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d5cc73c8914ea47/Documentos/avaliacao-nutricional-oms/"/>
    </mc:Choice>
  </mc:AlternateContent>
  <xr:revisionPtr revIDLastSave="1" documentId="13_ncr:1_{AF5E0BA2-DDD4-4733-B126-5FEC1B9C2150}" xr6:coauthVersionLast="47" xr6:coauthVersionMax="47" xr10:uidLastSave="{A6FEEC23-07F1-44F4-B7C2-240F8C562383}"/>
  <bookViews>
    <workbookView xWindow="20370" yWindow="-1065" windowWidth="21840" windowHeight="13020" xr2:uid="{00000000-000D-0000-FFFF-FFFF00000000}"/>
  </bookViews>
  <sheets>
    <sheet name="Instrucoes" sheetId="1" r:id="rId1"/>
    <sheet name="Calculo" sheetId="2" r:id="rId2"/>
    <sheet name="Ficha" sheetId="3" r:id="rId3"/>
    <sheet name="Consulta" sheetId="4" r:id="rId4"/>
    <sheet name="Painel" sheetId="5" r:id="rId5"/>
    <sheet name="ref_imc_0a5" sheetId="6" state="hidden" r:id="rId6"/>
    <sheet name="ref_imc_5a19" sheetId="7" state="hidden" r:id="rId7"/>
    <sheet name="ref_est_0a5" sheetId="8" state="hidden" r:id="rId8"/>
    <sheet name="ref_est_5a19" sheetId="9" state="hidden" r:id="rId9"/>
    <sheet name="ref_peso_0a5" sheetId="10" state="hidden" r:id="rId10"/>
    <sheet name="ref_peso_5a10" sheetId="11" state="hidden" r:id="rId11"/>
    <sheet name="ref_peso_comp" sheetId="12" state="hidden" r:id="rId12"/>
    <sheet name="ref_peso_alt" sheetId="13" state="hidden" r:id="rId13"/>
    <sheet name="Banco" sheetId="14" state="hidden" r:id="rId14"/>
  </sheets>
  <definedNames>
    <definedName name="_xlnm._FilterDatabase" localSheetId="1" hidden="1">Calculo!$A$1:$R$1501</definedName>
    <definedName name="calc_Data">Calculo!$E$2:$E$1501</definedName>
    <definedName name="calc_dEst">Calculo!$N$2:$N$1501</definedName>
    <definedName name="calc_dIMC">Calculo!$L$2:$L$1501</definedName>
    <definedName name="calc_dPE">Calculo!$R$2:$R$1501</definedName>
    <definedName name="calc_dPeso">Calculo!$P$2:$P$1501</definedName>
    <definedName name="calc_ID">Calculo!$A$2:$A$1501</definedName>
    <definedName name="calc_meses">Calculo!$T$2:$T$1501</definedName>
    <definedName name="calc_Nome">Calculo!$B$2:$B$1501</definedName>
    <definedName name="calc_seq">Calculo!$AZ$2:$AZ$1501</definedName>
    <definedName name="calc_zEst">Calculo!$M$2:$M$1501</definedName>
    <definedName name="calc_zIMC">Calculo!$K$2:$K$1501</definedName>
    <definedName name="calc_zPE">Calculo!$Q$2:$Q$1501</definedName>
    <definedName name="calc_zPeso">Calculo!$O$2:$O$1501</definedName>
    <definedName name="caminho_bd">Instrucoes!$C$30</definedName>
    <definedName name="DadosExternos_1" localSheetId="13" hidden="1">Banco!$A$1:$H$2</definedName>
    <definedName name="est05_k">ref_est_0a5!$A$2:$A$3655</definedName>
    <definedName name="est05_l">ref_est_0a5!$D$2:$D$3655</definedName>
    <definedName name="est05_m">ref_est_0a5!$E$2:$E$3655</definedName>
    <definedName name="est05_s">ref_est_0a5!$F$2:$F$3655</definedName>
    <definedName name="est519_k">ref_est_5a19!$A$2:$A$337</definedName>
    <definedName name="est519_l">ref_est_5a19!$D$2:$D$337</definedName>
    <definedName name="est519_m">ref_est_5a19!$E$2:$E$337</definedName>
    <definedName name="est519_s">ref_est_5a19!$F$2:$F$337</definedName>
    <definedName name="imc05_k">ref_imc_0a5!$A$2:$A$3655</definedName>
    <definedName name="imc05_l">ref_imc_0a5!$D$2:$D$3655</definedName>
    <definedName name="imc05_m">ref_imc_0a5!$E$2:$E$3655</definedName>
    <definedName name="imc05_s">ref_imc_0a5!$F$2:$F$3655</definedName>
    <definedName name="imc519_k">ref_imc_5a19!$A$2:$A$337</definedName>
    <definedName name="imc519_l">ref_imc_5a19!$D$2:$D$337</definedName>
    <definedName name="imc519_m">ref_imc_5a19!$E$2:$E$337</definedName>
    <definedName name="imc519_s">ref_imc_5a19!$F$2:$F$337</definedName>
    <definedName name="palt_k">ref_peso_alt!$A$2:$A$1103</definedName>
    <definedName name="palt_l">ref_peso_alt!$D$2:$D$1103</definedName>
    <definedName name="palt_m">ref_peso_alt!$E$2:$E$1103</definedName>
    <definedName name="palt_s">ref_peso_alt!$F$2:$F$1103</definedName>
    <definedName name="pcomp_k">ref_peso_comp!$A$2:$A$1303</definedName>
    <definedName name="pcomp_l">ref_peso_comp!$D$2:$D$1303</definedName>
    <definedName name="pcomp_m">ref_peso_comp!$E$2:$E$1303</definedName>
    <definedName name="pcomp_s">ref_peso_comp!$F$2:$F$1303</definedName>
    <definedName name="peso05_k">ref_peso_0a5!$A$2:$A$3655</definedName>
    <definedName name="peso05_l">ref_peso_0a5!$D$2:$D$3655</definedName>
    <definedName name="peso05_m">ref_peso_0a5!$E$2:$E$3655</definedName>
    <definedName name="peso05_s">ref_peso_0a5!$F$2:$F$3655</definedName>
    <definedName name="peso510_k">ref_peso_5a10!$A$2:$A$123</definedName>
    <definedName name="peso510_l">ref_peso_5a10!$D$2:$D$123</definedName>
    <definedName name="peso510_m">ref_peso_5a10!$E$2:$E$123</definedName>
    <definedName name="peso510_s">ref_peso_5a10!$F$2:$F$123</definedName>
  </definedNames>
  <calcPr calcId="181029"/>
</workbook>
</file>

<file path=xl/calcChain.xml><?xml version="1.0" encoding="utf-8"?>
<calcChain xmlns="http://schemas.openxmlformats.org/spreadsheetml/2006/main">
  <c r="AF4" i="4" l="1"/>
  <c r="G4" i="4" s="1"/>
  <c r="AB4" i="4"/>
  <c r="AA4" i="4"/>
  <c r="Z4" i="4"/>
  <c r="H1501" i="2"/>
  <c r="G1501" i="2"/>
  <c r="F1501" i="2"/>
  <c r="E1501" i="2"/>
  <c r="D1501" i="2"/>
  <c r="C1501" i="2"/>
  <c r="S1501" i="2" s="1"/>
  <c r="B1501" i="2"/>
  <c r="A1501" i="2"/>
  <c r="AZ1501" i="2" s="1"/>
  <c r="H1500" i="2"/>
  <c r="G1500" i="2"/>
  <c r="F1500" i="2"/>
  <c r="E1500" i="2"/>
  <c r="T1500" i="2" s="1"/>
  <c r="D1500" i="2"/>
  <c r="C1500" i="2"/>
  <c r="S1500" i="2" s="1"/>
  <c r="B1500" i="2"/>
  <c r="A1500" i="2"/>
  <c r="AZ1500" i="2" s="1"/>
  <c r="H1499" i="2"/>
  <c r="G1499" i="2"/>
  <c r="F1499" i="2"/>
  <c r="E1499" i="2"/>
  <c r="D1499" i="2"/>
  <c r="C1499" i="2"/>
  <c r="S1499" i="2" s="1"/>
  <c r="B1499" i="2"/>
  <c r="A1499" i="2"/>
  <c r="AZ1499" i="2" s="1"/>
  <c r="H1498" i="2"/>
  <c r="G1498" i="2"/>
  <c r="F1498" i="2"/>
  <c r="E1498" i="2"/>
  <c r="D1498" i="2"/>
  <c r="C1498" i="2"/>
  <c r="S1498" i="2" s="1"/>
  <c r="B1498" i="2"/>
  <c r="A1498" i="2"/>
  <c r="AZ1498" i="2" s="1"/>
  <c r="H1497" i="2"/>
  <c r="G1497" i="2"/>
  <c r="F1497" i="2"/>
  <c r="E1497" i="2"/>
  <c r="D1497" i="2"/>
  <c r="C1497" i="2"/>
  <c r="S1497" i="2" s="1"/>
  <c r="B1497" i="2"/>
  <c r="A1497" i="2"/>
  <c r="AZ1497" i="2" s="1"/>
  <c r="H1496" i="2"/>
  <c r="G1496" i="2"/>
  <c r="F1496" i="2"/>
  <c r="E1496" i="2"/>
  <c r="D1496" i="2"/>
  <c r="C1496" i="2"/>
  <c r="S1496" i="2" s="1"/>
  <c r="B1496" i="2"/>
  <c r="A1496" i="2"/>
  <c r="AZ1496" i="2" s="1"/>
  <c r="H1495" i="2"/>
  <c r="G1495" i="2"/>
  <c r="F1495" i="2"/>
  <c r="E1495" i="2"/>
  <c r="D1495" i="2"/>
  <c r="C1495" i="2"/>
  <c r="S1495" i="2" s="1"/>
  <c r="B1495" i="2"/>
  <c r="A1495" i="2"/>
  <c r="AZ1495" i="2" s="1"/>
  <c r="H1494" i="2"/>
  <c r="G1494" i="2"/>
  <c r="F1494" i="2"/>
  <c r="E1494" i="2"/>
  <c r="D1494" i="2"/>
  <c r="C1494" i="2"/>
  <c r="S1494" i="2" s="1"/>
  <c r="B1494" i="2"/>
  <c r="A1494" i="2"/>
  <c r="AZ1494" i="2" s="1"/>
  <c r="H1493" i="2"/>
  <c r="G1493" i="2"/>
  <c r="F1493" i="2"/>
  <c r="E1493" i="2"/>
  <c r="D1493" i="2"/>
  <c r="C1493" i="2"/>
  <c r="S1493" i="2" s="1"/>
  <c r="B1493" i="2"/>
  <c r="A1493" i="2"/>
  <c r="AZ1493" i="2" s="1"/>
  <c r="H1492" i="2"/>
  <c r="G1492" i="2"/>
  <c r="F1492" i="2"/>
  <c r="E1492" i="2"/>
  <c r="D1492" i="2"/>
  <c r="C1492" i="2"/>
  <c r="S1492" i="2" s="1"/>
  <c r="B1492" i="2"/>
  <c r="A1492" i="2"/>
  <c r="AZ1492" i="2" s="1"/>
  <c r="H1491" i="2"/>
  <c r="G1491" i="2"/>
  <c r="F1491" i="2"/>
  <c r="E1491" i="2"/>
  <c r="D1491" i="2"/>
  <c r="C1491" i="2"/>
  <c r="S1491" i="2" s="1"/>
  <c r="B1491" i="2"/>
  <c r="A1491" i="2"/>
  <c r="AZ1491" i="2" s="1"/>
  <c r="H1490" i="2"/>
  <c r="G1490" i="2"/>
  <c r="F1490" i="2"/>
  <c r="E1490" i="2"/>
  <c r="D1490" i="2"/>
  <c r="C1490" i="2"/>
  <c r="S1490" i="2" s="1"/>
  <c r="B1490" i="2"/>
  <c r="A1490" i="2"/>
  <c r="AZ1490" i="2" s="1"/>
  <c r="S1489" i="2"/>
  <c r="H1489" i="2"/>
  <c r="G1489" i="2"/>
  <c r="F1489" i="2"/>
  <c r="E1489" i="2"/>
  <c r="D1489" i="2"/>
  <c r="C1489" i="2"/>
  <c r="B1489" i="2"/>
  <c r="A1489" i="2"/>
  <c r="AZ1489" i="2" s="1"/>
  <c r="H1488" i="2"/>
  <c r="G1488" i="2"/>
  <c r="F1488" i="2"/>
  <c r="E1488" i="2"/>
  <c r="D1488" i="2"/>
  <c r="C1488" i="2"/>
  <c r="S1488" i="2" s="1"/>
  <c r="B1488" i="2"/>
  <c r="A1488" i="2"/>
  <c r="AZ1488" i="2" s="1"/>
  <c r="H1487" i="2"/>
  <c r="G1487" i="2"/>
  <c r="F1487" i="2"/>
  <c r="E1487" i="2"/>
  <c r="D1487" i="2"/>
  <c r="U1487" i="2" s="1"/>
  <c r="C1487" i="2"/>
  <c r="S1487" i="2" s="1"/>
  <c r="B1487" i="2"/>
  <c r="A1487" i="2"/>
  <c r="AZ1487" i="2" s="1"/>
  <c r="H1486" i="2"/>
  <c r="G1486" i="2"/>
  <c r="F1486" i="2"/>
  <c r="E1486" i="2"/>
  <c r="D1486" i="2"/>
  <c r="C1486" i="2"/>
  <c r="S1486" i="2" s="1"/>
  <c r="B1486" i="2"/>
  <c r="A1486" i="2"/>
  <c r="AZ1486" i="2" s="1"/>
  <c r="H1485" i="2"/>
  <c r="G1485" i="2"/>
  <c r="F1485" i="2"/>
  <c r="E1485" i="2"/>
  <c r="D1485" i="2"/>
  <c r="C1485" i="2"/>
  <c r="S1485" i="2" s="1"/>
  <c r="B1485" i="2"/>
  <c r="A1485" i="2"/>
  <c r="AZ1485" i="2" s="1"/>
  <c r="H1484" i="2"/>
  <c r="G1484" i="2"/>
  <c r="F1484" i="2"/>
  <c r="E1484" i="2"/>
  <c r="D1484" i="2"/>
  <c r="C1484" i="2"/>
  <c r="S1484" i="2" s="1"/>
  <c r="B1484" i="2"/>
  <c r="A1484" i="2"/>
  <c r="AZ1484" i="2" s="1"/>
  <c r="H1483" i="2"/>
  <c r="G1483" i="2"/>
  <c r="F1483" i="2"/>
  <c r="E1483" i="2"/>
  <c r="D1483" i="2"/>
  <c r="T1483" i="2" s="1"/>
  <c r="C1483" i="2"/>
  <c r="S1483" i="2" s="1"/>
  <c r="B1483" i="2"/>
  <c r="A1483" i="2"/>
  <c r="AZ1483" i="2" s="1"/>
  <c r="H1482" i="2"/>
  <c r="G1482" i="2"/>
  <c r="J1482" i="2" s="1"/>
  <c r="F1482" i="2"/>
  <c r="E1482" i="2"/>
  <c r="D1482" i="2"/>
  <c r="C1482" i="2"/>
  <c r="S1482" i="2" s="1"/>
  <c r="B1482" i="2"/>
  <c r="A1482" i="2"/>
  <c r="AZ1482" i="2" s="1"/>
  <c r="H1481" i="2"/>
  <c r="G1481" i="2"/>
  <c r="F1481" i="2"/>
  <c r="E1481" i="2"/>
  <c r="D1481" i="2"/>
  <c r="C1481" i="2"/>
  <c r="S1481" i="2" s="1"/>
  <c r="B1481" i="2"/>
  <c r="A1481" i="2"/>
  <c r="AZ1481" i="2" s="1"/>
  <c r="H1480" i="2"/>
  <c r="G1480" i="2"/>
  <c r="F1480" i="2"/>
  <c r="E1480" i="2"/>
  <c r="D1480" i="2"/>
  <c r="C1480" i="2"/>
  <c r="S1480" i="2" s="1"/>
  <c r="B1480" i="2"/>
  <c r="A1480" i="2"/>
  <c r="AZ1480" i="2" s="1"/>
  <c r="H1479" i="2"/>
  <c r="G1479" i="2"/>
  <c r="F1479" i="2"/>
  <c r="E1479" i="2"/>
  <c r="D1479" i="2"/>
  <c r="C1479" i="2"/>
  <c r="S1479" i="2" s="1"/>
  <c r="B1479" i="2"/>
  <c r="A1479" i="2"/>
  <c r="AZ1479" i="2" s="1"/>
  <c r="H1478" i="2"/>
  <c r="G1478" i="2"/>
  <c r="F1478" i="2"/>
  <c r="E1478" i="2"/>
  <c r="D1478" i="2"/>
  <c r="C1478" i="2"/>
  <c r="S1478" i="2" s="1"/>
  <c r="B1478" i="2"/>
  <c r="A1478" i="2"/>
  <c r="AZ1478" i="2" s="1"/>
  <c r="H1477" i="2"/>
  <c r="G1477" i="2"/>
  <c r="F1477" i="2"/>
  <c r="E1477" i="2"/>
  <c r="D1477" i="2"/>
  <c r="C1477" i="2"/>
  <c r="S1477" i="2" s="1"/>
  <c r="B1477" i="2"/>
  <c r="A1477" i="2"/>
  <c r="AZ1477" i="2" s="1"/>
  <c r="H1476" i="2"/>
  <c r="G1476" i="2"/>
  <c r="F1476" i="2"/>
  <c r="E1476" i="2"/>
  <c r="D1476" i="2"/>
  <c r="C1476" i="2"/>
  <c r="S1476" i="2" s="1"/>
  <c r="B1476" i="2"/>
  <c r="A1476" i="2"/>
  <c r="AZ1476" i="2" s="1"/>
  <c r="H1475" i="2"/>
  <c r="G1475" i="2"/>
  <c r="F1475" i="2"/>
  <c r="E1475" i="2"/>
  <c r="D1475" i="2"/>
  <c r="C1475" i="2"/>
  <c r="S1475" i="2" s="1"/>
  <c r="B1475" i="2"/>
  <c r="A1475" i="2"/>
  <c r="AZ1475" i="2" s="1"/>
  <c r="H1474" i="2"/>
  <c r="G1474" i="2"/>
  <c r="F1474" i="2"/>
  <c r="E1474" i="2"/>
  <c r="D1474" i="2"/>
  <c r="C1474" i="2"/>
  <c r="S1474" i="2" s="1"/>
  <c r="B1474" i="2"/>
  <c r="A1474" i="2"/>
  <c r="AZ1474" i="2" s="1"/>
  <c r="H1473" i="2"/>
  <c r="G1473" i="2"/>
  <c r="F1473" i="2"/>
  <c r="E1473" i="2"/>
  <c r="D1473" i="2"/>
  <c r="C1473" i="2"/>
  <c r="S1473" i="2" s="1"/>
  <c r="B1473" i="2"/>
  <c r="A1473" i="2"/>
  <c r="AZ1473" i="2" s="1"/>
  <c r="H1472" i="2"/>
  <c r="G1472" i="2"/>
  <c r="J1472" i="2" s="1"/>
  <c r="F1472" i="2"/>
  <c r="E1472" i="2"/>
  <c r="D1472" i="2"/>
  <c r="C1472" i="2"/>
  <c r="S1472" i="2" s="1"/>
  <c r="B1472" i="2"/>
  <c r="A1472" i="2"/>
  <c r="AZ1472" i="2" s="1"/>
  <c r="H1471" i="2"/>
  <c r="G1471" i="2"/>
  <c r="F1471" i="2"/>
  <c r="E1471" i="2"/>
  <c r="D1471" i="2"/>
  <c r="C1471" i="2"/>
  <c r="S1471" i="2" s="1"/>
  <c r="B1471" i="2"/>
  <c r="A1471" i="2"/>
  <c r="AZ1471" i="2" s="1"/>
  <c r="H1470" i="2"/>
  <c r="G1470" i="2"/>
  <c r="F1470" i="2"/>
  <c r="E1470" i="2"/>
  <c r="D1470" i="2"/>
  <c r="C1470" i="2"/>
  <c r="S1470" i="2" s="1"/>
  <c r="B1470" i="2"/>
  <c r="A1470" i="2"/>
  <c r="AZ1470" i="2" s="1"/>
  <c r="H1469" i="2"/>
  <c r="G1469" i="2"/>
  <c r="F1469" i="2"/>
  <c r="E1469" i="2"/>
  <c r="D1469" i="2"/>
  <c r="C1469" i="2"/>
  <c r="S1469" i="2" s="1"/>
  <c r="B1469" i="2"/>
  <c r="A1469" i="2"/>
  <c r="AZ1469" i="2" s="1"/>
  <c r="H1468" i="2"/>
  <c r="G1468" i="2"/>
  <c r="F1468" i="2"/>
  <c r="E1468" i="2"/>
  <c r="D1468" i="2"/>
  <c r="C1468" i="2"/>
  <c r="S1468" i="2" s="1"/>
  <c r="B1468" i="2"/>
  <c r="A1468" i="2"/>
  <c r="AZ1468" i="2" s="1"/>
  <c r="H1467" i="2"/>
  <c r="G1467" i="2"/>
  <c r="F1467" i="2"/>
  <c r="E1467" i="2"/>
  <c r="D1467" i="2"/>
  <c r="C1467" i="2"/>
  <c r="S1467" i="2" s="1"/>
  <c r="B1467" i="2"/>
  <c r="A1467" i="2"/>
  <c r="AZ1467" i="2" s="1"/>
  <c r="H1466" i="2"/>
  <c r="G1466" i="2"/>
  <c r="F1466" i="2"/>
  <c r="E1466" i="2"/>
  <c r="D1466" i="2"/>
  <c r="C1466" i="2"/>
  <c r="S1466" i="2" s="1"/>
  <c r="B1466" i="2"/>
  <c r="A1466" i="2"/>
  <c r="AZ1466" i="2" s="1"/>
  <c r="H1465" i="2"/>
  <c r="G1465" i="2"/>
  <c r="F1465" i="2"/>
  <c r="E1465" i="2"/>
  <c r="D1465" i="2"/>
  <c r="C1465" i="2"/>
  <c r="S1465" i="2" s="1"/>
  <c r="B1465" i="2"/>
  <c r="A1465" i="2"/>
  <c r="AZ1465" i="2" s="1"/>
  <c r="H1464" i="2"/>
  <c r="G1464" i="2"/>
  <c r="F1464" i="2"/>
  <c r="E1464" i="2"/>
  <c r="D1464" i="2"/>
  <c r="C1464" i="2"/>
  <c r="S1464" i="2" s="1"/>
  <c r="B1464" i="2"/>
  <c r="A1464" i="2"/>
  <c r="AZ1464" i="2" s="1"/>
  <c r="H1463" i="2"/>
  <c r="G1463" i="2"/>
  <c r="F1463" i="2"/>
  <c r="E1463" i="2"/>
  <c r="D1463" i="2"/>
  <c r="C1463" i="2"/>
  <c r="S1463" i="2" s="1"/>
  <c r="B1463" i="2"/>
  <c r="A1463" i="2"/>
  <c r="AZ1463" i="2" s="1"/>
  <c r="H1462" i="2"/>
  <c r="G1462" i="2"/>
  <c r="F1462" i="2"/>
  <c r="E1462" i="2"/>
  <c r="D1462" i="2"/>
  <c r="C1462" i="2"/>
  <c r="S1462" i="2" s="1"/>
  <c r="B1462" i="2"/>
  <c r="A1462" i="2"/>
  <c r="AZ1462" i="2" s="1"/>
  <c r="H1461" i="2"/>
  <c r="G1461" i="2"/>
  <c r="F1461" i="2"/>
  <c r="E1461" i="2"/>
  <c r="D1461" i="2"/>
  <c r="C1461" i="2"/>
  <c r="S1461" i="2" s="1"/>
  <c r="B1461" i="2"/>
  <c r="A1461" i="2"/>
  <c r="AZ1461" i="2" s="1"/>
  <c r="H1460" i="2"/>
  <c r="G1460" i="2"/>
  <c r="F1460" i="2"/>
  <c r="E1460" i="2"/>
  <c r="D1460" i="2"/>
  <c r="C1460" i="2"/>
  <c r="S1460" i="2" s="1"/>
  <c r="B1460" i="2"/>
  <c r="A1460" i="2"/>
  <c r="AZ1460" i="2" s="1"/>
  <c r="H1459" i="2"/>
  <c r="G1459" i="2"/>
  <c r="F1459" i="2"/>
  <c r="E1459" i="2"/>
  <c r="D1459" i="2"/>
  <c r="C1459" i="2"/>
  <c r="S1459" i="2" s="1"/>
  <c r="B1459" i="2"/>
  <c r="A1459" i="2"/>
  <c r="AZ1459" i="2" s="1"/>
  <c r="H1458" i="2"/>
  <c r="G1458" i="2"/>
  <c r="F1458" i="2"/>
  <c r="E1458" i="2"/>
  <c r="D1458" i="2"/>
  <c r="C1458" i="2"/>
  <c r="S1458" i="2" s="1"/>
  <c r="B1458" i="2"/>
  <c r="A1458" i="2"/>
  <c r="AZ1458" i="2" s="1"/>
  <c r="H1457" i="2"/>
  <c r="G1457" i="2"/>
  <c r="F1457" i="2"/>
  <c r="E1457" i="2"/>
  <c r="D1457" i="2"/>
  <c r="C1457" i="2"/>
  <c r="S1457" i="2" s="1"/>
  <c r="B1457" i="2"/>
  <c r="A1457" i="2"/>
  <c r="AZ1457" i="2" s="1"/>
  <c r="H1456" i="2"/>
  <c r="G1456" i="2"/>
  <c r="F1456" i="2"/>
  <c r="E1456" i="2"/>
  <c r="D1456" i="2"/>
  <c r="C1456" i="2"/>
  <c r="S1456" i="2" s="1"/>
  <c r="B1456" i="2"/>
  <c r="A1456" i="2"/>
  <c r="AZ1456" i="2" s="1"/>
  <c r="H1455" i="2"/>
  <c r="G1455" i="2"/>
  <c r="F1455" i="2"/>
  <c r="E1455" i="2"/>
  <c r="D1455" i="2"/>
  <c r="C1455" i="2"/>
  <c r="S1455" i="2" s="1"/>
  <c r="B1455" i="2"/>
  <c r="A1455" i="2"/>
  <c r="AZ1455" i="2" s="1"/>
  <c r="H1454" i="2"/>
  <c r="G1454" i="2"/>
  <c r="F1454" i="2"/>
  <c r="E1454" i="2"/>
  <c r="D1454" i="2"/>
  <c r="C1454" i="2"/>
  <c r="S1454" i="2" s="1"/>
  <c r="B1454" i="2"/>
  <c r="A1454" i="2"/>
  <c r="AZ1454" i="2" s="1"/>
  <c r="H1453" i="2"/>
  <c r="G1453" i="2"/>
  <c r="F1453" i="2"/>
  <c r="E1453" i="2"/>
  <c r="D1453" i="2"/>
  <c r="C1453" i="2"/>
  <c r="S1453" i="2" s="1"/>
  <c r="B1453" i="2"/>
  <c r="A1453" i="2"/>
  <c r="AZ1453" i="2" s="1"/>
  <c r="H1452" i="2"/>
  <c r="G1452" i="2"/>
  <c r="F1452" i="2"/>
  <c r="E1452" i="2"/>
  <c r="D1452" i="2"/>
  <c r="C1452" i="2"/>
  <c r="S1452" i="2" s="1"/>
  <c r="B1452" i="2"/>
  <c r="A1452" i="2"/>
  <c r="AZ1452" i="2" s="1"/>
  <c r="H1451" i="2"/>
  <c r="G1451" i="2"/>
  <c r="F1451" i="2"/>
  <c r="E1451" i="2"/>
  <c r="D1451" i="2"/>
  <c r="C1451" i="2"/>
  <c r="S1451" i="2" s="1"/>
  <c r="B1451" i="2"/>
  <c r="A1451" i="2"/>
  <c r="AZ1451" i="2" s="1"/>
  <c r="H1450" i="2"/>
  <c r="G1450" i="2"/>
  <c r="F1450" i="2"/>
  <c r="E1450" i="2"/>
  <c r="D1450" i="2"/>
  <c r="C1450" i="2"/>
  <c r="S1450" i="2" s="1"/>
  <c r="B1450" i="2"/>
  <c r="A1450" i="2"/>
  <c r="AZ1450" i="2" s="1"/>
  <c r="H1449" i="2"/>
  <c r="G1449" i="2"/>
  <c r="F1449" i="2"/>
  <c r="E1449" i="2"/>
  <c r="D1449" i="2"/>
  <c r="C1449" i="2"/>
  <c r="S1449" i="2" s="1"/>
  <c r="B1449" i="2"/>
  <c r="A1449" i="2"/>
  <c r="AZ1449" i="2" s="1"/>
  <c r="H1448" i="2"/>
  <c r="G1448" i="2"/>
  <c r="F1448" i="2"/>
  <c r="E1448" i="2"/>
  <c r="D1448" i="2"/>
  <c r="C1448" i="2"/>
  <c r="S1448" i="2" s="1"/>
  <c r="B1448" i="2"/>
  <c r="A1448" i="2"/>
  <c r="AZ1448" i="2" s="1"/>
  <c r="H1447" i="2"/>
  <c r="G1447" i="2"/>
  <c r="F1447" i="2"/>
  <c r="E1447" i="2"/>
  <c r="D1447" i="2"/>
  <c r="C1447" i="2"/>
  <c r="S1447" i="2" s="1"/>
  <c r="B1447" i="2"/>
  <c r="A1447" i="2"/>
  <c r="AZ1447" i="2" s="1"/>
  <c r="H1446" i="2"/>
  <c r="G1446" i="2"/>
  <c r="F1446" i="2"/>
  <c r="E1446" i="2"/>
  <c r="D1446" i="2"/>
  <c r="C1446" i="2"/>
  <c r="S1446" i="2" s="1"/>
  <c r="B1446" i="2"/>
  <c r="A1446" i="2"/>
  <c r="AZ1446" i="2" s="1"/>
  <c r="H1445" i="2"/>
  <c r="G1445" i="2"/>
  <c r="F1445" i="2"/>
  <c r="E1445" i="2"/>
  <c r="D1445" i="2"/>
  <c r="C1445" i="2"/>
  <c r="S1445" i="2" s="1"/>
  <c r="B1445" i="2"/>
  <c r="A1445" i="2"/>
  <c r="AZ1445" i="2" s="1"/>
  <c r="H1444" i="2"/>
  <c r="G1444" i="2"/>
  <c r="F1444" i="2"/>
  <c r="E1444" i="2"/>
  <c r="D1444" i="2"/>
  <c r="C1444" i="2"/>
  <c r="S1444" i="2" s="1"/>
  <c r="B1444" i="2"/>
  <c r="A1444" i="2"/>
  <c r="AZ1444" i="2" s="1"/>
  <c r="H1443" i="2"/>
  <c r="G1443" i="2"/>
  <c r="F1443" i="2"/>
  <c r="E1443" i="2"/>
  <c r="D1443" i="2"/>
  <c r="C1443" i="2"/>
  <c r="S1443" i="2" s="1"/>
  <c r="B1443" i="2"/>
  <c r="A1443" i="2"/>
  <c r="AZ1443" i="2" s="1"/>
  <c r="H1442" i="2"/>
  <c r="G1442" i="2"/>
  <c r="F1442" i="2"/>
  <c r="E1442" i="2"/>
  <c r="D1442" i="2"/>
  <c r="C1442" i="2"/>
  <c r="S1442" i="2" s="1"/>
  <c r="B1442" i="2"/>
  <c r="A1442" i="2"/>
  <c r="AZ1442" i="2" s="1"/>
  <c r="H1441" i="2"/>
  <c r="G1441" i="2"/>
  <c r="F1441" i="2"/>
  <c r="E1441" i="2"/>
  <c r="D1441" i="2"/>
  <c r="C1441" i="2"/>
  <c r="S1441" i="2" s="1"/>
  <c r="B1441" i="2"/>
  <c r="A1441" i="2"/>
  <c r="AZ1441" i="2" s="1"/>
  <c r="H1440" i="2"/>
  <c r="G1440" i="2"/>
  <c r="F1440" i="2"/>
  <c r="E1440" i="2"/>
  <c r="D1440" i="2"/>
  <c r="C1440" i="2"/>
  <c r="S1440" i="2" s="1"/>
  <c r="B1440" i="2"/>
  <c r="A1440" i="2"/>
  <c r="AZ1440" i="2" s="1"/>
  <c r="H1439" i="2"/>
  <c r="G1439" i="2"/>
  <c r="F1439" i="2"/>
  <c r="E1439" i="2"/>
  <c r="D1439" i="2"/>
  <c r="C1439" i="2"/>
  <c r="S1439" i="2" s="1"/>
  <c r="B1439" i="2"/>
  <c r="A1439" i="2"/>
  <c r="AZ1439" i="2" s="1"/>
  <c r="H1438" i="2"/>
  <c r="G1438" i="2"/>
  <c r="F1438" i="2"/>
  <c r="E1438" i="2"/>
  <c r="D1438" i="2"/>
  <c r="C1438" i="2"/>
  <c r="S1438" i="2" s="1"/>
  <c r="B1438" i="2"/>
  <c r="A1438" i="2"/>
  <c r="AZ1438" i="2" s="1"/>
  <c r="H1437" i="2"/>
  <c r="G1437" i="2"/>
  <c r="F1437" i="2"/>
  <c r="E1437" i="2"/>
  <c r="D1437" i="2"/>
  <c r="C1437" i="2"/>
  <c r="S1437" i="2" s="1"/>
  <c r="B1437" i="2"/>
  <c r="A1437" i="2"/>
  <c r="AZ1437" i="2" s="1"/>
  <c r="H1436" i="2"/>
  <c r="G1436" i="2"/>
  <c r="F1436" i="2"/>
  <c r="E1436" i="2"/>
  <c r="D1436" i="2"/>
  <c r="C1436" i="2"/>
  <c r="S1436" i="2" s="1"/>
  <c r="B1436" i="2"/>
  <c r="A1436" i="2"/>
  <c r="AZ1436" i="2" s="1"/>
  <c r="H1435" i="2"/>
  <c r="G1435" i="2"/>
  <c r="F1435" i="2"/>
  <c r="E1435" i="2"/>
  <c r="D1435" i="2"/>
  <c r="C1435" i="2"/>
  <c r="S1435" i="2" s="1"/>
  <c r="B1435" i="2"/>
  <c r="A1435" i="2"/>
  <c r="AZ1435" i="2" s="1"/>
  <c r="H1434" i="2"/>
  <c r="G1434" i="2"/>
  <c r="F1434" i="2"/>
  <c r="E1434" i="2"/>
  <c r="D1434" i="2"/>
  <c r="C1434" i="2"/>
  <c r="S1434" i="2" s="1"/>
  <c r="B1434" i="2"/>
  <c r="A1434" i="2"/>
  <c r="AZ1434" i="2" s="1"/>
  <c r="H1433" i="2"/>
  <c r="G1433" i="2"/>
  <c r="F1433" i="2"/>
  <c r="E1433" i="2"/>
  <c r="D1433" i="2"/>
  <c r="C1433" i="2"/>
  <c r="S1433" i="2" s="1"/>
  <c r="B1433" i="2"/>
  <c r="A1433" i="2"/>
  <c r="AZ1433" i="2" s="1"/>
  <c r="H1432" i="2"/>
  <c r="G1432" i="2"/>
  <c r="F1432" i="2"/>
  <c r="E1432" i="2"/>
  <c r="D1432" i="2"/>
  <c r="C1432" i="2"/>
  <c r="S1432" i="2" s="1"/>
  <c r="B1432" i="2"/>
  <c r="A1432" i="2"/>
  <c r="AZ1432" i="2" s="1"/>
  <c r="H1431" i="2"/>
  <c r="G1431" i="2"/>
  <c r="F1431" i="2"/>
  <c r="E1431" i="2"/>
  <c r="D1431" i="2"/>
  <c r="C1431" i="2"/>
  <c r="S1431" i="2" s="1"/>
  <c r="B1431" i="2"/>
  <c r="A1431" i="2"/>
  <c r="AZ1431" i="2" s="1"/>
  <c r="H1430" i="2"/>
  <c r="G1430" i="2"/>
  <c r="F1430" i="2"/>
  <c r="E1430" i="2"/>
  <c r="D1430" i="2"/>
  <c r="C1430" i="2"/>
  <c r="S1430" i="2" s="1"/>
  <c r="B1430" i="2"/>
  <c r="A1430" i="2"/>
  <c r="AZ1430" i="2" s="1"/>
  <c r="H1429" i="2"/>
  <c r="G1429" i="2"/>
  <c r="F1429" i="2"/>
  <c r="E1429" i="2"/>
  <c r="D1429" i="2"/>
  <c r="C1429" i="2"/>
  <c r="S1429" i="2" s="1"/>
  <c r="B1429" i="2"/>
  <c r="A1429" i="2"/>
  <c r="AZ1429" i="2" s="1"/>
  <c r="H1428" i="2"/>
  <c r="G1428" i="2"/>
  <c r="F1428" i="2"/>
  <c r="E1428" i="2"/>
  <c r="D1428" i="2"/>
  <c r="C1428" i="2"/>
  <c r="S1428" i="2" s="1"/>
  <c r="B1428" i="2"/>
  <c r="A1428" i="2"/>
  <c r="AZ1428" i="2" s="1"/>
  <c r="H1427" i="2"/>
  <c r="G1427" i="2"/>
  <c r="F1427" i="2"/>
  <c r="E1427" i="2"/>
  <c r="D1427" i="2"/>
  <c r="C1427" i="2"/>
  <c r="S1427" i="2" s="1"/>
  <c r="B1427" i="2"/>
  <c r="A1427" i="2"/>
  <c r="AZ1427" i="2" s="1"/>
  <c r="H1426" i="2"/>
  <c r="G1426" i="2"/>
  <c r="F1426" i="2"/>
  <c r="E1426" i="2"/>
  <c r="U1426" i="2" s="1"/>
  <c r="D1426" i="2"/>
  <c r="C1426" i="2"/>
  <c r="S1426" i="2" s="1"/>
  <c r="B1426" i="2"/>
  <c r="A1426" i="2"/>
  <c r="AZ1426" i="2" s="1"/>
  <c r="H1425" i="2"/>
  <c r="G1425" i="2"/>
  <c r="F1425" i="2"/>
  <c r="E1425" i="2"/>
  <c r="U1425" i="2" s="1"/>
  <c r="D1425" i="2"/>
  <c r="C1425" i="2"/>
  <c r="S1425" i="2" s="1"/>
  <c r="B1425" i="2"/>
  <c r="A1425" i="2"/>
  <c r="AZ1425" i="2" s="1"/>
  <c r="H1424" i="2"/>
  <c r="G1424" i="2"/>
  <c r="F1424" i="2"/>
  <c r="E1424" i="2"/>
  <c r="D1424" i="2"/>
  <c r="C1424" i="2"/>
  <c r="S1424" i="2" s="1"/>
  <c r="B1424" i="2"/>
  <c r="A1424" i="2"/>
  <c r="AZ1424" i="2" s="1"/>
  <c r="H1423" i="2"/>
  <c r="G1423" i="2"/>
  <c r="F1423" i="2"/>
  <c r="E1423" i="2"/>
  <c r="D1423" i="2"/>
  <c r="C1423" i="2"/>
  <c r="S1423" i="2" s="1"/>
  <c r="B1423" i="2"/>
  <c r="A1423" i="2"/>
  <c r="AZ1423" i="2" s="1"/>
  <c r="H1422" i="2"/>
  <c r="G1422" i="2"/>
  <c r="F1422" i="2"/>
  <c r="E1422" i="2"/>
  <c r="D1422" i="2"/>
  <c r="C1422" i="2"/>
  <c r="S1422" i="2" s="1"/>
  <c r="B1422" i="2"/>
  <c r="A1422" i="2"/>
  <c r="AZ1422" i="2" s="1"/>
  <c r="H1421" i="2"/>
  <c r="G1421" i="2"/>
  <c r="F1421" i="2"/>
  <c r="E1421" i="2"/>
  <c r="D1421" i="2"/>
  <c r="C1421" i="2"/>
  <c r="S1421" i="2" s="1"/>
  <c r="B1421" i="2"/>
  <c r="A1421" i="2"/>
  <c r="AZ1421" i="2" s="1"/>
  <c r="H1420" i="2"/>
  <c r="G1420" i="2"/>
  <c r="F1420" i="2"/>
  <c r="E1420" i="2"/>
  <c r="D1420" i="2"/>
  <c r="C1420" i="2"/>
  <c r="S1420" i="2" s="1"/>
  <c r="B1420" i="2"/>
  <c r="A1420" i="2"/>
  <c r="AZ1420" i="2" s="1"/>
  <c r="H1419" i="2"/>
  <c r="G1419" i="2"/>
  <c r="F1419" i="2"/>
  <c r="E1419" i="2"/>
  <c r="D1419" i="2"/>
  <c r="C1419" i="2"/>
  <c r="S1419" i="2" s="1"/>
  <c r="B1419" i="2"/>
  <c r="A1419" i="2"/>
  <c r="AZ1419" i="2" s="1"/>
  <c r="H1418" i="2"/>
  <c r="G1418" i="2"/>
  <c r="F1418" i="2"/>
  <c r="E1418" i="2"/>
  <c r="D1418" i="2"/>
  <c r="C1418" i="2"/>
  <c r="S1418" i="2" s="1"/>
  <c r="B1418" i="2"/>
  <c r="A1418" i="2"/>
  <c r="AZ1418" i="2" s="1"/>
  <c r="H1417" i="2"/>
  <c r="G1417" i="2"/>
  <c r="F1417" i="2"/>
  <c r="E1417" i="2"/>
  <c r="U1417" i="2" s="1"/>
  <c r="D1417" i="2"/>
  <c r="C1417" i="2"/>
  <c r="S1417" i="2" s="1"/>
  <c r="B1417" i="2"/>
  <c r="A1417" i="2"/>
  <c r="AZ1417" i="2" s="1"/>
  <c r="H1416" i="2"/>
  <c r="G1416" i="2"/>
  <c r="F1416" i="2"/>
  <c r="E1416" i="2"/>
  <c r="D1416" i="2"/>
  <c r="C1416" i="2"/>
  <c r="S1416" i="2" s="1"/>
  <c r="B1416" i="2"/>
  <c r="A1416" i="2"/>
  <c r="AZ1416" i="2" s="1"/>
  <c r="H1415" i="2"/>
  <c r="G1415" i="2"/>
  <c r="F1415" i="2"/>
  <c r="E1415" i="2"/>
  <c r="U1415" i="2" s="1"/>
  <c r="D1415" i="2"/>
  <c r="C1415" i="2"/>
  <c r="S1415" i="2" s="1"/>
  <c r="B1415" i="2"/>
  <c r="A1415" i="2"/>
  <c r="AZ1415" i="2" s="1"/>
  <c r="H1414" i="2"/>
  <c r="G1414" i="2"/>
  <c r="F1414" i="2"/>
  <c r="E1414" i="2"/>
  <c r="D1414" i="2"/>
  <c r="C1414" i="2"/>
  <c r="S1414" i="2" s="1"/>
  <c r="B1414" i="2"/>
  <c r="A1414" i="2"/>
  <c r="AZ1414" i="2" s="1"/>
  <c r="H1413" i="2"/>
  <c r="G1413" i="2"/>
  <c r="F1413" i="2"/>
  <c r="E1413" i="2"/>
  <c r="D1413" i="2"/>
  <c r="C1413" i="2"/>
  <c r="S1413" i="2" s="1"/>
  <c r="B1413" i="2"/>
  <c r="A1413" i="2"/>
  <c r="AZ1413" i="2" s="1"/>
  <c r="H1412" i="2"/>
  <c r="G1412" i="2"/>
  <c r="F1412" i="2"/>
  <c r="E1412" i="2"/>
  <c r="D1412" i="2"/>
  <c r="C1412" i="2"/>
  <c r="S1412" i="2" s="1"/>
  <c r="B1412" i="2"/>
  <c r="A1412" i="2"/>
  <c r="AZ1412" i="2" s="1"/>
  <c r="H1411" i="2"/>
  <c r="G1411" i="2"/>
  <c r="F1411" i="2"/>
  <c r="E1411" i="2"/>
  <c r="D1411" i="2"/>
  <c r="C1411" i="2"/>
  <c r="S1411" i="2" s="1"/>
  <c r="B1411" i="2"/>
  <c r="A1411" i="2"/>
  <c r="AZ1411" i="2" s="1"/>
  <c r="H1410" i="2"/>
  <c r="G1410" i="2"/>
  <c r="F1410" i="2"/>
  <c r="J1410" i="2" s="1"/>
  <c r="E1410" i="2"/>
  <c r="D1410" i="2"/>
  <c r="C1410" i="2"/>
  <c r="S1410" i="2" s="1"/>
  <c r="B1410" i="2"/>
  <c r="A1410" i="2"/>
  <c r="AZ1410" i="2" s="1"/>
  <c r="H1409" i="2"/>
  <c r="G1409" i="2"/>
  <c r="F1409" i="2"/>
  <c r="E1409" i="2"/>
  <c r="D1409" i="2"/>
  <c r="C1409" i="2"/>
  <c r="S1409" i="2" s="1"/>
  <c r="B1409" i="2"/>
  <c r="A1409" i="2"/>
  <c r="AZ1409" i="2" s="1"/>
  <c r="H1408" i="2"/>
  <c r="G1408" i="2"/>
  <c r="F1408" i="2"/>
  <c r="E1408" i="2"/>
  <c r="D1408" i="2"/>
  <c r="C1408" i="2"/>
  <c r="S1408" i="2" s="1"/>
  <c r="B1408" i="2"/>
  <c r="A1408" i="2"/>
  <c r="AZ1408" i="2" s="1"/>
  <c r="H1407" i="2"/>
  <c r="G1407" i="2"/>
  <c r="F1407" i="2"/>
  <c r="E1407" i="2"/>
  <c r="D1407" i="2"/>
  <c r="C1407" i="2"/>
  <c r="S1407" i="2" s="1"/>
  <c r="B1407" i="2"/>
  <c r="A1407" i="2"/>
  <c r="AZ1407" i="2" s="1"/>
  <c r="H1406" i="2"/>
  <c r="G1406" i="2"/>
  <c r="F1406" i="2"/>
  <c r="E1406" i="2"/>
  <c r="D1406" i="2"/>
  <c r="C1406" i="2"/>
  <c r="S1406" i="2" s="1"/>
  <c r="B1406" i="2"/>
  <c r="A1406" i="2"/>
  <c r="AZ1406" i="2" s="1"/>
  <c r="H1405" i="2"/>
  <c r="G1405" i="2"/>
  <c r="F1405" i="2"/>
  <c r="E1405" i="2"/>
  <c r="D1405" i="2"/>
  <c r="C1405" i="2"/>
  <c r="S1405" i="2" s="1"/>
  <c r="B1405" i="2"/>
  <c r="A1405" i="2"/>
  <c r="AZ1405" i="2" s="1"/>
  <c r="H1404" i="2"/>
  <c r="G1404" i="2"/>
  <c r="F1404" i="2"/>
  <c r="E1404" i="2"/>
  <c r="D1404" i="2"/>
  <c r="C1404" i="2"/>
  <c r="S1404" i="2" s="1"/>
  <c r="B1404" i="2"/>
  <c r="A1404" i="2"/>
  <c r="AZ1404" i="2" s="1"/>
  <c r="H1403" i="2"/>
  <c r="G1403" i="2"/>
  <c r="F1403" i="2"/>
  <c r="E1403" i="2"/>
  <c r="D1403" i="2"/>
  <c r="C1403" i="2"/>
  <c r="S1403" i="2" s="1"/>
  <c r="B1403" i="2"/>
  <c r="A1403" i="2"/>
  <c r="AZ1403" i="2" s="1"/>
  <c r="H1402" i="2"/>
  <c r="G1402" i="2"/>
  <c r="F1402" i="2"/>
  <c r="E1402" i="2"/>
  <c r="D1402" i="2"/>
  <c r="C1402" i="2"/>
  <c r="S1402" i="2" s="1"/>
  <c r="B1402" i="2"/>
  <c r="A1402" i="2"/>
  <c r="AZ1402" i="2" s="1"/>
  <c r="H1401" i="2"/>
  <c r="G1401" i="2"/>
  <c r="F1401" i="2"/>
  <c r="E1401" i="2"/>
  <c r="D1401" i="2"/>
  <c r="C1401" i="2"/>
  <c r="S1401" i="2" s="1"/>
  <c r="B1401" i="2"/>
  <c r="A1401" i="2"/>
  <c r="AZ1401" i="2" s="1"/>
  <c r="H1400" i="2"/>
  <c r="G1400" i="2"/>
  <c r="F1400" i="2"/>
  <c r="E1400" i="2"/>
  <c r="D1400" i="2"/>
  <c r="C1400" i="2"/>
  <c r="S1400" i="2" s="1"/>
  <c r="B1400" i="2"/>
  <c r="A1400" i="2"/>
  <c r="AZ1400" i="2" s="1"/>
  <c r="H1399" i="2"/>
  <c r="G1399" i="2"/>
  <c r="F1399" i="2"/>
  <c r="E1399" i="2"/>
  <c r="D1399" i="2"/>
  <c r="C1399" i="2"/>
  <c r="S1399" i="2" s="1"/>
  <c r="B1399" i="2"/>
  <c r="A1399" i="2"/>
  <c r="AZ1399" i="2" s="1"/>
  <c r="H1398" i="2"/>
  <c r="G1398" i="2"/>
  <c r="F1398" i="2"/>
  <c r="E1398" i="2"/>
  <c r="D1398" i="2"/>
  <c r="C1398" i="2"/>
  <c r="S1398" i="2" s="1"/>
  <c r="B1398" i="2"/>
  <c r="A1398" i="2"/>
  <c r="AZ1398" i="2" s="1"/>
  <c r="H1397" i="2"/>
  <c r="G1397" i="2"/>
  <c r="F1397" i="2"/>
  <c r="E1397" i="2"/>
  <c r="D1397" i="2"/>
  <c r="C1397" i="2"/>
  <c r="S1397" i="2" s="1"/>
  <c r="B1397" i="2"/>
  <c r="A1397" i="2"/>
  <c r="AZ1397" i="2" s="1"/>
  <c r="H1396" i="2"/>
  <c r="G1396" i="2"/>
  <c r="F1396" i="2"/>
  <c r="E1396" i="2"/>
  <c r="D1396" i="2"/>
  <c r="C1396" i="2"/>
  <c r="S1396" i="2" s="1"/>
  <c r="B1396" i="2"/>
  <c r="A1396" i="2"/>
  <c r="AZ1396" i="2" s="1"/>
  <c r="H1395" i="2"/>
  <c r="G1395" i="2"/>
  <c r="F1395" i="2"/>
  <c r="E1395" i="2"/>
  <c r="D1395" i="2"/>
  <c r="C1395" i="2"/>
  <c r="S1395" i="2" s="1"/>
  <c r="B1395" i="2"/>
  <c r="A1395" i="2"/>
  <c r="AZ1395" i="2" s="1"/>
  <c r="H1394" i="2"/>
  <c r="G1394" i="2"/>
  <c r="F1394" i="2"/>
  <c r="E1394" i="2"/>
  <c r="D1394" i="2"/>
  <c r="T1394" i="2" s="1"/>
  <c r="C1394" i="2"/>
  <c r="S1394" i="2" s="1"/>
  <c r="B1394" i="2"/>
  <c r="A1394" i="2"/>
  <c r="AZ1394" i="2" s="1"/>
  <c r="H1393" i="2"/>
  <c r="G1393" i="2"/>
  <c r="F1393" i="2"/>
  <c r="E1393" i="2"/>
  <c r="D1393" i="2"/>
  <c r="C1393" i="2"/>
  <c r="S1393" i="2" s="1"/>
  <c r="B1393" i="2"/>
  <c r="A1393" i="2"/>
  <c r="AZ1393" i="2" s="1"/>
  <c r="H1392" i="2"/>
  <c r="G1392" i="2"/>
  <c r="F1392" i="2"/>
  <c r="E1392" i="2"/>
  <c r="D1392" i="2"/>
  <c r="C1392" i="2"/>
  <c r="S1392" i="2" s="1"/>
  <c r="B1392" i="2"/>
  <c r="A1392" i="2"/>
  <c r="AZ1392" i="2" s="1"/>
  <c r="H1391" i="2"/>
  <c r="G1391" i="2"/>
  <c r="F1391" i="2"/>
  <c r="E1391" i="2"/>
  <c r="D1391" i="2"/>
  <c r="T1391" i="2" s="1"/>
  <c r="C1391" i="2"/>
  <c r="S1391" i="2" s="1"/>
  <c r="B1391" i="2"/>
  <c r="A1391" i="2"/>
  <c r="AZ1391" i="2" s="1"/>
  <c r="H1390" i="2"/>
  <c r="G1390" i="2"/>
  <c r="F1390" i="2"/>
  <c r="E1390" i="2"/>
  <c r="D1390" i="2"/>
  <c r="C1390" i="2"/>
  <c r="S1390" i="2" s="1"/>
  <c r="B1390" i="2"/>
  <c r="A1390" i="2"/>
  <c r="AZ1390" i="2" s="1"/>
  <c r="H1389" i="2"/>
  <c r="G1389" i="2"/>
  <c r="F1389" i="2"/>
  <c r="E1389" i="2"/>
  <c r="D1389" i="2"/>
  <c r="C1389" i="2"/>
  <c r="S1389" i="2" s="1"/>
  <c r="B1389" i="2"/>
  <c r="A1389" i="2"/>
  <c r="AZ1389" i="2" s="1"/>
  <c r="H1388" i="2"/>
  <c r="G1388" i="2"/>
  <c r="F1388" i="2"/>
  <c r="E1388" i="2"/>
  <c r="D1388" i="2"/>
  <c r="C1388" i="2"/>
  <c r="S1388" i="2" s="1"/>
  <c r="B1388" i="2"/>
  <c r="A1388" i="2"/>
  <c r="AZ1388" i="2" s="1"/>
  <c r="H1387" i="2"/>
  <c r="G1387" i="2"/>
  <c r="F1387" i="2"/>
  <c r="E1387" i="2"/>
  <c r="D1387" i="2"/>
  <c r="C1387" i="2"/>
  <c r="S1387" i="2" s="1"/>
  <c r="B1387" i="2"/>
  <c r="A1387" i="2"/>
  <c r="AZ1387" i="2" s="1"/>
  <c r="H1386" i="2"/>
  <c r="G1386" i="2"/>
  <c r="F1386" i="2"/>
  <c r="E1386" i="2"/>
  <c r="D1386" i="2"/>
  <c r="C1386" i="2"/>
  <c r="S1386" i="2" s="1"/>
  <c r="B1386" i="2"/>
  <c r="A1386" i="2"/>
  <c r="AZ1386" i="2" s="1"/>
  <c r="H1385" i="2"/>
  <c r="G1385" i="2"/>
  <c r="F1385" i="2"/>
  <c r="E1385" i="2"/>
  <c r="D1385" i="2"/>
  <c r="C1385" i="2"/>
  <c r="S1385" i="2" s="1"/>
  <c r="B1385" i="2"/>
  <c r="A1385" i="2"/>
  <c r="AZ1385" i="2" s="1"/>
  <c r="H1384" i="2"/>
  <c r="G1384" i="2"/>
  <c r="F1384" i="2"/>
  <c r="E1384" i="2"/>
  <c r="D1384" i="2"/>
  <c r="C1384" i="2"/>
  <c r="S1384" i="2" s="1"/>
  <c r="B1384" i="2"/>
  <c r="A1384" i="2"/>
  <c r="AZ1384" i="2" s="1"/>
  <c r="H1383" i="2"/>
  <c r="G1383" i="2"/>
  <c r="F1383" i="2"/>
  <c r="E1383" i="2"/>
  <c r="D1383" i="2"/>
  <c r="C1383" i="2"/>
  <c r="S1383" i="2" s="1"/>
  <c r="B1383" i="2"/>
  <c r="A1383" i="2"/>
  <c r="AZ1383" i="2" s="1"/>
  <c r="H1382" i="2"/>
  <c r="G1382" i="2"/>
  <c r="F1382" i="2"/>
  <c r="E1382" i="2"/>
  <c r="D1382" i="2"/>
  <c r="C1382" i="2"/>
  <c r="S1382" i="2" s="1"/>
  <c r="B1382" i="2"/>
  <c r="A1382" i="2"/>
  <c r="AZ1382" i="2" s="1"/>
  <c r="H1381" i="2"/>
  <c r="G1381" i="2"/>
  <c r="F1381" i="2"/>
  <c r="E1381" i="2"/>
  <c r="D1381" i="2"/>
  <c r="C1381" i="2"/>
  <c r="S1381" i="2" s="1"/>
  <c r="B1381" i="2"/>
  <c r="A1381" i="2"/>
  <c r="AZ1381" i="2" s="1"/>
  <c r="H1380" i="2"/>
  <c r="G1380" i="2"/>
  <c r="F1380" i="2"/>
  <c r="E1380" i="2"/>
  <c r="D1380" i="2"/>
  <c r="C1380" i="2"/>
  <c r="S1380" i="2" s="1"/>
  <c r="B1380" i="2"/>
  <c r="A1380" i="2"/>
  <c r="AZ1380" i="2" s="1"/>
  <c r="H1379" i="2"/>
  <c r="G1379" i="2"/>
  <c r="F1379" i="2"/>
  <c r="E1379" i="2"/>
  <c r="D1379" i="2"/>
  <c r="C1379" i="2"/>
  <c r="S1379" i="2" s="1"/>
  <c r="B1379" i="2"/>
  <c r="A1379" i="2"/>
  <c r="AZ1379" i="2" s="1"/>
  <c r="H1378" i="2"/>
  <c r="G1378" i="2"/>
  <c r="F1378" i="2"/>
  <c r="E1378" i="2"/>
  <c r="D1378" i="2"/>
  <c r="C1378" i="2"/>
  <c r="S1378" i="2" s="1"/>
  <c r="B1378" i="2"/>
  <c r="A1378" i="2"/>
  <c r="AZ1378" i="2" s="1"/>
  <c r="H1377" i="2"/>
  <c r="G1377" i="2"/>
  <c r="F1377" i="2"/>
  <c r="E1377" i="2"/>
  <c r="D1377" i="2"/>
  <c r="C1377" i="2"/>
  <c r="S1377" i="2" s="1"/>
  <c r="B1377" i="2"/>
  <c r="A1377" i="2"/>
  <c r="AZ1377" i="2" s="1"/>
  <c r="H1376" i="2"/>
  <c r="G1376" i="2"/>
  <c r="F1376" i="2"/>
  <c r="E1376" i="2"/>
  <c r="D1376" i="2"/>
  <c r="C1376" i="2"/>
  <c r="S1376" i="2" s="1"/>
  <c r="B1376" i="2"/>
  <c r="A1376" i="2"/>
  <c r="AZ1376" i="2" s="1"/>
  <c r="H1375" i="2"/>
  <c r="G1375" i="2"/>
  <c r="F1375" i="2"/>
  <c r="E1375" i="2"/>
  <c r="D1375" i="2"/>
  <c r="C1375" i="2"/>
  <c r="S1375" i="2" s="1"/>
  <c r="B1375" i="2"/>
  <c r="A1375" i="2"/>
  <c r="AZ1375" i="2" s="1"/>
  <c r="H1374" i="2"/>
  <c r="G1374" i="2"/>
  <c r="F1374" i="2"/>
  <c r="E1374" i="2"/>
  <c r="D1374" i="2"/>
  <c r="C1374" i="2"/>
  <c r="S1374" i="2" s="1"/>
  <c r="B1374" i="2"/>
  <c r="A1374" i="2"/>
  <c r="AZ1374" i="2" s="1"/>
  <c r="H1373" i="2"/>
  <c r="G1373" i="2"/>
  <c r="F1373" i="2"/>
  <c r="E1373" i="2"/>
  <c r="D1373" i="2"/>
  <c r="U1373" i="2" s="1"/>
  <c r="C1373" i="2"/>
  <c r="S1373" i="2" s="1"/>
  <c r="B1373" i="2"/>
  <c r="A1373" i="2"/>
  <c r="AZ1373" i="2" s="1"/>
  <c r="H1372" i="2"/>
  <c r="G1372" i="2"/>
  <c r="F1372" i="2"/>
  <c r="E1372" i="2"/>
  <c r="D1372" i="2"/>
  <c r="T1372" i="2" s="1"/>
  <c r="C1372" i="2"/>
  <c r="S1372" i="2" s="1"/>
  <c r="B1372" i="2"/>
  <c r="A1372" i="2"/>
  <c r="AZ1372" i="2" s="1"/>
  <c r="H1371" i="2"/>
  <c r="G1371" i="2"/>
  <c r="F1371" i="2"/>
  <c r="E1371" i="2"/>
  <c r="D1371" i="2"/>
  <c r="U1371" i="2" s="1"/>
  <c r="C1371" i="2"/>
  <c r="S1371" i="2" s="1"/>
  <c r="B1371" i="2"/>
  <c r="A1371" i="2"/>
  <c r="AZ1371" i="2" s="1"/>
  <c r="H1370" i="2"/>
  <c r="G1370" i="2"/>
  <c r="F1370" i="2"/>
  <c r="E1370" i="2"/>
  <c r="D1370" i="2"/>
  <c r="C1370" i="2"/>
  <c r="S1370" i="2" s="1"/>
  <c r="B1370" i="2"/>
  <c r="A1370" i="2"/>
  <c r="AZ1370" i="2" s="1"/>
  <c r="H1369" i="2"/>
  <c r="G1369" i="2"/>
  <c r="F1369" i="2"/>
  <c r="E1369" i="2"/>
  <c r="D1369" i="2"/>
  <c r="T1369" i="2" s="1"/>
  <c r="C1369" i="2"/>
  <c r="S1369" i="2" s="1"/>
  <c r="B1369" i="2"/>
  <c r="A1369" i="2"/>
  <c r="AZ1369" i="2" s="1"/>
  <c r="H1368" i="2"/>
  <c r="G1368" i="2"/>
  <c r="F1368" i="2"/>
  <c r="E1368" i="2"/>
  <c r="D1368" i="2"/>
  <c r="C1368" i="2"/>
  <c r="S1368" i="2" s="1"/>
  <c r="B1368" i="2"/>
  <c r="A1368" i="2"/>
  <c r="AZ1368" i="2" s="1"/>
  <c r="H1367" i="2"/>
  <c r="G1367" i="2"/>
  <c r="F1367" i="2"/>
  <c r="E1367" i="2"/>
  <c r="D1367" i="2"/>
  <c r="C1367" i="2"/>
  <c r="S1367" i="2" s="1"/>
  <c r="B1367" i="2"/>
  <c r="A1367" i="2"/>
  <c r="AZ1367" i="2" s="1"/>
  <c r="H1366" i="2"/>
  <c r="G1366" i="2"/>
  <c r="F1366" i="2"/>
  <c r="E1366" i="2"/>
  <c r="D1366" i="2"/>
  <c r="C1366" i="2"/>
  <c r="S1366" i="2" s="1"/>
  <c r="B1366" i="2"/>
  <c r="A1366" i="2"/>
  <c r="AZ1366" i="2" s="1"/>
  <c r="H1365" i="2"/>
  <c r="G1365" i="2"/>
  <c r="F1365" i="2"/>
  <c r="E1365" i="2"/>
  <c r="D1365" i="2"/>
  <c r="T1365" i="2" s="1"/>
  <c r="I1365" i="2" s="1"/>
  <c r="C1365" i="2"/>
  <c r="S1365" i="2" s="1"/>
  <c r="B1365" i="2"/>
  <c r="A1365" i="2"/>
  <c r="AZ1365" i="2" s="1"/>
  <c r="H1364" i="2"/>
  <c r="G1364" i="2"/>
  <c r="F1364" i="2"/>
  <c r="E1364" i="2"/>
  <c r="D1364" i="2"/>
  <c r="C1364" i="2"/>
  <c r="S1364" i="2" s="1"/>
  <c r="B1364" i="2"/>
  <c r="A1364" i="2"/>
  <c r="AZ1364" i="2" s="1"/>
  <c r="H1363" i="2"/>
  <c r="G1363" i="2"/>
  <c r="F1363" i="2"/>
  <c r="E1363" i="2"/>
  <c r="D1363" i="2"/>
  <c r="C1363" i="2"/>
  <c r="S1363" i="2" s="1"/>
  <c r="B1363" i="2"/>
  <c r="A1363" i="2"/>
  <c r="AZ1363" i="2" s="1"/>
  <c r="H1362" i="2"/>
  <c r="G1362" i="2"/>
  <c r="F1362" i="2"/>
  <c r="E1362" i="2"/>
  <c r="D1362" i="2"/>
  <c r="C1362" i="2"/>
  <c r="S1362" i="2" s="1"/>
  <c r="B1362" i="2"/>
  <c r="A1362" i="2"/>
  <c r="AZ1362" i="2" s="1"/>
  <c r="H1361" i="2"/>
  <c r="G1361" i="2"/>
  <c r="F1361" i="2"/>
  <c r="E1361" i="2"/>
  <c r="D1361" i="2"/>
  <c r="C1361" i="2"/>
  <c r="S1361" i="2" s="1"/>
  <c r="B1361" i="2"/>
  <c r="A1361" i="2"/>
  <c r="AZ1361" i="2" s="1"/>
  <c r="H1360" i="2"/>
  <c r="G1360" i="2"/>
  <c r="F1360" i="2"/>
  <c r="E1360" i="2"/>
  <c r="D1360" i="2"/>
  <c r="U1360" i="2" s="1"/>
  <c r="C1360" i="2"/>
  <c r="S1360" i="2" s="1"/>
  <c r="B1360" i="2"/>
  <c r="A1360" i="2"/>
  <c r="AZ1360" i="2" s="1"/>
  <c r="H1359" i="2"/>
  <c r="G1359" i="2"/>
  <c r="F1359" i="2"/>
  <c r="E1359" i="2"/>
  <c r="D1359" i="2"/>
  <c r="C1359" i="2"/>
  <c r="S1359" i="2" s="1"/>
  <c r="B1359" i="2"/>
  <c r="A1359" i="2"/>
  <c r="AZ1359" i="2" s="1"/>
  <c r="H1358" i="2"/>
  <c r="G1358" i="2"/>
  <c r="J1358" i="2" s="1"/>
  <c r="F1358" i="2"/>
  <c r="E1358" i="2"/>
  <c r="D1358" i="2"/>
  <c r="C1358" i="2"/>
  <c r="S1358" i="2" s="1"/>
  <c r="B1358" i="2"/>
  <c r="A1358" i="2"/>
  <c r="AZ1358" i="2" s="1"/>
  <c r="H1357" i="2"/>
  <c r="G1357" i="2"/>
  <c r="F1357" i="2"/>
  <c r="E1357" i="2"/>
  <c r="D1357" i="2"/>
  <c r="C1357" i="2"/>
  <c r="S1357" i="2" s="1"/>
  <c r="B1357" i="2"/>
  <c r="A1357" i="2"/>
  <c r="AZ1357" i="2" s="1"/>
  <c r="H1356" i="2"/>
  <c r="G1356" i="2"/>
  <c r="F1356" i="2"/>
  <c r="E1356" i="2"/>
  <c r="D1356" i="2"/>
  <c r="C1356" i="2"/>
  <c r="S1356" i="2" s="1"/>
  <c r="B1356" i="2"/>
  <c r="A1356" i="2"/>
  <c r="AZ1356" i="2" s="1"/>
  <c r="H1355" i="2"/>
  <c r="G1355" i="2"/>
  <c r="F1355" i="2"/>
  <c r="E1355" i="2"/>
  <c r="D1355" i="2"/>
  <c r="C1355" i="2"/>
  <c r="S1355" i="2" s="1"/>
  <c r="B1355" i="2"/>
  <c r="A1355" i="2"/>
  <c r="AZ1355" i="2" s="1"/>
  <c r="H1354" i="2"/>
  <c r="G1354" i="2"/>
  <c r="F1354" i="2"/>
  <c r="E1354" i="2"/>
  <c r="D1354" i="2"/>
  <c r="C1354" i="2"/>
  <c r="S1354" i="2" s="1"/>
  <c r="B1354" i="2"/>
  <c r="A1354" i="2"/>
  <c r="AZ1354" i="2" s="1"/>
  <c r="H1353" i="2"/>
  <c r="G1353" i="2"/>
  <c r="F1353" i="2"/>
  <c r="E1353" i="2"/>
  <c r="D1353" i="2"/>
  <c r="C1353" i="2"/>
  <c r="S1353" i="2" s="1"/>
  <c r="B1353" i="2"/>
  <c r="A1353" i="2"/>
  <c r="AZ1353" i="2" s="1"/>
  <c r="H1352" i="2"/>
  <c r="G1352" i="2"/>
  <c r="J1352" i="2" s="1"/>
  <c r="F1352" i="2"/>
  <c r="E1352" i="2"/>
  <c r="D1352" i="2"/>
  <c r="C1352" i="2"/>
  <c r="S1352" i="2" s="1"/>
  <c r="B1352" i="2"/>
  <c r="A1352" i="2"/>
  <c r="AZ1352" i="2" s="1"/>
  <c r="H1351" i="2"/>
  <c r="G1351" i="2"/>
  <c r="F1351" i="2"/>
  <c r="E1351" i="2"/>
  <c r="D1351" i="2"/>
  <c r="C1351" i="2"/>
  <c r="S1351" i="2" s="1"/>
  <c r="B1351" i="2"/>
  <c r="A1351" i="2"/>
  <c r="AZ1351" i="2" s="1"/>
  <c r="H1350" i="2"/>
  <c r="G1350" i="2"/>
  <c r="F1350" i="2"/>
  <c r="E1350" i="2"/>
  <c r="D1350" i="2"/>
  <c r="C1350" i="2"/>
  <c r="S1350" i="2" s="1"/>
  <c r="B1350" i="2"/>
  <c r="A1350" i="2"/>
  <c r="AZ1350" i="2" s="1"/>
  <c r="H1349" i="2"/>
  <c r="G1349" i="2"/>
  <c r="F1349" i="2"/>
  <c r="E1349" i="2"/>
  <c r="D1349" i="2"/>
  <c r="C1349" i="2"/>
  <c r="S1349" i="2" s="1"/>
  <c r="B1349" i="2"/>
  <c r="A1349" i="2"/>
  <c r="AZ1349" i="2" s="1"/>
  <c r="H1348" i="2"/>
  <c r="G1348" i="2"/>
  <c r="F1348" i="2"/>
  <c r="E1348" i="2"/>
  <c r="D1348" i="2"/>
  <c r="C1348" i="2"/>
  <c r="S1348" i="2" s="1"/>
  <c r="B1348" i="2"/>
  <c r="A1348" i="2"/>
  <c r="AZ1348" i="2" s="1"/>
  <c r="H1347" i="2"/>
  <c r="G1347" i="2"/>
  <c r="F1347" i="2"/>
  <c r="E1347" i="2"/>
  <c r="D1347" i="2"/>
  <c r="C1347" i="2"/>
  <c r="S1347" i="2" s="1"/>
  <c r="B1347" i="2"/>
  <c r="A1347" i="2"/>
  <c r="AZ1347" i="2" s="1"/>
  <c r="H1346" i="2"/>
  <c r="G1346" i="2"/>
  <c r="F1346" i="2"/>
  <c r="E1346" i="2"/>
  <c r="D1346" i="2"/>
  <c r="C1346" i="2"/>
  <c r="S1346" i="2" s="1"/>
  <c r="B1346" i="2"/>
  <c r="A1346" i="2"/>
  <c r="AZ1346" i="2" s="1"/>
  <c r="H1345" i="2"/>
  <c r="G1345" i="2"/>
  <c r="F1345" i="2"/>
  <c r="E1345" i="2"/>
  <c r="D1345" i="2"/>
  <c r="C1345" i="2"/>
  <c r="S1345" i="2" s="1"/>
  <c r="B1345" i="2"/>
  <c r="A1345" i="2"/>
  <c r="AZ1345" i="2" s="1"/>
  <c r="H1344" i="2"/>
  <c r="G1344" i="2"/>
  <c r="F1344" i="2"/>
  <c r="E1344" i="2"/>
  <c r="D1344" i="2"/>
  <c r="C1344" i="2"/>
  <c r="S1344" i="2" s="1"/>
  <c r="B1344" i="2"/>
  <c r="A1344" i="2"/>
  <c r="AZ1344" i="2" s="1"/>
  <c r="H1343" i="2"/>
  <c r="G1343" i="2"/>
  <c r="F1343" i="2"/>
  <c r="E1343" i="2"/>
  <c r="D1343" i="2"/>
  <c r="C1343" i="2"/>
  <c r="S1343" i="2" s="1"/>
  <c r="B1343" i="2"/>
  <c r="A1343" i="2"/>
  <c r="AZ1343" i="2" s="1"/>
  <c r="H1342" i="2"/>
  <c r="G1342" i="2"/>
  <c r="F1342" i="2"/>
  <c r="E1342" i="2"/>
  <c r="D1342" i="2"/>
  <c r="C1342" i="2"/>
  <c r="S1342" i="2" s="1"/>
  <c r="B1342" i="2"/>
  <c r="A1342" i="2"/>
  <c r="AZ1342" i="2" s="1"/>
  <c r="H1341" i="2"/>
  <c r="G1341" i="2"/>
  <c r="F1341" i="2"/>
  <c r="E1341" i="2"/>
  <c r="D1341" i="2"/>
  <c r="C1341" i="2"/>
  <c r="S1341" i="2" s="1"/>
  <c r="B1341" i="2"/>
  <c r="A1341" i="2"/>
  <c r="AZ1341" i="2" s="1"/>
  <c r="H1340" i="2"/>
  <c r="G1340" i="2"/>
  <c r="F1340" i="2"/>
  <c r="E1340" i="2"/>
  <c r="D1340" i="2"/>
  <c r="C1340" i="2"/>
  <c r="S1340" i="2" s="1"/>
  <c r="B1340" i="2"/>
  <c r="A1340" i="2"/>
  <c r="AZ1340" i="2" s="1"/>
  <c r="H1339" i="2"/>
  <c r="G1339" i="2"/>
  <c r="F1339" i="2"/>
  <c r="E1339" i="2"/>
  <c r="D1339" i="2"/>
  <c r="C1339" i="2"/>
  <c r="S1339" i="2" s="1"/>
  <c r="B1339" i="2"/>
  <c r="A1339" i="2"/>
  <c r="AZ1339" i="2" s="1"/>
  <c r="H1338" i="2"/>
  <c r="G1338" i="2"/>
  <c r="F1338" i="2"/>
  <c r="E1338" i="2"/>
  <c r="D1338" i="2"/>
  <c r="C1338" i="2"/>
  <c r="S1338" i="2" s="1"/>
  <c r="B1338" i="2"/>
  <c r="A1338" i="2"/>
  <c r="AZ1338" i="2" s="1"/>
  <c r="S1337" i="2"/>
  <c r="H1337" i="2"/>
  <c r="G1337" i="2"/>
  <c r="F1337" i="2"/>
  <c r="E1337" i="2"/>
  <c r="D1337" i="2"/>
  <c r="C1337" i="2"/>
  <c r="B1337" i="2"/>
  <c r="A1337" i="2"/>
  <c r="AZ1337" i="2" s="1"/>
  <c r="H1336" i="2"/>
  <c r="G1336" i="2"/>
  <c r="F1336" i="2"/>
  <c r="E1336" i="2"/>
  <c r="D1336" i="2"/>
  <c r="C1336" i="2"/>
  <c r="S1336" i="2" s="1"/>
  <c r="B1336" i="2"/>
  <c r="A1336" i="2"/>
  <c r="AZ1336" i="2" s="1"/>
  <c r="H1335" i="2"/>
  <c r="G1335" i="2"/>
  <c r="F1335" i="2"/>
  <c r="E1335" i="2"/>
  <c r="D1335" i="2"/>
  <c r="C1335" i="2"/>
  <c r="S1335" i="2" s="1"/>
  <c r="B1335" i="2"/>
  <c r="A1335" i="2"/>
  <c r="AZ1335" i="2" s="1"/>
  <c r="H1334" i="2"/>
  <c r="G1334" i="2"/>
  <c r="F1334" i="2"/>
  <c r="E1334" i="2"/>
  <c r="D1334" i="2"/>
  <c r="C1334" i="2"/>
  <c r="S1334" i="2" s="1"/>
  <c r="B1334" i="2"/>
  <c r="A1334" i="2"/>
  <c r="AZ1334" i="2" s="1"/>
  <c r="H1333" i="2"/>
  <c r="G1333" i="2"/>
  <c r="F1333" i="2"/>
  <c r="E1333" i="2"/>
  <c r="D1333" i="2"/>
  <c r="C1333" i="2"/>
  <c r="S1333" i="2" s="1"/>
  <c r="B1333" i="2"/>
  <c r="A1333" i="2"/>
  <c r="AZ1333" i="2" s="1"/>
  <c r="H1332" i="2"/>
  <c r="G1332" i="2"/>
  <c r="F1332" i="2"/>
  <c r="E1332" i="2"/>
  <c r="D1332" i="2"/>
  <c r="C1332" i="2"/>
  <c r="S1332" i="2" s="1"/>
  <c r="B1332" i="2"/>
  <c r="A1332" i="2"/>
  <c r="AZ1332" i="2" s="1"/>
  <c r="H1331" i="2"/>
  <c r="G1331" i="2"/>
  <c r="F1331" i="2"/>
  <c r="E1331" i="2"/>
  <c r="D1331" i="2"/>
  <c r="C1331" i="2"/>
  <c r="S1331" i="2" s="1"/>
  <c r="B1331" i="2"/>
  <c r="A1331" i="2"/>
  <c r="AZ1331" i="2" s="1"/>
  <c r="H1330" i="2"/>
  <c r="G1330" i="2"/>
  <c r="F1330" i="2"/>
  <c r="E1330" i="2"/>
  <c r="D1330" i="2"/>
  <c r="C1330" i="2"/>
  <c r="S1330" i="2" s="1"/>
  <c r="B1330" i="2"/>
  <c r="A1330" i="2"/>
  <c r="AZ1330" i="2" s="1"/>
  <c r="H1329" i="2"/>
  <c r="G1329" i="2"/>
  <c r="F1329" i="2"/>
  <c r="E1329" i="2"/>
  <c r="D1329" i="2"/>
  <c r="C1329" i="2"/>
  <c r="S1329" i="2" s="1"/>
  <c r="B1329" i="2"/>
  <c r="A1329" i="2"/>
  <c r="AZ1329" i="2" s="1"/>
  <c r="H1328" i="2"/>
  <c r="G1328" i="2"/>
  <c r="F1328" i="2"/>
  <c r="E1328" i="2"/>
  <c r="D1328" i="2"/>
  <c r="C1328" i="2"/>
  <c r="S1328" i="2" s="1"/>
  <c r="B1328" i="2"/>
  <c r="A1328" i="2"/>
  <c r="AZ1328" i="2" s="1"/>
  <c r="H1327" i="2"/>
  <c r="G1327" i="2"/>
  <c r="F1327" i="2"/>
  <c r="E1327" i="2"/>
  <c r="D1327" i="2"/>
  <c r="C1327" i="2"/>
  <c r="S1327" i="2" s="1"/>
  <c r="B1327" i="2"/>
  <c r="A1327" i="2"/>
  <c r="AZ1327" i="2" s="1"/>
  <c r="H1326" i="2"/>
  <c r="G1326" i="2"/>
  <c r="F1326" i="2"/>
  <c r="E1326" i="2"/>
  <c r="D1326" i="2"/>
  <c r="C1326" i="2"/>
  <c r="S1326" i="2" s="1"/>
  <c r="B1326" i="2"/>
  <c r="A1326" i="2"/>
  <c r="AZ1326" i="2" s="1"/>
  <c r="H1325" i="2"/>
  <c r="G1325" i="2"/>
  <c r="F1325" i="2"/>
  <c r="E1325" i="2"/>
  <c r="D1325" i="2"/>
  <c r="C1325" i="2"/>
  <c r="S1325" i="2" s="1"/>
  <c r="B1325" i="2"/>
  <c r="A1325" i="2"/>
  <c r="AZ1325" i="2" s="1"/>
  <c r="H1324" i="2"/>
  <c r="G1324" i="2"/>
  <c r="F1324" i="2"/>
  <c r="E1324" i="2"/>
  <c r="D1324" i="2"/>
  <c r="C1324" i="2"/>
  <c r="S1324" i="2" s="1"/>
  <c r="B1324" i="2"/>
  <c r="A1324" i="2"/>
  <c r="AZ1324" i="2" s="1"/>
  <c r="H1323" i="2"/>
  <c r="G1323" i="2"/>
  <c r="F1323" i="2"/>
  <c r="E1323" i="2"/>
  <c r="D1323" i="2"/>
  <c r="C1323" i="2"/>
  <c r="S1323" i="2" s="1"/>
  <c r="B1323" i="2"/>
  <c r="A1323" i="2"/>
  <c r="AZ1323" i="2" s="1"/>
  <c r="H1322" i="2"/>
  <c r="G1322" i="2"/>
  <c r="F1322" i="2"/>
  <c r="E1322" i="2"/>
  <c r="D1322" i="2"/>
  <c r="C1322" i="2"/>
  <c r="S1322" i="2" s="1"/>
  <c r="B1322" i="2"/>
  <c r="A1322" i="2"/>
  <c r="AZ1322" i="2" s="1"/>
  <c r="H1321" i="2"/>
  <c r="G1321" i="2"/>
  <c r="F1321" i="2"/>
  <c r="E1321" i="2"/>
  <c r="D1321" i="2"/>
  <c r="C1321" i="2"/>
  <c r="S1321" i="2" s="1"/>
  <c r="B1321" i="2"/>
  <c r="A1321" i="2"/>
  <c r="AZ1321" i="2" s="1"/>
  <c r="H1320" i="2"/>
  <c r="G1320" i="2"/>
  <c r="F1320" i="2"/>
  <c r="E1320" i="2"/>
  <c r="D1320" i="2"/>
  <c r="C1320" i="2"/>
  <c r="S1320" i="2" s="1"/>
  <c r="B1320" i="2"/>
  <c r="A1320" i="2"/>
  <c r="AZ1320" i="2" s="1"/>
  <c r="H1319" i="2"/>
  <c r="G1319" i="2"/>
  <c r="F1319" i="2"/>
  <c r="E1319" i="2"/>
  <c r="D1319" i="2"/>
  <c r="C1319" i="2"/>
  <c r="S1319" i="2" s="1"/>
  <c r="B1319" i="2"/>
  <c r="A1319" i="2"/>
  <c r="AZ1319" i="2" s="1"/>
  <c r="H1318" i="2"/>
  <c r="G1318" i="2"/>
  <c r="F1318" i="2"/>
  <c r="E1318" i="2"/>
  <c r="D1318" i="2"/>
  <c r="C1318" i="2"/>
  <c r="S1318" i="2" s="1"/>
  <c r="B1318" i="2"/>
  <c r="A1318" i="2"/>
  <c r="AZ1318" i="2" s="1"/>
  <c r="H1317" i="2"/>
  <c r="G1317" i="2"/>
  <c r="F1317" i="2"/>
  <c r="E1317" i="2"/>
  <c r="D1317" i="2"/>
  <c r="C1317" i="2"/>
  <c r="S1317" i="2" s="1"/>
  <c r="B1317" i="2"/>
  <c r="A1317" i="2"/>
  <c r="AZ1317" i="2" s="1"/>
  <c r="H1316" i="2"/>
  <c r="G1316" i="2"/>
  <c r="F1316" i="2"/>
  <c r="E1316" i="2"/>
  <c r="D1316" i="2"/>
  <c r="C1316" i="2"/>
  <c r="S1316" i="2" s="1"/>
  <c r="B1316" i="2"/>
  <c r="A1316" i="2"/>
  <c r="AZ1316" i="2" s="1"/>
  <c r="H1315" i="2"/>
  <c r="G1315" i="2"/>
  <c r="F1315" i="2"/>
  <c r="E1315" i="2"/>
  <c r="D1315" i="2"/>
  <c r="C1315" i="2"/>
  <c r="S1315" i="2" s="1"/>
  <c r="B1315" i="2"/>
  <c r="A1315" i="2"/>
  <c r="AZ1315" i="2" s="1"/>
  <c r="H1314" i="2"/>
  <c r="G1314" i="2"/>
  <c r="F1314" i="2"/>
  <c r="E1314" i="2"/>
  <c r="D1314" i="2"/>
  <c r="C1314" i="2"/>
  <c r="S1314" i="2" s="1"/>
  <c r="B1314" i="2"/>
  <c r="A1314" i="2"/>
  <c r="AZ1314" i="2" s="1"/>
  <c r="H1313" i="2"/>
  <c r="G1313" i="2"/>
  <c r="F1313" i="2"/>
  <c r="E1313" i="2"/>
  <c r="D1313" i="2"/>
  <c r="C1313" i="2"/>
  <c r="S1313" i="2" s="1"/>
  <c r="B1313" i="2"/>
  <c r="A1313" i="2"/>
  <c r="AZ1313" i="2" s="1"/>
  <c r="H1312" i="2"/>
  <c r="G1312" i="2"/>
  <c r="F1312" i="2"/>
  <c r="E1312" i="2"/>
  <c r="D1312" i="2"/>
  <c r="C1312" i="2"/>
  <c r="S1312" i="2" s="1"/>
  <c r="B1312" i="2"/>
  <c r="A1312" i="2"/>
  <c r="AZ1312" i="2" s="1"/>
  <c r="H1311" i="2"/>
  <c r="G1311" i="2"/>
  <c r="F1311" i="2"/>
  <c r="E1311" i="2"/>
  <c r="D1311" i="2"/>
  <c r="C1311" i="2"/>
  <c r="S1311" i="2" s="1"/>
  <c r="B1311" i="2"/>
  <c r="A1311" i="2"/>
  <c r="AZ1311" i="2" s="1"/>
  <c r="H1310" i="2"/>
  <c r="G1310" i="2"/>
  <c r="F1310" i="2"/>
  <c r="E1310" i="2"/>
  <c r="D1310" i="2"/>
  <c r="C1310" i="2"/>
  <c r="S1310" i="2" s="1"/>
  <c r="B1310" i="2"/>
  <c r="A1310" i="2"/>
  <c r="AZ1310" i="2" s="1"/>
  <c r="H1309" i="2"/>
  <c r="G1309" i="2"/>
  <c r="F1309" i="2"/>
  <c r="E1309" i="2"/>
  <c r="D1309" i="2"/>
  <c r="C1309" i="2"/>
  <c r="S1309" i="2" s="1"/>
  <c r="B1309" i="2"/>
  <c r="A1309" i="2"/>
  <c r="AZ1309" i="2" s="1"/>
  <c r="H1308" i="2"/>
  <c r="G1308" i="2"/>
  <c r="F1308" i="2"/>
  <c r="E1308" i="2"/>
  <c r="D1308" i="2"/>
  <c r="C1308" i="2"/>
  <c r="S1308" i="2" s="1"/>
  <c r="B1308" i="2"/>
  <c r="A1308" i="2"/>
  <c r="AZ1308" i="2" s="1"/>
  <c r="H1307" i="2"/>
  <c r="G1307" i="2"/>
  <c r="F1307" i="2"/>
  <c r="E1307" i="2"/>
  <c r="D1307" i="2"/>
  <c r="C1307" i="2"/>
  <c r="S1307" i="2" s="1"/>
  <c r="B1307" i="2"/>
  <c r="A1307" i="2"/>
  <c r="AZ1307" i="2" s="1"/>
  <c r="H1306" i="2"/>
  <c r="G1306" i="2"/>
  <c r="F1306" i="2"/>
  <c r="E1306" i="2"/>
  <c r="T1306" i="2" s="1"/>
  <c r="D1306" i="2"/>
  <c r="C1306" i="2"/>
  <c r="S1306" i="2" s="1"/>
  <c r="B1306" i="2"/>
  <c r="A1306" i="2"/>
  <c r="AZ1306" i="2" s="1"/>
  <c r="H1305" i="2"/>
  <c r="G1305" i="2"/>
  <c r="F1305" i="2"/>
  <c r="E1305" i="2"/>
  <c r="D1305" i="2"/>
  <c r="C1305" i="2"/>
  <c r="S1305" i="2" s="1"/>
  <c r="B1305" i="2"/>
  <c r="A1305" i="2"/>
  <c r="AZ1305" i="2" s="1"/>
  <c r="H1304" i="2"/>
  <c r="G1304" i="2"/>
  <c r="F1304" i="2"/>
  <c r="E1304" i="2"/>
  <c r="D1304" i="2"/>
  <c r="C1304" i="2"/>
  <c r="S1304" i="2" s="1"/>
  <c r="B1304" i="2"/>
  <c r="A1304" i="2"/>
  <c r="AZ1304" i="2" s="1"/>
  <c r="H1303" i="2"/>
  <c r="G1303" i="2"/>
  <c r="F1303" i="2"/>
  <c r="E1303" i="2"/>
  <c r="D1303" i="2"/>
  <c r="C1303" i="2"/>
  <c r="S1303" i="2" s="1"/>
  <c r="B1303" i="2"/>
  <c r="A1303" i="2"/>
  <c r="AZ1303" i="2" s="1"/>
  <c r="H1302" i="2"/>
  <c r="G1302" i="2"/>
  <c r="F1302" i="2"/>
  <c r="E1302" i="2"/>
  <c r="D1302" i="2"/>
  <c r="C1302" i="2"/>
  <c r="S1302" i="2" s="1"/>
  <c r="B1302" i="2"/>
  <c r="A1302" i="2"/>
  <c r="AZ1302" i="2" s="1"/>
  <c r="H1301" i="2"/>
  <c r="G1301" i="2"/>
  <c r="F1301" i="2"/>
  <c r="E1301" i="2"/>
  <c r="D1301" i="2"/>
  <c r="C1301" i="2"/>
  <c r="S1301" i="2" s="1"/>
  <c r="B1301" i="2"/>
  <c r="A1301" i="2"/>
  <c r="AZ1301" i="2" s="1"/>
  <c r="H1300" i="2"/>
  <c r="G1300" i="2"/>
  <c r="F1300" i="2"/>
  <c r="E1300" i="2"/>
  <c r="D1300" i="2"/>
  <c r="C1300" i="2"/>
  <c r="S1300" i="2" s="1"/>
  <c r="B1300" i="2"/>
  <c r="A1300" i="2"/>
  <c r="AZ1300" i="2" s="1"/>
  <c r="H1299" i="2"/>
  <c r="G1299" i="2"/>
  <c r="F1299" i="2"/>
  <c r="E1299" i="2"/>
  <c r="D1299" i="2"/>
  <c r="C1299" i="2"/>
  <c r="S1299" i="2" s="1"/>
  <c r="B1299" i="2"/>
  <c r="A1299" i="2"/>
  <c r="AZ1299" i="2" s="1"/>
  <c r="H1298" i="2"/>
  <c r="G1298" i="2"/>
  <c r="F1298" i="2"/>
  <c r="E1298" i="2"/>
  <c r="D1298" i="2"/>
  <c r="C1298" i="2"/>
  <c r="S1298" i="2" s="1"/>
  <c r="B1298" i="2"/>
  <c r="A1298" i="2"/>
  <c r="AZ1298" i="2" s="1"/>
  <c r="H1297" i="2"/>
  <c r="G1297" i="2"/>
  <c r="F1297" i="2"/>
  <c r="E1297" i="2"/>
  <c r="D1297" i="2"/>
  <c r="C1297" i="2"/>
  <c r="S1297" i="2" s="1"/>
  <c r="B1297" i="2"/>
  <c r="A1297" i="2"/>
  <c r="AZ1297" i="2" s="1"/>
  <c r="H1296" i="2"/>
  <c r="G1296" i="2"/>
  <c r="F1296" i="2"/>
  <c r="E1296" i="2"/>
  <c r="D1296" i="2"/>
  <c r="C1296" i="2"/>
  <c r="S1296" i="2" s="1"/>
  <c r="B1296" i="2"/>
  <c r="A1296" i="2"/>
  <c r="AZ1296" i="2" s="1"/>
  <c r="H1295" i="2"/>
  <c r="G1295" i="2"/>
  <c r="F1295" i="2"/>
  <c r="E1295" i="2"/>
  <c r="D1295" i="2"/>
  <c r="C1295" i="2"/>
  <c r="S1295" i="2" s="1"/>
  <c r="B1295" i="2"/>
  <c r="A1295" i="2"/>
  <c r="AZ1295" i="2" s="1"/>
  <c r="H1294" i="2"/>
  <c r="G1294" i="2"/>
  <c r="F1294" i="2"/>
  <c r="E1294" i="2"/>
  <c r="D1294" i="2"/>
  <c r="C1294" i="2"/>
  <c r="S1294" i="2" s="1"/>
  <c r="B1294" i="2"/>
  <c r="A1294" i="2"/>
  <c r="AZ1294" i="2" s="1"/>
  <c r="H1293" i="2"/>
  <c r="G1293" i="2"/>
  <c r="F1293" i="2"/>
  <c r="E1293" i="2"/>
  <c r="D1293" i="2"/>
  <c r="C1293" i="2"/>
  <c r="S1293" i="2" s="1"/>
  <c r="B1293" i="2"/>
  <c r="A1293" i="2"/>
  <c r="AZ1293" i="2" s="1"/>
  <c r="H1292" i="2"/>
  <c r="G1292" i="2"/>
  <c r="F1292" i="2"/>
  <c r="E1292" i="2"/>
  <c r="D1292" i="2"/>
  <c r="C1292" i="2"/>
  <c r="S1292" i="2" s="1"/>
  <c r="B1292" i="2"/>
  <c r="A1292" i="2"/>
  <c r="AZ1292" i="2" s="1"/>
  <c r="H1291" i="2"/>
  <c r="G1291" i="2"/>
  <c r="F1291" i="2"/>
  <c r="E1291" i="2"/>
  <c r="D1291" i="2"/>
  <c r="C1291" i="2"/>
  <c r="S1291" i="2" s="1"/>
  <c r="B1291" i="2"/>
  <c r="A1291" i="2"/>
  <c r="AZ1291" i="2" s="1"/>
  <c r="H1290" i="2"/>
  <c r="G1290" i="2"/>
  <c r="F1290" i="2"/>
  <c r="E1290" i="2"/>
  <c r="D1290" i="2"/>
  <c r="C1290" i="2"/>
  <c r="S1290" i="2" s="1"/>
  <c r="B1290" i="2"/>
  <c r="A1290" i="2"/>
  <c r="AZ1290" i="2" s="1"/>
  <c r="H1289" i="2"/>
  <c r="G1289" i="2"/>
  <c r="F1289" i="2"/>
  <c r="E1289" i="2"/>
  <c r="T1289" i="2" s="1"/>
  <c r="D1289" i="2"/>
  <c r="C1289" i="2"/>
  <c r="S1289" i="2" s="1"/>
  <c r="B1289" i="2"/>
  <c r="A1289" i="2"/>
  <c r="AZ1289" i="2" s="1"/>
  <c r="H1288" i="2"/>
  <c r="G1288" i="2"/>
  <c r="F1288" i="2"/>
  <c r="E1288" i="2"/>
  <c r="D1288" i="2"/>
  <c r="C1288" i="2"/>
  <c r="S1288" i="2" s="1"/>
  <c r="B1288" i="2"/>
  <c r="A1288" i="2"/>
  <c r="AZ1288" i="2" s="1"/>
  <c r="H1287" i="2"/>
  <c r="G1287" i="2"/>
  <c r="F1287" i="2"/>
  <c r="E1287" i="2"/>
  <c r="D1287" i="2"/>
  <c r="C1287" i="2"/>
  <c r="S1287" i="2" s="1"/>
  <c r="B1287" i="2"/>
  <c r="A1287" i="2"/>
  <c r="AZ1287" i="2" s="1"/>
  <c r="H1286" i="2"/>
  <c r="G1286" i="2"/>
  <c r="F1286" i="2"/>
  <c r="E1286" i="2"/>
  <c r="D1286" i="2"/>
  <c r="C1286" i="2"/>
  <c r="S1286" i="2" s="1"/>
  <c r="B1286" i="2"/>
  <c r="A1286" i="2"/>
  <c r="AZ1286" i="2" s="1"/>
  <c r="H1285" i="2"/>
  <c r="G1285" i="2"/>
  <c r="F1285" i="2"/>
  <c r="E1285" i="2"/>
  <c r="D1285" i="2"/>
  <c r="C1285" i="2"/>
  <c r="S1285" i="2" s="1"/>
  <c r="B1285" i="2"/>
  <c r="A1285" i="2"/>
  <c r="AZ1285" i="2" s="1"/>
  <c r="H1284" i="2"/>
  <c r="G1284" i="2"/>
  <c r="F1284" i="2"/>
  <c r="E1284" i="2"/>
  <c r="D1284" i="2"/>
  <c r="C1284" i="2"/>
  <c r="S1284" i="2" s="1"/>
  <c r="B1284" i="2"/>
  <c r="A1284" i="2"/>
  <c r="AZ1284" i="2" s="1"/>
  <c r="H1283" i="2"/>
  <c r="G1283" i="2"/>
  <c r="F1283" i="2"/>
  <c r="E1283" i="2"/>
  <c r="D1283" i="2"/>
  <c r="C1283" i="2"/>
  <c r="S1283" i="2" s="1"/>
  <c r="B1283" i="2"/>
  <c r="A1283" i="2"/>
  <c r="AZ1283" i="2" s="1"/>
  <c r="H1282" i="2"/>
  <c r="G1282" i="2"/>
  <c r="F1282" i="2"/>
  <c r="E1282" i="2"/>
  <c r="D1282" i="2"/>
  <c r="C1282" i="2"/>
  <c r="S1282" i="2" s="1"/>
  <c r="B1282" i="2"/>
  <c r="A1282" i="2"/>
  <c r="AZ1282" i="2" s="1"/>
  <c r="H1281" i="2"/>
  <c r="G1281" i="2"/>
  <c r="F1281" i="2"/>
  <c r="E1281" i="2"/>
  <c r="D1281" i="2"/>
  <c r="C1281" i="2"/>
  <c r="S1281" i="2" s="1"/>
  <c r="B1281" i="2"/>
  <c r="A1281" i="2"/>
  <c r="AZ1281" i="2" s="1"/>
  <c r="H1280" i="2"/>
  <c r="G1280" i="2"/>
  <c r="F1280" i="2"/>
  <c r="E1280" i="2"/>
  <c r="D1280" i="2"/>
  <c r="C1280" i="2"/>
  <c r="S1280" i="2" s="1"/>
  <c r="B1280" i="2"/>
  <c r="A1280" i="2"/>
  <c r="AZ1280" i="2" s="1"/>
  <c r="H1279" i="2"/>
  <c r="G1279" i="2"/>
  <c r="F1279" i="2"/>
  <c r="E1279" i="2"/>
  <c r="D1279" i="2"/>
  <c r="C1279" i="2"/>
  <c r="S1279" i="2" s="1"/>
  <c r="B1279" i="2"/>
  <c r="A1279" i="2"/>
  <c r="AZ1279" i="2" s="1"/>
  <c r="H1278" i="2"/>
  <c r="G1278" i="2"/>
  <c r="F1278" i="2"/>
  <c r="E1278" i="2"/>
  <c r="D1278" i="2"/>
  <c r="C1278" i="2"/>
  <c r="S1278" i="2" s="1"/>
  <c r="B1278" i="2"/>
  <c r="A1278" i="2"/>
  <c r="AZ1278" i="2" s="1"/>
  <c r="H1277" i="2"/>
  <c r="G1277" i="2"/>
  <c r="F1277" i="2"/>
  <c r="E1277" i="2"/>
  <c r="D1277" i="2"/>
  <c r="C1277" i="2"/>
  <c r="S1277" i="2" s="1"/>
  <c r="B1277" i="2"/>
  <c r="A1277" i="2"/>
  <c r="AZ1277" i="2" s="1"/>
  <c r="H1276" i="2"/>
  <c r="G1276" i="2"/>
  <c r="F1276" i="2"/>
  <c r="E1276" i="2"/>
  <c r="D1276" i="2"/>
  <c r="C1276" i="2"/>
  <c r="S1276" i="2" s="1"/>
  <c r="B1276" i="2"/>
  <c r="A1276" i="2"/>
  <c r="AZ1276" i="2" s="1"/>
  <c r="H1275" i="2"/>
  <c r="G1275" i="2"/>
  <c r="F1275" i="2"/>
  <c r="E1275" i="2"/>
  <c r="D1275" i="2"/>
  <c r="C1275" i="2"/>
  <c r="S1275" i="2" s="1"/>
  <c r="B1275" i="2"/>
  <c r="A1275" i="2"/>
  <c r="AZ1275" i="2" s="1"/>
  <c r="H1274" i="2"/>
  <c r="G1274" i="2"/>
  <c r="F1274" i="2"/>
  <c r="E1274" i="2"/>
  <c r="D1274" i="2"/>
  <c r="C1274" i="2"/>
  <c r="S1274" i="2" s="1"/>
  <c r="B1274" i="2"/>
  <c r="A1274" i="2"/>
  <c r="AZ1274" i="2" s="1"/>
  <c r="H1273" i="2"/>
  <c r="G1273" i="2"/>
  <c r="F1273" i="2"/>
  <c r="E1273" i="2"/>
  <c r="D1273" i="2"/>
  <c r="C1273" i="2"/>
  <c r="S1273" i="2" s="1"/>
  <c r="B1273" i="2"/>
  <c r="A1273" i="2"/>
  <c r="AZ1273" i="2" s="1"/>
  <c r="H1272" i="2"/>
  <c r="G1272" i="2"/>
  <c r="F1272" i="2"/>
  <c r="E1272" i="2"/>
  <c r="D1272" i="2"/>
  <c r="C1272" i="2"/>
  <c r="S1272" i="2" s="1"/>
  <c r="B1272" i="2"/>
  <c r="A1272" i="2"/>
  <c r="AZ1272" i="2" s="1"/>
  <c r="H1271" i="2"/>
  <c r="G1271" i="2"/>
  <c r="F1271" i="2"/>
  <c r="E1271" i="2"/>
  <c r="D1271" i="2"/>
  <c r="C1271" i="2"/>
  <c r="S1271" i="2" s="1"/>
  <c r="B1271" i="2"/>
  <c r="A1271" i="2"/>
  <c r="AZ1271" i="2" s="1"/>
  <c r="H1270" i="2"/>
  <c r="G1270" i="2"/>
  <c r="F1270" i="2"/>
  <c r="E1270" i="2"/>
  <c r="D1270" i="2"/>
  <c r="C1270" i="2"/>
  <c r="S1270" i="2" s="1"/>
  <c r="B1270" i="2"/>
  <c r="A1270" i="2"/>
  <c r="AZ1270" i="2" s="1"/>
  <c r="H1269" i="2"/>
  <c r="G1269" i="2"/>
  <c r="F1269" i="2"/>
  <c r="E1269" i="2"/>
  <c r="D1269" i="2"/>
  <c r="C1269" i="2"/>
  <c r="S1269" i="2" s="1"/>
  <c r="B1269" i="2"/>
  <c r="A1269" i="2"/>
  <c r="AZ1269" i="2" s="1"/>
  <c r="H1268" i="2"/>
  <c r="G1268" i="2"/>
  <c r="F1268" i="2"/>
  <c r="J1268" i="2" s="1"/>
  <c r="E1268" i="2"/>
  <c r="D1268" i="2"/>
  <c r="C1268" i="2"/>
  <c r="S1268" i="2" s="1"/>
  <c r="B1268" i="2"/>
  <c r="A1268" i="2"/>
  <c r="AZ1268" i="2" s="1"/>
  <c r="H1267" i="2"/>
  <c r="G1267" i="2"/>
  <c r="F1267" i="2"/>
  <c r="E1267" i="2"/>
  <c r="D1267" i="2"/>
  <c r="C1267" i="2"/>
  <c r="S1267" i="2" s="1"/>
  <c r="B1267" i="2"/>
  <c r="A1267" i="2"/>
  <c r="AZ1267" i="2" s="1"/>
  <c r="H1266" i="2"/>
  <c r="G1266" i="2"/>
  <c r="F1266" i="2"/>
  <c r="E1266" i="2"/>
  <c r="D1266" i="2"/>
  <c r="C1266" i="2"/>
  <c r="S1266" i="2" s="1"/>
  <c r="B1266" i="2"/>
  <c r="A1266" i="2"/>
  <c r="AZ1266" i="2" s="1"/>
  <c r="H1265" i="2"/>
  <c r="G1265" i="2"/>
  <c r="F1265" i="2"/>
  <c r="E1265" i="2"/>
  <c r="D1265" i="2"/>
  <c r="C1265" i="2"/>
  <c r="S1265" i="2" s="1"/>
  <c r="B1265" i="2"/>
  <c r="A1265" i="2"/>
  <c r="AZ1265" i="2" s="1"/>
  <c r="H1264" i="2"/>
  <c r="G1264" i="2"/>
  <c r="F1264" i="2"/>
  <c r="E1264" i="2"/>
  <c r="D1264" i="2"/>
  <c r="C1264" i="2"/>
  <c r="S1264" i="2" s="1"/>
  <c r="B1264" i="2"/>
  <c r="A1264" i="2"/>
  <c r="AZ1264" i="2" s="1"/>
  <c r="H1263" i="2"/>
  <c r="G1263" i="2"/>
  <c r="F1263" i="2"/>
  <c r="E1263" i="2"/>
  <c r="D1263" i="2"/>
  <c r="C1263" i="2"/>
  <c r="S1263" i="2" s="1"/>
  <c r="B1263" i="2"/>
  <c r="A1263" i="2"/>
  <c r="AZ1263" i="2" s="1"/>
  <c r="H1262" i="2"/>
  <c r="G1262" i="2"/>
  <c r="F1262" i="2"/>
  <c r="E1262" i="2"/>
  <c r="D1262" i="2"/>
  <c r="C1262" i="2"/>
  <c r="S1262" i="2" s="1"/>
  <c r="B1262" i="2"/>
  <c r="A1262" i="2"/>
  <c r="AZ1262" i="2" s="1"/>
  <c r="H1261" i="2"/>
  <c r="G1261" i="2"/>
  <c r="F1261" i="2"/>
  <c r="E1261" i="2"/>
  <c r="D1261" i="2"/>
  <c r="C1261" i="2"/>
  <c r="S1261" i="2" s="1"/>
  <c r="B1261" i="2"/>
  <c r="A1261" i="2"/>
  <c r="AZ1261" i="2" s="1"/>
  <c r="H1260" i="2"/>
  <c r="G1260" i="2"/>
  <c r="F1260" i="2"/>
  <c r="E1260" i="2"/>
  <c r="D1260" i="2"/>
  <c r="C1260" i="2"/>
  <c r="S1260" i="2" s="1"/>
  <c r="B1260" i="2"/>
  <c r="A1260" i="2"/>
  <c r="AZ1260" i="2" s="1"/>
  <c r="H1259" i="2"/>
  <c r="G1259" i="2"/>
  <c r="F1259" i="2"/>
  <c r="E1259" i="2"/>
  <c r="D1259" i="2"/>
  <c r="C1259" i="2"/>
  <c r="S1259" i="2" s="1"/>
  <c r="B1259" i="2"/>
  <c r="A1259" i="2"/>
  <c r="AZ1259" i="2" s="1"/>
  <c r="H1258" i="2"/>
  <c r="G1258" i="2"/>
  <c r="F1258" i="2"/>
  <c r="E1258" i="2"/>
  <c r="D1258" i="2"/>
  <c r="C1258" i="2"/>
  <c r="S1258" i="2" s="1"/>
  <c r="B1258" i="2"/>
  <c r="A1258" i="2"/>
  <c r="AZ1258" i="2" s="1"/>
  <c r="H1257" i="2"/>
  <c r="G1257" i="2"/>
  <c r="F1257" i="2"/>
  <c r="E1257" i="2"/>
  <c r="D1257" i="2"/>
  <c r="C1257" i="2"/>
  <c r="S1257" i="2" s="1"/>
  <c r="B1257" i="2"/>
  <c r="A1257" i="2"/>
  <c r="AZ1257" i="2" s="1"/>
  <c r="H1256" i="2"/>
  <c r="G1256" i="2"/>
  <c r="F1256" i="2"/>
  <c r="E1256" i="2"/>
  <c r="D1256" i="2"/>
  <c r="C1256" i="2"/>
  <c r="S1256" i="2" s="1"/>
  <c r="B1256" i="2"/>
  <c r="A1256" i="2"/>
  <c r="AZ1256" i="2" s="1"/>
  <c r="H1255" i="2"/>
  <c r="G1255" i="2"/>
  <c r="F1255" i="2"/>
  <c r="E1255" i="2"/>
  <c r="D1255" i="2"/>
  <c r="C1255" i="2"/>
  <c r="S1255" i="2" s="1"/>
  <c r="B1255" i="2"/>
  <c r="A1255" i="2"/>
  <c r="AZ1255" i="2" s="1"/>
  <c r="H1254" i="2"/>
  <c r="G1254" i="2"/>
  <c r="F1254" i="2"/>
  <c r="E1254" i="2"/>
  <c r="D1254" i="2"/>
  <c r="C1254" i="2"/>
  <c r="S1254" i="2" s="1"/>
  <c r="B1254" i="2"/>
  <c r="A1254" i="2"/>
  <c r="AZ1254" i="2" s="1"/>
  <c r="H1253" i="2"/>
  <c r="G1253" i="2"/>
  <c r="F1253" i="2"/>
  <c r="E1253" i="2"/>
  <c r="D1253" i="2"/>
  <c r="C1253" i="2"/>
  <c r="S1253" i="2" s="1"/>
  <c r="B1253" i="2"/>
  <c r="A1253" i="2"/>
  <c r="AZ1253" i="2" s="1"/>
  <c r="H1252" i="2"/>
  <c r="G1252" i="2"/>
  <c r="F1252" i="2"/>
  <c r="E1252" i="2"/>
  <c r="D1252" i="2"/>
  <c r="C1252" i="2"/>
  <c r="S1252" i="2" s="1"/>
  <c r="B1252" i="2"/>
  <c r="A1252" i="2"/>
  <c r="AZ1252" i="2" s="1"/>
  <c r="H1251" i="2"/>
  <c r="G1251" i="2"/>
  <c r="F1251" i="2"/>
  <c r="E1251" i="2"/>
  <c r="D1251" i="2"/>
  <c r="C1251" i="2"/>
  <c r="S1251" i="2" s="1"/>
  <c r="B1251" i="2"/>
  <c r="A1251" i="2"/>
  <c r="AZ1251" i="2" s="1"/>
  <c r="H1250" i="2"/>
  <c r="G1250" i="2"/>
  <c r="F1250" i="2"/>
  <c r="E1250" i="2"/>
  <c r="D1250" i="2"/>
  <c r="C1250" i="2"/>
  <c r="S1250" i="2" s="1"/>
  <c r="B1250" i="2"/>
  <c r="A1250" i="2"/>
  <c r="AZ1250" i="2" s="1"/>
  <c r="H1249" i="2"/>
  <c r="G1249" i="2"/>
  <c r="F1249" i="2"/>
  <c r="E1249" i="2"/>
  <c r="D1249" i="2"/>
  <c r="C1249" i="2"/>
  <c r="S1249" i="2" s="1"/>
  <c r="B1249" i="2"/>
  <c r="A1249" i="2"/>
  <c r="AZ1249" i="2" s="1"/>
  <c r="H1248" i="2"/>
  <c r="G1248" i="2"/>
  <c r="F1248" i="2"/>
  <c r="E1248" i="2"/>
  <c r="D1248" i="2"/>
  <c r="C1248" i="2"/>
  <c r="S1248" i="2" s="1"/>
  <c r="B1248" i="2"/>
  <c r="A1248" i="2"/>
  <c r="AZ1248" i="2" s="1"/>
  <c r="H1247" i="2"/>
  <c r="G1247" i="2"/>
  <c r="F1247" i="2"/>
  <c r="E1247" i="2"/>
  <c r="D1247" i="2"/>
  <c r="C1247" i="2"/>
  <c r="S1247" i="2" s="1"/>
  <c r="B1247" i="2"/>
  <c r="A1247" i="2"/>
  <c r="AZ1247" i="2" s="1"/>
  <c r="H1246" i="2"/>
  <c r="G1246" i="2"/>
  <c r="F1246" i="2"/>
  <c r="E1246" i="2"/>
  <c r="D1246" i="2"/>
  <c r="C1246" i="2"/>
  <c r="S1246" i="2" s="1"/>
  <c r="B1246" i="2"/>
  <c r="A1246" i="2"/>
  <c r="AZ1246" i="2" s="1"/>
  <c r="H1245" i="2"/>
  <c r="G1245" i="2"/>
  <c r="F1245" i="2"/>
  <c r="E1245" i="2"/>
  <c r="D1245" i="2"/>
  <c r="C1245" i="2"/>
  <c r="S1245" i="2" s="1"/>
  <c r="B1245" i="2"/>
  <c r="A1245" i="2"/>
  <c r="AZ1245" i="2" s="1"/>
  <c r="H1244" i="2"/>
  <c r="G1244" i="2"/>
  <c r="F1244" i="2"/>
  <c r="E1244" i="2"/>
  <c r="D1244" i="2"/>
  <c r="C1244" i="2"/>
  <c r="S1244" i="2" s="1"/>
  <c r="B1244" i="2"/>
  <c r="A1244" i="2"/>
  <c r="AZ1244" i="2" s="1"/>
  <c r="H1243" i="2"/>
  <c r="G1243" i="2"/>
  <c r="F1243" i="2"/>
  <c r="E1243" i="2"/>
  <c r="D1243" i="2"/>
  <c r="C1243" i="2"/>
  <c r="S1243" i="2" s="1"/>
  <c r="B1243" i="2"/>
  <c r="A1243" i="2"/>
  <c r="AZ1243" i="2" s="1"/>
  <c r="H1242" i="2"/>
  <c r="G1242" i="2"/>
  <c r="F1242" i="2"/>
  <c r="E1242" i="2"/>
  <c r="D1242" i="2"/>
  <c r="C1242" i="2"/>
  <c r="S1242" i="2" s="1"/>
  <c r="B1242" i="2"/>
  <c r="A1242" i="2"/>
  <c r="AZ1242" i="2" s="1"/>
  <c r="H1241" i="2"/>
  <c r="G1241" i="2"/>
  <c r="F1241" i="2"/>
  <c r="E1241" i="2"/>
  <c r="D1241" i="2"/>
  <c r="C1241" i="2"/>
  <c r="S1241" i="2" s="1"/>
  <c r="B1241" i="2"/>
  <c r="A1241" i="2"/>
  <c r="AZ1241" i="2" s="1"/>
  <c r="H1240" i="2"/>
  <c r="G1240" i="2"/>
  <c r="F1240" i="2"/>
  <c r="E1240" i="2"/>
  <c r="D1240" i="2"/>
  <c r="C1240" i="2"/>
  <c r="S1240" i="2" s="1"/>
  <c r="B1240" i="2"/>
  <c r="A1240" i="2"/>
  <c r="AZ1240" i="2" s="1"/>
  <c r="H1239" i="2"/>
  <c r="G1239" i="2"/>
  <c r="F1239" i="2"/>
  <c r="E1239" i="2"/>
  <c r="D1239" i="2"/>
  <c r="C1239" i="2"/>
  <c r="S1239" i="2" s="1"/>
  <c r="B1239" i="2"/>
  <c r="A1239" i="2"/>
  <c r="AZ1239" i="2" s="1"/>
  <c r="H1238" i="2"/>
  <c r="G1238" i="2"/>
  <c r="F1238" i="2"/>
  <c r="E1238" i="2"/>
  <c r="D1238" i="2"/>
  <c r="C1238" i="2"/>
  <c r="S1238" i="2" s="1"/>
  <c r="B1238" i="2"/>
  <c r="A1238" i="2"/>
  <c r="AZ1238" i="2" s="1"/>
  <c r="H1237" i="2"/>
  <c r="G1237" i="2"/>
  <c r="F1237" i="2"/>
  <c r="E1237" i="2"/>
  <c r="D1237" i="2"/>
  <c r="C1237" i="2"/>
  <c r="S1237" i="2" s="1"/>
  <c r="B1237" i="2"/>
  <c r="A1237" i="2"/>
  <c r="AZ1237" i="2" s="1"/>
  <c r="H1236" i="2"/>
  <c r="G1236" i="2"/>
  <c r="F1236" i="2"/>
  <c r="E1236" i="2"/>
  <c r="D1236" i="2"/>
  <c r="C1236" i="2"/>
  <c r="S1236" i="2" s="1"/>
  <c r="B1236" i="2"/>
  <c r="A1236" i="2"/>
  <c r="AZ1236" i="2" s="1"/>
  <c r="H1235" i="2"/>
  <c r="G1235" i="2"/>
  <c r="F1235" i="2"/>
  <c r="E1235" i="2"/>
  <c r="D1235" i="2"/>
  <c r="C1235" i="2"/>
  <c r="S1235" i="2" s="1"/>
  <c r="B1235" i="2"/>
  <c r="A1235" i="2"/>
  <c r="AZ1235" i="2" s="1"/>
  <c r="H1234" i="2"/>
  <c r="G1234" i="2"/>
  <c r="F1234" i="2"/>
  <c r="E1234" i="2"/>
  <c r="D1234" i="2"/>
  <c r="C1234" i="2"/>
  <c r="S1234" i="2" s="1"/>
  <c r="B1234" i="2"/>
  <c r="A1234" i="2"/>
  <c r="AZ1234" i="2" s="1"/>
  <c r="H1233" i="2"/>
  <c r="G1233" i="2"/>
  <c r="F1233" i="2"/>
  <c r="E1233" i="2"/>
  <c r="D1233" i="2"/>
  <c r="C1233" i="2"/>
  <c r="S1233" i="2" s="1"/>
  <c r="B1233" i="2"/>
  <c r="A1233" i="2"/>
  <c r="AZ1233" i="2" s="1"/>
  <c r="H1232" i="2"/>
  <c r="G1232" i="2"/>
  <c r="F1232" i="2"/>
  <c r="E1232" i="2"/>
  <c r="D1232" i="2"/>
  <c r="C1232" i="2"/>
  <c r="S1232" i="2" s="1"/>
  <c r="B1232" i="2"/>
  <c r="A1232" i="2"/>
  <c r="AZ1232" i="2" s="1"/>
  <c r="H1231" i="2"/>
  <c r="G1231" i="2"/>
  <c r="F1231" i="2"/>
  <c r="E1231" i="2"/>
  <c r="D1231" i="2"/>
  <c r="C1231" i="2"/>
  <c r="S1231" i="2" s="1"/>
  <c r="B1231" i="2"/>
  <c r="A1231" i="2"/>
  <c r="AZ1231" i="2" s="1"/>
  <c r="H1230" i="2"/>
  <c r="G1230" i="2"/>
  <c r="F1230" i="2"/>
  <c r="E1230" i="2"/>
  <c r="D1230" i="2"/>
  <c r="C1230" i="2"/>
  <c r="S1230" i="2" s="1"/>
  <c r="B1230" i="2"/>
  <c r="A1230" i="2"/>
  <c r="AZ1230" i="2" s="1"/>
  <c r="H1229" i="2"/>
  <c r="G1229" i="2"/>
  <c r="F1229" i="2"/>
  <c r="E1229" i="2"/>
  <c r="D1229" i="2"/>
  <c r="C1229" i="2"/>
  <c r="S1229" i="2" s="1"/>
  <c r="B1229" i="2"/>
  <c r="A1229" i="2"/>
  <c r="AZ1229" i="2" s="1"/>
  <c r="H1228" i="2"/>
  <c r="G1228" i="2"/>
  <c r="F1228" i="2"/>
  <c r="J1228" i="2" s="1"/>
  <c r="E1228" i="2"/>
  <c r="D1228" i="2"/>
  <c r="C1228" i="2"/>
  <c r="S1228" i="2" s="1"/>
  <c r="B1228" i="2"/>
  <c r="A1228" i="2"/>
  <c r="AZ1228" i="2" s="1"/>
  <c r="H1227" i="2"/>
  <c r="G1227" i="2"/>
  <c r="F1227" i="2"/>
  <c r="E1227" i="2"/>
  <c r="D1227" i="2"/>
  <c r="C1227" i="2"/>
  <c r="S1227" i="2" s="1"/>
  <c r="B1227" i="2"/>
  <c r="A1227" i="2"/>
  <c r="AZ1227" i="2" s="1"/>
  <c r="H1226" i="2"/>
  <c r="G1226" i="2"/>
  <c r="F1226" i="2"/>
  <c r="E1226" i="2"/>
  <c r="D1226" i="2"/>
  <c r="C1226" i="2"/>
  <c r="S1226" i="2" s="1"/>
  <c r="B1226" i="2"/>
  <c r="A1226" i="2"/>
  <c r="AZ1226" i="2" s="1"/>
  <c r="H1225" i="2"/>
  <c r="G1225" i="2"/>
  <c r="F1225" i="2"/>
  <c r="E1225" i="2"/>
  <c r="D1225" i="2"/>
  <c r="C1225" i="2"/>
  <c r="S1225" i="2" s="1"/>
  <c r="B1225" i="2"/>
  <c r="A1225" i="2"/>
  <c r="AZ1225" i="2" s="1"/>
  <c r="H1224" i="2"/>
  <c r="G1224" i="2"/>
  <c r="F1224" i="2"/>
  <c r="E1224" i="2"/>
  <c r="D1224" i="2"/>
  <c r="C1224" i="2"/>
  <c r="S1224" i="2" s="1"/>
  <c r="B1224" i="2"/>
  <c r="A1224" i="2"/>
  <c r="AZ1224" i="2" s="1"/>
  <c r="H1223" i="2"/>
  <c r="G1223" i="2"/>
  <c r="F1223" i="2"/>
  <c r="E1223" i="2"/>
  <c r="D1223" i="2"/>
  <c r="C1223" i="2"/>
  <c r="S1223" i="2" s="1"/>
  <c r="B1223" i="2"/>
  <c r="A1223" i="2"/>
  <c r="AZ1223" i="2" s="1"/>
  <c r="H1222" i="2"/>
  <c r="G1222" i="2"/>
  <c r="F1222" i="2"/>
  <c r="E1222" i="2"/>
  <c r="D1222" i="2"/>
  <c r="C1222" i="2"/>
  <c r="S1222" i="2" s="1"/>
  <c r="B1222" i="2"/>
  <c r="A1222" i="2"/>
  <c r="AZ1222" i="2" s="1"/>
  <c r="H1221" i="2"/>
  <c r="G1221" i="2"/>
  <c r="F1221" i="2"/>
  <c r="E1221" i="2"/>
  <c r="D1221" i="2"/>
  <c r="C1221" i="2"/>
  <c r="S1221" i="2" s="1"/>
  <c r="B1221" i="2"/>
  <c r="A1221" i="2"/>
  <c r="AZ1221" i="2" s="1"/>
  <c r="H1220" i="2"/>
  <c r="G1220" i="2"/>
  <c r="F1220" i="2"/>
  <c r="E1220" i="2"/>
  <c r="D1220" i="2"/>
  <c r="C1220" i="2"/>
  <c r="S1220" i="2" s="1"/>
  <c r="B1220" i="2"/>
  <c r="A1220" i="2"/>
  <c r="AZ1220" i="2" s="1"/>
  <c r="H1219" i="2"/>
  <c r="G1219" i="2"/>
  <c r="F1219" i="2"/>
  <c r="E1219" i="2"/>
  <c r="D1219" i="2"/>
  <c r="C1219" i="2"/>
  <c r="S1219" i="2" s="1"/>
  <c r="B1219" i="2"/>
  <c r="A1219" i="2"/>
  <c r="AZ1219" i="2" s="1"/>
  <c r="H1218" i="2"/>
  <c r="G1218" i="2"/>
  <c r="F1218" i="2"/>
  <c r="E1218" i="2"/>
  <c r="D1218" i="2"/>
  <c r="C1218" i="2"/>
  <c r="S1218" i="2" s="1"/>
  <c r="B1218" i="2"/>
  <c r="A1218" i="2"/>
  <c r="AZ1218" i="2" s="1"/>
  <c r="H1217" i="2"/>
  <c r="G1217" i="2"/>
  <c r="F1217" i="2"/>
  <c r="E1217" i="2"/>
  <c r="D1217" i="2"/>
  <c r="C1217" i="2"/>
  <c r="S1217" i="2" s="1"/>
  <c r="B1217" i="2"/>
  <c r="A1217" i="2"/>
  <c r="AZ1217" i="2" s="1"/>
  <c r="H1216" i="2"/>
  <c r="G1216" i="2"/>
  <c r="F1216" i="2"/>
  <c r="E1216" i="2"/>
  <c r="D1216" i="2"/>
  <c r="C1216" i="2"/>
  <c r="S1216" i="2" s="1"/>
  <c r="B1216" i="2"/>
  <c r="A1216" i="2"/>
  <c r="AZ1216" i="2" s="1"/>
  <c r="H1215" i="2"/>
  <c r="G1215" i="2"/>
  <c r="F1215" i="2"/>
  <c r="E1215" i="2"/>
  <c r="D1215" i="2"/>
  <c r="C1215" i="2"/>
  <c r="S1215" i="2" s="1"/>
  <c r="B1215" i="2"/>
  <c r="A1215" i="2"/>
  <c r="AZ1215" i="2" s="1"/>
  <c r="H1214" i="2"/>
  <c r="G1214" i="2"/>
  <c r="F1214" i="2"/>
  <c r="E1214" i="2"/>
  <c r="D1214" i="2"/>
  <c r="C1214" i="2"/>
  <c r="S1214" i="2" s="1"/>
  <c r="B1214" i="2"/>
  <c r="A1214" i="2"/>
  <c r="AZ1214" i="2" s="1"/>
  <c r="H1213" i="2"/>
  <c r="G1213" i="2"/>
  <c r="F1213" i="2"/>
  <c r="E1213" i="2"/>
  <c r="D1213" i="2"/>
  <c r="C1213" i="2"/>
  <c r="S1213" i="2" s="1"/>
  <c r="B1213" i="2"/>
  <c r="A1213" i="2"/>
  <c r="AZ1213" i="2" s="1"/>
  <c r="H1212" i="2"/>
  <c r="G1212" i="2"/>
  <c r="F1212" i="2"/>
  <c r="E1212" i="2"/>
  <c r="D1212" i="2"/>
  <c r="C1212" i="2"/>
  <c r="S1212" i="2" s="1"/>
  <c r="B1212" i="2"/>
  <c r="A1212" i="2"/>
  <c r="AZ1212" i="2" s="1"/>
  <c r="H1211" i="2"/>
  <c r="G1211" i="2"/>
  <c r="F1211" i="2"/>
  <c r="E1211" i="2"/>
  <c r="D1211" i="2"/>
  <c r="C1211" i="2"/>
  <c r="S1211" i="2" s="1"/>
  <c r="B1211" i="2"/>
  <c r="A1211" i="2"/>
  <c r="AZ1211" i="2" s="1"/>
  <c r="H1210" i="2"/>
  <c r="G1210" i="2"/>
  <c r="F1210" i="2"/>
  <c r="E1210" i="2"/>
  <c r="D1210" i="2"/>
  <c r="C1210" i="2"/>
  <c r="S1210" i="2" s="1"/>
  <c r="B1210" i="2"/>
  <c r="A1210" i="2"/>
  <c r="AZ1210" i="2" s="1"/>
  <c r="H1209" i="2"/>
  <c r="G1209" i="2"/>
  <c r="F1209" i="2"/>
  <c r="E1209" i="2"/>
  <c r="D1209" i="2"/>
  <c r="C1209" i="2"/>
  <c r="S1209" i="2" s="1"/>
  <c r="B1209" i="2"/>
  <c r="A1209" i="2"/>
  <c r="AZ1209" i="2" s="1"/>
  <c r="H1208" i="2"/>
  <c r="G1208" i="2"/>
  <c r="F1208" i="2"/>
  <c r="E1208" i="2"/>
  <c r="D1208" i="2"/>
  <c r="C1208" i="2"/>
  <c r="S1208" i="2" s="1"/>
  <c r="B1208" i="2"/>
  <c r="A1208" i="2"/>
  <c r="AZ1208" i="2" s="1"/>
  <c r="H1207" i="2"/>
  <c r="G1207" i="2"/>
  <c r="F1207" i="2"/>
  <c r="E1207" i="2"/>
  <c r="D1207" i="2"/>
  <c r="C1207" i="2"/>
  <c r="S1207" i="2" s="1"/>
  <c r="B1207" i="2"/>
  <c r="A1207" i="2"/>
  <c r="AZ1207" i="2" s="1"/>
  <c r="H1206" i="2"/>
  <c r="G1206" i="2"/>
  <c r="F1206" i="2"/>
  <c r="E1206" i="2"/>
  <c r="D1206" i="2"/>
  <c r="C1206" i="2"/>
  <c r="S1206" i="2" s="1"/>
  <c r="B1206" i="2"/>
  <c r="A1206" i="2"/>
  <c r="AZ1206" i="2" s="1"/>
  <c r="H1205" i="2"/>
  <c r="G1205" i="2"/>
  <c r="F1205" i="2"/>
  <c r="E1205" i="2"/>
  <c r="D1205" i="2"/>
  <c r="C1205" i="2"/>
  <c r="S1205" i="2" s="1"/>
  <c r="B1205" i="2"/>
  <c r="A1205" i="2"/>
  <c r="AZ1205" i="2" s="1"/>
  <c r="H1204" i="2"/>
  <c r="G1204" i="2"/>
  <c r="F1204" i="2"/>
  <c r="E1204" i="2"/>
  <c r="D1204" i="2"/>
  <c r="C1204" i="2"/>
  <c r="S1204" i="2" s="1"/>
  <c r="B1204" i="2"/>
  <c r="A1204" i="2"/>
  <c r="AZ1204" i="2" s="1"/>
  <c r="H1203" i="2"/>
  <c r="G1203" i="2"/>
  <c r="F1203" i="2"/>
  <c r="E1203" i="2"/>
  <c r="D1203" i="2"/>
  <c r="C1203" i="2"/>
  <c r="S1203" i="2" s="1"/>
  <c r="B1203" i="2"/>
  <c r="A1203" i="2"/>
  <c r="AZ1203" i="2" s="1"/>
  <c r="H1202" i="2"/>
  <c r="G1202" i="2"/>
  <c r="F1202" i="2"/>
  <c r="E1202" i="2"/>
  <c r="D1202" i="2"/>
  <c r="C1202" i="2"/>
  <c r="S1202" i="2" s="1"/>
  <c r="B1202" i="2"/>
  <c r="A1202" i="2"/>
  <c r="AZ1202" i="2" s="1"/>
  <c r="H1201" i="2"/>
  <c r="G1201" i="2"/>
  <c r="F1201" i="2"/>
  <c r="E1201" i="2"/>
  <c r="D1201" i="2"/>
  <c r="C1201" i="2"/>
  <c r="S1201" i="2" s="1"/>
  <c r="B1201" i="2"/>
  <c r="A1201" i="2"/>
  <c r="AZ1201" i="2" s="1"/>
  <c r="H1200" i="2"/>
  <c r="G1200" i="2"/>
  <c r="F1200" i="2"/>
  <c r="J1200" i="2" s="1"/>
  <c r="E1200" i="2"/>
  <c r="D1200" i="2"/>
  <c r="C1200" i="2"/>
  <c r="S1200" i="2" s="1"/>
  <c r="B1200" i="2"/>
  <c r="A1200" i="2"/>
  <c r="AZ1200" i="2" s="1"/>
  <c r="H1199" i="2"/>
  <c r="G1199" i="2"/>
  <c r="F1199" i="2"/>
  <c r="E1199" i="2"/>
  <c r="D1199" i="2"/>
  <c r="C1199" i="2"/>
  <c r="S1199" i="2" s="1"/>
  <c r="B1199" i="2"/>
  <c r="A1199" i="2"/>
  <c r="AZ1199" i="2" s="1"/>
  <c r="H1198" i="2"/>
  <c r="G1198" i="2"/>
  <c r="F1198" i="2"/>
  <c r="E1198" i="2"/>
  <c r="D1198" i="2"/>
  <c r="C1198" i="2"/>
  <c r="S1198" i="2" s="1"/>
  <c r="B1198" i="2"/>
  <c r="A1198" i="2"/>
  <c r="AZ1198" i="2" s="1"/>
  <c r="H1197" i="2"/>
  <c r="G1197" i="2"/>
  <c r="F1197" i="2"/>
  <c r="E1197" i="2"/>
  <c r="D1197" i="2"/>
  <c r="C1197" i="2"/>
  <c r="S1197" i="2" s="1"/>
  <c r="B1197" i="2"/>
  <c r="A1197" i="2"/>
  <c r="AZ1197" i="2" s="1"/>
  <c r="H1196" i="2"/>
  <c r="G1196" i="2"/>
  <c r="F1196" i="2"/>
  <c r="E1196" i="2"/>
  <c r="D1196" i="2"/>
  <c r="C1196" i="2"/>
  <c r="S1196" i="2" s="1"/>
  <c r="B1196" i="2"/>
  <c r="A1196" i="2"/>
  <c r="AZ1196" i="2" s="1"/>
  <c r="H1195" i="2"/>
  <c r="G1195" i="2"/>
  <c r="F1195" i="2"/>
  <c r="E1195" i="2"/>
  <c r="D1195" i="2"/>
  <c r="C1195" i="2"/>
  <c r="S1195" i="2" s="1"/>
  <c r="B1195" i="2"/>
  <c r="A1195" i="2"/>
  <c r="AZ1195" i="2" s="1"/>
  <c r="H1194" i="2"/>
  <c r="G1194" i="2"/>
  <c r="F1194" i="2"/>
  <c r="E1194" i="2"/>
  <c r="D1194" i="2"/>
  <c r="C1194" i="2"/>
  <c r="S1194" i="2" s="1"/>
  <c r="B1194" i="2"/>
  <c r="A1194" i="2"/>
  <c r="AZ1194" i="2" s="1"/>
  <c r="H1193" i="2"/>
  <c r="G1193" i="2"/>
  <c r="F1193" i="2"/>
  <c r="E1193" i="2"/>
  <c r="D1193" i="2"/>
  <c r="C1193" i="2"/>
  <c r="S1193" i="2" s="1"/>
  <c r="B1193" i="2"/>
  <c r="A1193" i="2"/>
  <c r="AZ1193" i="2" s="1"/>
  <c r="H1192" i="2"/>
  <c r="G1192" i="2"/>
  <c r="F1192" i="2"/>
  <c r="E1192" i="2"/>
  <c r="D1192" i="2"/>
  <c r="C1192" i="2"/>
  <c r="S1192" i="2" s="1"/>
  <c r="B1192" i="2"/>
  <c r="A1192" i="2"/>
  <c r="AZ1192" i="2" s="1"/>
  <c r="H1191" i="2"/>
  <c r="G1191" i="2"/>
  <c r="F1191" i="2"/>
  <c r="E1191" i="2"/>
  <c r="D1191" i="2"/>
  <c r="C1191" i="2"/>
  <c r="S1191" i="2" s="1"/>
  <c r="B1191" i="2"/>
  <c r="A1191" i="2"/>
  <c r="AZ1191" i="2" s="1"/>
  <c r="H1190" i="2"/>
  <c r="G1190" i="2"/>
  <c r="F1190" i="2"/>
  <c r="E1190" i="2"/>
  <c r="D1190" i="2"/>
  <c r="C1190" i="2"/>
  <c r="S1190" i="2" s="1"/>
  <c r="B1190" i="2"/>
  <c r="A1190" i="2"/>
  <c r="AZ1190" i="2" s="1"/>
  <c r="H1189" i="2"/>
  <c r="G1189" i="2"/>
  <c r="F1189" i="2"/>
  <c r="E1189" i="2"/>
  <c r="D1189" i="2"/>
  <c r="C1189" i="2"/>
  <c r="S1189" i="2" s="1"/>
  <c r="B1189" i="2"/>
  <c r="A1189" i="2"/>
  <c r="AZ1189" i="2" s="1"/>
  <c r="H1188" i="2"/>
  <c r="G1188" i="2"/>
  <c r="F1188" i="2"/>
  <c r="E1188" i="2"/>
  <c r="D1188" i="2"/>
  <c r="C1188" i="2"/>
  <c r="S1188" i="2" s="1"/>
  <c r="B1188" i="2"/>
  <c r="A1188" i="2"/>
  <c r="AZ1188" i="2" s="1"/>
  <c r="H1187" i="2"/>
  <c r="G1187" i="2"/>
  <c r="F1187" i="2"/>
  <c r="E1187" i="2"/>
  <c r="D1187" i="2"/>
  <c r="C1187" i="2"/>
  <c r="S1187" i="2" s="1"/>
  <c r="B1187" i="2"/>
  <c r="A1187" i="2"/>
  <c r="AZ1187" i="2" s="1"/>
  <c r="H1186" i="2"/>
  <c r="G1186" i="2"/>
  <c r="F1186" i="2"/>
  <c r="E1186" i="2"/>
  <c r="D1186" i="2"/>
  <c r="C1186" i="2"/>
  <c r="S1186" i="2" s="1"/>
  <c r="B1186" i="2"/>
  <c r="A1186" i="2"/>
  <c r="AZ1186" i="2" s="1"/>
  <c r="H1185" i="2"/>
  <c r="G1185" i="2"/>
  <c r="F1185" i="2"/>
  <c r="E1185" i="2"/>
  <c r="D1185" i="2"/>
  <c r="C1185" i="2"/>
  <c r="S1185" i="2" s="1"/>
  <c r="B1185" i="2"/>
  <c r="A1185" i="2"/>
  <c r="AZ1185" i="2" s="1"/>
  <c r="H1184" i="2"/>
  <c r="G1184" i="2"/>
  <c r="F1184" i="2"/>
  <c r="E1184" i="2"/>
  <c r="D1184" i="2"/>
  <c r="C1184" i="2"/>
  <c r="S1184" i="2" s="1"/>
  <c r="B1184" i="2"/>
  <c r="A1184" i="2"/>
  <c r="AZ1184" i="2" s="1"/>
  <c r="H1183" i="2"/>
  <c r="G1183" i="2"/>
  <c r="F1183" i="2"/>
  <c r="E1183" i="2"/>
  <c r="D1183" i="2"/>
  <c r="C1183" i="2"/>
  <c r="S1183" i="2" s="1"/>
  <c r="B1183" i="2"/>
  <c r="A1183" i="2"/>
  <c r="AZ1183" i="2" s="1"/>
  <c r="H1182" i="2"/>
  <c r="G1182" i="2"/>
  <c r="F1182" i="2"/>
  <c r="E1182" i="2"/>
  <c r="D1182" i="2"/>
  <c r="C1182" i="2"/>
  <c r="S1182" i="2" s="1"/>
  <c r="B1182" i="2"/>
  <c r="A1182" i="2"/>
  <c r="AZ1182" i="2" s="1"/>
  <c r="H1181" i="2"/>
  <c r="G1181" i="2"/>
  <c r="F1181" i="2"/>
  <c r="E1181" i="2"/>
  <c r="D1181" i="2"/>
  <c r="C1181" i="2"/>
  <c r="S1181" i="2" s="1"/>
  <c r="B1181" i="2"/>
  <c r="A1181" i="2"/>
  <c r="AZ1181" i="2" s="1"/>
  <c r="H1180" i="2"/>
  <c r="G1180" i="2"/>
  <c r="F1180" i="2"/>
  <c r="E1180" i="2"/>
  <c r="D1180" i="2"/>
  <c r="C1180" i="2"/>
  <c r="S1180" i="2" s="1"/>
  <c r="B1180" i="2"/>
  <c r="A1180" i="2"/>
  <c r="AZ1180" i="2" s="1"/>
  <c r="H1179" i="2"/>
  <c r="G1179" i="2"/>
  <c r="F1179" i="2"/>
  <c r="E1179" i="2"/>
  <c r="D1179" i="2"/>
  <c r="C1179" i="2"/>
  <c r="S1179" i="2" s="1"/>
  <c r="B1179" i="2"/>
  <c r="A1179" i="2"/>
  <c r="AZ1179" i="2" s="1"/>
  <c r="H1178" i="2"/>
  <c r="G1178" i="2"/>
  <c r="F1178" i="2"/>
  <c r="E1178" i="2"/>
  <c r="D1178" i="2"/>
  <c r="C1178" i="2"/>
  <c r="S1178" i="2" s="1"/>
  <c r="B1178" i="2"/>
  <c r="A1178" i="2"/>
  <c r="AZ1178" i="2" s="1"/>
  <c r="H1177" i="2"/>
  <c r="G1177" i="2"/>
  <c r="F1177" i="2"/>
  <c r="E1177" i="2"/>
  <c r="D1177" i="2"/>
  <c r="C1177" i="2"/>
  <c r="S1177" i="2" s="1"/>
  <c r="B1177" i="2"/>
  <c r="A1177" i="2"/>
  <c r="AZ1177" i="2" s="1"/>
  <c r="H1176" i="2"/>
  <c r="G1176" i="2"/>
  <c r="F1176" i="2"/>
  <c r="E1176" i="2"/>
  <c r="D1176" i="2"/>
  <c r="C1176" i="2"/>
  <c r="S1176" i="2" s="1"/>
  <c r="B1176" i="2"/>
  <c r="A1176" i="2"/>
  <c r="AZ1176" i="2" s="1"/>
  <c r="H1175" i="2"/>
  <c r="G1175" i="2"/>
  <c r="F1175" i="2"/>
  <c r="E1175" i="2"/>
  <c r="D1175" i="2"/>
  <c r="C1175" i="2"/>
  <c r="S1175" i="2" s="1"/>
  <c r="B1175" i="2"/>
  <c r="A1175" i="2"/>
  <c r="AZ1175" i="2" s="1"/>
  <c r="H1174" i="2"/>
  <c r="G1174" i="2"/>
  <c r="F1174" i="2"/>
  <c r="E1174" i="2"/>
  <c r="D1174" i="2"/>
  <c r="C1174" i="2"/>
  <c r="S1174" i="2" s="1"/>
  <c r="B1174" i="2"/>
  <c r="A1174" i="2"/>
  <c r="AZ1174" i="2" s="1"/>
  <c r="H1173" i="2"/>
  <c r="G1173" i="2"/>
  <c r="F1173" i="2"/>
  <c r="E1173" i="2"/>
  <c r="D1173" i="2"/>
  <c r="C1173" i="2"/>
  <c r="S1173" i="2" s="1"/>
  <c r="B1173" i="2"/>
  <c r="A1173" i="2"/>
  <c r="AZ1173" i="2" s="1"/>
  <c r="H1172" i="2"/>
  <c r="G1172" i="2"/>
  <c r="F1172" i="2"/>
  <c r="E1172" i="2"/>
  <c r="D1172" i="2"/>
  <c r="C1172" i="2"/>
  <c r="S1172" i="2" s="1"/>
  <c r="B1172" i="2"/>
  <c r="A1172" i="2"/>
  <c r="AZ1172" i="2" s="1"/>
  <c r="H1171" i="2"/>
  <c r="G1171" i="2"/>
  <c r="F1171" i="2"/>
  <c r="E1171" i="2"/>
  <c r="D1171" i="2"/>
  <c r="C1171" i="2"/>
  <c r="S1171" i="2" s="1"/>
  <c r="B1171" i="2"/>
  <c r="A1171" i="2"/>
  <c r="AZ1171" i="2" s="1"/>
  <c r="H1170" i="2"/>
  <c r="G1170" i="2"/>
  <c r="F1170" i="2"/>
  <c r="E1170" i="2"/>
  <c r="D1170" i="2"/>
  <c r="C1170" i="2"/>
  <c r="S1170" i="2" s="1"/>
  <c r="B1170" i="2"/>
  <c r="A1170" i="2"/>
  <c r="AZ1170" i="2" s="1"/>
  <c r="H1169" i="2"/>
  <c r="G1169" i="2"/>
  <c r="F1169" i="2"/>
  <c r="E1169" i="2"/>
  <c r="D1169" i="2"/>
  <c r="C1169" i="2"/>
  <c r="S1169" i="2" s="1"/>
  <c r="B1169" i="2"/>
  <c r="A1169" i="2"/>
  <c r="AZ1169" i="2" s="1"/>
  <c r="H1168" i="2"/>
  <c r="G1168" i="2"/>
  <c r="F1168" i="2"/>
  <c r="E1168" i="2"/>
  <c r="D1168" i="2"/>
  <c r="C1168" i="2"/>
  <c r="S1168" i="2" s="1"/>
  <c r="B1168" i="2"/>
  <c r="A1168" i="2"/>
  <c r="AZ1168" i="2" s="1"/>
  <c r="H1167" i="2"/>
  <c r="G1167" i="2"/>
  <c r="F1167" i="2"/>
  <c r="E1167" i="2"/>
  <c r="D1167" i="2"/>
  <c r="C1167" i="2"/>
  <c r="S1167" i="2" s="1"/>
  <c r="B1167" i="2"/>
  <c r="A1167" i="2"/>
  <c r="AZ1167" i="2" s="1"/>
  <c r="H1166" i="2"/>
  <c r="G1166" i="2"/>
  <c r="F1166" i="2"/>
  <c r="E1166" i="2"/>
  <c r="D1166" i="2"/>
  <c r="C1166" i="2"/>
  <c r="S1166" i="2" s="1"/>
  <c r="B1166" i="2"/>
  <c r="A1166" i="2"/>
  <c r="AZ1166" i="2" s="1"/>
  <c r="H1165" i="2"/>
  <c r="G1165" i="2"/>
  <c r="F1165" i="2"/>
  <c r="E1165" i="2"/>
  <c r="D1165" i="2"/>
  <c r="C1165" i="2"/>
  <c r="S1165" i="2" s="1"/>
  <c r="B1165" i="2"/>
  <c r="A1165" i="2"/>
  <c r="AZ1165" i="2" s="1"/>
  <c r="H1164" i="2"/>
  <c r="G1164" i="2"/>
  <c r="F1164" i="2"/>
  <c r="E1164" i="2"/>
  <c r="D1164" i="2"/>
  <c r="C1164" i="2"/>
  <c r="S1164" i="2" s="1"/>
  <c r="B1164" i="2"/>
  <c r="A1164" i="2"/>
  <c r="AZ1164" i="2" s="1"/>
  <c r="H1163" i="2"/>
  <c r="G1163" i="2"/>
  <c r="F1163" i="2"/>
  <c r="E1163" i="2"/>
  <c r="D1163" i="2"/>
  <c r="C1163" i="2"/>
  <c r="S1163" i="2" s="1"/>
  <c r="B1163" i="2"/>
  <c r="A1163" i="2"/>
  <c r="AZ1163" i="2" s="1"/>
  <c r="H1162" i="2"/>
  <c r="G1162" i="2"/>
  <c r="F1162" i="2"/>
  <c r="E1162" i="2"/>
  <c r="D1162" i="2"/>
  <c r="C1162" i="2"/>
  <c r="S1162" i="2" s="1"/>
  <c r="B1162" i="2"/>
  <c r="A1162" i="2"/>
  <c r="AZ1162" i="2" s="1"/>
  <c r="H1161" i="2"/>
  <c r="G1161" i="2"/>
  <c r="F1161" i="2"/>
  <c r="E1161" i="2"/>
  <c r="D1161" i="2"/>
  <c r="C1161" i="2"/>
  <c r="S1161" i="2" s="1"/>
  <c r="B1161" i="2"/>
  <c r="A1161" i="2"/>
  <c r="AZ1161" i="2" s="1"/>
  <c r="H1160" i="2"/>
  <c r="G1160" i="2"/>
  <c r="F1160" i="2"/>
  <c r="E1160" i="2"/>
  <c r="D1160" i="2"/>
  <c r="C1160" i="2"/>
  <c r="S1160" i="2" s="1"/>
  <c r="B1160" i="2"/>
  <c r="A1160" i="2"/>
  <c r="AZ1160" i="2" s="1"/>
  <c r="H1159" i="2"/>
  <c r="G1159" i="2"/>
  <c r="F1159" i="2"/>
  <c r="E1159" i="2"/>
  <c r="D1159" i="2"/>
  <c r="C1159" i="2"/>
  <c r="S1159" i="2" s="1"/>
  <c r="B1159" i="2"/>
  <c r="A1159" i="2"/>
  <c r="AZ1159" i="2" s="1"/>
  <c r="H1158" i="2"/>
  <c r="G1158" i="2"/>
  <c r="F1158" i="2"/>
  <c r="E1158" i="2"/>
  <c r="D1158" i="2"/>
  <c r="C1158" i="2"/>
  <c r="S1158" i="2" s="1"/>
  <c r="B1158" i="2"/>
  <c r="A1158" i="2"/>
  <c r="AZ1158" i="2" s="1"/>
  <c r="H1157" i="2"/>
  <c r="G1157" i="2"/>
  <c r="F1157" i="2"/>
  <c r="E1157" i="2"/>
  <c r="D1157" i="2"/>
  <c r="C1157" i="2"/>
  <c r="S1157" i="2" s="1"/>
  <c r="B1157" i="2"/>
  <c r="A1157" i="2"/>
  <c r="AZ1157" i="2" s="1"/>
  <c r="H1156" i="2"/>
  <c r="G1156" i="2"/>
  <c r="F1156" i="2"/>
  <c r="E1156" i="2"/>
  <c r="D1156" i="2"/>
  <c r="C1156" i="2"/>
  <c r="S1156" i="2" s="1"/>
  <c r="B1156" i="2"/>
  <c r="A1156" i="2"/>
  <c r="AZ1156" i="2" s="1"/>
  <c r="H1155" i="2"/>
  <c r="G1155" i="2"/>
  <c r="F1155" i="2"/>
  <c r="E1155" i="2"/>
  <c r="D1155" i="2"/>
  <c r="C1155" i="2"/>
  <c r="S1155" i="2" s="1"/>
  <c r="B1155" i="2"/>
  <c r="A1155" i="2"/>
  <c r="AZ1155" i="2" s="1"/>
  <c r="H1154" i="2"/>
  <c r="G1154" i="2"/>
  <c r="F1154" i="2"/>
  <c r="E1154" i="2"/>
  <c r="D1154" i="2"/>
  <c r="C1154" i="2"/>
  <c r="S1154" i="2" s="1"/>
  <c r="B1154" i="2"/>
  <c r="A1154" i="2"/>
  <c r="AZ1154" i="2" s="1"/>
  <c r="H1153" i="2"/>
  <c r="G1153" i="2"/>
  <c r="F1153" i="2"/>
  <c r="E1153" i="2"/>
  <c r="D1153" i="2"/>
  <c r="C1153" i="2"/>
  <c r="S1153" i="2" s="1"/>
  <c r="B1153" i="2"/>
  <c r="A1153" i="2"/>
  <c r="AZ1153" i="2" s="1"/>
  <c r="H1152" i="2"/>
  <c r="G1152" i="2"/>
  <c r="F1152" i="2"/>
  <c r="E1152" i="2"/>
  <c r="D1152" i="2"/>
  <c r="C1152" i="2"/>
  <c r="S1152" i="2" s="1"/>
  <c r="B1152" i="2"/>
  <c r="A1152" i="2"/>
  <c r="AZ1152" i="2" s="1"/>
  <c r="H1151" i="2"/>
  <c r="G1151" i="2"/>
  <c r="F1151" i="2"/>
  <c r="E1151" i="2"/>
  <c r="D1151" i="2"/>
  <c r="C1151" i="2"/>
  <c r="S1151" i="2" s="1"/>
  <c r="B1151" i="2"/>
  <c r="A1151" i="2"/>
  <c r="AZ1151" i="2" s="1"/>
  <c r="H1150" i="2"/>
  <c r="G1150" i="2"/>
  <c r="F1150" i="2"/>
  <c r="E1150" i="2"/>
  <c r="D1150" i="2"/>
  <c r="C1150" i="2"/>
  <c r="S1150" i="2" s="1"/>
  <c r="B1150" i="2"/>
  <c r="A1150" i="2"/>
  <c r="AZ1150" i="2" s="1"/>
  <c r="H1149" i="2"/>
  <c r="G1149" i="2"/>
  <c r="F1149" i="2"/>
  <c r="E1149" i="2"/>
  <c r="D1149" i="2"/>
  <c r="C1149" i="2"/>
  <c r="S1149" i="2" s="1"/>
  <c r="B1149" i="2"/>
  <c r="A1149" i="2"/>
  <c r="AZ1149" i="2" s="1"/>
  <c r="H1148" i="2"/>
  <c r="G1148" i="2"/>
  <c r="F1148" i="2"/>
  <c r="E1148" i="2"/>
  <c r="D1148" i="2"/>
  <c r="C1148" i="2"/>
  <c r="S1148" i="2" s="1"/>
  <c r="B1148" i="2"/>
  <c r="A1148" i="2"/>
  <c r="AZ1148" i="2" s="1"/>
  <c r="H1147" i="2"/>
  <c r="G1147" i="2"/>
  <c r="F1147" i="2"/>
  <c r="E1147" i="2"/>
  <c r="D1147" i="2"/>
  <c r="C1147" i="2"/>
  <c r="S1147" i="2" s="1"/>
  <c r="B1147" i="2"/>
  <c r="A1147" i="2"/>
  <c r="AZ1147" i="2" s="1"/>
  <c r="H1146" i="2"/>
  <c r="G1146" i="2"/>
  <c r="F1146" i="2"/>
  <c r="E1146" i="2"/>
  <c r="D1146" i="2"/>
  <c r="C1146" i="2"/>
  <c r="S1146" i="2" s="1"/>
  <c r="B1146" i="2"/>
  <c r="A1146" i="2"/>
  <c r="AZ1146" i="2" s="1"/>
  <c r="H1145" i="2"/>
  <c r="G1145" i="2"/>
  <c r="F1145" i="2"/>
  <c r="E1145" i="2"/>
  <c r="D1145" i="2"/>
  <c r="C1145" i="2"/>
  <c r="S1145" i="2" s="1"/>
  <c r="B1145" i="2"/>
  <c r="A1145" i="2"/>
  <c r="AZ1145" i="2" s="1"/>
  <c r="H1144" i="2"/>
  <c r="G1144" i="2"/>
  <c r="F1144" i="2"/>
  <c r="E1144" i="2"/>
  <c r="D1144" i="2"/>
  <c r="C1144" i="2"/>
  <c r="S1144" i="2" s="1"/>
  <c r="B1144" i="2"/>
  <c r="A1144" i="2"/>
  <c r="AZ1144" i="2" s="1"/>
  <c r="H1143" i="2"/>
  <c r="G1143" i="2"/>
  <c r="F1143" i="2"/>
  <c r="E1143" i="2"/>
  <c r="D1143" i="2"/>
  <c r="C1143" i="2"/>
  <c r="S1143" i="2" s="1"/>
  <c r="B1143" i="2"/>
  <c r="A1143" i="2"/>
  <c r="AZ1143" i="2" s="1"/>
  <c r="H1142" i="2"/>
  <c r="G1142" i="2"/>
  <c r="F1142" i="2"/>
  <c r="E1142" i="2"/>
  <c r="D1142" i="2"/>
  <c r="C1142" i="2"/>
  <c r="S1142" i="2" s="1"/>
  <c r="B1142" i="2"/>
  <c r="A1142" i="2"/>
  <c r="AZ1142" i="2" s="1"/>
  <c r="H1141" i="2"/>
  <c r="G1141" i="2"/>
  <c r="F1141" i="2"/>
  <c r="E1141" i="2"/>
  <c r="D1141" i="2"/>
  <c r="C1141" i="2"/>
  <c r="S1141" i="2" s="1"/>
  <c r="B1141" i="2"/>
  <c r="A1141" i="2"/>
  <c r="AZ1141" i="2" s="1"/>
  <c r="H1140" i="2"/>
  <c r="G1140" i="2"/>
  <c r="F1140" i="2"/>
  <c r="E1140" i="2"/>
  <c r="D1140" i="2"/>
  <c r="C1140" i="2"/>
  <c r="S1140" i="2" s="1"/>
  <c r="B1140" i="2"/>
  <c r="A1140" i="2"/>
  <c r="AZ1140" i="2" s="1"/>
  <c r="H1139" i="2"/>
  <c r="G1139" i="2"/>
  <c r="F1139" i="2"/>
  <c r="E1139" i="2"/>
  <c r="D1139" i="2"/>
  <c r="C1139" i="2"/>
  <c r="S1139" i="2" s="1"/>
  <c r="B1139" i="2"/>
  <c r="A1139" i="2"/>
  <c r="AZ1139" i="2" s="1"/>
  <c r="H1138" i="2"/>
  <c r="G1138" i="2"/>
  <c r="F1138" i="2"/>
  <c r="E1138" i="2"/>
  <c r="D1138" i="2"/>
  <c r="T1138" i="2" s="1"/>
  <c r="I1138" i="2" s="1"/>
  <c r="C1138" i="2"/>
  <c r="S1138" i="2" s="1"/>
  <c r="B1138" i="2"/>
  <c r="A1138" i="2"/>
  <c r="AZ1138" i="2" s="1"/>
  <c r="H1137" i="2"/>
  <c r="G1137" i="2"/>
  <c r="F1137" i="2"/>
  <c r="E1137" i="2"/>
  <c r="D1137" i="2"/>
  <c r="C1137" i="2"/>
  <c r="S1137" i="2" s="1"/>
  <c r="B1137" i="2"/>
  <c r="A1137" i="2"/>
  <c r="AZ1137" i="2" s="1"/>
  <c r="H1136" i="2"/>
  <c r="G1136" i="2"/>
  <c r="F1136" i="2"/>
  <c r="E1136" i="2"/>
  <c r="D1136" i="2"/>
  <c r="T1136" i="2" s="1"/>
  <c r="I1136" i="2" s="1"/>
  <c r="C1136" i="2"/>
  <c r="S1136" i="2" s="1"/>
  <c r="B1136" i="2"/>
  <c r="A1136" i="2"/>
  <c r="AZ1136" i="2" s="1"/>
  <c r="H1135" i="2"/>
  <c r="G1135" i="2"/>
  <c r="F1135" i="2"/>
  <c r="E1135" i="2"/>
  <c r="D1135" i="2"/>
  <c r="C1135" i="2"/>
  <c r="S1135" i="2" s="1"/>
  <c r="B1135" i="2"/>
  <c r="A1135" i="2"/>
  <c r="AZ1135" i="2" s="1"/>
  <c r="H1134" i="2"/>
  <c r="G1134" i="2"/>
  <c r="F1134" i="2"/>
  <c r="E1134" i="2"/>
  <c r="D1134" i="2"/>
  <c r="C1134" i="2"/>
  <c r="S1134" i="2" s="1"/>
  <c r="B1134" i="2"/>
  <c r="A1134" i="2"/>
  <c r="AZ1134" i="2" s="1"/>
  <c r="H1133" i="2"/>
  <c r="G1133" i="2"/>
  <c r="F1133" i="2"/>
  <c r="E1133" i="2"/>
  <c r="D1133" i="2"/>
  <c r="C1133" i="2"/>
  <c r="S1133" i="2" s="1"/>
  <c r="B1133" i="2"/>
  <c r="A1133" i="2"/>
  <c r="AZ1133" i="2" s="1"/>
  <c r="H1132" i="2"/>
  <c r="G1132" i="2"/>
  <c r="F1132" i="2"/>
  <c r="E1132" i="2"/>
  <c r="D1132" i="2"/>
  <c r="C1132" i="2"/>
  <c r="S1132" i="2" s="1"/>
  <c r="B1132" i="2"/>
  <c r="A1132" i="2"/>
  <c r="AZ1132" i="2" s="1"/>
  <c r="H1131" i="2"/>
  <c r="G1131" i="2"/>
  <c r="F1131" i="2"/>
  <c r="E1131" i="2"/>
  <c r="D1131" i="2"/>
  <c r="C1131" i="2"/>
  <c r="S1131" i="2" s="1"/>
  <c r="B1131" i="2"/>
  <c r="A1131" i="2"/>
  <c r="AZ1131" i="2" s="1"/>
  <c r="H1130" i="2"/>
  <c r="G1130" i="2"/>
  <c r="F1130" i="2"/>
  <c r="E1130" i="2"/>
  <c r="D1130" i="2"/>
  <c r="C1130" i="2"/>
  <c r="S1130" i="2" s="1"/>
  <c r="B1130" i="2"/>
  <c r="A1130" i="2"/>
  <c r="AZ1130" i="2" s="1"/>
  <c r="H1129" i="2"/>
  <c r="G1129" i="2"/>
  <c r="F1129" i="2"/>
  <c r="E1129" i="2"/>
  <c r="D1129" i="2"/>
  <c r="C1129" i="2"/>
  <c r="S1129" i="2" s="1"/>
  <c r="B1129" i="2"/>
  <c r="A1129" i="2"/>
  <c r="AZ1129" i="2" s="1"/>
  <c r="H1128" i="2"/>
  <c r="G1128" i="2"/>
  <c r="F1128" i="2"/>
  <c r="E1128" i="2"/>
  <c r="D1128" i="2"/>
  <c r="C1128" i="2"/>
  <c r="S1128" i="2" s="1"/>
  <c r="B1128" i="2"/>
  <c r="A1128" i="2"/>
  <c r="AZ1128" i="2" s="1"/>
  <c r="H1127" i="2"/>
  <c r="G1127" i="2"/>
  <c r="F1127" i="2"/>
  <c r="E1127" i="2"/>
  <c r="D1127" i="2"/>
  <c r="C1127" i="2"/>
  <c r="S1127" i="2" s="1"/>
  <c r="B1127" i="2"/>
  <c r="A1127" i="2"/>
  <c r="AZ1127" i="2" s="1"/>
  <c r="H1126" i="2"/>
  <c r="G1126" i="2"/>
  <c r="F1126" i="2"/>
  <c r="E1126" i="2"/>
  <c r="D1126" i="2"/>
  <c r="C1126" i="2"/>
  <c r="S1126" i="2" s="1"/>
  <c r="B1126" i="2"/>
  <c r="A1126" i="2"/>
  <c r="AZ1126" i="2" s="1"/>
  <c r="H1125" i="2"/>
  <c r="G1125" i="2"/>
  <c r="F1125" i="2"/>
  <c r="E1125" i="2"/>
  <c r="D1125" i="2"/>
  <c r="C1125" i="2"/>
  <c r="S1125" i="2" s="1"/>
  <c r="B1125" i="2"/>
  <c r="A1125" i="2"/>
  <c r="AZ1125" i="2" s="1"/>
  <c r="H1124" i="2"/>
  <c r="G1124" i="2"/>
  <c r="F1124" i="2"/>
  <c r="E1124" i="2"/>
  <c r="D1124" i="2"/>
  <c r="U1124" i="2" s="1"/>
  <c r="C1124" i="2"/>
  <c r="S1124" i="2" s="1"/>
  <c r="B1124" i="2"/>
  <c r="A1124" i="2"/>
  <c r="AZ1124" i="2" s="1"/>
  <c r="H1123" i="2"/>
  <c r="G1123" i="2"/>
  <c r="F1123" i="2"/>
  <c r="E1123" i="2"/>
  <c r="D1123" i="2"/>
  <c r="C1123" i="2"/>
  <c r="S1123" i="2" s="1"/>
  <c r="B1123" i="2"/>
  <c r="A1123" i="2"/>
  <c r="AZ1123" i="2" s="1"/>
  <c r="H1122" i="2"/>
  <c r="G1122" i="2"/>
  <c r="F1122" i="2"/>
  <c r="E1122" i="2"/>
  <c r="D1122" i="2"/>
  <c r="C1122" i="2"/>
  <c r="S1122" i="2" s="1"/>
  <c r="B1122" i="2"/>
  <c r="A1122" i="2"/>
  <c r="AZ1122" i="2" s="1"/>
  <c r="H1121" i="2"/>
  <c r="G1121" i="2"/>
  <c r="F1121" i="2"/>
  <c r="E1121" i="2"/>
  <c r="D1121" i="2"/>
  <c r="C1121" i="2"/>
  <c r="S1121" i="2" s="1"/>
  <c r="B1121" i="2"/>
  <c r="A1121" i="2"/>
  <c r="AZ1121" i="2" s="1"/>
  <c r="H1120" i="2"/>
  <c r="G1120" i="2"/>
  <c r="F1120" i="2"/>
  <c r="E1120" i="2"/>
  <c r="D1120" i="2"/>
  <c r="C1120" i="2"/>
  <c r="S1120" i="2" s="1"/>
  <c r="B1120" i="2"/>
  <c r="A1120" i="2"/>
  <c r="AZ1120" i="2" s="1"/>
  <c r="H1119" i="2"/>
  <c r="G1119" i="2"/>
  <c r="F1119" i="2"/>
  <c r="E1119" i="2"/>
  <c r="D1119" i="2"/>
  <c r="C1119" i="2"/>
  <c r="S1119" i="2" s="1"/>
  <c r="B1119" i="2"/>
  <c r="A1119" i="2"/>
  <c r="AZ1119" i="2" s="1"/>
  <c r="H1118" i="2"/>
  <c r="G1118" i="2"/>
  <c r="F1118" i="2"/>
  <c r="E1118" i="2"/>
  <c r="D1118" i="2"/>
  <c r="C1118" i="2"/>
  <c r="S1118" i="2" s="1"/>
  <c r="B1118" i="2"/>
  <c r="A1118" i="2"/>
  <c r="AZ1118" i="2" s="1"/>
  <c r="H1117" i="2"/>
  <c r="G1117" i="2"/>
  <c r="F1117" i="2"/>
  <c r="E1117" i="2"/>
  <c r="D1117" i="2"/>
  <c r="C1117" i="2"/>
  <c r="S1117" i="2" s="1"/>
  <c r="B1117" i="2"/>
  <c r="A1117" i="2"/>
  <c r="AZ1117" i="2" s="1"/>
  <c r="H1116" i="2"/>
  <c r="G1116" i="2"/>
  <c r="F1116" i="2"/>
  <c r="J1116" i="2" s="1"/>
  <c r="E1116" i="2"/>
  <c r="D1116" i="2"/>
  <c r="C1116" i="2"/>
  <c r="S1116" i="2" s="1"/>
  <c r="B1116" i="2"/>
  <c r="A1116" i="2"/>
  <c r="AZ1116" i="2" s="1"/>
  <c r="H1115" i="2"/>
  <c r="G1115" i="2"/>
  <c r="F1115" i="2"/>
  <c r="E1115" i="2"/>
  <c r="D1115" i="2"/>
  <c r="C1115" i="2"/>
  <c r="S1115" i="2" s="1"/>
  <c r="B1115" i="2"/>
  <c r="A1115" i="2"/>
  <c r="AZ1115" i="2" s="1"/>
  <c r="H1114" i="2"/>
  <c r="G1114" i="2"/>
  <c r="F1114" i="2"/>
  <c r="E1114" i="2"/>
  <c r="D1114" i="2"/>
  <c r="C1114" i="2"/>
  <c r="S1114" i="2" s="1"/>
  <c r="B1114" i="2"/>
  <c r="A1114" i="2"/>
  <c r="AZ1114" i="2" s="1"/>
  <c r="H1113" i="2"/>
  <c r="G1113" i="2"/>
  <c r="F1113" i="2"/>
  <c r="E1113" i="2"/>
  <c r="D1113" i="2"/>
  <c r="C1113" i="2"/>
  <c r="S1113" i="2" s="1"/>
  <c r="B1113" i="2"/>
  <c r="A1113" i="2"/>
  <c r="AZ1113" i="2" s="1"/>
  <c r="H1112" i="2"/>
  <c r="G1112" i="2"/>
  <c r="F1112" i="2"/>
  <c r="E1112" i="2"/>
  <c r="D1112" i="2"/>
  <c r="T1112" i="2" s="1"/>
  <c r="I1112" i="2" s="1"/>
  <c r="C1112" i="2"/>
  <c r="S1112" i="2" s="1"/>
  <c r="B1112" i="2"/>
  <c r="A1112" i="2"/>
  <c r="AZ1112" i="2" s="1"/>
  <c r="H1111" i="2"/>
  <c r="G1111" i="2"/>
  <c r="F1111" i="2"/>
  <c r="E1111" i="2"/>
  <c r="D1111" i="2"/>
  <c r="T1111" i="2" s="1"/>
  <c r="I1111" i="2" s="1"/>
  <c r="C1111" i="2"/>
  <c r="S1111" i="2" s="1"/>
  <c r="B1111" i="2"/>
  <c r="A1111" i="2"/>
  <c r="AZ1111" i="2" s="1"/>
  <c r="H1110" i="2"/>
  <c r="G1110" i="2"/>
  <c r="F1110" i="2"/>
  <c r="E1110" i="2"/>
  <c r="D1110" i="2"/>
  <c r="T1110" i="2" s="1"/>
  <c r="I1110" i="2" s="1"/>
  <c r="C1110" i="2"/>
  <c r="S1110" i="2" s="1"/>
  <c r="B1110" i="2"/>
  <c r="A1110" i="2"/>
  <c r="AZ1110" i="2" s="1"/>
  <c r="H1109" i="2"/>
  <c r="G1109" i="2"/>
  <c r="F1109" i="2"/>
  <c r="E1109" i="2"/>
  <c r="D1109" i="2"/>
  <c r="T1109" i="2" s="1"/>
  <c r="I1109" i="2" s="1"/>
  <c r="C1109" i="2"/>
  <c r="S1109" i="2" s="1"/>
  <c r="B1109" i="2"/>
  <c r="A1109" i="2"/>
  <c r="AZ1109" i="2" s="1"/>
  <c r="H1108" i="2"/>
  <c r="G1108" i="2"/>
  <c r="F1108" i="2"/>
  <c r="E1108" i="2"/>
  <c r="D1108" i="2"/>
  <c r="C1108" i="2"/>
  <c r="S1108" i="2" s="1"/>
  <c r="B1108" i="2"/>
  <c r="A1108" i="2"/>
  <c r="AZ1108" i="2" s="1"/>
  <c r="H1107" i="2"/>
  <c r="G1107" i="2"/>
  <c r="F1107" i="2"/>
  <c r="E1107" i="2"/>
  <c r="D1107" i="2"/>
  <c r="C1107" i="2"/>
  <c r="S1107" i="2" s="1"/>
  <c r="B1107" i="2"/>
  <c r="A1107" i="2"/>
  <c r="AZ1107" i="2" s="1"/>
  <c r="H1106" i="2"/>
  <c r="G1106" i="2"/>
  <c r="F1106" i="2"/>
  <c r="E1106" i="2"/>
  <c r="D1106" i="2"/>
  <c r="C1106" i="2"/>
  <c r="S1106" i="2" s="1"/>
  <c r="B1106" i="2"/>
  <c r="A1106" i="2"/>
  <c r="AZ1106" i="2" s="1"/>
  <c r="H1105" i="2"/>
  <c r="G1105" i="2"/>
  <c r="F1105" i="2"/>
  <c r="E1105" i="2"/>
  <c r="D1105" i="2"/>
  <c r="C1105" i="2"/>
  <c r="S1105" i="2" s="1"/>
  <c r="B1105" i="2"/>
  <c r="A1105" i="2"/>
  <c r="AZ1105" i="2" s="1"/>
  <c r="H1104" i="2"/>
  <c r="G1104" i="2"/>
  <c r="F1104" i="2"/>
  <c r="E1104" i="2"/>
  <c r="D1104" i="2"/>
  <c r="C1104" i="2"/>
  <c r="S1104" i="2" s="1"/>
  <c r="B1104" i="2"/>
  <c r="A1104" i="2"/>
  <c r="AZ1104" i="2" s="1"/>
  <c r="H1103" i="2"/>
  <c r="G1103" i="2"/>
  <c r="F1103" i="2"/>
  <c r="E1103" i="2"/>
  <c r="D1103" i="2"/>
  <c r="C1103" i="2"/>
  <c r="S1103" i="2" s="1"/>
  <c r="B1103" i="2"/>
  <c r="A1103" i="2"/>
  <c r="AZ1103" i="2" s="1"/>
  <c r="H1102" i="2"/>
  <c r="G1102" i="2"/>
  <c r="F1102" i="2"/>
  <c r="E1102" i="2"/>
  <c r="D1102" i="2"/>
  <c r="C1102" i="2"/>
  <c r="S1102" i="2" s="1"/>
  <c r="B1102" i="2"/>
  <c r="A1102" i="2"/>
  <c r="AZ1102" i="2" s="1"/>
  <c r="H1101" i="2"/>
  <c r="G1101" i="2"/>
  <c r="F1101" i="2"/>
  <c r="E1101" i="2"/>
  <c r="D1101" i="2"/>
  <c r="C1101" i="2"/>
  <c r="S1101" i="2" s="1"/>
  <c r="B1101" i="2"/>
  <c r="A1101" i="2"/>
  <c r="AZ1101" i="2" s="1"/>
  <c r="H1100" i="2"/>
  <c r="G1100" i="2"/>
  <c r="F1100" i="2"/>
  <c r="J1100" i="2" s="1"/>
  <c r="E1100" i="2"/>
  <c r="D1100" i="2"/>
  <c r="C1100" i="2"/>
  <c r="S1100" i="2" s="1"/>
  <c r="B1100" i="2"/>
  <c r="A1100" i="2"/>
  <c r="AZ1100" i="2" s="1"/>
  <c r="H1099" i="2"/>
  <c r="G1099" i="2"/>
  <c r="F1099" i="2"/>
  <c r="E1099" i="2"/>
  <c r="D1099" i="2"/>
  <c r="C1099" i="2"/>
  <c r="S1099" i="2" s="1"/>
  <c r="B1099" i="2"/>
  <c r="A1099" i="2"/>
  <c r="AZ1099" i="2" s="1"/>
  <c r="H1098" i="2"/>
  <c r="G1098" i="2"/>
  <c r="F1098" i="2"/>
  <c r="E1098" i="2"/>
  <c r="D1098" i="2"/>
  <c r="C1098" i="2"/>
  <c r="S1098" i="2" s="1"/>
  <c r="B1098" i="2"/>
  <c r="A1098" i="2"/>
  <c r="AZ1098" i="2" s="1"/>
  <c r="H1097" i="2"/>
  <c r="G1097" i="2"/>
  <c r="F1097" i="2"/>
  <c r="E1097" i="2"/>
  <c r="D1097" i="2"/>
  <c r="C1097" i="2"/>
  <c r="S1097" i="2" s="1"/>
  <c r="B1097" i="2"/>
  <c r="A1097" i="2"/>
  <c r="AZ1097" i="2" s="1"/>
  <c r="H1096" i="2"/>
  <c r="G1096" i="2"/>
  <c r="F1096" i="2"/>
  <c r="E1096" i="2"/>
  <c r="D1096" i="2"/>
  <c r="C1096" i="2"/>
  <c r="S1096" i="2" s="1"/>
  <c r="B1096" i="2"/>
  <c r="A1096" i="2"/>
  <c r="AZ1096" i="2" s="1"/>
  <c r="H1095" i="2"/>
  <c r="G1095" i="2"/>
  <c r="F1095" i="2"/>
  <c r="E1095" i="2"/>
  <c r="D1095" i="2"/>
  <c r="C1095" i="2"/>
  <c r="S1095" i="2" s="1"/>
  <c r="B1095" i="2"/>
  <c r="A1095" i="2"/>
  <c r="AZ1095" i="2" s="1"/>
  <c r="H1094" i="2"/>
  <c r="G1094" i="2"/>
  <c r="F1094" i="2"/>
  <c r="E1094" i="2"/>
  <c r="D1094" i="2"/>
  <c r="C1094" i="2"/>
  <c r="S1094" i="2" s="1"/>
  <c r="B1094" i="2"/>
  <c r="A1094" i="2"/>
  <c r="AZ1094" i="2" s="1"/>
  <c r="H1093" i="2"/>
  <c r="G1093" i="2"/>
  <c r="F1093" i="2"/>
  <c r="E1093" i="2"/>
  <c r="D1093" i="2"/>
  <c r="C1093" i="2"/>
  <c r="S1093" i="2" s="1"/>
  <c r="B1093" i="2"/>
  <c r="A1093" i="2"/>
  <c r="AZ1093" i="2" s="1"/>
  <c r="H1092" i="2"/>
  <c r="G1092" i="2"/>
  <c r="F1092" i="2"/>
  <c r="E1092" i="2"/>
  <c r="D1092" i="2"/>
  <c r="C1092" i="2"/>
  <c r="S1092" i="2" s="1"/>
  <c r="B1092" i="2"/>
  <c r="A1092" i="2"/>
  <c r="AZ1092" i="2" s="1"/>
  <c r="H1091" i="2"/>
  <c r="G1091" i="2"/>
  <c r="F1091" i="2"/>
  <c r="E1091" i="2"/>
  <c r="D1091" i="2"/>
  <c r="C1091" i="2"/>
  <c r="S1091" i="2" s="1"/>
  <c r="B1091" i="2"/>
  <c r="A1091" i="2"/>
  <c r="AZ1091" i="2" s="1"/>
  <c r="H1090" i="2"/>
  <c r="G1090" i="2"/>
  <c r="F1090" i="2"/>
  <c r="E1090" i="2"/>
  <c r="D1090" i="2"/>
  <c r="C1090" i="2"/>
  <c r="S1090" i="2" s="1"/>
  <c r="B1090" i="2"/>
  <c r="A1090" i="2"/>
  <c r="AZ1090" i="2" s="1"/>
  <c r="H1089" i="2"/>
  <c r="G1089" i="2"/>
  <c r="F1089" i="2"/>
  <c r="E1089" i="2"/>
  <c r="D1089" i="2"/>
  <c r="C1089" i="2"/>
  <c r="S1089" i="2" s="1"/>
  <c r="B1089" i="2"/>
  <c r="A1089" i="2"/>
  <c r="AZ1089" i="2" s="1"/>
  <c r="H1088" i="2"/>
  <c r="G1088" i="2"/>
  <c r="F1088" i="2"/>
  <c r="E1088" i="2"/>
  <c r="D1088" i="2"/>
  <c r="C1088" i="2"/>
  <c r="S1088" i="2" s="1"/>
  <c r="B1088" i="2"/>
  <c r="A1088" i="2"/>
  <c r="AZ1088" i="2" s="1"/>
  <c r="H1087" i="2"/>
  <c r="G1087" i="2"/>
  <c r="F1087" i="2"/>
  <c r="E1087" i="2"/>
  <c r="D1087" i="2"/>
  <c r="C1087" i="2"/>
  <c r="S1087" i="2" s="1"/>
  <c r="B1087" i="2"/>
  <c r="A1087" i="2"/>
  <c r="AZ1087" i="2" s="1"/>
  <c r="H1086" i="2"/>
  <c r="G1086" i="2"/>
  <c r="F1086" i="2"/>
  <c r="E1086" i="2"/>
  <c r="D1086" i="2"/>
  <c r="C1086" i="2"/>
  <c r="S1086" i="2" s="1"/>
  <c r="B1086" i="2"/>
  <c r="A1086" i="2"/>
  <c r="AZ1086" i="2" s="1"/>
  <c r="H1085" i="2"/>
  <c r="G1085" i="2"/>
  <c r="F1085" i="2"/>
  <c r="E1085" i="2"/>
  <c r="D1085" i="2"/>
  <c r="C1085" i="2"/>
  <c r="S1085" i="2" s="1"/>
  <c r="B1085" i="2"/>
  <c r="A1085" i="2"/>
  <c r="AZ1085" i="2" s="1"/>
  <c r="H1084" i="2"/>
  <c r="G1084" i="2"/>
  <c r="F1084" i="2"/>
  <c r="E1084" i="2"/>
  <c r="D1084" i="2"/>
  <c r="C1084" i="2"/>
  <c r="S1084" i="2" s="1"/>
  <c r="B1084" i="2"/>
  <c r="A1084" i="2"/>
  <c r="AZ1084" i="2" s="1"/>
  <c r="H1083" i="2"/>
  <c r="G1083" i="2"/>
  <c r="F1083" i="2"/>
  <c r="E1083" i="2"/>
  <c r="D1083" i="2"/>
  <c r="C1083" i="2"/>
  <c r="S1083" i="2" s="1"/>
  <c r="B1083" i="2"/>
  <c r="A1083" i="2"/>
  <c r="AZ1083" i="2" s="1"/>
  <c r="H1082" i="2"/>
  <c r="G1082" i="2"/>
  <c r="F1082" i="2"/>
  <c r="E1082" i="2"/>
  <c r="D1082" i="2"/>
  <c r="C1082" i="2"/>
  <c r="S1082" i="2" s="1"/>
  <c r="B1082" i="2"/>
  <c r="A1082" i="2"/>
  <c r="AZ1082" i="2" s="1"/>
  <c r="H1081" i="2"/>
  <c r="G1081" i="2"/>
  <c r="F1081" i="2"/>
  <c r="E1081" i="2"/>
  <c r="D1081" i="2"/>
  <c r="C1081" i="2"/>
  <c r="S1081" i="2" s="1"/>
  <c r="B1081" i="2"/>
  <c r="A1081" i="2"/>
  <c r="AZ1081" i="2" s="1"/>
  <c r="H1080" i="2"/>
  <c r="G1080" i="2"/>
  <c r="F1080" i="2"/>
  <c r="J1080" i="2" s="1"/>
  <c r="E1080" i="2"/>
  <c r="D1080" i="2"/>
  <c r="C1080" i="2"/>
  <c r="S1080" i="2" s="1"/>
  <c r="B1080" i="2"/>
  <c r="A1080" i="2"/>
  <c r="AZ1080" i="2" s="1"/>
  <c r="H1079" i="2"/>
  <c r="G1079" i="2"/>
  <c r="F1079" i="2"/>
  <c r="J1079" i="2" s="1"/>
  <c r="E1079" i="2"/>
  <c r="D1079" i="2"/>
  <c r="C1079" i="2"/>
  <c r="S1079" i="2" s="1"/>
  <c r="B1079" i="2"/>
  <c r="A1079" i="2"/>
  <c r="AZ1079" i="2" s="1"/>
  <c r="H1078" i="2"/>
  <c r="G1078" i="2"/>
  <c r="F1078" i="2"/>
  <c r="J1078" i="2" s="1"/>
  <c r="E1078" i="2"/>
  <c r="D1078" i="2"/>
  <c r="C1078" i="2"/>
  <c r="S1078" i="2" s="1"/>
  <c r="B1078" i="2"/>
  <c r="A1078" i="2"/>
  <c r="AZ1078" i="2" s="1"/>
  <c r="H1077" i="2"/>
  <c r="G1077" i="2"/>
  <c r="F1077" i="2"/>
  <c r="E1077" i="2"/>
  <c r="D1077" i="2"/>
  <c r="C1077" i="2"/>
  <c r="S1077" i="2" s="1"/>
  <c r="B1077" i="2"/>
  <c r="A1077" i="2"/>
  <c r="AZ1077" i="2" s="1"/>
  <c r="H1076" i="2"/>
  <c r="G1076" i="2"/>
  <c r="F1076" i="2"/>
  <c r="J1076" i="2" s="1"/>
  <c r="E1076" i="2"/>
  <c r="D1076" i="2"/>
  <c r="C1076" i="2"/>
  <c r="S1076" i="2" s="1"/>
  <c r="B1076" i="2"/>
  <c r="A1076" i="2"/>
  <c r="AZ1076" i="2" s="1"/>
  <c r="H1075" i="2"/>
  <c r="G1075" i="2"/>
  <c r="F1075" i="2"/>
  <c r="E1075" i="2"/>
  <c r="D1075" i="2"/>
  <c r="C1075" i="2"/>
  <c r="S1075" i="2" s="1"/>
  <c r="B1075" i="2"/>
  <c r="A1075" i="2"/>
  <c r="AZ1075" i="2" s="1"/>
  <c r="H1074" i="2"/>
  <c r="G1074" i="2"/>
  <c r="F1074" i="2"/>
  <c r="E1074" i="2"/>
  <c r="D1074" i="2"/>
  <c r="C1074" i="2"/>
  <c r="S1074" i="2" s="1"/>
  <c r="B1074" i="2"/>
  <c r="A1074" i="2"/>
  <c r="AZ1074" i="2" s="1"/>
  <c r="H1073" i="2"/>
  <c r="G1073" i="2"/>
  <c r="F1073" i="2"/>
  <c r="E1073" i="2"/>
  <c r="D1073" i="2"/>
  <c r="C1073" i="2"/>
  <c r="S1073" i="2" s="1"/>
  <c r="B1073" i="2"/>
  <c r="A1073" i="2"/>
  <c r="AZ1073" i="2" s="1"/>
  <c r="H1072" i="2"/>
  <c r="G1072" i="2"/>
  <c r="F1072" i="2"/>
  <c r="E1072" i="2"/>
  <c r="D1072" i="2"/>
  <c r="C1072" i="2"/>
  <c r="S1072" i="2" s="1"/>
  <c r="B1072" i="2"/>
  <c r="A1072" i="2"/>
  <c r="AZ1072" i="2" s="1"/>
  <c r="H1071" i="2"/>
  <c r="G1071" i="2"/>
  <c r="F1071" i="2"/>
  <c r="E1071" i="2"/>
  <c r="D1071" i="2"/>
  <c r="C1071" i="2"/>
  <c r="S1071" i="2" s="1"/>
  <c r="B1071" i="2"/>
  <c r="A1071" i="2"/>
  <c r="AZ1071" i="2" s="1"/>
  <c r="H1070" i="2"/>
  <c r="G1070" i="2"/>
  <c r="F1070" i="2"/>
  <c r="E1070" i="2"/>
  <c r="D1070" i="2"/>
  <c r="C1070" i="2"/>
  <c r="S1070" i="2" s="1"/>
  <c r="B1070" i="2"/>
  <c r="A1070" i="2"/>
  <c r="AZ1070" i="2" s="1"/>
  <c r="H1069" i="2"/>
  <c r="G1069" i="2"/>
  <c r="F1069" i="2"/>
  <c r="J1069" i="2" s="1"/>
  <c r="E1069" i="2"/>
  <c r="D1069" i="2"/>
  <c r="C1069" i="2"/>
  <c r="S1069" i="2" s="1"/>
  <c r="B1069" i="2"/>
  <c r="A1069" i="2"/>
  <c r="AZ1069" i="2" s="1"/>
  <c r="H1068" i="2"/>
  <c r="G1068" i="2"/>
  <c r="F1068" i="2"/>
  <c r="J1068" i="2" s="1"/>
  <c r="E1068" i="2"/>
  <c r="D1068" i="2"/>
  <c r="C1068" i="2"/>
  <c r="S1068" i="2" s="1"/>
  <c r="B1068" i="2"/>
  <c r="A1068" i="2"/>
  <c r="AZ1068" i="2" s="1"/>
  <c r="H1067" i="2"/>
  <c r="G1067" i="2"/>
  <c r="F1067" i="2"/>
  <c r="J1067" i="2" s="1"/>
  <c r="E1067" i="2"/>
  <c r="D1067" i="2"/>
  <c r="C1067" i="2"/>
  <c r="S1067" i="2" s="1"/>
  <c r="B1067" i="2"/>
  <c r="A1067" i="2"/>
  <c r="AZ1067" i="2" s="1"/>
  <c r="H1066" i="2"/>
  <c r="G1066" i="2"/>
  <c r="F1066" i="2"/>
  <c r="J1066" i="2" s="1"/>
  <c r="E1066" i="2"/>
  <c r="D1066" i="2"/>
  <c r="C1066" i="2"/>
  <c r="S1066" i="2" s="1"/>
  <c r="B1066" i="2"/>
  <c r="A1066" i="2"/>
  <c r="AZ1066" i="2" s="1"/>
  <c r="H1065" i="2"/>
  <c r="G1065" i="2"/>
  <c r="F1065" i="2"/>
  <c r="E1065" i="2"/>
  <c r="D1065" i="2"/>
  <c r="C1065" i="2"/>
  <c r="S1065" i="2" s="1"/>
  <c r="B1065" i="2"/>
  <c r="A1065" i="2"/>
  <c r="AZ1065" i="2" s="1"/>
  <c r="H1064" i="2"/>
  <c r="G1064" i="2"/>
  <c r="F1064" i="2"/>
  <c r="E1064" i="2"/>
  <c r="D1064" i="2"/>
  <c r="T1064" i="2" s="1"/>
  <c r="I1064" i="2" s="1"/>
  <c r="C1064" i="2"/>
  <c r="S1064" i="2" s="1"/>
  <c r="B1064" i="2"/>
  <c r="A1064" i="2"/>
  <c r="AZ1064" i="2" s="1"/>
  <c r="H1063" i="2"/>
  <c r="G1063" i="2"/>
  <c r="F1063" i="2"/>
  <c r="E1063" i="2"/>
  <c r="D1063" i="2"/>
  <c r="C1063" i="2"/>
  <c r="S1063" i="2" s="1"/>
  <c r="B1063" i="2"/>
  <c r="A1063" i="2"/>
  <c r="AZ1063" i="2" s="1"/>
  <c r="H1062" i="2"/>
  <c r="G1062" i="2"/>
  <c r="F1062" i="2"/>
  <c r="E1062" i="2"/>
  <c r="D1062" i="2"/>
  <c r="T1062" i="2" s="1"/>
  <c r="C1062" i="2"/>
  <c r="S1062" i="2" s="1"/>
  <c r="B1062" i="2"/>
  <c r="A1062" i="2"/>
  <c r="AZ1062" i="2" s="1"/>
  <c r="H1061" i="2"/>
  <c r="G1061" i="2"/>
  <c r="F1061" i="2"/>
  <c r="E1061" i="2"/>
  <c r="D1061" i="2"/>
  <c r="C1061" i="2"/>
  <c r="S1061" i="2" s="1"/>
  <c r="B1061" i="2"/>
  <c r="A1061" i="2"/>
  <c r="AZ1061" i="2" s="1"/>
  <c r="H1060" i="2"/>
  <c r="G1060" i="2"/>
  <c r="F1060" i="2"/>
  <c r="E1060" i="2"/>
  <c r="D1060" i="2"/>
  <c r="C1060" i="2"/>
  <c r="S1060" i="2" s="1"/>
  <c r="B1060" i="2"/>
  <c r="A1060" i="2"/>
  <c r="AZ1060" i="2" s="1"/>
  <c r="H1059" i="2"/>
  <c r="G1059" i="2"/>
  <c r="F1059" i="2"/>
  <c r="E1059" i="2"/>
  <c r="D1059" i="2"/>
  <c r="C1059" i="2"/>
  <c r="S1059" i="2" s="1"/>
  <c r="B1059" i="2"/>
  <c r="A1059" i="2"/>
  <c r="AZ1059" i="2" s="1"/>
  <c r="H1058" i="2"/>
  <c r="G1058" i="2"/>
  <c r="F1058" i="2"/>
  <c r="E1058" i="2"/>
  <c r="D1058" i="2"/>
  <c r="C1058" i="2"/>
  <c r="S1058" i="2" s="1"/>
  <c r="B1058" i="2"/>
  <c r="A1058" i="2"/>
  <c r="AZ1058" i="2" s="1"/>
  <c r="H1057" i="2"/>
  <c r="G1057" i="2"/>
  <c r="F1057" i="2"/>
  <c r="E1057" i="2"/>
  <c r="D1057" i="2"/>
  <c r="C1057" i="2"/>
  <c r="S1057" i="2" s="1"/>
  <c r="B1057" i="2"/>
  <c r="A1057" i="2"/>
  <c r="AZ1057" i="2" s="1"/>
  <c r="H1056" i="2"/>
  <c r="G1056" i="2"/>
  <c r="F1056" i="2"/>
  <c r="E1056" i="2"/>
  <c r="D1056" i="2"/>
  <c r="C1056" i="2"/>
  <c r="S1056" i="2" s="1"/>
  <c r="B1056" i="2"/>
  <c r="A1056" i="2"/>
  <c r="AZ1056" i="2" s="1"/>
  <c r="H1055" i="2"/>
  <c r="G1055" i="2"/>
  <c r="F1055" i="2"/>
  <c r="E1055" i="2"/>
  <c r="D1055" i="2"/>
  <c r="C1055" i="2"/>
  <c r="S1055" i="2" s="1"/>
  <c r="B1055" i="2"/>
  <c r="A1055" i="2"/>
  <c r="AZ1055" i="2" s="1"/>
  <c r="H1054" i="2"/>
  <c r="G1054" i="2"/>
  <c r="F1054" i="2"/>
  <c r="E1054" i="2"/>
  <c r="D1054" i="2"/>
  <c r="C1054" i="2"/>
  <c r="S1054" i="2" s="1"/>
  <c r="B1054" i="2"/>
  <c r="A1054" i="2"/>
  <c r="AZ1054" i="2" s="1"/>
  <c r="H1053" i="2"/>
  <c r="G1053" i="2"/>
  <c r="F1053" i="2"/>
  <c r="E1053" i="2"/>
  <c r="D1053" i="2"/>
  <c r="C1053" i="2"/>
  <c r="S1053" i="2" s="1"/>
  <c r="B1053" i="2"/>
  <c r="A1053" i="2"/>
  <c r="AZ1053" i="2" s="1"/>
  <c r="H1052" i="2"/>
  <c r="G1052" i="2"/>
  <c r="F1052" i="2"/>
  <c r="E1052" i="2"/>
  <c r="D1052" i="2"/>
  <c r="U1052" i="2" s="1"/>
  <c r="C1052" i="2"/>
  <c r="S1052" i="2" s="1"/>
  <c r="B1052" i="2"/>
  <c r="A1052" i="2"/>
  <c r="AZ1052" i="2" s="1"/>
  <c r="H1051" i="2"/>
  <c r="G1051" i="2"/>
  <c r="F1051" i="2"/>
  <c r="E1051" i="2"/>
  <c r="D1051" i="2"/>
  <c r="T1051" i="2" s="1"/>
  <c r="I1051" i="2" s="1"/>
  <c r="C1051" i="2"/>
  <c r="S1051" i="2" s="1"/>
  <c r="B1051" i="2"/>
  <c r="A1051" i="2"/>
  <c r="AZ1051" i="2" s="1"/>
  <c r="H1050" i="2"/>
  <c r="G1050" i="2"/>
  <c r="F1050" i="2"/>
  <c r="E1050" i="2"/>
  <c r="D1050" i="2"/>
  <c r="C1050" i="2"/>
  <c r="S1050" i="2" s="1"/>
  <c r="B1050" i="2"/>
  <c r="A1050" i="2"/>
  <c r="AZ1050" i="2" s="1"/>
  <c r="H1049" i="2"/>
  <c r="G1049" i="2"/>
  <c r="F1049" i="2"/>
  <c r="J1049" i="2" s="1"/>
  <c r="E1049" i="2"/>
  <c r="D1049" i="2"/>
  <c r="C1049" i="2"/>
  <c r="S1049" i="2" s="1"/>
  <c r="B1049" i="2"/>
  <c r="A1049" i="2"/>
  <c r="AZ1049" i="2" s="1"/>
  <c r="H1048" i="2"/>
  <c r="G1048" i="2"/>
  <c r="F1048" i="2"/>
  <c r="E1048" i="2"/>
  <c r="D1048" i="2"/>
  <c r="C1048" i="2"/>
  <c r="S1048" i="2" s="1"/>
  <c r="B1048" i="2"/>
  <c r="A1048" i="2"/>
  <c r="AZ1048" i="2" s="1"/>
  <c r="H1047" i="2"/>
  <c r="G1047" i="2"/>
  <c r="F1047" i="2"/>
  <c r="E1047" i="2"/>
  <c r="D1047" i="2"/>
  <c r="C1047" i="2"/>
  <c r="S1047" i="2" s="1"/>
  <c r="B1047" i="2"/>
  <c r="A1047" i="2"/>
  <c r="AZ1047" i="2" s="1"/>
  <c r="H1046" i="2"/>
  <c r="G1046" i="2"/>
  <c r="F1046" i="2"/>
  <c r="E1046" i="2"/>
  <c r="D1046" i="2"/>
  <c r="C1046" i="2"/>
  <c r="S1046" i="2" s="1"/>
  <c r="B1046" i="2"/>
  <c r="A1046" i="2"/>
  <c r="AZ1046" i="2" s="1"/>
  <c r="H1045" i="2"/>
  <c r="G1045" i="2"/>
  <c r="F1045" i="2"/>
  <c r="E1045" i="2"/>
  <c r="D1045" i="2"/>
  <c r="C1045" i="2"/>
  <c r="S1045" i="2" s="1"/>
  <c r="B1045" i="2"/>
  <c r="A1045" i="2"/>
  <c r="AZ1045" i="2" s="1"/>
  <c r="H1044" i="2"/>
  <c r="G1044" i="2"/>
  <c r="F1044" i="2"/>
  <c r="E1044" i="2"/>
  <c r="D1044" i="2"/>
  <c r="C1044" i="2"/>
  <c r="S1044" i="2" s="1"/>
  <c r="B1044" i="2"/>
  <c r="A1044" i="2"/>
  <c r="AZ1044" i="2" s="1"/>
  <c r="H1043" i="2"/>
  <c r="G1043" i="2"/>
  <c r="F1043" i="2"/>
  <c r="E1043" i="2"/>
  <c r="D1043" i="2"/>
  <c r="C1043" i="2"/>
  <c r="S1043" i="2" s="1"/>
  <c r="B1043" i="2"/>
  <c r="A1043" i="2"/>
  <c r="AZ1043" i="2" s="1"/>
  <c r="H1042" i="2"/>
  <c r="G1042" i="2"/>
  <c r="F1042" i="2"/>
  <c r="E1042" i="2"/>
  <c r="D1042" i="2"/>
  <c r="C1042" i="2"/>
  <c r="S1042" i="2" s="1"/>
  <c r="B1042" i="2"/>
  <c r="A1042" i="2"/>
  <c r="AZ1042" i="2" s="1"/>
  <c r="H1041" i="2"/>
  <c r="G1041" i="2"/>
  <c r="F1041" i="2"/>
  <c r="E1041" i="2"/>
  <c r="D1041" i="2"/>
  <c r="C1041" i="2"/>
  <c r="S1041" i="2" s="1"/>
  <c r="B1041" i="2"/>
  <c r="A1041" i="2"/>
  <c r="AZ1041" i="2" s="1"/>
  <c r="H1040" i="2"/>
  <c r="G1040" i="2"/>
  <c r="F1040" i="2"/>
  <c r="E1040" i="2"/>
  <c r="D1040" i="2"/>
  <c r="C1040" i="2"/>
  <c r="S1040" i="2" s="1"/>
  <c r="B1040" i="2"/>
  <c r="A1040" i="2"/>
  <c r="AZ1040" i="2" s="1"/>
  <c r="H1039" i="2"/>
  <c r="G1039" i="2"/>
  <c r="F1039" i="2"/>
  <c r="E1039" i="2"/>
  <c r="D1039" i="2"/>
  <c r="C1039" i="2"/>
  <c r="S1039" i="2" s="1"/>
  <c r="B1039" i="2"/>
  <c r="A1039" i="2"/>
  <c r="AZ1039" i="2" s="1"/>
  <c r="H1038" i="2"/>
  <c r="G1038" i="2"/>
  <c r="F1038" i="2"/>
  <c r="E1038" i="2"/>
  <c r="D1038" i="2"/>
  <c r="C1038" i="2"/>
  <c r="S1038" i="2" s="1"/>
  <c r="B1038" i="2"/>
  <c r="A1038" i="2"/>
  <c r="AZ1038" i="2" s="1"/>
  <c r="H1037" i="2"/>
  <c r="G1037" i="2"/>
  <c r="F1037" i="2"/>
  <c r="E1037" i="2"/>
  <c r="D1037" i="2"/>
  <c r="C1037" i="2"/>
  <c r="S1037" i="2" s="1"/>
  <c r="B1037" i="2"/>
  <c r="A1037" i="2"/>
  <c r="AZ1037" i="2" s="1"/>
  <c r="H1036" i="2"/>
  <c r="G1036" i="2"/>
  <c r="F1036" i="2"/>
  <c r="E1036" i="2"/>
  <c r="D1036" i="2"/>
  <c r="C1036" i="2"/>
  <c r="S1036" i="2" s="1"/>
  <c r="B1036" i="2"/>
  <c r="A1036" i="2"/>
  <c r="AZ1036" i="2" s="1"/>
  <c r="H1035" i="2"/>
  <c r="G1035" i="2"/>
  <c r="F1035" i="2"/>
  <c r="J1035" i="2" s="1"/>
  <c r="E1035" i="2"/>
  <c r="D1035" i="2"/>
  <c r="C1035" i="2"/>
  <c r="S1035" i="2" s="1"/>
  <c r="B1035" i="2"/>
  <c r="A1035" i="2"/>
  <c r="AZ1035" i="2" s="1"/>
  <c r="H1034" i="2"/>
  <c r="G1034" i="2"/>
  <c r="F1034" i="2"/>
  <c r="J1034" i="2" s="1"/>
  <c r="E1034" i="2"/>
  <c r="D1034" i="2"/>
  <c r="U1034" i="2" s="1"/>
  <c r="C1034" i="2"/>
  <c r="S1034" i="2" s="1"/>
  <c r="B1034" i="2"/>
  <c r="A1034" i="2"/>
  <c r="AZ1034" i="2" s="1"/>
  <c r="H1033" i="2"/>
  <c r="G1033" i="2"/>
  <c r="F1033" i="2"/>
  <c r="E1033" i="2"/>
  <c r="D1033" i="2"/>
  <c r="U1033" i="2" s="1"/>
  <c r="C1033" i="2"/>
  <c r="S1033" i="2" s="1"/>
  <c r="B1033" i="2"/>
  <c r="A1033" i="2"/>
  <c r="AZ1033" i="2" s="1"/>
  <c r="H1032" i="2"/>
  <c r="G1032" i="2"/>
  <c r="F1032" i="2"/>
  <c r="E1032" i="2"/>
  <c r="D1032" i="2"/>
  <c r="C1032" i="2"/>
  <c r="S1032" i="2" s="1"/>
  <c r="B1032" i="2"/>
  <c r="A1032" i="2"/>
  <c r="AZ1032" i="2" s="1"/>
  <c r="H1031" i="2"/>
  <c r="G1031" i="2"/>
  <c r="F1031" i="2"/>
  <c r="E1031" i="2"/>
  <c r="D1031" i="2"/>
  <c r="C1031" i="2"/>
  <c r="S1031" i="2" s="1"/>
  <c r="B1031" i="2"/>
  <c r="A1031" i="2"/>
  <c r="AZ1031" i="2" s="1"/>
  <c r="H1030" i="2"/>
  <c r="G1030" i="2"/>
  <c r="F1030" i="2"/>
  <c r="E1030" i="2"/>
  <c r="D1030" i="2"/>
  <c r="C1030" i="2"/>
  <c r="S1030" i="2" s="1"/>
  <c r="B1030" i="2"/>
  <c r="A1030" i="2"/>
  <c r="AZ1030" i="2" s="1"/>
  <c r="H1029" i="2"/>
  <c r="G1029" i="2"/>
  <c r="F1029" i="2"/>
  <c r="E1029" i="2"/>
  <c r="D1029" i="2"/>
  <c r="C1029" i="2"/>
  <c r="S1029" i="2" s="1"/>
  <c r="B1029" i="2"/>
  <c r="A1029" i="2"/>
  <c r="AZ1029" i="2" s="1"/>
  <c r="H1028" i="2"/>
  <c r="G1028" i="2"/>
  <c r="F1028" i="2"/>
  <c r="E1028" i="2"/>
  <c r="D1028" i="2"/>
  <c r="C1028" i="2"/>
  <c r="S1028" i="2" s="1"/>
  <c r="B1028" i="2"/>
  <c r="A1028" i="2"/>
  <c r="AZ1028" i="2" s="1"/>
  <c r="H1027" i="2"/>
  <c r="G1027" i="2"/>
  <c r="F1027" i="2"/>
  <c r="E1027" i="2"/>
  <c r="D1027" i="2"/>
  <c r="C1027" i="2"/>
  <c r="S1027" i="2" s="1"/>
  <c r="B1027" i="2"/>
  <c r="A1027" i="2"/>
  <c r="AZ1027" i="2" s="1"/>
  <c r="H1026" i="2"/>
  <c r="G1026" i="2"/>
  <c r="F1026" i="2"/>
  <c r="E1026" i="2"/>
  <c r="D1026" i="2"/>
  <c r="C1026" i="2"/>
  <c r="S1026" i="2" s="1"/>
  <c r="B1026" i="2"/>
  <c r="A1026" i="2"/>
  <c r="AZ1026" i="2" s="1"/>
  <c r="H1025" i="2"/>
  <c r="G1025" i="2"/>
  <c r="F1025" i="2"/>
  <c r="E1025" i="2"/>
  <c r="D1025" i="2"/>
  <c r="C1025" i="2"/>
  <c r="S1025" i="2" s="1"/>
  <c r="B1025" i="2"/>
  <c r="A1025" i="2"/>
  <c r="AZ1025" i="2" s="1"/>
  <c r="H1024" i="2"/>
  <c r="G1024" i="2"/>
  <c r="F1024" i="2"/>
  <c r="E1024" i="2"/>
  <c r="D1024" i="2"/>
  <c r="C1024" i="2"/>
  <c r="S1024" i="2" s="1"/>
  <c r="B1024" i="2"/>
  <c r="A1024" i="2"/>
  <c r="AZ1024" i="2" s="1"/>
  <c r="H1023" i="2"/>
  <c r="G1023" i="2"/>
  <c r="F1023" i="2"/>
  <c r="E1023" i="2"/>
  <c r="D1023" i="2"/>
  <c r="C1023" i="2"/>
  <c r="S1023" i="2" s="1"/>
  <c r="B1023" i="2"/>
  <c r="A1023" i="2"/>
  <c r="AZ1023" i="2" s="1"/>
  <c r="H1022" i="2"/>
  <c r="G1022" i="2"/>
  <c r="F1022" i="2"/>
  <c r="E1022" i="2"/>
  <c r="D1022" i="2"/>
  <c r="C1022" i="2"/>
  <c r="S1022" i="2" s="1"/>
  <c r="B1022" i="2"/>
  <c r="A1022" i="2"/>
  <c r="AZ1022" i="2" s="1"/>
  <c r="H1021" i="2"/>
  <c r="G1021" i="2"/>
  <c r="F1021" i="2"/>
  <c r="J1021" i="2" s="1"/>
  <c r="E1021" i="2"/>
  <c r="D1021" i="2"/>
  <c r="C1021" i="2"/>
  <c r="S1021" i="2" s="1"/>
  <c r="B1021" i="2"/>
  <c r="A1021" i="2"/>
  <c r="AZ1021" i="2" s="1"/>
  <c r="H1020" i="2"/>
  <c r="G1020" i="2"/>
  <c r="F1020" i="2"/>
  <c r="E1020" i="2"/>
  <c r="D1020" i="2"/>
  <c r="C1020" i="2"/>
  <c r="S1020" i="2" s="1"/>
  <c r="B1020" i="2"/>
  <c r="A1020" i="2"/>
  <c r="AZ1020" i="2" s="1"/>
  <c r="H1019" i="2"/>
  <c r="G1019" i="2"/>
  <c r="F1019" i="2"/>
  <c r="E1019" i="2"/>
  <c r="D1019" i="2"/>
  <c r="C1019" i="2"/>
  <c r="S1019" i="2" s="1"/>
  <c r="B1019" i="2"/>
  <c r="A1019" i="2"/>
  <c r="AZ1019" i="2" s="1"/>
  <c r="H1018" i="2"/>
  <c r="G1018" i="2"/>
  <c r="F1018" i="2"/>
  <c r="E1018" i="2"/>
  <c r="D1018" i="2"/>
  <c r="C1018" i="2"/>
  <c r="S1018" i="2" s="1"/>
  <c r="B1018" i="2"/>
  <c r="A1018" i="2"/>
  <c r="AZ1018" i="2" s="1"/>
  <c r="H1017" i="2"/>
  <c r="G1017" i="2"/>
  <c r="F1017" i="2"/>
  <c r="E1017" i="2"/>
  <c r="D1017" i="2"/>
  <c r="C1017" i="2"/>
  <c r="S1017" i="2" s="1"/>
  <c r="B1017" i="2"/>
  <c r="A1017" i="2"/>
  <c r="AZ1017" i="2" s="1"/>
  <c r="H1016" i="2"/>
  <c r="G1016" i="2"/>
  <c r="F1016" i="2"/>
  <c r="E1016" i="2"/>
  <c r="D1016" i="2"/>
  <c r="C1016" i="2"/>
  <c r="S1016" i="2" s="1"/>
  <c r="B1016" i="2"/>
  <c r="A1016" i="2"/>
  <c r="AZ1016" i="2" s="1"/>
  <c r="H1015" i="2"/>
  <c r="G1015" i="2"/>
  <c r="F1015" i="2"/>
  <c r="E1015" i="2"/>
  <c r="D1015" i="2"/>
  <c r="C1015" i="2"/>
  <c r="S1015" i="2" s="1"/>
  <c r="B1015" i="2"/>
  <c r="A1015" i="2"/>
  <c r="AZ1015" i="2" s="1"/>
  <c r="H1014" i="2"/>
  <c r="G1014" i="2"/>
  <c r="F1014" i="2"/>
  <c r="E1014" i="2"/>
  <c r="D1014" i="2"/>
  <c r="C1014" i="2"/>
  <c r="S1014" i="2" s="1"/>
  <c r="B1014" i="2"/>
  <c r="A1014" i="2"/>
  <c r="AZ1014" i="2" s="1"/>
  <c r="H1013" i="2"/>
  <c r="G1013" i="2"/>
  <c r="F1013" i="2"/>
  <c r="J1013" i="2" s="1"/>
  <c r="E1013" i="2"/>
  <c r="D1013" i="2"/>
  <c r="C1013" i="2"/>
  <c r="S1013" i="2" s="1"/>
  <c r="B1013" i="2"/>
  <c r="A1013" i="2"/>
  <c r="AZ1013" i="2" s="1"/>
  <c r="H1012" i="2"/>
  <c r="G1012" i="2"/>
  <c r="F1012" i="2"/>
  <c r="E1012" i="2"/>
  <c r="D1012" i="2"/>
  <c r="C1012" i="2"/>
  <c r="S1012" i="2" s="1"/>
  <c r="B1012" i="2"/>
  <c r="A1012" i="2"/>
  <c r="AZ1012" i="2" s="1"/>
  <c r="H1011" i="2"/>
  <c r="G1011" i="2"/>
  <c r="F1011" i="2"/>
  <c r="E1011" i="2"/>
  <c r="D1011" i="2"/>
  <c r="C1011" i="2"/>
  <c r="S1011" i="2" s="1"/>
  <c r="B1011" i="2"/>
  <c r="A1011" i="2"/>
  <c r="AZ1011" i="2" s="1"/>
  <c r="H1010" i="2"/>
  <c r="G1010" i="2"/>
  <c r="F1010" i="2"/>
  <c r="E1010" i="2"/>
  <c r="D1010" i="2"/>
  <c r="C1010" i="2"/>
  <c r="S1010" i="2" s="1"/>
  <c r="B1010" i="2"/>
  <c r="A1010" i="2"/>
  <c r="AZ1010" i="2" s="1"/>
  <c r="H1009" i="2"/>
  <c r="G1009" i="2"/>
  <c r="F1009" i="2"/>
  <c r="E1009" i="2"/>
  <c r="D1009" i="2"/>
  <c r="C1009" i="2"/>
  <c r="S1009" i="2" s="1"/>
  <c r="B1009" i="2"/>
  <c r="A1009" i="2"/>
  <c r="AZ1009" i="2" s="1"/>
  <c r="H1008" i="2"/>
  <c r="G1008" i="2"/>
  <c r="F1008" i="2"/>
  <c r="E1008" i="2"/>
  <c r="D1008" i="2"/>
  <c r="C1008" i="2"/>
  <c r="S1008" i="2" s="1"/>
  <c r="B1008" i="2"/>
  <c r="A1008" i="2"/>
  <c r="AZ1008" i="2" s="1"/>
  <c r="H1007" i="2"/>
  <c r="G1007" i="2"/>
  <c r="F1007" i="2"/>
  <c r="E1007" i="2"/>
  <c r="D1007" i="2"/>
  <c r="C1007" i="2"/>
  <c r="S1007" i="2" s="1"/>
  <c r="B1007" i="2"/>
  <c r="A1007" i="2"/>
  <c r="AZ1007" i="2" s="1"/>
  <c r="H1006" i="2"/>
  <c r="G1006" i="2"/>
  <c r="F1006" i="2"/>
  <c r="E1006" i="2"/>
  <c r="D1006" i="2"/>
  <c r="C1006" i="2"/>
  <c r="S1006" i="2" s="1"/>
  <c r="B1006" i="2"/>
  <c r="A1006" i="2"/>
  <c r="AZ1006" i="2" s="1"/>
  <c r="H1005" i="2"/>
  <c r="G1005" i="2"/>
  <c r="F1005" i="2"/>
  <c r="E1005" i="2"/>
  <c r="D1005" i="2"/>
  <c r="C1005" i="2"/>
  <c r="S1005" i="2" s="1"/>
  <c r="B1005" i="2"/>
  <c r="A1005" i="2"/>
  <c r="AZ1005" i="2" s="1"/>
  <c r="H1004" i="2"/>
  <c r="G1004" i="2"/>
  <c r="F1004" i="2"/>
  <c r="E1004" i="2"/>
  <c r="D1004" i="2"/>
  <c r="C1004" i="2"/>
  <c r="S1004" i="2" s="1"/>
  <c r="B1004" i="2"/>
  <c r="A1004" i="2"/>
  <c r="AZ1004" i="2" s="1"/>
  <c r="H1003" i="2"/>
  <c r="G1003" i="2"/>
  <c r="J1003" i="2" s="1"/>
  <c r="F1003" i="2"/>
  <c r="E1003" i="2"/>
  <c r="D1003" i="2"/>
  <c r="C1003" i="2"/>
  <c r="S1003" i="2" s="1"/>
  <c r="B1003" i="2"/>
  <c r="A1003" i="2"/>
  <c r="AZ1003" i="2" s="1"/>
  <c r="H1002" i="2"/>
  <c r="G1002" i="2"/>
  <c r="F1002" i="2"/>
  <c r="E1002" i="2"/>
  <c r="D1002" i="2"/>
  <c r="C1002" i="2"/>
  <c r="S1002" i="2" s="1"/>
  <c r="B1002" i="2"/>
  <c r="A1002" i="2"/>
  <c r="AZ1002" i="2" s="1"/>
  <c r="H1001" i="2"/>
  <c r="G1001" i="2"/>
  <c r="F1001" i="2"/>
  <c r="E1001" i="2"/>
  <c r="D1001" i="2"/>
  <c r="C1001" i="2"/>
  <c r="S1001" i="2" s="1"/>
  <c r="B1001" i="2"/>
  <c r="A1001" i="2"/>
  <c r="AZ1001" i="2" s="1"/>
  <c r="H1000" i="2"/>
  <c r="G1000" i="2"/>
  <c r="F1000" i="2"/>
  <c r="E1000" i="2"/>
  <c r="D1000" i="2"/>
  <c r="C1000" i="2"/>
  <c r="S1000" i="2" s="1"/>
  <c r="B1000" i="2"/>
  <c r="A1000" i="2"/>
  <c r="AZ1000" i="2" s="1"/>
  <c r="H999" i="2"/>
  <c r="G999" i="2"/>
  <c r="F999" i="2"/>
  <c r="E999" i="2"/>
  <c r="D999" i="2"/>
  <c r="C999" i="2"/>
  <c r="S999" i="2" s="1"/>
  <c r="B999" i="2"/>
  <c r="A999" i="2"/>
  <c r="AZ999" i="2" s="1"/>
  <c r="H998" i="2"/>
  <c r="G998" i="2"/>
  <c r="F998" i="2"/>
  <c r="E998" i="2"/>
  <c r="D998" i="2"/>
  <c r="C998" i="2"/>
  <c r="S998" i="2" s="1"/>
  <c r="B998" i="2"/>
  <c r="A998" i="2"/>
  <c r="AZ998" i="2" s="1"/>
  <c r="H997" i="2"/>
  <c r="G997" i="2"/>
  <c r="F997" i="2"/>
  <c r="E997" i="2"/>
  <c r="D997" i="2"/>
  <c r="C997" i="2"/>
  <c r="S997" i="2" s="1"/>
  <c r="B997" i="2"/>
  <c r="A997" i="2"/>
  <c r="AZ997" i="2" s="1"/>
  <c r="H996" i="2"/>
  <c r="G996" i="2"/>
  <c r="F996" i="2"/>
  <c r="E996" i="2"/>
  <c r="D996" i="2"/>
  <c r="C996" i="2"/>
  <c r="S996" i="2" s="1"/>
  <c r="B996" i="2"/>
  <c r="A996" i="2"/>
  <c r="AZ996" i="2" s="1"/>
  <c r="H995" i="2"/>
  <c r="G995" i="2"/>
  <c r="F995" i="2"/>
  <c r="E995" i="2"/>
  <c r="D995" i="2"/>
  <c r="C995" i="2"/>
  <c r="S995" i="2" s="1"/>
  <c r="B995" i="2"/>
  <c r="A995" i="2"/>
  <c r="AZ995" i="2" s="1"/>
  <c r="H994" i="2"/>
  <c r="G994" i="2"/>
  <c r="F994" i="2"/>
  <c r="E994" i="2"/>
  <c r="D994" i="2"/>
  <c r="C994" i="2"/>
  <c r="S994" i="2" s="1"/>
  <c r="B994" i="2"/>
  <c r="A994" i="2"/>
  <c r="AZ994" i="2" s="1"/>
  <c r="H993" i="2"/>
  <c r="G993" i="2"/>
  <c r="F993" i="2"/>
  <c r="E993" i="2"/>
  <c r="D993" i="2"/>
  <c r="C993" i="2"/>
  <c r="S993" i="2" s="1"/>
  <c r="B993" i="2"/>
  <c r="A993" i="2"/>
  <c r="AZ993" i="2" s="1"/>
  <c r="H992" i="2"/>
  <c r="G992" i="2"/>
  <c r="F992" i="2"/>
  <c r="E992" i="2"/>
  <c r="D992" i="2"/>
  <c r="C992" i="2"/>
  <c r="S992" i="2" s="1"/>
  <c r="B992" i="2"/>
  <c r="A992" i="2"/>
  <c r="AZ992" i="2" s="1"/>
  <c r="H991" i="2"/>
  <c r="G991" i="2"/>
  <c r="F991" i="2"/>
  <c r="E991" i="2"/>
  <c r="D991" i="2"/>
  <c r="C991" i="2"/>
  <c r="S991" i="2" s="1"/>
  <c r="B991" i="2"/>
  <c r="A991" i="2"/>
  <c r="AZ991" i="2" s="1"/>
  <c r="H990" i="2"/>
  <c r="G990" i="2"/>
  <c r="F990" i="2"/>
  <c r="E990" i="2"/>
  <c r="D990" i="2"/>
  <c r="C990" i="2"/>
  <c r="S990" i="2" s="1"/>
  <c r="B990" i="2"/>
  <c r="A990" i="2"/>
  <c r="AZ990" i="2" s="1"/>
  <c r="H989" i="2"/>
  <c r="G989" i="2"/>
  <c r="F989" i="2"/>
  <c r="E989" i="2"/>
  <c r="D989" i="2"/>
  <c r="C989" i="2"/>
  <c r="S989" i="2" s="1"/>
  <c r="B989" i="2"/>
  <c r="A989" i="2"/>
  <c r="AZ989" i="2" s="1"/>
  <c r="H988" i="2"/>
  <c r="G988" i="2"/>
  <c r="F988" i="2"/>
  <c r="E988" i="2"/>
  <c r="D988" i="2"/>
  <c r="C988" i="2"/>
  <c r="S988" i="2" s="1"/>
  <c r="B988" i="2"/>
  <c r="A988" i="2"/>
  <c r="AZ988" i="2" s="1"/>
  <c r="H987" i="2"/>
  <c r="G987" i="2"/>
  <c r="F987" i="2"/>
  <c r="E987" i="2"/>
  <c r="D987" i="2"/>
  <c r="C987" i="2"/>
  <c r="S987" i="2" s="1"/>
  <c r="B987" i="2"/>
  <c r="A987" i="2"/>
  <c r="AZ987" i="2" s="1"/>
  <c r="H986" i="2"/>
  <c r="G986" i="2"/>
  <c r="F986" i="2"/>
  <c r="E986" i="2"/>
  <c r="D986" i="2"/>
  <c r="C986" i="2"/>
  <c r="S986" i="2" s="1"/>
  <c r="B986" i="2"/>
  <c r="A986" i="2"/>
  <c r="AZ986" i="2" s="1"/>
  <c r="H985" i="2"/>
  <c r="G985" i="2"/>
  <c r="F985" i="2"/>
  <c r="E985" i="2"/>
  <c r="D985" i="2"/>
  <c r="C985" i="2"/>
  <c r="S985" i="2" s="1"/>
  <c r="B985" i="2"/>
  <c r="A985" i="2"/>
  <c r="AZ985" i="2" s="1"/>
  <c r="H984" i="2"/>
  <c r="G984" i="2"/>
  <c r="F984" i="2"/>
  <c r="E984" i="2"/>
  <c r="D984" i="2"/>
  <c r="C984" i="2"/>
  <c r="S984" i="2" s="1"/>
  <c r="B984" i="2"/>
  <c r="A984" i="2"/>
  <c r="AZ984" i="2" s="1"/>
  <c r="H983" i="2"/>
  <c r="G983" i="2"/>
  <c r="F983" i="2"/>
  <c r="E983" i="2"/>
  <c r="D983" i="2"/>
  <c r="C983" i="2"/>
  <c r="S983" i="2" s="1"/>
  <c r="B983" i="2"/>
  <c r="A983" i="2"/>
  <c r="AZ983" i="2" s="1"/>
  <c r="H982" i="2"/>
  <c r="G982" i="2"/>
  <c r="F982" i="2"/>
  <c r="E982" i="2"/>
  <c r="D982" i="2"/>
  <c r="C982" i="2"/>
  <c r="S982" i="2" s="1"/>
  <c r="B982" i="2"/>
  <c r="A982" i="2"/>
  <c r="AZ982" i="2" s="1"/>
  <c r="H981" i="2"/>
  <c r="G981" i="2"/>
  <c r="F981" i="2"/>
  <c r="E981" i="2"/>
  <c r="D981" i="2"/>
  <c r="C981" i="2"/>
  <c r="S981" i="2" s="1"/>
  <c r="B981" i="2"/>
  <c r="A981" i="2"/>
  <c r="AZ981" i="2" s="1"/>
  <c r="H980" i="2"/>
  <c r="G980" i="2"/>
  <c r="F980" i="2"/>
  <c r="E980" i="2"/>
  <c r="D980" i="2"/>
  <c r="C980" i="2"/>
  <c r="S980" i="2" s="1"/>
  <c r="B980" i="2"/>
  <c r="A980" i="2"/>
  <c r="AZ980" i="2" s="1"/>
  <c r="H979" i="2"/>
  <c r="G979" i="2"/>
  <c r="F979" i="2"/>
  <c r="E979" i="2"/>
  <c r="D979" i="2"/>
  <c r="C979" i="2"/>
  <c r="S979" i="2" s="1"/>
  <c r="B979" i="2"/>
  <c r="A979" i="2"/>
  <c r="AZ979" i="2" s="1"/>
  <c r="H978" i="2"/>
  <c r="G978" i="2"/>
  <c r="F978" i="2"/>
  <c r="E978" i="2"/>
  <c r="D978" i="2"/>
  <c r="C978" i="2"/>
  <c r="S978" i="2" s="1"/>
  <c r="B978" i="2"/>
  <c r="A978" i="2"/>
  <c r="AZ978" i="2" s="1"/>
  <c r="H977" i="2"/>
  <c r="G977" i="2"/>
  <c r="F977" i="2"/>
  <c r="E977" i="2"/>
  <c r="D977" i="2"/>
  <c r="C977" i="2"/>
  <c r="S977" i="2" s="1"/>
  <c r="B977" i="2"/>
  <c r="A977" i="2"/>
  <c r="AZ977" i="2" s="1"/>
  <c r="H976" i="2"/>
  <c r="G976" i="2"/>
  <c r="F976" i="2"/>
  <c r="E976" i="2"/>
  <c r="D976" i="2"/>
  <c r="C976" i="2"/>
  <c r="S976" i="2" s="1"/>
  <c r="B976" i="2"/>
  <c r="A976" i="2"/>
  <c r="AZ976" i="2" s="1"/>
  <c r="H975" i="2"/>
  <c r="G975" i="2"/>
  <c r="F975" i="2"/>
  <c r="E975" i="2"/>
  <c r="D975" i="2"/>
  <c r="C975" i="2"/>
  <c r="S975" i="2" s="1"/>
  <c r="B975" i="2"/>
  <c r="A975" i="2"/>
  <c r="AZ975" i="2" s="1"/>
  <c r="H974" i="2"/>
  <c r="G974" i="2"/>
  <c r="F974" i="2"/>
  <c r="E974" i="2"/>
  <c r="D974" i="2"/>
  <c r="C974" i="2"/>
  <c r="S974" i="2" s="1"/>
  <c r="B974" i="2"/>
  <c r="A974" i="2"/>
  <c r="AZ974" i="2" s="1"/>
  <c r="H973" i="2"/>
  <c r="G973" i="2"/>
  <c r="F973" i="2"/>
  <c r="E973" i="2"/>
  <c r="D973" i="2"/>
  <c r="C973" i="2"/>
  <c r="S973" i="2" s="1"/>
  <c r="B973" i="2"/>
  <c r="A973" i="2"/>
  <c r="AZ973" i="2" s="1"/>
  <c r="H972" i="2"/>
  <c r="G972" i="2"/>
  <c r="F972" i="2"/>
  <c r="E972" i="2"/>
  <c r="D972" i="2"/>
  <c r="C972" i="2"/>
  <c r="S972" i="2" s="1"/>
  <c r="B972" i="2"/>
  <c r="A972" i="2"/>
  <c r="AZ972" i="2" s="1"/>
  <c r="H971" i="2"/>
  <c r="G971" i="2"/>
  <c r="F971" i="2"/>
  <c r="E971" i="2"/>
  <c r="D971" i="2"/>
  <c r="C971" i="2"/>
  <c r="S971" i="2" s="1"/>
  <c r="B971" i="2"/>
  <c r="A971" i="2"/>
  <c r="AZ971" i="2" s="1"/>
  <c r="H970" i="2"/>
  <c r="G970" i="2"/>
  <c r="F970" i="2"/>
  <c r="E970" i="2"/>
  <c r="D970" i="2"/>
  <c r="C970" i="2"/>
  <c r="S970" i="2" s="1"/>
  <c r="B970" i="2"/>
  <c r="A970" i="2"/>
  <c r="AZ970" i="2" s="1"/>
  <c r="H969" i="2"/>
  <c r="G969" i="2"/>
  <c r="F969" i="2"/>
  <c r="E969" i="2"/>
  <c r="D969" i="2"/>
  <c r="C969" i="2"/>
  <c r="S969" i="2" s="1"/>
  <c r="B969" i="2"/>
  <c r="A969" i="2"/>
  <c r="AZ969" i="2" s="1"/>
  <c r="H968" i="2"/>
  <c r="G968" i="2"/>
  <c r="F968" i="2"/>
  <c r="E968" i="2"/>
  <c r="D968" i="2"/>
  <c r="C968" i="2"/>
  <c r="S968" i="2" s="1"/>
  <c r="B968" i="2"/>
  <c r="A968" i="2"/>
  <c r="AZ968" i="2" s="1"/>
  <c r="H967" i="2"/>
  <c r="G967" i="2"/>
  <c r="F967" i="2"/>
  <c r="E967" i="2"/>
  <c r="D967" i="2"/>
  <c r="C967" i="2"/>
  <c r="S967" i="2" s="1"/>
  <c r="B967" i="2"/>
  <c r="A967" i="2"/>
  <c r="AZ967" i="2" s="1"/>
  <c r="H966" i="2"/>
  <c r="G966" i="2"/>
  <c r="F966" i="2"/>
  <c r="E966" i="2"/>
  <c r="D966" i="2"/>
  <c r="C966" i="2"/>
  <c r="S966" i="2" s="1"/>
  <c r="B966" i="2"/>
  <c r="A966" i="2"/>
  <c r="AZ966" i="2" s="1"/>
  <c r="H965" i="2"/>
  <c r="G965" i="2"/>
  <c r="F965" i="2"/>
  <c r="E965" i="2"/>
  <c r="D965" i="2"/>
  <c r="C965" i="2"/>
  <c r="S965" i="2" s="1"/>
  <c r="B965" i="2"/>
  <c r="A965" i="2"/>
  <c r="AZ965" i="2" s="1"/>
  <c r="H964" i="2"/>
  <c r="G964" i="2"/>
  <c r="F964" i="2"/>
  <c r="E964" i="2"/>
  <c r="D964" i="2"/>
  <c r="C964" i="2"/>
  <c r="S964" i="2" s="1"/>
  <c r="B964" i="2"/>
  <c r="A964" i="2"/>
  <c r="AZ964" i="2" s="1"/>
  <c r="H963" i="2"/>
  <c r="G963" i="2"/>
  <c r="F963" i="2"/>
  <c r="E963" i="2"/>
  <c r="D963" i="2"/>
  <c r="C963" i="2"/>
  <c r="S963" i="2" s="1"/>
  <c r="B963" i="2"/>
  <c r="A963" i="2"/>
  <c r="AZ963" i="2" s="1"/>
  <c r="H962" i="2"/>
  <c r="G962" i="2"/>
  <c r="F962" i="2"/>
  <c r="E962" i="2"/>
  <c r="D962" i="2"/>
  <c r="C962" i="2"/>
  <c r="S962" i="2" s="1"/>
  <c r="B962" i="2"/>
  <c r="A962" i="2"/>
  <c r="AZ962" i="2" s="1"/>
  <c r="H961" i="2"/>
  <c r="G961" i="2"/>
  <c r="F961" i="2"/>
  <c r="E961" i="2"/>
  <c r="D961" i="2"/>
  <c r="C961" i="2"/>
  <c r="S961" i="2" s="1"/>
  <c r="B961" i="2"/>
  <c r="A961" i="2"/>
  <c r="AZ961" i="2" s="1"/>
  <c r="H960" i="2"/>
  <c r="G960" i="2"/>
  <c r="J960" i="2" s="1"/>
  <c r="F960" i="2"/>
  <c r="E960" i="2"/>
  <c r="D960" i="2"/>
  <c r="C960" i="2"/>
  <c r="S960" i="2" s="1"/>
  <c r="B960" i="2"/>
  <c r="A960" i="2"/>
  <c r="AZ960" i="2" s="1"/>
  <c r="H959" i="2"/>
  <c r="G959" i="2"/>
  <c r="F959" i="2"/>
  <c r="E959" i="2"/>
  <c r="D959" i="2"/>
  <c r="C959" i="2"/>
  <c r="S959" i="2" s="1"/>
  <c r="B959" i="2"/>
  <c r="A959" i="2"/>
  <c r="AZ959" i="2" s="1"/>
  <c r="H958" i="2"/>
  <c r="G958" i="2"/>
  <c r="F958" i="2"/>
  <c r="E958" i="2"/>
  <c r="D958" i="2"/>
  <c r="C958" i="2"/>
  <c r="S958" i="2" s="1"/>
  <c r="B958" i="2"/>
  <c r="A958" i="2"/>
  <c r="AZ958" i="2" s="1"/>
  <c r="H957" i="2"/>
  <c r="G957" i="2"/>
  <c r="F957" i="2"/>
  <c r="E957" i="2"/>
  <c r="D957" i="2"/>
  <c r="C957" i="2"/>
  <c r="S957" i="2" s="1"/>
  <c r="B957" i="2"/>
  <c r="A957" i="2"/>
  <c r="AZ957" i="2" s="1"/>
  <c r="H956" i="2"/>
  <c r="G956" i="2"/>
  <c r="F956" i="2"/>
  <c r="E956" i="2"/>
  <c r="D956" i="2"/>
  <c r="C956" i="2"/>
  <c r="S956" i="2" s="1"/>
  <c r="B956" i="2"/>
  <c r="A956" i="2"/>
  <c r="AZ956" i="2" s="1"/>
  <c r="H955" i="2"/>
  <c r="G955" i="2"/>
  <c r="F955" i="2"/>
  <c r="E955" i="2"/>
  <c r="D955" i="2"/>
  <c r="C955" i="2"/>
  <c r="S955" i="2" s="1"/>
  <c r="B955" i="2"/>
  <c r="A955" i="2"/>
  <c r="AZ955" i="2" s="1"/>
  <c r="H954" i="2"/>
  <c r="G954" i="2"/>
  <c r="F954" i="2"/>
  <c r="E954" i="2"/>
  <c r="D954" i="2"/>
  <c r="C954" i="2"/>
  <c r="S954" i="2" s="1"/>
  <c r="B954" i="2"/>
  <c r="A954" i="2"/>
  <c r="AZ954" i="2" s="1"/>
  <c r="H953" i="2"/>
  <c r="G953" i="2"/>
  <c r="F953" i="2"/>
  <c r="E953" i="2"/>
  <c r="D953" i="2"/>
  <c r="C953" i="2"/>
  <c r="S953" i="2" s="1"/>
  <c r="B953" i="2"/>
  <c r="A953" i="2"/>
  <c r="AZ953" i="2" s="1"/>
  <c r="H952" i="2"/>
  <c r="G952" i="2"/>
  <c r="J952" i="2" s="1"/>
  <c r="F952" i="2"/>
  <c r="E952" i="2"/>
  <c r="D952" i="2"/>
  <c r="C952" i="2"/>
  <c r="S952" i="2" s="1"/>
  <c r="B952" i="2"/>
  <c r="A952" i="2"/>
  <c r="AZ952" i="2" s="1"/>
  <c r="H951" i="2"/>
  <c r="G951" i="2"/>
  <c r="F951" i="2"/>
  <c r="E951" i="2"/>
  <c r="D951" i="2"/>
  <c r="C951" i="2"/>
  <c r="S951" i="2" s="1"/>
  <c r="B951" i="2"/>
  <c r="A951" i="2"/>
  <c r="AZ951" i="2" s="1"/>
  <c r="H950" i="2"/>
  <c r="G950" i="2"/>
  <c r="F950" i="2"/>
  <c r="E950" i="2"/>
  <c r="D950" i="2"/>
  <c r="C950" i="2"/>
  <c r="S950" i="2" s="1"/>
  <c r="B950" i="2"/>
  <c r="A950" i="2"/>
  <c r="AZ950" i="2" s="1"/>
  <c r="H949" i="2"/>
  <c r="G949" i="2"/>
  <c r="F949" i="2"/>
  <c r="E949" i="2"/>
  <c r="D949" i="2"/>
  <c r="C949" i="2"/>
  <c r="S949" i="2" s="1"/>
  <c r="B949" i="2"/>
  <c r="A949" i="2"/>
  <c r="AZ949" i="2" s="1"/>
  <c r="H948" i="2"/>
  <c r="G948" i="2"/>
  <c r="F948" i="2"/>
  <c r="E948" i="2"/>
  <c r="D948" i="2"/>
  <c r="C948" i="2"/>
  <c r="S948" i="2" s="1"/>
  <c r="B948" i="2"/>
  <c r="A948" i="2"/>
  <c r="AZ948" i="2" s="1"/>
  <c r="H947" i="2"/>
  <c r="G947" i="2"/>
  <c r="F947" i="2"/>
  <c r="E947" i="2"/>
  <c r="D947" i="2"/>
  <c r="C947" i="2"/>
  <c r="S947" i="2" s="1"/>
  <c r="B947" i="2"/>
  <c r="A947" i="2"/>
  <c r="AZ947" i="2" s="1"/>
  <c r="H946" i="2"/>
  <c r="G946" i="2"/>
  <c r="F946" i="2"/>
  <c r="E946" i="2"/>
  <c r="D946" i="2"/>
  <c r="C946" i="2"/>
  <c r="S946" i="2" s="1"/>
  <c r="B946" i="2"/>
  <c r="A946" i="2"/>
  <c r="AZ946" i="2" s="1"/>
  <c r="H945" i="2"/>
  <c r="G945" i="2"/>
  <c r="F945" i="2"/>
  <c r="E945" i="2"/>
  <c r="D945" i="2"/>
  <c r="C945" i="2"/>
  <c r="S945" i="2" s="1"/>
  <c r="B945" i="2"/>
  <c r="A945" i="2"/>
  <c r="AZ945" i="2" s="1"/>
  <c r="H944" i="2"/>
  <c r="G944" i="2"/>
  <c r="F944" i="2"/>
  <c r="E944" i="2"/>
  <c r="D944" i="2"/>
  <c r="C944" i="2"/>
  <c r="S944" i="2" s="1"/>
  <c r="B944" i="2"/>
  <c r="A944" i="2"/>
  <c r="AZ944" i="2" s="1"/>
  <c r="H943" i="2"/>
  <c r="G943" i="2"/>
  <c r="F943" i="2"/>
  <c r="E943" i="2"/>
  <c r="D943" i="2"/>
  <c r="C943" i="2"/>
  <c r="S943" i="2" s="1"/>
  <c r="B943" i="2"/>
  <c r="A943" i="2"/>
  <c r="AZ943" i="2" s="1"/>
  <c r="H942" i="2"/>
  <c r="G942" i="2"/>
  <c r="F942" i="2"/>
  <c r="E942" i="2"/>
  <c r="D942" i="2"/>
  <c r="C942" i="2"/>
  <c r="S942" i="2" s="1"/>
  <c r="B942" i="2"/>
  <c r="A942" i="2"/>
  <c r="AZ942" i="2" s="1"/>
  <c r="H941" i="2"/>
  <c r="G941" i="2"/>
  <c r="F941" i="2"/>
  <c r="E941" i="2"/>
  <c r="D941" i="2"/>
  <c r="C941" i="2"/>
  <c r="S941" i="2" s="1"/>
  <c r="B941" i="2"/>
  <c r="A941" i="2"/>
  <c r="AZ941" i="2" s="1"/>
  <c r="H940" i="2"/>
  <c r="G940" i="2"/>
  <c r="F940" i="2"/>
  <c r="E940" i="2"/>
  <c r="D940" i="2"/>
  <c r="C940" i="2"/>
  <c r="S940" i="2" s="1"/>
  <c r="B940" i="2"/>
  <c r="A940" i="2"/>
  <c r="AZ940" i="2" s="1"/>
  <c r="H939" i="2"/>
  <c r="G939" i="2"/>
  <c r="F939" i="2"/>
  <c r="E939" i="2"/>
  <c r="D939" i="2"/>
  <c r="C939" i="2"/>
  <c r="S939" i="2" s="1"/>
  <c r="B939" i="2"/>
  <c r="A939" i="2"/>
  <c r="AZ939" i="2" s="1"/>
  <c r="H938" i="2"/>
  <c r="G938" i="2"/>
  <c r="F938" i="2"/>
  <c r="E938" i="2"/>
  <c r="D938" i="2"/>
  <c r="C938" i="2"/>
  <c r="S938" i="2" s="1"/>
  <c r="B938" i="2"/>
  <c r="A938" i="2"/>
  <c r="AZ938" i="2" s="1"/>
  <c r="H937" i="2"/>
  <c r="G937" i="2"/>
  <c r="F937" i="2"/>
  <c r="E937" i="2"/>
  <c r="D937" i="2"/>
  <c r="C937" i="2"/>
  <c r="S937" i="2" s="1"/>
  <c r="B937" i="2"/>
  <c r="A937" i="2"/>
  <c r="AZ937" i="2" s="1"/>
  <c r="H936" i="2"/>
  <c r="G936" i="2"/>
  <c r="F936" i="2"/>
  <c r="E936" i="2"/>
  <c r="D936" i="2"/>
  <c r="C936" i="2"/>
  <c r="S936" i="2" s="1"/>
  <c r="B936" i="2"/>
  <c r="A936" i="2"/>
  <c r="AZ936" i="2" s="1"/>
  <c r="H935" i="2"/>
  <c r="G935" i="2"/>
  <c r="F935" i="2"/>
  <c r="E935" i="2"/>
  <c r="D935" i="2"/>
  <c r="C935" i="2"/>
  <c r="S935" i="2" s="1"/>
  <c r="B935" i="2"/>
  <c r="A935" i="2"/>
  <c r="AZ935" i="2" s="1"/>
  <c r="H934" i="2"/>
  <c r="G934" i="2"/>
  <c r="F934" i="2"/>
  <c r="E934" i="2"/>
  <c r="D934" i="2"/>
  <c r="C934" i="2"/>
  <c r="S934" i="2" s="1"/>
  <c r="B934" i="2"/>
  <c r="A934" i="2"/>
  <c r="AZ934" i="2" s="1"/>
  <c r="H933" i="2"/>
  <c r="G933" i="2"/>
  <c r="F933" i="2"/>
  <c r="E933" i="2"/>
  <c r="D933" i="2"/>
  <c r="C933" i="2"/>
  <c r="S933" i="2" s="1"/>
  <c r="B933" i="2"/>
  <c r="A933" i="2"/>
  <c r="AZ933" i="2" s="1"/>
  <c r="H932" i="2"/>
  <c r="G932" i="2"/>
  <c r="F932" i="2"/>
  <c r="E932" i="2"/>
  <c r="D932" i="2"/>
  <c r="C932" i="2"/>
  <c r="S932" i="2" s="1"/>
  <c r="B932" i="2"/>
  <c r="A932" i="2"/>
  <c r="AZ932" i="2" s="1"/>
  <c r="H931" i="2"/>
  <c r="G931" i="2"/>
  <c r="F931" i="2"/>
  <c r="E931" i="2"/>
  <c r="D931" i="2"/>
  <c r="C931" i="2"/>
  <c r="S931" i="2" s="1"/>
  <c r="B931" i="2"/>
  <c r="A931" i="2"/>
  <c r="AZ931" i="2" s="1"/>
  <c r="H930" i="2"/>
  <c r="G930" i="2"/>
  <c r="F930" i="2"/>
  <c r="E930" i="2"/>
  <c r="D930" i="2"/>
  <c r="C930" i="2"/>
  <c r="S930" i="2" s="1"/>
  <c r="B930" i="2"/>
  <c r="A930" i="2"/>
  <c r="AZ930" i="2" s="1"/>
  <c r="H929" i="2"/>
  <c r="G929" i="2"/>
  <c r="F929" i="2"/>
  <c r="E929" i="2"/>
  <c r="D929" i="2"/>
  <c r="C929" i="2"/>
  <c r="S929" i="2" s="1"/>
  <c r="B929" i="2"/>
  <c r="A929" i="2"/>
  <c r="AZ929" i="2" s="1"/>
  <c r="H928" i="2"/>
  <c r="G928" i="2"/>
  <c r="F928" i="2"/>
  <c r="E928" i="2"/>
  <c r="D928" i="2"/>
  <c r="C928" i="2"/>
  <c r="S928" i="2" s="1"/>
  <c r="B928" i="2"/>
  <c r="A928" i="2"/>
  <c r="AZ928" i="2" s="1"/>
  <c r="H927" i="2"/>
  <c r="G927" i="2"/>
  <c r="J927" i="2" s="1"/>
  <c r="F927" i="2"/>
  <c r="E927" i="2"/>
  <c r="D927" i="2"/>
  <c r="C927" i="2"/>
  <c r="S927" i="2" s="1"/>
  <c r="B927" i="2"/>
  <c r="A927" i="2"/>
  <c r="AZ927" i="2" s="1"/>
  <c r="H926" i="2"/>
  <c r="G926" i="2"/>
  <c r="F926" i="2"/>
  <c r="E926" i="2"/>
  <c r="D926" i="2"/>
  <c r="C926" i="2"/>
  <c r="S926" i="2" s="1"/>
  <c r="B926" i="2"/>
  <c r="A926" i="2"/>
  <c r="AZ926" i="2" s="1"/>
  <c r="H925" i="2"/>
  <c r="G925" i="2"/>
  <c r="F925" i="2"/>
  <c r="E925" i="2"/>
  <c r="D925" i="2"/>
  <c r="C925" i="2"/>
  <c r="S925" i="2" s="1"/>
  <c r="B925" i="2"/>
  <c r="A925" i="2"/>
  <c r="AZ925" i="2" s="1"/>
  <c r="H924" i="2"/>
  <c r="G924" i="2"/>
  <c r="F924" i="2"/>
  <c r="E924" i="2"/>
  <c r="D924" i="2"/>
  <c r="C924" i="2"/>
  <c r="S924" i="2" s="1"/>
  <c r="B924" i="2"/>
  <c r="A924" i="2"/>
  <c r="AZ924" i="2" s="1"/>
  <c r="H923" i="2"/>
  <c r="G923" i="2"/>
  <c r="F923" i="2"/>
  <c r="E923" i="2"/>
  <c r="D923" i="2"/>
  <c r="C923" i="2"/>
  <c r="S923" i="2" s="1"/>
  <c r="B923" i="2"/>
  <c r="A923" i="2"/>
  <c r="AZ923" i="2" s="1"/>
  <c r="H922" i="2"/>
  <c r="G922" i="2"/>
  <c r="F922" i="2"/>
  <c r="E922" i="2"/>
  <c r="D922" i="2"/>
  <c r="C922" i="2"/>
  <c r="S922" i="2" s="1"/>
  <c r="B922" i="2"/>
  <c r="A922" i="2"/>
  <c r="AZ922" i="2" s="1"/>
  <c r="H921" i="2"/>
  <c r="G921" i="2"/>
  <c r="F921" i="2"/>
  <c r="E921" i="2"/>
  <c r="D921" i="2"/>
  <c r="C921" i="2"/>
  <c r="S921" i="2" s="1"/>
  <c r="B921" i="2"/>
  <c r="A921" i="2"/>
  <c r="AZ921" i="2" s="1"/>
  <c r="H920" i="2"/>
  <c r="G920" i="2"/>
  <c r="F920" i="2"/>
  <c r="E920" i="2"/>
  <c r="D920" i="2"/>
  <c r="C920" i="2"/>
  <c r="S920" i="2" s="1"/>
  <c r="B920" i="2"/>
  <c r="A920" i="2"/>
  <c r="AZ920" i="2" s="1"/>
  <c r="H919" i="2"/>
  <c r="G919" i="2"/>
  <c r="F919" i="2"/>
  <c r="E919" i="2"/>
  <c r="D919" i="2"/>
  <c r="C919" i="2"/>
  <c r="S919" i="2" s="1"/>
  <c r="B919" i="2"/>
  <c r="A919" i="2"/>
  <c r="AZ919" i="2" s="1"/>
  <c r="H918" i="2"/>
  <c r="G918" i="2"/>
  <c r="F918" i="2"/>
  <c r="E918" i="2"/>
  <c r="D918" i="2"/>
  <c r="C918" i="2"/>
  <c r="S918" i="2" s="1"/>
  <c r="B918" i="2"/>
  <c r="A918" i="2"/>
  <c r="AZ918" i="2" s="1"/>
  <c r="H917" i="2"/>
  <c r="G917" i="2"/>
  <c r="F917" i="2"/>
  <c r="E917" i="2"/>
  <c r="D917" i="2"/>
  <c r="C917" i="2"/>
  <c r="S917" i="2" s="1"/>
  <c r="B917" i="2"/>
  <c r="A917" i="2"/>
  <c r="AZ917" i="2" s="1"/>
  <c r="H916" i="2"/>
  <c r="G916" i="2"/>
  <c r="F916" i="2"/>
  <c r="E916" i="2"/>
  <c r="D916" i="2"/>
  <c r="C916" i="2"/>
  <c r="S916" i="2" s="1"/>
  <c r="B916" i="2"/>
  <c r="A916" i="2"/>
  <c r="AZ916" i="2" s="1"/>
  <c r="H915" i="2"/>
  <c r="G915" i="2"/>
  <c r="F915" i="2"/>
  <c r="E915" i="2"/>
  <c r="D915" i="2"/>
  <c r="C915" i="2"/>
  <c r="S915" i="2" s="1"/>
  <c r="B915" i="2"/>
  <c r="A915" i="2"/>
  <c r="AZ915" i="2" s="1"/>
  <c r="H914" i="2"/>
  <c r="G914" i="2"/>
  <c r="F914" i="2"/>
  <c r="E914" i="2"/>
  <c r="D914" i="2"/>
  <c r="C914" i="2"/>
  <c r="S914" i="2" s="1"/>
  <c r="B914" i="2"/>
  <c r="A914" i="2"/>
  <c r="AZ914" i="2" s="1"/>
  <c r="H913" i="2"/>
  <c r="G913" i="2"/>
  <c r="F913" i="2"/>
  <c r="E913" i="2"/>
  <c r="D913" i="2"/>
  <c r="C913" i="2"/>
  <c r="S913" i="2" s="1"/>
  <c r="B913" i="2"/>
  <c r="A913" i="2"/>
  <c r="AZ913" i="2" s="1"/>
  <c r="H912" i="2"/>
  <c r="G912" i="2"/>
  <c r="F912" i="2"/>
  <c r="E912" i="2"/>
  <c r="D912" i="2"/>
  <c r="C912" i="2"/>
  <c r="S912" i="2" s="1"/>
  <c r="B912" i="2"/>
  <c r="A912" i="2"/>
  <c r="AZ912" i="2" s="1"/>
  <c r="H911" i="2"/>
  <c r="G911" i="2"/>
  <c r="F911" i="2"/>
  <c r="E911" i="2"/>
  <c r="D911" i="2"/>
  <c r="C911" i="2"/>
  <c r="S911" i="2" s="1"/>
  <c r="B911" i="2"/>
  <c r="A911" i="2"/>
  <c r="AZ911" i="2" s="1"/>
  <c r="H910" i="2"/>
  <c r="G910" i="2"/>
  <c r="F910" i="2"/>
  <c r="E910" i="2"/>
  <c r="D910" i="2"/>
  <c r="C910" i="2"/>
  <c r="S910" i="2" s="1"/>
  <c r="B910" i="2"/>
  <c r="A910" i="2"/>
  <c r="AZ910" i="2" s="1"/>
  <c r="H909" i="2"/>
  <c r="G909" i="2"/>
  <c r="F909" i="2"/>
  <c r="E909" i="2"/>
  <c r="D909" i="2"/>
  <c r="C909" i="2"/>
  <c r="S909" i="2" s="1"/>
  <c r="B909" i="2"/>
  <c r="A909" i="2"/>
  <c r="AZ909" i="2" s="1"/>
  <c r="H908" i="2"/>
  <c r="G908" i="2"/>
  <c r="F908" i="2"/>
  <c r="E908" i="2"/>
  <c r="D908" i="2"/>
  <c r="C908" i="2"/>
  <c r="S908" i="2" s="1"/>
  <c r="B908" i="2"/>
  <c r="A908" i="2"/>
  <c r="AZ908" i="2" s="1"/>
  <c r="H907" i="2"/>
  <c r="G907" i="2"/>
  <c r="F907" i="2"/>
  <c r="E907" i="2"/>
  <c r="D907" i="2"/>
  <c r="C907" i="2"/>
  <c r="S907" i="2" s="1"/>
  <c r="B907" i="2"/>
  <c r="A907" i="2"/>
  <c r="AZ907" i="2" s="1"/>
  <c r="H906" i="2"/>
  <c r="G906" i="2"/>
  <c r="F906" i="2"/>
  <c r="E906" i="2"/>
  <c r="D906" i="2"/>
  <c r="C906" i="2"/>
  <c r="S906" i="2" s="1"/>
  <c r="B906" i="2"/>
  <c r="A906" i="2"/>
  <c r="AZ906" i="2" s="1"/>
  <c r="H905" i="2"/>
  <c r="G905" i="2"/>
  <c r="F905" i="2"/>
  <c r="E905" i="2"/>
  <c r="D905" i="2"/>
  <c r="C905" i="2"/>
  <c r="S905" i="2" s="1"/>
  <c r="B905" i="2"/>
  <c r="A905" i="2"/>
  <c r="AZ905" i="2" s="1"/>
  <c r="H904" i="2"/>
  <c r="G904" i="2"/>
  <c r="F904" i="2"/>
  <c r="E904" i="2"/>
  <c r="D904" i="2"/>
  <c r="C904" i="2"/>
  <c r="S904" i="2" s="1"/>
  <c r="B904" i="2"/>
  <c r="A904" i="2"/>
  <c r="AZ904" i="2" s="1"/>
  <c r="H903" i="2"/>
  <c r="G903" i="2"/>
  <c r="F903" i="2"/>
  <c r="E903" i="2"/>
  <c r="U903" i="2" s="1"/>
  <c r="D903" i="2"/>
  <c r="C903" i="2"/>
  <c r="S903" i="2" s="1"/>
  <c r="B903" i="2"/>
  <c r="A903" i="2"/>
  <c r="AZ903" i="2" s="1"/>
  <c r="H902" i="2"/>
  <c r="G902" i="2"/>
  <c r="F902" i="2"/>
  <c r="E902" i="2"/>
  <c r="D902" i="2"/>
  <c r="C902" i="2"/>
  <c r="S902" i="2" s="1"/>
  <c r="B902" i="2"/>
  <c r="A902" i="2"/>
  <c r="AZ902" i="2" s="1"/>
  <c r="H901" i="2"/>
  <c r="G901" i="2"/>
  <c r="F901" i="2"/>
  <c r="E901" i="2"/>
  <c r="D901" i="2"/>
  <c r="C901" i="2"/>
  <c r="S901" i="2" s="1"/>
  <c r="B901" i="2"/>
  <c r="A901" i="2"/>
  <c r="AZ901" i="2" s="1"/>
  <c r="H900" i="2"/>
  <c r="G900" i="2"/>
  <c r="F900" i="2"/>
  <c r="E900" i="2"/>
  <c r="D900" i="2"/>
  <c r="C900" i="2"/>
  <c r="S900" i="2" s="1"/>
  <c r="B900" i="2"/>
  <c r="A900" i="2"/>
  <c r="AZ900" i="2" s="1"/>
  <c r="H899" i="2"/>
  <c r="G899" i="2"/>
  <c r="F899" i="2"/>
  <c r="E899" i="2"/>
  <c r="D899" i="2"/>
  <c r="C899" i="2"/>
  <c r="S899" i="2" s="1"/>
  <c r="B899" i="2"/>
  <c r="A899" i="2"/>
  <c r="AZ899" i="2" s="1"/>
  <c r="H898" i="2"/>
  <c r="G898" i="2"/>
  <c r="F898" i="2"/>
  <c r="E898" i="2"/>
  <c r="D898" i="2"/>
  <c r="C898" i="2"/>
  <c r="S898" i="2" s="1"/>
  <c r="B898" i="2"/>
  <c r="A898" i="2"/>
  <c r="AZ898" i="2" s="1"/>
  <c r="H897" i="2"/>
  <c r="G897" i="2"/>
  <c r="F897" i="2"/>
  <c r="E897" i="2"/>
  <c r="D897" i="2"/>
  <c r="C897" i="2"/>
  <c r="S897" i="2" s="1"/>
  <c r="B897" i="2"/>
  <c r="A897" i="2"/>
  <c r="AZ897" i="2" s="1"/>
  <c r="H896" i="2"/>
  <c r="G896" i="2"/>
  <c r="F896" i="2"/>
  <c r="E896" i="2"/>
  <c r="D896" i="2"/>
  <c r="C896" i="2"/>
  <c r="S896" i="2" s="1"/>
  <c r="B896" i="2"/>
  <c r="A896" i="2"/>
  <c r="AZ896" i="2" s="1"/>
  <c r="H895" i="2"/>
  <c r="G895" i="2"/>
  <c r="F895" i="2"/>
  <c r="E895" i="2"/>
  <c r="D895" i="2"/>
  <c r="C895" i="2"/>
  <c r="S895" i="2" s="1"/>
  <c r="B895" i="2"/>
  <c r="A895" i="2"/>
  <c r="AZ895" i="2" s="1"/>
  <c r="H894" i="2"/>
  <c r="G894" i="2"/>
  <c r="F894" i="2"/>
  <c r="E894" i="2"/>
  <c r="D894" i="2"/>
  <c r="C894" i="2"/>
  <c r="S894" i="2" s="1"/>
  <c r="B894" i="2"/>
  <c r="A894" i="2"/>
  <c r="AZ894" i="2" s="1"/>
  <c r="H893" i="2"/>
  <c r="G893" i="2"/>
  <c r="F893" i="2"/>
  <c r="E893" i="2"/>
  <c r="D893" i="2"/>
  <c r="C893" i="2"/>
  <c r="S893" i="2" s="1"/>
  <c r="B893" i="2"/>
  <c r="A893" i="2"/>
  <c r="AZ893" i="2" s="1"/>
  <c r="H892" i="2"/>
  <c r="G892" i="2"/>
  <c r="F892" i="2"/>
  <c r="E892" i="2"/>
  <c r="D892" i="2"/>
  <c r="C892" i="2"/>
  <c r="S892" i="2" s="1"/>
  <c r="B892" i="2"/>
  <c r="A892" i="2"/>
  <c r="AZ892" i="2" s="1"/>
  <c r="H891" i="2"/>
  <c r="G891" i="2"/>
  <c r="F891" i="2"/>
  <c r="E891" i="2"/>
  <c r="D891" i="2"/>
  <c r="C891" i="2"/>
  <c r="S891" i="2" s="1"/>
  <c r="B891" i="2"/>
  <c r="A891" i="2"/>
  <c r="AZ891" i="2" s="1"/>
  <c r="H890" i="2"/>
  <c r="G890" i="2"/>
  <c r="F890" i="2"/>
  <c r="E890" i="2"/>
  <c r="D890" i="2"/>
  <c r="C890" i="2"/>
  <c r="S890" i="2" s="1"/>
  <c r="B890" i="2"/>
  <c r="A890" i="2"/>
  <c r="AZ890" i="2" s="1"/>
  <c r="H889" i="2"/>
  <c r="G889" i="2"/>
  <c r="F889" i="2"/>
  <c r="E889" i="2"/>
  <c r="D889" i="2"/>
  <c r="C889" i="2"/>
  <c r="S889" i="2" s="1"/>
  <c r="B889" i="2"/>
  <c r="A889" i="2"/>
  <c r="AZ889" i="2" s="1"/>
  <c r="H888" i="2"/>
  <c r="G888" i="2"/>
  <c r="F888" i="2"/>
  <c r="E888" i="2"/>
  <c r="D888" i="2"/>
  <c r="C888" i="2"/>
  <c r="S888" i="2" s="1"/>
  <c r="B888" i="2"/>
  <c r="A888" i="2"/>
  <c r="AZ888" i="2" s="1"/>
  <c r="H887" i="2"/>
  <c r="G887" i="2"/>
  <c r="F887" i="2"/>
  <c r="E887" i="2"/>
  <c r="D887" i="2"/>
  <c r="C887" i="2"/>
  <c r="S887" i="2" s="1"/>
  <c r="B887" i="2"/>
  <c r="A887" i="2"/>
  <c r="AZ887" i="2" s="1"/>
  <c r="H886" i="2"/>
  <c r="G886" i="2"/>
  <c r="F886" i="2"/>
  <c r="E886" i="2"/>
  <c r="D886" i="2"/>
  <c r="C886" i="2"/>
  <c r="S886" i="2" s="1"/>
  <c r="B886" i="2"/>
  <c r="A886" i="2"/>
  <c r="AZ886" i="2" s="1"/>
  <c r="H885" i="2"/>
  <c r="G885" i="2"/>
  <c r="F885" i="2"/>
  <c r="E885" i="2"/>
  <c r="D885" i="2"/>
  <c r="C885" i="2"/>
  <c r="S885" i="2" s="1"/>
  <c r="B885" i="2"/>
  <c r="A885" i="2"/>
  <c r="AZ885" i="2" s="1"/>
  <c r="H884" i="2"/>
  <c r="G884" i="2"/>
  <c r="F884" i="2"/>
  <c r="E884" i="2"/>
  <c r="D884" i="2"/>
  <c r="C884" i="2"/>
  <c r="S884" i="2" s="1"/>
  <c r="B884" i="2"/>
  <c r="A884" i="2"/>
  <c r="AZ884" i="2" s="1"/>
  <c r="H883" i="2"/>
  <c r="G883" i="2"/>
  <c r="F883" i="2"/>
  <c r="E883" i="2"/>
  <c r="D883" i="2"/>
  <c r="C883" i="2"/>
  <c r="S883" i="2" s="1"/>
  <c r="B883" i="2"/>
  <c r="A883" i="2"/>
  <c r="AZ883" i="2" s="1"/>
  <c r="H882" i="2"/>
  <c r="G882" i="2"/>
  <c r="F882" i="2"/>
  <c r="E882" i="2"/>
  <c r="D882" i="2"/>
  <c r="C882" i="2"/>
  <c r="S882" i="2" s="1"/>
  <c r="B882" i="2"/>
  <c r="A882" i="2"/>
  <c r="AZ882" i="2" s="1"/>
  <c r="H881" i="2"/>
  <c r="G881" i="2"/>
  <c r="F881" i="2"/>
  <c r="E881" i="2"/>
  <c r="D881" i="2"/>
  <c r="C881" i="2"/>
  <c r="S881" i="2" s="1"/>
  <c r="B881" i="2"/>
  <c r="A881" i="2"/>
  <c r="AZ881" i="2" s="1"/>
  <c r="H880" i="2"/>
  <c r="G880" i="2"/>
  <c r="F880" i="2"/>
  <c r="E880" i="2"/>
  <c r="D880" i="2"/>
  <c r="C880" i="2"/>
  <c r="S880" i="2" s="1"/>
  <c r="B880" i="2"/>
  <c r="A880" i="2"/>
  <c r="AZ880" i="2" s="1"/>
  <c r="H879" i="2"/>
  <c r="G879" i="2"/>
  <c r="F879" i="2"/>
  <c r="E879" i="2"/>
  <c r="D879" i="2"/>
  <c r="C879" i="2"/>
  <c r="S879" i="2" s="1"/>
  <c r="B879" i="2"/>
  <c r="A879" i="2"/>
  <c r="AZ879" i="2" s="1"/>
  <c r="H878" i="2"/>
  <c r="G878" i="2"/>
  <c r="F878" i="2"/>
  <c r="E878" i="2"/>
  <c r="D878" i="2"/>
  <c r="C878" i="2"/>
  <c r="S878" i="2" s="1"/>
  <c r="B878" i="2"/>
  <c r="A878" i="2"/>
  <c r="AZ878" i="2" s="1"/>
  <c r="H877" i="2"/>
  <c r="G877" i="2"/>
  <c r="F877" i="2"/>
  <c r="E877" i="2"/>
  <c r="D877" i="2"/>
  <c r="C877" i="2"/>
  <c r="S877" i="2" s="1"/>
  <c r="B877" i="2"/>
  <c r="A877" i="2"/>
  <c r="AZ877" i="2" s="1"/>
  <c r="H876" i="2"/>
  <c r="G876" i="2"/>
  <c r="F876" i="2"/>
  <c r="E876" i="2"/>
  <c r="D876" i="2"/>
  <c r="C876" i="2"/>
  <c r="S876" i="2" s="1"/>
  <c r="B876" i="2"/>
  <c r="A876" i="2"/>
  <c r="AZ876" i="2" s="1"/>
  <c r="H875" i="2"/>
  <c r="G875" i="2"/>
  <c r="F875" i="2"/>
  <c r="E875" i="2"/>
  <c r="D875" i="2"/>
  <c r="C875" i="2"/>
  <c r="S875" i="2" s="1"/>
  <c r="B875" i="2"/>
  <c r="A875" i="2"/>
  <c r="AZ875" i="2" s="1"/>
  <c r="H874" i="2"/>
  <c r="G874" i="2"/>
  <c r="F874" i="2"/>
  <c r="E874" i="2"/>
  <c r="D874" i="2"/>
  <c r="C874" i="2"/>
  <c r="S874" i="2" s="1"/>
  <c r="B874" i="2"/>
  <c r="A874" i="2"/>
  <c r="AZ874" i="2" s="1"/>
  <c r="H873" i="2"/>
  <c r="G873" i="2"/>
  <c r="F873" i="2"/>
  <c r="E873" i="2"/>
  <c r="D873" i="2"/>
  <c r="C873" i="2"/>
  <c r="S873" i="2" s="1"/>
  <c r="B873" i="2"/>
  <c r="A873" i="2"/>
  <c r="AZ873" i="2" s="1"/>
  <c r="H872" i="2"/>
  <c r="G872" i="2"/>
  <c r="F872" i="2"/>
  <c r="E872" i="2"/>
  <c r="D872" i="2"/>
  <c r="C872" i="2"/>
  <c r="S872" i="2" s="1"/>
  <c r="B872" i="2"/>
  <c r="A872" i="2"/>
  <c r="AZ872" i="2" s="1"/>
  <c r="H871" i="2"/>
  <c r="G871" i="2"/>
  <c r="F871" i="2"/>
  <c r="E871" i="2"/>
  <c r="D871" i="2"/>
  <c r="C871" i="2"/>
  <c r="S871" i="2" s="1"/>
  <c r="B871" i="2"/>
  <c r="A871" i="2"/>
  <c r="AZ871" i="2" s="1"/>
  <c r="H870" i="2"/>
  <c r="G870" i="2"/>
  <c r="F870" i="2"/>
  <c r="E870" i="2"/>
  <c r="D870" i="2"/>
  <c r="C870" i="2"/>
  <c r="S870" i="2" s="1"/>
  <c r="B870" i="2"/>
  <c r="A870" i="2"/>
  <c r="AZ870" i="2" s="1"/>
  <c r="H869" i="2"/>
  <c r="G869" i="2"/>
  <c r="F869" i="2"/>
  <c r="E869" i="2"/>
  <c r="D869" i="2"/>
  <c r="C869" i="2"/>
  <c r="S869" i="2" s="1"/>
  <c r="B869" i="2"/>
  <c r="A869" i="2"/>
  <c r="AZ869" i="2" s="1"/>
  <c r="H868" i="2"/>
  <c r="G868" i="2"/>
  <c r="F868" i="2"/>
  <c r="E868" i="2"/>
  <c r="D868" i="2"/>
  <c r="C868" i="2"/>
  <c r="S868" i="2" s="1"/>
  <c r="B868" i="2"/>
  <c r="A868" i="2"/>
  <c r="AZ868" i="2" s="1"/>
  <c r="H867" i="2"/>
  <c r="G867" i="2"/>
  <c r="F867" i="2"/>
  <c r="E867" i="2"/>
  <c r="D867" i="2"/>
  <c r="C867" i="2"/>
  <c r="S867" i="2" s="1"/>
  <c r="B867" i="2"/>
  <c r="A867" i="2"/>
  <c r="AZ867" i="2" s="1"/>
  <c r="H866" i="2"/>
  <c r="G866" i="2"/>
  <c r="F866" i="2"/>
  <c r="E866" i="2"/>
  <c r="D866" i="2"/>
  <c r="C866" i="2"/>
  <c r="S866" i="2" s="1"/>
  <c r="B866" i="2"/>
  <c r="A866" i="2"/>
  <c r="AZ866" i="2" s="1"/>
  <c r="H865" i="2"/>
  <c r="G865" i="2"/>
  <c r="F865" i="2"/>
  <c r="E865" i="2"/>
  <c r="D865" i="2"/>
  <c r="C865" i="2"/>
  <c r="S865" i="2" s="1"/>
  <c r="B865" i="2"/>
  <c r="A865" i="2"/>
  <c r="AZ865" i="2" s="1"/>
  <c r="H864" i="2"/>
  <c r="G864" i="2"/>
  <c r="F864" i="2"/>
  <c r="E864" i="2"/>
  <c r="D864" i="2"/>
  <c r="C864" i="2"/>
  <c r="S864" i="2" s="1"/>
  <c r="B864" i="2"/>
  <c r="A864" i="2"/>
  <c r="AZ864" i="2" s="1"/>
  <c r="H863" i="2"/>
  <c r="G863" i="2"/>
  <c r="F863" i="2"/>
  <c r="E863" i="2"/>
  <c r="D863" i="2"/>
  <c r="C863" i="2"/>
  <c r="S863" i="2" s="1"/>
  <c r="B863" i="2"/>
  <c r="A863" i="2"/>
  <c r="AZ863" i="2" s="1"/>
  <c r="H862" i="2"/>
  <c r="G862" i="2"/>
  <c r="F862" i="2"/>
  <c r="E862" i="2"/>
  <c r="D862" i="2"/>
  <c r="C862" i="2"/>
  <c r="S862" i="2" s="1"/>
  <c r="B862" i="2"/>
  <c r="A862" i="2"/>
  <c r="AZ862" i="2" s="1"/>
  <c r="H861" i="2"/>
  <c r="G861" i="2"/>
  <c r="F861" i="2"/>
  <c r="E861" i="2"/>
  <c r="D861" i="2"/>
  <c r="C861" i="2"/>
  <c r="S861" i="2" s="1"/>
  <c r="B861" i="2"/>
  <c r="A861" i="2"/>
  <c r="AZ861" i="2" s="1"/>
  <c r="H860" i="2"/>
  <c r="G860" i="2"/>
  <c r="F860" i="2"/>
  <c r="E860" i="2"/>
  <c r="D860" i="2"/>
  <c r="C860" i="2"/>
  <c r="S860" i="2" s="1"/>
  <c r="B860" i="2"/>
  <c r="A860" i="2"/>
  <c r="AZ860" i="2" s="1"/>
  <c r="H859" i="2"/>
  <c r="G859" i="2"/>
  <c r="F859" i="2"/>
  <c r="E859" i="2"/>
  <c r="D859" i="2"/>
  <c r="C859" i="2"/>
  <c r="S859" i="2" s="1"/>
  <c r="B859" i="2"/>
  <c r="A859" i="2"/>
  <c r="AZ859" i="2" s="1"/>
  <c r="H858" i="2"/>
  <c r="G858" i="2"/>
  <c r="F858" i="2"/>
  <c r="E858" i="2"/>
  <c r="D858" i="2"/>
  <c r="C858" i="2"/>
  <c r="S858" i="2" s="1"/>
  <c r="B858" i="2"/>
  <c r="A858" i="2"/>
  <c r="AZ858" i="2" s="1"/>
  <c r="H857" i="2"/>
  <c r="G857" i="2"/>
  <c r="F857" i="2"/>
  <c r="E857" i="2"/>
  <c r="D857" i="2"/>
  <c r="C857" i="2"/>
  <c r="S857" i="2" s="1"/>
  <c r="B857" i="2"/>
  <c r="A857" i="2"/>
  <c r="AZ857" i="2" s="1"/>
  <c r="H856" i="2"/>
  <c r="G856" i="2"/>
  <c r="F856" i="2"/>
  <c r="E856" i="2"/>
  <c r="D856" i="2"/>
  <c r="C856" i="2"/>
  <c r="S856" i="2" s="1"/>
  <c r="B856" i="2"/>
  <c r="A856" i="2"/>
  <c r="AZ856" i="2" s="1"/>
  <c r="H855" i="2"/>
  <c r="G855" i="2"/>
  <c r="F855" i="2"/>
  <c r="E855" i="2"/>
  <c r="D855" i="2"/>
  <c r="C855" i="2"/>
  <c r="S855" i="2" s="1"/>
  <c r="B855" i="2"/>
  <c r="A855" i="2"/>
  <c r="AZ855" i="2" s="1"/>
  <c r="H854" i="2"/>
  <c r="G854" i="2"/>
  <c r="F854" i="2"/>
  <c r="E854" i="2"/>
  <c r="D854" i="2"/>
  <c r="C854" i="2"/>
  <c r="S854" i="2" s="1"/>
  <c r="B854" i="2"/>
  <c r="A854" i="2"/>
  <c r="AZ854" i="2" s="1"/>
  <c r="H853" i="2"/>
  <c r="G853" i="2"/>
  <c r="F853" i="2"/>
  <c r="E853" i="2"/>
  <c r="D853" i="2"/>
  <c r="C853" i="2"/>
  <c r="S853" i="2" s="1"/>
  <c r="B853" i="2"/>
  <c r="A853" i="2"/>
  <c r="AZ853" i="2" s="1"/>
  <c r="H852" i="2"/>
  <c r="G852" i="2"/>
  <c r="F852" i="2"/>
  <c r="E852" i="2"/>
  <c r="D852" i="2"/>
  <c r="C852" i="2"/>
  <c r="S852" i="2" s="1"/>
  <c r="B852" i="2"/>
  <c r="A852" i="2"/>
  <c r="AZ852" i="2" s="1"/>
  <c r="H851" i="2"/>
  <c r="G851" i="2"/>
  <c r="F851" i="2"/>
  <c r="E851" i="2"/>
  <c r="D851" i="2"/>
  <c r="C851" i="2"/>
  <c r="S851" i="2" s="1"/>
  <c r="B851" i="2"/>
  <c r="A851" i="2"/>
  <c r="AZ851" i="2" s="1"/>
  <c r="H850" i="2"/>
  <c r="G850" i="2"/>
  <c r="F850" i="2"/>
  <c r="E850" i="2"/>
  <c r="U850" i="2" s="1"/>
  <c r="D850" i="2"/>
  <c r="C850" i="2"/>
  <c r="S850" i="2" s="1"/>
  <c r="B850" i="2"/>
  <c r="A850" i="2"/>
  <c r="AZ850" i="2" s="1"/>
  <c r="H849" i="2"/>
  <c r="G849" i="2"/>
  <c r="F849" i="2"/>
  <c r="E849" i="2"/>
  <c r="D849" i="2"/>
  <c r="C849" i="2"/>
  <c r="S849" i="2" s="1"/>
  <c r="B849" i="2"/>
  <c r="A849" i="2"/>
  <c r="AZ849" i="2" s="1"/>
  <c r="H848" i="2"/>
  <c r="G848" i="2"/>
  <c r="F848" i="2"/>
  <c r="E848" i="2"/>
  <c r="T848" i="2" s="1"/>
  <c r="I848" i="2" s="1"/>
  <c r="D848" i="2"/>
  <c r="C848" i="2"/>
  <c r="S848" i="2" s="1"/>
  <c r="B848" i="2"/>
  <c r="A848" i="2"/>
  <c r="AZ848" i="2" s="1"/>
  <c r="H847" i="2"/>
  <c r="G847" i="2"/>
  <c r="F847" i="2"/>
  <c r="E847" i="2"/>
  <c r="D847" i="2"/>
  <c r="C847" i="2"/>
  <c r="S847" i="2" s="1"/>
  <c r="B847" i="2"/>
  <c r="A847" i="2"/>
  <c r="AZ847" i="2" s="1"/>
  <c r="H846" i="2"/>
  <c r="G846" i="2"/>
  <c r="F846" i="2"/>
  <c r="E846" i="2"/>
  <c r="D846" i="2"/>
  <c r="C846" i="2"/>
  <c r="S846" i="2" s="1"/>
  <c r="B846" i="2"/>
  <c r="A846" i="2"/>
  <c r="AZ846" i="2" s="1"/>
  <c r="H845" i="2"/>
  <c r="G845" i="2"/>
  <c r="F845" i="2"/>
  <c r="E845" i="2"/>
  <c r="D845" i="2"/>
  <c r="C845" i="2"/>
  <c r="S845" i="2" s="1"/>
  <c r="B845" i="2"/>
  <c r="A845" i="2"/>
  <c r="AZ845" i="2" s="1"/>
  <c r="H844" i="2"/>
  <c r="G844" i="2"/>
  <c r="F844" i="2"/>
  <c r="E844" i="2"/>
  <c r="D844" i="2"/>
  <c r="C844" i="2"/>
  <c r="S844" i="2" s="1"/>
  <c r="B844" i="2"/>
  <c r="A844" i="2"/>
  <c r="AZ844" i="2" s="1"/>
  <c r="H843" i="2"/>
  <c r="G843" i="2"/>
  <c r="F843" i="2"/>
  <c r="E843" i="2"/>
  <c r="D843" i="2"/>
  <c r="C843" i="2"/>
  <c r="S843" i="2" s="1"/>
  <c r="B843" i="2"/>
  <c r="A843" i="2"/>
  <c r="AZ843" i="2" s="1"/>
  <c r="H842" i="2"/>
  <c r="G842" i="2"/>
  <c r="F842" i="2"/>
  <c r="E842" i="2"/>
  <c r="D842" i="2"/>
  <c r="C842" i="2"/>
  <c r="S842" i="2" s="1"/>
  <c r="B842" i="2"/>
  <c r="A842" i="2"/>
  <c r="AZ842" i="2" s="1"/>
  <c r="H841" i="2"/>
  <c r="G841" i="2"/>
  <c r="F841" i="2"/>
  <c r="E841" i="2"/>
  <c r="D841" i="2"/>
  <c r="C841" i="2"/>
  <c r="S841" i="2" s="1"/>
  <c r="B841" i="2"/>
  <c r="A841" i="2"/>
  <c r="AZ841" i="2" s="1"/>
  <c r="H840" i="2"/>
  <c r="G840" i="2"/>
  <c r="F840" i="2"/>
  <c r="E840" i="2"/>
  <c r="D840" i="2"/>
  <c r="C840" i="2"/>
  <c r="S840" i="2" s="1"/>
  <c r="B840" i="2"/>
  <c r="A840" i="2"/>
  <c r="AZ840" i="2" s="1"/>
  <c r="H839" i="2"/>
  <c r="G839" i="2"/>
  <c r="F839" i="2"/>
  <c r="E839" i="2"/>
  <c r="D839" i="2"/>
  <c r="C839" i="2"/>
  <c r="S839" i="2" s="1"/>
  <c r="B839" i="2"/>
  <c r="A839" i="2"/>
  <c r="AZ839" i="2" s="1"/>
  <c r="H838" i="2"/>
  <c r="G838" i="2"/>
  <c r="F838" i="2"/>
  <c r="E838" i="2"/>
  <c r="D838" i="2"/>
  <c r="C838" i="2"/>
  <c r="S838" i="2" s="1"/>
  <c r="B838" i="2"/>
  <c r="A838" i="2"/>
  <c r="AZ838" i="2" s="1"/>
  <c r="H837" i="2"/>
  <c r="G837" i="2"/>
  <c r="F837" i="2"/>
  <c r="E837" i="2"/>
  <c r="D837" i="2"/>
  <c r="C837" i="2"/>
  <c r="S837" i="2" s="1"/>
  <c r="B837" i="2"/>
  <c r="A837" i="2"/>
  <c r="AZ837" i="2" s="1"/>
  <c r="H836" i="2"/>
  <c r="G836" i="2"/>
  <c r="F836" i="2"/>
  <c r="E836" i="2"/>
  <c r="U836" i="2" s="1"/>
  <c r="D836" i="2"/>
  <c r="C836" i="2"/>
  <c r="S836" i="2" s="1"/>
  <c r="B836" i="2"/>
  <c r="A836" i="2"/>
  <c r="AZ836" i="2" s="1"/>
  <c r="H835" i="2"/>
  <c r="G835" i="2"/>
  <c r="F835" i="2"/>
  <c r="E835" i="2"/>
  <c r="D835" i="2"/>
  <c r="C835" i="2"/>
  <c r="S835" i="2" s="1"/>
  <c r="B835" i="2"/>
  <c r="A835" i="2"/>
  <c r="AZ835" i="2" s="1"/>
  <c r="H834" i="2"/>
  <c r="G834" i="2"/>
  <c r="F834" i="2"/>
  <c r="E834" i="2"/>
  <c r="D834" i="2"/>
  <c r="C834" i="2"/>
  <c r="S834" i="2" s="1"/>
  <c r="B834" i="2"/>
  <c r="A834" i="2"/>
  <c r="AZ834" i="2" s="1"/>
  <c r="H833" i="2"/>
  <c r="G833" i="2"/>
  <c r="F833" i="2"/>
  <c r="E833" i="2"/>
  <c r="D833" i="2"/>
  <c r="C833" i="2"/>
  <c r="S833" i="2" s="1"/>
  <c r="B833" i="2"/>
  <c r="A833" i="2"/>
  <c r="AZ833" i="2" s="1"/>
  <c r="H832" i="2"/>
  <c r="G832" i="2"/>
  <c r="F832" i="2"/>
  <c r="E832" i="2"/>
  <c r="U832" i="2" s="1"/>
  <c r="D832" i="2"/>
  <c r="C832" i="2"/>
  <c r="S832" i="2" s="1"/>
  <c r="B832" i="2"/>
  <c r="A832" i="2"/>
  <c r="AZ832" i="2" s="1"/>
  <c r="H831" i="2"/>
  <c r="G831" i="2"/>
  <c r="F831" i="2"/>
  <c r="E831" i="2"/>
  <c r="D831" i="2"/>
  <c r="C831" i="2"/>
  <c r="S831" i="2" s="1"/>
  <c r="B831" i="2"/>
  <c r="A831" i="2"/>
  <c r="AZ831" i="2" s="1"/>
  <c r="H830" i="2"/>
  <c r="G830" i="2"/>
  <c r="F830" i="2"/>
  <c r="E830" i="2"/>
  <c r="D830" i="2"/>
  <c r="C830" i="2"/>
  <c r="S830" i="2" s="1"/>
  <c r="B830" i="2"/>
  <c r="A830" i="2"/>
  <c r="AZ830" i="2" s="1"/>
  <c r="H829" i="2"/>
  <c r="G829" i="2"/>
  <c r="F829" i="2"/>
  <c r="E829" i="2"/>
  <c r="D829" i="2"/>
  <c r="C829" i="2"/>
  <c r="S829" i="2" s="1"/>
  <c r="B829" i="2"/>
  <c r="A829" i="2"/>
  <c r="AZ829" i="2" s="1"/>
  <c r="H828" i="2"/>
  <c r="G828" i="2"/>
  <c r="F828" i="2"/>
  <c r="E828" i="2"/>
  <c r="D828" i="2"/>
  <c r="C828" i="2"/>
  <c r="S828" i="2" s="1"/>
  <c r="B828" i="2"/>
  <c r="A828" i="2"/>
  <c r="AZ828" i="2" s="1"/>
  <c r="H827" i="2"/>
  <c r="G827" i="2"/>
  <c r="F827" i="2"/>
  <c r="E827" i="2"/>
  <c r="D827" i="2"/>
  <c r="C827" i="2"/>
  <c r="S827" i="2" s="1"/>
  <c r="B827" i="2"/>
  <c r="A827" i="2"/>
  <c r="AZ827" i="2" s="1"/>
  <c r="H826" i="2"/>
  <c r="G826" i="2"/>
  <c r="F826" i="2"/>
  <c r="E826" i="2"/>
  <c r="D826" i="2"/>
  <c r="C826" i="2"/>
  <c r="S826" i="2" s="1"/>
  <c r="B826" i="2"/>
  <c r="A826" i="2"/>
  <c r="AZ826" i="2" s="1"/>
  <c r="H825" i="2"/>
  <c r="G825" i="2"/>
  <c r="F825" i="2"/>
  <c r="E825" i="2"/>
  <c r="D825" i="2"/>
  <c r="C825" i="2"/>
  <c r="S825" i="2" s="1"/>
  <c r="B825" i="2"/>
  <c r="A825" i="2"/>
  <c r="AZ825" i="2" s="1"/>
  <c r="H824" i="2"/>
  <c r="G824" i="2"/>
  <c r="F824" i="2"/>
  <c r="E824" i="2"/>
  <c r="D824" i="2"/>
  <c r="C824" i="2"/>
  <c r="S824" i="2" s="1"/>
  <c r="B824" i="2"/>
  <c r="A824" i="2"/>
  <c r="AZ824" i="2" s="1"/>
  <c r="H823" i="2"/>
  <c r="G823" i="2"/>
  <c r="F823" i="2"/>
  <c r="E823" i="2"/>
  <c r="D823" i="2"/>
  <c r="C823" i="2"/>
  <c r="S823" i="2" s="1"/>
  <c r="B823" i="2"/>
  <c r="A823" i="2"/>
  <c r="AZ823" i="2" s="1"/>
  <c r="H822" i="2"/>
  <c r="G822" i="2"/>
  <c r="F822" i="2"/>
  <c r="E822" i="2"/>
  <c r="D822" i="2"/>
  <c r="C822" i="2"/>
  <c r="S822" i="2" s="1"/>
  <c r="B822" i="2"/>
  <c r="A822" i="2"/>
  <c r="AZ822" i="2" s="1"/>
  <c r="H821" i="2"/>
  <c r="G821" i="2"/>
  <c r="F821" i="2"/>
  <c r="E821" i="2"/>
  <c r="D821" i="2"/>
  <c r="C821" i="2"/>
  <c r="S821" i="2" s="1"/>
  <c r="B821" i="2"/>
  <c r="A821" i="2"/>
  <c r="AZ821" i="2" s="1"/>
  <c r="H820" i="2"/>
  <c r="G820" i="2"/>
  <c r="F820" i="2"/>
  <c r="E820" i="2"/>
  <c r="D820" i="2"/>
  <c r="C820" i="2"/>
  <c r="S820" i="2" s="1"/>
  <c r="B820" i="2"/>
  <c r="A820" i="2"/>
  <c r="AZ820" i="2" s="1"/>
  <c r="H819" i="2"/>
  <c r="G819" i="2"/>
  <c r="J819" i="2" s="1"/>
  <c r="F819" i="2"/>
  <c r="E819" i="2"/>
  <c r="D819" i="2"/>
  <c r="C819" i="2"/>
  <c r="S819" i="2" s="1"/>
  <c r="B819" i="2"/>
  <c r="A819" i="2"/>
  <c r="AZ819" i="2" s="1"/>
  <c r="H818" i="2"/>
  <c r="G818" i="2"/>
  <c r="F818" i="2"/>
  <c r="E818" i="2"/>
  <c r="D818" i="2"/>
  <c r="C818" i="2"/>
  <c r="S818" i="2" s="1"/>
  <c r="B818" i="2"/>
  <c r="A818" i="2"/>
  <c r="AZ818" i="2" s="1"/>
  <c r="H817" i="2"/>
  <c r="G817" i="2"/>
  <c r="J817" i="2" s="1"/>
  <c r="F817" i="2"/>
  <c r="E817" i="2"/>
  <c r="D817" i="2"/>
  <c r="C817" i="2"/>
  <c r="S817" i="2" s="1"/>
  <c r="B817" i="2"/>
  <c r="A817" i="2"/>
  <c r="AZ817" i="2" s="1"/>
  <c r="H816" i="2"/>
  <c r="G816" i="2"/>
  <c r="F816" i="2"/>
  <c r="E816" i="2"/>
  <c r="D816" i="2"/>
  <c r="C816" i="2"/>
  <c r="S816" i="2" s="1"/>
  <c r="B816" i="2"/>
  <c r="A816" i="2"/>
  <c r="AZ816" i="2" s="1"/>
  <c r="H815" i="2"/>
  <c r="G815" i="2"/>
  <c r="F815" i="2"/>
  <c r="E815" i="2"/>
  <c r="D815" i="2"/>
  <c r="C815" i="2"/>
  <c r="S815" i="2" s="1"/>
  <c r="B815" i="2"/>
  <c r="A815" i="2"/>
  <c r="AZ815" i="2" s="1"/>
  <c r="H814" i="2"/>
  <c r="G814" i="2"/>
  <c r="F814" i="2"/>
  <c r="E814" i="2"/>
  <c r="D814" i="2"/>
  <c r="C814" i="2"/>
  <c r="S814" i="2" s="1"/>
  <c r="B814" i="2"/>
  <c r="A814" i="2"/>
  <c r="AZ814" i="2" s="1"/>
  <c r="H813" i="2"/>
  <c r="G813" i="2"/>
  <c r="F813" i="2"/>
  <c r="E813" i="2"/>
  <c r="D813" i="2"/>
  <c r="C813" i="2"/>
  <c r="S813" i="2" s="1"/>
  <c r="B813" i="2"/>
  <c r="A813" i="2"/>
  <c r="AZ813" i="2" s="1"/>
  <c r="H812" i="2"/>
  <c r="G812" i="2"/>
  <c r="F812" i="2"/>
  <c r="E812" i="2"/>
  <c r="D812" i="2"/>
  <c r="C812" i="2"/>
  <c r="S812" i="2" s="1"/>
  <c r="B812" i="2"/>
  <c r="A812" i="2"/>
  <c r="AZ812" i="2" s="1"/>
  <c r="H811" i="2"/>
  <c r="G811" i="2"/>
  <c r="F811" i="2"/>
  <c r="E811" i="2"/>
  <c r="D811" i="2"/>
  <c r="C811" i="2"/>
  <c r="S811" i="2" s="1"/>
  <c r="B811" i="2"/>
  <c r="A811" i="2"/>
  <c r="AZ811" i="2" s="1"/>
  <c r="H810" i="2"/>
  <c r="G810" i="2"/>
  <c r="F810" i="2"/>
  <c r="E810" i="2"/>
  <c r="D810" i="2"/>
  <c r="C810" i="2"/>
  <c r="S810" i="2" s="1"/>
  <c r="B810" i="2"/>
  <c r="A810" i="2"/>
  <c r="AZ810" i="2" s="1"/>
  <c r="H809" i="2"/>
  <c r="G809" i="2"/>
  <c r="F809" i="2"/>
  <c r="E809" i="2"/>
  <c r="D809" i="2"/>
  <c r="C809" i="2"/>
  <c r="S809" i="2" s="1"/>
  <c r="B809" i="2"/>
  <c r="A809" i="2"/>
  <c r="AZ809" i="2" s="1"/>
  <c r="H808" i="2"/>
  <c r="G808" i="2"/>
  <c r="F808" i="2"/>
  <c r="E808" i="2"/>
  <c r="D808" i="2"/>
  <c r="C808" i="2"/>
  <c r="S808" i="2" s="1"/>
  <c r="B808" i="2"/>
  <c r="A808" i="2"/>
  <c r="AZ808" i="2" s="1"/>
  <c r="H807" i="2"/>
  <c r="G807" i="2"/>
  <c r="F807" i="2"/>
  <c r="E807" i="2"/>
  <c r="D807" i="2"/>
  <c r="C807" i="2"/>
  <c r="S807" i="2" s="1"/>
  <c r="B807" i="2"/>
  <c r="A807" i="2"/>
  <c r="AZ807" i="2" s="1"/>
  <c r="H806" i="2"/>
  <c r="G806" i="2"/>
  <c r="F806" i="2"/>
  <c r="E806" i="2"/>
  <c r="D806" i="2"/>
  <c r="C806" i="2"/>
  <c r="S806" i="2" s="1"/>
  <c r="B806" i="2"/>
  <c r="A806" i="2"/>
  <c r="AZ806" i="2" s="1"/>
  <c r="H805" i="2"/>
  <c r="G805" i="2"/>
  <c r="F805" i="2"/>
  <c r="E805" i="2"/>
  <c r="D805" i="2"/>
  <c r="C805" i="2"/>
  <c r="S805" i="2" s="1"/>
  <c r="B805" i="2"/>
  <c r="A805" i="2"/>
  <c r="AZ805" i="2" s="1"/>
  <c r="H804" i="2"/>
  <c r="G804" i="2"/>
  <c r="F804" i="2"/>
  <c r="E804" i="2"/>
  <c r="D804" i="2"/>
  <c r="C804" i="2"/>
  <c r="S804" i="2" s="1"/>
  <c r="B804" i="2"/>
  <c r="A804" i="2"/>
  <c r="AZ804" i="2" s="1"/>
  <c r="H803" i="2"/>
  <c r="G803" i="2"/>
  <c r="F803" i="2"/>
  <c r="E803" i="2"/>
  <c r="D803" i="2"/>
  <c r="C803" i="2"/>
  <c r="S803" i="2" s="1"/>
  <c r="B803" i="2"/>
  <c r="A803" i="2"/>
  <c r="AZ803" i="2" s="1"/>
  <c r="H802" i="2"/>
  <c r="G802" i="2"/>
  <c r="F802" i="2"/>
  <c r="E802" i="2"/>
  <c r="D802" i="2"/>
  <c r="C802" i="2"/>
  <c r="S802" i="2" s="1"/>
  <c r="B802" i="2"/>
  <c r="A802" i="2"/>
  <c r="AZ802" i="2" s="1"/>
  <c r="H801" i="2"/>
  <c r="G801" i="2"/>
  <c r="F801" i="2"/>
  <c r="E801" i="2"/>
  <c r="D801" i="2"/>
  <c r="C801" i="2"/>
  <c r="S801" i="2" s="1"/>
  <c r="B801" i="2"/>
  <c r="A801" i="2"/>
  <c r="AZ801" i="2" s="1"/>
  <c r="H800" i="2"/>
  <c r="G800" i="2"/>
  <c r="F800" i="2"/>
  <c r="E800" i="2"/>
  <c r="D800" i="2"/>
  <c r="C800" i="2"/>
  <c r="S800" i="2" s="1"/>
  <c r="B800" i="2"/>
  <c r="A800" i="2"/>
  <c r="AZ800" i="2" s="1"/>
  <c r="H799" i="2"/>
  <c r="G799" i="2"/>
  <c r="F799" i="2"/>
  <c r="E799" i="2"/>
  <c r="D799" i="2"/>
  <c r="C799" i="2"/>
  <c r="S799" i="2" s="1"/>
  <c r="B799" i="2"/>
  <c r="A799" i="2"/>
  <c r="AZ799" i="2" s="1"/>
  <c r="H798" i="2"/>
  <c r="G798" i="2"/>
  <c r="F798" i="2"/>
  <c r="E798" i="2"/>
  <c r="D798" i="2"/>
  <c r="C798" i="2"/>
  <c r="S798" i="2" s="1"/>
  <c r="B798" i="2"/>
  <c r="A798" i="2"/>
  <c r="AZ798" i="2" s="1"/>
  <c r="H797" i="2"/>
  <c r="G797" i="2"/>
  <c r="F797" i="2"/>
  <c r="E797" i="2"/>
  <c r="D797" i="2"/>
  <c r="C797" i="2"/>
  <c r="S797" i="2" s="1"/>
  <c r="B797" i="2"/>
  <c r="A797" i="2"/>
  <c r="AZ797" i="2" s="1"/>
  <c r="H796" i="2"/>
  <c r="G796" i="2"/>
  <c r="F796" i="2"/>
  <c r="E796" i="2"/>
  <c r="D796" i="2"/>
  <c r="C796" i="2"/>
  <c r="S796" i="2" s="1"/>
  <c r="B796" i="2"/>
  <c r="A796" i="2"/>
  <c r="AZ796" i="2" s="1"/>
  <c r="H795" i="2"/>
  <c r="G795" i="2"/>
  <c r="F795" i="2"/>
  <c r="E795" i="2"/>
  <c r="D795" i="2"/>
  <c r="C795" i="2"/>
  <c r="S795" i="2" s="1"/>
  <c r="B795" i="2"/>
  <c r="A795" i="2"/>
  <c r="AZ795" i="2" s="1"/>
  <c r="H794" i="2"/>
  <c r="G794" i="2"/>
  <c r="F794" i="2"/>
  <c r="E794" i="2"/>
  <c r="D794" i="2"/>
  <c r="C794" i="2"/>
  <c r="S794" i="2" s="1"/>
  <c r="B794" i="2"/>
  <c r="A794" i="2"/>
  <c r="AZ794" i="2" s="1"/>
  <c r="H793" i="2"/>
  <c r="G793" i="2"/>
  <c r="F793" i="2"/>
  <c r="E793" i="2"/>
  <c r="D793" i="2"/>
  <c r="C793" i="2"/>
  <c r="S793" i="2" s="1"/>
  <c r="B793" i="2"/>
  <c r="A793" i="2"/>
  <c r="AZ793" i="2" s="1"/>
  <c r="H792" i="2"/>
  <c r="G792" i="2"/>
  <c r="F792" i="2"/>
  <c r="E792" i="2"/>
  <c r="D792" i="2"/>
  <c r="C792" i="2"/>
  <c r="S792" i="2" s="1"/>
  <c r="B792" i="2"/>
  <c r="A792" i="2"/>
  <c r="AZ792" i="2" s="1"/>
  <c r="H791" i="2"/>
  <c r="G791" i="2"/>
  <c r="F791" i="2"/>
  <c r="E791" i="2"/>
  <c r="D791" i="2"/>
  <c r="C791" i="2"/>
  <c r="S791" i="2" s="1"/>
  <c r="B791" i="2"/>
  <c r="A791" i="2"/>
  <c r="AZ791" i="2" s="1"/>
  <c r="H790" i="2"/>
  <c r="G790" i="2"/>
  <c r="F790" i="2"/>
  <c r="E790" i="2"/>
  <c r="D790" i="2"/>
  <c r="C790" i="2"/>
  <c r="S790" i="2" s="1"/>
  <c r="B790" i="2"/>
  <c r="A790" i="2"/>
  <c r="AZ790" i="2" s="1"/>
  <c r="H789" i="2"/>
  <c r="G789" i="2"/>
  <c r="F789" i="2"/>
  <c r="E789" i="2"/>
  <c r="D789" i="2"/>
  <c r="C789" i="2"/>
  <c r="S789" i="2" s="1"/>
  <c r="B789" i="2"/>
  <c r="A789" i="2"/>
  <c r="AZ789" i="2" s="1"/>
  <c r="H788" i="2"/>
  <c r="G788" i="2"/>
  <c r="F788" i="2"/>
  <c r="E788" i="2"/>
  <c r="D788" i="2"/>
  <c r="C788" i="2"/>
  <c r="S788" i="2" s="1"/>
  <c r="B788" i="2"/>
  <c r="A788" i="2"/>
  <c r="AZ788" i="2" s="1"/>
  <c r="H787" i="2"/>
  <c r="G787" i="2"/>
  <c r="F787" i="2"/>
  <c r="E787" i="2"/>
  <c r="D787" i="2"/>
  <c r="C787" i="2"/>
  <c r="S787" i="2" s="1"/>
  <c r="B787" i="2"/>
  <c r="A787" i="2"/>
  <c r="AZ787" i="2" s="1"/>
  <c r="H786" i="2"/>
  <c r="G786" i="2"/>
  <c r="F786" i="2"/>
  <c r="E786" i="2"/>
  <c r="D786" i="2"/>
  <c r="C786" i="2"/>
  <c r="S786" i="2" s="1"/>
  <c r="B786" i="2"/>
  <c r="A786" i="2"/>
  <c r="AZ786" i="2" s="1"/>
  <c r="H785" i="2"/>
  <c r="G785" i="2"/>
  <c r="F785" i="2"/>
  <c r="E785" i="2"/>
  <c r="D785" i="2"/>
  <c r="C785" i="2"/>
  <c r="S785" i="2" s="1"/>
  <c r="B785" i="2"/>
  <c r="A785" i="2"/>
  <c r="AZ785" i="2" s="1"/>
  <c r="H784" i="2"/>
  <c r="G784" i="2"/>
  <c r="F784" i="2"/>
  <c r="E784" i="2"/>
  <c r="D784" i="2"/>
  <c r="C784" i="2"/>
  <c r="S784" i="2" s="1"/>
  <c r="B784" i="2"/>
  <c r="A784" i="2"/>
  <c r="AZ784" i="2" s="1"/>
  <c r="H783" i="2"/>
  <c r="G783" i="2"/>
  <c r="F783" i="2"/>
  <c r="E783" i="2"/>
  <c r="D783" i="2"/>
  <c r="C783" i="2"/>
  <c r="S783" i="2" s="1"/>
  <c r="B783" i="2"/>
  <c r="A783" i="2"/>
  <c r="AZ783" i="2" s="1"/>
  <c r="H782" i="2"/>
  <c r="G782" i="2"/>
  <c r="F782" i="2"/>
  <c r="E782" i="2"/>
  <c r="D782" i="2"/>
  <c r="C782" i="2"/>
  <c r="S782" i="2" s="1"/>
  <c r="B782" i="2"/>
  <c r="A782" i="2"/>
  <c r="AZ782" i="2" s="1"/>
  <c r="H781" i="2"/>
  <c r="G781" i="2"/>
  <c r="F781" i="2"/>
  <c r="E781" i="2"/>
  <c r="D781" i="2"/>
  <c r="C781" i="2"/>
  <c r="S781" i="2" s="1"/>
  <c r="B781" i="2"/>
  <c r="A781" i="2"/>
  <c r="AZ781" i="2" s="1"/>
  <c r="H780" i="2"/>
  <c r="G780" i="2"/>
  <c r="F780" i="2"/>
  <c r="E780" i="2"/>
  <c r="D780" i="2"/>
  <c r="C780" i="2"/>
  <c r="S780" i="2" s="1"/>
  <c r="B780" i="2"/>
  <c r="A780" i="2"/>
  <c r="AZ780" i="2" s="1"/>
  <c r="H779" i="2"/>
  <c r="G779" i="2"/>
  <c r="F779" i="2"/>
  <c r="E779" i="2"/>
  <c r="D779" i="2"/>
  <c r="C779" i="2"/>
  <c r="S779" i="2" s="1"/>
  <c r="B779" i="2"/>
  <c r="A779" i="2"/>
  <c r="AZ779" i="2" s="1"/>
  <c r="H778" i="2"/>
  <c r="G778" i="2"/>
  <c r="F778" i="2"/>
  <c r="E778" i="2"/>
  <c r="D778" i="2"/>
  <c r="C778" i="2"/>
  <c r="S778" i="2" s="1"/>
  <c r="B778" i="2"/>
  <c r="A778" i="2"/>
  <c r="AZ778" i="2" s="1"/>
  <c r="H777" i="2"/>
  <c r="G777" i="2"/>
  <c r="F777" i="2"/>
  <c r="E777" i="2"/>
  <c r="D777" i="2"/>
  <c r="C777" i="2"/>
  <c r="S777" i="2" s="1"/>
  <c r="B777" i="2"/>
  <c r="A777" i="2"/>
  <c r="AZ777" i="2" s="1"/>
  <c r="H776" i="2"/>
  <c r="G776" i="2"/>
  <c r="F776" i="2"/>
  <c r="E776" i="2"/>
  <c r="D776" i="2"/>
  <c r="C776" i="2"/>
  <c r="S776" i="2" s="1"/>
  <c r="B776" i="2"/>
  <c r="A776" i="2"/>
  <c r="AZ776" i="2" s="1"/>
  <c r="H775" i="2"/>
  <c r="G775" i="2"/>
  <c r="F775" i="2"/>
  <c r="E775" i="2"/>
  <c r="D775" i="2"/>
  <c r="C775" i="2"/>
  <c r="S775" i="2" s="1"/>
  <c r="B775" i="2"/>
  <c r="A775" i="2"/>
  <c r="AZ775" i="2" s="1"/>
  <c r="H774" i="2"/>
  <c r="G774" i="2"/>
  <c r="F774" i="2"/>
  <c r="E774" i="2"/>
  <c r="D774" i="2"/>
  <c r="C774" i="2"/>
  <c r="S774" i="2" s="1"/>
  <c r="B774" i="2"/>
  <c r="A774" i="2"/>
  <c r="AZ774" i="2" s="1"/>
  <c r="H773" i="2"/>
  <c r="G773" i="2"/>
  <c r="F773" i="2"/>
  <c r="E773" i="2"/>
  <c r="D773" i="2"/>
  <c r="C773" i="2"/>
  <c r="S773" i="2" s="1"/>
  <c r="B773" i="2"/>
  <c r="A773" i="2"/>
  <c r="AZ773" i="2" s="1"/>
  <c r="H772" i="2"/>
  <c r="G772" i="2"/>
  <c r="F772" i="2"/>
  <c r="E772" i="2"/>
  <c r="D772" i="2"/>
  <c r="C772" i="2"/>
  <c r="S772" i="2" s="1"/>
  <c r="B772" i="2"/>
  <c r="A772" i="2"/>
  <c r="AZ772" i="2" s="1"/>
  <c r="H771" i="2"/>
  <c r="G771" i="2"/>
  <c r="F771" i="2"/>
  <c r="E771" i="2"/>
  <c r="D771" i="2"/>
  <c r="C771" i="2"/>
  <c r="S771" i="2" s="1"/>
  <c r="B771" i="2"/>
  <c r="A771" i="2"/>
  <c r="AZ771" i="2" s="1"/>
  <c r="H770" i="2"/>
  <c r="G770" i="2"/>
  <c r="F770" i="2"/>
  <c r="E770" i="2"/>
  <c r="D770" i="2"/>
  <c r="C770" i="2"/>
  <c r="S770" i="2" s="1"/>
  <c r="B770" i="2"/>
  <c r="A770" i="2"/>
  <c r="AZ770" i="2" s="1"/>
  <c r="H769" i="2"/>
  <c r="G769" i="2"/>
  <c r="F769" i="2"/>
  <c r="E769" i="2"/>
  <c r="D769" i="2"/>
  <c r="C769" i="2"/>
  <c r="S769" i="2" s="1"/>
  <c r="B769" i="2"/>
  <c r="A769" i="2"/>
  <c r="AZ769" i="2" s="1"/>
  <c r="H768" i="2"/>
  <c r="G768" i="2"/>
  <c r="F768" i="2"/>
  <c r="E768" i="2"/>
  <c r="D768" i="2"/>
  <c r="C768" i="2"/>
  <c r="S768" i="2" s="1"/>
  <c r="B768" i="2"/>
  <c r="A768" i="2"/>
  <c r="AZ768" i="2" s="1"/>
  <c r="H767" i="2"/>
  <c r="G767" i="2"/>
  <c r="F767" i="2"/>
  <c r="E767" i="2"/>
  <c r="D767" i="2"/>
  <c r="C767" i="2"/>
  <c r="S767" i="2" s="1"/>
  <c r="B767" i="2"/>
  <c r="A767" i="2"/>
  <c r="AZ767" i="2" s="1"/>
  <c r="H766" i="2"/>
  <c r="G766" i="2"/>
  <c r="J766" i="2" s="1"/>
  <c r="F766" i="2"/>
  <c r="E766" i="2"/>
  <c r="D766" i="2"/>
  <c r="C766" i="2"/>
  <c r="S766" i="2" s="1"/>
  <c r="B766" i="2"/>
  <c r="A766" i="2"/>
  <c r="AZ766" i="2" s="1"/>
  <c r="H765" i="2"/>
  <c r="G765" i="2"/>
  <c r="F765" i="2"/>
  <c r="E765" i="2"/>
  <c r="D765" i="2"/>
  <c r="C765" i="2"/>
  <c r="S765" i="2" s="1"/>
  <c r="B765" i="2"/>
  <c r="A765" i="2"/>
  <c r="AZ765" i="2" s="1"/>
  <c r="H764" i="2"/>
  <c r="G764" i="2"/>
  <c r="F764" i="2"/>
  <c r="E764" i="2"/>
  <c r="D764" i="2"/>
  <c r="C764" i="2"/>
  <c r="S764" i="2" s="1"/>
  <c r="B764" i="2"/>
  <c r="A764" i="2"/>
  <c r="AZ764" i="2" s="1"/>
  <c r="H763" i="2"/>
  <c r="G763" i="2"/>
  <c r="F763" i="2"/>
  <c r="E763" i="2"/>
  <c r="D763" i="2"/>
  <c r="C763" i="2"/>
  <c r="S763" i="2" s="1"/>
  <c r="B763" i="2"/>
  <c r="A763" i="2"/>
  <c r="AZ763" i="2" s="1"/>
  <c r="H762" i="2"/>
  <c r="G762" i="2"/>
  <c r="F762" i="2"/>
  <c r="E762" i="2"/>
  <c r="D762" i="2"/>
  <c r="C762" i="2"/>
  <c r="S762" i="2" s="1"/>
  <c r="B762" i="2"/>
  <c r="A762" i="2"/>
  <c r="AZ762" i="2" s="1"/>
  <c r="H761" i="2"/>
  <c r="G761" i="2"/>
  <c r="F761" i="2"/>
  <c r="E761" i="2"/>
  <c r="D761" i="2"/>
  <c r="C761" i="2"/>
  <c r="S761" i="2" s="1"/>
  <c r="B761" i="2"/>
  <c r="A761" i="2"/>
  <c r="AZ761" i="2" s="1"/>
  <c r="H760" i="2"/>
  <c r="G760" i="2"/>
  <c r="F760" i="2"/>
  <c r="E760" i="2"/>
  <c r="D760" i="2"/>
  <c r="C760" i="2"/>
  <c r="S760" i="2" s="1"/>
  <c r="B760" i="2"/>
  <c r="A760" i="2"/>
  <c r="AZ760" i="2" s="1"/>
  <c r="H759" i="2"/>
  <c r="G759" i="2"/>
  <c r="F759" i="2"/>
  <c r="E759" i="2"/>
  <c r="D759" i="2"/>
  <c r="C759" i="2"/>
  <c r="S759" i="2" s="1"/>
  <c r="B759" i="2"/>
  <c r="A759" i="2"/>
  <c r="AZ759" i="2" s="1"/>
  <c r="H758" i="2"/>
  <c r="G758" i="2"/>
  <c r="F758" i="2"/>
  <c r="E758" i="2"/>
  <c r="D758" i="2"/>
  <c r="C758" i="2"/>
  <c r="S758" i="2" s="1"/>
  <c r="B758" i="2"/>
  <c r="A758" i="2"/>
  <c r="AZ758" i="2" s="1"/>
  <c r="H757" i="2"/>
  <c r="G757" i="2"/>
  <c r="F757" i="2"/>
  <c r="E757" i="2"/>
  <c r="D757" i="2"/>
  <c r="C757" i="2"/>
  <c r="S757" i="2" s="1"/>
  <c r="B757" i="2"/>
  <c r="A757" i="2"/>
  <c r="AZ757" i="2" s="1"/>
  <c r="H756" i="2"/>
  <c r="G756" i="2"/>
  <c r="F756" i="2"/>
  <c r="E756" i="2"/>
  <c r="D756" i="2"/>
  <c r="C756" i="2"/>
  <c r="S756" i="2" s="1"/>
  <c r="B756" i="2"/>
  <c r="A756" i="2"/>
  <c r="AZ756" i="2" s="1"/>
  <c r="H755" i="2"/>
  <c r="G755" i="2"/>
  <c r="F755" i="2"/>
  <c r="E755" i="2"/>
  <c r="D755" i="2"/>
  <c r="C755" i="2"/>
  <c r="S755" i="2" s="1"/>
  <c r="B755" i="2"/>
  <c r="A755" i="2"/>
  <c r="AZ755" i="2" s="1"/>
  <c r="H754" i="2"/>
  <c r="G754" i="2"/>
  <c r="F754" i="2"/>
  <c r="E754" i="2"/>
  <c r="D754" i="2"/>
  <c r="C754" i="2"/>
  <c r="S754" i="2" s="1"/>
  <c r="B754" i="2"/>
  <c r="A754" i="2"/>
  <c r="AZ754" i="2" s="1"/>
  <c r="H753" i="2"/>
  <c r="G753" i="2"/>
  <c r="F753" i="2"/>
  <c r="E753" i="2"/>
  <c r="D753" i="2"/>
  <c r="C753" i="2"/>
  <c r="S753" i="2" s="1"/>
  <c r="B753" i="2"/>
  <c r="A753" i="2"/>
  <c r="AZ753" i="2" s="1"/>
  <c r="H752" i="2"/>
  <c r="G752" i="2"/>
  <c r="F752" i="2"/>
  <c r="E752" i="2"/>
  <c r="D752" i="2"/>
  <c r="C752" i="2"/>
  <c r="S752" i="2" s="1"/>
  <c r="B752" i="2"/>
  <c r="A752" i="2"/>
  <c r="AZ752" i="2" s="1"/>
  <c r="H751" i="2"/>
  <c r="G751" i="2"/>
  <c r="F751" i="2"/>
  <c r="E751" i="2"/>
  <c r="D751" i="2"/>
  <c r="C751" i="2"/>
  <c r="S751" i="2" s="1"/>
  <c r="B751" i="2"/>
  <c r="A751" i="2"/>
  <c r="AZ751" i="2" s="1"/>
  <c r="H750" i="2"/>
  <c r="G750" i="2"/>
  <c r="F750" i="2"/>
  <c r="E750" i="2"/>
  <c r="D750" i="2"/>
  <c r="C750" i="2"/>
  <c r="S750" i="2" s="1"/>
  <c r="B750" i="2"/>
  <c r="A750" i="2"/>
  <c r="AZ750" i="2" s="1"/>
  <c r="H749" i="2"/>
  <c r="G749" i="2"/>
  <c r="F749" i="2"/>
  <c r="E749" i="2"/>
  <c r="D749" i="2"/>
  <c r="C749" i="2"/>
  <c r="S749" i="2" s="1"/>
  <c r="B749" i="2"/>
  <c r="A749" i="2"/>
  <c r="AZ749" i="2" s="1"/>
  <c r="H748" i="2"/>
  <c r="G748" i="2"/>
  <c r="F748" i="2"/>
  <c r="E748" i="2"/>
  <c r="D748" i="2"/>
  <c r="C748" i="2"/>
  <c r="S748" i="2" s="1"/>
  <c r="B748" i="2"/>
  <c r="A748" i="2"/>
  <c r="AZ748" i="2" s="1"/>
  <c r="H747" i="2"/>
  <c r="G747" i="2"/>
  <c r="F747" i="2"/>
  <c r="E747" i="2"/>
  <c r="D747" i="2"/>
  <c r="C747" i="2"/>
  <c r="S747" i="2" s="1"/>
  <c r="B747" i="2"/>
  <c r="A747" i="2"/>
  <c r="AZ747" i="2" s="1"/>
  <c r="H746" i="2"/>
  <c r="G746" i="2"/>
  <c r="F746" i="2"/>
  <c r="E746" i="2"/>
  <c r="D746" i="2"/>
  <c r="C746" i="2"/>
  <c r="S746" i="2" s="1"/>
  <c r="B746" i="2"/>
  <c r="A746" i="2"/>
  <c r="AZ746" i="2" s="1"/>
  <c r="H745" i="2"/>
  <c r="G745" i="2"/>
  <c r="F745" i="2"/>
  <c r="E745" i="2"/>
  <c r="D745" i="2"/>
  <c r="C745" i="2"/>
  <c r="S745" i="2" s="1"/>
  <c r="B745" i="2"/>
  <c r="A745" i="2"/>
  <c r="AZ745" i="2" s="1"/>
  <c r="H744" i="2"/>
  <c r="G744" i="2"/>
  <c r="F744" i="2"/>
  <c r="E744" i="2"/>
  <c r="D744" i="2"/>
  <c r="C744" i="2"/>
  <c r="S744" i="2" s="1"/>
  <c r="B744" i="2"/>
  <c r="A744" i="2"/>
  <c r="AZ744" i="2" s="1"/>
  <c r="H743" i="2"/>
  <c r="G743" i="2"/>
  <c r="F743" i="2"/>
  <c r="E743" i="2"/>
  <c r="D743" i="2"/>
  <c r="C743" i="2"/>
  <c r="S743" i="2" s="1"/>
  <c r="B743" i="2"/>
  <c r="A743" i="2"/>
  <c r="AZ743" i="2" s="1"/>
  <c r="H742" i="2"/>
  <c r="G742" i="2"/>
  <c r="F742" i="2"/>
  <c r="E742" i="2"/>
  <c r="D742" i="2"/>
  <c r="C742" i="2"/>
  <c r="S742" i="2" s="1"/>
  <c r="B742" i="2"/>
  <c r="A742" i="2"/>
  <c r="AZ742" i="2" s="1"/>
  <c r="H741" i="2"/>
  <c r="G741" i="2"/>
  <c r="F741" i="2"/>
  <c r="E741" i="2"/>
  <c r="D741" i="2"/>
  <c r="C741" i="2"/>
  <c r="S741" i="2" s="1"/>
  <c r="B741" i="2"/>
  <c r="A741" i="2"/>
  <c r="AZ741" i="2" s="1"/>
  <c r="H740" i="2"/>
  <c r="G740" i="2"/>
  <c r="F740" i="2"/>
  <c r="E740" i="2"/>
  <c r="D740" i="2"/>
  <c r="C740" i="2"/>
  <c r="S740" i="2" s="1"/>
  <c r="B740" i="2"/>
  <c r="A740" i="2"/>
  <c r="AZ740" i="2" s="1"/>
  <c r="H739" i="2"/>
  <c r="G739" i="2"/>
  <c r="F739" i="2"/>
  <c r="J739" i="2" s="1"/>
  <c r="E739" i="2"/>
  <c r="D739" i="2"/>
  <c r="C739" i="2"/>
  <c r="S739" i="2" s="1"/>
  <c r="B739" i="2"/>
  <c r="A739" i="2"/>
  <c r="AZ739" i="2" s="1"/>
  <c r="H738" i="2"/>
  <c r="G738" i="2"/>
  <c r="F738" i="2"/>
  <c r="E738" i="2"/>
  <c r="D738" i="2"/>
  <c r="C738" i="2"/>
  <c r="S738" i="2" s="1"/>
  <c r="B738" i="2"/>
  <c r="A738" i="2"/>
  <c r="AZ738" i="2" s="1"/>
  <c r="H737" i="2"/>
  <c r="G737" i="2"/>
  <c r="F737" i="2"/>
  <c r="E737" i="2"/>
  <c r="D737" i="2"/>
  <c r="C737" i="2"/>
  <c r="S737" i="2" s="1"/>
  <c r="B737" i="2"/>
  <c r="A737" i="2"/>
  <c r="AZ737" i="2" s="1"/>
  <c r="H736" i="2"/>
  <c r="G736" i="2"/>
  <c r="F736" i="2"/>
  <c r="E736" i="2"/>
  <c r="D736" i="2"/>
  <c r="C736" i="2"/>
  <c r="S736" i="2" s="1"/>
  <c r="B736" i="2"/>
  <c r="A736" i="2"/>
  <c r="AZ736" i="2" s="1"/>
  <c r="H735" i="2"/>
  <c r="G735" i="2"/>
  <c r="F735" i="2"/>
  <c r="E735" i="2"/>
  <c r="D735" i="2"/>
  <c r="C735" i="2"/>
  <c r="S735" i="2" s="1"/>
  <c r="B735" i="2"/>
  <c r="A735" i="2"/>
  <c r="AZ735" i="2" s="1"/>
  <c r="H734" i="2"/>
  <c r="G734" i="2"/>
  <c r="F734" i="2"/>
  <c r="E734" i="2"/>
  <c r="D734" i="2"/>
  <c r="C734" i="2"/>
  <c r="S734" i="2" s="1"/>
  <c r="B734" i="2"/>
  <c r="A734" i="2"/>
  <c r="AZ734" i="2" s="1"/>
  <c r="H733" i="2"/>
  <c r="G733" i="2"/>
  <c r="F733" i="2"/>
  <c r="E733" i="2"/>
  <c r="D733" i="2"/>
  <c r="C733" i="2"/>
  <c r="S733" i="2" s="1"/>
  <c r="B733" i="2"/>
  <c r="A733" i="2"/>
  <c r="AZ733" i="2" s="1"/>
  <c r="H732" i="2"/>
  <c r="G732" i="2"/>
  <c r="F732" i="2"/>
  <c r="E732" i="2"/>
  <c r="D732" i="2"/>
  <c r="C732" i="2"/>
  <c r="S732" i="2" s="1"/>
  <c r="B732" i="2"/>
  <c r="A732" i="2"/>
  <c r="AZ732" i="2" s="1"/>
  <c r="H731" i="2"/>
  <c r="G731" i="2"/>
  <c r="F731" i="2"/>
  <c r="J731" i="2" s="1"/>
  <c r="E731" i="2"/>
  <c r="D731" i="2"/>
  <c r="C731" i="2"/>
  <c r="S731" i="2" s="1"/>
  <c r="B731" i="2"/>
  <c r="A731" i="2"/>
  <c r="AZ731" i="2" s="1"/>
  <c r="H730" i="2"/>
  <c r="G730" i="2"/>
  <c r="F730" i="2"/>
  <c r="E730" i="2"/>
  <c r="D730" i="2"/>
  <c r="C730" i="2"/>
  <c r="S730" i="2" s="1"/>
  <c r="B730" i="2"/>
  <c r="A730" i="2"/>
  <c r="AZ730" i="2" s="1"/>
  <c r="H729" i="2"/>
  <c r="G729" i="2"/>
  <c r="F729" i="2"/>
  <c r="E729" i="2"/>
  <c r="D729" i="2"/>
  <c r="C729" i="2"/>
  <c r="S729" i="2" s="1"/>
  <c r="B729" i="2"/>
  <c r="A729" i="2"/>
  <c r="AZ729" i="2" s="1"/>
  <c r="H728" i="2"/>
  <c r="G728" i="2"/>
  <c r="F728" i="2"/>
  <c r="J728" i="2" s="1"/>
  <c r="E728" i="2"/>
  <c r="D728" i="2"/>
  <c r="C728" i="2"/>
  <c r="S728" i="2" s="1"/>
  <c r="B728" i="2"/>
  <c r="A728" i="2"/>
  <c r="AZ728" i="2" s="1"/>
  <c r="H727" i="2"/>
  <c r="G727" i="2"/>
  <c r="F727" i="2"/>
  <c r="J727" i="2" s="1"/>
  <c r="E727" i="2"/>
  <c r="D727" i="2"/>
  <c r="C727" i="2"/>
  <c r="S727" i="2" s="1"/>
  <c r="B727" i="2"/>
  <c r="A727" i="2"/>
  <c r="AZ727" i="2" s="1"/>
  <c r="H726" i="2"/>
  <c r="G726" i="2"/>
  <c r="F726" i="2"/>
  <c r="E726" i="2"/>
  <c r="D726" i="2"/>
  <c r="C726" i="2"/>
  <c r="S726" i="2" s="1"/>
  <c r="B726" i="2"/>
  <c r="A726" i="2"/>
  <c r="AZ726" i="2" s="1"/>
  <c r="H725" i="2"/>
  <c r="G725" i="2"/>
  <c r="F725" i="2"/>
  <c r="E725" i="2"/>
  <c r="D725" i="2"/>
  <c r="C725" i="2"/>
  <c r="S725" i="2" s="1"/>
  <c r="B725" i="2"/>
  <c r="A725" i="2"/>
  <c r="AZ725" i="2" s="1"/>
  <c r="H724" i="2"/>
  <c r="G724" i="2"/>
  <c r="F724" i="2"/>
  <c r="E724" i="2"/>
  <c r="D724" i="2"/>
  <c r="C724" i="2"/>
  <c r="S724" i="2" s="1"/>
  <c r="B724" i="2"/>
  <c r="A724" i="2"/>
  <c r="AZ724" i="2" s="1"/>
  <c r="H723" i="2"/>
  <c r="G723" i="2"/>
  <c r="F723" i="2"/>
  <c r="J723" i="2" s="1"/>
  <c r="E723" i="2"/>
  <c r="D723" i="2"/>
  <c r="C723" i="2"/>
  <c r="S723" i="2" s="1"/>
  <c r="B723" i="2"/>
  <c r="A723" i="2"/>
  <c r="AZ723" i="2" s="1"/>
  <c r="H722" i="2"/>
  <c r="G722" i="2"/>
  <c r="F722" i="2"/>
  <c r="E722" i="2"/>
  <c r="D722" i="2"/>
  <c r="C722" i="2"/>
  <c r="S722" i="2" s="1"/>
  <c r="B722" i="2"/>
  <c r="A722" i="2"/>
  <c r="AZ722" i="2" s="1"/>
  <c r="H721" i="2"/>
  <c r="G721" i="2"/>
  <c r="F721" i="2"/>
  <c r="J721" i="2" s="1"/>
  <c r="E721" i="2"/>
  <c r="D721" i="2"/>
  <c r="C721" i="2"/>
  <c r="S721" i="2" s="1"/>
  <c r="B721" i="2"/>
  <c r="A721" i="2"/>
  <c r="AZ721" i="2" s="1"/>
  <c r="H720" i="2"/>
  <c r="G720" i="2"/>
  <c r="F720" i="2"/>
  <c r="E720" i="2"/>
  <c r="D720" i="2"/>
  <c r="C720" i="2"/>
  <c r="S720" i="2" s="1"/>
  <c r="B720" i="2"/>
  <c r="A720" i="2"/>
  <c r="AZ720" i="2" s="1"/>
  <c r="H719" i="2"/>
  <c r="G719" i="2"/>
  <c r="F719" i="2"/>
  <c r="J719" i="2" s="1"/>
  <c r="E719" i="2"/>
  <c r="D719" i="2"/>
  <c r="C719" i="2"/>
  <c r="S719" i="2" s="1"/>
  <c r="B719" i="2"/>
  <c r="A719" i="2"/>
  <c r="AZ719" i="2" s="1"/>
  <c r="H718" i="2"/>
  <c r="G718" i="2"/>
  <c r="F718" i="2"/>
  <c r="E718" i="2"/>
  <c r="D718" i="2"/>
  <c r="C718" i="2"/>
  <c r="S718" i="2" s="1"/>
  <c r="B718" i="2"/>
  <c r="A718" i="2"/>
  <c r="AZ718" i="2" s="1"/>
  <c r="H717" i="2"/>
  <c r="G717" i="2"/>
  <c r="F717" i="2"/>
  <c r="J717" i="2" s="1"/>
  <c r="E717" i="2"/>
  <c r="D717" i="2"/>
  <c r="C717" i="2"/>
  <c r="S717" i="2" s="1"/>
  <c r="B717" i="2"/>
  <c r="A717" i="2"/>
  <c r="AZ717" i="2" s="1"/>
  <c r="H716" i="2"/>
  <c r="G716" i="2"/>
  <c r="F716" i="2"/>
  <c r="E716" i="2"/>
  <c r="D716" i="2"/>
  <c r="C716" i="2"/>
  <c r="S716" i="2" s="1"/>
  <c r="B716" i="2"/>
  <c r="A716" i="2"/>
  <c r="AZ716" i="2" s="1"/>
  <c r="H715" i="2"/>
  <c r="G715" i="2"/>
  <c r="F715" i="2"/>
  <c r="E715" i="2"/>
  <c r="D715" i="2"/>
  <c r="C715" i="2"/>
  <c r="S715" i="2" s="1"/>
  <c r="B715" i="2"/>
  <c r="A715" i="2"/>
  <c r="AZ715" i="2" s="1"/>
  <c r="H714" i="2"/>
  <c r="G714" i="2"/>
  <c r="F714" i="2"/>
  <c r="E714" i="2"/>
  <c r="D714" i="2"/>
  <c r="C714" i="2"/>
  <c r="S714" i="2" s="1"/>
  <c r="B714" i="2"/>
  <c r="A714" i="2"/>
  <c r="AZ714" i="2" s="1"/>
  <c r="H713" i="2"/>
  <c r="G713" i="2"/>
  <c r="F713" i="2"/>
  <c r="E713" i="2"/>
  <c r="D713" i="2"/>
  <c r="C713" i="2"/>
  <c r="S713" i="2" s="1"/>
  <c r="B713" i="2"/>
  <c r="A713" i="2"/>
  <c r="AZ713" i="2" s="1"/>
  <c r="H712" i="2"/>
  <c r="G712" i="2"/>
  <c r="F712" i="2"/>
  <c r="E712" i="2"/>
  <c r="D712" i="2"/>
  <c r="C712" i="2"/>
  <c r="S712" i="2" s="1"/>
  <c r="B712" i="2"/>
  <c r="A712" i="2"/>
  <c r="AZ712" i="2" s="1"/>
  <c r="H711" i="2"/>
  <c r="G711" i="2"/>
  <c r="F711" i="2"/>
  <c r="E711" i="2"/>
  <c r="D711" i="2"/>
  <c r="C711" i="2"/>
  <c r="S711" i="2" s="1"/>
  <c r="B711" i="2"/>
  <c r="A711" i="2"/>
  <c r="AZ711" i="2" s="1"/>
  <c r="H710" i="2"/>
  <c r="G710" i="2"/>
  <c r="F710" i="2"/>
  <c r="E710" i="2"/>
  <c r="D710" i="2"/>
  <c r="C710" i="2"/>
  <c r="S710" i="2" s="1"/>
  <c r="B710" i="2"/>
  <c r="A710" i="2"/>
  <c r="AZ710" i="2" s="1"/>
  <c r="H709" i="2"/>
  <c r="G709" i="2"/>
  <c r="F709" i="2"/>
  <c r="E709" i="2"/>
  <c r="D709" i="2"/>
  <c r="C709" i="2"/>
  <c r="S709" i="2" s="1"/>
  <c r="B709" i="2"/>
  <c r="A709" i="2"/>
  <c r="AZ709" i="2" s="1"/>
  <c r="H708" i="2"/>
  <c r="G708" i="2"/>
  <c r="F708" i="2"/>
  <c r="E708" i="2"/>
  <c r="D708" i="2"/>
  <c r="C708" i="2"/>
  <c r="S708" i="2" s="1"/>
  <c r="B708" i="2"/>
  <c r="A708" i="2"/>
  <c r="AZ708" i="2" s="1"/>
  <c r="H707" i="2"/>
  <c r="G707" i="2"/>
  <c r="F707" i="2"/>
  <c r="E707" i="2"/>
  <c r="D707" i="2"/>
  <c r="C707" i="2"/>
  <c r="S707" i="2" s="1"/>
  <c r="B707" i="2"/>
  <c r="A707" i="2"/>
  <c r="AZ707" i="2" s="1"/>
  <c r="H706" i="2"/>
  <c r="G706" i="2"/>
  <c r="F706" i="2"/>
  <c r="E706" i="2"/>
  <c r="D706" i="2"/>
  <c r="C706" i="2"/>
  <c r="S706" i="2" s="1"/>
  <c r="B706" i="2"/>
  <c r="A706" i="2"/>
  <c r="AZ706" i="2" s="1"/>
  <c r="H705" i="2"/>
  <c r="G705" i="2"/>
  <c r="F705" i="2"/>
  <c r="J705" i="2" s="1"/>
  <c r="E705" i="2"/>
  <c r="D705" i="2"/>
  <c r="C705" i="2"/>
  <c r="S705" i="2" s="1"/>
  <c r="B705" i="2"/>
  <c r="A705" i="2"/>
  <c r="AZ705" i="2" s="1"/>
  <c r="H704" i="2"/>
  <c r="G704" i="2"/>
  <c r="F704" i="2"/>
  <c r="E704" i="2"/>
  <c r="D704" i="2"/>
  <c r="C704" i="2"/>
  <c r="S704" i="2" s="1"/>
  <c r="B704" i="2"/>
  <c r="A704" i="2"/>
  <c r="AZ704" i="2" s="1"/>
  <c r="H703" i="2"/>
  <c r="G703" i="2"/>
  <c r="F703" i="2"/>
  <c r="E703" i="2"/>
  <c r="D703" i="2"/>
  <c r="T703" i="2" s="1"/>
  <c r="I703" i="2" s="1"/>
  <c r="C703" i="2"/>
  <c r="S703" i="2" s="1"/>
  <c r="B703" i="2"/>
  <c r="A703" i="2"/>
  <c r="AZ703" i="2" s="1"/>
  <c r="H702" i="2"/>
  <c r="G702" i="2"/>
  <c r="F702" i="2"/>
  <c r="E702" i="2"/>
  <c r="D702" i="2"/>
  <c r="C702" i="2"/>
  <c r="S702" i="2" s="1"/>
  <c r="B702" i="2"/>
  <c r="A702" i="2"/>
  <c r="AZ702" i="2" s="1"/>
  <c r="H701" i="2"/>
  <c r="G701" i="2"/>
  <c r="F701" i="2"/>
  <c r="E701" i="2"/>
  <c r="D701" i="2"/>
  <c r="C701" i="2"/>
  <c r="S701" i="2" s="1"/>
  <c r="B701" i="2"/>
  <c r="A701" i="2"/>
  <c r="AZ701" i="2" s="1"/>
  <c r="H700" i="2"/>
  <c r="G700" i="2"/>
  <c r="F700" i="2"/>
  <c r="E700" i="2"/>
  <c r="D700" i="2"/>
  <c r="C700" i="2"/>
  <c r="S700" i="2" s="1"/>
  <c r="B700" i="2"/>
  <c r="A700" i="2"/>
  <c r="AZ700" i="2" s="1"/>
  <c r="H699" i="2"/>
  <c r="G699" i="2"/>
  <c r="F699" i="2"/>
  <c r="E699" i="2"/>
  <c r="D699" i="2"/>
  <c r="C699" i="2"/>
  <c r="S699" i="2" s="1"/>
  <c r="B699" i="2"/>
  <c r="A699" i="2"/>
  <c r="AZ699" i="2" s="1"/>
  <c r="H698" i="2"/>
  <c r="G698" i="2"/>
  <c r="F698" i="2"/>
  <c r="E698" i="2"/>
  <c r="D698" i="2"/>
  <c r="C698" i="2"/>
  <c r="S698" i="2" s="1"/>
  <c r="B698" i="2"/>
  <c r="A698" i="2"/>
  <c r="AZ698" i="2" s="1"/>
  <c r="H697" i="2"/>
  <c r="G697" i="2"/>
  <c r="F697" i="2"/>
  <c r="E697" i="2"/>
  <c r="D697" i="2"/>
  <c r="C697" i="2"/>
  <c r="S697" i="2" s="1"/>
  <c r="B697" i="2"/>
  <c r="A697" i="2"/>
  <c r="AZ697" i="2" s="1"/>
  <c r="H696" i="2"/>
  <c r="G696" i="2"/>
  <c r="F696" i="2"/>
  <c r="E696" i="2"/>
  <c r="D696" i="2"/>
  <c r="C696" i="2"/>
  <c r="S696" i="2" s="1"/>
  <c r="B696" i="2"/>
  <c r="A696" i="2"/>
  <c r="AZ696" i="2" s="1"/>
  <c r="H695" i="2"/>
  <c r="G695" i="2"/>
  <c r="F695" i="2"/>
  <c r="E695" i="2"/>
  <c r="D695" i="2"/>
  <c r="C695" i="2"/>
  <c r="S695" i="2" s="1"/>
  <c r="B695" i="2"/>
  <c r="A695" i="2"/>
  <c r="AZ695" i="2" s="1"/>
  <c r="H694" i="2"/>
  <c r="G694" i="2"/>
  <c r="F694" i="2"/>
  <c r="E694" i="2"/>
  <c r="D694" i="2"/>
  <c r="C694" i="2"/>
  <c r="S694" i="2" s="1"/>
  <c r="B694" i="2"/>
  <c r="A694" i="2"/>
  <c r="AZ694" i="2" s="1"/>
  <c r="H693" i="2"/>
  <c r="G693" i="2"/>
  <c r="F693" i="2"/>
  <c r="E693" i="2"/>
  <c r="D693" i="2"/>
  <c r="C693" i="2"/>
  <c r="S693" i="2" s="1"/>
  <c r="B693" i="2"/>
  <c r="A693" i="2"/>
  <c r="AZ693" i="2" s="1"/>
  <c r="H692" i="2"/>
  <c r="G692" i="2"/>
  <c r="F692" i="2"/>
  <c r="E692" i="2"/>
  <c r="D692" i="2"/>
  <c r="C692" i="2"/>
  <c r="S692" i="2" s="1"/>
  <c r="B692" i="2"/>
  <c r="A692" i="2"/>
  <c r="AZ692" i="2" s="1"/>
  <c r="H691" i="2"/>
  <c r="G691" i="2"/>
  <c r="F691" i="2"/>
  <c r="E691" i="2"/>
  <c r="D691" i="2"/>
  <c r="C691" i="2"/>
  <c r="S691" i="2" s="1"/>
  <c r="B691" i="2"/>
  <c r="A691" i="2"/>
  <c r="AZ691" i="2" s="1"/>
  <c r="H690" i="2"/>
  <c r="G690" i="2"/>
  <c r="F690" i="2"/>
  <c r="E690" i="2"/>
  <c r="D690" i="2"/>
  <c r="C690" i="2"/>
  <c r="S690" i="2" s="1"/>
  <c r="B690" i="2"/>
  <c r="A690" i="2"/>
  <c r="AZ690" i="2" s="1"/>
  <c r="H689" i="2"/>
  <c r="G689" i="2"/>
  <c r="F689" i="2"/>
  <c r="E689" i="2"/>
  <c r="D689" i="2"/>
  <c r="C689" i="2"/>
  <c r="S689" i="2" s="1"/>
  <c r="B689" i="2"/>
  <c r="A689" i="2"/>
  <c r="AZ689" i="2" s="1"/>
  <c r="H688" i="2"/>
  <c r="G688" i="2"/>
  <c r="F688" i="2"/>
  <c r="E688" i="2"/>
  <c r="D688" i="2"/>
  <c r="C688" i="2"/>
  <c r="S688" i="2" s="1"/>
  <c r="B688" i="2"/>
  <c r="A688" i="2"/>
  <c r="AZ688" i="2" s="1"/>
  <c r="H687" i="2"/>
  <c r="G687" i="2"/>
  <c r="F687" i="2"/>
  <c r="E687" i="2"/>
  <c r="D687" i="2"/>
  <c r="C687" i="2"/>
  <c r="S687" i="2" s="1"/>
  <c r="B687" i="2"/>
  <c r="A687" i="2"/>
  <c r="AZ687" i="2" s="1"/>
  <c r="H686" i="2"/>
  <c r="G686" i="2"/>
  <c r="F686" i="2"/>
  <c r="E686" i="2"/>
  <c r="D686" i="2"/>
  <c r="C686" i="2"/>
  <c r="S686" i="2" s="1"/>
  <c r="B686" i="2"/>
  <c r="A686" i="2"/>
  <c r="AZ686" i="2" s="1"/>
  <c r="H685" i="2"/>
  <c r="G685" i="2"/>
  <c r="F685" i="2"/>
  <c r="E685" i="2"/>
  <c r="D685" i="2"/>
  <c r="C685" i="2"/>
  <c r="S685" i="2" s="1"/>
  <c r="B685" i="2"/>
  <c r="A685" i="2"/>
  <c r="AZ685" i="2" s="1"/>
  <c r="H684" i="2"/>
  <c r="G684" i="2"/>
  <c r="F684" i="2"/>
  <c r="E684" i="2"/>
  <c r="D684" i="2"/>
  <c r="C684" i="2"/>
  <c r="S684" i="2" s="1"/>
  <c r="B684" i="2"/>
  <c r="A684" i="2"/>
  <c r="AZ684" i="2" s="1"/>
  <c r="H683" i="2"/>
  <c r="G683" i="2"/>
  <c r="F683" i="2"/>
  <c r="E683" i="2"/>
  <c r="D683" i="2"/>
  <c r="C683" i="2"/>
  <c r="S683" i="2" s="1"/>
  <c r="B683" i="2"/>
  <c r="A683" i="2"/>
  <c r="AZ683" i="2" s="1"/>
  <c r="H682" i="2"/>
  <c r="G682" i="2"/>
  <c r="F682" i="2"/>
  <c r="E682" i="2"/>
  <c r="D682" i="2"/>
  <c r="C682" i="2"/>
  <c r="S682" i="2" s="1"/>
  <c r="B682" i="2"/>
  <c r="A682" i="2"/>
  <c r="AZ682" i="2" s="1"/>
  <c r="H681" i="2"/>
  <c r="G681" i="2"/>
  <c r="F681" i="2"/>
  <c r="E681" i="2"/>
  <c r="D681" i="2"/>
  <c r="C681" i="2"/>
  <c r="S681" i="2" s="1"/>
  <c r="B681" i="2"/>
  <c r="A681" i="2"/>
  <c r="AZ681" i="2" s="1"/>
  <c r="H680" i="2"/>
  <c r="G680" i="2"/>
  <c r="F680" i="2"/>
  <c r="E680" i="2"/>
  <c r="D680" i="2"/>
  <c r="C680" i="2"/>
  <c r="S680" i="2" s="1"/>
  <c r="B680" i="2"/>
  <c r="A680" i="2"/>
  <c r="AZ680" i="2" s="1"/>
  <c r="H679" i="2"/>
  <c r="G679" i="2"/>
  <c r="F679" i="2"/>
  <c r="E679" i="2"/>
  <c r="D679" i="2"/>
  <c r="C679" i="2"/>
  <c r="S679" i="2" s="1"/>
  <c r="B679" i="2"/>
  <c r="A679" i="2"/>
  <c r="AZ679" i="2" s="1"/>
  <c r="H678" i="2"/>
  <c r="G678" i="2"/>
  <c r="F678" i="2"/>
  <c r="E678" i="2"/>
  <c r="D678" i="2"/>
  <c r="C678" i="2"/>
  <c r="S678" i="2" s="1"/>
  <c r="B678" i="2"/>
  <c r="A678" i="2"/>
  <c r="AZ678" i="2" s="1"/>
  <c r="H677" i="2"/>
  <c r="G677" i="2"/>
  <c r="F677" i="2"/>
  <c r="E677" i="2"/>
  <c r="D677" i="2"/>
  <c r="C677" i="2"/>
  <c r="S677" i="2" s="1"/>
  <c r="B677" i="2"/>
  <c r="A677" i="2"/>
  <c r="AZ677" i="2" s="1"/>
  <c r="H676" i="2"/>
  <c r="G676" i="2"/>
  <c r="F676" i="2"/>
  <c r="E676" i="2"/>
  <c r="D676" i="2"/>
  <c r="C676" i="2"/>
  <c r="S676" i="2" s="1"/>
  <c r="B676" i="2"/>
  <c r="A676" i="2"/>
  <c r="AZ676" i="2" s="1"/>
  <c r="H675" i="2"/>
  <c r="G675" i="2"/>
  <c r="F675" i="2"/>
  <c r="E675" i="2"/>
  <c r="D675" i="2"/>
  <c r="C675" i="2"/>
  <c r="S675" i="2" s="1"/>
  <c r="B675" i="2"/>
  <c r="A675" i="2"/>
  <c r="AZ675" i="2" s="1"/>
  <c r="H674" i="2"/>
  <c r="G674" i="2"/>
  <c r="F674" i="2"/>
  <c r="E674" i="2"/>
  <c r="D674" i="2"/>
  <c r="C674" i="2"/>
  <c r="S674" i="2" s="1"/>
  <c r="B674" i="2"/>
  <c r="A674" i="2"/>
  <c r="AZ674" i="2" s="1"/>
  <c r="H673" i="2"/>
  <c r="G673" i="2"/>
  <c r="F673" i="2"/>
  <c r="E673" i="2"/>
  <c r="D673" i="2"/>
  <c r="C673" i="2"/>
  <c r="S673" i="2" s="1"/>
  <c r="B673" i="2"/>
  <c r="A673" i="2"/>
  <c r="AZ673" i="2" s="1"/>
  <c r="H672" i="2"/>
  <c r="G672" i="2"/>
  <c r="F672" i="2"/>
  <c r="E672" i="2"/>
  <c r="D672" i="2"/>
  <c r="C672" i="2"/>
  <c r="S672" i="2" s="1"/>
  <c r="B672" i="2"/>
  <c r="A672" i="2"/>
  <c r="AZ672" i="2" s="1"/>
  <c r="H671" i="2"/>
  <c r="G671" i="2"/>
  <c r="F671" i="2"/>
  <c r="E671" i="2"/>
  <c r="D671" i="2"/>
  <c r="C671" i="2"/>
  <c r="S671" i="2" s="1"/>
  <c r="B671" i="2"/>
  <c r="A671" i="2"/>
  <c r="AZ671" i="2" s="1"/>
  <c r="H670" i="2"/>
  <c r="G670" i="2"/>
  <c r="F670" i="2"/>
  <c r="E670" i="2"/>
  <c r="D670" i="2"/>
  <c r="C670" i="2"/>
  <c r="S670" i="2" s="1"/>
  <c r="B670" i="2"/>
  <c r="A670" i="2"/>
  <c r="AZ670" i="2" s="1"/>
  <c r="H669" i="2"/>
  <c r="G669" i="2"/>
  <c r="F669" i="2"/>
  <c r="E669" i="2"/>
  <c r="D669" i="2"/>
  <c r="C669" i="2"/>
  <c r="S669" i="2" s="1"/>
  <c r="B669" i="2"/>
  <c r="A669" i="2"/>
  <c r="AZ669" i="2" s="1"/>
  <c r="H668" i="2"/>
  <c r="G668" i="2"/>
  <c r="F668" i="2"/>
  <c r="E668" i="2"/>
  <c r="D668" i="2"/>
  <c r="C668" i="2"/>
  <c r="S668" i="2" s="1"/>
  <c r="B668" i="2"/>
  <c r="A668" i="2"/>
  <c r="AZ668" i="2" s="1"/>
  <c r="H667" i="2"/>
  <c r="G667" i="2"/>
  <c r="F667" i="2"/>
  <c r="E667" i="2"/>
  <c r="D667" i="2"/>
  <c r="C667" i="2"/>
  <c r="S667" i="2" s="1"/>
  <c r="B667" i="2"/>
  <c r="A667" i="2"/>
  <c r="AZ667" i="2" s="1"/>
  <c r="H666" i="2"/>
  <c r="G666" i="2"/>
  <c r="F666" i="2"/>
  <c r="E666" i="2"/>
  <c r="D666" i="2"/>
  <c r="C666" i="2"/>
  <c r="S666" i="2" s="1"/>
  <c r="B666" i="2"/>
  <c r="A666" i="2"/>
  <c r="AZ666" i="2" s="1"/>
  <c r="H665" i="2"/>
  <c r="G665" i="2"/>
  <c r="F665" i="2"/>
  <c r="E665" i="2"/>
  <c r="D665" i="2"/>
  <c r="C665" i="2"/>
  <c r="S665" i="2" s="1"/>
  <c r="B665" i="2"/>
  <c r="A665" i="2"/>
  <c r="AZ665" i="2" s="1"/>
  <c r="H664" i="2"/>
  <c r="G664" i="2"/>
  <c r="F664" i="2"/>
  <c r="E664" i="2"/>
  <c r="D664" i="2"/>
  <c r="C664" i="2"/>
  <c r="S664" i="2" s="1"/>
  <c r="B664" i="2"/>
  <c r="A664" i="2"/>
  <c r="AZ664" i="2" s="1"/>
  <c r="H663" i="2"/>
  <c r="G663" i="2"/>
  <c r="F663" i="2"/>
  <c r="E663" i="2"/>
  <c r="D663" i="2"/>
  <c r="C663" i="2"/>
  <c r="S663" i="2" s="1"/>
  <c r="B663" i="2"/>
  <c r="A663" i="2"/>
  <c r="AZ663" i="2" s="1"/>
  <c r="H662" i="2"/>
  <c r="G662" i="2"/>
  <c r="F662" i="2"/>
  <c r="E662" i="2"/>
  <c r="D662" i="2"/>
  <c r="C662" i="2"/>
  <c r="S662" i="2" s="1"/>
  <c r="B662" i="2"/>
  <c r="A662" i="2"/>
  <c r="AZ662" i="2" s="1"/>
  <c r="H661" i="2"/>
  <c r="G661" i="2"/>
  <c r="F661" i="2"/>
  <c r="E661" i="2"/>
  <c r="D661" i="2"/>
  <c r="C661" i="2"/>
  <c r="S661" i="2" s="1"/>
  <c r="B661" i="2"/>
  <c r="A661" i="2"/>
  <c r="AZ661" i="2" s="1"/>
  <c r="H660" i="2"/>
  <c r="G660" i="2"/>
  <c r="F660" i="2"/>
  <c r="E660" i="2"/>
  <c r="D660" i="2"/>
  <c r="C660" i="2"/>
  <c r="S660" i="2" s="1"/>
  <c r="B660" i="2"/>
  <c r="A660" i="2"/>
  <c r="AZ660" i="2" s="1"/>
  <c r="H659" i="2"/>
  <c r="G659" i="2"/>
  <c r="F659" i="2"/>
  <c r="E659" i="2"/>
  <c r="D659" i="2"/>
  <c r="C659" i="2"/>
  <c r="S659" i="2" s="1"/>
  <c r="B659" i="2"/>
  <c r="A659" i="2"/>
  <c r="AZ659" i="2" s="1"/>
  <c r="H658" i="2"/>
  <c r="G658" i="2"/>
  <c r="F658" i="2"/>
  <c r="E658" i="2"/>
  <c r="D658" i="2"/>
  <c r="C658" i="2"/>
  <c r="S658" i="2" s="1"/>
  <c r="B658" i="2"/>
  <c r="A658" i="2"/>
  <c r="AZ658" i="2" s="1"/>
  <c r="H657" i="2"/>
  <c r="G657" i="2"/>
  <c r="F657" i="2"/>
  <c r="E657" i="2"/>
  <c r="D657" i="2"/>
  <c r="C657" i="2"/>
  <c r="S657" i="2" s="1"/>
  <c r="B657" i="2"/>
  <c r="A657" i="2"/>
  <c r="AZ657" i="2" s="1"/>
  <c r="H656" i="2"/>
  <c r="G656" i="2"/>
  <c r="F656" i="2"/>
  <c r="E656" i="2"/>
  <c r="D656" i="2"/>
  <c r="C656" i="2"/>
  <c r="S656" i="2" s="1"/>
  <c r="B656" i="2"/>
  <c r="A656" i="2"/>
  <c r="AZ656" i="2" s="1"/>
  <c r="H655" i="2"/>
  <c r="G655" i="2"/>
  <c r="F655" i="2"/>
  <c r="E655" i="2"/>
  <c r="D655" i="2"/>
  <c r="C655" i="2"/>
  <c r="S655" i="2" s="1"/>
  <c r="B655" i="2"/>
  <c r="A655" i="2"/>
  <c r="AZ655" i="2" s="1"/>
  <c r="H654" i="2"/>
  <c r="G654" i="2"/>
  <c r="F654" i="2"/>
  <c r="E654" i="2"/>
  <c r="D654" i="2"/>
  <c r="C654" i="2"/>
  <c r="S654" i="2" s="1"/>
  <c r="B654" i="2"/>
  <c r="A654" i="2"/>
  <c r="AZ654" i="2" s="1"/>
  <c r="H653" i="2"/>
  <c r="G653" i="2"/>
  <c r="F653" i="2"/>
  <c r="E653" i="2"/>
  <c r="D653" i="2"/>
  <c r="C653" i="2"/>
  <c r="S653" i="2" s="1"/>
  <c r="B653" i="2"/>
  <c r="A653" i="2"/>
  <c r="AZ653" i="2" s="1"/>
  <c r="H652" i="2"/>
  <c r="G652" i="2"/>
  <c r="F652" i="2"/>
  <c r="E652" i="2"/>
  <c r="D652" i="2"/>
  <c r="C652" i="2"/>
  <c r="S652" i="2" s="1"/>
  <c r="B652" i="2"/>
  <c r="A652" i="2"/>
  <c r="AZ652" i="2" s="1"/>
  <c r="H651" i="2"/>
  <c r="G651" i="2"/>
  <c r="F651" i="2"/>
  <c r="E651" i="2"/>
  <c r="D651" i="2"/>
  <c r="C651" i="2"/>
  <c r="S651" i="2" s="1"/>
  <c r="B651" i="2"/>
  <c r="A651" i="2"/>
  <c r="AZ651" i="2" s="1"/>
  <c r="H650" i="2"/>
  <c r="G650" i="2"/>
  <c r="J650" i="2" s="1"/>
  <c r="F650" i="2"/>
  <c r="E650" i="2"/>
  <c r="D650" i="2"/>
  <c r="C650" i="2"/>
  <c r="S650" i="2" s="1"/>
  <c r="B650" i="2"/>
  <c r="A650" i="2"/>
  <c r="AZ650" i="2" s="1"/>
  <c r="H649" i="2"/>
  <c r="G649" i="2"/>
  <c r="F649" i="2"/>
  <c r="E649" i="2"/>
  <c r="D649" i="2"/>
  <c r="C649" i="2"/>
  <c r="S649" i="2" s="1"/>
  <c r="B649" i="2"/>
  <c r="A649" i="2"/>
  <c r="AZ649" i="2" s="1"/>
  <c r="H648" i="2"/>
  <c r="G648" i="2"/>
  <c r="F648" i="2"/>
  <c r="E648" i="2"/>
  <c r="D648" i="2"/>
  <c r="C648" i="2"/>
  <c r="S648" i="2" s="1"/>
  <c r="B648" i="2"/>
  <c r="A648" i="2"/>
  <c r="AZ648" i="2" s="1"/>
  <c r="H647" i="2"/>
  <c r="G647" i="2"/>
  <c r="F647" i="2"/>
  <c r="E647" i="2"/>
  <c r="D647" i="2"/>
  <c r="C647" i="2"/>
  <c r="S647" i="2" s="1"/>
  <c r="B647" i="2"/>
  <c r="A647" i="2"/>
  <c r="AZ647" i="2" s="1"/>
  <c r="H646" i="2"/>
  <c r="G646" i="2"/>
  <c r="F646" i="2"/>
  <c r="E646" i="2"/>
  <c r="D646" i="2"/>
  <c r="C646" i="2"/>
  <c r="S646" i="2" s="1"/>
  <c r="B646" i="2"/>
  <c r="A646" i="2"/>
  <c r="AZ646" i="2" s="1"/>
  <c r="H645" i="2"/>
  <c r="G645" i="2"/>
  <c r="F645" i="2"/>
  <c r="E645" i="2"/>
  <c r="D645" i="2"/>
  <c r="C645" i="2"/>
  <c r="S645" i="2" s="1"/>
  <c r="B645" i="2"/>
  <c r="A645" i="2"/>
  <c r="AZ645" i="2" s="1"/>
  <c r="H644" i="2"/>
  <c r="G644" i="2"/>
  <c r="F644" i="2"/>
  <c r="E644" i="2"/>
  <c r="D644" i="2"/>
  <c r="C644" i="2"/>
  <c r="S644" i="2" s="1"/>
  <c r="B644" i="2"/>
  <c r="A644" i="2"/>
  <c r="AZ644" i="2" s="1"/>
  <c r="H643" i="2"/>
  <c r="G643" i="2"/>
  <c r="F643" i="2"/>
  <c r="E643" i="2"/>
  <c r="D643" i="2"/>
  <c r="C643" i="2"/>
  <c r="S643" i="2" s="1"/>
  <c r="B643" i="2"/>
  <c r="A643" i="2"/>
  <c r="AZ643" i="2" s="1"/>
  <c r="H642" i="2"/>
  <c r="G642" i="2"/>
  <c r="F642" i="2"/>
  <c r="E642" i="2"/>
  <c r="D642" i="2"/>
  <c r="C642" i="2"/>
  <c r="S642" i="2" s="1"/>
  <c r="B642" i="2"/>
  <c r="A642" i="2"/>
  <c r="AZ642" i="2" s="1"/>
  <c r="H641" i="2"/>
  <c r="G641" i="2"/>
  <c r="F641" i="2"/>
  <c r="E641" i="2"/>
  <c r="D641" i="2"/>
  <c r="C641" i="2"/>
  <c r="S641" i="2" s="1"/>
  <c r="B641" i="2"/>
  <c r="A641" i="2"/>
  <c r="AZ641" i="2" s="1"/>
  <c r="H640" i="2"/>
  <c r="G640" i="2"/>
  <c r="F640" i="2"/>
  <c r="E640" i="2"/>
  <c r="D640" i="2"/>
  <c r="C640" i="2"/>
  <c r="S640" i="2" s="1"/>
  <c r="B640" i="2"/>
  <c r="A640" i="2"/>
  <c r="AZ640" i="2" s="1"/>
  <c r="H639" i="2"/>
  <c r="G639" i="2"/>
  <c r="F639" i="2"/>
  <c r="E639" i="2"/>
  <c r="D639" i="2"/>
  <c r="C639" i="2"/>
  <c r="S639" i="2" s="1"/>
  <c r="B639" i="2"/>
  <c r="A639" i="2"/>
  <c r="AZ639" i="2" s="1"/>
  <c r="H638" i="2"/>
  <c r="G638" i="2"/>
  <c r="F638" i="2"/>
  <c r="E638" i="2"/>
  <c r="D638" i="2"/>
  <c r="C638" i="2"/>
  <c r="S638" i="2" s="1"/>
  <c r="B638" i="2"/>
  <c r="A638" i="2"/>
  <c r="AZ638" i="2" s="1"/>
  <c r="H637" i="2"/>
  <c r="G637" i="2"/>
  <c r="F637" i="2"/>
  <c r="E637" i="2"/>
  <c r="D637" i="2"/>
  <c r="C637" i="2"/>
  <c r="S637" i="2" s="1"/>
  <c r="B637" i="2"/>
  <c r="A637" i="2"/>
  <c r="AZ637" i="2" s="1"/>
  <c r="H636" i="2"/>
  <c r="G636" i="2"/>
  <c r="F636" i="2"/>
  <c r="E636" i="2"/>
  <c r="D636" i="2"/>
  <c r="C636" i="2"/>
  <c r="S636" i="2" s="1"/>
  <c r="B636" i="2"/>
  <c r="A636" i="2"/>
  <c r="AZ636" i="2" s="1"/>
  <c r="H635" i="2"/>
  <c r="G635" i="2"/>
  <c r="F635" i="2"/>
  <c r="E635" i="2"/>
  <c r="D635" i="2"/>
  <c r="C635" i="2"/>
  <c r="S635" i="2" s="1"/>
  <c r="B635" i="2"/>
  <c r="A635" i="2"/>
  <c r="AZ635" i="2" s="1"/>
  <c r="H634" i="2"/>
  <c r="G634" i="2"/>
  <c r="F634" i="2"/>
  <c r="E634" i="2"/>
  <c r="D634" i="2"/>
  <c r="C634" i="2"/>
  <c r="S634" i="2" s="1"/>
  <c r="B634" i="2"/>
  <c r="A634" i="2"/>
  <c r="AZ634" i="2" s="1"/>
  <c r="H633" i="2"/>
  <c r="G633" i="2"/>
  <c r="F633" i="2"/>
  <c r="E633" i="2"/>
  <c r="D633" i="2"/>
  <c r="C633" i="2"/>
  <c r="S633" i="2" s="1"/>
  <c r="B633" i="2"/>
  <c r="A633" i="2"/>
  <c r="AZ633" i="2" s="1"/>
  <c r="H632" i="2"/>
  <c r="G632" i="2"/>
  <c r="F632" i="2"/>
  <c r="E632" i="2"/>
  <c r="D632" i="2"/>
  <c r="C632" i="2"/>
  <c r="S632" i="2" s="1"/>
  <c r="B632" i="2"/>
  <c r="A632" i="2"/>
  <c r="AZ632" i="2" s="1"/>
  <c r="H631" i="2"/>
  <c r="G631" i="2"/>
  <c r="F631" i="2"/>
  <c r="E631" i="2"/>
  <c r="D631" i="2"/>
  <c r="C631" i="2"/>
  <c r="S631" i="2" s="1"/>
  <c r="B631" i="2"/>
  <c r="A631" i="2"/>
  <c r="AZ631" i="2" s="1"/>
  <c r="H630" i="2"/>
  <c r="G630" i="2"/>
  <c r="F630" i="2"/>
  <c r="E630" i="2"/>
  <c r="D630" i="2"/>
  <c r="C630" i="2"/>
  <c r="S630" i="2" s="1"/>
  <c r="B630" i="2"/>
  <c r="A630" i="2"/>
  <c r="AZ630" i="2" s="1"/>
  <c r="H629" i="2"/>
  <c r="G629" i="2"/>
  <c r="F629" i="2"/>
  <c r="E629" i="2"/>
  <c r="D629" i="2"/>
  <c r="C629" i="2"/>
  <c r="S629" i="2" s="1"/>
  <c r="B629" i="2"/>
  <c r="A629" i="2"/>
  <c r="AZ629" i="2" s="1"/>
  <c r="H628" i="2"/>
  <c r="G628" i="2"/>
  <c r="F628" i="2"/>
  <c r="E628" i="2"/>
  <c r="D628" i="2"/>
  <c r="C628" i="2"/>
  <c r="S628" i="2" s="1"/>
  <c r="B628" i="2"/>
  <c r="A628" i="2"/>
  <c r="AZ628" i="2" s="1"/>
  <c r="H627" i="2"/>
  <c r="G627" i="2"/>
  <c r="F627" i="2"/>
  <c r="E627" i="2"/>
  <c r="D627" i="2"/>
  <c r="C627" i="2"/>
  <c r="S627" i="2" s="1"/>
  <c r="B627" i="2"/>
  <c r="A627" i="2"/>
  <c r="AZ627" i="2" s="1"/>
  <c r="H626" i="2"/>
  <c r="G626" i="2"/>
  <c r="F626" i="2"/>
  <c r="E626" i="2"/>
  <c r="D626" i="2"/>
  <c r="C626" i="2"/>
  <c r="S626" i="2" s="1"/>
  <c r="B626" i="2"/>
  <c r="A626" i="2"/>
  <c r="AZ626" i="2" s="1"/>
  <c r="H625" i="2"/>
  <c r="G625" i="2"/>
  <c r="F625" i="2"/>
  <c r="E625" i="2"/>
  <c r="D625" i="2"/>
  <c r="C625" i="2"/>
  <c r="S625" i="2" s="1"/>
  <c r="B625" i="2"/>
  <c r="A625" i="2"/>
  <c r="AZ625" i="2" s="1"/>
  <c r="H624" i="2"/>
  <c r="G624" i="2"/>
  <c r="F624" i="2"/>
  <c r="E624" i="2"/>
  <c r="D624" i="2"/>
  <c r="C624" i="2"/>
  <c r="S624" i="2" s="1"/>
  <c r="B624" i="2"/>
  <c r="A624" i="2"/>
  <c r="AZ624" i="2" s="1"/>
  <c r="H623" i="2"/>
  <c r="G623" i="2"/>
  <c r="F623" i="2"/>
  <c r="E623" i="2"/>
  <c r="D623" i="2"/>
  <c r="C623" i="2"/>
  <c r="S623" i="2" s="1"/>
  <c r="B623" i="2"/>
  <c r="A623" i="2"/>
  <c r="AZ623" i="2" s="1"/>
  <c r="H622" i="2"/>
  <c r="G622" i="2"/>
  <c r="F622" i="2"/>
  <c r="E622" i="2"/>
  <c r="D622" i="2"/>
  <c r="C622" i="2"/>
  <c r="S622" i="2" s="1"/>
  <c r="B622" i="2"/>
  <c r="A622" i="2"/>
  <c r="AZ622" i="2" s="1"/>
  <c r="H621" i="2"/>
  <c r="G621" i="2"/>
  <c r="F621" i="2"/>
  <c r="E621" i="2"/>
  <c r="D621" i="2"/>
  <c r="C621" i="2"/>
  <c r="S621" i="2" s="1"/>
  <c r="B621" i="2"/>
  <c r="A621" i="2"/>
  <c r="AZ621" i="2" s="1"/>
  <c r="H620" i="2"/>
  <c r="G620" i="2"/>
  <c r="F620" i="2"/>
  <c r="E620" i="2"/>
  <c r="D620" i="2"/>
  <c r="C620" i="2"/>
  <c r="S620" i="2" s="1"/>
  <c r="B620" i="2"/>
  <c r="A620" i="2"/>
  <c r="AZ620" i="2" s="1"/>
  <c r="H619" i="2"/>
  <c r="G619" i="2"/>
  <c r="F619" i="2"/>
  <c r="E619" i="2"/>
  <c r="D619" i="2"/>
  <c r="C619" i="2"/>
  <c r="S619" i="2" s="1"/>
  <c r="B619" i="2"/>
  <c r="A619" i="2"/>
  <c r="AZ619" i="2" s="1"/>
  <c r="H618" i="2"/>
  <c r="G618" i="2"/>
  <c r="F618" i="2"/>
  <c r="E618" i="2"/>
  <c r="D618" i="2"/>
  <c r="C618" i="2"/>
  <c r="S618" i="2" s="1"/>
  <c r="B618" i="2"/>
  <c r="A618" i="2"/>
  <c r="AZ618" i="2" s="1"/>
  <c r="H617" i="2"/>
  <c r="G617" i="2"/>
  <c r="F617" i="2"/>
  <c r="E617" i="2"/>
  <c r="D617" i="2"/>
  <c r="C617" i="2"/>
  <c r="S617" i="2" s="1"/>
  <c r="B617" i="2"/>
  <c r="A617" i="2"/>
  <c r="AZ617" i="2" s="1"/>
  <c r="H616" i="2"/>
  <c r="G616" i="2"/>
  <c r="F616" i="2"/>
  <c r="E616" i="2"/>
  <c r="D616" i="2"/>
  <c r="C616" i="2"/>
  <c r="S616" i="2" s="1"/>
  <c r="B616" i="2"/>
  <c r="A616" i="2"/>
  <c r="AZ616" i="2" s="1"/>
  <c r="H615" i="2"/>
  <c r="G615" i="2"/>
  <c r="F615" i="2"/>
  <c r="E615" i="2"/>
  <c r="D615" i="2"/>
  <c r="C615" i="2"/>
  <c r="S615" i="2" s="1"/>
  <c r="B615" i="2"/>
  <c r="A615" i="2"/>
  <c r="AZ615" i="2" s="1"/>
  <c r="H614" i="2"/>
  <c r="G614" i="2"/>
  <c r="F614" i="2"/>
  <c r="E614" i="2"/>
  <c r="D614" i="2"/>
  <c r="C614" i="2"/>
  <c r="S614" i="2" s="1"/>
  <c r="B614" i="2"/>
  <c r="A614" i="2"/>
  <c r="AZ614" i="2" s="1"/>
  <c r="H613" i="2"/>
  <c r="G613" i="2"/>
  <c r="F613" i="2"/>
  <c r="E613" i="2"/>
  <c r="D613" i="2"/>
  <c r="C613" i="2"/>
  <c r="S613" i="2" s="1"/>
  <c r="B613" i="2"/>
  <c r="A613" i="2"/>
  <c r="AZ613" i="2" s="1"/>
  <c r="H612" i="2"/>
  <c r="G612" i="2"/>
  <c r="F612" i="2"/>
  <c r="E612" i="2"/>
  <c r="D612" i="2"/>
  <c r="C612" i="2"/>
  <c r="S612" i="2" s="1"/>
  <c r="B612" i="2"/>
  <c r="A612" i="2"/>
  <c r="AZ612" i="2" s="1"/>
  <c r="H611" i="2"/>
  <c r="G611" i="2"/>
  <c r="F611" i="2"/>
  <c r="E611" i="2"/>
  <c r="D611" i="2"/>
  <c r="C611" i="2"/>
  <c r="S611" i="2" s="1"/>
  <c r="B611" i="2"/>
  <c r="A611" i="2"/>
  <c r="AZ611" i="2" s="1"/>
  <c r="H610" i="2"/>
  <c r="G610" i="2"/>
  <c r="F610" i="2"/>
  <c r="E610" i="2"/>
  <c r="D610" i="2"/>
  <c r="C610" i="2"/>
  <c r="S610" i="2" s="1"/>
  <c r="B610" i="2"/>
  <c r="A610" i="2"/>
  <c r="AZ610" i="2" s="1"/>
  <c r="H609" i="2"/>
  <c r="G609" i="2"/>
  <c r="F609" i="2"/>
  <c r="E609" i="2"/>
  <c r="T609" i="2" s="1"/>
  <c r="I609" i="2" s="1"/>
  <c r="D609" i="2"/>
  <c r="C609" i="2"/>
  <c r="S609" i="2" s="1"/>
  <c r="B609" i="2"/>
  <c r="A609" i="2"/>
  <c r="AZ609" i="2" s="1"/>
  <c r="H608" i="2"/>
  <c r="G608" i="2"/>
  <c r="F608" i="2"/>
  <c r="E608" i="2"/>
  <c r="D608" i="2"/>
  <c r="C608" i="2"/>
  <c r="S608" i="2" s="1"/>
  <c r="B608" i="2"/>
  <c r="A608" i="2"/>
  <c r="AZ608" i="2" s="1"/>
  <c r="H607" i="2"/>
  <c r="G607" i="2"/>
  <c r="F607" i="2"/>
  <c r="E607" i="2"/>
  <c r="D607" i="2"/>
  <c r="C607" i="2"/>
  <c r="S607" i="2" s="1"/>
  <c r="B607" i="2"/>
  <c r="A607" i="2"/>
  <c r="AZ607" i="2" s="1"/>
  <c r="H606" i="2"/>
  <c r="G606" i="2"/>
  <c r="F606" i="2"/>
  <c r="E606" i="2"/>
  <c r="D606" i="2"/>
  <c r="C606" i="2"/>
  <c r="S606" i="2" s="1"/>
  <c r="B606" i="2"/>
  <c r="A606" i="2"/>
  <c r="AZ606" i="2" s="1"/>
  <c r="H605" i="2"/>
  <c r="G605" i="2"/>
  <c r="F605" i="2"/>
  <c r="E605" i="2"/>
  <c r="D605" i="2"/>
  <c r="C605" i="2"/>
  <c r="S605" i="2" s="1"/>
  <c r="B605" i="2"/>
  <c r="A605" i="2"/>
  <c r="AZ605" i="2" s="1"/>
  <c r="H604" i="2"/>
  <c r="G604" i="2"/>
  <c r="F604" i="2"/>
  <c r="J604" i="2" s="1"/>
  <c r="E604" i="2"/>
  <c r="D604" i="2"/>
  <c r="C604" i="2"/>
  <c r="S604" i="2" s="1"/>
  <c r="B604" i="2"/>
  <c r="A604" i="2"/>
  <c r="AZ604" i="2" s="1"/>
  <c r="H603" i="2"/>
  <c r="G603" i="2"/>
  <c r="F603" i="2"/>
  <c r="E603" i="2"/>
  <c r="D603" i="2"/>
  <c r="C603" i="2"/>
  <c r="S603" i="2" s="1"/>
  <c r="B603" i="2"/>
  <c r="A603" i="2"/>
  <c r="AZ603" i="2" s="1"/>
  <c r="H602" i="2"/>
  <c r="G602" i="2"/>
  <c r="F602" i="2"/>
  <c r="E602" i="2"/>
  <c r="D602" i="2"/>
  <c r="C602" i="2"/>
  <c r="S602" i="2" s="1"/>
  <c r="B602" i="2"/>
  <c r="A602" i="2"/>
  <c r="AZ602" i="2" s="1"/>
  <c r="H601" i="2"/>
  <c r="G601" i="2"/>
  <c r="F601" i="2"/>
  <c r="J601" i="2" s="1"/>
  <c r="E601" i="2"/>
  <c r="D601" i="2"/>
  <c r="C601" i="2"/>
  <c r="S601" i="2" s="1"/>
  <c r="B601" i="2"/>
  <c r="A601" i="2"/>
  <c r="AZ601" i="2" s="1"/>
  <c r="H600" i="2"/>
  <c r="G600" i="2"/>
  <c r="F600" i="2"/>
  <c r="J600" i="2" s="1"/>
  <c r="E600" i="2"/>
  <c r="D600" i="2"/>
  <c r="C600" i="2"/>
  <c r="S600" i="2" s="1"/>
  <c r="B600" i="2"/>
  <c r="A600" i="2"/>
  <c r="AZ600" i="2" s="1"/>
  <c r="H599" i="2"/>
  <c r="G599" i="2"/>
  <c r="F599" i="2"/>
  <c r="E599" i="2"/>
  <c r="D599" i="2"/>
  <c r="C599" i="2"/>
  <c r="S599" i="2" s="1"/>
  <c r="B599" i="2"/>
  <c r="A599" i="2"/>
  <c r="AZ599" i="2" s="1"/>
  <c r="H598" i="2"/>
  <c r="G598" i="2"/>
  <c r="F598" i="2"/>
  <c r="E598" i="2"/>
  <c r="D598" i="2"/>
  <c r="C598" i="2"/>
  <c r="S598" i="2" s="1"/>
  <c r="B598" i="2"/>
  <c r="A598" i="2"/>
  <c r="AZ598" i="2" s="1"/>
  <c r="H597" i="2"/>
  <c r="G597" i="2"/>
  <c r="F597" i="2"/>
  <c r="E597" i="2"/>
  <c r="D597" i="2"/>
  <c r="C597" i="2"/>
  <c r="S597" i="2" s="1"/>
  <c r="B597" i="2"/>
  <c r="A597" i="2"/>
  <c r="AZ597" i="2" s="1"/>
  <c r="H596" i="2"/>
  <c r="G596" i="2"/>
  <c r="F596" i="2"/>
  <c r="E596" i="2"/>
  <c r="D596" i="2"/>
  <c r="C596" i="2"/>
  <c r="S596" i="2" s="1"/>
  <c r="B596" i="2"/>
  <c r="A596" i="2"/>
  <c r="AZ596" i="2" s="1"/>
  <c r="H595" i="2"/>
  <c r="G595" i="2"/>
  <c r="F595" i="2"/>
  <c r="E595" i="2"/>
  <c r="D595" i="2"/>
  <c r="C595" i="2"/>
  <c r="S595" i="2" s="1"/>
  <c r="B595" i="2"/>
  <c r="A595" i="2"/>
  <c r="AZ595" i="2" s="1"/>
  <c r="H594" i="2"/>
  <c r="G594" i="2"/>
  <c r="F594" i="2"/>
  <c r="E594" i="2"/>
  <c r="D594" i="2"/>
  <c r="C594" i="2"/>
  <c r="S594" i="2" s="1"/>
  <c r="B594" i="2"/>
  <c r="A594" i="2"/>
  <c r="AZ594" i="2" s="1"/>
  <c r="H593" i="2"/>
  <c r="G593" i="2"/>
  <c r="F593" i="2"/>
  <c r="E593" i="2"/>
  <c r="D593" i="2"/>
  <c r="C593" i="2"/>
  <c r="S593" i="2" s="1"/>
  <c r="B593" i="2"/>
  <c r="A593" i="2"/>
  <c r="AZ593" i="2" s="1"/>
  <c r="H592" i="2"/>
  <c r="G592" i="2"/>
  <c r="F592" i="2"/>
  <c r="E592" i="2"/>
  <c r="D592" i="2"/>
  <c r="C592" i="2"/>
  <c r="S592" i="2" s="1"/>
  <c r="B592" i="2"/>
  <c r="A592" i="2"/>
  <c r="AZ592" i="2" s="1"/>
  <c r="H591" i="2"/>
  <c r="G591" i="2"/>
  <c r="F591" i="2"/>
  <c r="E591" i="2"/>
  <c r="D591" i="2"/>
  <c r="C591" i="2"/>
  <c r="S591" i="2" s="1"/>
  <c r="B591" i="2"/>
  <c r="A591" i="2"/>
  <c r="AZ591" i="2" s="1"/>
  <c r="H590" i="2"/>
  <c r="G590" i="2"/>
  <c r="F590" i="2"/>
  <c r="E590" i="2"/>
  <c r="D590" i="2"/>
  <c r="C590" i="2"/>
  <c r="S590" i="2" s="1"/>
  <c r="B590" i="2"/>
  <c r="A590" i="2"/>
  <c r="AZ590" i="2" s="1"/>
  <c r="H589" i="2"/>
  <c r="G589" i="2"/>
  <c r="F589" i="2"/>
  <c r="E589" i="2"/>
  <c r="D589" i="2"/>
  <c r="C589" i="2"/>
  <c r="S589" i="2" s="1"/>
  <c r="B589" i="2"/>
  <c r="A589" i="2"/>
  <c r="AZ589" i="2" s="1"/>
  <c r="H588" i="2"/>
  <c r="G588" i="2"/>
  <c r="F588" i="2"/>
  <c r="E588" i="2"/>
  <c r="D588" i="2"/>
  <c r="C588" i="2"/>
  <c r="S588" i="2" s="1"/>
  <c r="B588" i="2"/>
  <c r="A588" i="2"/>
  <c r="AZ588" i="2" s="1"/>
  <c r="H587" i="2"/>
  <c r="G587" i="2"/>
  <c r="F587" i="2"/>
  <c r="E587" i="2"/>
  <c r="D587" i="2"/>
  <c r="C587" i="2"/>
  <c r="S587" i="2" s="1"/>
  <c r="B587" i="2"/>
  <c r="A587" i="2"/>
  <c r="AZ587" i="2" s="1"/>
  <c r="H586" i="2"/>
  <c r="G586" i="2"/>
  <c r="F586" i="2"/>
  <c r="E586" i="2"/>
  <c r="D586" i="2"/>
  <c r="C586" i="2"/>
  <c r="S586" i="2" s="1"/>
  <c r="B586" i="2"/>
  <c r="A586" i="2"/>
  <c r="AZ586" i="2" s="1"/>
  <c r="H585" i="2"/>
  <c r="G585" i="2"/>
  <c r="F585" i="2"/>
  <c r="E585" i="2"/>
  <c r="D585" i="2"/>
  <c r="C585" i="2"/>
  <c r="S585" i="2" s="1"/>
  <c r="B585" i="2"/>
  <c r="A585" i="2"/>
  <c r="AZ585" i="2" s="1"/>
  <c r="H584" i="2"/>
  <c r="G584" i="2"/>
  <c r="F584" i="2"/>
  <c r="E584" i="2"/>
  <c r="D584" i="2"/>
  <c r="C584" i="2"/>
  <c r="S584" i="2" s="1"/>
  <c r="B584" i="2"/>
  <c r="A584" i="2"/>
  <c r="AZ584" i="2" s="1"/>
  <c r="H583" i="2"/>
  <c r="G583" i="2"/>
  <c r="F583" i="2"/>
  <c r="E583" i="2"/>
  <c r="D583" i="2"/>
  <c r="C583" i="2"/>
  <c r="S583" i="2" s="1"/>
  <c r="B583" i="2"/>
  <c r="A583" i="2"/>
  <c r="AZ583" i="2" s="1"/>
  <c r="H582" i="2"/>
  <c r="G582" i="2"/>
  <c r="F582" i="2"/>
  <c r="E582" i="2"/>
  <c r="D582" i="2"/>
  <c r="C582" i="2"/>
  <c r="S582" i="2" s="1"/>
  <c r="B582" i="2"/>
  <c r="A582" i="2"/>
  <c r="AZ582" i="2" s="1"/>
  <c r="H581" i="2"/>
  <c r="G581" i="2"/>
  <c r="F581" i="2"/>
  <c r="E581" i="2"/>
  <c r="D581" i="2"/>
  <c r="C581" i="2"/>
  <c r="S581" i="2" s="1"/>
  <c r="B581" i="2"/>
  <c r="A581" i="2"/>
  <c r="AZ581" i="2" s="1"/>
  <c r="H580" i="2"/>
  <c r="G580" i="2"/>
  <c r="F580" i="2"/>
  <c r="E580" i="2"/>
  <c r="D580" i="2"/>
  <c r="C580" i="2"/>
  <c r="S580" i="2" s="1"/>
  <c r="B580" i="2"/>
  <c r="A580" i="2"/>
  <c r="AZ580" i="2" s="1"/>
  <c r="H579" i="2"/>
  <c r="G579" i="2"/>
  <c r="F579" i="2"/>
  <c r="E579" i="2"/>
  <c r="D579" i="2"/>
  <c r="C579" i="2"/>
  <c r="S579" i="2" s="1"/>
  <c r="B579" i="2"/>
  <c r="A579" i="2"/>
  <c r="AZ579" i="2" s="1"/>
  <c r="H578" i="2"/>
  <c r="G578" i="2"/>
  <c r="F578" i="2"/>
  <c r="E578" i="2"/>
  <c r="D578" i="2"/>
  <c r="C578" i="2"/>
  <c r="S578" i="2" s="1"/>
  <c r="B578" i="2"/>
  <c r="A578" i="2"/>
  <c r="AZ578" i="2" s="1"/>
  <c r="H577" i="2"/>
  <c r="G577" i="2"/>
  <c r="F577" i="2"/>
  <c r="E577" i="2"/>
  <c r="D577" i="2"/>
  <c r="C577" i="2"/>
  <c r="S577" i="2" s="1"/>
  <c r="B577" i="2"/>
  <c r="A577" i="2"/>
  <c r="AZ577" i="2" s="1"/>
  <c r="H576" i="2"/>
  <c r="G576" i="2"/>
  <c r="F576" i="2"/>
  <c r="E576" i="2"/>
  <c r="D576" i="2"/>
  <c r="C576" i="2"/>
  <c r="S576" i="2" s="1"/>
  <c r="B576" i="2"/>
  <c r="A576" i="2"/>
  <c r="AZ576" i="2" s="1"/>
  <c r="H575" i="2"/>
  <c r="G575" i="2"/>
  <c r="F575" i="2"/>
  <c r="E575" i="2"/>
  <c r="D575" i="2"/>
  <c r="C575" i="2"/>
  <c r="S575" i="2" s="1"/>
  <c r="B575" i="2"/>
  <c r="A575" i="2"/>
  <c r="AZ575" i="2" s="1"/>
  <c r="H574" i="2"/>
  <c r="G574" i="2"/>
  <c r="F574" i="2"/>
  <c r="E574" i="2"/>
  <c r="D574" i="2"/>
  <c r="C574" i="2"/>
  <c r="S574" i="2" s="1"/>
  <c r="B574" i="2"/>
  <c r="A574" i="2"/>
  <c r="AZ574" i="2" s="1"/>
  <c r="H573" i="2"/>
  <c r="G573" i="2"/>
  <c r="F573" i="2"/>
  <c r="E573" i="2"/>
  <c r="D573" i="2"/>
  <c r="C573" i="2"/>
  <c r="S573" i="2" s="1"/>
  <c r="B573" i="2"/>
  <c r="A573" i="2"/>
  <c r="AZ573" i="2" s="1"/>
  <c r="H572" i="2"/>
  <c r="G572" i="2"/>
  <c r="F572" i="2"/>
  <c r="E572" i="2"/>
  <c r="D572" i="2"/>
  <c r="C572" i="2"/>
  <c r="S572" i="2" s="1"/>
  <c r="B572" i="2"/>
  <c r="A572" i="2"/>
  <c r="AZ572" i="2" s="1"/>
  <c r="H571" i="2"/>
  <c r="G571" i="2"/>
  <c r="F571" i="2"/>
  <c r="E571" i="2"/>
  <c r="D571" i="2"/>
  <c r="C571" i="2"/>
  <c r="S571" i="2" s="1"/>
  <c r="B571" i="2"/>
  <c r="A571" i="2"/>
  <c r="AZ571" i="2" s="1"/>
  <c r="H570" i="2"/>
  <c r="G570" i="2"/>
  <c r="F570" i="2"/>
  <c r="E570" i="2"/>
  <c r="D570" i="2"/>
  <c r="C570" i="2"/>
  <c r="S570" i="2" s="1"/>
  <c r="B570" i="2"/>
  <c r="A570" i="2"/>
  <c r="AZ570" i="2" s="1"/>
  <c r="H569" i="2"/>
  <c r="G569" i="2"/>
  <c r="F569" i="2"/>
  <c r="E569" i="2"/>
  <c r="D569" i="2"/>
  <c r="C569" i="2"/>
  <c r="S569" i="2" s="1"/>
  <c r="B569" i="2"/>
  <c r="A569" i="2"/>
  <c r="AZ569" i="2" s="1"/>
  <c r="H568" i="2"/>
  <c r="G568" i="2"/>
  <c r="F568" i="2"/>
  <c r="E568" i="2"/>
  <c r="D568" i="2"/>
  <c r="C568" i="2"/>
  <c r="S568" i="2" s="1"/>
  <c r="B568" i="2"/>
  <c r="A568" i="2"/>
  <c r="AZ568" i="2" s="1"/>
  <c r="H567" i="2"/>
  <c r="G567" i="2"/>
  <c r="F567" i="2"/>
  <c r="E567" i="2"/>
  <c r="D567" i="2"/>
  <c r="C567" i="2"/>
  <c r="S567" i="2" s="1"/>
  <c r="B567" i="2"/>
  <c r="A567" i="2"/>
  <c r="AZ567" i="2" s="1"/>
  <c r="H566" i="2"/>
  <c r="G566" i="2"/>
  <c r="F566" i="2"/>
  <c r="E566" i="2"/>
  <c r="D566" i="2"/>
  <c r="C566" i="2"/>
  <c r="S566" i="2" s="1"/>
  <c r="B566" i="2"/>
  <c r="A566" i="2"/>
  <c r="AZ566" i="2" s="1"/>
  <c r="H565" i="2"/>
  <c r="G565" i="2"/>
  <c r="F565" i="2"/>
  <c r="E565" i="2"/>
  <c r="D565" i="2"/>
  <c r="C565" i="2"/>
  <c r="S565" i="2" s="1"/>
  <c r="B565" i="2"/>
  <c r="A565" i="2"/>
  <c r="AZ565" i="2" s="1"/>
  <c r="H564" i="2"/>
  <c r="G564" i="2"/>
  <c r="F564" i="2"/>
  <c r="E564" i="2"/>
  <c r="D564" i="2"/>
  <c r="C564" i="2"/>
  <c r="S564" i="2" s="1"/>
  <c r="B564" i="2"/>
  <c r="A564" i="2"/>
  <c r="AZ564" i="2" s="1"/>
  <c r="H563" i="2"/>
  <c r="G563" i="2"/>
  <c r="F563" i="2"/>
  <c r="E563" i="2"/>
  <c r="D563" i="2"/>
  <c r="C563" i="2"/>
  <c r="S563" i="2" s="1"/>
  <c r="B563" i="2"/>
  <c r="A563" i="2"/>
  <c r="AZ563" i="2" s="1"/>
  <c r="H562" i="2"/>
  <c r="G562" i="2"/>
  <c r="F562" i="2"/>
  <c r="E562" i="2"/>
  <c r="D562" i="2"/>
  <c r="C562" i="2"/>
  <c r="S562" i="2" s="1"/>
  <c r="B562" i="2"/>
  <c r="A562" i="2"/>
  <c r="AZ562" i="2" s="1"/>
  <c r="H561" i="2"/>
  <c r="G561" i="2"/>
  <c r="F561" i="2"/>
  <c r="J561" i="2" s="1"/>
  <c r="E561" i="2"/>
  <c r="D561" i="2"/>
  <c r="U561" i="2" s="1"/>
  <c r="C561" i="2"/>
  <c r="S561" i="2" s="1"/>
  <c r="B561" i="2"/>
  <c r="A561" i="2"/>
  <c r="AZ561" i="2" s="1"/>
  <c r="H560" i="2"/>
  <c r="G560" i="2"/>
  <c r="F560" i="2"/>
  <c r="E560" i="2"/>
  <c r="D560" i="2"/>
  <c r="C560" i="2"/>
  <c r="S560" i="2" s="1"/>
  <c r="B560" i="2"/>
  <c r="A560" i="2"/>
  <c r="AZ560" i="2" s="1"/>
  <c r="J559" i="2"/>
  <c r="H559" i="2"/>
  <c r="G559" i="2"/>
  <c r="F559" i="2"/>
  <c r="E559" i="2"/>
  <c r="D559" i="2"/>
  <c r="C559" i="2"/>
  <c r="S559" i="2" s="1"/>
  <c r="B559" i="2"/>
  <c r="A559" i="2"/>
  <c r="AZ559" i="2" s="1"/>
  <c r="H558" i="2"/>
  <c r="G558" i="2"/>
  <c r="F558" i="2"/>
  <c r="E558" i="2"/>
  <c r="D558" i="2"/>
  <c r="C558" i="2"/>
  <c r="S558" i="2" s="1"/>
  <c r="B558" i="2"/>
  <c r="A558" i="2"/>
  <c r="AZ558" i="2" s="1"/>
  <c r="H557" i="2"/>
  <c r="G557" i="2"/>
  <c r="F557" i="2"/>
  <c r="E557" i="2"/>
  <c r="D557" i="2"/>
  <c r="C557" i="2"/>
  <c r="S557" i="2" s="1"/>
  <c r="B557" i="2"/>
  <c r="A557" i="2"/>
  <c r="AZ557" i="2" s="1"/>
  <c r="H556" i="2"/>
  <c r="G556" i="2"/>
  <c r="F556" i="2"/>
  <c r="E556" i="2"/>
  <c r="D556" i="2"/>
  <c r="C556" i="2"/>
  <c r="S556" i="2" s="1"/>
  <c r="B556" i="2"/>
  <c r="A556" i="2"/>
  <c r="AZ556" i="2" s="1"/>
  <c r="H555" i="2"/>
  <c r="G555" i="2"/>
  <c r="F555" i="2"/>
  <c r="E555" i="2"/>
  <c r="D555" i="2"/>
  <c r="C555" i="2"/>
  <c r="S555" i="2" s="1"/>
  <c r="B555" i="2"/>
  <c r="A555" i="2"/>
  <c r="AZ555" i="2" s="1"/>
  <c r="H554" i="2"/>
  <c r="G554" i="2"/>
  <c r="F554" i="2"/>
  <c r="E554" i="2"/>
  <c r="D554" i="2"/>
  <c r="C554" i="2"/>
  <c r="S554" i="2" s="1"/>
  <c r="B554" i="2"/>
  <c r="A554" i="2"/>
  <c r="AZ554" i="2" s="1"/>
  <c r="H553" i="2"/>
  <c r="G553" i="2"/>
  <c r="F553" i="2"/>
  <c r="E553" i="2"/>
  <c r="D553" i="2"/>
  <c r="C553" i="2"/>
  <c r="S553" i="2" s="1"/>
  <c r="B553" i="2"/>
  <c r="A553" i="2"/>
  <c r="AZ553" i="2" s="1"/>
  <c r="H552" i="2"/>
  <c r="G552" i="2"/>
  <c r="F552" i="2"/>
  <c r="E552" i="2"/>
  <c r="D552" i="2"/>
  <c r="C552" i="2"/>
  <c r="S552" i="2" s="1"/>
  <c r="B552" i="2"/>
  <c r="A552" i="2"/>
  <c r="AZ552" i="2" s="1"/>
  <c r="H551" i="2"/>
  <c r="G551" i="2"/>
  <c r="F551" i="2"/>
  <c r="E551" i="2"/>
  <c r="D551" i="2"/>
  <c r="C551" i="2"/>
  <c r="S551" i="2" s="1"/>
  <c r="B551" i="2"/>
  <c r="A551" i="2"/>
  <c r="AZ551" i="2" s="1"/>
  <c r="H550" i="2"/>
  <c r="G550" i="2"/>
  <c r="F550" i="2"/>
  <c r="E550" i="2"/>
  <c r="D550" i="2"/>
  <c r="C550" i="2"/>
  <c r="S550" i="2" s="1"/>
  <c r="B550" i="2"/>
  <c r="A550" i="2"/>
  <c r="AZ550" i="2" s="1"/>
  <c r="H549" i="2"/>
  <c r="G549" i="2"/>
  <c r="F549" i="2"/>
  <c r="E549" i="2"/>
  <c r="D549" i="2"/>
  <c r="C549" i="2"/>
  <c r="S549" i="2" s="1"/>
  <c r="B549" i="2"/>
  <c r="A549" i="2"/>
  <c r="AZ549" i="2" s="1"/>
  <c r="H548" i="2"/>
  <c r="G548" i="2"/>
  <c r="F548" i="2"/>
  <c r="E548" i="2"/>
  <c r="D548" i="2"/>
  <c r="C548" i="2"/>
  <c r="S548" i="2" s="1"/>
  <c r="B548" i="2"/>
  <c r="A548" i="2"/>
  <c r="AZ548" i="2" s="1"/>
  <c r="H547" i="2"/>
  <c r="G547" i="2"/>
  <c r="F547" i="2"/>
  <c r="E547" i="2"/>
  <c r="D547" i="2"/>
  <c r="C547" i="2"/>
  <c r="S547" i="2" s="1"/>
  <c r="B547" i="2"/>
  <c r="A547" i="2"/>
  <c r="AZ547" i="2" s="1"/>
  <c r="H546" i="2"/>
  <c r="G546" i="2"/>
  <c r="F546" i="2"/>
  <c r="E546" i="2"/>
  <c r="D546" i="2"/>
  <c r="C546" i="2"/>
  <c r="S546" i="2" s="1"/>
  <c r="B546" i="2"/>
  <c r="A546" i="2"/>
  <c r="AZ546" i="2" s="1"/>
  <c r="H545" i="2"/>
  <c r="G545" i="2"/>
  <c r="F545" i="2"/>
  <c r="E545" i="2"/>
  <c r="D545" i="2"/>
  <c r="C545" i="2"/>
  <c r="S545" i="2" s="1"/>
  <c r="B545" i="2"/>
  <c r="A545" i="2"/>
  <c r="AZ545" i="2" s="1"/>
  <c r="H544" i="2"/>
  <c r="G544" i="2"/>
  <c r="F544" i="2"/>
  <c r="E544" i="2"/>
  <c r="D544" i="2"/>
  <c r="C544" i="2"/>
  <c r="S544" i="2" s="1"/>
  <c r="B544" i="2"/>
  <c r="A544" i="2"/>
  <c r="AZ544" i="2" s="1"/>
  <c r="H543" i="2"/>
  <c r="G543" i="2"/>
  <c r="F543" i="2"/>
  <c r="E543" i="2"/>
  <c r="D543" i="2"/>
  <c r="C543" i="2"/>
  <c r="S543" i="2" s="1"/>
  <c r="B543" i="2"/>
  <c r="A543" i="2"/>
  <c r="AZ543" i="2" s="1"/>
  <c r="H542" i="2"/>
  <c r="G542" i="2"/>
  <c r="F542" i="2"/>
  <c r="E542" i="2"/>
  <c r="D542" i="2"/>
  <c r="C542" i="2"/>
  <c r="S542" i="2" s="1"/>
  <c r="B542" i="2"/>
  <c r="A542" i="2"/>
  <c r="AZ542" i="2" s="1"/>
  <c r="H541" i="2"/>
  <c r="G541" i="2"/>
  <c r="F541" i="2"/>
  <c r="E541" i="2"/>
  <c r="D541" i="2"/>
  <c r="C541" i="2"/>
  <c r="S541" i="2" s="1"/>
  <c r="B541" i="2"/>
  <c r="A541" i="2"/>
  <c r="AZ541" i="2" s="1"/>
  <c r="H540" i="2"/>
  <c r="G540" i="2"/>
  <c r="F540" i="2"/>
  <c r="E540" i="2"/>
  <c r="D540" i="2"/>
  <c r="C540" i="2"/>
  <c r="S540" i="2" s="1"/>
  <c r="B540" i="2"/>
  <c r="A540" i="2"/>
  <c r="AZ540" i="2" s="1"/>
  <c r="H539" i="2"/>
  <c r="G539" i="2"/>
  <c r="F539" i="2"/>
  <c r="E539" i="2"/>
  <c r="D539" i="2"/>
  <c r="C539" i="2"/>
  <c r="S539" i="2" s="1"/>
  <c r="B539" i="2"/>
  <c r="A539" i="2"/>
  <c r="AZ539" i="2" s="1"/>
  <c r="H538" i="2"/>
  <c r="G538" i="2"/>
  <c r="F538" i="2"/>
  <c r="E538" i="2"/>
  <c r="D538" i="2"/>
  <c r="C538" i="2"/>
  <c r="S538" i="2" s="1"/>
  <c r="B538" i="2"/>
  <c r="A538" i="2"/>
  <c r="AZ538" i="2" s="1"/>
  <c r="H537" i="2"/>
  <c r="G537" i="2"/>
  <c r="F537" i="2"/>
  <c r="E537" i="2"/>
  <c r="D537" i="2"/>
  <c r="C537" i="2"/>
  <c r="S537" i="2" s="1"/>
  <c r="B537" i="2"/>
  <c r="A537" i="2"/>
  <c r="AZ537" i="2" s="1"/>
  <c r="H536" i="2"/>
  <c r="G536" i="2"/>
  <c r="F536" i="2"/>
  <c r="E536" i="2"/>
  <c r="D536" i="2"/>
  <c r="C536" i="2"/>
  <c r="S536" i="2" s="1"/>
  <c r="B536" i="2"/>
  <c r="A536" i="2"/>
  <c r="AZ536" i="2" s="1"/>
  <c r="H535" i="2"/>
  <c r="G535" i="2"/>
  <c r="F535" i="2"/>
  <c r="E535" i="2"/>
  <c r="D535" i="2"/>
  <c r="C535" i="2"/>
  <c r="S535" i="2" s="1"/>
  <c r="B535" i="2"/>
  <c r="A535" i="2"/>
  <c r="AZ535" i="2" s="1"/>
  <c r="H534" i="2"/>
  <c r="G534" i="2"/>
  <c r="F534" i="2"/>
  <c r="E534" i="2"/>
  <c r="D534" i="2"/>
  <c r="C534" i="2"/>
  <c r="S534" i="2" s="1"/>
  <c r="B534" i="2"/>
  <c r="A534" i="2"/>
  <c r="AZ534" i="2" s="1"/>
  <c r="H533" i="2"/>
  <c r="G533" i="2"/>
  <c r="F533" i="2"/>
  <c r="E533" i="2"/>
  <c r="D533" i="2"/>
  <c r="C533" i="2"/>
  <c r="S533" i="2" s="1"/>
  <c r="B533" i="2"/>
  <c r="A533" i="2"/>
  <c r="AZ533" i="2" s="1"/>
  <c r="H532" i="2"/>
  <c r="G532" i="2"/>
  <c r="F532" i="2"/>
  <c r="E532" i="2"/>
  <c r="D532" i="2"/>
  <c r="C532" i="2"/>
  <c r="S532" i="2" s="1"/>
  <c r="B532" i="2"/>
  <c r="A532" i="2"/>
  <c r="AZ532" i="2" s="1"/>
  <c r="H531" i="2"/>
  <c r="G531" i="2"/>
  <c r="F531" i="2"/>
  <c r="E531" i="2"/>
  <c r="D531" i="2"/>
  <c r="C531" i="2"/>
  <c r="S531" i="2" s="1"/>
  <c r="B531" i="2"/>
  <c r="A531" i="2"/>
  <c r="AZ531" i="2" s="1"/>
  <c r="H530" i="2"/>
  <c r="G530" i="2"/>
  <c r="F530" i="2"/>
  <c r="E530" i="2"/>
  <c r="D530" i="2"/>
  <c r="C530" i="2"/>
  <c r="S530" i="2" s="1"/>
  <c r="B530" i="2"/>
  <c r="A530" i="2"/>
  <c r="AZ530" i="2" s="1"/>
  <c r="H529" i="2"/>
  <c r="G529" i="2"/>
  <c r="F529" i="2"/>
  <c r="E529" i="2"/>
  <c r="D529" i="2"/>
  <c r="C529" i="2"/>
  <c r="S529" i="2" s="1"/>
  <c r="B529" i="2"/>
  <c r="A529" i="2"/>
  <c r="AZ529" i="2" s="1"/>
  <c r="H528" i="2"/>
  <c r="G528" i="2"/>
  <c r="F528" i="2"/>
  <c r="E528" i="2"/>
  <c r="D528" i="2"/>
  <c r="C528" i="2"/>
  <c r="S528" i="2" s="1"/>
  <c r="B528" i="2"/>
  <c r="A528" i="2"/>
  <c r="AZ528" i="2" s="1"/>
  <c r="H527" i="2"/>
  <c r="G527" i="2"/>
  <c r="F527" i="2"/>
  <c r="E527" i="2"/>
  <c r="D527" i="2"/>
  <c r="C527" i="2"/>
  <c r="S527" i="2" s="1"/>
  <c r="B527" i="2"/>
  <c r="A527" i="2"/>
  <c r="AZ527" i="2" s="1"/>
  <c r="H526" i="2"/>
  <c r="G526" i="2"/>
  <c r="F526" i="2"/>
  <c r="E526" i="2"/>
  <c r="D526" i="2"/>
  <c r="C526" i="2"/>
  <c r="S526" i="2" s="1"/>
  <c r="B526" i="2"/>
  <c r="A526" i="2"/>
  <c r="AZ526" i="2" s="1"/>
  <c r="H525" i="2"/>
  <c r="G525" i="2"/>
  <c r="F525" i="2"/>
  <c r="E525" i="2"/>
  <c r="D525" i="2"/>
  <c r="C525" i="2"/>
  <c r="S525" i="2" s="1"/>
  <c r="B525" i="2"/>
  <c r="A525" i="2"/>
  <c r="AZ525" i="2" s="1"/>
  <c r="H524" i="2"/>
  <c r="G524" i="2"/>
  <c r="F524" i="2"/>
  <c r="E524" i="2"/>
  <c r="U524" i="2" s="1"/>
  <c r="D524" i="2"/>
  <c r="C524" i="2"/>
  <c r="S524" i="2" s="1"/>
  <c r="B524" i="2"/>
  <c r="A524" i="2"/>
  <c r="AZ524" i="2" s="1"/>
  <c r="H523" i="2"/>
  <c r="G523" i="2"/>
  <c r="F523" i="2"/>
  <c r="E523" i="2"/>
  <c r="D523" i="2"/>
  <c r="C523" i="2"/>
  <c r="S523" i="2" s="1"/>
  <c r="B523" i="2"/>
  <c r="A523" i="2"/>
  <c r="AZ523" i="2" s="1"/>
  <c r="H522" i="2"/>
  <c r="G522" i="2"/>
  <c r="F522" i="2"/>
  <c r="E522" i="2"/>
  <c r="D522" i="2"/>
  <c r="C522" i="2"/>
  <c r="S522" i="2" s="1"/>
  <c r="B522" i="2"/>
  <c r="A522" i="2"/>
  <c r="AZ522" i="2" s="1"/>
  <c r="H521" i="2"/>
  <c r="G521" i="2"/>
  <c r="F521" i="2"/>
  <c r="E521" i="2"/>
  <c r="D521" i="2"/>
  <c r="C521" i="2"/>
  <c r="S521" i="2" s="1"/>
  <c r="B521" i="2"/>
  <c r="A521" i="2"/>
  <c r="AZ521" i="2" s="1"/>
  <c r="H520" i="2"/>
  <c r="G520" i="2"/>
  <c r="F520" i="2"/>
  <c r="E520" i="2"/>
  <c r="D520" i="2"/>
  <c r="C520" i="2"/>
  <c r="S520" i="2" s="1"/>
  <c r="B520" i="2"/>
  <c r="A520" i="2"/>
  <c r="AZ520" i="2" s="1"/>
  <c r="H519" i="2"/>
  <c r="G519" i="2"/>
  <c r="F519" i="2"/>
  <c r="E519" i="2"/>
  <c r="D519" i="2"/>
  <c r="C519" i="2"/>
  <c r="S519" i="2" s="1"/>
  <c r="B519" i="2"/>
  <c r="A519" i="2"/>
  <c r="AZ519" i="2" s="1"/>
  <c r="H518" i="2"/>
  <c r="G518" i="2"/>
  <c r="F518" i="2"/>
  <c r="E518" i="2"/>
  <c r="D518" i="2"/>
  <c r="C518" i="2"/>
  <c r="S518" i="2" s="1"/>
  <c r="B518" i="2"/>
  <c r="A518" i="2"/>
  <c r="AZ518" i="2" s="1"/>
  <c r="H517" i="2"/>
  <c r="G517" i="2"/>
  <c r="F517" i="2"/>
  <c r="E517" i="2"/>
  <c r="D517" i="2"/>
  <c r="C517" i="2"/>
  <c r="S517" i="2" s="1"/>
  <c r="B517" i="2"/>
  <c r="A517" i="2"/>
  <c r="AZ517" i="2" s="1"/>
  <c r="H516" i="2"/>
  <c r="G516" i="2"/>
  <c r="F516" i="2"/>
  <c r="E516" i="2"/>
  <c r="D516" i="2"/>
  <c r="C516" i="2"/>
  <c r="S516" i="2" s="1"/>
  <c r="B516" i="2"/>
  <c r="A516" i="2"/>
  <c r="AZ516" i="2" s="1"/>
  <c r="H515" i="2"/>
  <c r="G515" i="2"/>
  <c r="F515" i="2"/>
  <c r="E515" i="2"/>
  <c r="D515" i="2"/>
  <c r="C515" i="2"/>
  <c r="S515" i="2" s="1"/>
  <c r="B515" i="2"/>
  <c r="A515" i="2"/>
  <c r="AZ515" i="2" s="1"/>
  <c r="H514" i="2"/>
  <c r="G514" i="2"/>
  <c r="F514" i="2"/>
  <c r="E514" i="2"/>
  <c r="D514" i="2"/>
  <c r="C514" i="2"/>
  <c r="S514" i="2" s="1"/>
  <c r="B514" i="2"/>
  <c r="A514" i="2"/>
  <c r="AZ514" i="2" s="1"/>
  <c r="H513" i="2"/>
  <c r="G513" i="2"/>
  <c r="F513" i="2"/>
  <c r="J513" i="2" s="1"/>
  <c r="E513" i="2"/>
  <c r="D513" i="2"/>
  <c r="C513" i="2"/>
  <c r="S513" i="2" s="1"/>
  <c r="B513" i="2"/>
  <c r="A513" i="2"/>
  <c r="AZ513" i="2" s="1"/>
  <c r="H512" i="2"/>
  <c r="G512" i="2"/>
  <c r="F512" i="2"/>
  <c r="E512" i="2"/>
  <c r="D512" i="2"/>
  <c r="C512" i="2"/>
  <c r="S512" i="2" s="1"/>
  <c r="B512" i="2"/>
  <c r="A512" i="2"/>
  <c r="AZ512" i="2" s="1"/>
  <c r="H511" i="2"/>
  <c r="G511" i="2"/>
  <c r="F511" i="2"/>
  <c r="E511" i="2"/>
  <c r="D511" i="2"/>
  <c r="C511" i="2"/>
  <c r="S511" i="2" s="1"/>
  <c r="B511" i="2"/>
  <c r="A511" i="2"/>
  <c r="AZ511" i="2" s="1"/>
  <c r="H510" i="2"/>
  <c r="G510" i="2"/>
  <c r="F510" i="2"/>
  <c r="E510" i="2"/>
  <c r="D510" i="2"/>
  <c r="C510" i="2"/>
  <c r="S510" i="2" s="1"/>
  <c r="B510" i="2"/>
  <c r="A510" i="2"/>
  <c r="AZ510" i="2" s="1"/>
  <c r="H509" i="2"/>
  <c r="G509" i="2"/>
  <c r="F509" i="2"/>
  <c r="E509" i="2"/>
  <c r="D509" i="2"/>
  <c r="C509" i="2"/>
  <c r="S509" i="2" s="1"/>
  <c r="B509" i="2"/>
  <c r="A509" i="2"/>
  <c r="AZ509" i="2" s="1"/>
  <c r="H508" i="2"/>
  <c r="G508" i="2"/>
  <c r="F508" i="2"/>
  <c r="E508" i="2"/>
  <c r="D508" i="2"/>
  <c r="T508" i="2" s="1"/>
  <c r="I508" i="2" s="1"/>
  <c r="C508" i="2"/>
  <c r="S508" i="2" s="1"/>
  <c r="B508" i="2"/>
  <c r="A508" i="2"/>
  <c r="AZ508" i="2" s="1"/>
  <c r="H507" i="2"/>
  <c r="G507" i="2"/>
  <c r="F507" i="2"/>
  <c r="E507" i="2"/>
  <c r="D507" i="2"/>
  <c r="C507" i="2"/>
  <c r="S507" i="2" s="1"/>
  <c r="B507" i="2"/>
  <c r="A507" i="2"/>
  <c r="AZ507" i="2" s="1"/>
  <c r="H506" i="2"/>
  <c r="G506" i="2"/>
  <c r="F506" i="2"/>
  <c r="E506" i="2"/>
  <c r="D506" i="2"/>
  <c r="C506" i="2"/>
  <c r="S506" i="2" s="1"/>
  <c r="B506" i="2"/>
  <c r="A506" i="2"/>
  <c r="AZ506" i="2" s="1"/>
  <c r="H505" i="2"/>
  <c r="G505" i="2"/>
  <c r="F505" i="2"/>
  <c r="E505" i="2"/>
  <c r="D505" i="2"/>
  <c r="U505" i="2" s="1"/>
  <c r="C505" i="2"/>
  <c r="S505" i="2" s="1"/>
  <c r="B505" i="2"/>
  <c r="A505" i="2"/>
  <c r="AZ505" i="2" s="1"/>
  <c r="H504" i="2"/>
  <c r="G504" i="2"/>
  <c r="F504" i="2"/>
  <c r="E504" i="2"/>
  <c r="D504" i="2"/>
  <c r="C504" i="2"/>
  <c r="S504" i="2" s="1"/>
  <c r="B504" i="2"/>
  <c r="A504" i="2"/>
  <c r="AZ504" i="2" s="1"/>
  <c r="H503" i="2"/>
  <c r="G503" i="2"/>
  <c r="F503" i="2"/>
  <c r="E503" i="2"/>
  <c r="D503" i="2"/>
  <c r="C503" i="2"/>
  <c r="S503" i="2" s="1"/>
  <c r="B503" i="2"/>
  <c r="A503" i="2"/>
  <c r="AZ503" i="2" s="1"/>
  <c r="H502" i="2"/>
  <c r="G502" i="2"/>
  <c r="F502" i="2"/>
  <c r="E502" i="2"/>
  <c r="D502" i="2"/>
  <c r="C502" i="2"/>
  <c r="S502" i="2" s="1"/>
  <c r="B502" i="2"/>
  <c r="A502" i="2"/>
  <c r="AZ502" i="2" s="1"/>
  <c r="H501" i="2"/>
  <c r="G501" i="2"/>
  <c r="F501" i="2"/>
  <c r="E501" i="2"/>
  <c r="D501" i="2"/>
  <c r="C501" i="2"/>
  <c r="S501" i="2" s="1"/>
  <c r="B501" i="2"/>
  <c r="A501" i="2"/>
  <c r="AZ501" i="2" s="1"/>
  <c r="H500" i="2"/>
  <c r="G500" i="2"/>
  <c r="F500" i="2"/>
  <c r="E500" i="2"/>
  <c r="D500" i="2"/>
  <c r="C500" i="2"/>
  <c r="S500" i="2" s="1"/>
  <c r="B500" i="2"/>
  <c r="A500" i="2"/>
  <c r="AZ500" i="2" s="1"/>
  <c r="H499" i="2"/>
  <c r="G499" i="2"/>
  <c r="F499" i="2"/>
  <c r="E499" i="2"/>
  <c r="D499" i="2"/>
  <c r="C499" i="2"/>
  <c r="S499" i="2" s="1"/>
  <c r="B499" i="2"/>
  <c r="A499" i="2"/>
  <c r="AZ499" i="2" s="1"/>
  <c r="H498" i="2"/>
  <c r="G498" i="2"/>
  <c r="F498" i="2"/>
  <c r="E498" i="2"/>
  <c r="D498" i="2"/>
  <c r="C498" i="2"/>
  <c r="S498" i="2" s="1"/>
  <c r="B498" i="2"/>
  <c r="A498" i="2"/>
  <c r="AZ498" i="2" s="1"/>
  <c r="H497" i="2"/>
  <c r="G497" i="2"/>
  <c r="F497" i="2"/>
  <c r="E497" i="2"/>
  <c r="D497" i="2"/>
  <c r="C497" i="2"/>
  <c r="S497" i="2" s="1"/>
  <c r="B497" i="2"/>
  <c r="A497" i="2"/>
  <c r="AZ497" i="2" s="1"/>
  <c r="H496" i="2"/>
  <c r="G496" i="2"/>
  <c r="F496" i="2"/>
  <c r="E496" i="2"/>
  <c r="D496" i="2"/>
  <c r="C496" i="2"/>
  <c r="S496" i="2" s="1"/>
  <c r="B496" i="2"/>
  <c r="A496" i="2"/>
  <c r="AZ496" i="2" s="1"/>
  <c r="H495" i="2"/>
  <c r="G495" i="2"/>
  <c r="F495" i="2"/>
  <c r="E495" i="2"/>
  <c r="D495" i="2"/>
  <c r="C495" i="2"/>
  <c r="S495" i="2" s="1"/>
  <c r="B495" i="2"/>
  <c r="A495" i="2"/>
  <c r="AZ495" i="2" s="1"/>
  <c r="H494" i="2"/>
  <c r="G494" i="2"/>
  <c r="F494" i="2"/>
  <c r="E494" i="2"/>
  <c r="D494" i="2"/>
  <c r="C494" i="2"/>
  <c r="S494" i="2" s="1"/>
  <c r="B494" i="2"/>
  <c r="A494" i="2"/>
  <c r="AZ494" i="2" s="1"/>
  <c r="H493" i="2"/>
  <c r="G493" i="2"/>
  <c r="F493" i="2"/>
  <c r="E493" i="2"/>
  <c r="D493" i="2"/>
  <c r="C493" i="2"/>
  <c r="S493" i="2" s="1"/>
  <c r="B493" i="2"/>
  <c r="A493" i="2"/>
  <c r="AZ493" i="2" s="1"/>
  <c r="H492" i="2"/>
  <c r="G492" i="2"/>
  <c r="F492" i="2"/>
  <c r="E492" i="2"/>
  <c r="D492" i="2"/>
  <c r="C492" i="2"/>
  <c r="S492" i="2" s="1"/>
  <c r="B492" i="2"/>
  <c r="A492" i="2"/>
  <c r="AZ492" i="2" s="1"/>
  <c r="H491" i="2"/>
  <c r="G491" i="2"/>
  <c r="F491" i="2"/>
  <c r="E491" i="2"/>
  <c r="D491" i="2"/>
  <c r="C491" i="2"/>
  <c r="S491" i="2" s="1"/>
  <c r="B491" i="2"/>
  <c r="A491" i="2"/>
  <c r="AZ491" i="2" s="1"/>
  <c r="H490" i="2"/>
  <c r="G490" i="2"/>
  <c r="F490" i="2"/>
  <c r="E490" i="2"/>
  <c r="D490" i="2"/>
  <c r="C490" i="2"/>
  <c r="S490" i="2" s="1"/>
  <c r="B490" i="2"/>
  <c r="A490" i="2"/>
  <c r="AZ490" i="2" s="1"/>
  <c r="H489" i="2"/>
  <c r="G489" i="2"/>
  <c r="F489" i="2"/>
  <c r="E489" i="2"/>
  <c r="D489" i="2"/>
  <c r="C489" i="2"/>
  <c r="S489" i="2" s="1"/>
  <c r="B489" i="2"/>
  <c r="A489" i="2"/>
  <c r="AZ489" i="2" s="1"/>
  <c r="H488" i="2"/>
  <c r="G488" i="2"/>
  <c r="F488" i="2"/>
  <c r="E488" i="2"/>
  <c r="D488" i="2"/>
  <c r="C488" i="2"/>
  <c r="S488" i="2" s="1"/>
  <c r="B488" i="2"/>
  <c r="A488" i="2"/>
  <c r="AZ488" i="2" s="1"/>
  <c r="H487" i="2"/>
  <c r="G487" i="2"/>
  <c r="F487" i="2"/>
  <c r="E487" i="2"/>
  <c r="D487" i="2"/>
  <c r="C487" i="2"/>
  <c r="S487" i="2" s="1"/>
  <c r="B487" i="2"/>
  <c r="A487" i="2"/>
  <c r="AZ487" i="2" s="1"/>
  <c r="H486" i="2"/>
  <c r="G486" i="2"/>
  <c r="F486" i="2"/>
  <c r="E486" i="2"/>
  <c r="D486" i="2"/>
  <c r="C486" i="2"/>
  <c r="S486" i="2" s="1"/>
  <c r="B486" i="2"/>
  <c r="A486" i="2"/>
  <c r="AZ486" i="2" s="1"/>
  <c r="H485" i="2"/>
  <c r="G485" i="2"/>
  <c r="F485" i="2"/>
  <c r="E485" i="2"/>
  <c r="D485" i="2"/>
  <c r="C485" i="2"/>
  <c r="S485" i="2" s="1"/>
  <c r="B485" i="2"/>
  <c r="A485" i="2"/>
  <c r="AZ485" i="2" s="1"/>
  <c r="H484" i="2"/>
  <c r="G484" i="2"/>
  <c r="F484" i="2"/>
  <c r="E484" i="2"/>
  <c r="D484" i="2"/>
  <c r="C484" i="2"/>
  <c r="S484" i="2" s="1"/>
  <c r="B484" i="2"/>
  <c r="A484" i="2"/>
  <c r="AZ484" i="2" s="1"/>
  <c r="H483" i="2"/>
  <c r="G483" i="2"/>
  <c r="F483" i="2"/>
  <c r="E483" i="2"/>
  <c r="D483" i="2"/>
  <c r="C483" i="2"/>
  <c r="S483" i="2" s="1"/>
  <c r="B483" i="2"/>
  <c r="A483" i="2"/>
  <c r="AZ483" i="2" s="1"/>
  <c r="H482" i="2"/>
  <c r="G482" i="2"/>
  <c r="F482" i="2"/>
  <c r="E482" i="2"/>
  <c r="D482" i="2"/>
  <c r="C482" i="2"/>
  <c r="S482" i="2" s="1"/>
  <c r="B482" i="2"/>
  <c r="A482" i="2"/>
  <c r="AZ482" i="2" s="1"/>
  <c r="H481" i="2"/>
  <c r="G481" i="2"/>
  <c r="F481" i="2"/>
  <c r="E481" i="2"/>
  <c r="D481" i="2"/>
  <c r="C481" i="2"/>
  <c r="S481" i="2" s="1"/>
  <c r="B481" i="2"/>
  <c r="A481" i="2"/>
  <c r="AZ481" i="2" s="1"/>
  <c r="H480" i="2"/>
  <c r="G480" i="2"/>
  <c r="F480" i="2"/>
  <c r="E480" i="2"/>
  <c r="D480" i="2"/>
  <c r="C480" i="2"/>
  <c r="S480" i="2" s="1"/>
  <c r="B480" i="2"/>
  <c r="A480" i="2"/>
  <c r="AZ480" i="2" s="1"/>
  <c r="H479" i="2"/>
  <c r="G479" i="2"/>
  <c r="F479" i="2"/>
  <c r="E479" i="2"/>
  <c r="D479" i="2"/>
  <c r="C479" i="2"/>
  <c r="S479" i="2" s="1"/>
  <c r="B479" i="2"/>
  <c r="A479" i="2"/>
  <c r="AZ479" i="2" s="1"/>
  <c r="H478" i="2"/>
  <c r="G478" i="2"/>
  <c r="F478" i="2"/>
  <c r="E478" i="2"/>
  <c r="D478" i="2"/>
  <c r="C478" i="2"/>
  <c r="S478" i="2" s="1"/>
  <c r="B478" i="2"/>
  <c r="A478" i="2"/>
  <c r="AZ478" i="2" s="1"/>
  <c r="H477" i="2"/>
  <c r="G477" i="2"/>
  <c r="F477" i="2"/>
  <c r="E477" i="2"/>
  <c r="D477" i="2"/>
  <c r="C477" i="2"/>
  <c r="S477" i="2" s="1"/>
  <c r="B477" i="2"/>
  <c r="A477" i="2"/>
  <c r="AZ477" i="2" s="1"/>
  <c r="H476" i="2"/>
  <c r="G476" i="2"/>
  <c r="F476" i="2"/>
  <c r="E476" i="2"/>
  <c r="D476" i="2"/>
  <c r="C476" i="2"/>
  <c r="S476" i="2" s="1"/>
  <c r="B476" i="2"/>
  <c r="A476" i="2"/>
  <c r="AZ476" i="2" s="1"/>
  <c r="H475" i="2"/>
  <c r="G475" i="2"/>
  <c r="F475" i="2"/>
  <c r="E475" i="2"/>
  <c r="D475" i="2"/>
  <c r="C475" i="2"/>
  <c r="S475" i="2" s="1"/>
  <c r="B475" i="2"/>
  <c r="A475" i="2"/>
  <c r="AZ475" i="2" s="1"/>
  <c r="H474" i="2"/>
  <c r="G474" i="2"/>
  <c r="F474" i="2"/>
  <c r="E474" i="2"/>
  <c r="D474" i="2"/>
  <c r="C474" i="2"/>
  <c r="S474" i="2" s="1"/>
  <c r="B474" i="2"/>
  <c r="A474" i="2"/>
  <c r="AZ474" i="2" s="1"/>
  <c r="H473" i="2"/>
  <c r="G473" i="2"/>
  <c r="F473" i="2"/>
  <c r="E473" i="2"/>
  <c r="D473" i="2"/>
  <c r="C473" i="2"/>
  <c r="S473" i="2" s="1"/>
  <c r="B473" i="2"/>
  <c r="A473" i="2"/>
  <c r="AZ473" i="2" s="1"/>
  <c r="H472" i="2"/>
  <c r="G472" i="2"/>
  <c r="F472" i="2"/>
  <c r="E472" i="2"/>
  <c r="D472" i="2"/>
  <c r="C472" i="2"/>
  <c r="S472" i="2" s="1"/>
  <c r="B472" i="2"/>
  <c r="A472" i="2"/>
  <c r="AZ472" i="2" s="1"/>
  <c r="H471" i="2"/>
  <c r="G471" i="2"/>
  <c r="F471" i="2"/>
  <c r="E471" i="2"/>
  <c r="D471" i="2"/>
  <c r="C471" i="2"/>
  <c r="S471" i="2" s="1"/>
  <c r="B471" i="2"/>
  <c r="A471" i="2"/>
  <c r="AZ471" i="2" s="1"/>
  <c r="H470" i="2"/>
  <c r="G470" i="2"/>
  <c r="F470" i="2"/>
  <c r="E470" i="2"/>
  <c r="D470" i="2"/>
  <c r="C470" i="2"/>
  <c r="S470" i="2" s="1"/>
  <c r="B470" i="2"/>
  <c r="A470" i="2"/>
  <c r="AZ470" i="2" s="1"/>
  <c r="H469" i="2"/>
  <c r="G469" i="2"/>
  <c r="F469" i="2"/>
  <c r="E469" i="2"/>
  <c r="D469" i="2"/>
  <c r="C469" i="2"/>
  <c r="S469" i="2" s="1"/>
  <c r="B469" i="2"/>
  <c r="A469" i="2"/>
  <c r="AZ469" i="2" s="1"/>
  <c r="H468" i="2"/>
  <c r="G468" i="2"/>
  <c r="F468" i="2"/>
  <c r="E468" i="2"/>
  <c r="D468" i="2"/>
  <c r="C468" i="2"/>
  <c r="S468" i="2" s="1"/>
  <c r="B468" i="2"/>
  <c r="A468" i="2"/>
  <c r="AZ468" i="2" s="1"/>
  <c r="H467" i="2"/>
  <c r="G467" i="2"/>
  <c r="F467" i="2"/>
  <c r="E467" i="2"/>
  <c r="D467" i="2"/>
  <c r="C467" i="2"/>
  <c r="S467" i="2" s="1"/>
  <c r="B467" i="2"/>
  <c r="A467" i="2"/>
  <c r="AZ467" i="2" s="1"/>
  <c r="H466" i="2"/>
  <c r="G466" i="2"/>
  <c r="F466" i="2"/>
  <c r="E466" i="2"/>
  <c r="D466" i="2"/>
  <c r="C466" i="2"/>
  <c r="S466" i="2" s="1"/>
  <c r="B466" i="2"/>
  <c r="A466" i="2"/>
  <c r="AZ466" i="2" s="1"/>
  <c r="H465" i="2"/>
  <c r="G465" i="2"/>
  <c r="F465" i="2"/>
  <c r="E465" i="2"/>
  <c r="D465" i="2"/>
  <c r="C465" i="2"/>
  <c r="S465" i="2" s="1"/>
  <c r="B465" i="2"/>
  <c r="A465" i="2"/>
  <c r="AZ465" i="2" s="1"/>
  <c r="H464" i="2"/>
  <c r="G464" i="2"/>
  <c r="F464" i="2"/>
  <c r="E464" i="2"/>
  <c r="D464" i="2"/>
  <c r="C464" i="2"/>
  <c r="S464" i="2" s="1"/>
  <c r="B464" i="2"/>
  <c r="A464" i="2"/>
  <c r="AZ464" i="2" s="1"/>
  <c r="H463" i="2"/>
  <c r="G463" i="2"/>
  <c r="F463" i="2"/>
  <c r="E463" i="2"/>
  <c r="D463" i="2"/>
  <c r="C463" i="2"/>
  <c r="S463" i="2" s="1"/>
  <c r="B463" i="2"/>
  <c r="A463" i="2"/>
  <c r="AZ463" i="2" s="1"/>
  <c r="H462" i="2"/>
  <c r="G462" i="2"/>
  <c r="F462" i="2"/>
  <c r="E462" i="2"/>
  <c r="D462" i="2"/>
  <c r="C462" i="2"/>
  <c r="S462" i="2" s="1"/>
  <c r="B462" i="2"/>
  <c r="A462" i="2"/>
  <c r="AZ462" i="2" s="1"/>
  <c r="H461" i="2"/>
  <c r="G461" i="2"/>
  <c r="F461" i="2"/>
  <c r="E461" i="2"/>
  <c r="D461" i="2"/>
  <c r="C461" i="2"/>
  <c r="S461" i="2" s="1"/>
  <c r="B461" i="2"/>
  <c r="A461" i="2"/>
  <c r="AZ461" i="2" s="1"/>
  <c r="H460" i="2"/>
  <c r="G460" i="2"/>
  <c r="F460" i="2"/>
  <c r="E460" i="2"/>
  <c r="D460" i="2"/>
  <c r="C460" i="2"/>
  <c r="S460" i="2" s="1"/>
  <c r="B460" i="2"/>
  <c r="A460" i="2"/>
  <c r="AZ460" i="2" s="1"/>
  <c r="H459" i="2"/>
  <c r="G459" i="2"/>
  <c r="F459" i="2"/>
  <c r="E459" i="2"/>
  <c r="D459" i="2"/>
  <c r="C459" i="2"/>
  <c r="S459" i="2" s="1"/>
  <c r="B459" i="2"/>
  <c r="A459" i="2"/>
  <c r="AZ459" i="2" s="1"/>
  <c r="H458" i="2"/>
  <c r="G458" i="2"/>
  <c r="F458" i="2"/>
  <c r="E458" i="2"/>
  <c r="D458" i="2"/>
  <c r="C458" i="2"/>
  <c r="S458" i="2" s="1"/>
  <c r="B458" i="2"/>
  <c r="A458" i="2"/>
  <c r="AZ458" i="2" s="1"/>
  <c r="H457" i="2"/>
  <c r="G457" i="2"/>
  <c r="F457" i="2"/>
  <c r="E457" i="2"/>
  <c r="D457" i="2"/>
  <c r="C457" i="2"/>
  <c r="S457" i="2" s="1"/>
  <c r="B457" i="2"/>
  <c r="A457" i="2"/>
  <c r="AZ457" i="2" s="1"/>
  <c r="H456" i="2"/>
  <c r="G456" i="2"/>
  <c r="F456" i="2"/>
  <c r="E456" i="2"/>
  <c r="D456" i="2"/>
  <c r="C456" i="2"/>
  <c r="S456" i="2" s="1"/>
  <c r="B456" i="2"/>
  <c r="A456" i="2"/>
  <c r="AZ456" i="2" s="1"/>
  <c r="H455" i="2"/>
  <c r="G455" i="2"/>
  <c r="F455" i="2"/>
  <c r="E455" i="2"/>
  <c r="D455" i="2"/>
  <c r="C455" i="2"/>
  <c r="S455" i="2" s="1"/>
  <c r="B455" i="2"/>
  <c r="A455" i="2"/>
  <c r="AZ455" i="2" s="1"/>
  <c r="H454" i="2"/>
  <c r="G454" i="2"/>
  <c r="F454" i="2"/>
  <c r="E454" i="2"/>
  <c r="D454" i="2"/>
  <c r="C454" i="2"/>
  <c r="S454" i="2" s="1"/>
  <c r="B454" i="2"/>
  <c r="A454" i="2"/>
  <c r="AZ454" i="2" s="1"/>
  <c r="H453" i="2"/>
  <c r="G453" i="2"/>
  <c r="F453" i="2"/>
  <c r="E453" i="2"/>
  <c r="D453" i="2"/>
  <c r="C453" i="2"/>
  <c r="S453" i="2" s="1"/>
  <c r="B453" i="2"/>
  <c r="A453" i="2"/>
  <c r="AZ453" i="2" s="1"/>
  <c r="H452" i="2"/>
  <c r="G452" i="2"/>
  <c r="F452" i="2"/>
  <c r="E452" i="2"/>
  <c r="D452" i="2"/>
  <c r="C452" i="2"/>
  <c r="S452" i="2" s="1"/>
  <c r="B452" i="2"/>
  <c r="A452" i="2"/>
  <c r="AZ452" i="2" s="1"/>
  <c r="H451" i="2"/>
  <c r="G451" i="2"/>
  <c r="F451" i="2"/>
  <c r="E451" i="2"/>
  <c r="D451" i="2"/>
  <c r="C451" i="2"/>
  <c r="S451" i="2" s="1"/>
  <c r="B451" i="2"/>
  <c r="A451" i="2"/>
  <c r="AZ451" i="2" s="1"/>
  <c r="H450" i="2"/>
  <c r="G450" i="2"/>
  <c r="F450" i="2"/>
  <c r="E450" i="2"/>
  <c r="D450" i="2"/>
  <c r="C450" i="2"/>
  <c r="S450" i="2" s="1"/>
  <c r="B450" i="2"/>
  <c r="A450" i="2"/>
  <c r="AZ450" i="2" s="1"/>
  <c r="H449" i="2"/>
  <c r="G449" i="2"/>
  <c r="F449" i="2"/>
  <c r="E449" i="2"/>
  <c r="D449" i="2"/>
  <c r="C449" i="2"/>
  <c r="S449" i="2" s="1"/>
  <c r="B449" i="2"/>
  <c r="A449" i="2"/>
  <c r="AZ449" i="2" s="1"/>
  <c r="H448" i="2"/>
  <c r="G448" i="2"/>
  <c r="F448" i="2"/>
  <c r="E448" i="2"/>
  <c r="D448" i="2"/>
  <c r="C448" i="2"/>
  <c r="S448" i="2" s="1"/>
  <c r="B448" i="2"/>
  <c r="A448" i="2"/>
  <c r="AZ448" i="2" s="1"/>
  <c r="H447" i="2"/>
  <c r="G447" i="2"/>
  <c r="F447" i="2"/>
  <c r="E447" i="2"/>
  <c r="D447" i="2"/>
  <c r="C447" i="2"/>
  <c r="S447" i="2" s="1"/>
  <c r="B447" i="2"/>
  <c r="A447" i="2"/>
  <c r="AZ447" i="2" s="1"/>
  <c r="H446" i="2"/>
  <c r="G446" i="2"/>
  <c r="F446" i="2"/>
  <c r="E446" i="2"/>
  <c r="D446" i="2"/>
  <c r="C446" i="2"/>
  <c r="S446" i="2" s="1"/>
  <c r="B446" i="2"/>
  <c r="A446" i="2"/>
  <c r="AZ446" i="2" s="1"/>
  <c r="H445" i="2"/>
  <c r="G445" i="2"/>
  <c r="F445" i="2"/>
  <c r="E445" i="2"/>
  <c r="D445" i="2"/>
  <c r="C445" i="2"/>
  <c r="S445" i="2" s="1"/>
  <c r="B445" i="2"/>
  <c r="A445" i="2"/>
  <c r="AZ445" i="2" s="1"/>
  <c r="H444" i="2"/>
  <c r="G444" i="2"/>
  <c r="F444" i="2"/>
  <c r="E444" i="2"/>
  <c r="D444" i="2"/>
  <c r="C444" i="2"/>
  <c r="S444" i="2" s="1"/>
  <c r="B444" i="2"/>
  <c r="A444" i="2"/>
  <c r="AZ444" i="2" s="1"/>
  <c r="H443" i="2"/>
  <c r="G443" i="2"/>
  <c r="F443" i="2"/>
  <c r="E443" i="2"/>
  <c r="D443" i="2"/>
  <c r="C443" i="2"/>
  <c r="S443" i="2" s="1"/>
  <c r="B443" i="2"/>
  <c r="A443" i="2"/>
  <c r="AZ443" i="2" s="1"/>
  <c r="H442" i="2"/>
  <c r="G442" i="2"/>
  <c r="F442" i="2"/>
  <c r="E442" i="2"/>
  <c r="D442" i="2"/>
  <c r="C442" i="2"/>
  <c r="S442" i="2" s="1"/>
  <c r="B442" i="2"/>
  <c r="A442" i="2"/>
  <c r="AZ442" i="2" s="1"/>
  <c r="H441" i="2"/>
  <c r="G441" i="2"/>
  <c r="F441" i="2"/>
  <c r="E441" i="2"/>
  <c r="D441" i="2"/>
  <c r="C441" i="2"/>
  <c r="S441" i="2" s="1"/>
  <c r="B441" i="2"/>
  <c r="A441" i="2"/>
  <c r="AZ441" i="2" s="1"/>
  <c r="H440" i="2"/>
  <c r="G440" i="2"/>
  <c r="F440" i="2"/>
  <c r="E440" i="2"/>
  <c r="D440" i="2"/>
  <c r="C440" i="2"/>
  <c r="S440" i="2" s="1"/>
  <c r="B440" i="2"/>
  <c r="A440" i="2"/>
  <c r="AZ440" i="2" s="1"/>
  <c r="H439" i="2"/>
  <c r="G439" i="2"/>
  <c r="F439" i="2"/>
  <c r="J439" i="2" s="1"/>
  <c r="E439" i="2"/>
  <c r="D439" i="2"/>
  <c r="C439" i="2"/>
  <c r="S439" i="2" s="1"/>
  <c r="B439" i="2"/>
  <c r="A439" i="2"/>
  <c r="AZ439" i="2" s="1"/>
  <c r="H438" i="2"/>
  <c r="G438" i="2"/>
  <c r="F438" i="2"/>
  <c r="E438" i="2"/>
  <c r="D438" i="2"/>
  <c r="C438" i="2"/>
  <c r="S438" i="2" s="1"/>
  <c r="B438" i="2"/>
  <c r="A438" i="2"/>
  <c r="AZ438" i="2" s="1"/>
  <c r="H437" i="2"/>
  <c r="G437" i="2"/>
  <c r="F437" i="2"/>
  <c r="J437" i="2" s="1"/>
  <c r="E437" i="2"/>
  <c r="D437" i="2"/>
  <c r="C437" i="2"/>
  <c r="S437" i="2" s="1"/>
  <c r="B437" i="2"/>
  <c r="A437" i="2"/>
  <c r="AZ437" i="2" s="1"/>
  <c r="H436" i="2"/>
  <c r="G436" i="2"/>
  <c r="F436" i="2"/>
  <c r="E436" i="2"/>
  <c r="D436" i="2"/>
  <c r="C436" i="2"/>
  <c r="S436" i="2" s="1"/>
  <c r="B436" i="2"/>
  <c r="A436" i="2"/>
  <c r="AZ436" i="2" s="1"/>
  <c r="H435" i="2"/>
  <c r="G435" i="2"/>
  <c r="F435" i="2"/>
  <c r="E435" i="2"/>
  <c r="D435" i="2"/>
  <c r="C435" i="2"/>
  <c r="S435" i="2" s="1"/>
  <c r="B435" i="2"/>
  <c r="A435" i="2"/>
  <c r="AZ435" i="2" s="1"/>
  <c r="H434" i="2"/>
  <c r="G434" i="2"/>
  <c r="F434" i="2"/>
  <c r="E434" i="2"/>
  <c r="D434" i="2"/>
  <c r="C434" i="2"/>
  <c r="S434" i="2" s="1"/>
  <c r="B434" i="2"/>
  <c r="A434" i="2"/>
  <c r="AZ434" i="2" s="1"/>
  <c r="H433" i="2"/>
  <c r="G433" i="2"/>
  <c r="F433" i="2"/>
  <c r="E433" i="2"/>
  <c r="D433" i="2"/>
  <c r="C433" i="2"/>
  <c r="S433" i="2" s="1"/>
  <c r="B433" i="2"/>
  <c r="A433" i="2"/>
  <c r="AZ433" i="2" s="1"/>
  <c r="H432" i="2"/>
  <c r="G432" i="2"/>
  <c r="F432" i="2"/>
  <c r="E432" i="2"/>
  <c r="D432" i="2"/>
  <c r="C432" i="2"/>
  <c r="S432" i="2" s="1"/>
  <c r="B432" i="2"/>
  <c r="A432" i="2"/>
  <c r="AZ432" i="2" s="1"/>
  <c r="H431" i="2"/>
  <c r="G431" i="2"/>
  <c r="F431" i="2"/>
  <c r="E431" i="2"/>
  <c r="D431" i="2"/>
  <c r="C431" i="2"/>
  <c r="S431" i="2" s="1"/>
  <c r="B431" i="2"/>
  <c r="A431" i="2"/>
  <c r="AZ431" i="2" s="1"/>
  <c r="H430" i="2"/>
  <c r="G430" i="2"/>
  <c r="F430" i="2"/>
  <c r="E430" i="2"/>
  <c r="D430" i="2"/>
  <c r="C430" i="2"/>
  <c r="S430" i="2" s="1"/>
  <c r="B430" i="2"/>
  <c r="A430" i="2"/>
  <c r="AZ430" i="2" s="1"/>
  <c r="H429" i="2"/>
  <c r="G429" i="2"/>
  <c r="F429" i="2"/>
  <c r="E429" i="2"/>
  <c r="D429" i="2"/>
  <c r="U429" i="2" s="1"/>
  <c r="C429" i="2"/>
  <c r="S429" i="2" s="1"/>
  <c r="B429" i="2"/>
  <c r="A429" i="2"/>
  <c r="AZ429" i="2" s="1"/>
  <c r="H428" i="2"/>
  <c r="G428" i="2"/>
  <c r="F428" i="2"/>
  <c r="E428" i="2"/>
  <c r="D428" i="2"/>
  <c r="C428" i="2"/>
  <c r="S428" i="2" s="1"/>
  <c r="B428" i="2"/>
  <c r="A428" i="2"/>
  <c r="AZ428" i="2" s="1"/>
  <c r="H427" i="2"/>
  <c r="G427" i="2"/>
  <c r="F427" i="2"/>
  <c r="E427" i="2"/>
  <c r="D427" i="2"/>
  <c r="C427" i="2"/>
  <c r="S427" i="2" s="1"/>
  <c r="B427" i="2"/>
  <c r="A427" i="2"/>
  <c r="AZ427" i="2" s="1"/>
  <c r="H426" i="2"/>
  <c r="G426" i="2"/>
  <c r="F426" i="2"/>
  <c r="E426" i="2"/>
  <c r="D426" i="2"/>
  <c r="C426" i="2"/>
  <c r="S426" i="2" s="1"/>
  <c r="B426" i="2"/>
  <c r="A426" i="2"/>
  <c r="AZ426" i="2" s="1"/>
  <c r="H425" i="2"/>
  <c r="G425" i="2"/>
  <c r="F425" i="2"/>
  <c r="E425" i="2"/>
  <c r="D425" i="2"/>
  <c r="C425" i="2"/>
  <c r="S425" i="2" s="1"/>
  <c r="B425" i="2"/>
  <c r="A425" i="2"/>
  <c r="AZ425" i="2" s="1"/>
  <c r="H424" i="2"/>
  <c r="G424" i="2"/>
  <c r="F424" i="2"/>
  <c r="E424" i="2"/>
  <c r="D424" i="2"/>
  <c r="C424" i="2"/>
  <c r="S424" i="2" s="1"/>
  <c r="B424" i="2"/>
  <c r="A424" i="2"/>
  <c r="AZ424" i="2" s="1"/>
  <c r="H423" i="2"/>
  <c r="G423" i="2"/>
  <c r="F423" i="2"/>
  <c r="E423" i="2"/>
  <c r="D423" i="2"/>
  <c r="T423" i="2" s="1"/>
  <c r="I423" i="2" s="1"/>
  <c r="C423" i="2"/>
  <c r="S423" i="2" s="1"/>
  <c r="B423" i="2"/>
  <c r="A423" i="2"/>
  <c r="AZ423" i="2" s="1"/>
  <c r="H422" i="2"/>
  <c r="G422" i="2"/>
  <c r="F422" i="2"/>
  <c r="E422" i="2"/>
  <c r="D422" i="2"/>
  <c r="C422" i="2"/>
  <c r="S422" i="2" s="1"/>
  <c r="B422" i="2"/>
  <c r="A422" i="2"/>
  <c r="AZ422" i="2" s="1"/>
  <c r="H421" i="2"/>
  <c r="G421" i="2"/>
  <c r="F421" i="2"/>
  <c r="E421" i="2"/>
  <c r="D421" i="2"/>
  <c r="T421" i="2" s="1"/>
  <c r="I421" i="2" s="1"/>
  <c r="C421" i="2"/>
  <c r="S421" i="2" s="1"/>
  <c r="B421" i="2"/>
  <c r="A421" i="2"/>
  <c r="AZ421" i="2" s="1"/>
  <c r="H420" i="2"/>
  <c r="G420" i="2"/>
  <c r="F420" i="2"/>
  <c r="E420" i="2"/>
  <c r="D420" i="2"/>
  <c r="C420" i="2"/>
  <c r="S420" i="2" s="1"/>
  <c r="B420" i="2"/>
  <c r="A420" i="2"/>
  <c r="AZ420" i="2" s="1"/>
  <c r="H419" i="2"/>
  <c r="G419" i="2"/>
  <c r="F419" i="2"/>
  <c r="E419" i="2"/>
  <c r="D419" i="2"/>
  <c r="U419" i="2" s="1"/>
  <c r="C419" i="2"/>
  <c r="S419" i="2" s="1"/>
  <c r="B419" i="2"/>
  <c r="A419" i="2"/>
  <c r="AZ419" i="2" s="1"/>
  <c r="H418" i="2"/>
  <c r="G418" i="2"/>
  <c r="F418" i="2"/>
  <c r="E418" i="2"/>
  <c r="D418" i="2"/>
  <c r="C418" i="2"/>
  <c r="S418" i="2" s="1"/>
  <c r="B418" i="2"/>
  <c r="A418" i="2"/>
  <c r="AZ418" i="2" s="1"/>
  <c r="H417" i="2"/>
  <c r="G417" i="2"/>
  <c r="F417" i="2"/>
  <c r="E417" i="2"/>
  <c r="D417" i="2"/>
  <c r="C417" i="2"/>
  <c r="S417" i="2" s="1"/>
  <c r="B417" i="2"/>
  <c r="A417" i="2"/>
  <c r="AZ417" i="2" s="1"/>
  <c r="H416" i="2"/>
  <c r="G416" i="2"/>
  <c r="F416" i="2"/>
  <c r="E416" i="2"/>
  <c r="D416" i="2"/>
  <c r="C416" i="2"/>
  <c r="S416" i="2" s="1"/>
  <c r="B416" i="2"/>
  <c r="A416" i="2"/>
  <c r="AZ416" i="2" s="1"/>
  <c r="H415" i="2"/>
  <c r="G415" i="2"/>
  <c r="F415" i="2"/>
  <c r="E415" i="2"/>
  <c r="D415" i="2"/>
  <c r="U415" i="2" s="1"/>
  <c r="C415" i="2"/>
  <c r="S415" i="2" s="1"/>
  <c r="B415" i="2"/>
  <c r="A415" i="2"/>
  <c r="AZ415" i="2" s="1"/>
  <c r="H414" i="2"/>
  <c r="G414" i="2"/>
  <c r="F414" i="2"/>
  <c r="E414" i="2"/>
  <c r="D414" i="2"/>
  <c r="C414" i="2"/>
  <c r="S414" i="2" s="1"/>
  <c r="B414" i="2"/>
  <c r="A414" i="2"/>
  <c r="AZ414" i="2" s="1"/>
  <c r="H413" i="2"/>
  <c r="G413" i="2"/>
  <c r="F413" i="2"/>
  <c r="E413" i="2"/>
  <c r="D413" i="2"/>
  <c r="T413" i="2" s="1"/>
  <c r="I413" i="2" s="1"/>
  <c r="C413" i="2"/>
  <c r="S413" i="2" s="1"/>
  <c r="B413" i="2"/>
  <c r="A413" i="2"/>
  <c r="AZ413" i="2" s="1"/>
  <c r="H412" i="2"/>
  <c r="G412" i="2"/>
  <c r="F412" i="2"/>
  <c r="E412" i="2"/>
  <c r="D412" i="2"/>
  <c r="C412" i="2"/>
  <c r="S412" i="2" s="1"/>
  <c r="B412" i="2"/>
  <c r="A412" i="2"/>
  <c r="AZ412" i="2" s="1"/>
  <c r="H411" i="2"/>
  <c r="G411" i="2"/>
  <c r="F411" i="2"/>
  <c r="E411" i="2"/>
  <c r="D411" i="2"/>
  <c r="C411" i="2"/>
  <c r="S411" i="2" s="1"/>
  <c r="B411" i="2"/>
  <c r="A411" i="2"/>
  <c r="AZ411" i="2" s="1"/>
  <c r="H410" i="2"/>
  <c r="G410" i="2"/>
  <c r="F410" i="2"/>
  <c r="E410" i="2"/>
  <c r="D410" i="2"/>
  <c r="C410" i="2"/>
  <c r="S410" i="2" s="1"/>
  <c r="B410" i="2"/>
  <c r="A410" i="2"/>
  <c r="AZ410" i="2" s="1"/>
  <c r="H409" i="2"/>
  <c r="G409" i="2"/>
  <c r="F409" i="2"/>
  <c r="E409" i="2"/>
  <c r="D409" i="2"/>
  <c r="C409" i="2"/>
  <c r="S409" i="2" s="1"/>
  <c r="B409" i="2"/>
  <c r="A409" i="2"/>
  <c r="AZ409" i="2" s="1"/>
  <c r="H408" i="2"/>
  <c r="G408" i="2"/>
  <c r="F408" i="2"/>
  <c r="E408" i="2"/>
  <c r="D408" i="2"/>
  <c r="C408" i="2"/>
  <c r="S408" i="2" s="1"/>
  <c r="B408" i="2"/>
  <c r="A408" i="2"/>
  <c r="AZ408" i="2" s="1"/>
  <c r="H407" i="2"/>
  <c r="G407" i="2"/>
  <c r="F407" i="2"/>
  <c r="E407" i="2"/>
  <c r="D407" i="2"/>
  <c r="T407" i="2" s="1"/>
  <c r="I407" i="2" s="1"/>
  <c r="C407" i="2"/>
  <c r="S407" i="2" s="1"/>
  <c r="B407" i="2"/>
  <c r="A407" i="2"/>
  <c r="AZ407" i="2" s="1"/>
  <c r="H406" i="2"/>
  <c r="G406" i="2"/>
  <c r="F406" i="2"/>
  <c r="E406" i="2"/>
  <c r="D406" i="2"/>
  <c r="T406" i="2" s="1"/>
  <c r="I406" i="2" s="1"/>
  <c r="C406" i="2"/>
  <c r="S406" i="2" s="1"/>
  <c r="B406" i="2"/>
  <c r="A406" i="2"/>
  <c r="AZ406" i="2" s="1"/>
  <c r="H405" i="2"/>
  <c r="G405" i="2"/>
  <c r="F405" i="2"/>
  <c r="E405" i="2"/>
  <c r="D405" i="2"/>
  <c r="T405" i="2" s="1"/>
  <c r="I405" i="2" s="1"/>
  <c r="C405" i="2"/>
  <c r="S405" i="2" s="1"/>
  <c r="B405" i="2"/>
  <c r="A405" i="2"/>
  <c r="AZ405" i="2" s="1"/>
  <c r="H404" i="2"/>
  <c r="G404" i="2"/>
  <c r="F404" i="2"/>
  <c r="E404" i="2"/>
  <c r="D404" i="2"/>
  <c r="C404" i="2"/>
  <c r="S404" i="2" s="1"/>
  <c r="B404" i="2"/>
  <c r="A404" i="2"/>
  <c r="AZ404" i="2" s="1"/>
  <c r="H403" i="2"/>
  <c r="G403" i="2"/>
  <c r="F403" i="2"/>
  <c r="E403" i="2"/>
  <c r="D403" i="2"/>
  <c r="T403" i="2" s="1"/>
  <c r="I403" i="2" s="1"/>
  <c r="C403" i="2"/>
  <c r="S403" i="2" s="1"/>
  <c r="B403" i="2"/>
  <c r="A403" i="2"/>
  <c r="AZ403" i="2" s="1"/>
  <c r="H402" i="2"/>
  <c r="G402" i="2"/>
  <c r="F402" i="2"/>
  <c r="E402" i="2"/>
  <c r="D402" i="2"/>
  <c r="C402" i="2"/>
  <c r="S402" i="2" s="1"/>
  <c r="B402" i="2"/>
  <c r="A402" i="2"/>
  <c r="AZ402" i="2" s="1"/>
  <c r="H401" i="2"/>
  <c r="G401" i="2"/>
  <c r="F401" i="2"/>
  <c r="E401" i="2"/>
  <c r="D401" i="2"/>
  <c r="T401" i="2" s="1"/>
  <c r="I401" i="2" s="1"/>
  <c r="C401" i="2"/>
  <c r="S401" i="2" s="1"/>
  <c r="B401" i="2"/>
  <c r="A401" i="2"/>
  <c r="AZ401" i="2" s="1"/>
  <c r="H400" i="2"/>
  <c r="G400" i="2"/>
  <c r="F400" i="2"/>
  <c r="E400" i="2"/>
  <c r="D400" i="2"/>
  <c r="C400" i="2"/>
  <c r="S400" i="2" s="1"/>
  <c r="B400" i="2"/>
  <c r="A400" i="2"/>
  <c r="AZ400" i="2" s="1"/>
  <c r="H399" i="2"/>
  <c r="G399" i="2"/>
  <c r="F399" i="2"/>
  <c r="E399" i="2"/>
  <c r="D399" i="2"/>
  <c r="T399" i="2" s="1"/>
  <c r="I399" i="2" s="1"/>
  <c r="C399" i="2"/>
  <c r="S399" i="2" s="1"/>
  <c r="B399" i="2"/>
  <c r="A399" i="2"/>
  <c r="AZ399" i="2" s="1"/>
  <c r="H398" i="2"/>
  <c r="G398" i="2"/>
  <c r="F398" i="2"/>
  <c r="E398" i="2"/>
  <c r="D398" i="2"/>
  <c r="C398" i="2"/>
  <c r="S398" i="2" s="1"/>
  <c r="B398" i="2"/>
  <c r="A398" i="2"/>
  <c r="AZ398" i="2" s="1"/>
  <c r="H397" i="2"/>
  <c r="G397" i="2"/>
  <c r="F397" i="2"/>
  <c r="E397" i="2"/>
  <c r="D397" i="2"/>
  <c r="C397" i="2"/>
  <c r="S397" i="2" s="1"/>
  <c r="B397" i="2"/>
  <c r="A397" i="2"/>
  <c r="AZ397" i="2" s="1"/>
  <c r="H396" i="2"/>
  <c r="G396" i="2"/>
  <c r="F396" i="2"/>
  <c r="E396" i="2"/>
  <c r="D396" i="2"/>
  <c r="C396" i="2"/>
  <c r="S396" i="2" s="1"/>
  <c r="B396" i="2"/>
  <c r="A396" i="2"/>
  <c r="AZ396" i="2" s="1"/>
  <c r="H395" i="2"/>
  <c r="G395" i="2"/>
  <c r="F395" i="2"/>
  <c r="E395" i="2"/>
  <c r="D395" i="2"/>
  <c r="C395" i="2"/>
  <c r="S395" i="2" s="1"/>
  <c r="B395" i="2"/>
  <c r="A395" i="2"/>
  <c r="AZ395" i="2" s="1"/>
  <c r="H394" i="2"/>
  <c r="G394" i="2"/>
  <c r="F394" i="2"/>
  <c r="E394" i="2"/>
  <c r="D394" i="2"/>
  <c r="C394" i="2"/>
  <c r="S394" i="2" s="1"/>
  <c r="B394" i="2"/>
  <c r="A394" i="2"/>
  <c r="AZ394" i="2" s="1"/>
  <c r="H393" i="2"/>
  <c r="G393" i="2"/>
  <c r="F393" i="2"/>
  <c r="E393" i="2"/>
  <c r="D393" i="2"/>
  <c r="C393" i="2"/>
  <c r="S393" i="2" s="1"/>
  <c r="B393" i="2"/>
  <c r="A393" i="2"/>
  <c r="AZ393" i="2" s="1"/>
  <c r="H392" i="2"/>
  <c r="G392" i="2"/>
  <c r="F392" i="2"/>
  <c r="E392" i="2"/>
  <c r="D392" i="2"/>
  <c r="C392" i="2"/>
  <c r="S392" i="2" s="1"/>
  <c r="B392" i="2"/>
  <c r="A392" i="2"/>
  <c r="AZ392" i="2" s="1"/>
  <c r="H391" i="2"/>
  <c r="G391" i="2"/>
  <c r="F391" i="2"/>
  <c r="E391" i="2"/>
  <c r="D391" i="2"/>
  <c r="C391" i="2"/>
  <c r="S391" i="2" s="1"/>
  <c r="B391" i="2"/>
  <c r="A391" i="2"/>
  <c r="AZ391" i="2" s="1"/>
  <c r="H390" i="2"/>
  <c r="G390" i="2"/>
  <c r="F390" i="2"/>
  <c r="E390" i="2"/>
  <c r="D390" i="2"/>
  <c r="C390" i="2"/>
  <c r="S390" i="2" s="1"/>
  <c r="B390" i="2"/>
  <c r="A390" i="2"/>
  <c r="AZ390" i="2" s="1"/>
  <c r="H389" i="2"/>
  <c r="G389" i="2"/>
  <c r="F389" i="2"/>
  <c r="E389" i="2"/>
  <c r="D389" i="2"/>
  <c r="C389" i="2"/>
  <c r="S389" i="2" s="1"/>
  <c r="B389" i="2"/>
  <c r="A389" i="2"/>
  <c r="AZ389" i="2" s="1"/>
  <c r="H388" i="2"/>
  <c r="G388" i="2"/>
  <c r="F388" i="2"/>
  <c r="E388" i="2"/>
  <c r="D388" i="2"/>
  <c r="C388" i="2"/>
  <c r="S388" i="2" s="1"/>
  <c r="B388" i="2"/>
  <c r="A388" i="2"/>
  <c r="AZ388" i="2" s="1"/>
  <c r="H387" i="2"/>
  <c r="G387" i="2"/>
  <c r="F387" i="2"/>
  <c r="E387" i="2"/>
  <c r="D387" i="2"/>
  <c r="C387" i="2"/>
  <c r="S387" i="2" s="1"/>
  <c r="B387" i="2"/>
  <c r="A387" i="2"/>
  <c r="AZ387" i="2" s="1"/>
  <c r="H386" i="2"/>
  <c r="G386" i="2"/>
  <c r="F386" i="2"/>
  <c r="E386" i="2"/>
  <c r="D386" i="2"/>
  <c r="C386" i="2"/>
  <c r="S386" i="2" s="1"/>
  <c r="B386" i="2"/>
  <c r="A386" i="2"/>
  <c r="AZ386" i="2" s="1"/>
  <c r="H385" i="2"/>
  <c r="G385" i="2"/>
  <c r="F385" i="2"/>
  <c r="E385" i="2"/>
  <c r="D385" i="2"/>
  <c r="C385" i="2"/>
  <c r="S385" i="2" s="1"/>
  <c r="B385" i="2"/>
  <c r="A385" i="2"/>
  <c r="AZ385" i="2" s="1"/>
  <c r="H384" i="2"/>
  <c r="G384" i="2"/>
  <c r="F384" i="2"/>
  <c r="E384" i="2"/>
  <c r="D384" i="2"/>
  <c r="C384" i="2"/>
  <c r="S384" i="2" s="1"/>
  <c r="B384" i="2"/>
  <c r="A384" i="2"/>
  <c r="AZ384" i="2" s="1"/>
  <c r="H383" i="2"/>
  <c r="G383" i="2"/>
  <c r="F383" i="2"/>
  <c r="E383" i="2"/>
  <c r="D383" i="2"/>
  <c r="C383" i="2"/>
  <c r="S383" i="2" s="1"/>
  <c r="B383" i="2"/>
  <c r="A383" i="2"/>
  <c r="AZ383" i="2" s="1"/>
  <c r="H382" i="2"/>
  <c r="G382" i="2"/>
  <c r="F382" i="2"/>
  <c r="E382" i="2"/>
  <c r="D382" i="2"/>
  <c r="U382" i="2" s="1"/>
  <c r="C382" i="2"/>
  <c r="S382" i="2" s="1"/>
  <c r="B382" i="2"/>
  <c r="A382" i="2"/>
  <c r="AZ382" i="2" s="1"/>
  <c r="H381" i="2"/>
  <c r="G381" i="2"/>
  <c r="F381" i="2"/>
  <c r="E381" i="2"/>
  <c r="D381" i="2"/>
  <c r="C381" i="2"/>
  <c r="S381" i="2" s="1"/>
  <c r="B381" i="2"/>
  <c r="A381" i="2"/>
  <c r="AZ381" i="2" s="1"/>
  <c r="H380" i="2"/>
  <c r="G380" i="2"/>
  <c r="F380" i="2"/>
  <c r="E380" i="2"/>
  <c r="D380" i="2"/>
  <c r="C380" i="2"/>
  <c r="S380" i="2" s="1"/>
  <c r="B380" i="2"/>
  <c r="A380" i="2"/>
  <c r="AZ380" i="2" s="1"/>
  <c r="H379" i="2"/>
  <c r="G379" i="2"/>
  <c r="F379" i="2"/>
  <c r="E379" i="2"/>
  <c r="D379" i="2"/>
  <c r="C379" i="2"/>
  <c r="S379" i="2" s="1"/>
  <c r="B379" i="2"/>
  <c r="A379" i="2"/>
  <c r="AZ379" i="2" s="1"/>
  <c r="H378" i="2"/>
  <c r="G378" i="2"/>
  <c r="F378" i="2"/>
  <c r="E378" i="2"/>
  <c r="D378" i="2"/>
  <c r="C378" i="2"/>
  <c r="S378" i="2" s="1"/>
  <c r="B378" i="2"/>
  <c r="A378" i="2"/>
  <c r="AZ378" i="2" s="1"/>
  <c r="H377" i="2"/>
  <c r="G377" i="2"/>
  <c r="F377" i="2"/>
  <c r="E377" i="2"/>
  <c r="D377" i="2"/>
  <c r="C377" i="2"/>
  <c r="S377" i="2" s="1"/>
  <c r="B377" i="2"/>
  <c r="A377" i="2"/>
  <c r="AZ377" i="2" s="1"/>
  <c r="H376" i="2"/>
  <c r="G376" i="2"/>
  <c r="F376" i="2"/>
  <c r="E376" i="2"/>
  <c r="D376" i="2"/>
  <c r="C376" i="2"/>
  <c r="S376" i="2" s="1"/>
  <c r="B376" i="2"/>
  <c r="A376" i="2"/>
  <c r="AZ376" i="2" s="1"/>
  <c r="H375" i="2"/>
  <c r="G375" i="2"/>
  <c r="F375" i="2"/>
  <c r="E375" i="2"/>
  <c r="D375" i="2"/>
  <c r="C375" i="2"/>
  <c r="S375" i="2" s="1"/>
  <c r="B375" i="2"/>
  <c r="A375" i="2"/>
  <c r="AZ375" i="2" s="1"/>
  <c r="H374" i="2"/>
  <c r="G374" i="2"/>
  <c r="F374" i="2"/>
  <c r="E374" i="2"/>
  <c r="D374" i="2"/>
  <c r="C374" i="2"/>
  <c r="S374" i="2" s="1"/>
  <c r="B374" i="2"/>
  <c r="A374" i="2"/>
  <c r="AZ374" i="2" s="1"/>
  <c r="H373" i="2"/>
  <c r="G373" i="2"/>
  <c r="F373" i="2"/>
  <c r="E373" i="2"/>
  <c r="D373" i="2"/>
  <c r="C373" i="2"/>
  <c r="S373" i="2" s="1"/>
  <c r="B373" i="2"/>
  <c r="A373" i="2"/>
  <c r="AZ373" i="2" s="1"/>
  <c r="H372" i="2"/>
  <c r="G372" i="2"/>
  <c r="F372" i="2"/>
  <c r="E372" i="2"/>
  <c r="D372" i="2"/>
  <c r="C372" i="2"/>
  <c r="S372" i="2" s="1"/>
  <c r="B372" i="2"/>
  <c r="A372" i="2"/>
  <c r="AZ372" i="2" s="1"/>
  <c r="H371" i="2"/>
  <c r="G371" i="2"/>
  <c r="F371" i="2"/>
  <c r="E371" i="2"/>
  <c r="D371" i="2"/>
  <c r="C371" i="2"/>
  <c r="S371" i="2" s="1"/>
  <c r="B371" i="2"/>
  <c r="A371" i="2"/>
  <c r="AZ371" i="2" s="1"/>
  <c r="H370" i="2"/>
  <c r="G370" i="2"/>
  <c r="F370" i="2"/>
  <c r="E370" i="2"/>
  <c r="D370" i="2"/>
  <c r="C370" i="2"/>
  <c r="S370" i="2" s="1"/>
  <c r="B370" i="2"/>
  <c r="A370" i="2"/>
  <c r="AZ370" i="2" s="1"/>
  <c r="H369" i="2"/>
  <c r="G369" i="2"/>
  <c r="F369" i="2"/>
  <c r="E369" i="2"/>
  <c r="D369" i="2"/>
  <c r="C369" i="2"/>
  <c r="S369" i="2" s="1"/>
  <c r="B369" i="2"/>
  <c r="A369" i="2"/>
  <c r="AZ369" i="2" s="1"/>
  <c r="H368" i="2"/>
  <c r="G368" i="2"/>
  <c r="F368" i="2"/>
  <c r="E368" i="2"/>
  <c r="D368" i="2"/>
  <c r="C368" i="2"/>
  <c r="S368" i="2" s="1"/>
  <c r="B368" i="2"/>
  <c r="A368" i="2"/>
  <c r="AZ368" i="2" s="1"/>
  <c r="H367" i="2"/>
  <c r="G367" i="2"/>
  <c r="F367" i="2"/>
  <c r="E367" i="2"/>
  <c r="D367" i="2"/>
  <c r="C367" i="2"/>
  <c r="S367" i="2" s="1"/>
  <c r="B367" i="2"/>
  <c r="A367" i="2"/>
  <c r="AZ367" i="2" s="1"/>
  <c r="H366" i="2"/>
  <c r="G366" i="2"/>
  <c r="F366" i="2"/>
  <c r="E366" i="2"/>
  <c r="D366" i="2"/>
  <c r="C366" i="2"/>
  <c r="S366" i="2" s="1"/>
  <c r="B366" i="2"/>
  <c r="A366" i="2"/>
  <c r="AZ366" i="2" s="1"/>
  <c r="H365" i="2"/>
  <c r="G365" i="2"/>
  <c r="F365" i="2"/>
  <c r="E365" i="2"/>
  <c r="D365" i="2"/>
  <c r="C365" i="2"/>
  <c r="S365" i="2" s="1"/>
  <c r="B365" i="2"/>
  <c r="A365" i="2"/>
  <c r="AZ365" i="2" s="1"/>
  <c r="H364" i="2"/>
  <c r="G364" i="2"/>
  <c r="F364" i="2"/>
  <c r="E364" i="2"/>
  <c r="D364" i="2"/>
  <c r="C364" i="2"/>
  <c r="S364" i="2" s="1"/>
  <c r="B364" i="2"/>
  <c r="A364" i="2"/>
  <c r="AZ364" i="2" s="1"/>
  <c r="H363" i="2"/>
  <c r="G363" i="2"/>
  <c r="F363" i="2"/>
  <c r="E363" i="2"/>
  <c r="D363" i="2"/>
  <c r="C363" i="2"/>
  <c r="S363" i="2" s="1"/>
  <c r="B363" i="2"/>
  <c r="A363" i="2"/>
  <c r="AZ363" i="2" s="1"/>
  <c r="H362" i="2"/>
  <c r="G362" i="2"/>
  <c r="F362" i="2"/>
  <c r="J362" i="2" s="1"/>
  <c r="E362" i="2"/>
  <c r="D362" i="2"/>
  <c r="C362" i="2"/>
  <c r="S362" i="2" s="1"/>
  <c r="B362" i="2"/>
  <c r="A362" i="2"/>
  <c r="AZ362" i="2" s="1"/>
  <c r="H361" i="2"/>
  <c r="G361" i="2"/>
  <c r="F361" i="2"/>
  <c r="E361" i="2"/>
  <c r="D361" i="2"/>
  <c r="C361" i="2"/>
  <c r="S361" i="2" s="1"/>
  <c r="B361" i="2"/>
  <c r="A361" i="2"/>
  <c r="AZ361" i="2" s="1"/>
  <c r="H360" i="2"/>
  <c r="G360" i="2"/>
  <c r="F360" i="2"/>
  <c r="E360" i="2"/>
  <c r="D360" i="2"/>
  <c r="C360" i="2"/>
  <c r="S360" i="2" s="1"/>
  <c r="B360" i="2"/>
  <c r="A360" i="2"/>
  <c r="AZ360" i="2" s="1"/>
  <c r="H359" i="2"/>
  <c r="G359" i="2"/>
  <c r="F359" i="2"/>
  <c r="E359" i="2"/>
  <c r="D359" i="2"/>
  <c r="C359" i="2"/>
  <c r="S359" i="2" s="1"/>
  <c r="B359" i="2"/>
  <c r="A359" i="2"/>
  <c r="AZ359" i="2" s="1"/>
  <c r="H358" i="2"/>
  <c r="G358" i="2"/>
  <c r="F358" i="2"/>
  <c r="E358" i="2"/>
  <c r="D358" i="2"/>
  <c r="C358" i="2"/>
  <c r="S358" i="2" s="1"/>
  <c r="B358" i="2"/>
  <c r="A358" i="2"/>
  <c r="AZ358" i="2" s="1"/>
  <c r="H357" i="2"/>
  <c r="G357" i="2"/>
  <c r="F357" i="2"/>
  <c r="E357" i="2"/>
  <c r="D357" i="2"/>
  <c r="C357" i="2"/>
  <c r="S357" i="2" s="1"/>
  <c r="B357" i="2"/>
  <c r="A357" i="2"/>
  <c r="AZ357" i="2" s="1"/>
  <c r="H356" i="2"/>
  <c r="G356" i="2"/>
  <c r="F356" i="2"/>
  <c r="E356" i="2"/>
  <c r="D356" i="2"/>
  <c r="C356" i="2"/>
  <c r="S356" i="2" s="1"/>
  <c r="B356" i="2"/>
  <c r="A356" i="2"/>
  <c r="AZ356" i="2" s="1"/>
  <c r="H355" i="2"/>
  <c r="G355" i="2"/>
  <c r="F355" i="2"/>
  <c r="E355" i="2"/>
  <c r="D355" i="2"/>
  <c r="C355" i="2"/>
  <c r="S355" i="2" s="1"/>
  <c r="B355" i="2"/>
  <c r="A355" i="2"/>
  <c r="AZ355" i="2" s="1"/>
  <c r="H354" i="2"/>
  <c r="G354" i="2"/>
  <c r="F354" i="2"/>
  <c r="E354" i="2"/>
  <c r="D354" i="2"/>
  <c r="C354" i="2"/>
  <c r="S354" i="2" s="1"/>
  <c r="B354" i="2"/>
  <c r="A354" i="2"/>
  <c r="AZ354" i="2" s="1"/>
  <c r="H353" i="2"/>
  <c r="G353" i="2"/>
  <c r="F353" i="2"/>
  <c r="E353" i="2"/>
  <c r="D353" i="2"/>
  <c r="C353" i="2"/>
  <c r="S353" i="2" s="1"/>
  <c r="B353" i="2"/>
  <c r="A353" i="2"/>
  <c r="AZ353" i="2" s="1"/>
  <c r="H352" i="2"/>
  <c r="G352" i="2"/>
  <c r="F352" i="2"/>
  <c r="E352" i="2"/>
  <c r="D352" i="2"/>
  <c r="C352" i="2"/>
  <c r="S352" i="2" s="1"/>
  <c r="B352" i="2"/>
  <c r="A352" i="2"/>
  <c r="AZ352" i="2" s="1"/>
  <c r="H351" i="2"/>
  <c r="G351" i="2"/>
  <c r="F351" i="2"/>
  <c r="E351" i="2"/>
  <c r="D351" i="2"/>
  <c r="C351" i="2"/>
  <c r="S351" i="2" s="1"/>
  <c r="B351" i="2"/>
  <c r="A351" i="2"/>
  <c r="AZ351" i="2" s="1"/>
  <c r="H350" i="2"/>
  <c r="G350" i="2"/>
  <c r="F350" i="2"/>
  <c r="E350" i="2"/>
  <c r="D350" i="2"/>
  <c r="C350" i="2"/>
  <c r="S350" i="2" s="1"/>
  <c r="B350" i="2"/>
  <c r="A350" i="2"/>
  <c r="AZ350" i="2" s="1"/>
  <c r="H349" i="2"/>
  <c r="G349" i="2"/>
  <c r="F349" i="2"/>
  <c r="E349" i="2"/>
  <c r="D349" i="2"/>
  <c r="C349" i="2"/>
  <c r="S349" i="2" s="1"/>
  <c r="B349" i="2"/>
  <c r="A349" i="2"/>
  <c r="AZ349" i="2" s="1"/>
  <c r="H348" i="2"/>
  <c r="G348" i="2"/>
  <c r="F348" i="2"/>
  <c r="E348" i="2"/>
  <c r="D348" i="2"/>
  <c r="C348" i="2"/>
  <c r="S348" i="2" s="1"/>
  <c r="B348" i="2"/>
  <c r="A348" i="2"/>
  <c r="AZ348" i="2" s="1"/>
  <c r="H347" i="2"/>
  <c r="G347" i="2"/>
  <c r="F347" i="2"/>
  <c r="E347" i="2"/>
  <c r="D347" i="2"/>
  <c r="C347" i="2"/>
  <c r="S347" i="2" s="1"/>
  <c r="B347" i="2"/>
  <c r="A347" i="2"/>
  <c r="AZ347" i="2" s="1"/>
  <c r="H346" i="2"/>
  <c r="G346" i="2"/>
  <c r="F346" i="2"/>
  <c r="E346" i="2"/>
  <c r="D346" i="2"/>
  <c r="C346" i="2"/>
  <c r="S346" i="2" s="1"/>
  <c r="B346" i="2"/>
  <c r="A346" i="2"/>
  <c r="AZ346" i="2" s="1"/>
  <c r="H345" i="2"/>
  <c r="G345" i="2"/>
  <c r="F345" i="2"/>
  <c r="E345" i="2"/>
  <c r="D345" i="2"/>
  <c r="C345" i="2"/>
  <c r="S345" i="2" s="1"/>
  <c r="B345" i="2"/>
  <c r="A345" i="2"/>
  <c r="AZ345" i="2" s="1"/>
  <c r="H344" i="2"/>
  <c r="G344" i="2"/>
  <c r="F344" i="2"/>
  <c r="J344" i="2" s="1"/>
  <c r="E344" i="2"/>
  <c r="D344" i="2"/>
  <c r="C344" i="2"/>
  <c r="S344" i="2" s="1"/>
  <c r="B344" i="2"/>
  <c r="A344" i="2"/>
  <c r="AZ344" i="2" s="1"/>
  <c r="H343" i="2"/>
  <c r="G343" i="2"/>
  <c r="F343" i="2"/>
  <c r="E343" i="2"/>
  <c r="D343" i="2"/>
  <c r="C343" i="2"/>
  <c r="S343" i="2" s="1"/>
  <c r="B343" i="2"/>
  <c r="A343" i="2"/>
  <c r="AZ343" i="2" s="1"/>
  <c r="H342" i="2"/>
  <c r="G342" i="2"/>
  <c r="F342" i="2"/>
  <c r="J342" i="2" s="1"/>
  <c r="E342" i="2"/>
  <c r="D342" i="2"/>
  <c r="C342" i="2"/>
  <c r="S342" i="2" s="1"/>
  <c r="B342" i="2"/>
  <c r="A342" i="2"/>
  <c r="AZ342" i="2" s="1"/>
  <c r="H341" i="2"/>
  <c r="G341" i="2"/>
  <c r="F341" i="2"/>
  <c r="E341" i="2"/>
  <c r="D341" i="2"/>
  <c r="C341" i="2"/>
  <c r="S341" i="2" s="1"/>
  <c r="B341" i="2"/>
  <c r="A341" i="2"/>
  <c r="AZ341" i="2" s="1"/>
  <c r="H340" i="2"/>
  <c r="G340" i="2"/>
  <c r="F340" i="2"/>
  <c r="E340" i="2"/>
  <c r="D340" i="2"/>
  <c r="U340" i="2" s="1"/>
  <c r="C340" i="2"/>
  <c r="S340" i="2" s="1"/>
  <c r="B340" i="2"/>
  <c r="A340" i="2"/>
  <c r="AZ340" i="2" s="1"/>
  <c r="H339" i="2"/>
  <c r="G339" i="2"/>
  <c r="F339" i="2"/>
  <c r="E339" i="2"/>
  <c r="D339" i="2"/>
  <c r="C339" i="2"/>
  <c r="S339" i="2" s="1"/>
  <c r="B339" i="2"/>
  <c r="A339" i="2"/>
  <c r="AZ339" i="2" s="1"/>
  <c r="H338" i="2"/>
  <c r="G338" i="2"/>
  <c r="F338" i="2"/>
  <c r="E338" i="2"/>
  <c r="D338" i="2"/>
  <c r="C338" i="2"/>
  <c r="S338" i="2" s="1"/>
  <c r="B338" i="2"/>
  <c r="A338" i="2"/>
  <c r="AZ338" i="2" s="1"/>
  <c r="H337" i="2"/>
  <c r="G337" i="2"/>
  <c r="F337" i="2"/>
  <c r="E337" i="2"/>
  <c r="D337" i="2"/>
  <c r="C337" i="2"/>
  <c r="S337" i="2" s="1"/>
  <c r="B337" i="2"/>
  <c r="A337" i="2"/>
  <c r="AZ337" i="2" s="1"/>
  <c r="H336" i="2"/>
  <c r="G336" i="2"/>
  <c r="F336" i="2"/>
  <c r="E336" i="2"/>
  <c r="D336" i="2"/>
  <c r="T336" i="2" s="1"/>
  <c r="I336" i="2" s="1"/>
  <c r="C336" i="2"/>
  <c r="S336" i="2" s="1"/>
  <c r="B336" i="2"/>
  <c r="A336" i="2"/>
  <c r="AZ336" i="2" s="1"/>
  <c r="H335" i="2"/>
  <c r="G335" i="2"/>
  <c r="F335" i="2"/>
  <c r="E335" i="2"/>
  <c r="D335" i="2"/>
  <c r="T335" i="2" s="1"/>
  <c r="C335" i="2"/>
  <c r="S335" i="2" s="1"/>
  <c r="B335" i="2"/>
  <c r="A335" i="2"/>
  <c r="AZ335" i="2" s="1"/>
  <c r="H334" i="2"/>
  <c r="G334" i="2"/>
  <c r="F334" i="2"/>
  <c r="E334" i="2"/>
  <c r="D334" i="2"/>
  <c r="C334" i="2"/>
  <c r="S334" i="2" s="1"/>
  <c r="B334" i="2"/>
  <c r="A334" i="2"/>
  <c r="AZ334" i="2" s="1"/>
  <c r="H333" i="2"/>
  <c r="G333" i="2"/>
  <c r="F333" i="2"/>
  <c r="E333" i="2"/>
  <c r="D333" i="2"/>
  <c r="C333" i="2"/>
  <c r="S333" i="2" s="1"/>
  <c r="B333" i="2"/>
  <c r="A333" i="2"/>
  <c r="AZ333" i="2" s="1"/>
  <c r="H332" i="2"/>
  <c r="G332" i="2"/>
  <c r="F332" i="2"/>
  <c r="E332" i="2"/>
  <c r="D332" i="2"/>
  <c r="C332" i="2"/>
  <c r="S332" i="2" s="1"/>
  <c r="B332" i="2"/>
  <c r="A332" i="2"/>
  <c r="AZ332" i="2" s="1"/>
  <c r="H331" i="2"/>
  <c r="G331" i="2"/>
  <c r="F331" i="2"/>
  <c r="E331" i="2"/>
  <c r="D331" i="2"/>
  <c r="C331" i="2"/>
  <c r="S331" i="2" s="1"/>
  <c r="B331" i="2"/>
  <c r="A331" i="2"/>
  <c r="AZ331" i="2" s="1"/>
  <c r="H330" i="2"/>
  <c r="G330" i="2"/>
  <c r="F330" i="2"/>
  <c r="E330" i="2"/>
  <c r="D330" i="2"/>
  <c r="C330" i="2"/>
  <c r="S330" i="2" s="1"/>
  <c r="B330" i="2"/>
  <c r="A330" i="2"/>
  <c r="AZ330" i="2" s="1"/>
  <c r="H329" i="2"/>
  <c r="G329" i="2"/>
  <c r="F329" i="2"/>
  <c r="E329" i="2"/>
  <c r="D329" i="2"/>
  <c r="C329" i="2"/>
  <c r="S329" i="2" s="1"/>
  <c r="B329" i="2"/>
  <c r="A329" i="2"/>
  <c r="AZ329" i="2" s="1"/>
  <c r="H328" i="2"/>
  <c r="G328" i="2"/>
  <c r="F328" i="2"/>
  <c r="E328" i="2"/>
  <c r="D328" i="2"/>
  <c r="C328" i="2"/>
  <c r="S328" i="2" s="1"/>
  <c r="B328" i="2"/>
  <c r="A328" i="2"/>
  <c r="AZ328" i="2" s="1"/>
  <c r="H327" i="2"/>
  <c r="G327" i="2"/>
  <c r="F327" i="2"/>
  <c r="E327" i="2"/>
  <c r="D327" i="2"/>
  <c r="C327" i="2"/>
  <c r="S327" i="2" s="1"/>
  <c r="B327" i="2"/>
  <c r="A327" i="2"/>
  <c r="AZ327" i="2" s="1"/>
  <c r="H326" i="2"/>
  <c r="G326" i="2"/>
  <c r="F326" i="2"/>
  <c r="E326" i="2"/>
  <c r="D326" i="2"/>
  <c r="C326" i="2"/>
  <c r="S326" i="2" s="1"/>
  <c r="B326" i="2"/>
  <c r="A326" i="2"/>
  <c r="AZ326" i="2" s="1"/>
  <c r="H325" i="2"/>
  <c r="G325" i="2"/>
  <c r="F325" i="2"/>
  <c r="E325" i="2"/>
  <c r="D325" i="2"/>
  <c r="C325" i="2"/>
  <c r="S325" i="2" s="1"/>
  <c r="B325" i="2"/>
  <c r="A325" i="2"/>
  <c r="AZ325" i="2" s="1"/>
  <c r="H324" i="2"/>
  <c r="G324" i="2"/>
  <c r="F324" i="2"/>
  <c r="E324" i="2"/>
  <c r="D324" i="2"/>
  <c r="U324" i="2" s="1"/>
  <c r="C324" i="2"/>
  <c r="S324" i="2" s="1"/>
  <c r="B324" i="2"/>
  <c r="A324" i="2"/>
  <c r="AZ324" i="2" s="1"/>
  <c r="H323" i="2"/>
  <c r="G323" i="2"/>
  <c r="F323" i="2"/>
  <c r="E323" i="2"/>
  <c r="D323" i="2"/>
  <c r="C323" i="2"/>
  <c r="S323" i="2" s="1"/>
  <c r="B323" i="2"/>
  <c r="A323" i="2"/>
  <c r="AZ323" i="2" s="1"/>
  <c r="H322" i="2"/>
  <c r="G322" i="2"/>
  <c r="F322" i="2"/>
  <c r="E322" i="2"/>
  <c r="D322" i="2"/>
  <c r="C322" i="2"/>
  <c r="S322" i="2" s="1"/>
  <c r="B322" i="2"/>
  <c r="A322" i="2"/>
  <c r="AZ322" i="2" s="1"/>
  <c r="H321" i="2"/>
  <c r="G321" i="2"/>
  <c r="F321" i="2"/>
  <c r="E321" i="2"/>
  <c r="D321" i="2"/>
  <c r="C321" i="2"/>
  <c r="S321" i="2" s="1"/>
  <c r="B321" i="2"/>
  <c r="A321" i="2"/>
  <c r="AZ321" i="2" s="1"/>
  <c r="H320" i="2"/>
  <c r="G320" i="2"/>
  <c r="F320" i="2"/>
  <c r="E320" i="2"/>
  <c r="D320" i="2"/>
  <c r="C320" i="2"/>
  <c r="S320" i="2" s="1"/>
  <c r="B320" i="2"/>
  <c r="A320" i="2"/>
  <c r="AZ320" i="2" s="1"/>
  <c r="H319" i="2"/>
  <c r="G319" i="2"/>
  <c r="F319" i="2"/>
  <c r="E319" i="2"/>
  <c r="D319" i="2"/>
  <c r="C319" i="2"/>
  <c r="S319" i="2" s="1"/>
  <c r="B319" i="2"/>
  <c r="A319" i="2"/>
  <c r="AZ319" i="2" s="1"/>
  <c r="H318" i="2"/>
  <c r="G318" i="2"/>
  <c r="F318" i="2"/>
  <c r="E318" i="2"/>
  <c r="D318" i="2"/>
  <c r="C318" i="2"/>
  <c r="S318" i="2" s="1"/>
  <c r="B318" i="2"/>
  <c r="A318" i="2"/>
  <c r="AZ318" i="2" s="1"/>
  <c r="H317" i="2"/>
  <c r="G317" i="2"/>
  <c r="F317" i="2"/>
  <c r="E317" i="2"/>
  <c r="D317" i="2"/>
  <c r="C317" i="2"/>
  <c r="S317" i="2" s="1"/>
  <c r="B317" i="2"/>
  <c r="A317" i="2"/>
  <c r="AZ317" i="2" s="1"/>
  <c r="H316" i="2"/>
  <c r="G316" i="2"/>
  <c r="F316" i="2"/>
  <c r="E316" i="2"/>
  <c r="D316" i="2"/>
  <c r="C316" i="2"/>
  <c r="S316" i="2" s="1"/>
  <c r="B316" i="2"/>
  <c r="A316" i="2"/>
  <c r="AZ316" i="2" s="1"/>
  <c r="H315" i="2"/>
  <c r="G315" i="2"/>
  <c r="F315" i="2"/>
  <c r="E315" i="2"/>
  <c r="D315" i="2"/>
  <c r="C315" i="2"/>
  <c r="S315" i="2" s="1"/>
  <c r="B315" i="2"/>
  <c r="A315" i="2"/>
  <c r="AZ315" i="2" s="1"/>
  <c r="H314" i="2"/>
  <c r="G314" i="2"/>
  <c r="F314" i="2"/>
  <c r="E314" i="2"/>
  <c r="D314" i="2"/>
  <c r="C314" i="2"/>
  <c r="S314" i="2" s="1"/>
  <c r="B314" i="2"/>
  <c r="A314" i="2"/>
  <c r="AZ314" i="2" s="1"/>
  <c r="H313" i="2"/>
  <c r="G313" i="2"/>
  <c r="F313" i="2"/>
  <c r="E313" i="2"/>
  <c r="D313" i="2"/>
  <c r="C313" i="2"/>
  <c r="S313" i="2" s="1"/>
  <c r="B313" i="2"/>
  <c r="A313" i="2"/>
  <c r="AZ313" i="2" s="1"/>
  <c r="H312" i="2"/>
  <c r="G312" i="2"/>
  <c r="F312" i="2"/>
  <c r="E312" i="2"/>
  <c r="D312" i="2"/>
  <c r="C312" i="2"/>
  <c r="S312" i="2" s="1"/>
  <c r="B312" i="2"/>
  <c r="A312" i="2"/>
  <c r="AZ312" i="2" s="1"/>
  <c r="H311" i="2"/>
  <c r="G311" i="2"/>
  <c r="F311" i="2"/>
  <c r="E311" i="2"/>
  <c r="D311" i="2"/>
  <c r="C311" i="2"/>
  <c r="S311" i="2" s="1"/>
  <c r="B311" i="2"/>
  <c r="A311" i="2"/>
  <c r="AZ311" i="2" s="1"/>
  <c r="H310" i="2"/>
  <c r="G310" i="2"/>
  <c r="F310" i="2"/>
  <c r="E310" i="2"/>
  <c r="D310" i="2"/>
  <c r="C310" i="2"/>
  <c r="S310" i="2" s="1"/>
  <c r="B310" i="2"/>
  <c r="A310" i="2"/>
  <c r="AZ310" i="2" s="1"/>
  <c r="H309" i="2"/>
  <c r="G309" i="2"/>
  <c r="F309" i="2"/>
  <c r="E309" i="2"/>
  <c r="D309" i="2"/>
  <c r="C309" i="2"/>
  <c r="S309" i="2" s="1"/>
  <c r="B309" i="2"/>
  <c r="A309" i="2"/>
  <c r="AZ309" i="2" s="1"/>
  <c r="H308" i="2"/>
  <c r="G308" i="2"/>
  <c r="F308" i="2"/>
  <c r="E308" i="2"/>
  <c r="D308" i="2"/>
  <c r="C308" i="2"/>
  <c r="S308" i="2" s="1"/>
  <c r="B308" i="2"/>
  <c r="A308" i="2"/>
  <c r="AZ308" i="2" s="1"/>
  <c r="H307" i="2"/>
  <c r="G307" i="2"/>
  <c r="F307" i="2"/>
  <c r="E307" i="2"/>
  <c r="D307" i="2"/>
  <c r="C307" i="2"/>
  <c r="S307" i="2" s="1"/>
  <c r="B307" i="2"/>
  <c r="A307" i="2"/>
  <c r="AZ307" i="2" s="1"/>
  <c r="H306" i="2"/>
  <c r="G306" i="2"/>
  <c r="F306" i="2"/>
  <c r="E306" i="2"/>
  <c r="D306" i="2"/>
  <c r="C306" i="2"/>
  <c r="S306" i="2" s="1"/>
  <c r="B306" i="2"/>
  <c r="A306" i="2"/>
  <c r="AZ306" i="2" s="1"/>
  <c r="H305" i="2"/>
  <c r="G305" i="2"/>
  <c r="F305" i="2"/>
  <c r="E305" i="2"/>
  <c r="D305" i="2"/>
  <c r="C305" i="2"/>
  <c r="S305" i="2" s="1"/>
  <c r="B305" i="2"/>
  <c r="A305" i="2"/>
  <c r="AZ305" i="2" s="1"/>
  <c r="H304" i="2"/>
  <c r="G304" i="2"/>
  <c r="F304" i="2"/>
  <c r="E304" i="2"/>
  <c r="D304" i="2"/>
  <c r="C304" i="2"/>
  <c r="S304" i="2" s="1"/>
  <c r="B304" i="2"/>
  <c r="A304" i="2"/>
  <c r="AZ304" i="2" s="1"/>
  <c r="H303" i="2"/>
  <c r="G303" i="2"/>
  <c r="F303" i="2"/>
  <c r="E303" i="2"/>
  <c r="D303" i="2"/>
  <c r="C303" i="2"/>
  <c r="S303" i="2" s="1"/>
  <c r="B303" i="2"/>
  <c r="A303" i="2"/>
  <c r="AZ303" i="2" s="1"/>
  <c r="H302" i="2"/>
  <c r="G302" i="2"/>
  <c r="F302" i="2"/>
  <c r="E302" i="2"/>
  <c r="D302" i="2"/>
  <c r="C302" i="2"/>
  <c r="S302" i="2" s="1"/>
  <c r="B302" i="2"/>
  <c r="A302" i="2"/>
  <c r="AZ302" i="2" s="1"/>
  <c r="H301" i="2"/>
  <c r="G301" i="2"/>
  <c r="F301" i="2"/>
  <c r="E301" i="2"/>
  <c r="D301" i="2"/>
  <c r="C301" i="2"/>
  <c r="S301" i="2" s="1"/>
  <c r="B301" i="2"/>
  <c r="A301" i="2"/>
  <c r="AZ301" i="2" s="1"/>
  <c r="H300" i="2"/>
  <c r="G300" i="2"/>
  <c r="F300" i="2"/>
  <c r="E300" i="2"/>
  <c r="D300" i="2"/>
  <c r="C300" i="2"/>
  <c r="S300" i="2" s="1"/>
  <c r="B300" i="2"/>
  <c r="A300" i="2"/>
  <c r="AZ300" i="2" s="1"/>
  <c r="H299" i="2"/>
  <c r="G299" i="2"/>
  <c r="F299" i="2"/>
  <c r="E299" i="2"/>
  <c r="D299" i="2"/>
  <c r="C299" i="2"/>
  <c r="S299" i="2" s="1"/>
  <c r="B299" i="2"/>
  <c r="A299" i="2"/>
  <c r="AZ299" i="2" s="1"/>
  <c r="H298" i="2"/>
  <c r="G298" i="2"/>
  <c r="F298" i="2"/>
  <c r="E298" i="2"/>
  <c r="D298" i="2"/>
  <c r="C298" i="2"/>
  <c r="S298" i="2" s="1"/>
  <c r="B298" i="2"/>
  <c r="A298" i="2"/>
  <c r="AZ298" i="2" s="1"/>
  <c r="H297" i="2"/>
  <c r="G297" i="2"/>
  <c r="F297" i="2"/>
  <c r="E297" i="2"/>
  <c r="D297" i="2"/>
  <c r="C297" i="2"/>
  <c r="S297" i="2" s="1"/>
  <c r="B297" i="2"/>
  <c r="A297" i="2"/>
  <c r="AZ297" i="2" s="1"/>
  <c r="H296" i="2"/>
  <c r="G296" i="2"/>
  <c r="F296" i="2"/>
  <c r="E296" i="2"/>
  <c r="D296" i="2"/>
  <c r="C296" i="2"/>
  <c r="S296" i="2" s="1"/>
  <c r="B296" i="2"/>
  <c r="A296" i="2"/>
  <c r="AZ296" i="2" s="1"/>
  <c r="H295" i="2"/>
  <c r="G295" i="2"/>
  <c r="F295" i="2"/>
  <c r="E295" i="2"/>
  <c r="D295" i="2"/>
  <c r="C295" i="2"/>
  <c r="S295" i="2" s="1"/>
  <c r="B295" i="2"/>
  <c r="A295" i="2"/>
  <c r="AZ295" i="2" s="1"/>
  <c r="H294" i="2"/>
  <c r="G294" i="2"/>
  <c r="F294" i="2"/>
  <c r="E294" i="2"/>
  <c r="D294" i="2"/>
  <c r="C294" i="2"/>
  <c r="S294" i="2" s="1"/>
  <c r="B294" i="2"/>
  <c r="A294" i="2"/>
  <c r="AZ294" i="2" s="1"/>
  <c r="H293" i="2"/>
  <c r="G293" i="2"/>
  <c r="F293" i="2"/>
  <c r="E293" i="2"/>
  <c r="D293" i="2"/>
  <c r="C293" i="2"/>
  <c r="S293" i="2" s="1"/>
  <c r="B293" i="2"/>
  <c r="A293" i="2"/>
  <c r="AZ293" i="2" s="1"/>
  <c r="H292" i="2"/>
  <c r="G292" i="2"/>
  <c r="F292" i="2"/>
  <c r="E292" i="2"/>
  <c r="D292" i="2"/>
  <c r="C292" i="2"/>
  <c r="S292" i="2" s="1"/>
  <c r="B292" i="2"/>
  <c r="A292" i="2"/>
  <c r="AZ292" i="2" s="1"/>
  <c r="H291" i="2"/>
  <c r="G291" i="2"/>
  <c r="F291" i="2"/>
  <c r="E291" i="2"/>
  <c r="D291" i="2"/>
  <c r="C291" i="2"/>
  <c r="S291" i="2" s="1"/>
  <c r="B291" i="2"/>
  <c r="A291" i="2"/>
  <c r="AZ291" i="2" s="1"/>
  <c r="H290" i="2"/>
  <c r="G290" i="2"/>
  <c r="F290" i="2"/>
  <c r="E290" i="2"/>
  <c r="D290" i="2"/>
  <c r="C290" i="2"/>
  <c r="S290" i="2" s="1"/>
  <c r="B290" i="2"/>
  <c r="A290" i="2"/>
  <c r="AZ290" i="2" s="1"/>
  <c r="H289" i="2"/>
  <c r="G289" i="2"/>
  <c r="F289" i="2"/>
  <c r="E289" i="2"/>
  <c r="D289" i="2"/>
  <c r="C289" i="2"/>
  <c r="S289" i="2" s="1"/>
  <c r="B289" i="2"/>
  <c r="A289" i="2"/>
  <c r="AZ289" i="2" s="1"/>
  <c r="H288" i="2"/>
  <c r="G288" i="2"/>
  <c r="F288" i="2"/>
  <c r="E288" i="2"/>
  <c r="D288" i="2"/>
  <c r="C288" i="2"/>
  <c r="S288" i="2" s="1"/>
  <c r="B288" i="2"/>
  <c r="A288" i="2"/>
  <c r="AZ288" i="2" s="1"/>
  <c r="H287" i="2"/>
  <c r="G287" i="2"/>
  <c r="F287" i="2"/>
  <c r="E287" i="2"/>
  <c r="D287" i="2"/>
  <c r="C287" i="2"/>
  <c r="S287" i="2" s="1"/>
  <c r="B287" i="2"/>
  <c r="A287" i="2"/>
  <c r="AZ287" i="2" s="1"/>
  <c r="H286" i="2"/>
  <c r="G286" i="2"/>
  <c r="F286" i="2"/>
  <c r="E286" i="2"/>
  <c r="D286" i="2"/>
  <c r="C286" i="2"/>
  <c r="S286" i="2" s="1"/>
  <c r="B286" i="2"/>
  <c r="A286" i="2"/>
  <c r="AZ286" i="2" s="1"/>
  <c r="H285" i="2"/>
  <c r="G285" i="2"/>
  <c r="F285" i="2"/>
  <c r="E285" i="2"/>
  <c r="D285" i="2"/>
  <c r="C285" i="2"/>
  <c r="S285" i="2" s="1"/>
  <c r="B285" i="2"/>
  <c r="A285" i="2"/>
  <c r="AZ285" i="2" s="1"/>
  <c r="H284" i="2"/>
  <c r="G284" i="2"/>
  <c r="F284" i="2"/>
  <c r="E284" i="2"/>
  <c r="D284" i="2"/>
  <c r="C284" i="2"/>
  <c r="S284" i="2" s="1"/>
  <c r="B284" i="2"/>
  <c r="A284" i="2"/>
  <c r="AZ284" i="2" s="1"/>
  <c r="H283" i="2"/>
  <c r="G283" i="2"/>
  <c r="F283" i="2"/>
  <c r="E283" i="2"/>
  <c r="D283" i="2"/>
  <c r="C283" i="2"/>
  <c r="S283" i="2" s="1"/>
  <c r="B283" i="2"/>
  <c r="A283" i="2"/>
  <c r="AZ283" i="2" s="1"/>
  <c r="H282" i="2"/>
  <c r="G282" i="2"/>
  <c r="F282" i="2"/>
  <c r="E282" i="2"/>
  <c r="D282" i="2"/>
  <c r="C282" i="2"/>
  <c r="S282" i="2" s="1"/>
  <c r="B282" i="2"/>
  <c r="A282" i="2"/>
  <c r="AZ282" i="2" s="1"/>
  <c r="H281" i="2"/>
  <c r="G281" i="2"/>
  <c r="F281" i="2"/>
  <c r="E281" i="2"/>
  <c r="D281" i="2"/>
  <c r="C281" i="2"/>
  <c r="S281" i="2" s="1"/>
  <c r="B281" i="2"/>
  <c r="A281" i="2"/>
  <c r="AZ281" i="2" s="1"/>
  <c r="H280" i="2"/>
  <c r="G280" i="2"/>
  <c r="F280" i="2"/>
  <c r="E280" i="2"/>
  <c r="D280" i="2"/>
  <c r="C280" i="2"/>
  <c r="S280" i="2" s="1"/>
  <c r="B280" i="2"/>
  <c r="A280" i="2"/>
  <c r="AZ280" i="2" s="1"/>
  <c r="H279" i="2"/>
  <c r="G279" i="2"/>
  <c r="F279" i="2"/>
  <c r="E279" i="2"/>
  <c r="D279" i="2"/>
  <c r="C279" i="2"/>
  <c r="S279" i="2" s="1"/>
  <c r="B279" i="2"/>
  <c r="A279" i="2"/>
  <c r="AZ279" i="2" s="1"/>
  <c r="H278" i="2"/>
  <c r="G278" i="2"/>
  <c r="F278" i="2"/>
  <c r="E278" i="2"/>
  <c r="D278" i="2"/>
  <c r="C278" i="2"/>
  <c r="S278" i="2" s="1"/>
  <c r="B278" i="2"/>
  <c r="A278" i="2"/>
  <c r="AZ278" i="2" s="1"/>
  <c r="H277" i="2"/>
  <c r="G277" i="2"/>
  <c r="F277" i="2"/>
  <c r="E277" i="2"/>
  <c r="D277" i="2"/>
  <c r="C277" i="2"/>
  <c r="S277" i="2" s="1"/>
  <c r="B277" i="2"/>
  <c r="A277" i="2"/>
  <c r="AZ277" i="2" s="1"/>
  <c r="H276" i="2"/>
  <c r="G276" i="2"/>
  <c r="F276" i="2"/>
  <c r="E276" i="2"/>
  <c r="D276" i="2"/>
  <c r="C276" i="2"/>
  <c r="S276" i="2" s="1"/>
  <c r="B276" i="2"/>
  <c r="A276" i="2"/>
  <c r="AZ276" i="2" s="1"/>
  <c r="H275" i="2"/>
  <c r="G275" i="2"/>
  <c r="F275" i="2"/>
  <c r="E275" i="2"/>
  <c r="D275" i="2"/>
  <c r="C275" i="2"/>
  <c r="S275" i="2" s="1"/>
  <c r="B275" i="2"/>
  <c r="A275" i="2"/>
  <c r="AZ275" i="2" s="1"/>
  <c r="H274" i="2"/>
  <c r="G274" i="2"/>
  <c r="F274" i="2"/>
  <c r="E274" i="2"/>
  <c r="D274" i="2"/>
  <c r="C274" i="2"/>
  <c r="S274" i="2" s="1"/>
  <c r="B274" i="2"/>
  <c r="A274" i="2"/>
  <c r="AZ274" i="2" s="1"/>
  <c r="H273" i="2"/>
  <c r="G273" i="2"/>
  <c r="F273" i="2"/>
  <c r="E273" i="2"/>
  <c r="D273" i="2"/>
  <c r="C273" i="2"/>
  <c r="S273" i="2" s="1"/>
  <c r="B273" i="2"/>
  <c r="A273" i="2"/>
  <c r="AZ273" i="2" s="1"/>
  <c r="H272" i="2"/>
  <c r="G272" i="2"/>
  <c r="F272" i="2"/>
  <c r="E272" i="2"/>
  <c r="D272" i="2"/>
  <c r="C272" i="2"/>
  <c r="S272" i="2" s="1"/>
  <c r="B272" i="2"/>
  <c r="A272" i="2"/>
  <c r="AZ272" i="2" s="1"/>
  <c r="H271" i="2"/>
  <c r="G271" i="2"/>
  <c r="F271" i="2"/>
  <c r="E271" i="2"/>
  <c r="D271" i="2"/>
  <c r="C271" i="2"/>
  <c r="S271" i="2" s="1"/>
  <c r="B271" i="2"/>
  <c r="A271" i="2"/>
  <c r="AZ271" i="2" s="1"/>
  <c r="H270" i="2"/>
  <c r="G270" i="2"/>
  <c r="F270" i="2"/>
  <c r="E270" i="2"/>
  <c r="D270" i="2"/>
  <c r="C270" i="2"/>
  <c r="S270" i="2" s="1"/>
  <c r="B270" i="2"/>
  <c r="A270" i="2"/>
  <c r="AZ270" i="2" s="1"/>
  <c r="H269" i="2"/>
  <c r="G269" i="2"/>
  <c r="F269" i="2"/>
  <c r="E269" i="2"/>
  <c r="D269" i="2"/>
  <c r="C269" i="2"/>
  <c r="S269" i="2" s="1"/>
  <c r="B269" i="2"/>
  <c r="A269" i="2"/>
  <c r="AZ269" i="2" s="1"/>
  <c r="H268" i="2"/>
  <c r="G268" i="2"/>
  <c r="F268" i="2"/>
  <c r="E268" i="2"/>
  <c r="D268" i="2"/>
  <c r="C268" i="2"/>
  <c r="S268" i="2" s="1"/>
  <c r="B268" i="2"/>
  <c r="A268" i="2"/>
  <c r="AZ268" i="2" s="1"/>
  <c r="H267" i="2"/>
  <c r="G267" i="2"/>
  <c r="F267" i="2"/>
  <c r="E267" i="2"/>
  <c r="D267" i="2"/>
  <c r="C267" i="2"/>
  <c r="S267" i="2" s="1"/>
  <c r="B267" i="2"/>
  <c r="A267" i="2"/>
  <c r="AZ267" i="2" s="1"/>
  <c r="H266" i="2"/>
  <c r="G266" i="2"/>
  <c r="F266" i="2"/>
  <c r="E266" i="2"/>
  <c r="D266" i="2"/>
  <c r="C266" i="2"/>
  <c r="S266" i="2" s="1"/>
  <c r="B266" i="2"/>
  <c r="A266" i="2"/>
  <c r="AZ266" i="2" s="1"/>
  <c r="H265" i="2"/>
  <c r="G265" i="2"/>
  <c r="F265" i="2"/>
  <c r="E265" i="2"/>
  <c r="D265" i="2"/>
  <c r="C265" i="2"/>
  <c r="S265" i="2" s="1"/>
  <c r="B265" i="2"/>
  <c r="A265" i="2"/>
  <c r="AZ265" i="2" s="1"/>
  <c r="H264" i="2"/>
  <c r="G264" i="2"/>
  <c r="F264" i="2"/>
  <c r="E264" i="2"/>
  <c r="D264" i="2"/>
  <c r="C264" i="2"/>
  <c r="S264" i="2" s="1"/>
  <c r="B264" i="2"/>
  <c r="A264" i="2"/>
  <c r="AZ264" i="2" s="1"/>
  <c r="H263" i="2"/>
  <c r="G263" i="2"/>
  <c r="F263" i="2"/>
  <c r="E263" i="2"/>
  <c r="D263" i="2"/>
  <c r="C263" i="2"/>
  <c r="S263" i="2" s="1"/>
  <c r="B263" i="2"/>
  <c r="A263" i="2"/>
  <c r="AZ263" i="2" s="1"/>
  <c r="H262" i="2"/>
  <c r="G262" i="2"/>
  <c r="F262" i="2"/>
  <c r="E262" i="2"/>
  <c r="D262" i="2"/>
  <c r="C262" i="2"/>
  <c r="S262" i="2" s="1"/>
  <c r="B262" i="2"/>
  <c r="A262" i="2"/>
  <c r="AZ262" i="2" s="1"/>
  <c r="H261" i="2"/>
  <c r="G261" i="2"/>
  <c r="F261" i="2"/>
  <c r="E261" i="2"/>
  <c r="D261" i="2"/>
  <c r="C261" i="2"/>
  <c r="S261" i="2" s="1"/>
  <c r="B261" i="2"/>
  <c r="A261" i="2"/>
  <c r="AZ261" i="2" s="1"/>
  <c r="H260" i="2"/>
  <c r="G260" i="2"/>
  <c r="F260" i="2"/>
  <c r="E260" i="2"/>
  <c r="D260" i="2"/>
  <c r="C260" i="2"/>
  <c r="S260" i="2" s="1"/>
  <c r="B260" i="2"/>
  <c r="A260" i="2"/>
  <c r="AZ260" i="2" s="1"/>
  <c r="H259" i="2"/>
  <c r="G259" i="2"/>
  <c r="F259" i="2"/>
  <c r="E259" i="2"/>
  <c r="D259" i="2"/>
  <c r="C259" i="2"/>
  <c r="S259" i="2" s="1"/>
  <c r="B259" i="2"/>
  <c r="A259" i="2"/>
  <c r="AZ259" i="2" s="1"/>
  <c r="H258" i="2"/>
  <c r="G258" i="2"/>
  <c r="F258" i="2"/>
  <c r="E258" i="2"/>
  <c r="D258" i="2"/>
  <c r="C258" i="2"/>
  <c r="S258" i="2" s="1"/>
  <c r="B258" i="2"/>
  <c r="A258" i="2"/>
  <c r="AZ258" i="2" s="1"/>
  <c r="H257" i="2"/>
  <c r="G257" i="2"/>
  <c r="F257" i="2"/>
  <c r="E257" i="2"/>
  <c r="D257" i="2"/>
  <c r="C257" i="2"/>
  <c r="S257" i="2" s="1"/>
  <c r="B257" i="2"/>
  <c r="A257" i="2"/>
  <c r="AZ257" i="2" s="1"/>
  <c r="H256" i="2"/>
  <c r="G256" i="2"/>
  <c r="F256" i="2"/>
  <c r="E256" i="2"/>
  <c r="D256" i="2"/>
  <c r="C256" i="2"/>
  <c r="S256" i="2" s="1"/>
  <c r="B256" i="2"/>
  <c r="A256" i="2"/>
  <c r="AZ256" i="2" s="1"/>
  <c r="H255" i="2"/>
  <c r="G255" i="2"/>
  <c r="F255" i="2"/>
  <c r="E255" i="2"/>
  <c r="D255" i="2"/>
  <c r="C255" i="2"/>
  <c r="S255" i="2" s="1"/>
  <c r="B255" i="2"/>
  <c r="A255" i="2"/>
  <c r="AZ255" i="2" s="1"/>
  <c r="H254" i="2"/>
  <c r="G254" i="2"/>
  <c r="F254" i="2"/>
  <c r="E254" i="2"/>
  <c r="D254" i="2"/>
  <c r="C254" i="2"/>
  <c r="S254" i="2" s="1"/>
  <c r="B254" i="2"/>
  <c r="A254" i="2"/>
  <c r="AZ254" i="2" s="1"/>
  <c r="H253" i="2"/>
  <c r="G253" i="2"/>
  <c r="F253" i="2"/>
  <c r="E253" i="2"/>
  <c r="D253" i="2"/>
  <c r="C253" i="2"/>
  <c r="S253" i="2" s="1"/>
  <c r="B253" i="2"/>
  <c r="A253" i="2"/>
  <c r="AZ253" i="2" s="1"/>
  <c r="H252" i="2"/>
  <c r="G252" i="2"/>
  <c r="F252" i="2"/>
  <c r="J252" i="2" s="1"/>
  <c r="E252" i="2"/>
  <c r="D252" i="2"/>
  <c r="C252" i="2"/>
  <c r="S252" i="2" s="1"/>
  <c r="B252" i="2"/>
  <c r="A252" i="2"/>
  <c r="AZ252" i="2" s="1"/>
  <c r="H251" i="2"/>
  <c r="G251" i="2"/>
  <c r="F251" i="2"/>
  <c r="E251" i="2"/>
  <c r="D251" i="2"/>
  <c r="C251" i="2"/>
  <c r="S251" i="2" s="1"/>
  <c r="B251" i="2"/>
  <c r="A251" i="2"/>
  <c r="AZ251" i="2" s="1"/>
  <c r="H250" i="2"/>
  <c r="G250" i="2"/>
  <c r="F250" i="2"/>
  <c r="E250" i="2"/>
  <c r="D250" i="2"/>
  <c r="C250" i="2"/>
  <c r="S250" i="2" s="1"/>
  <c r="B250" i="2"/>
  <c r="A250" i="2"/>
  <c r="AZ250" i="2" s="1"/>
  <c r="H249" i="2"/>
  <c r="G249" i="2"/>
  <c r="F249" i="2"/>
  <c r="E249" i="2"/>
  <c r="D249" i="2"/>
  <c r="C249" i="2"/>
  <c r="S249" i="2" s="1"/>
  <c r="B249" i="2"/>
  <c r="A249" i="2"/>
  <c r="AZ249" i="2" s="1"/>
  <c r="H248" i="2"/>
  <c r="G248" i="2"/>
  <c r="F248" i="2"/>
  <c r="E248" i="2"/>
  <c r="D248" i="2"/>
  <c r="C248" i="2"/>
  <c r="S248" i="2" s="1"/>
  <c r="B248" i="2"/>
  <c r="A248" i="2"/>
  <c r="AZ248" i="2" s="1"/>
  <c r="H247" i="2"/>
  <c r="G247" i="2"/>
  <c r="F247" i="2"/>
  <c r="E247" i="2"/>
  <c r="D247" i="2"/>
  <c r="C247" i="2"/>
  <c r="S247" i="2" s="1"/>
  <c r="B247" i="2"/>
  <c r="A247" i="2"/>
  <c r="AZ247" i="2" s="1"/>
  <c r="H246" i="2"/>
  <c r="G246" i="2"/>
  <c r="F246" i="2"/>
  <c r="E246" i="2"/>
  <c r="D246" i="2"/>
  <c r="C246" i="2"/>
  <c r="S246" i="2" s="1"/>
  <c r="B246" i="2"/>
  <c r="A246" i="2"/>
  <c r="AZ246" i="2" s="1"/>
  <c r="H245" i="2"/>
  <c r="G245" i="2"/>
  <c r="F245" i="2"/>
  <c r="E245" i="2"/>
  <c r="D245" i="2"/>
  <c r="C245" i="2"/>
  <c r="S245" i="2" s="1"/>
  <c r="B245" i="2"/>
  <c r="A245" i="2"/>
  <c r="AZ245" i="2" s="1"/>
  <c r="H244" i="2"/>
  <c r="G244" i="2"/>
  <c r="F244" i="2"/>
  <c r="E244" i="2"/>
  <c r="D244" i="2"/>
  <c r="C244" i="2"/>
  <c r="S244" i="2" s="1"/>
  <c r="B244" i="2"/>
  <c r="A244" i="2"/>
  <c r="AZ244" i="2" s="1"/>
  <c r="H243" i="2"/>
  <c r="G243" i="2"/>
  <c r="F243" i="2"/>
  <c r="E243" i="2"/>
  <c r="D243" i="2"/>
  <c r="C243" i="2"/>
  <c r="S243" i="2" s="1"/>
  <c r="B243" i="2"/>
  <c r="A243" i="2"/>
  <c r="AZ243" i="2" s="1"/>
  <c r="H242" i="2"/>
  <c r="G242" i="2"/>
  <c r="F242" i="2"/>
  <c r="E242" i="2"/>
  <c r="D242" i="2"/>
  <c r="C242" i="2"/>
  <c r="S242" i="2" s="1"/>
  <c r="B242" i="2"/>
  <c r="A242" i="2"/>
  <c r="AZ242" i="2" s="1"/>
  <c r="H241" i="2"/>
  <c r="G241" i="2"/>
  <c r="F241" i="2"/>
  <c r="E241" i="2"/>
  <c r="D241" i="2"/>
  <c r="C241" i="2"/>
  <c r="S241" i="2" s="1"/>
  <c r="B241" i="2"/>
  <c r="A241" i="2"/>
  <c r="AZ241" i="2" s="1"/>
  <c r="H240" i="2"/>
  <c r="G240" i="2"/>
  <c r="F240" i="2"/>
  <c r="E240" i="2"/>
  <c r="D240" i="2"/>
  <c r="C240" i="2"/>
  <c r="S240" i="2" s="1"/>
  <c r="B240" i="2"/>
  <c r="A240" i="2"/>
  <c r="AZ240" i="2" s="1"/>
  <c r="H239" i="2"/>
  <c r="G239" i="2"/>
  <c r="F239" i="2"/>
  <c r="E239" i="2"/>
  <c r="D239" i="2"/>
  <c r="C239" i="2"/>
  <c r="S239" i="2" s="1"/>
  <c r="B239" i="2"/>
  <c r="A239" i="2"/>
  <c r="AZ239" i="2" s="1"/>
  <c r="H238" i="2"/>
  <c r="G238" i="2"/>
  <c r="F238" i="2"/>
  <c r="E238" i="2"/>
  <c r="D238" i="2"/>
  <c r="C238" i="2"/>
  <c r="S238" i="2" s="1"/>
  <c r="B238" i="2"/>
  <c r="A238" i="2"/>
  <c r="AZ238" i="2" s="1"/>
  <c r="H237" i="2"/>
  <c r="G237" i="2"/>
  <c r="F237" i="2"/>
  <c r="E237" i="2"/>
  <c r="D237" i="2"/>
  <c r="C237" i="2"/>
  <c r="S237" i="2" s="1"/>
  <c r="B237" i="2"/>
  <c r="A237" i="2"/>
  <c r="AZ237" i="2" s="1"/>
  <c r="H236" i="2"/>
  <c r="G236" i="2"/>
  <c r="F236" i="2"/>
  <c r="E236" i="2"/>
  <c r="D236" i="2"/>
  <c r="C236" i="2"/>
  <c r="S236" i="2" s="1"/>
  <c r="B236" i="2"/>
  <c r="A236" i="2"/>
  <c r="AZ236" i="2" s="1"/>
  <c r="H235" i="2"/>
  <c r="G235" i="2"/>
  <c r="F235" i="2"/>
  <c r="J235" i="2" s="1"/>
  <c r="E235" i="2"/>
  <c r="D235" i="2"/>
  <c r="C235" i="2"/>
  <c r="S235" i="2" s="1"/>
  <c r="B235" i="2"/>
  <c r="A235" i="2"/>
  <c r="AZ235" i="2" s="1"/>
  <c r="H234" i="2"/>
  <c r="G234" i="2"/>
  <c r="F234" i="2"/>
  <c r="J234" i="2" s="1"/>
  <c r="E234" i="2"/>
  <c r="D234" i="2"/>
  <c r="C234" i="2"/>
  <c r="S234" i="2" s="1"/>
  <c r="B234" i="2"/>
  <c r="A234" i="2"/>
  <c r="AZ234" i="2" s="1"/>
  <c r="H233" i="2"/>
  <c r="G233" i="2"/>
  <c r="F233" i="2"/>
  <c r="E233" i="2"/>
  <c r="D233" i="2"/>
  <c r="C233" i="2"/>
  <c r="S233" i="2" s="1"/>
  <c r="B233" i="2"/>
  <c r="A233" i="2"/>
  <c r="AZ233" i="2" s="1"/>
  <c r="H232" i="2"/>
  <c r="G232" i="2"/>
  <c r="F232" i="2"/>
  <c r="E232" i="2"/>
  <c r="D232" i="2"/>
  <c r="C232" i="2"/>
  <c r="S232" i="2" s="1"/>
  <c r="B232" i="2"/>
  <c r="A232" i="2"/>
  <c r="AZ232" i="2" s="1"/>
  <c r="H231" i="2"/>
  <c r="G231" i="2"/>
  <c r="F231" i="2"/>
  <c r="E231" i="2"/>
  <c r="D231" i="2"/>
  <c r="C231" i="2"/>
  <c r="S231" i="2" s="1"/>
  <c r="B231" i="2"/>
  <c r="A231" i="2"/>
  <c r="AZ231" i="2" s="1"/>
  <c r="H230" i="2"/>
  <c r="G230" i="2"/>
  <c r="F230" i="2"/>
  <c r="E230" i="2"/>
  <c r="D230" i="2"/>
  <c r="C230" i="2"/>
  <c r="S230" i="2" s="1"/>
  <c r="B230" i="2"/>
  <c r="A230" i="2"/>
  <c r="AZ230" i="2" s="1"/>
  <c r="H229" i="2"/>
  <c r="G229" i="2"/>
  <c r="F229" i="2"/>
  <c r="E229" i="2"/>
  <c r="D229" i="2"/>
  <c r="C229" i="2"/>
  <c r="S229" i="2" s="1"/>
  <c r="B229" i="2"/>
  <c r="A229" i="2"/>
  <c r="AZ229" i="2" s="1"/>
  <c r="H228" i="2"/>
  <c r="G228" i="2"/>
  <c r="F228" i="2"/>
  <c r="E228" i="2"/>
  <c r="D228" i="2"/>
  <c r="C228" i="2"/>
  <c r="S228" i="2" s="1"/>
  <c r="B228" i="2"/>
  <c r="A228" i="2"/>
  <c r="AZ228" i="2" s="1"/>
  <c r="H227" i="2"/>
  <c r="G227" i="2"/>
  <c r="F227" i="2"/>
  <c r="E227" i="2"/>
  <c r="D227" i="2"/>
  <c r="C227" i="2"/>
  <c r="S227" i="2" s="1"/>
  <c r="B227" i="2"/>
  <c r="A227" i="2"/>
  <c r="AZ227" i="2" s="1"/>
  <c r="H226" i="2"/>
  <c r="G226" i="2"/>
  <c r="F226" i="2"/>
  <c r="E226" i="2"/>
  <c r="D226" i="2"/>
  <c r="C226" i="2"/>
  <c r="S226" i="2" s="1"/>
  <c r="B226" i="2"/>
  <c r="A226" i="2"/>
  <c r="AZ226" i="2" s="1"/>
  <c r="H225" i="2"/>
  <c r="G225" i="2"/>
  <c r="F225" i="2"/>
  <c r="E225" i="2"/>
  <c r="D225" i="2"/>
  <c r="C225" i="2"/>
  <c r="S225" i="2" s="1"/>
  <c r="B225" i="2"/>
  <c r="A225" i="2"/>
  <c r="AZ225" i="2" s="1"/>
  <c r="H224" i="2"/>
  <c r="G224" i="2"/>
  <c r="F224" i="2"/>
  <c r="J224" i="2" s="1"/>
  <c r="E224" i="2"/>
  <c r="D224" i="2"/>
  <c r="C224" i="2"/>
  <c r="S224" i="2" s="1"/>
  <c r="B224" i="2"/>
  <c r="A224" i="2"/>
  <c r="AZ224" i="2" s="1"/>
  <c r="H223" i="2"/>
  <c r="G223" i="2"/>
  <c r="F223" i="2"/>
  <c r="E223" i="2"/>
  <c r="D223" i="2"/>
  <c r="C223" i="2"/>
  <c r="S223" i="2" s="1"/>
  <c r="B223" i="2"/>
  <c r="A223" i="2"/>
  <c r="AZ223" i="2" s="1"/>
  <c r="H222" i="2"/>
  <c r="G222" i="2"/>
  <c r="F222" i="2"/>
  <c r="E222" i="2"/>
  <c r="D222" i="2"/>
  <c r="C222" i="2"/>
  <c r="S222" i="2" s="1"/>
  <c r="B222" i="2"/>
  <c r="A222" i="2"/>
  <c r="AZ222" i="2" s="1"/>
  <c r="H221" i="2"/>
  <c r="G221" i="2"/>
  <c r="F221" i="2"/>
  <c r="E221" i="2"/>
  <c r="D221" i="2"/>
  <c r="C221" i="2"/>
  <c r="S221" i="2" s="1"/>
  <c r="B221" i="2"/>
  <c r="A221" i="2"/>
  <c r="AZ221" i="2" s="1"/>
  <c r="H220" i="2"/>
  <c r="G220" i="2"/>
  <c r="F220" i="2"/>
  <c r="E220" i="2"/>
  <c r="D220" i="2"/>
  <c r="C220" i="2"/>
  <c r="S220" i="2" s="1"/>
  <c r="B220" i="2"/>
  <c r="A220" i="2"/>
  <c r="AZ220" i="2" s="1"/>
  <c r="H219" i="2"/>
  <c r="G219" i="2"/>
  <c r="F219" i="2"/>
  <c r="E219" i="2"/>
  <c r="D219" i="2"/>
  <c r="C219" i="2"/>
  <c r="S219" i="2" s="1"/>
  <c r="B219" i="2"/>
  <c r="A219" i="2"/>
  <c r="AZ219" i="2" s="1"/>
  <c r="H218" i="2"/>
  <c r="G218" i="2"/>
  <c r="F218" i="2"/>
  <c r="E218" i="2"/>
  <c r="D218" i="2"/>
  <c r="C218" i="2"/>
  <c r="S218" i="2" s="1"/>
  <c r="B218" i="2"/>
  <c r="A218" i="2"/>
  <c r="AZ218" i="2" s="1"/>
  <c r="H217" i="2"/>
  <c r="G217" i="2"/>
  <c r="F217" i="2"/>
  <c r="E217" i="2"/>
  <c r="D217" i="2"/>
  <c r="C217" i="2"/>
  <c r="S217" i="2" s="1"/>
  <c r="B217" i="2"/>
  <c r="A217" i="2"/>
  <c r="AZ217" i="2" s="1"/>
  <c r="H216" i="2"/>
  <c r="G216" i="2"/>
  <c r="F216" i="2"/>
  <c r="E216" i="2"/>
  <c r="D216" i="2"/>
  <c r="C216" i="2"/>
  <c r="S216" i="2" s="1"/>
  <c r="B216" i="2"/>
  <c r="A216" i="2"/>
  <c r="AZ216" i="2" s="1"/>
  <c r="H215" i="2"/>
  <c r="G215" i="2"/>
  <c r="F215" i="2"/>
  <c r="E215" i="2"/>
  <c r="D215" i="2"/>
  <c r="C215" i="2"/>
  <c r="S215" i="2" s="1"/>
  <c r="B215" i="2"/>
  <c r="A215" i="2"/>
  <c r="AZ215" i="2" s="1"/>
  <c r="H214" i="2"/>
  <c r="G214" i="2"/>
  <c r="F214" i="2"/>
  <c r="E214" i="2"/>
  <c r="D214" i="2"/>
  <c r="C214" i="2"/>
  <c r="S214" i="2" s="1"/>
  <c r="B214" i="2"/>
  <c r="A214" i="2"/>
  <c r="AZ214" i="2" s="1"/>
  <c r="H213" i="2"/>
  <c r="G213" i="2"/>
  <c r="F213" i="2"/>
  <c r="E213" i="2"/>
  <c r="D213" i="2"/>
  <c r="C213" i="2"/>
  <c r="S213" i="2" s="1"/>
  <c r="B213" i="2"/>
  <c r="A213" i="2"/>
  <c r="AZ213" i="2" s="1"/>
  <c r="H212" i="2"/>
  <c r="G212" i="2"/>
  <c r="F212" i="2"/>
  <c r="E212" i="2"/>
  <c r="D212" i="2"/>
  <c r="C212" i="2"/>
  <c r="S212" i="2" s="1"/>
  <c r="B212" i="2"/>
  <c r="A212" i="2"/>
  <c r="AZ212" i="2" s="1"/>
  <c r="H211" i="2"/>
  <c r="G211" i="2"/>
  <c r="F211" i="2"/>
  <c r="E211" i="2"/>
  <c r="D211" i="2"/>
  <c r="C211" i="2"/>
  <c r="S211" i="2" s="1"/>
  <c r="B211" i="2"/>
  <c r="A211" i="2"/>
  <c r="AZ211" i="2" s="1"/>
  <c r="H210" i="2"/>
  <c r="G210" i="2"/>
  <c r="J210" i="2" s="1"/>
  <c r="F210" i="2"/>
  <c r="E210" i="2"/>
  <c r="D210" i="2"/>
  <c r="C210" i="2"/>
  <c r="S210" i="2" s="1"/>
  <c r="B210" i="2"/>
  <c r="A210" i="2"/>
  <c r="AZ210" i="2" s="1"/>
  <c r="H209" i="2"/>
  <c r="G209" i="2"/>
  <c r="F209" i="2"/>
  <c r="E209" i="2"/>
  <c r="D209" i="2"/>
  <c r="C209" i="2"/>
  <c r="S209" i="2" s="1"/>
  <c r="B209" i="2"/>
  <c r="A209" i="2"/>
  <c r="AZ209" i="2" s="1"/>
  <c r="H208" i="2"/>
  <c r="G208" i="2"/>
  <c r="F208" i="2"/>
  <c r="E208" i="2"/>
  <c r="D208" i="2"/>
  <c r="C208" i="2"/>
  <c r="S208" i="2" s="1"/>
  <c r="B208" i="2"/>
  <c r="A208" i="2"/>
  <c r="AZ208" i="2" s="1"/>
  <c r="H207" i="2"/>
  <c r="G207" i="2"/>
  <c r="F207" i="2"/>
  <c r="E207" i="2"/>
  <c r="D207" i="2"/>
  <c r="C207" i="2"/>
  <c r="S207" i="2" s="1"/>
  <c r="B207" i="2"/>
  <c r="A207" i="2"/>
  <c r="AZ207" i="2" s="1"/>
  <c r="H206" i="2"/>
  <c r="G206" i="2"/>
  <c r="F206" i="2"/>
  <c r="E206" i="2"/>
  <c r="D206" i="2"/>
  <c r="C206" i="2"/>
  <c r="S206" i="2" s="1"/>
  <c r="B206" i="2"/>
  <c r="A206" i="2"/>
  <c r="AZ206" i="2" s="1"/>
  <c r="H205" i="2"/>
  <c r="G205" i="2"/>
  <c r="F205" i="2"/>
  <c r="E205" i="2"/>
  <c r="D205" i="2"/>
  <c r="C205" i="2"/>
  <c r="S205" i="2" s="1"/>
  <c r="B205" i="2"/>
  <c r="A205" i="2"/>
  <c r="AZ205" i="2" s="1"/>
  <c r="H204" i="2"/>
  <c r="G204" i="2"/>
  <c r="F204" i="2"/>
  <c r="E204" i="2"/>
  <c r="D204" i="2"/>
  <c r="C204" i="2"/>
  <c r="S204" i="2" s="1"/>
  <c r="B204" i="2"/>
  <c r="A204" i="2"/>
  <c r="AZ204" i="2" s="1"/>
  <c r="H203" i="2"/>
  <c r="G203" i="2"/>
  <c r="F203" i="2"/>
  <c r="E203" i="2"/>
  <c r="D203" i="2"/>
  <c r="C203" i="2"/>
  <c r="S203" i="2" s="1"/>
  <c r="B203" i="2"/>
  <c r="A203" i="2"/>
  <c r="AZ203" i="2" s="1"/>
  <c r="H202" i="2"/>
  <c r="G202" i="2"/>
  <c r="F202" i="2"/>
  <c r="E202" i="2"/>
  <c r="U202" i="2" s="1"/>
  <c r="D202" i="2"/>
  <c r="C202" i="2"/>
  <c r="S202" i="2" s="1"/>
  <c r="B202" i="2"/>
  <c r="A202" i="2"/>
  <c r="AZ202" i="2" s="1"/>
  <c r="H201" i="2"/>
  <c r="G201" i="2"/>
  <c r="F201" i="2"/>
  <c r="E201" i="2"/>
  <c r="D201" i="2"/>
  <c r="C201" i="2"/>
  <c r="S201" i="2" s="1"/>
  <c r="B201" i="2"/>
  <c r="A201" i="2"/>
  <c r="AZ201" i="2" s="1"/>
  <c r="H200" i="2"/>
  <c r="G200" i="2"/>
  <c r="F200" i="2"/>
  <c r="E200" i="2"/>
  <c r="D200" i="2"/>
  <c r="C200" i="2"/>
  <c r="S200" i="2" s="1"/>
  <c r="B200" i="2"/>
  <c r="A200" i="2"/>
  <c r="AZ200" i="2" s="1"/>
  <c r="H199" i="2"/>
  <c r="G199" i="2"/>
  <c r="F199" i="2"/>
  <c r="E199" i="2"/>
  <c r="D199" i="2"/>
  <c r="C199" i="2"/>
  <c r="S199" i="2" s="1"/>
  <c r="B199" i="2"/>
  <c r="A199" i="2"/>
  <c r="AZ199" i="2" s="1"/>
  <c r="H198" i="2"/>
  <c r="G198" i="2"/>
  <c r="F198" i="2"/>
  <c r="E198" i="2"/>
  <c r="D198" i="2"/>
  <c r="C198" i="2"/>
  <c r="S198" i="2" s="1"/>
  <c r="B198" i="2"/>
  <c r="A198" i="2"/>
  <c r="AZ198" i="2" s="1"/>
  <c r="H197" i="2"/>
  <c r="G197" i="2"/>
  <c r="F197" i="2"/>
  <c r="E197" i="2"/>
  <c r="D197" i="2"/>
  <c r="C197" i="2"/>
  <c r="S197" i="2" s="1"/>
  <c r="B197" i="2"/>
  <c r="A197" i="2"/>
  <c r="AZ197" i="2" s="1"/>
  <c r="H196" i="2"/>
  <c r="G196" i="2"/>
  <c r="F196" i="2"/>
  <c r="E196" i="2"/>
  <c r="D196" i="2"/>
  <c r="C196" i="2"/>
  <c r="S196" i="2" s="1"/>
  <c r="B196" i="2"/>
  <c r="A196" i="2"/>
  <c r="AZ196" i="2" s="1"/>
  <c r="H195" i="2"/>
  <c r="G195" i="2"/>
  <c r="F195" i="2"/>
  <c r="E195" i="2"/>
  <c r="D195" i="2"/>
  <c r="C195" i="2"/>
  <c r="S195" i="2" s="1"/>
  <c r="B195" i="2"/>
  <c r="A195" i="2"/>
  <c r="AZ195" i="2" s="1"/>
  <c r="H194" i="2"/>
  <c r="G194" i="2"/>
  <c r="F194" i="2"/>
  <c r="E194" i="2"/>
  <c r="D194" i="2"/>
  <c r="C194" i="2"/>
  <c r="S194" i="2" s="1"/>
  <c r="B194" i="2"/>
  <c r="A194" i="2"/>
  <c r="AZ194" i="2" s="1"/>
  <c r="H193" i="2"/>
  <c r="G193" i="2"/>
  <c r="F193" i="2"/>
  <c r="E193" i="2"/>
  <c r="D193" i="2"/>
  <c r="C193" i="2"/>
  <c r="S193" i="2" s="1"/>
  <c r="B193" i="2"/>
  <c r="A193" i="2"/>
  <c r="AZ193" i="2" s="1"/>
  <c r="H192" i="2"/>
  <c r="G192" i="2"/>
  <c r="F192" i="2"/>
  <c r="E192" i="2"/>
  <c r="D192" i="2"/>
  <c r="C192" i="2"/>
  <c r="S192" i="2" s="1"/>
  <c r="B192" i="2"/>
  <c r="A192" i="2"/>
  <c r="AZ192" i="2" s="1"/>
  <c r="H191" i="2"/>
  <c r="G191" i="2"/>
  <c r="F191" i="2"/>
  <c r="E191" i="2"/>
  <c r="D191" i="2"/>
  <c r="C191" i="2"/>
  <c r="S191" i="2" s="1"/>
  <c r="B191" i="2"/>
  <c r="A191" i="2"/>
  <c r="AZ191" i="2" s="1"/>
  <c r="H190" i="2"/>
  <c r="G190" i="2"/>
  <c r="F190" i="2"/>
  <c r="E190" i="2"/>
  <c r="D190" i="2"/>
  <c r="C190" i="2"/>
  <c r="S190" i="2" s="1"/>
  <c r="B190" i="2"/>
  <c r="A190" i="2"/>
  <c r="AZ190" i="2" s="1"/>
  <c r="H189" i="2"/>
  <c r="G189" i="2"/>
  <c r="F189" i="2"/>
  <c r="E189" i="2"/>
  <c r="D189" i="2"/>
  <c r="C189" i="2"/>
  <c r="S189" i="2" s="1"/>
  <c r="B189" i="2"/>
  <c r="A189" i="2"/>
  <c r="AZ189" i="2" s="1"/>
  <c r="H188" i="2"/>
  <c r="G188" i="2"/>
  <c r="F188" i="2"/>
  <c r="E188" i="2"/>
  <c r="D188" i="2"/>
  <c r="C188" i="2"/>
  <c r="S188" i="2" s="1"/>
  <c r="B188" i="2"/>
  <c r="A188" i="2"/>
  <c r="AZ188" i="2" s="1"/>
  <c r="H187" i="2"/>
  <c r="G187" i="2"/>
  <c r="F187" i="2"/>
  <c r="E187" i="2"/>
  <c r="D187" i="2"/>
  <c r="C187" i="2"/>
  <c r="S187" i="2" s="1"/>
  <c r="B187" i="2"/>
  <c r="A187" i="2"/>
  <c r="AZ187" i="2" s="1"/>
  <c r="H186" i="2"/>
  <c r="G186" i="2"/>
  <c r="F186" i="2"/>
  <c r="E186" i="2"/>
  <c r="D186" i="2"/>
  <c r="C186" i="2"/>
  <c r="S186" i="2" s="1"/>
  <c r="B186" i="2"/>
  <c r="A186" i="2"/>
  <c r="AZ186" i="2" s="1"/>
  <c r="H185" i="2"/>
  <c r="G185" i="2"/>
  <c r="F185" i="2"/>
  <c r="E185" i="2"/>
  <c r="D185" i="2"/>
  <c r="C185" i="2"/>
  <c r="S185" i="2" s="1"/>
  <c r="B185" i="2"/>
  <c r="A185" i="2"/>
  <c r="AZ185" i="2" s="1"/>
  <c r="H184" i="2"/>
  <c r="G184" i="2"/>
  <c r="F184" i="2"/>
  <c r="E184" i="2"/>
  <c r="D184" i="2"/>
  <c r="C184" i="2"/>
  <c r="S184" i="2" s="1"/>
  <c r="B184" i="2"/>
  <c r="A184" i="2"/>
  <c r="AZ184" i="2" s="1"/>
  <c r="H183" i="2"/>
  <c r="G183" i="2"/>
  <c r="F183" i="2"/>
  <c r="E183" i="2"/>
  <c r="D183" i="2"/>
  <c r="C183" i="2"/>
  <c r="S183" i="2" s="1"/>
  <c r="B183" i="2"/>
  <c r="A183" i="2"/>
  <c r="AZ183" i="2" s="1"/>
  <c r="H182" i="2"/>
  <c r="G182" i="2"/>
  <c r="F182" i="2"/>
  <c r="E182" i="2"/>
  <c r="D182" i="2"/>
  <c r="C182" i="2"/>
  <c r="S182" i="2" s="1"/>
  <c r="B182" i="2"/>
  <c r="A182" i="2"/>
  <c r="AZ182" i="2" s="1"/>
  <c r="H181" i="2"/>
  <c r="G181" i="2"/>
  <c r="F181" i="2"/>
  <c r="E181" i="2"/>
  <c r="D181" i="2"/>
  <c r="C181" i="2"/>
  <c r="S181" i="2" s="1"/>
  <c r="B181" i="2"/>
  <c r="A181" i="2"/>
  <c r="AZ181" i="2" s="1"/>
  <c r="H180" i="2"/>
  <c r="G180" i="2"/>
  <c r="F180" i="2"/>
  <c r="E180" i="2"/>
  <c r="D180" i="2"/>
  <c r="C180" i="2"/>
  <c r="S180" i="2" s="1"/>
  <c r="B180" i="2"/>
  <c r="A180" i="2"/>
  <c r="AZ180" i="2" s="1"/>
  <c r="H179" i="2"/>
  <c r="G179" i="2"/>
  <c r="F179" i="2"/>
  <c r="E179" i="2"/>
  <c r="D179" i="2"/>
  <c r="C179" i="2"/>
  <c r="S179" i="2" s="1"/>
  <c r="B179" i="2"/>
  <c r="A179" i="2"/>
  <c r="AZ179" i="2" s="1"/>
  <c r="H178" i="2"/>
  <c r="G178" i="2"/>
  <c r="F178" i="2"/>
  <c r="E178" i="2"/>
  <c r="D178" i="2"/>
  <c r="C178" i="2"/>
  <c r="S178" i="2" s="1"/>
  <c r="B178" i="2"/>
  <c r="A178" i="2"/>
  <c r="AZ178" i="2" s="1"/>
  <c r="H177" i="2"/>
  <c r="G177" i="2"/>
  <c r="F177" i="2"/>
  <c r="E177" i="2"/>
  <c r="D177" i="2"/>
  <c r="C177" i="2"/>
  <c r="S177" i="2" s="1"/>
  <c r="B177" i="2"/>
  <c r="A177" i="2"/>
  <c r="AZ177" i="2" s="1"/>
  <c r="H176" i="2"/>
  <c r="G176" i="2"/>
  <c r="F176" i="2"/>
  <c r="E176" i="2"/>
  <c r="D176" i="2"/>
  <c r="C176" i="2"/>
  <c r="S176" i="2" s="1"/>
  <c r="B176" i="2"/>
  <c r="A176" i="2"/>
  <c r="AZ176" i="2" s="1"/>
  <c r="H175" i="2"/>
  <c r="G175" i="2"/>
  <c r="F175" i="2"/>
  <c r="E175" i="2"/>
  <c r="D175" i="2"/>
  <c r="C175" i="2"/>
  <c r="S175" i="2" s="1"/>
  <c r="B175" i="2"/>
  <c r="A175" i="2"/>
  <c r="AZ175" i="2" s="1"/>
  <c r="H174" i="2"/>
  <c r="G174" i="2"/>
  <c r="F174" i="2"/>
  <c r="E174" i="2"/>
  <c r="D174" i="2"/>
  <c r="C174" i="2"/>
  <c r="S174" i="2" s="1"/>
  <c r="B174" i="2"/>
  <c r="A174" i="2"/>
  <c r="AZ174" i="2" s="1"/>
  <c r="H173" i="2"/>
  <c r="G173" i="2"/>
  <c r="F173" i="2"/>
  <c r="E173" i="2"/>
  <c r="D173" i="2"/>
  <c r="C173" i="2"/>
  <c r="S173" i="2" s="1"/>
  <c r="B173" i="2"/>
  <c r="A173" i="2"/>
  <c r="AZ173" i="2" s="1"/>
  <c r="H172" i="2"/>
  <c r="G172" i="2"/>
  <c r="F172" i="2"/>
  <c r="E172" i="2"/>
  <c r="D172" i="2"/>
  <c r="C172" i="2"/>
  <c r="S172" i="2" s="1"/>
  <c r="B172" i="2"/>
  <c r="A172" i="2"/>
  <c r="AZ172" i="2" s="1"/>
  <c r="H171" i="2"/>
  <c r="G171" i="2"/>
  <c r="F171" i="2"/>
  <c r="E171" i="2"/>
  <c r="D171" i="2"/>
  <c r="C171" i="2"/>
  <c r="S171" i="2" s="1"/>
  <c r="B171" i="2"/>
  <c r="A171" i="2"/>
  <c r="AZ171" i="2" s="1"/>
  <c r="H170" i="2"/>
  <c r="G170" i="2"/>
  <c r="F170" i="2"/>
  <c r="E170" i="2"/>
  <c r="D170" i="2"/>
  <c r="C170" i="2"/>
  <c r="S170" i="2" s="1"/>
  <c r="B170" i="2"/>
  <c r="A170" i="2"/>
  <c r="AZ170" i="2" s="1"/>
  <c r="H169" i="2"/>
  <c r="G169" i="2"/>
  <c r="F169" i="2"/>
  <c r="E169" i="2"/>
  <c r="D169" i="2"/>
  <c r="C169" i="2"/>
  <c r="S169" i="2" s="1"/>
  <c r="B169" i="2"/>
  <c r="A169" i="2"/>
  <c r="AZ169" i="2" s="1"/>
  <c r="H168" i="2"/>
  <c r="G168" i="2"/>
  <c r="F168" i="2"/>
  <c r="E168" i="2"/>
  <c r="D168" i="2"/>
  <c r="C168" i="2"/>
  <c r="S168" i="2" s="1"/>
  <c r="B168" i="2"/>
  <c r="A168" i="2"/>
  <c r="AZ168" i="2" s="1"/>
  <c r="H167" i="2"/>
  <c r="G167" i="2"/>
  <c r="F167" i="2"/>
  <c r="E167" i="2"/>
  <c r="D167" i="2"/>
  <c r="C167" i="2"/>
  <c r="S167" i="2" s="1"/>
  <c r="B167" i="2"/>
  <c r="A167" i="2"/>
  <c r="AZ167" i="2" s="1"/>
  <c r="H166" i="2"/>
  <c r="G166" i="2"/>
  <c r="F166" i="2"/>
  <c r="E166" i="2"/>
  <c r="D166" i="2"/>
  <c r="C166" i="2"/>
  <c r="S166" i="2" s="1"/>
  <c r="B166" i="2"/>
  <c r="A166" i="2"/>
  <c r="AZ166" i="2" s="1"/>
  <c r="H165" i="2"/>
  <c r="G165" i="2"/>
  <c r="J165" i="2" s="1"/>
  <c r="F165" i="2"/>
  <c r="E165" i="2"/>
  <c r="D165" i="2"/>
  <c r="C165" i="2"/>
  <c r="S165" i="2" s="1"/>
  <c r="B165" i="2"/>
  <c r="A165" i="2"/>
  <c r="AZ165" i="2" s="1"/>
  <c r="H164" i="2"/>
  <c r="G164" i="2"/>
  <c r="F164" i="2"/>
  <c r="E164" i="2"/>
  <c r="D164" i="2"/>
  <c r="C164" i="2"/>
  <c r="S164" i="2" s="1"/>
  <c r="B164" i="2"/>
  <c r="A164" i="2"/>
  <c r="AZ164" i="2" s="1"/>
  <c r="H163" i="2"/>
  <c r="G163" i="2"/>
  <c r="F163" i="2"/>
  <c r="E163" i="2"/>
  <c r="D163" i="2"/>
  <c r="C163" i="2"/>
  <c r="S163" i="2" s="1"/>
  <c r="B163" i="2"/>
  <c r="A163" i="2"/>
  <c r="AZ163" i="2" s="1"/>
  <c r="H162" i="2"/>
  <c r="G162" i="2"/>
  <c r="F162" i="2"/>
  <c r="E162" i="2"/>
  <c r="D162" i="2"/>
  <c r="C162" i="2"/>
  <c r="S162" i="2" s="1"/>
  <c r="B162" i="2"/>
  <c r="A162" i="2"/>
  <c r="AZ162" i="2" s="1"/>
  <c r="H161" i="2"/>
  <c r="G161" i="2"/>
  <c r="F161" i="2"/>
  <c r="E161" i="2"/>
  <c r="D161" i="2"/>
  <c r="C161" i="2"/>
  <c r="S161" i="2" s="1"/>
  <c r="B161" i="2"/>
  <c r="A161" i="2"/>
  <c r="AZ161" i="2" s="1"/>
  <c r="H160" i="2"/>
  <c r="G160" i="2"/>
  <c r="F160" i="2"/>
  <c r="E160" i="2"/>
  <c r="D160" i="2"/>
  <c r="C160" i="2"/>
  <c r="S160" i="2" s="1"/>
  <c r="B160" i="2"/>
  <c r="A160" i="2"/>
  <c r="AZ160" i="2" s="1"/>
  <c r="H159" i="2"/>
  <c r="G159" i="2"/>
  <c r="F159" i="2"/>
  <c r="E159" i="2"/>
  <c r="D159" i="2"/>
  <c r="C159" i="2"/>
  <c r="S159" i="2" s="1"/>
  <c r="B159" i="2"/>
  <c r="A159" i="2"/>
  <c r="AZ159" i="2" s="1"/>
  <c r="H158" i="2"/>
  <c r="G158" i="2"/>
  <c r="F158" i="2"/>
  <c r="E158" i="2"/>
  <c r="D158" i="2"/>
  <c r="C158" i="2"/>
  <c r="S158" i="2" s="1"/>
  <c r="B158" i="2"/>
  <c r="A158" i="2"/>
  <c r="AZ158" i="2" s="1"/>
  <c r="H157" i="2"/>
  <c r="G157" i="2"/>
  <c r="F157" i="2"/>
  <c r="E157" i="2"/>
  <c r="D157" i="2"/>
  <c r="C157" i="2"/>
  <c r="S157" i="2" s="1"/>
  <c r="B157" i="2"/>
  <c r="A157" i="2"/>
  <c r="AZ157" i="2" s="1"/>
  <c r="H156" i="2"/>
  <c r="G156" i="2"/>
  <c r="F156" i="2"/>
  <c r="E156" i="2"/>
  <c r="D156" i="2"/>
  <c r="C156" i="2"/>
  <c r="S156" i="2" s="1"/>
  <c r="B156" i="2"/>
  <c r="A156" i="2"/>
  <c r="AZ156" i="2" s="1"/>
  <c r="H155" i="2"/>
  <c r="G155" i="2"/>
  <c r="F155" i="2"/>
  <c r="E155" i="2"/>
  <c r="D155" i="2"/>
  <c r="C155" i="2"/>
  <c r="S155" i="2" s="1"/>
  <c r="B155" i="2"/>
  <c r="A155" i="2"/>
  <c r="AZ155" i="2" s="1"/>
  <c r="H154" i="2"/>
  <c r="G154" i="2"/>
  <c r="F154" i="2"/>
  <c r="E154" i="2"/>
  <c r="D154" i="2"/>
  <c r="C154" i="2"/>
  <c r="S154" i="2" s="1"/>
  <c r="B154" i="2"/>
  <c r="A154" i="2"/>
  <c r="AZ154" i="2" s="1"/>
  <c r="H153" i="2"/>
  <c r="G153" i="2"/>
  <c r="F153" i="2"/>
  <c r="E153" i="2"/>
  <c r="D153" i="2"/>
  <c r="C153" i="2"/>
  <c r="S153" i="2" s="1"/>
  <c r="B153" i="2"/>
  <c r="A153" i="2"/>
  <c r="AZ153" i="2" s="1"/>
  <c r="H152" i="2"/>
  <c r="G152" i="2"/>
  <c r="F152" i="2"/>
  <c r="E152" i="2"/>
  <c r="D152" i="2"/>
  <c r="C152" i="2"/>
  <c r="S152" i="2" s="1"/>
  <c r="B152" i="2"/>
  <c r="A152" i="2"/>
  <c r="AZ152" i="2" s="1"/>
  <c r="H151" i="2"/>
  <c r="G151" i="2"/>
  <c r="F151" i="2"/>
  <c r="E151" i="2"/>
  <c r="D151" i="2"/>
  <c r="C151" i="2"/>
  <c r="S151" i="2" s="1"/>
  <c r="B151" i="2"/>
  <c r="A151" i="2"/>
  <c r="AZ151" i="2" s="1"/>
  <c r="H150" i="2"/>
  <c r="G150" i="2"/>
  <c r="F150" i="2"/>
  <c r="E150" i="2"/>
  <c r="D150" i="2"/>
  <c r="C150" i="2"/>
  <c r="S150" i="2" s="1"/>
  <c r="B150" i="2"/>
  <c r="A150" i="2"/>
  <c r="AZ150" i="2" s="1"/>
  <c r="H149" i="2"/>
  <c r="G149" i="2"/>
  <c r="F149" i="2"/>
  <c r="E149" i="2"/>
  <c r="D149" i="2"/>
  <c r="C149" i="2"/>
  <c r="S149" i="2" s="1"/>
  <c r="B149" i="2"/>
  <c r="A149" i="2"/>
  <c r="AZ149" i="2" s="1"/>
  <c r="H148" i="2"/>
  <c r="G148" i="2"/>
  <c r="F148" i="2"/>
  <c r="E148" i="2"/>
  <c r="D148" i="2"/>
  <c r="C148" i="2"/>
  <c r="S148" i="2" s="1"/>
  <c r="B148" i="2"/>
  <c r="A148" i="2"/>
  <c r="AZ148" i="2" s="1"/>
  <c r="H147" i="2"/>
  <c r="G147" i="2"/>
  <c r="F147" i="2"/>
  <c r="E147" i="2"/>
  <c r="D147" i="2"/>
  <c r="C147" i="2"/>
  <c r="S147" i="2" s="1"/>
  <c r="B147" i="2"/>
  <c r="A147" i="2"/>
  <c r="AZ147" i="2" s="1"/>
  <c r="H146" i="2"/>
  <c r="G146" i="2"/>
  <c r="F146" i="2"/>
  <c r="E146" i="2"/>
  <c r="D146" i="2"/>
  <c r="C146" i="2"/>
  <c r="S146" i="2" s="1"/>
  <c r="B146" i="2"/>
  <c r="A146" i="2"/>
  <c r="AZ146" i="2" s="1"/>
  <c r="H145" i="2"/>
  <c r="G145" i="2"/>
  <c r="F145" i="2"/>
  <c r="E145" i="2"/>
  <c r="D145" i="2"/>
  <c r="C145" i="2"/>
  <c r="S145" i="2" s="1"/>
  <c r="B145" i="2"/>
  <c r="A145" i="2"/>
  <c r="AZ145" i="2" s="1"/>
  <c r="H144" i="2"/>
  <c r="G144" i="2"/>
  <c r="F144" i="2"/>
  <c r="E144" i="2"/>
  <c r="D144" i="2"/>
  <c r="C144" i="2"/>
  <c r="S144" i="2" s="1"/>
  <c r="B144" i="2"/>
  <c r="A144" i="2"/>
  <c r="AZ144" i="2" s="1"/>
  <c r="H143" i="2"/>
  <c r="G143" i="2"/>
  <c r="F143" i="2"/>
  <c r="E143" i="2"/>
  <c r="D143" i="2"/>
  <c r="C143" i="2"/>
  <c r="S143" i="2" s="1"/>
  <c r="B143" i="2"/>
  <c r="A143" i="2"/>
  <c r="AZ143" i="2" s="1"/>
  <c r="H142" i="2"/>
  <c r="G142" i="2"/>
  <c r="F142" i="2"/>
  <c r="E142" i="2"/>
  <c r="D142" i="2"/>
  <c r="C142" i="2"/>
  <c r="S142" i="2" s="1"/>
  <c r="B142" i="2"/>
  <c r="A142" i="2"/>
  <c r="AZ142" i="2" s="1"/>
  <c r="H141" i="2"/>
  <c r="G141" i="2"/>
  <c r="F141" i="2"/>
  <c r="E141" i="2"/>
  <c r="D141" i="2"/>
  <c r="C141" i="2"/>
  <c r="S141" i="2" s="1"/>
  <c r="B141" i="2"/>
  <c r="A141" i="2"/>
  <c r="AZ141" i="2" s="1"/>
  <c r="H140" i="2"/>
  <c r="G140" i="2"/>
  <c r="F140" i="2"/>
  <c r="E140" i="2"/>
  <c r="D140" i="2"/>
  <c r="C140" i="2"/>
  <c r="S140" i="2" s="1"/>
  <c r="B140" i="2"/>
  <c r="A140" i="2"/>
  <c r="AZ140" i="2" s="1"/>
  <c r="H139" i="2"/>
  <c r="G139" i="2"/>
  <c r="F139" i="2"/>
  <c r="E139" i="2"/>
  <c r="D139" i="2"/>
  <c r="C139" i="2"/>
  <c r="S139" i="2" s="1"/>
  <c r="B139" i="2"/>
  <c r="A139" i="2"/>
  <c r="AZ139" i="2" s="1"/>
  <c r="H138" i="2"/>
  <c r="G138" i="2"/>
  <c r="F138" i="2"/>
  <c r="E138" i="2"/>
  <c r="D138" i="2"/>
  <c r="C138" i="2"/>
  <c r="S138" i="2" s="1"/>
  <c r="B138" i="2"/>
  <c r="A138" i="2"/>
  <c r="AZ138" i="2" s="1"/>
  <c r="H137" i="2"/>
  <c r="G137" i="2"/>
  <c r="F137" i="2"/>
  <c r="E137" i="2"/>
  <c r="D137" i="2"/>
  <c r="C137" i="2"/>
  <c r="S137" i="2" s="1"/>
  <c r="B137" i="2"/>
  <c r="A137" i="2"/>
  <c r="AZ137" i="2" s="1"/>
  <c r="H136" i="2"/>
  <c r="G136" i="2"/>
  <c r="F136" i="2"/>
  <c r="E136" i="2"/>
  <c r="D136" i="2"/>
  <c r="C136" i="2"/>
  <c r="S136" i="2" s="1"/>
  <c r="B136" i="2"/>
  <c r="A136" i="2"/>
  <c r="AZ136" i="2" s="1"/>
  <c r="H135" i="2"/>
  <c r="G135" i="2"/>
  <c r="F135" i="2"/>
  <c r="E135" i="2"/>
  <c r="D135" i="2"/>
  <c r="C135" i="2"/>
  <c r="S135" i="2" s="1"/>
  <c r="B135" i="2"/>
  <c r="A135" i="2"/>
  <c r="AZ135" i="2" s="1"/>
  <c r="H134" i="2"/>
  <c r="G134" i="2"/>
  <c r="F134" i="2"/>
  <c r="E134" i="2"/>
  <c r="D134" i="2"/>
  <c r="C134" i="2"/>
  <c r="S134" i="2" s="1"/>
  <c r="B134" i="2"/>
  <c r="A134" i="2"/>
  <c r="AZ134" i="2" s="1"/>
  <c r="H133" i="2"/>
  <c r="G133" i="2"/>
  <c r="F133" i="2"/>
  <c r="E133" i="2"/>
  <c r="D133" i="2"/>
  <c r="C133" i="2"/>
  <c r="S133" i="2" s="1"/>
  <c r="B133" i="2"/>
  <c r="A133" i="2"/>
  <c r="AZ133" i="2" s="1"/>
  <c r="H132" i="2"/>
  <c r="G132" i="2"/>
  <c r="F132" i="2"/>
  <c r="E132" i="2"/>
  <c r="D132" i="2"/>
  <c r="C132" i="2"/>
  <c r="S132" i="2" s="1"/>
  <c r="B132" i="2"/>
  <c r="A132" i="2"/>
  <c r="AZ132" i="2" s="1"/>
  <c r="H131" i="2"/>
  <c r="G131" i="2"/>
  <c r="F131" i="2"/>
  <c r="E131" i="2"/>
  <c r="D131" i="2"/>
  <c r="C131" i="2"/>
  <c r="S131" i="2" s="1"/>
  <c r="B131" i="2"/>
  <c r="A131" i="2"/>
  <c r="AZ131" i="2" s="1"/>
  <c r="H130" i="2"/>
  <c r="G130" i="2"/>
  <c r="F130" i="2"/>
  <c r="E130" i="2"/>
  <c r="D130" i="2"/>
  <c r="C130" i="2"/>
  <c r="S130" i="2" s="1"/>
  <c r="B130" i="2"/>
  <c r="A130" i="2"/>
  <c r="AZ130" i="2" s="1"/>
  <c r="H129" i="2"/>
  <c r="G129" i="2"/>
  <c r="F129" i="2"/>
  <c r="E129" i="2"/>
  <c r="D129" i="2"/>
  <c r="C129" i="2"/>
  <c r="S129" i="2" s="1"/>
  <c r="B129" i="2"/>
  <c r="A129" i="2"/>
  <c r="AZ129" i="2" s="1"/>
  <c r="H128" i="2"/>
  <c r="G128" i="2"/>
  <c r="F128" i="2"/>
  <c r="E128" i="2"/>
  <c r="D128" i="2"/>
  <c r="C128" i="2"/>
  <c r="S128" i="2" s="1"/>
  <c r="B128" i="2"/>
  <c r="A128" i="2"/>
  <c r="AZ128" i="2" s="1"/>
  <c r="H127" i="2"/>
  <c r="G127" i="2"/>
  <c r="F127" i="2"/>
  <c r="E127" i="2"/>
  <c r="D127" i="2"/>
  <c r="C127" i="2"/>
  <c r="S127" i="2" s="1"/>
  <c r="B127" i="2"/>
  <c r="A127" i="2"/>
  <c r="AZ127" i="2" s="1"/>
  <c r="H126" i="2"/>
  <c r="G126" i="2"/>
  <c r="F126" i="2"/>
  <c r="E126" i="2"/>
  <c r="D126" i="2"/>
  <c r="C126" i="2"/>
  <c r="S126" i="2" s="1"/>
  <c r="B126" i="2"/>
  <c r="A126" i="2"/>
  <c r="AZ126" i="2" s="1"/>
  <c r="H125" i="2"/>
  <c r="G125" i="2"/>
  <c r="F125" i="2"/>
  <c r="E125" i="2"/>
  <c r="D125" i="2"/>
  <c r="C125" i="2"/>
  <c r="S125" i="2" s="1"/>
  <c r="B125" i="2"/>
  <c r="A125" i="2"/>
  <c r="AZ125" i="2" s="1"/>
  <c r="H124" i="2"/>
  <c r="G124" i="2"/>
  <c r="F124" i="2"/>
  <c r="E124" i="2"/>
  <c r="D124" i="2"/>
  <c r="C124" i="2"/>
  <c r="S124" i="2" s="1"/>
  <c r="B124" i="2"/>
  <c r="A124" i="2"/>
  <c r="AZ124" i="2" s="1"/>
  <c r="H123" i="2"/>
  <c r="G123" i="2"/>
  <c r="F123" i="2"/>
  <c r="E123" i="2"/>
  <c r="D123" i="2"/>
  <c r="C123" i="2"/>
  <c r="S123" i="2" s="1"/>
  <c r="B123" i="2"/>
  <c r="A123" i="2"/>
  <c r="AZ123" i="2" s="1"/>
  <c r="H122" i="2"/>
  <c r="G122" i="2"/>
  <c r="F122" i="2"/>
  <c r="E122" i="2"/>
  <c r="D122" i="2"/>
  <c r="C122" i="2"/>
  <c r="S122" i="2" s="1"/>
  <c r="B122" i="2"/>
  <c r="A122" i="2"/>
  <c r="AZ122" i="2" s="1"/>
  <c r="H121" i="2"/>
  <c r="G121" i="2"/>
  <c r="F121" i="2"/>
  <c r="E121" i="2"/>
  <c r="D121" i="2"/>
  <c r="C121" i="2"/>
  <c r="S121" i="2" s="1"/>
  <c r="B121" i="2"/>
  <c r="A121" i="2"/>
  <c r="AZ121" i="2" s="1"/>
  <c r="H120" i="2"/>
  <c r="G120" i="2"/>
  <c r="F120" i="2"/>
  <c r="E120" i="2"/>
  <c r="D120" i="2"/>
  <c r="C120" i="2"/>
  <c r="S120" i="2" s="1"/>
  <c r="B120" i="2"/>
  <c r="A120" i="2"/>
  <c r="AZ120" i="2" s="1"/>
  <c r="H119" i="2"/>
  <c r="G119" i="2"/>
  <c r="F119" i="2"/>
  <c r="E119" i="2"/>
  <c r="D119" i="2"/>
  <c r="C119" i="2"/>
  <c r="S119" i="2" s="1"/>
  <c r="B119" i="2"/>
  <c r="A119" i="2"/>
  <c r="AZ119" i="2" s="1"/>
  <c r="H118" i="2"/>
  <c r="G118" i="2"/>
  <c r="F118" i="2"/>
  <c r="E118" i="2"/>
  <c r="D118" i="2"/>
  <c r="C118" i="2"/>
  <c r="S118" i="2" s="1"/>
  <c r="B118" i="2"/>
  <c r="A118" i="2"/>
  <c r="AZ118" i="2" s="1"/>
  <c r="H117" i="2"/>
  <c r="G117" i="2"/>
  <c r="F117" i="2"/>
  <c r="E117" i="2"/>
  <c r="D117" i="2"/>
  <c r="C117" i="2"/>
  <c r="S117" i="2" s="1"/>
  <c r="B117" i="2"/>
  <c r="A117" i="2"/>
  <c r="AZ117" i="2" s="1"/>
  <c r="H116" i="2"/>
  <c r="G116" i="2"/>
  <c r="F116" i="2"/>
  <c r="E116" i="2"/>
  <c r="D116" i="2"/>
  <c r="C116" i="2"/>
  <c r="S116" i="2" s="1"/>
  <c r="B116" i="2"/>
  <c r="A116" i="2"/>
  <c r="AZ116" i="2" s="1"/>
  <c r="H115" i="2"/>
  <c r="G115" i="2"/>
  <c r="F115" i="2"/>
  <c r="E115" i="2"/>
  <c r="D115" i="2"/>
  <c r="C115" i="2"/>
  <c r="S115" i="2" s="1"/>
  <c r="B115" i="2"/>
  <c r="A115" i="2"/>
  <c r="AZ115" i="2" s="1"/>
  <c r="H114" i="2"/>
  <c r="G114" i="2"/>
  <c r="F114" i="2"/>
  <c r="E114" i="2"/>
  <c r="D114" i="2"/>
  <c r="C114" i="2"/>
  <c r="S114" i="2" s="1"/>
  <c r="B114" i="2"/>
  <c r="A114" i="2"/>
  <c r="AZ114" i="2" s="1"/>
  <c r="H113" i="2"/>
  <c r="G113" i="2"/>
  <c r="F113" i="2"/>
  <c r="E113" i="2"/>
  <c r="D113" i="2"/>
  <c r="C113" i="2"/>
  <c r="S113" i="2" s="1"/>
  <c r="B113" i="2"/>
  <c r="A113" i="2"/>
  <c r="AZ113" i="2" s="1"/>
  <c r="H112" i="2"/>
  <c r="G112" i="2"/>
  <c r="F112" i="2"/>
  <c r="E112" i="2"/>
  <c r="D112" i="2"/>
  <c r="C112" i="2"/>
  <c r="S112" i="2" s="1"/>
  <c r="B112" i="2"/>
  <c r="A112" i="2"/>
  <c r="AZ112" i="2" s="1"/>
  <c r="H111" i="2"/>
  <c r="G111" i="2"/>
  <c r="F111" i="2"/>
  <c r="E111" i="2"/>
  <c r="D111" i="2"/>
  <c r="C111" i="2"/>
  <c r="S111" i="2" s="1"/>
  <c r="B111" i="2"/>
  <c r="A111" i="2"/>
  <c r="AZ111" i="2" s="1"/>
  <c r="H110" i="2"/>
  <c r="G110" i="2"/>
  <c r="F110" i="2"/>
  <c r="E110" i="2"/>
  <c r="D110" i="2"/>
  <c r="C110" i="2"/>
  <c r="S110" i="2" s="1"/>
  <c r="B110" i="2"/>
  <c r="A110" i="2"/>
  <c r="AZ110" i="2" s="1"/>
  <c r="H109" i="2"/>
  <c r="G109" i="2"/>
  <c r="F109" i="2"/>
  <c r="E109" i="2"/>
  <c r="D109" i="2"/>
  <c r="C109" i="2"/>
  <c r="S109" i="2" s="1"/>
  <c r="B109" i="2"/>
  <c r="A109" i="2"/>
  <c r="AZ109" i="2" s="1"/>
  <c r="H108" i="2"/>
  <c r="G108" i="2"/>
  <c r="F108" i="2"/>
  <c r="E108" i="2"/>
  <c r="D108" i="2"/>
  <c r="C108" i="2"/>
  <c r="S108" i="2" s="1"/>
  <c r="B108" i="2"/>
  <c r="A108" i="2"/>
  <c r="AZ108" i="2" s="1"/>
  <c r="H107" i="2"/>
  <c r="G107" i="2"/>
  <c r="F107" i="2"/>
  <c r="E107" i="2"/>
  <c r="D107" i="2"/>
  <c r="C107" i="2"/>
  <c r="S107" i="2" s="1"/>
  <c r="B107" i="2"/>
  <c r="A107" i="2"/>
  <c r="AZ107" i="2" s="1"/>
  <c r="H106" i="2"/>
  <c r="G106" i="2"/>
  <c r="F106" i="2"/>
  <c r="E106" i="2"/>
  <c r="D106" i="2"/>
  <c r="C106" i="2"/>
  <c r="S106" i="2" s="1"/>
  <c r="B106" i="2"/>
  <c r="A106" i="2"/>
  <c r="AZ106" i="2" s="1"/>
  <c r="H105" i="2"/>
  <c r="G105" i="2"/>
  <c r="F105" i="2"/>
  <c r="E105" i="2"/>
  <c r="D105" i="2"/>
  <c r="C105" i="2"/>
  <c r="S105" i="2" s="1"/>
  <c r="B105" i="2"/>
  <c r="A105" i="2"/>
  <c r="AZ105" i="2" s="1"/>
  <c r="H104" i="2"/>
  <c r="G104" i="2"/>
  <c r="F104" i="2"/>
  <c r="E104" i="2"/>
  <c r="D104" i="2"/>
  <c r="C104" i="2"/>
  <c r="S104" i="2" s="1"/>
  <c r="B104" i="2"/>
  <c r="A104" i="2"/>
  <c r="AZ104" i="2" s="1"/>
  <c r="H103" i="2"/>
  <c r="G103" i="2"/>
  <c r="F103" i="2"/>
  <c r="E103" i="2"/>
  <c r="D103" i="2"/>
  <c r="C103" i="2"/>
  <c r="S103" i="2" s="1"/>
  <c r="B103" i="2"/>
  <c r="A103" i="2"/>
  <c r="AZ103" i="2" s="1"/>
  <c r="H102" i="2"/>
  <c r="G102" i="2"/>
  <c r="F102" i="2"/>
  <c r="E102" i="2"/>
  <c r="D102" i="2"/>
  <c r="C102" i="2"/>
  <c r="S102" i="2" s="1"/>
  <c r="B102" i="2"/>
  <c r="A102" i="2"/>
  <c r="AZ102" i="2" s="1"/>
  <c r="H101" i="2"/>
  <c r="G101" i="2"/>
  <c r="F101" i="2"/>
  <c r="E101" i="2"/>
  <c r="D101" i="2"/>
  <c r="C101" i="2"/>
  <c r="S101" i="2" s="1"/>
  <c r="B101" i="2"/>
  <c r="A101" i="2"/>
  <c r="AZ101" i="2" s="1"/>
  <c r="H100" i="2"/>
  <c r="G100" i="2"/>
  <c r="F100" i="2"/>
  <c r="E100" i="2"/>
  <c r="D100" i="2"/>
  <c r="C100" i="2"/>
  <c r="S100" i="2" s="1"/>
  <c r="B100" i="2"/>
  <c r="A100" i="2"/>
  <c r="AZ100" i="2" s="1"/>
  <c r="H99" i="2"/>
  <c r="G99" i="2"/>
  <c r="F99" i="2"/>
  <c r="E99" i="2"/>
  <c r="D99" i="2"/>
  <c r="C99" i="2"/>
  <c r="S99" i="2" s="1"/>
  <c r="B99" i="2"/>
  <c r="A99" i="2"/>
  <c r="AZ99" i="2" s="1"/>
  <c r="H98" i="2"/>
  <c r="G98" i="2"/>
  <c r="F98" i="2"/>
  <c r="E98" i="2"/>
  <c r="D98" i="2"/>
  <c r="C98" i="2"/>
  <c r="S98" i="2" s="1"/>
  <c r="B98" i="2"/>
  <c r="A98" i="2"/>
  <c r="AZ98" i="2" s="1"/>
  <c r="H97" i="2"/>
  <c r="G97" i="2"/>
  <c r="F97" i="2"/>
  <c r="E97" i="2"/>
  <c r="D97" i="2"/>
  <c r="C97" i="2"/>
  <c r="S97" i="2" s="1"/>
  <c r="B97" i="2"/>
  <c r="A97" i="2"/>
  <c r="AZ97" i="2" s="1"/>
  <c r="H96" i="2"/>
  <c r="G96" i="2"/>
  <c r="F96" i="2"/>
  <c r="E96" i="2"/>
  <c r="D96" i="2"/>
  <c r="C96" i="2"/>
  <c r="S96" i="2" s="1"/>
  <c r="B96" i="2"/>
  <c r="A96" i="2"/>
  <c r="AZ96" i="2" s="1"/>
  <c r="H95" i="2"/>
  <c r="G95" i="2"/>
  <c r="F95" i="2"/>
  <c r="E95" i="2"/>
  <c r="D95" i="2"/>
  <c r="C95" i="2"/>
  <c r="S95" i="2" s="1"/>
  <c r="B95" i="2"/>
  <c r="A95" i="2"/>
  <c r="AZ95" i="2" s="1"/>
  <c r="H94" i="2"/>
  <c r="G94" i="2"/>
  <c r="F94" i="2"/>
  <c r="E94" i="2"/>
  <c r="U94" i="2" s="1"/>
  <c r="D94" i="2"/>
  <c r="C94" i="2"/>
  <c r="S94" i="2" s="1"/>
  <c r="B94" i="2"/>
  <c r="A94" i="2"/>
  <c r="AZ94" i="2" s="1"/>
  <c r="H93" i="2"/>
  <c r="G93" i="2"/>
  <c r="F93" i="2"/>
  <c r="E93" i="2"/>
  <c r="D93" i="2"/>
  <c r="C93" i="2"/>
  <c r="S93" i="2" s="1"/>
  <c r="B93" i="2"/>
  <c r="A93" i="2"/>
  <c r="AZ93" i="2" s="1"/>
  <c r="H92" i="2"/>
  <c r="G92" i="2"/>
  <c r="F92" i="2"/>
  <c r="E92" i="2"/>
  <c r="D92" i="2"/>
  <c r="C92" i="2"/>
  <c r="S92" i="2" s="1"/>
  <c r="B92" i="2"/>
  <c r="A92" i="2"/>
  <c r="AZ92" i="2" s="1"/>
  <c r="H91" i="2"/>
  <c r="G91" i="2"/>
  <c r="F91" i="2"/>
  <c r="E91" i="2"/>
  <c r="D91" i="2"/>
  <c r="C91" i="2"/>
  <c r="S91" i="2" s="1"/>
  <c r="B91" i="2"/>
  <c r="A91" i="2"/>
  <c r="AZ91" i="2" s="1"/>
  <c r="H90" i="2"/>
  <c r="G90" i="2"/>
  <c r="F90" i="2"/>
  <c r="E90" i="2"/>
  <c r="T90" i="2" s="1"/>
  <c r="I90" i="2" s="1"/>
  <c r="D90" i="2"/>
  <c r="C90" i="2"/>
  <c r="S90" i="2" s="1"/>
  <c r="B90" i="2"/>
  <c r="A90" i="2"/>
  <c r="AZ90" i="2" s="1"/>
  <c r="H89" i="2"/>
  <c r="G89" i="2"/>
  <c r="F89" i="2"/>
  <c r="E89" i="2"/>
  <c r="D89" i="2"/>
  <c r="C89" i="2"/>
  <c r="S89" i="2" s="1"/>
  <c r="B89" i="2"/>
  <c r="A89" i="2"/>
  <c r="AZ89" i="2" s="1"/>
  <c r="H88" i="2"/>
  <c r="G88" i="2"/>
  <c r="F88" i="2"/>
  <c r="E88" i="2"/>
  <c r="U88" i="2" s="1"/>
  <c r="D88" i="2"/>
  <c r="C88" i="2"/>
  <c r="S88" i="2" s="1"/>
  <c r="B88" i="2"/>
  <c r="A88" i="2"/>
  <c r="AZ88" i="2" s="1"/>
  <c r="H87" i="2"/>
  <c r="G87" i="2"/>
  <c r="F87" i="2"/>
  <c r="E87" i="2"/>
  <c r="U87" i="2" s="1"/>
  <c r="D87" i="2"/>
  <c r="C87" i="2"/>
  <c r="S87" i="2" s="1"/>
  <c r="B87" i="2"/>
  <c r="A87" i="2"/>
  <c r="AZ87" i="2" s="1"/>
  <c r="H86" i="2"/>
  <c r="G86" i="2"/>
  <c r="F86" i="2"/>
  <c r="E86" i="2"/>
  <c r="U86" i="2" s="1"/>
  <c r="D86" i="2"/>
  <c r="C86" i="2"/>
  <c r="S86" i="2" s="1"/>
  <c r="B86" i="2"/>
  <c r="A86" i="2"/>
  <c r="AZ86" i="2" s="1"/>
  <c r="H85" i="2"/>
  <c r="G85" i="2"/>
  <c r="F85" i="2"/>
  <c r="E85" i="2"/>
  <c r="D85" i="2"/>
  <c r="C85" i="2"/>
  <c r="S85" i="2" s="1"/>
  <c r="B85" i="2"/>
  <c r="A85" i="2"/>
  <c r="AZ85" i="2" s="1"/>
  <c r="H84" i="2"/>
  <c r="G84" i="2"/>
  <c r="F84" i="2"/>
  <c r="E84" i="2"/>
  <c r="D84" i="2"/>
  <c r="C84" i="2"/>
  <c r="S84" i="2" s="1"/>
  <c r="B84" i="2"/>
  <c r="A84" i="2"/>
  <c r="AZ84" i="2" s="1"/>
  <c r="H83" i="2"/>
  <c r="G83" i="2"/>
  <c r="F83" i="2"/>
  <c r="E83" i="2"/>
  <c r="D83" i="2"/>
  <c r="C83" i="2"/>
  <c r="S83" i="2" s="1"/>
  <c r="B83" i="2"/>
  <c r="A83" i="2"/>
  <c r="AZ83" i="2" s="1"/>
  <c r="H82" i="2"/>
  <c r="G82" i="2"/>
  <c r="F82" i="2"/>
  <c r="E82" i="2"/>
  <c r="D82" i="2"/>
  <c r="C82" i="2"/>
  <c r="S82" i="2" s="1"/>
  <c r="B82" i="2"/>
  <c r="A82" i="2"/>
  <c r="AZ82" i="2" s="1"/>
  <c r="H81" i="2"/>
  <c r="G81" i="2"/>
  <c r="J81" i="2" s="1"/>
  <c r="F81" i="2"/>
  <c r="E81" i="2"/>
  <c r="D81" i="2"/>
  <c r="C81" i="2"/>
  <c r="S81" i="2" s="1"/>
  <c r="B81" i="2"/>
  <c r="A81" i="2"/>
  <c r="AZ81" i="2" s="1"/>
  <c r="H80" i="2"/>
  <c r="G80" i="2"/>
  <c r="F80" i="2"/>
  <c r="E80" i="2"/>
  <c r="D80" i="2"/>
  <c r="C80" i="2"/>
  <c r="S80" i="2" s="1"/>
  <c r="B80" i="2"/>
  <c r="A80" i="2"/>
  <c r="AZ80" i="2" s="1"/>
  <c r="H79" i="2"/>
  <c r="G79" i="2"/>
  <c r="F79" i="2"/>
  <c r="E79" i="2"/>
  <c r="D79" i="2"/>
  <c r="C79" i="2"/>
  <c r="S79" i="2" s="1"/>
  <c r="B79" i="2"/>
  <c r="A79" i="2"/>
  <c r="AZ79" i="2" s="1"/>
  <c r="H78" i="2"/>
  <c r="G78" i="2"/>
  <c r="F78" i="2"/>
  <c r="E78" i="2"/>
  <c r="D78" i="2"/>
  <c r="C78" i="2"/>
  <c r="S78" i="2" s="1"/>
  <c r="B78" i="2"/>
  <c r="A78" i="2"/>
  <c r="AZ78" i="2" s="1"/>
  <c r="H77" i="2"/>
  <c r="G77" i="2"/>
  <c r="F77" i="2"/>
  <c r="E77" i="2"/>
  <c r="D77" i="2"/>
  <c r="C77" i="2"/>
  <c r="S77" i="2" s="1"/>
  <c r="B77" i="2"/>
  <c r="A77" i="2"/>
  <c r="AZ77" i="2" s="1"/>
  <c r="H76" i="2"/>
  <c r="G76" i="2"/>
  <c r="F76" i="2"/>
  <c r="E76" i="2"/>
  <c r="D76" i="2"/>
  <c r="C76" i="2"/>
  <c r="S76" i="2" s="1"/>
  <c r="B76" i="2"/>
  <c r="A76" i="2"/>
  <c r="AZ76" i="2" s="1"/>
  <c r="H75" i="2"/>
  <c r="G75" i="2"/>
  <c r="F75" i="2"/>
  <c r="E75" i="2"/>
  <c r="D75" i="2"/>
  <c r="C75" i="2"/>
  <c r="S75" i="2" s="1"/>
  <c r="B75" i="2"/>
  <c r="A75" i="2"/>
  <c r="AZ75" i="2" s="1"/>
  <c r="H74" i="2"/>
  <c r="G74" i="2"/>
  <c r="F74" i="2"/>
  <c r="E74" i="2"/>
  <c r="D74" i="2"/>
  <c r="C74" i="2"/>
  <c r="S74" i="2" s="1"/>
  <c r="B74" i="2"/>
  <c r="A74" i="2"/>
  <c r="AZ74" i="2" s="1"/>
  <c r="H73" i="2"/>
  <c r="G73" i="2"/>
  <c r="F73" i="2"/>
  <c r="E73" i="2"/>
  <c r="U73" i="2" s="1"/>
  <c r="D73" i="2"/>
  <c r="C73" i="2"/>
  <c r="S73" i="2" s="1"/>
  <c r="B73" i="2"/>
  <c r="A73" i="2"/>
  <c r="AZ73" i="2" s="1"/>
  <c r="H72" i="2"/>
  <c r="G72" i="2"/>
  <c r="F72" i="2"/>
  <c r="E72" i="2"/>
  <c r="U72" i="2" s="1"/>
  <c r="D72" i="2"/>
  <c r="C72" i="2"/>
  <c r="S72" i="2" s="1"/>
  <c r="B72" i="2"/>
  <c r="A72" i="2"/>
  <c r="AZ72" i="2" s="1"/>
  <c r="H71" i="2"/>
  <c r="G71" i="2"/>
  <c r="F71" i="2"/>
  <c r="E71" i="2"/>
  <c r="U71" i="2" s="1"/>
  <c r="D71" i="2"/>
  <c r="C71" i="2"/>
  <c r="S71" i="2" s="1"/>
  <c r="B71" i="2"/>
  <c r="A71" i="2"/>
  <c r="AZ71" i="2" s="1"/>
  <c r="H70" i="2"/>
  <c r="G70" i="2"/>
  <c r="F70" i="2"/>
  <c r="E70" i="2"/>
  <c r="U70" i="2" s="1"/>
  <c r="D70" i="2"/>
  <c r="C70" i="2"/>
  <c r="S70" i="2" s="1"/>
  <c r="B70" i="2"/>
  <c r="A70" i="2"/>
  <c r="AZ70" i="2" s="1"/>
  <c r="H69" i="2"/>
  <c r="G69" i="2"/>
  <c r="F69" i="2"/>
  <c r="E69" i="2"/>
  <c r="U69" i="2" s="1"/>
  <c r="D69" i="2"/>
  <c r="C69" i="2"/>
  <c r="S69" i="2" s="1"/>
  <c r="B69" i="2"/>
  <c r="A69" i="2"/>
  <c r="AZ69" i="2" s="1"/>
  <c r="H68" i="2"/>
  <c r="G68" i="2"/>
  <c r="F68" i="2"/>
  <c r="E68" i="2"/>
  <c r="D68" i="2"/>
  <c r="C68" i="2"/>
  <c r="S68" i="2" s="1"/>
  <c r="B68" i="2"/>
  <c r="A68" i="2"/>
  <c r="AZ68" i="2" s="1"/>
  <c r="H67" i="2"/>
  <c r="G67" i="2"/>
  <c r="F67" i="2"/>
  <c r="E67" i="2"/>
  <c r="D67" i="2"/>
  <c r="C67" i="2"/>
  <c r="S67" i="2" s="1"/>
  <c r="B67" i="2"/>
  <c r="A67" i="2"/>
  <c r="AZ67" i="2" s="1"/>
  <c r="H66" i="2"/>
  <c r="G66" i="2"/>
  <c r="F66" i="2"/>
  <c r="E66" i="2"/>
  <c r="D66" i="2"/>
  <c r="C66" i="2"/>
  <c r="S66" i="2" s="1"/>
  <c r="B66" i="2"/>
  <c r="A66" i="2"/>
  <c r="AZ66" i="2" s="1"/>
  <c r="H65" i="2"/>
  <c r="G65" i="2"/>
  <c r="F65" i="2"/>
  <c r="E65" i="2"/>
  <c r="D65" i="2"/>
  <c r="C65" i="2"/>
  <c r="S65" i="2" s="1"/>
  <c r="B65" i="2"/>
  <c r="A65" i="2"/>
  <c r="AZ65" i="2" s="1"/>
  <c r="H64" i="2"/>
  <c r="G64" i="2"/>
  <c r="F64" i="2"/>
  <c r="E64" i="2"/>
  <c r="D64" i="2"/>
  <c r="C64" i="2"/>
  <c r="S64" i="2" s="1"/>
  <c r="B64" i="2"/>
  <c r="A64" i="2"/>
  <c r="AZ64" i="2" s="1"/>
  <c r="H63" i="2"/>
  <c r="G63" i="2"/>
  <c r="F63" i="2"/>
  <c r="E63" i="2"/>
  <c r="U63" i="2" s="1"/>
  <c r="D63" i="2"/>
  <c r="C63" i="2"/>
  <c r="S63" i="2" s="1"/>
  <c r="B63" i="2"/>
  <c r="A63" i="2"/>
  <c r="AZ63" i="2" s="1"/>
  <c r="H62" i="2"/>
  <c r="G62" i="2"/>
  <c r="F62" i="2"/>
  <c r="E62" i="2"/>
  <c r="U62" i="2" s="1"/>
  <c r="D62" i="2"/>
  <c r="C62" i="2"/>
  <c r="S62" i="2" s="1"/>
  <c r="B62" i="2"/>
  <c r="A62" i="2"/>
  <c r="AZ62" i="2" s="1"/>
  <c r="H61" i="2"/>
  <c r="G61" i="2"/>
  <c r="F61" i="2"/>
  <c r="E61" i="2"/>
  <c r="U61" i="2" s="1"/>
  <c r="D61" i="2"/>
  <c r="C61" i="2"/>
  <c r="S61" i="2" s="1"/>
  <c r="B61" i="2"/>
  <c r="A61" i="2"/>
  <c r="AZ61" i="2" s="1"/>
  <c r="H60" i="2"/>
  <c r="G60" i="2"/>
  <c r="F60" i="2"/>
  <c r="E60" i="2"/>
  <c r="U60" i="2" s="1"/>
  <c r="D60" i="2"/>
  <c r="C60" i="2"/>
  <c r="S60" i="2" s="1"/>
  <c r="B60" i="2"/>
  <c r="A60" i="2"/>
  <c r="AZ60" i="2" s="1"/>
  <c r="H59" i="2"/>
  <c r="G59" i="2"/>
  <c r="F59" i="2"/>
  <c r="E59" i="2"/>
  <c r="D59" i="2"/>
  <c r="C59" i="2"/>
  <c r="S59" i="2" s="1"/>
  <c r="B59" i="2"/>
  <c r="A59" i="2"/>
  <c r="AZ59" i="2" s="1"/>
  <c r="H58" i="2"/>
  <c r="G58" i="2"/>
  <c r="F58" i="2"/>
  <c r="E58" i="2"/>
  <c r="D58" i="2"/>
  <c r="C58" i="2"/>
  <c r="S58" i="2" s="1"/>
  <c r="B58" i="2"/>
  <c r="A58" i="2"/>
  <c r="AZ58" i="2" s="1"/>
  <c r="H57" i="2"/>
  <c r="G57" i="2"/>
  <c r="F57" i="2"/>
  <c r="E57" i="2"/>
  <c r="D57" i="2"/>
  <c r="C57" i="2"/>
  <c r="S57" i="2" s="1"/>
  <c r="B57" i="2"/>
  <c r="A57" i="2"/>
  <c r="AZ57" i="2" s="1"/>
  <c r="H56" i="2"/>
  <c r="G56" i="2"/>
  <c r="F56" i="2"/>
  <c r="E56" i="2"/>
  <c r="D56" i="2"/>
  <c r="C56" i="2"/>
  <c r="S56" i="2" s="1"/>
  <c r="B56" i="2"/>
  <c r="A56" i="2"/>
  <c r="AZ56" i="2" s="1"/>
  <c r="H55" i="2"/>
  <c r="G55" i="2"/>
  <c r="F55" i="2"/>
  <c r="E55" i="2"/>
  <c r="D55" i="2"/>
  <c r="C55" i="2"/>
  <c r="S55" i="2" s="1"/>
  <c r="B55" i="2"/>
  <c r="A55" i="2"/>
  <c r="AZ55" i="2" s="1"/>
  <c r="H54" i="2"/>
  <c r="G54" i="2"/>
  <c r="F54" i="2"/>
  <c r="E54" i="2"/>
  <c r="D54" i="2"/>
  <c r="C54" i="2"/>
  <c r="S54" i="2" s="1"/>
  <c r="B54" i="2"/>
  <c r="A54" i="2"/>
  <c r="AZ54" i="2" s="1"/>
  <c r="H53" i="2"/>
  <c r="G53" i="2"/>
  <c r="F53" i="2"/>
  <c r="E53" i="2"/>
  <c r="D53" i="2"/>
  <c r="C53" i="2"/>
  <c r="S53" i="2" s="1"/>
  <c r="B53" i="2"/>
  <c r="A53" i="2"/>
  <c r="AZ53" i="2" s="1"/>
  <c r="H52" i="2"/>
  <c r="G52" i="2"/>
  <c r="F52" i="2"/>
  <c r="E52" i="2"/>
  <c r="D52" i="2"/>
  <c r="C52" i="2"/>
  <c r="S52" i="2" s="1"/>
  <c r="B52" i="2"/>
  <c r="A52" i="2"/>
  <c r="AZ52" i="2" s="1"/>
  <c r="H51" i="2"/>
  <c r="G51" i="2"/>
  <c r="F51" i="2"/>
  <c r="E51" i="2"/>
  <c r="D51" i="2"/>
  <c r="C51" i="2"/>
  <c r="S51" i="2" s="1"/>
  <c r="B51" i="2"/>
  <c r="A51" i="2"/>
  <c r="AZ51" i="2" s="1"/>
  <c r="H50" i="2"/>
  <c r="G50" i="2"/>
  <c r="F50" i="2"/>
  <c r="E50" i="2"/>
  <c r="D50" i="2"/>
  <c r="C50" i="2"/>
  <c r="S50" i="2" s="1"/>
  <c r="B50" i="2"/>
  <c r="A50" i="2"/>
  <c r="AZ50" i="2" s="1"/>
  <c r="H49" i="2"/>
  <c r="G49" i="2"/>
  <c r="F49" i="2"/>
  <c r="E49" i="2"/>
  <c r="D49" i="2"/>
  <c r="C49" i="2"/>
  <c r="S49" i="2" s="1"/>
  <c r="B49" i="2"/>
  <c r="A49" i="2"/>
  <c r="AZ49" i="2" s="1"/>
  <c r="H48" i="2"/>
  <c r="G48" i="2"/>
  <c r="F48" i="2"/>
  <c r="E48" i="2"/>
  <c r="D48" i="2"/>
  <c r="C48" i="2"/>
  <c r="S48" i="2" s="1"/>
  <c r="B48" i="2"/>
  <c r="A48" i="2"/>
  <c r="AZ48" i="2" s="1"/>
  <c r="H47" i="2"/>
  <c r="G47" i="2"/>
  <c r="F47" i="2"/>
  <c r="E47" i="2"/>
  <c r="U47" i="2" s="1"/>
  <c r="D47" i="2"/>
  <c r="C47" i="2"/>
  <c r="S47" i="2" s="1"/>
  <c r="B47" i="2"/>
  <c r="A47" i="2"/>
  <c r="AZ47" i="2" s="1"/>
  <c r="H46" i="2"/>
  <c r="G46" i="2"/>
  <c r="F46" i="2"/>
  <c r="E46" i="2"/>
  <c r="U46" i="2" s="1"/>
  <c r="D46" i="2"/>
  <c r="C46" i="2"/>
  <c r="S46" i="2" s="1"/>
  <c r="B46" i="2"/>
  <c r="A46" i="2"/>
  <c r="AZ46" i="2" s="1"/>
  <c r="H45" i="2"/>
  <c r="G45" i="2"/>
  <c r="F45" i="2"/>
  <c r="E45" i="2"/>
  <c r="U45" i="2" s="1"/>
  <c r="D45" i="2"/>
  <c r="C45" i="2"/>
  <c r="S45" i="2" s="1"/>
  <c r="B45" i="2"/>
  <c r="A45" i="2"/>
  <c r="AZ45" i="2" s="1"/>
  <c r="H44" i="2"/>
  <c r="G44" i="2"/>
  <c r="F44" i="2"/>
  <c r="E44" i="2"/>
  <c r="U44" i="2" s="1"/>
  <c r="D44" i="2"/>
  <c r="C44" i="2"/>
  <c r="S44" i="2" s="1"/>
  <c r="B44" i="2"/>
  <c r="A44" i="2"/>
  <c r="AZ44" i="2" s="1"/>
  <c r="H43" i="2"/>
  <c r="G43" i="2"/>
  <c r="F43" i="2"/>
  <c r="E43" i="2"/>
  <c r="D43" i="2"/>
  <c r="C43" i="2"/>
  <c r="S43" i="2" s="1"/>
  <c r="B43" i="2"/>
  <c r="A43" i="2"/>
  <c r="AZ43" i="2" s="1"/>
  <c r="H42" i="2"/>
  <c r="G42" i="2"/>
  <c r="F42" i="2"/>
  <c r="E42" i="2"/>
  <c r="D42" i="2"/>
  <c r="C42" i="2"/>
  <c r="S42" i="2" s="1"/>
  <c r="B42" i="2"/>
  <c r="A42" i="2"/>
  <c r="AZ42" i="2" s="1"/>
  <c r="H41" i="2"/>
  <c r="G41" i="2"/>
  <c r="F41" i="2"/>
  <c r="E41" i="2"/>
  <c r="D41" i="2"/>
  <c r="C41" i="2"/>
  <c r="S41" i="2" s="1"/>
  <c r="B41" i="2"/>
  <c r="A41" i="2"/>
  <c r="AZ41" i="2" s="1"/>
  <c r="H40" i="2"/>
  <c r="G40" i="2"/>
  <c r="F40" i="2"/>
  <c r="E40" i="2"/>
  <c r="D40" i="2"/>
  <c r="C40" i="2"/>
  <c r="S40" i="2" s="1"/>
  <c r="B40" i="2"/>
  <c r="A40" i="2"/>
  <c r="AZ40" i="2" s="1"/>
  <c r="H39" i="2"/>
  <c r="G39" i="2"/>
  <c r="F39" i="2"/>
  <c r="E39" i="2"/>
  <c r="D39" i="2"/>
  <c r="C39" i="2"/>
  <c r="S39" i="2" s="1"/>
  <c r="B39" i="2"/>
  <c r="A39" i="2"/>
  <c r="AZ39" i="2" s="1"/>
  <c r="H38" i="2"/>
  <c r="G38" i="2"/>
  <c r="F38" i="2"/>
  <c r="E38" i="2"/>
  <c r="D38" i="2"/>
  <c r="C38" i="2"/>
  <c r="S38" i="2" s="1"/>
  <c r="B38" i="2"/>
  <c r="A38" i="2"/>
  <c r="AZ38" i="2" s="1"/>
  <c r="H37" i="2"/>
  <c r="G37" i="2"/>
  <c r="F37" i="2"/>
  <c r="E37" i="2"/>
  <c r="D37" i="2"/>
  <c r="C37" i="2"/>
  <c r="S37" i="2" s="1"/>
  <c r="B37" i="2"/>
  <c r="A37" i="2"/>
  <c r="AZ37" i="2" s="1"/>
  <c r="H36" i="2"/>
  <c r="G36" i="2"/>
  <c r="F36" i="2"/>
  <c r="E36" i="2"/>
  <c r="D36" i="2"/>
  <c r="C36" i="2"/>
  <c r="S36" i="2" s="1"/>
  <c r="B36" i="2"/>
  <c r="A36" i="2"/>
  <c r="AZ36" i="2" s="1"/>
  <c r="H35" i="2"/>
  <c r="G35" i="2"/>
  <c r="F35" i="2"/>
  <c r="E35" i="2"/>
  <c r="D35" i="2"/>
  <c r="C35" i="2"/>
  <c r="S35" i="2" s="1"/>
  <c r="B35" i="2"/>
  <c r="A35" i="2"/>
  <c r="AZ35" i="2" s="1"/>
  <c r="H34" i="2"/>
  <c r="G34" i="2"/>
  <c r="F34" i="2"/>
  <c r="E34" i="2"/>
  <c r="D34" i="2"/>
  <c r="C34" i="2"/>
  <c r="S34" i="2" s="1"/>
  <c r="B34" i="2"/>
  <c r="A34" i="2"/>
  <c r="AZ34" i="2" s="1"/>
  <c r="H33" i="2"/>
  <c r="G33" i="2"/>
  <c r="J33" i="2" s="1"/>
  <c r="F33" i="2"/>
  <c r="E33" i="2"/>
  <c r="D33" i="2"/>
  <c r="C33" i="2"/>
  <c r="S33" i="2" s="1"/>
  <c r="B33" i="2"/>
  <c r="A33" i="2"/>
  <c r="AZ33" i="2" s="1"/>
  <c r="H32" i="2"/>
  <c r="G32" i="2"/>
  <c r="F32" i="2"/>
  <c r="E32" i="2"/>
  <c r="D32" i="2"/>
  <c r="C32" i="2"/>
  <c r="S32" i="2" s="1"/>
  <c r="B32" i="2"/>
  <c r="A32" i="2"/>
  <c r="AZ32" i="2" s="1"/>
  <c r="H31" i="2"/>
  <c r="G31" i="2"/>
  <c r="F31" i="2"/>
  <c r="E31" i="2"/>
  <c r="D31" i="2"/>
  <c r="C31" i="2"/>
  <c r="S31" i="2" s="1"/>
  <c r="B31" i="2"/>
  <c r="A31" i="2"/>
  <c r="AZ31" i="2" s="1"/>
  <c r="H30" i="2"/>
  <c r="G30" i="2"/>
  <c r="F30" i="2"/>
  <c r="E30" i="2"/>
  <c r="D30" i="2"/>
  <c r="C30" i="2"/>
  <c r="S30" i="2" s="1"/>
  <c r="B30" i="2"/>
  <c r="A30" i="2"/>
  <c r="AZ30" i="2" s="1"/>
  <c r="H29" i="2"/>
  <c r="G29" i="2"/>
  <c r="F29" i="2"/>
  <c r="E29" i="2"/>
  <c r="D29" i="2"/>
  <c r="C29" i="2"/>
  <c r="S29" i="2" s="1"/>
  <c r="B29" i="2"/>
  <c r="A29" i="2"/>
  <c r="AZ29" i="2" s="1"/>
  <c r="H28" i="2"/>
  <c r="G28" i="2"/>
  <c r="F28" i="2"/>
  <c r="E28" i="2"/>
  <c r="D28" i="2"/>
  <c r="C28" i="2"/>
  <c r="S28" i="2" s="1"/>
  <c r="B28" i="2"/>
  <c r="A28" i="2"/>
  <c r="AZ28" i="2" s="1"/>
  <c r="H27" i="2"/>
  <c r="G27" i="2"/>
  <c r="F27" i="2"/>
  <c r="E27" i="2"/>
  <c r="D27" i="2"/>
  <c r="C27" i="2"/>
  <c r="S27" i="2" s="1"/>
  <c r="B27" i="2"/>
  <c r="A27" i="2"/>
  <c r="AZ27" i="2" s="1"/>
  <c r="H26" i="2"/>
  <c r="G26" i="2"/>
  <c r="F26" i="2"/>
  <c r="E26" i="2"/>
  <c r="D26" i="2"/>
  <c r="C26" i="2"/>
  <c r="S26" i="2" s="1"/>
  <c r="B26" i="2"/>
  <c r="A26" i="2"/>
  <c r="AZ26" i="2" s="1"/>
  <c r="H25" i="2"/>
  <c r="G25" i="2"/>
  <c r="F25" i="2"/>
  <c r="E25" i="2"/>
  <c r="U25" i="2" s="1"/>
  <c r="D25" i="2"/>
  <c r="C25" i="2"/>
  <c r="S25" i="2" s="1"/>
  <c r="B25" i="2"/>
  <c r="A25" i="2"/>
  <c r="AZ25" i="2" s="1"/>
  <c r="H24" i="2"/>
  <c r="G24" i="2"/>
  <c r="F24" i="2"/>
  <c r="E24" i="2"/>
  <c r="U24" i="2" s="1"/>
  <c r="D24" i="2"/>
  <c r="C24" i="2"/>
  <c r="S24" i="2" s="1"/>
  <c r="B24" i="2"/>
  <c r="A24" i="2"/>
  <c r="AZ24" i="2" s="1"/>
  <c r="H23" i="2"/>
  <c r="G23" i="2"/>
  <c r="F23" i="2"/>
  <c r="E23" i="2"/>
  <c r="U23" i="2" s="1"/>
  <c r="D23" i="2"/>
  <c r="C23" i="2"/>
  <c r="S23" i="2" s="1"/>
  <c r="B23" i="2"/>
  <c r="A23" i="2"/>
  <c r="AZ23" i="2" s="1"/>
  <c r="H22" i="2"/>
  <c r="G22" i="2"/>
  <c r="F22" i="2"/>
  <c r="E22" i="2"/>
  <c r="U22" i="2" s="1"/>
  <c r="D22" i="2"/>
  <c r="C22" i="2"/>
  <c r="S22" i="2" s="1"/>
  <c r="B22" i="2"/>
  <c r="A22" i="2"/>
  <c r="AZ22" i="2" s="1"/>
  <c r="H21" i="2"/>
  <c r="G21" i="2"/>
  <c r="F21" i="2"/>
  <c r="E21" i="2"/>
  <c r="U21" i="2" s="1"/>
  <c r="D21" i="2"/>
  <c r="C21" i="2"/>
  <c r="S21" i="2" s="1"/>
  <c r="B21" i="2"/>
  <c r="A21" i="2"/>
  <c r="AZ21" i="2" s="1"/>
  <c r="H20" i="2"/>
  <c r="G20" i="2"/>
  <c r="F20" i="2"/>
  <c r="E20" i="2"/>
  <c r="D20" i="2"/>
  <c r="C20" i="2"/>
  <c r="S20" i="2" s="1"/>
  <c r="B20" i="2"/>
  <c r="A20" i="2"/>
  <c r="AZ20" i="2" s="1"/>
  <c r="H19" i="2"/>
  <c r="G19" i="2"/>
  <c r="F19" i="2"/>
  <c r="E19" i="2"/>
  <c r="D19" i="2"/>
  <c r="C19" i="2"/>
  <c r="S19" i="2" s="1"/>
  <c r="B19" i="2"/>
  <c r="A19" i="2"/>
  <c r="AZ19" i="2" s="1"/>
  <c r="H18" i="2"/>
  <c r="G18" i="2"/>
  <c r="F18" i="2"/>
  <c r="E18" i="2"/>
  <c r="D18" i="2"/>
  <c r="C18" i="2"/>
  <c r="S18" i="2" s="1"/>
  <c r="B18" i="2"/>
  <c r="A18" i="2"/>
  <c r="AZ18" i="2" s="1"/>
  <c r="H17" i="2"/>
  <c r="G17" i="2"/>
  <c r="F17" i="2"/>
  <c r="E17" i="2"/>
  <c r="U17" i="2" s="1"/>
  <c r="D17" i="2"/>
  <c r="C17" i="2"/>
  <c r="S17" i="2" s="1"/>
  <c r="B17" i="2"/>
  <c r="A17" i="2"/>
  <c r="AZ17" i="2" s="1"/>
  <c r="H16" i="2"/>
  <c r="G16" i="2"/>
  <c r="F16" i="2"/>
  <c r="E16" i="2"/>
  <c r="U16" i="2" s="1"/>
  <c r="D16" i="2"/>
  <c r="C16" i="2"/>
  <c r="S16" i="2" s="1"/>
  <c r="B16" i="2"/>
  <c r="A16" i="2"/>
  <c r="AZ16" i="2" s="1"/>
  <c r="H15" i="2"/>
  <c r="G15" i="2"/>
  <c r="F15" i="2"/>
  <c r="E15" i="2"/>
  <c r="U15" i="2" s="1"/>
  <c r="D15" i="2"/>
  <c r="C15" i="2"/>
  <c r="S15" i="2" s="1"/>
  <c r="B15" i="2"/>
  <c r="A15" i="2"/>
  <c r="AZ15" i="2" s="1"/>
  <c r="H14" i="2"/>
  <c r="G14" i="2"/>
  <c r="F14" i="2"/>
  <c r="E14" i="2"/>
  <c r="U14" i="2" s="1"/>
  <c r="D14" i="2"/>
  <c r="C14" i="2"/>
  <c r="S14" i="2" s="1"/>
  <c r="B14" i="2"/>
  <c r="A14" i="2"/>
  <c r="AZ14" i="2" s="1"/>
  <c r="H13" i="2"/>
  <c r="G13" i="2"/>
  <c r="F13" i="2"/>
  <c r="E13" i="2"/>
  <c r="D13" i="2"/>
  <c r="C13" i="2"/>
  <c r="S13" i="2" s="1"/>
  <c r="B13" i="2"/>
  <c r="A13" i="2"/>
  <c r="AZ13" i="2" s="1"/>
  <c r="H12" i="2"/>
  <c r="G12" i="2"/>
  <c r="F12" i="2"/>
  <c r="E12" i="2"/>
  <c r="D12" i="2"/>
  <c r="C12" i="2"/>
  <c r="S12" i="2" s="1"/>
  <c r="B12" i="2"/>
  <c r="A12" i="2"/>
  <c r="AZ12" i="2" s="1"/>
  <c r="H11" i="2"/>
  <c r="G11" i="2"/>
  <c r="F11" i="2"/>
  <c r="E11" i="2"/>
  <c r="U11" i="2" s="1"/>
  <c r="D11" i="2"/>
  <c r="C11" i="2"/>
  <c r="S11" i="2" s="1"/>
  <c r="B11" i="2"/>
  <c r="A11" i="2"/>
  <c r="AZ11" i="2" s="1"/>
  <c r="H10" i="2"/>
  <c r="G10" i="2"/>
  <c r="F10" i="2"/>
  <c r="E10" i="2"/>
  <c r="U10" i="2" s="1"/>
  <c r="D10" i="2"/>
  <c r="C10" i="2"/>
  <c r="S10" i="2" s="1"/>
  <c r="B10" i="2"/>
  <c r="A10" i="2"/>
  <c r="AZ10" i="2" s="1"/>
  <c r="H9" i="2"/>
  <c r="G9" i="2"/>
  <c r="F9" i="2"/>
  <c r="E9" i="2"/>
  <c r="U9" i="2" s="1"/>
  <c r="D9" i="2"/>
  <c r="C9" i="2"/>
  <c r="S9" i="2" s="1"/>
  <c r="B9" i="2"/>
  <c r="A9" i="2"/>
  <c r="AZ9" i="2" s="1"/>
  <c r="H8" i="2"/>
  <c r="G8" i="2"/>
  <c r="F8" i="2"/>
  <c r="E8" i="2"/>
  <c r="U8" i="2" s="1"/>
  <c r="D8" i="2"/>
  <c r="C8" i="2"/>
  <c r="S8" i="2" s="1"/>
  <c r="B8" i="2"/>
  <c r="A8" i="2"/>
  <c r="AZ8" i="2" s="1"/>
  <c r="H7" i="2"/>
  <c r="G7" i="2"/>
  <c r="F7" i="2"/>
  <c r="E7" i="2"/>
  <c r="U7" i="2" s="1"/>
  <c r="D7" i="2"/>
  <c r="C7" i="2"/>
  <c r="S7" i="2" s="1"/>
  <c r="B7" i="2"/>
  <c r="A7" i="2"/>
  <c r="AZ7" i="2" s="1"/>
  <c r="H6" i="2"/>
  <c r="G6" i="2"/>
  <c r="F6" i="2"/>
  <c r="E6" i="2"/>
  <c r="D6" i="2"/>
  <c r="C6" i="2"/>
  <c r="S6" i="2" s="1"/>
  <c r="B6" i="2"/>
  <c r="A6" i="2"/>
  <c r="AZ6" i="2" s="1"/>
  <c r="H5" i="2"/>
  <c r="G5" i="2"/>
  <c r="F5" i="2"/>
  <c r="E5" i="2"/>
  <c r="D5" i="2"/>
  <c r="C5" i="2"/>
  <c r="S5" i="2" s="1"/>
  <c r="B5" i="2"/>
  <c r="A5" i="2"/>
  <c r="AZ5" i="2" s="1"/>
  <c r="H4" i="2"/>
  <c r="G4" i="2"/>
  <c r="F4" i="2"/>
  <c r="E4" i="2"/>
  <c r="D4" i="2"/>
  <c r="C4" i="2"/>
  <c r="S4" i="2" s="1"/>
  <c r="B4" i="2"/>
  <c r="A4" i="2"/>
  <c r="AZ4" i="2" s="1"/>
  <c r="H3" i="2"/>
  <c r="G3" i="2"/>
  <c r="J3" i="2" s="1"/>
  <c r="F3" i="2"/>
  <c r="E3" i="2"/>
  <c r="D3" i="2"/>
  <c r="C3" i="2"/>
  <c r="S3" i="2" s="1"/>
  <c r="B3" i="2"/>
  <c r="A3" i="2"/>
  <c r="AZ3" i="2" s="1"/>
  <c r="H2" i="2"/>
  <c r="G2" i="2"/>
  <c r="F2" i="2"/>
  <c r="E2" i="2"/>
  <c r="D2" i="2"/>
  <c r="C2" i="2"/>
  <c r="S2" i="2" s="1"/>
  <c r="B2" i="2"/>
  <c r="A2" i="2"/>
  <c r="AZ2" i="2" s="1"/>
  <c r="C30" i="1"/>
  <c r="J563" i="2" l="1"/>
  <c r="J585" i="2"/>
  <c r="J608" i="2"/>
  <c r="J610" i="2"/>
  <c r="J614" i="2"/>
  <c r="J615" i="2"/>
  <c r="J618" i="2"/>
  <c r="J619" i="2"/>
  <c r="J620" i="2"/>
  <c r="J632" i="2"/>
  <c r="J642" i="2"/>
  <c r="J652" i="2"/>
  <c r="J670" i="2"/>
  <c r="J672" i="2"/>
  <c r="J675" i="2"/>
  <c r="J678" i="2"/>
  <c r="J680" i="2"/>
  <c r="J681" i="2"/>
  <c r="J683" i="2"/>
  <c r="J689" i="2"/>
  <c r="J691" i="2"/>
  <c r="J692" i="2"/>
  <c r="J698" i="2"/>
  <c r="T740" i="2"/>
  <c r="I740" i="2" s="1"/>
  <c r="U745" i="2"/>
  <c r="U822" i="2"/>
  <c r="U838" i="2"/>
  <c r="U854" i="2"/>
  <c r="U855" i="2"/>
  <c r="U862" i="2"/>
  <c r="U863" i="2"/>
  <c r="U865" i="2"/>
  <c r="U869" i="2"/>
  <c r="T878" i="2"/>
  <c r="I878" i="2" s="1"/>
  <c r="T888" i="2"/>
  <c r="I888" i="2" s="1"/>
  <c r="T904" i="2"/>
  <c r="I904" i="2" s="1"/>
  <c r="U925" i="2"/>
  <c r="T997" i="2"/>
  <c r="U1001" i="2"/>
  <c r="U1004" i="2"/>
  <c r="U1007" i="2"/>
  <c r="J1454" i="2"/>
  <c r="U117" i="2"/>
  <c r="U129" i="2"/>
  <c r="T173" i="2"/>
  <c r="I173" i="2" s="1"/>
  <c r="U187" i="2"/>
  <c r="T189" i="2"/>
  <c r="I189" i="2" s="1"/>
  <c r="J825" i="2"/>
  <c r="J883" i="2"/>
  <c r="T1020" i="2"/>
  <c r="U1021" i="2"/>
  <c r="T1152" i="2"/>
  <c r="I1152" i="2" s="1"/>
  <c r="T1154" i="2"/>
  <c r="I1154" i="2" s="1"/>
  <c r="T1156" i="2"/>
  <c r="I1156" i="2" s="1"/>
  <c r="U1157" i="2"/>
  <c r="U1165" i="2"/>
  <c r="U1186" i="2"/>
  <c r="U1187" i="2"/>
  <c r="U1191" i="2"/>
  <c r="U1193" i="2"/>
  <c r="U1198" i="2"/>
  <c r="J105" i="2"/>
  <c r="J107" i="2"/>
  <c r="J108" i="2"/>
  <c r="J109" i="2"/>
  <c r="J127" i="2"/>
  <c r="J128" i="2"/>
  <c r="J129" i="2"/>
  <c r="J145" i="2"/>
  <c r="J178" i="2"/>
  <c r="J179" i="2"/>
  <c r="J191" i="2"/>
  <c r="J192" i="2"/>
  <c r="U221" i="2"/>
  <c r="U223" i="2"/>
  <c r="U226" i="2"/>
  <c r="U228" i="2"/>
  <c r="U229" i="2"/>
  <c r="U235" i="2"/>
  <c r="U256" i="2"/>
  <c r="U263" i="2"/>
  <c r="U264" i="2"/>
  <c r="U265" i="2"/>
  <c r="U269" i="2"/>
  <c r="U275" i="2"/>
  <c r="U276" i="2"/>
  <c r="U315" i="2"/>
  <c r="U316" i="2"/>
  <c r="U368" i="2"/>
  <c r="U442" i="2"/>
  <c r="T443" i="2"/>
  <c r="U444" i="2"/>
  <c r="T445" i="2"/>
  <c r="T516" i="2"/>
  <c r="I516" i="2" s="1"/>
  <c r="J1027" i="2"/>
  <c r="J1172" i="2"/>
  <c r="J1174" i="2"/>
  <c r="J1176" i="2"/>
  <c r="J1179" i="2"/>
  <c r="J1180" i="2"/>
  <c r="J1184" i="2"/>
  <c r="T1232" i="2"/>
  <c r="U1250" i="2"/>
  <c r="T1263" i="2"/>
  <c r="T1275" i="2"/>
  <c r="I1275" i="2" s="1"/>
  <c r="T1321" i="2"/>
  <c r="U1322" i="2"/>
  <c r="U1323" i="2"/>
  <c r="J383" i="2"/>
  <c r="J391" i="2"/>
  <c r="J395" i="2"/>
  <c r="J405" i="2"/>
  <c r="J415" i="2"/>
  <c r="J425" i="2"/>
  <c r="J503" i="2"/>
  <c r="T593" i="2"/>
  <c r="T645" i="2"/>
  <c r="I645" i="2" s="1"/>
  <c r="T646" i="2"/>
  <c r="I646" i="2" s="1"/>
  <c r="T647" i="2"/>
  <c r="T649" i="2"/>
  <c r="I649" i="2" s="1"/>
  <c r="T657" i="2"/>
  <c r="I657" i="2" s="1"/>
  <c r="T659" i="2"/>
  <c r="I659" i="2" s="1"/>
  <c r="J1276" i="2"/>
  <c r="J1277" i="2"/>
  <c r="J1280" i="2"/>
  <c r="J1292" i="2"/>
  <c r="J1317" i="2"/>
  <c r="V1275" i="2"/>
  <c r="X1275" i="2" s="1"/>
  <c r="J1341" i="2"/>
  <c r="J1342" i="2"/>
  <c r="J1343" i="2"/>
  <c r="J1374" i="2"/>
  <c r="J1376" i="2"/>
  <c r="J1391" i="2"/>
  <c r="J1392" i="2"/>
  <c r="J1401" i="2"/>
  <c r="J111" i="2"/>
  <c r="J117" i="2"/>
  <c r="J125" i="2"/>
  <c r="J346" i="2"/>
  <c r="J348" i="2"/>
  <c r="J356" i="2"/>
  <c r="U384" i="2"/>
  <c r="U386" i="2"/>
  <c r="U388" i="2"/>
  <c r="T389" i="2"/>
  <c r="I389" i="2" s="1"/>
  <c r="U394" i="2"/>
  <c r="U398" i="2"/>
  <c r="U424" i="2"/>
  <c r="T174" i="2"/>
  <c r="I174" i="2" s="1"/>
  <c r="T180" i="2"/>
  <c r="I180" i="2" s="1"/>
  <c r="U194" i="2"/>
  <c r="U201" i="2"/>
  <c r="J379" i="2"/>
  <c r="T435" i="2"/>
  <c r="V435" i="2" s="1"/>
  <c r="X435" i="2" s="1"/>
  <c r="U454" i="2"/>
  <c r="T477" i="2"/>
  <c r="V477" i="2" s="1"/>
  <c r="U479" i="2"/>
  <c r="U483" i="2"/>
  <c r="U486" i="2"/>
  <c r="U489" i="2"/>
  <c r="U491" i="2"/>
  <c r="U493" i="2"/>
  <c r="T494" i="2"/>
  <c r="I494" i="2" s="1"/>
  <c r="U497" i="2"/>
  <c r="U615" i="2"/>
  <c r="U623" i="2"/>
  <c r="T625" i="2"/>
  <c r="I625" i="2" s="1"/>
  <c r="T641" i="2"/>
  <c r="I641" i="2" s="1"/>
  <c r="T846" i="2"/>
  <c r="I846" i="2" s="1"/>
  <c r="U1054" i="2"/>
  <c r="U1055" i="2"/>
  <c r="U1056" i="2"/>
  <c r="U1058" i="2"/>
  <c r="U1065" i="2"/>
  <c r="U1066" i="2"/>
  <c r="U1068" i="2"/>
  <c r="U1069" i="2"/>
  <c r="J1158" i="2"/>
  <c r="T1245" i="2"/>
  <c r="U1267" i="2"/>
  <c r="T1268" i="2"/>
  <c r="I1268" i="2" s="1"/>
  <c r="U1270" i="2"/>
  <c r="U1271" i="2"/>
  <c r="T1284" i="2"/>
  <c r="U1286" i="2"/>
  <c r="T1292" i="2"/>
  <c r="U1315" i="2"/>
  <c r="J1435" i="2"/>
  <c r="U206" i="2"/>
  <c r="U209" i="2"/>
  <c r="U213" i="2"/>
  <c r="U215" i="2"/>
  <c r="U250" i="2"/>
  <c r="U277" i="2"/>
  <c r="T286" i="2"/>
  <c r="I286" i="2" s="1"/>
  <c r="U293" i="2"/>
  <c r="T294" i="2"/>
  <c r="I294" i="2" s="1"/>
  <c r="T297" i="2"/>
  <c r="I297" i="2" s="1"/>
  <c r="T310" i="2"/>
  <c r="I310" i="2" s="1"/>
  <c r="T311" i="2"/>
  <c r="I311" i="2" s="1"/>
  <c r="T313" i="2"/>
  <c r="I313" i="2" s="1"/>
  <c r="J452" i="2"/>
  <c r="J453" i="2"/>
  <c r="J467" i="2"/>
  <c r="J469" i="2"/>
  <c r="J471" i="2"/>
  <c r="J473" i="2"/>
  <c r="J476" i="2"/>
  <c r="J477" i="2"/>
  <c r="J478" i="2"/>
  <c r="J479" i="2"/>
  <c r="J480" i="2"/>
  <c r="J481" i="2"/>
  <c r="J483" i="2"/>
  <c r="J484" i="2"/>
  <c r="J485" i="2"/>
  <c r="J486" i="2"/>
  <c r="J487" i="2"/>
  <c r="J498" i="2"/>
  <c r="J499" i="2"/>
  <c r="J501" i="2"/>
  <c r="J502" i="2"/>
  <c r="U515" i="2"/>
  <c r="U516" i="2"/>
  <c r="J827" i="2"/>
  <c r="J829" i="2"/>
  <c r="J840" i="2"/>
  <c r="J843" i="2"/>
  <c r="J845" i="2"/>
  <c r="J852" i="2"/>
  <c r="T886" i="2"/>
  <c r="I886" i="2" s="1"/>
  <c r="U891" i="2"/>
  <c r="U892" i="2"/>
  <c r="T898" i="2"/>
  <c r="I898" i="2" s="1"/>
  <c r="T899" i="2"/>
  <c r="T902" i="2"/>
  <c r="I902" i="2" s="1"/>
  <c r="J1041" i="2"/>
  <c r="T1331" i="2"/>
  <c r="V1331" i="2" s="1"/>
  <c r="X1331" i="2" s="1"/>
  <c r="T1339" i="2"/>
  <c r="I1339" i="2" s="1"/>
  <c r="U1345" i="2"/>
  <c r="J1500" i="2"/>
  <c r="U1083" i="2"/>
  <c r="U1084" i="2"/>
  <c r="U1091" i="2"/>
  <c r="U1093" i="2"/>
  <c r="U1094" i="2"/>
  <c r="U1119" i="2"/>
  <c r="U1120" i="2"/>
  <c r="J1182" i="2"/>
  <c r="U1201" i="2"/>
  <c r="U1203" i="2"/>
  <c r="U1204" i="2"/>
  <c r="U1211" i="2"/>
  <c r="U1212" i="2"/>
  <c r="U1213" i="2"/>
  <c r="J1289" i="2"/>
  <c r="J1305" i="2"/>
  <c r="J514" i="2"/>
  <c r="J515" i="2"/>
  <c r="J516" i="2"/>
  <c r="T522" i="2"/>
  <c r="U536" i="2"/>
  <c r="T537" i="2"/>
  <c r="I537" i="2" s="1"/>
  <c r="U538" i="2"/>
  <c r="U541" i="2"/>
  <c r="U548" i="2"/>
  <c r="U553" i="2"/>
  <c r="U557" i="2"/>
  <c r="J1327" i="2"/>
  <c r="J1337" i="2"/>
  <c r="J95" i="2"/>
  <c r="U98" i="2"/>
  <c r="U100" i="2"/>
  <c r="T108" i="2"/>
  <c r="I108" i="2" s="1"/>
  <c r="T134" i="2"/>
  <c r="I134" i="2" s="1"/>
  <c r="T138" i="2"/>
  <c r="I138" i="2" s="1"/>
  <c r="T142" i="2"/>
  <c r="I142" i="2" s="1"/>
  <c r="U144" i="2"/>
  <c r="U146" i="2"/>
  <c r="U150" i="2"/>
  <c r="U159" i="2"/>
  <c r="J238" i="2"/>
  <c r="J288" i="2"/>
  <c r="J304" i="2"/>
  <c r="U327" i="2"/>
  <c r="U329" i="2"/>
  <c r="U330" i="2"/>
  <c r="T377" i="2"/>
  <c r="I377" i="2" s="1"/>
  <c r="U379" i="2"/>
  <c r="J660" i="2"/>
  <c r="J664" i="2"/>
  <c r="J666" i="2"/>
  <c r="U713" i="2"/>
  <c r="U715" i="2"/>
  <c r="U720" i="2"/>
  <c r="T722" i="2"/>
  <c r="I722" i="2" s="1"/>
  <c r="U730" i="2"/>
  <c r="U746" i="2"/>
  <c r="U751" i="2"/>
  <c r="T756" i="2"/>
  <c r="I756" i="2" s="1"/>
  <c r="U757" i="2"/>
  <c r="T760" i="2"/>
  <c r="I760" i="2" s="1"/>
  <c r="U767" i="2"/>
  <c r="U768" i="2"/>
  <c r="T772" i="2"/>
  <c r="I772" i="2" s="1"/>
  <c r="T774" i="2"/>
  <c r="I774" i="2" s="1"/>
  <c r="T787" i="2"/>
  <c r="T796" i="2"/>
  <c r="I796" i="2" s="1"/>
  <c r="T803" i="2"/>
  <c r="I803" i="2" s="1"/>
  <c r="T807" i="2"/>
  <c r="I807" i="2" s="1"/>
  <c r="U815" i="2"/>
  <c r="T915" i="2"/>
  <c r="U934" i="2"/>
  <c r="U937" i="2"/>
  <c r="U939" i="2"/>
  <c r="U940" i="2"/>
  <c r="T965" i="2"/>
  <c r="U968" i="2"/>
  <c r="U970" i="2"/>
  <c r="U974" i="2"/>
  <c r="U978" i="2"/>
  <c r="U982" i="2"/>
  <c r="U986" i="2"/>
  <c r="U990" i="2"/>
  <c r="T994" i="2"/>
  <c r="T1012" i="2"/>
  <c r="V1012" i="2" s="1"/>
  <c r="J1088" i="2"/>
  <c r="T1146" i="2"/>
  <c r="I1146" i="2" s="1"/>
  <c r="J1205" i="2"/>
  <c r="J1216" i="2"/>
  <c r="J1223" i="2"/>
  <c r="J1224" i="2"/>
  <c r="J1350" i="2"/>
  <c r="J1365" i="2"/>
  <c r="T1403" i="2"/>
  <c r="U1414" i="2"/>
  <c r="J520" i="2"/>
  <c r="J521" i="2"/>
  <c r="J528" i="2"/>
  <c r="J529" i="2"/>
  <c r="J530" i="2"/>
  <c r="J531" i="2"/>
  <c r="J533" i="2"/>
  <c r="J537" i="2"/>
  <c r="J540" i="2"/>
  <c r="J543" i="2"/>
  <c r="J544" i="2"/>
  <c r="J548" i="2"/>
  <c r="J552" i="2"/>
  <c r="T562" i="2"/>
  <c r="T564" i="2"/>
  <c r="I564" i="2" s="1"/>
  <c r="U565" i="2"/>
  <c r="U567" i="2"/>
  <c r="U569" i="2"/>
  <c r="U573" i="2"/>
  <c r="U574" i="2"/>
  <c r="J733" i="2"/>
  <c r="J735" i="2"/>
  <c r="J913" i="2"/>
  <c r="J914" i="2"/>
  <c r="J915" i="2"/>
  <c r="J917" i="2"/>
  <c r="J921" i="2"/>
  <c r="J922" i="2"/>
  <c r="J923" i="2"/>
  <c r="J924" i="2"/>
  <c r="J925" i="2"/>
  <c r="J1008" i="2"/>
  <c r="J1009" i="2"/>
  <c r="J1010" i="2"/>
  <c r="J1012" i="2"/>
  <c r="U1022" i="2"/>
  <c r="U1026" i="2"/>
  <c r="T1029" i="2"/>
  <c r="I1029" i="2" s="1"/>
  <c r="U1431" i="2"/>
  <c r="U1438" i="2"/>
  <c r="U1442" i="2"/>
  <c r="T594" i="2"/>
  <c r="J740" i="2"/>
  <c r="J743" i="2"/>
  <c r="J745" i="2"/>
  <c r="J747" i="2"/>
  <c r="J777" i="2"/>
  <c r="J778" i="2"/>
  <c r="J783" i="2"/>
  <c r="J789" i="2"/>
  <c r="J790" i="2"/>
  <c r="J800" i="2"/>
  <c r="J803" i="2"/>
  <c r="J804" i="2"/>
  <c r="J805" i="2"/>
  <c r="J806" i="2"/>
  <c r="J1018" i="2"/>
  <c r="J1019" i="2"/>
  <c r="J1377" i="2"/>
  <c r="J1390" i="2"/>
  <c r="J1399" i="2"/>
  <c r="J1409" i="2"/>
  <c r="U1458" i="2"/>
  <c r="T1460" i="2"/>
  <c r="U18" i="2"/>
  <c r="T26" i="2"/>
  <c r="T27" i="2"/>
  <c r="I27" i="2" s="1"/>
  <c r="T32" i="2"/>
  <c r="T33" i="2"/>
  <c r="I33" i="2" s="1"/>
  <c r="T34" i="2"/>
  <c r="T35" i="2"/>
  <c r="I35" i="2" s="1"/>
  <c r="T36" i="2"/>
  <c r="T37" i="2"/>
  <c r="I37" i="2" s="1"/>
  <c r="T50" i="2"/>
  <c r="T51" i="2"/>
  <c r="I51" i="2" s="1"/>
  <c r="T52" i="2"/>
  <c r="T53" i="2"/>
  <c r="I53" i="2" s="1"/>
  <c r="T74" i="2"/>
  <c r="W74" i="2" s="1"/>
  <c r="T75" i="2"/>
  <c r="I75" i="2" s="1"/>
  <c r="T80" i="2"/>
  <c r="T81" i="2"/>
  <c r="I81" i="2" s="1"/>
  <c r="J147" i="2"/>
  <c r="J152" i="2"/>
  <c r="J153" i="2"/>
  <c r="J155" i="2"/>
  <c r="J161" i="2"/>
  <c r="U174" i="2"/>
  <c r="J201" i="2"/>
  <c r="J202" i="2"/>
  <c r="J278" i="2"/>
  <c r="J280" i="2"/>
  <c r="J282" i="2"/>
  <c r="J294" i="2"/>
  <c r="J296" i="2"/>
  <c r="J298" i="2"/>
  <c r="J310" i="2"/>
  <c r="J312" i="2"/>
  <c r="J314" i="2"/>
  <c r="U392" i="2"/>
  <c r="U396" i="2"/>
  <c r="J428" i="2"/>
  <c r="J430" i="2"/>
  <c r="J431" i="2"/>
  <c r="J493" i="2"/>
  <c r="J509" i="2"/>
  <c r="J562" i="2"/>
  <c r="J564" i="2"/>
  <c r="J565" i="2"/>
  <c r="J570" i="2"/>
  <c r="J571" i="2"/>
  <c r="J572" i="2"/>
  <c r="J575" i="2"/>
  <c r="J579" i="2"/>
  <c r="J581" i="2"/>
  <c r="J583" i="2"/>
  <c r="J587" i="2"/>
  <c r="J588" i="2"/>
  <c r="J592" i="2"/>
  <c r="J593" i="2"/>
  <c r="T607" i="2"/>
  <c r="I607" i="2" s="1"/>
  <c r="J654" i="2"/>
  <c r="J657" i="2"/>
  <c r="J662" i="2"/>
  <c r="U690" i="2"/>
  <c r="T691" i="2"/>
  <c r="I691" i="2" s="1"/>
  <c r="T697" i="2"/>
  <c r="I697" i="2" s="1"/>
  <c r="U244" i="2"/>
  <c r="U248" i="2"/>
  <c r="U351" i="2"/>
  <c r="U97" i="2"/>
  <c r="J167" i="2"/>
  <c r="J171" i="2"/>
  <c r="J173" i="2"/>
  <c r="U175" i="2"/>
  <c r="V335" i="2"/>
  <c r="J5" i="2"/>
  <c r="J8" i="2"/>
  <c r="J9" i="2"/>
  <c r="J11" i="2"/>
  <c r="J13" i="2"/>
  <c r="J14" i="2"/>
  <c r="J15" i="2"/>
  <c r="J16" i="2"/>
  <c r="J17" i="2"/>
  <c r="J18" i="2"/>
  <c r="J19" i="2"/>
  <c r="J22" i="2"/>
  <c r="J23" i="2"/>
  <c r="J25" i="2"/>
  <c r="J41" i="2"/>
  <c r="J43" i="2"/>
  <c r="J44" i="2"/>
  <c r="J45" i="2"/>
  <c r="J46" i="2"/>
  <c r="J49" i="2"/>
  <c r="J51" i="2"/>
  <c r="J54" i="2"/>
  <c r="J55" i="2"/>
  <c r="J57" i="2"/>
  <c r="J59" i="2"/>
  <c r="J60" i="2"/>
  <c r="J61" i="2"/>
  <c r="J62" i="2"/>
  <c r="J63" i="2"/>
  <c r="J64" i="2"/>
  <c r="J65" i="2"/>
  <c r="J73" i="2"/>
  <c r="J83" i="2"/>
  <c r="J86" i="2"/>
  <c r="J87" i="2"/>
  <c r="J90" i="2"/>
  <c r="T183" i="2"/>
  <c r="I183" i="2" s="1"/>
  <c r="J215" i="2"/>
  <c r="T230" i="2"/>
  <c r="I230" i="2" s="1"/>
  <c r="U232" i="2"/>
  <c r="J328" i="2"/>
  <c r="J330" i="2"/>
  <c r="U333" i="2"/>
  <c r="U334" i="2"/>
  <c r="U341" i="2"/>
  <c r="U342" i="2"/>
  <c r="J394" i="2"/>
  <c r="T400" i="2"/>
  <c r="I400" i="2" s="1"/>
  <c r="J435" i="2"/>
  <c r="U448" i="2"/>
  <c r="T449" i="2"/>
  <c r="U452" i="2"/>
  <c r="T461" i="2"/>
  <c r="J519" i="2"/>
  <c r="U528" i="2"/>
  <c r="T529" i="2"/>
  <c r="J599" i="2"/>
  <c r="J668" i="2"/>
  <c r="J686" i="2"/>
  <c r="T860" i="2"/>
  <c r="I860" i="2" s="1"/>
  <c r="J694" i="2"/>
  <c r="U712" i="2"/>
  <c r="U1218" i="2"/>
  <c r="U733" i="2"/>
  <c r="U735" i="2"/>
  <c r="T737" i="2"/>
  <c r="U1401" i="2"/>
  <c r="T1401" i="2"/>
  <c r="J222" i="2"/>
  <c r="U242" i="2"/>
  <c r="J334" i="2"/>
  <c r="J336" i="2"/>
  <c r="U345" i="2"/>
  <c r="U347" i="2"/>
  <c r="U349" i="2"/>
  <c r="U352" i="2"/>
  <c r="U355" i="2"/>
  <c r="U357" i="2"/>
  <c r="U358" i="2"/>
  <c r="J399" i="2"/>
  <c r="U408" i="2"/>
  <c r="U410" i="2"/>
  <c r="T411" i="2"/>
  <c r="I411" i="2" s="1"/>
  <c r="J103" i="2"/>
  <c r="J113" i="2"/>
  <c r="J119" i="2"/>
  <c r="J121" i="2"/>
  <c r="J123" i="2"/>
  <c r="U192" i="2"/>
  <c r="U195" i="2"/>
  <c r="T196" i="2"/>
  <c r="I196" i="2" s="1"/>
  <c r="U257" i="2"/>
  <c r="J360" i="2"/>
  <c r="U372" i="2"/>
  <c r="U422" i="2"/>
  <c r="U544" i="2"/>
  <c r="T621" i="2"/>
  <c r="I621" i="2" s="1"/>
  <c r="T112" i="2"/>
  <c r="I112" i="2" s="1"/>
  <c r="U118" i="2"/>
  <c r="T120" i="2"/>
  <c r="I120" i="2" s="1"/>
  <c r="U122" i="2"/>
  <c r="U350" i="2"/>
  <c r="U180" i="2"/>
  <c r="U498" i="2"/>
  <c r="U502" i="2"/>
  <c r="U522" i="2"/>
  <c r="J709" i="2"/>
  <c r="T764" i="2"/>
  <c r="I764" i="2" s="1"/>
  <c r="J131" i="2"/>
  <c r="J133" i="2"/>
  <c r="J136" i="2"/>
  <c r="J137" i="2"/>
  <c r="J139" i="2"/>
  <c r="T152" i="2"/>
  <c r="I152" i="2" s="1"/>
  <c r="T158" i="2"/>
  <c r="I158" i="2" s="1"/>
  <c r="U165" i="2"/>
  <c r="U166" i="2"/>
  <c r="U203" i="2"/>
  <c r="U204" i="2"/>
  <c r="U207" i="2"/>
  <c r="J260" i="2"/>
  <c r="J262" i="2"/>
  <c r="J263" i="2"/>
  <c r="J264" i="2"/>
  <c r="J268" i="2"/>
  <c r="J270" i="2"/>
  <c r="J274" i="2"/>
  <c r="J275" i="2"/>
  <c r="J276" i="2"/>
  <c r="U299" i="2"/>
  <c r="U300" i="2"/>
  <c r="U301" i="2"/>
  <c r="U307" i="2"/>
  <c r="U308" i="2"/>
  <c r="U309" i="2"/>
  <c r="T317" i="2"/>
  <c r="T318" i="2"/>
  <c r="I318" i="2" s="1"/>
  <c r="T319" i="2"/>
  <c r="V319" i="2" s="1"/>
  <c r="X319" i="2" s="1"/>
  <c r="T320" i="2"/>
  <c r="I320" i="2" s="1"/>
  <c r="T323" i="2"/>
  <c r="I323" i="2" s="1"/>
  <c r="J421" i="2"/>
  <c r="J423" i="2"/>
  <c r="U426" i="2"/>
  <c r="T427" i="2"/>
  <c r="I427" i="2" s="1"/>
  <c r="U433" i="2"/>
  <c r="U437" i="2"/>
  <c r="J557" i="2"/>
  <c r="U570" i="2"/>
  <c r="T577" i="2"/>
  <c r="U584" i="2"/>
  <c r="J628" i="2"/>
  <c r="J634" i="2"/>
  <c r="J636" i="2"/>
  <c r="J648" i="2"/>
  <c r="U674" i="2"/>
  <c r="U680" i="2"/>
  <c r="T681" i="2"/>
  <c r="I681" i="2" s="1"/>
  <c r="U682" i="2"/>
  <c r="T683" i="2"/>
  <c r="I683" i="2" s="1"/>
  <c r="T685" i="2"/>
  <c r="U688" i="2"/>
  <c r="U1061" i="2"/>
  <c r="T1246" i="2"/>
  <c r="J753" i="2"/>
  <c r="J755" i="2"/>
  <c r="J757" i="2"/>
  <c r="J761" i="2"/>
  <c r="T776" i="2"/>
  <c r="I776" i="2" s="1"/>
  <c r="T780" i="2"/>
  <c r="I780" i="2" s="1"/>
  <c r="T782" i="2"/>
  <c r="I782" i="2" s="1"/>
  <c r="U783" i="2"/>
  <c r="T784" i="2"/>
  <c r="I784" i="2" s="1"/>
  <c r="T792" i="2"/>
  <c r="I792" i="2" s="1"/>
  <c r="U795" i="2"/>
  <c r="T814" i="2"/>
  <c r="I814" i="2" s="1"/>
  <c r="U816" i="2"/>
  <c r="T822" i="2"/>
  <c r="I822" i="2" s="1"/>
  <c r="J869" i="2"/>
  <c r="J871" i="2"/>
  <c r="J872" i="2"/>
  <c r="J1000" i="2"/>
  <c r="U1009" i="2"/>
  <c r="J1056" i="2"/>
  <c r="J1058" i="2"/>
  <c r="J1059" i="2"/>
  <c r="J1108" i="2"/>
  <c r="J1110" i="2"/>
  <c r="V1111" i="2"/>
  <c r="V1112" i="2"/>
  <c r="J1122" i="2"/>
  <c r="J1123" i="2"/>
  <c r="J1124" i="2"/>
  <c r="T1126" i="2"/>
  <c r="I1126" i="2" s="1"/>
  <c r="U1164" i="2"/>
  <c r="U1178" i="2"/>
  <c r="J1211" i="2"/>
  <c r="J1241" i="2"/>
  <c r="J1294" i="2"/>
  <c r="J1297" i="2"/>
  <c r="T1313" i="2"/>
  <c r="I1313" i="2" s="1"/>
  <c r="T1357" i="2"/>
  <c r="I1357" i="2" s="1"/>
  <c r="T1359" i="2"/>
  <c r="J1397" i="2"/>
  <c r="J1493" i="2"/>
  <c r="J1497" i="2"/>
  <c r="T1015" i="2"/>
  <c r="T1019" i="2"/>
  <c r="V1019" i="2" s="1"/>
  <c r="X1019" i="2" s="1"/>
  <c r="J1062" i="2"/>
  <c r="J1063" i="2"/>
  <c r="J1064" i="2"/>
  <c r="U1071" i="2"/>
  <c r="U1077" i="2"/>
  <c r="U1078" i="2"/>
  <c r="U1138" i="2"/>
  <c r="J1165" i="2"/>
  <c r="J1166" i="2"/>
  <c r="J1170" i="2"/>
  <c r="J1219" i="2"/>
  <c r="J1220" i="2"/>
  <c r="J1221" i="2"/>
  <c r="J1250" i="2"/>
  <c r="J1258" i="2"/>
  <c r="J1259" i="2"/>
  <c r="J1260" i="2"/>
  <c r="U1289" i="2"/>
  <c r="J1308" i="2"/>
  <c r="J1309" i="2"/>
  <c r="J1315" i="2"/>
  <c r="J1316" i="2"/>
  <c r="U1318" i="2"/>
  <c r="U1320" i="2"/>
  <c r="U826" i="2"/>
  <c r="T828" i="2"/>
  <c r="I828" i="2" s="1"/>
  <c r="U997" i="2"/>
  <c r="T1334" i="2"/>
  <c r="T1335" i="2"/>
  <c r="T1336" i="2"/>
  <c r="U1361" i="2"/>
  <c r="J1403" i="2"/>
  <c r="J1404" i="2"/>
  <c r="J1406" i="2"/>
  <c r="U1412" i="2"/>
  <c r="U1420" i="2"/>
  <c r="T1429" i="2"/>
  <c r="I1429" i="2" s="1"/>
  <c r="U1449" i="2"/>
  <c r="U1450" i="2"/>
  <c r="U1452" i="2"/>
  <c r="T840" i="2"/>
  <c r="I840" i="2" s="1"/>
  <c r="U842" i="2"/>
  <c r="U846" i="2"/>
  <c r="J891" i="2"/>
  <c r="J902" i="2"/>
  <c r="J903" i="2"/>
  <c r="T905" i="2"/>
  <c r="I905" i="2" s="1"/>
  <c r="U908" i="2"/>
  <c r="U918" i="2"/>
  <c r="U919" i="2"/>
  <c r="U921" i="2"/>
  <c r="U924" i="2"/>
  <c r="T925" i="2"/>
  <c r="U1143" i="2"/>
  <c r="U1146" i="2"/>
  <c r="U1229" i="2"/>
  <c r="J1264" i="2"/>
  <c r="U1273" i="2"/>
  <c r="J831" i="2"/>
  <c r="J833" i="2"/>
  <c r="J835" i="2"/>
  <c r="J837" i="2"/>
  <c r="J904" i="2"/>
  <c r="U926" i="2"/>
  <c r="U927" i="2"/>
  <c r="T929" i="2"/>
  <c r="T941" i="2"/>
  <c r="U945" i="2"/>
  <c r="T948" i="2"/>
  <c r="U951" i="2"/>
  <c r="U953" i="2"/>
  <c r="T954" i="2"/>
  <c r="V954" i="2" s="1"/>
  <c r="X954" i="2" s="1"/>
  <c r="T956" i="2"/>
  <c r="I956" i="2" s="1"/>
  <c r="T958" i="2"/>
  <c r="T966" i="2"/>
  <c r="U1035" i="2"/>
  <c r="T1037" i="2"/>
  <c r="U1040" i="2"/>
  <c r="T1043" i="2"/>
  <c r="I1043" i="2" s="1"/>
  <c r="U1087" i="2"/>
  <c r="T1099" i="2"/>
  <c r="I1099" i="2" s="1"/>
  <c r="T1100" i="2"/>
  <c r="I1100" i="2" s="1"/>
  <c r="U1147" i="2"/>
  <c r="J1185" i="2"/>
  <c r="J1188" i="2"/>
  <c r="J1190" i="2"/>
  <c r="J1194" i="2"/>
  <c r="J1195" i="2"/>
  <c r="J1196" i="2"/>
  <c r="J1198" i="2"/>
  <c r="U1277" i="2"/>
  <c r="U1278" i="2"/>
  <c r="J1323" i="2"/>
  <c r="J1329" i="2"/>
  <c r="J1331" i="2"/>
  <c r="J1335" i="2"/>
  <c r="U1338" i="2"/>
  <c r="U1341" i="2"/>
  <c r="U1343" i="2"/>
  <c r="T1346" i="2"/>
  <c r="I1346" i="2" s="1"/>
  <c r="T1377" i="2"/>
  <c r="I1377" i="2" s="1"/>
  <c r="T1380" i="2"/>
  <c r="T1382" i="2"/>
  <c r="U1383" i="2"/>
  <c r="T1388" i="2"/>
  <c r="U1390" i="2"/>
  <c r="J1416" i="2"/>
  <c r="J1428" i="2"/>
  <c r="J1440" i="2"/>
  <c r="J1441" i="2"/>
  <c r="J1443" i="2"/>
  <c r="J1451" i="2"/>
  <c r="U1464" i="2"/>
  <c r="U1466" i="2"/>
  <c r="U1469" i="2"/>
  <c r="T1470" i="2"/>
  <c r="I1470" i="2" s="1"/>
  <c r="T1480" i="2"/>
  <c r="V1336" i="2"/>
  <c r="U870" i="2"/>
  <c r="U873" i="2"/>
  <c r="U877" i="2"/>
  <c r="J934" i="2"/>
  <c r="J937" i="2"/>
  <c r="J938" i="2"/>
  <c r="J939" i="2"/>
  <c r="J940" i="2"/>
  <c r="J944" i="2"/>
  <c r="J947" i="2"/>
  <c r="J950" i="2"/>
  <c r="J962" i="2"/>
  <c r="J964" i="2"/>
  <c r="J965" i="2"/>
  <c r="J966" i="2"/>
  <c r="J968" i="2"/>
  <c r="J970" i="2"/>
  <c r="J971" i="2"/>
  <c r="J975" i="2"/>
  <c r="J978" i="2"/>
  <c r="J979" i="2"/>
  <c r="J980" i="2"/>
  <c r="J983" i="2"/>
  <c r="J986" i="2"/>
  <c r="J987" i="2"/>
  <c r="J991" i="2"/>
  <c r="J994" i="2"/>
  <c r="J1037" i="2"/>
  <c r="J1038" i="2"/>
  <c r="J1039" i="2"/>
  <c r="J1040" i="2"/>
  <c r="J1045" i="2"/>
  <c r="J1048" i="2"/>
  <c r="U1059" i="2"/>
  <c r="J1090" i="2"/>
  <c r="J1092" i="2"/>
  <c r="J1096" i="2"/>
  <c r="J1099" i="2"/>
  <c r="U1101" i="2"/>
  <c r="U1103" i="2"/>
  <c r="U1104" i="2"/>
  <c r="U1105" i="2"/>
  <c r="U1106" i="2"/>
  <c r="U1107" i="2"/>
  <c r="U1108" i="2"/>
  <c r="V1146" i="2"/>
  <c r="J1150" i="2"/>
  <c r="T1162" i="2"/>
  <c r="I1162" i="2" s="1"/>
  <c r="J1207" i="2"/>
  <c r="J1209" i="2"/>
  <c r="U1216" i="2"/>
  <c r="T1236" i="2"/>
  <c r="I1236" i="2" s="1"/>
  <c r="T1241" i="2"/>
  <c r="I1241" i="2" s="1"/>
  <c r="U1243" i="2"/>
  <c r="T1244" i="2"/>
  <c r="I1244" i="2" s="1"/>
  <c r="J1283" i="2"/>
  <c r="J1285" i="2"/>
  <c r="U1291" i="2"/>
  <c r="T1320" i="2"/>
  <c r="J1344" i="2"/>
  <c r="J1346" i="2"/>
  <c r="T1355" i="2"/>
  <c r="I1355" i="2" s="1"/>
  <c r="J1370" i="2"/>
  <c r="J1383" i="2"/>
  <c r="J1384" i="2"/>
  <c r="U1394" i="2"/>
  <c r="U1396" i="2"/>
  <c r="T1397" i="2"/>
  <c r="V1397" i="2" s="1"/>
  <c r="U1398" i="2"/>
  <c r="J1459" i="2"/>
  <c r="J1461" i="2"/>
  <c r="J1463" i="2"/>
  <c r="J1465" i="2"/>
  <c r="J1466" i="2"/>
  <c r="J1468" i="2"/>
  <c r="J1470" i="2"/>
  <c r="J1471" i="2"/>
  <c r="J1474" i="2"/>
  <c r="J1476" i="2"/>
  <c r="J1478" i="2"/>
  <c r="U1495" i="2"/>
  <c r="U1499" i="2"/>
  <c r="U138" i="2"/>
  <c r="U182" i="2"/>
  <c r="T182" i="2"/>
  <c r="I182" i="2" s="1"/>
  <c r="U218" i="2"/>
  <c r="T220" i="2"/>
  <c r="I220" i="2" s="1"/>
  <c r="U220" i="2"/>
  <c r="J35" i="2"/>
  <c r="J38" i="2"/>
  <c r="J39" i="2"/>
  <c r="T66" i="2"/>
  <c r="T67" i="2"/>
  <c r="I67" i="2" s="1"/>
  <c r="T68" i="2"/>
  <c r="V68" i="2" s="1"/>
  <c r="X68" i="2" s="1"/>
  <c r="T69" i="2"/>
  <c r="I69" i="2" s="1"/>
  <c r="U29" i="2"/>
  <c r="U28" i="2"/>
  <c r="V37" i="2"/>
  <c r="X37" i="2" s="1"/>
  <c r="U2" i="2"/>
  <c r="T3" i="2"/>
  <c r="I3" i="2" s="1"/>
  <c r="V53" i="2"/>
  <c r="T172" i="2"/>
  <c r="I172" i="2" s="1"/>
  <c r="U172" i="2"/>
  <c r="U670" i="2"/>
  <c r="T670" i="2"/>
  <c r="I670" i="2" s="1"/>
  <c r="U31" i="2"/>
  <c r="T4" i="2"/>
  <c r="T5" i="2"/>
  <c r="I5" i="2" s="1"/>
  <c r="T6" i="2"/>
  <c r="I6" i="2" s="1"/>
  <c r="T7" i="2"/>
  <c r="I7" i="2" s="1"/>
  <c r="T12" i="2"/>
  <c r="T13" i="2"/>
  <c r="I13" i="2" s="1"/>
  <c r="T18" i="2"/>
  <c r="U366" i="2"/>
  <c r="T366" i="2"/>
  <c r="I366" i="2" s="1"/>
  <c r="U30" i="2"/>
  <c r="J2" i="2"/>
  <c r="T19" i="2"/>
  <c r="I19" i="2" s="1"/>
  <c r="T20" i="2"/>
  <c r="W20" i="2" s="1"/>
  <c r="T21" i="2"/>
  <c r="I21" i="2" s="1"/>
  <c r="U390" i="2"/>
  <c r="J67" i="2"/>
  <c r="J70" i="2"/>
  <c r="J71" i="2"/>
  <c r="U76" i="2"/>
  <c r="U77" i="2"/>
  <c r="U78" i="2"/>
  <c r="U79" i="2"/>
  <c r="T82" i="2"/>
  <c r="T83" i="2"/>
  <c r="I83" i="2" s="1"/>
  <c r="T84" i="2"/>
  <c r="T85" i="2"/>
  <c r="I85" i="2" s="1"/>
  <c r="U90" i="2"/>
  <c r="J112" i="2"/>
  <c r="T116" i="2"/>
  <c r="I116" i="2" s="1"/>
  <c r="U121" i="2"/>
  <c r="U123" i="2"/>
  <c r="T154" i="2"/>
  <c r="I154" i="2" s="1"/>
  <c r="J170" i="2"/>
  <c r="U173" i="2"/>
  <c r="J181" i="2"/>
  <c r="U198" i="2"/>
  <c r="J218" i="2"/>
  <c r="J236" i="2"/>
  <c r="J240" i="2"/>
  <c r="J242" i="2"/>
  <c r="J243" i="2"/>
  <c r="U246" i="2"/>
  <c r="U247" i="2"/>
  <c r="J272" i="2"/>
  <c r="U283" i="2"/>
  <c r="U284" i="2"/>
  <c r="U285" i="2"/>
  <c r="U291" i="2"/>
  <c r="U292" i="2"/>
  <c r="J363" i="2"/>
  <c r="J364" i="2"/>
  <c r="T371" i="2"/>
  <c r="I371" i="2" s="1"/>
  <c r="U393" i="2"/>
  <c r="U404" i="2"/>
  <c r="U428" i="2"/>
  <c r="U430" i="2"/>
  <c r="T431" i="2"/>
  <c r="I431" i="2" s="1"/>
  <c r="V445" i="2"/>
  <c r="U492" i="2"/>
  <c r="T500" i="2"/>
  <c r="I500" i="2" s="1"/>
  <c r="U501" i="2"/>
  <c r="U503" i="2"/>
  <c r="T561" i="2"/>
  <c r="J567" i="2"/>
  <c r="J569" i="2"/>
  <c r="U572" i="2"/>
  <c r="V69" i="2"/>
  <c r="J75" i="2"/>
  <c r="J76" i="2"/>
  <c r="J77" i="2"/>
  <c r="J78" i="2"/>
  <c r="J79" i="2"/>
  <c r="J80" i="2"/>
  <c r="U93" i="2"/>
  <c r="U95" i="2"/>
  <c r="J115" i="2"/>
  <c r="J116" i="2"/>
  <c r="V138" i="2"/>
  <c r="U157" i="2"/>
  <c r="T175" i="2"/>
  <c r="I175" i="2" s="1"/>
  <c r="J195" i="2"/>
  <c r="J220" i="2"/>
  <c r="T222" i="2"/>
  <c r="I222" i="2" s="1"/>
  <c r="T223" i="2"/>
  <c r="I223" i="2" s="1"/>
  <c r="J338" i="2"/>
  <c r="J339" i="2"/>
  <c r="J340" i="2"/>
  <c r="T343" i="2"/>
  <c r="I343" i="2" s="1"/>
  <c r="J392" i="2"/>
  <c r="U395" i="2"/>
  <c r="T412" i="2"/>
  <c r="I412" i="2" s="1"/>
  <c r="J455" i="2"/>
  <c r="J456" i="2"/>
  <c r="J458" i="2"/>
  <c r="J459" i="2"/>
  <c r="J460" i="2"/>
  <c r="J461" i="2"/>
  <c r="U463" i="2"/>
  <c r="U465" i="2"/>
  <c r="J494" i="2"/>
  <c r="J495" i="2"/>
  <c r="J496" i="2"/>
  <c r="J497" i="2"/>
  <c r="U533" i="2"/>
  <c r="U556" i="2"/>
  <c r="T558" i="2"/>
  <c r="I558" i="2" s="1"/>
  <c r="U558" i="2"/>
  <c r="V220" i="2"/>
  <c r="J27" i="2"/>
  <c r="J28" i="2"/>
  <c r="J29" i="2"/>
  <c r="J30" i="2"/>
  <c r="J31" i="2"/>
  <c r="J32" i="2"/>
  <c r="U38" i="2"/>
  <c r="U39" i="2"/>
  <c r="U40" i="2"/>
  <c r="U41" i="2"/>
  <c r="T42" i="2"/>
  <c r="T43" i="2"/>
  <c r="I43" i="2" s="1"/>
  <c r="T48" i="2"/>
  <c r="T49" i="2"/>
  <c r="I49" i="2" s="1"/>
  <c r="J89" i="2"/>
  <c r="J93" i="2"/>
  <c r="U99" i="2"/>
  <c r="T126" i="2"/>
  <c r="I126" i="2" s="1"/>
  <c r="T128" i="2"/>
  <c r="I128" i="2" s="1"/>
  <c r="U130" i="2"/>
  <c r="J144" i="2"/>
  <c r="U147" i="2"/>
  <c r="J157" i="2"/>
  <c r="T160" i="2"/>
  <c r="I160" i="2" s="1"/>
  <c r="U162" i="2"/>
  <c r="U200" i="2"/>
  <c r="J208" i="2"/>
  <c r="U210" i="2"/>
  <c r="T211" i="2"/>
  <c r="I211" i="2" s="1"/>
  <c r="T213" i="2"/>
  <c r="I213" i="2" s="1"/>
  <c r="U224" i="2"/>
  <c r="U225" i="2"/>
  <c r="J249" i="2"/>
  <c r="T255" i="2"/>
  <c r="I255" i="2" s="1"/>
  <c r="J299" i="2"/>
  <c r="J300" i="2"/>
  <c r="J302" i="2"/>
  <c r="J306" i="2"/>
  <c r="J308" i="2"/>
  <c r="U314" i="2"/>
  <c r="T315" i="2"/>
  <c r="I315" i="2" s="1"/>
  <c r="W323" i="2"/>
  <c r="U346" i="2"/>
  <c r="T353" i="2"/>
  <c r="I353" i="2" s="1"/>
  <c r="T354" i="2"/>
  <c r="I354" i="2" s="1"/>
  <c r="U356" i="2"/>
  <c r="J373" i="2"/>
  <c r="J374" i="2"/>
  <c r="J407" i="2"/>
  <c r="J409" i="2"/>
  <c r="U414" i="2"/>
  <c r="U416" i="2"/>
  <c r="J433" i="2"/>
  <c r="U438" i="2"/>
  <c r="U441" i="2"/>
  <c r="T472" i="2"/>
  <c r="I472" i="2" s="1"/>
  <c r="U473" i="2"/>
  <c r="U477" i="2"/>
  <c r="J558" i="2"/>
  <c r="U560" i="2"/>
  <c r="V223" i="2"/>
  <c r="V343" i="2"/>
  <c r="T359" i="2"/>
  <c r="I359" i="2" s="1"/>
  <c r="U360" i="2"/>
  <c r="W431" i="2"/>
  <c r="AH431" i="2" s="1"/>
  <c r="U517" i="2"/>
  <c r="T517" i="2"/>
  <c r="I517" i="2" s="1"/>
  <c r="J47" i="2"/>
  <c r="J48" i="2"/>
  <c r="U53" i="2"/>
  <c r="U54" i="2"/>
  <c r="U55" i="2"/>
  <c r="U56" i="2"/>
  <c r="U57" i="2"/>
  <c r="T58" i="2"/>
  <c r="T59" i="2"/>
  <c r="I59" i="2" s="1"/>
  <c r="T64" i="2"/>
  <c r="T65" i="2"/>
  <c r="I65" i="2" s="1"/>
  <c r="J97" i="2"/>
  <c r="J99" i="2"/>
  <c r="J100" i="2"/>
  <c r="J101" i="2"/>
  <c r="T104" i="2"/>
  <c r="I104" i="2" s="1"/>
  <c r="U109" i="2"/>
  <c r="U134" i="2"/>
  <c r="U137" i="2"/>
  <c r="W138" i="2"/>
  <c r="T150" i="2"/>
  <c r="I150" i="2" s="1"/>
  <c r="U151" i="2"/>
  <c r="J159" i="2"/>
  <c r="U164" i="2"/>
  <c r="T166" i="2"/>
  <c r="I166" i="2" s="1"/>
  <c r="U179" i="2"/>
  <c r="U188" i="2"/>
  <c r="T190" i="2"/>
  <c r="I190" i="2" s="1"/>
  <c r="T214" i="2"/>
  <c r="I214" i="2" s="1"/>
  <c r="U216" i="2"/>
  <c r="J226" i="2"/>
  <c r="J227" i="2"/>
  <c r="U231" i="2"/>
  <c r="U233" i="2"/>
  <c r="J254" i="2"/>
  <c r="J256" i="2"/>
  <c r="U258" i="2"/>
  <c r="U259" i="2"/>
  <c r="U260" i="2"/>
  <c r="T261" i="2"/>
  <c r="I261" i="2" s="1"/>
  <c r="T266" i="2"/>
  <c r="I266" i="2" s="1"/>
  <c r="T270" i="2"/>
  <c r="I270" i="2" s="1"/>
  <c r="T273" i="2"/>
  <c r="I273" i="2" s="1"/>
  <c r="V313" i="2"/>
  <c r="J316" i="2"/>
  <c r="U321" i="2"/>
  <c r="U322" i="2"/>
  <c r="T325" i="2"/>
  <c r="I325" i="2" s="1"/>
  <c r="T328" i="2"/>
  <c r="I328" i="2" s="1"/>
  <c r="J345" i="2"/>
  <c r="J349" i="2"/>
  <c r="J350" i="2"/>
  <c r="J352" i="2"/>
  <c r="J354" i="2"/>
  <c r="J355" i="2"/>
  <c r="J358" i="2"/>
  <c r="T361" i="2"/>
  <c r="I361" i="2" s="1"/>
  <c r="U362" i="2"/>
  <c r="J397" i="2"/>
  <c r="J420" i="2"/>
  <c r="U425" i="2"/>
  <c r="T425" i="2"/>
  <c r="I425" i="2" s="1"/>
  <c r="U521" i="2"/>
  <c r="T539" i="2"/>
  <c r="V539" i="2" s="1"/>
  <c r="J104" i="2"/>
  <c r="J163" i="2"/>
  <c r="T181" i="2"/>
  <c r="I181" i="2" s="1"/>
  <c r="J187" i="2"/>
  <c r="U193" i="2"/>
  <c r="U205" i="2"/>
  <c r="W220" i="2"/>
  <c r="J231" i="2"/>
  <c r="J233" i="2"/>
  <c r="T239" i="2"/>
  <c r="I239" i="2" s="1"/>
  <c r="U240" i="2"/>
  <c r="U241" i="2"/>
  <c r="U245" i="2"/>
  <c r="J258" i="2"/>
  <c r="J259" i="2"/>
  <c r="T278" i="2"/>
  <c r="I278" i="2" s="1"/>
  <c r="T281" i="2"/>
  <c r="I281" i="2" s="1"/>
  <c r="J318" i="2"/>
  <c r="J320" i="2"/>
  <c r="J322" i="2"/>
  <c r="J324" i="2"/>
  <c r="T331" i="2"/>
  <c r="I331" i="2" s="1"/>
  <c r="V354" i="2"/>
  <c r="T383" i="2"/>
  <c r="I383" i="2" s="1"/>
  <c r="U385" i="2"/>
  <c r="T402" i="2"/>
  <c r="I402" i="2" s="1"/>
  <c r="J448" i="2"/>
  <c r="J449" i="2"/>
  <c r="J450" i="2"/>
  <c r="T454" i="2"/>
  <c r="I454" i="2" s="1"/>
  <c r="T465" i="2"/>
  <c r="U508" i="2"/>
  <c r="J517" i="2"/>
  <c r="U545" i="2"/>
  <c r="U566" i="2"/>
  <c r="U942" i="2"/>
  <c r="U944" i="2"/>
  <c r="U946" i="2"/>
  <c r="U249" i="2"/>
  <c r="U251" i="2"/>
  <c r="V281" i="2"/>
  <c r="J283" i="2"/>
  <c r="J284" i="2"/>
  <c r="J286" i="2"/>
  <c r="J290" i="2"/>
  <c r="J291" i="2"/>
  <c r="J292" i="2"/>
  <c r="T302" i="2"/>
  <c r="I302" i="2" s="1"/>
  <c r="T305" i="2"/>
  <c r="I305" i="2" s="1"/>
  <c r="W313" i="2"/>
  <c r="J326" i="2"/>
  <c r="J332" i="2"/>
  <c r="U337" i="2"/>
  <c r="U338" i="2"/>
  <c r="U339" i="2"/>
  <c r="W343" i="2"/>
  <c r="Y343" i="2" s="1"/>
  <c r="U363" i="2"/>
  <c r="U364" i="2"/>
  <c r="U365" i="2"/>
  <c r="J377" i="2"/>
  <c r="U381" i="2"/>
  <c r="T382" i="2"/>
  <c r="I382" i="2" s="1"/>
  <c r="J393" i="2"/>
  <c r="J396" i="2"/>
  <c r="U397" i="2"/>
  <c r="J403" i="2"/>
  <c r="J404" i="2"/>
  <c r="U409" i="2"/>
  <c r="U427" i="2"/>
  <c r="J442" i="2"/>
  <c r="J443" i="2"/>
  <c r="J445" i="2"/>
  <c r="J462" i="2"/>
  <c r="J463" i="2"/>
  <c r="J464" i="2"/>
  <c r="J465" i="2"/>
  <c r="U470" i="2"/>
  <c r="U471" i="2"/>
  <c r="J490" i="2"/>
  <c r="J491" i="2"/>
  <c r="J492" i="2"/>
  <c r="U531" i="2"/>
  <c r="J539" i="2"/>
  <c r="U540" i="2"/>
  <c r="J553" i="2"/>
  <c r="J555" i="2"/>
  <c r="J556" i="2"/>
  <c r="U559" i="2"/>
  <c r="U562" i="2"/>
  <c r="J566" i="2"/>
  <c r="U585" i="2"/>
  <c r="T633" i="2"/>
  <c r="I633" i="2" s="1"/>
  <c r="T636" i="2"/>
  <c r="I636" i="2" s="1"/>
  <c r="J661" i="2"/>
  <c r="J759" i="2"/>
  <c r="J821" i="2"/>
  <c r="T838" i="2"/>
  <c r="I838" i="2" s="1"/>
  <c r="T880" i="2"/>
  <c r="I880" i="2" s="1"/>
  <c r="U883" i="2"/>
  <c r="U884" i="2"/>
  <c r="U994" i="2"/>
  <c r="T588" i="2"/>
  <c r="I588" i="2" s="1"/>
  <c r="U588" i="2"/>
  <c r="U638" i="2"/>
  <c r="T638" i="2"/>
  <c r="I638" i="2" s="1"/>
  <c r="T613" i="2"/>
  <c r="I613" i="2" s="1"/>
  <c r="J626" i="2"/>
  <c r="J725" i="2"/>
  <c r="U739" i="2"/>
  <c r="U785" i="2"/>
  <c r="J828" i="2"/>
  <c r="U506" i="2"/>
  <c r="V647" i="2"/>
  <c r="J674" i="2"/>
  <c r="U909" i="2"/>
  <c r="T909" i="2"/>
  <c r="U916" i="2"/>
  <c r="T917" i="2"/>
  <c r="T1063" i="2"/>
  <c r="I1063" i="2" s="1"/>
  <c r="U1063" i="2"/>
  <c r="T1303" i="2"/>
  <c r="I1303" i="2" s="1"/>
  <c r="U1303" i="2"/>
  <c r="J367" i="2"/>
  <c r="J368" i="2"/>
  <c r="J371" i="2"/>
  <c r="U373" i="2"/>
  <c r="J385" i="2"/>
  <c r="J386" i="2"/>
  <c r="J387" i="2"/>
  <c r="J388" i="2"/>
  <c r="J413" i="2"/>
  <c r="U418" i="2"/>
  <c r="U420" i="2"/>
  <c r="J429" i="2"/>
  <c r="U435" i="2"/>
  <c r="J454" i="2"/>
  <c r="T456" i="2"/>
  <c r="I456" i="2" s="1"/>
  <c r="U459" i="2"/>
  <c r="U461" i="2"/>
  <c r="J475" i="2"/>
  <c r="U480" i="2"/>
  <c r="T484" i="2"/>
  <c r="I484" i="2" s="1"/>
  <c r="T486" i="2"/>
  <c r="I486" i="2" s="1"/>
  <c r="J504" i="2"/>
  <c r="J505" i="2"/>
  <c r="J507" i="2"/>
  <c r="J508" i="2"/>
  <c r="T510" i="2"/>
  <c r="I510" i="2" s="1"/>
  <c r="U513" i="2"/>
  <c r="J522" i="2"/>
  <c r="U523" i="2"/>
  <c r="T524" i="2"/>
  <c r="I524" i="2" s="1"/>
  <c r="J547" i="2"/>
  <c r="U549" i="2"/>
  <c r="J573" i="2"/>
  <c r="U578" i="2"/>
  <c r="J589" i="2"/>
  <c r="T618" i="2"/>
  <c r="I618" i="2" s="1"/>
  <c r="U654" i="2"/>
  <c r="T654" i="2"/>
  <c r="I654" i="2" s="1"/>
  <c r="U812" i="2"/>
  <c r="T812" i="2"/>
  <c r="I812" i="2" s="1"/>
  <c r="U1013" i="2"/>
  <c r="J511" i="2"/>
  <c r="U525" i="2"/>
  <c r="U539" i="2"/>
  <c r="J549" i="2"/>
  <c r="J551" i="2"/>
  <c r="U552" i="2"/>
  <c r="T556" i="2"/>
  <c r="I556" i="2" s="1"/>
  <c r="J576" i="2"/>
  <c r="J577" i="2"/>
  <c r="J595" i="2"/>
  <c r="J597" i="2"/>
  <c r="U607" i="2"/>
  <c r="T663" i="2"/>
  <c r="J688" i="2"/>
  <c r="U981" i="2"/>
  <c r="T984" i="2"/>
  <c r="U985" i="2"/>
  <c r="T988" i="2"/>
  <c r="U989" i="2"/>
  <c r="T992" i="2"/>
  <c r="U993" i="2"/>
  <c r="J1004" i="2"/>
  <c r="J1005" i="2"/>
  <c r="J1007" i="2"/>
  <c r="J1029" i="2"/>
  <c r="J1030" i="2"/>
  <c r="J1031" i="2"/>
  <c r="T1035" i="2"/>
  <c r="I1035" i="2" s="1"/>
  <c r="V1051" i="2"/>
  <c r="T1060" i="2"/>
  <c r="I1060" i="2" s="1"/>
  <c r="T1061" i="2"/>
  <c r="I1061" i="2" s="1"/>
  <c r="J1072" i="2"/>
  <c r="J1073" i="2"/>
  <c r="J1089" i="2"/>
  <c r="U1095" i="2"/>
  <c r="T1097" i="2"/>
  <c r="I1097" i="2" s="1"/>
  <c r="T1098" i="2"/>
  <c r="I1098" i="2" s="1"/>
  <c r="U1210" i="2"/>
  <c r="J1290" i="2"/>
  <c r="J584" i="2"/>
  <c r="U589" i="2"/>
  <c r="J603" i="2"/>
  <c r="V613" i="2"/>
  <c r="T614" i="2"/>
  <c r="I614" i="2" s="1"/>
  <c r="U622" i="2"/>
  <c r="J630" i="2"/>
  <c r="J635" i="2"/>
  <c r="T639" i="2"/>
  <c r="V639" i="2" s="1"/>
  <c r="X639" i="2" s="1"/>
  <c r="U656" i="2"/>
  <c r="J663" i="2"/>
  <c r="J676" i="2"/>
  <c r="J690" i="2"/>
  <c r="U696" i="2"/>
  <c r="J703" i="2"/>
  <c r="U706" i="2"/>
  <c r="J713" i="2"/>
  <c r="J729" i="2"/>
  <c r="J756" i="2"/>
  <c r="J787" i="2"/>
  <c r="U789" i="2"/>
  <c r="T791" i="2"/>
  <c r="I791" i="2" s="1"/>
  <c r="T793" i="2"/>
  <c r="I793" i="2" s="1"/>
  <c r="J813" i="2"/>
  <c r="T844" i="2"/>
  <c r="I844" i="2" s="1"/>
  <c r="T894" i="2"/>
  <c r="I894" i="2" s="1"/>
  <c r="T896" i="2"/>
  <c r="I896" i="2" s="1"/>
  <c r="J912" i="2"/>
  <c r="J932" i="2"/>
  <c r="U950" i="2"/>
  <c r="J972" i="2"/>
  <c r="J976" i="2"/>
  <c r="U1036" i="2"/>
  <c r="U1039" i="2"/>
  <c r="J1051" i="2"/>
  <c r="U1310" i="2"/>
  <c r="T1310" i="2"/>
  <c r="V607" i="2"/>
  <c r="V649" i="2"/>
  <c r="X649" i="2" s="1"/>
  <c r="U672" i="2"/>
  <c r="J916" i="2"/>
  <c r="J942" i="2"/>
  <c r="J948" i="2"/>
  <c r="U952" i="2"/>
  <c r="T955" i="2"/>
  <c r="T959" i="2"/>
  <c r="U960" i="2"/>
  <c r="J984" i="2"/>
  <c r="J988" i="2"/>
  <c r="J992" i="2"/>
  <c r="U995" i="2"/>
  <c r="J1011" i="2"/>
  <c r="V1035" i="2"/>
  <c r="U1041" i="2"/>
  <c r="U1167" i="2"/>
  <c r="J590" i="2"/>
  <c r="J591" i="2"/>
  <c r="T610" i="2"/>
  <c r="I610" i="2" s="1"/>
  <c r="J616" i="2"/>
  <c r="T617" i="2"/>
  <c r="I617" i="2" s="1"/>
  <c r="J640" i="2"/>
  <c r="J656" i="2"/>
  <c r="U658" i="2"/>
  <c r="T673" i="2"/>
  <c r="J682" i="2"/>
  <c r="J696" i="2"/>
  <c r="T698" i="2"/>
  <c r="I698" i="2" s="1"/>
  <c r="J706" i="2"/>
  <c r="U719" i="2"/>
  <c r="T721" i="2"/>
  <c r="V721" i="2" s="1"/>
  <c r="X721" i="2" s="1"/>
  <c r="U723" i="2"/>
  <c r="T736" i="2"/>
  <c r="I736" i="2" s="1"/>
  <c r="J741" i="2"/>
  <c r="T744" i="2"/>
  <c r="I744" i="2" s="1"/>
  <c r="U747" i="2"/>
  <c r="J791" i="2"/>
  <c r="J793" i="2"/>
  <c r="J794" i="2"/>
  <c r="U797" i="2"/>
  <c r="T798" i="2"/>
  <c r="I798" i="2" s="1"/>
  <c r="U799" i="2"/>
  <c r="U801" i="2"/>
  <c r="T805" i="2"/>
  <c r="I805" i="2" s="1"/>
  <c r="U806" i="2"/>
  <c r="T824" i="2"/>
  <c r="J839" i="2"/>
  <c r="J841" i="2"/>
  <c r="J844" i="2"/>
  <c r="U847" i="2"/>
  <c r="U851" i="2"/>
  <c r="U852" i="2"/>
  <c r="J864" i="2"/>
  <c r="U871" i="2"/>
  <c r="U872" i="2"/>
  <c r="J898" i="2"/>
  <c r="T900" i="2"/>
  <c r="U904" i="2"/>
  <c r="J919" i="2"/>
  <c r="J920" i="2"/>
  <c r="J954" i="2"/>
  <c r="J955" i="2"/>
  <c r="J957" i="2"/>
  <c r="J958" i="2"/>
  <c r="J959" i="2"/>
  <c r="U962" i="2"/>
  <c r="U963" i="2"/>
  <c r="T964" i="2"/>
  <c r="U999" i="2"/>
  <c r="U1000" i="2"/>
  <c r="T1016" i="2"/>
  <c r="V1016" i="2" s="1"/>
  <c r="U1043" i="2"/>
  <c r="U1044" i="2"/>
  <c r="U1045" i="2"/>
  <c r="T1047" i="2"/>
  <c r="I1047" i="2" s="1"/>
  <c r="J1240" i="2"/>
  <c r="T1282" i="2"/>
  <c r="J1098" i="2"/>
  <c r="J1114" i="2"/>
  <c r="U1125" i="2"/>
  <c r="T1125" i="2"/>
  <c r="I1125" i="2" s="1"/>
  <c r="U1127" i="2"/>
  <c r="U1130" i="2"/>
  <c r="T580" i="2"/>
  <c r="I580" i="2" s="1"/>
  <c r="U599" i="2"/>
  <c r="J624" i="2"/>
  <c r="T628" i="2"/>
  <c r="I628" i="2" s="1"/>
  <c r="J644" i="2"/>
  <c r="J658" i="2"/>
  <c r="T661" i="2"/>
  <c r="I661" i="2" s="1"/>
  <c r="J673" i="2"/>
  <c r="J684" i="2"/>
  <c r="U709" i="2"/>
  <c r="U748" i="2"/>
  <c r="T750" i="2"/>
  <c r="I750" i="2" s="1"/>
  <c r="T766" i="2"/>
  <c r="I766" i="2" s="1"/>
  <c r="U770" i="2"/>
  <c r="T808" i="2"/>
  <c r="I808" i="2" s="1"/>
  <c r="U809" i="2"/>
  <c r="J901" i="2"/>
  <c r="T907" i="2"/>
  <c r="U929" i="2"/>
  <c r="V966" i="2"/>
  <c r="X966" i="2" s="1"/>
  <c r="U1024" i="2"/>
  <c r="U1025" i="2"/>
  <c r="V1043" i="2"/>
  <c r="U1051" i="2"/>
  <c r="U1070" i="2"/>
  <c r="J1320" i="2"/>
  <c r="T604" i="2"/>
  <c r="I604" i="2" s="1"/>
  <c r="J612" i="2"/>
  <c r="J646" i="2"/>
  <c r="J647" i="2"/>
  <c r="J659" i="2"/>
  <c r="U662" i="2"/>
  <c r="T675" i="2"/>
  <c r="I675" i="2" s="1"/>
  <c r="J685" i="2"/>
  <c r="J711" i="2"/>
  <c r="T724" i="2"/>
  <c r="I724" i="2" s="1"/>
  <c r="T725" i="2"/>
  <c r="V725" i="2" s="1"/>
  <c r="X725" i="2" s="1"/>
  <c r="U731" i="2"/>
  <c r="J737" i="2"/>
  <c r="U738" i="2"/>
  <c r="J749" i="2"/>
  <c r="J751" i="2"/>
  <c r="T754" i="2"/>
  <c r="I754" i="2" s="1"/>
  <c r="J764" i="2"/>
  <c r="J767" i="2"/>
  <c r="U777" i="2"/>
  <c r="J812" i="2"/>
  <c r="J823" i="2"/>
  <c r="T830" i="2"/>
  <c r="I830" i="2" s="1"/>
  <c r="U831" i="2"/>
  <c r="U833" i="2"/>
  <c r="U835" i="2"/>
  <c r="U837" i="2"/>
  <c r="U857" i="2"/>
  <c r="J873" i="2"/>
  <c r="J877" i="2"/>
  <c r="J908" i="2"/>
  <c r="J909" i="2"/>
  <c r="U910" i="2"/>
  <c r="U911" i="2"/>
  <c r="U913" i="2"/>
  <c r="J928" i="2"/>
  <c r="J929" i="2"/>
  <c r="T932" i="2"/>
  <c r="T933" i="2"/>
  <c r="U935" i="2"/>
  <c r="T936" i="2"/>
  <c r="I936" i="2" s="1"/>
  <c r="T938" i="2"/>
  <c r="I938" i="2" s="1"/>
  <c r="U969" i="2"/>
  <c r="T972" i="2"/>
  <c r="U973" i="2"/>
  <c r="T976" i="2"/>
  <c r="U977" i="2"/>
  <c r="T980" i="2"/>
  <c r="J999" i="2"/>
  <c r="J1001" i="2"/>
  <c r="J1002" i="2"/>
  <c r="U1008" i="2"/>
  <c r="T1009" i="2"/>
  <c r="V1009" i="2" s="1"/>
  <c r="U1015" i="2"/>
  <c r="J1024" i="2"/>
  <c r="J1025" i="2"/>
  <c r="J1026" i="2"/>
  <c r="T1034" i="2"/>
  <c r="V1034" i="2" s="1"/>
  <c r="J1050" i="2"/>
  <c r="J1065" i="2"/>
  <c r="U1073" i="2"/>
  <c r="U1075" i="2"/>
  <c r="J1087" i="2"/>
  <c r="J1192" i="2"/>
  <c r="U1188" i="2"/>
  <c r="U1189" i="2"/>
  <c r="U1253" i="2"/>
  <c r="U1258" i="2"/>
  <c r="J1275" i="2"/>
  <c r="T1279" i="2"/>
  <c r="I1279" i="2" s="1"/>
  <c r="U1280" i="2"/>
  <c r="T1297" i="2"/>
  <c r="I1297" i="2" s="1"/>
  <c r="U1308" i="2"/>
  <c r="J1319" i="2"/>
  <c r="J1353" i="2"/>
  <c r="U1356" i="2"/>
  <c r="T1366" i="2"/>
  <c r="I1366" i="2" s="1"/>
  <c r="T1367" i="2"/>
  <c r="V1367" i="2" s="1"/>
  <c r="X1367" i="2" s="1"/>
  <c r="U1378" i="2"/>
  <c r="J1400" i="2"/>
  <c r="J1413" i="2"/>
  <c r="J1414" i="2"/>
  <c r="T1418" i="2"/>
  <c r="U1478" i="2"/>
  <c r="U1269" i="2"/>
  <c r="U1333" i="2"/>
  <c r="T1406" i="2"/>
  <c r="I1406" i="2" s="1"/>
  <c r="U1419" i="2"/>
  <c r="T1420" i="2"/>
  <c r="U1444" i="2"/>
  <c r="U1446" i="2"/>
  <c r="U1479" i="2"/>
  <c r="J1501" i="2"/>
  <c r="J1152" i="2"/>
  <c r="J1154" i="2"/>
  <c r="U1158" i="2"/>
  <c r="T1160" i="2"/>
  <c r="I1160" i="2" s="1"/>
  <c r="J1168" i="2"/>
  <c r="J1212" i="2"/>
  <c r="U1214" i="2"/>
  <c r="U1215" i="2"/>
  <c r="T1216" i="2"/>
  <c r="I1216" i="2" s="1"/>
  <c r="J1232" i="2"/>
  <c r="J1243" i="2"/>
  <c r="U1245" i="2"/>
  <c r="U1272" i="2"/>
  <c r="T1286" i="2"/>
  <c r="J1310" i="2"/>
  <c r="U1313" i="2"/>
  <c r="J1321" i="2"/>
  <c r="J1357" i="2"/>
  <c r="J1368" i="2"/>
  <c r="J1369" i="2"/>
  <c r="J1372" i="2"/>
  <c r="J1396" i="2"/>
  <c r="T1408" i="2"/>
  <c r="I1408" i="2" s="1"/>
  <c r="U1421" i="2"/>
  <c r="U1422" i="2"/>
  <c r="U1423" i="2"/>
  <c r="J1444" i="2"/>
  <c r="J1445" i="2"/>
  <c r="J1446" i="2"/>
  <c r="J1449" i="2"/>
  <c r="U1451" i="2"/>
  <c r="U1454" i="2"/>
  <c r="U1488" i="2"/>
  <c r="U1485" i="2"/>
  <c r="T1102" i="2"/>
  <c r="I1102" i="2" s="1"/>
  <c r="W1111" i="2"/>
  <c r="T1133" i="2"/>
  <c r="I1133" i="2" s="1"/>
  <c r="U1134" i="2"/>
  <c r="U1145" i="2"/>
  <c r="V1156" i="2"/>
  <c r="J1160" i="2"/>
  <c r="U1163" i="2"/>
  <c r="U1175" i="2"/>
  <c r="U1181" i="2"/>
  <c r="U1182" i="2"/>
  <c r="J1215" i="2"/>
  <c r="U1217" i="2"/>
  <c r="J1236" i="2"/>
  <c r="T1247" i="2"/>
  <c r="U1261" i="2"/>
  <c r="J1286" i="2"/>
  <c r="J1300" i="2"/>
  <c r="J1312" i="2"/>
  <c r="T1314" i="2"/>
  <c r="U1324" i="2"/>
  <c r="T1338" i="2"/>
  <c r="I1338" i="2" s="1"/>
  <c r="U1349" i="2"/>
  <c r="T1350" i="2"/>
  <c r="I1350" i="2" s="1"/>
  <c r="T1363" i="2"/>
  <c r="T1375" i="2"/>
  <c r="I1375" i="2" s="1"/>
  <c r="U1377" i="2"/>
  <c r="T1385" i="2"/>
  <c r="I1385" i="2" s="1"/>
  <c r="U1427" i="2"/>
  <c r="U1432" i="2"/>
  <c r="T1435" i="2"/>
  <c r="J1453" i="2"/>
  <c r="T1455" i="2"/>
  <c r="I1455" i="2" s="1"/>
  <c r="U1457" i="2"/>
  <c r="T1458" i="2"/>
  <c r="V1458" i="2" s="1"/>
  <c r="X1458" i="2" s="1"/>
  <c r="U1472" i="2"/>
  <c r="J1484" i="2"/>
  <c r="J1485" i="2"/>
  <c r="J1486" i="2"/>
  <c r="J1488" i="2"/>
  <c r="U1500" i="2"/>
  <c r="T1258" i="2"/>
  <c r="I1258" i="2" s="1"/>
  <c r="V1365" i="2"/>
  <c r="T1373" i="2"/>
  <c r="I1373" i="2" s="1"/>
  <c r="T1499" i="2"/>
  <c r="I1499" i="2" s="1"/>
  <c r="J1084" i="2"/>
  <c r="T1089" i="2"/>
  <c r="I1089" i="2" s="1"/>
  <c r="T1090" i="2"/>
  <c r="I1090" i="2" s="1"/>
  <c r="V1100" i="2"/>
  <c r="J1102" i="2"/>
  <c r="J1104" i="2"/>
  <c r="J1106" i="2"/>
  <c r="J1107" i="2"/>
  <c r="U1113" i="2"/>
  <c r="U1114" i="2"/>
  <c r="U1115" i="2"/>
  <c r="U1116" i="2"/>
  <c r="T1117" i="2"/>
  <c r="I1117" i="2" s="1"/>
  <c r="T1118" i="2"/>
  <c r="I1118" i="2" s="1"/>
  <c r="U1121" i="2"/>
  <c r="J1136" i="2"/>
  <c r="J1178" i="2"/>
  <c r="U1183" i="2"/>
  <c r="J1202" i="2"/>
  <c r="J1204" i="2"/>
  <c r="U1206" i="2"/>
  <c r="U1208" i="2"/>
  <c r="U1209" i="2"/>
  <c r="J1248" i="2"/>
  <c r="J1249" i="2"/>
  <c r="U1265" i="2"/>
  <c r="U1268" i="2"/>
  <c r="J1273" i="2"/>
  <c r="U1274" i="2"/>
  <c r="J1288" i="2"/>
  <c r="U1292" i="2"/>
  <c r="J1304" i="2"/>
  <c r="J1314" i="2"/>
  <c r="J1326" i="2"/>
  <c r="T1329" i="2"/>
  <c r="U1331" i="2"/>
  <c r="T1343" i="2"/>
  <c r="I1343" i="2" s="1"/>
  <c r="J1351" i="2"/>
  <c r="J1362" i="2"/>
  <c r="J1363" i="2"/>
  <c r="J1364" i="2"/>
  <c r="U1365" i="2"/>
  <c r="U1391" i="2"/>
  <c r="J1433" i="2"/>
  <c r="J1434" i="2"/>
  <c r="U1436" i="2"/>
  <c r="T1440" i="2"/>
  <c r="J1456" i="2"/>
  <c r="J1457" i="2"/>
  <c r="J1458" i="2"/>
  <c r="T1459" i="2"/>
  <c r="I1459" i="2" s="1"/>
  <c r="U1461" i="2"/>
  <c r="U1463" i="2"/>
  <c r="T1473" i="2"/>
  <c r="I1473" i="2" s="1"/>
  <c r="U1474" i="2"/>
  <c r="U1475" i="2"/>
  <c r="U1483" i="2"/>
  <c r="U4" i="2"/>
  <c r="U5" i="2"/>
  <c r="U19" i="2"/>
  <c r="U34" i="2"/>
  <c r="U35" i="2"/>
  <c r="U50" i="2"/>
  <c r="U51" i="2"/>
  <c r="U66" i="2"/>
  <c r="U67" i="2"/>
  <c r="U82" i="2"/>
  <c r="U83" i="2"/>
  <c r="U96" i="2"/>
  <c r="U102" i="2"/>
  <c r="U103" i="2"/>
  <c r="U110" i="2"/>
  <c r="U111" i="2"/>
  <c r="T124" i="2"/>
  <c r="I124" i="2" s="1"/>
  <c r="U125" i="2"/>
  <c r="T130" i="2"/>
  <c r="I130" i="2" s="1"/>
  <c r="V134" i="2"/>
  <c r="J135" i="2"/>
  <c r="V27" i="2"/>
  <c r="V43" i="2"/>
  <c r="X43" i="2" s="1"/>
  <c r="V172" i="2"/>
  <c r="U3" i="2"/>
  <c r="U33" i="2"/>
  <c r="U48" i="2"/>
  <c r="U49" i="2"/>
  <c r="U65" i="2"/>
  <c r="U81" i="2"/>
  <c r="V3" i="2"/>
  <c r="J4" i="2"/>
  <c r="U6" i="2"/>
  <c r="T8" i="2"/>
  <c r="W8" i="2" s="1"/>
  <c r="T9" i="2"/>
  <c r="I9" i="2" s="1"/>
  <c r="U20" i="2"/>
  <c r="T22" i="2"/>
  <c r="T23" i="2"/>
  <c r="I23" i="2" s="1"/>
  <c r="V33" i="2"/>
  <c r="J34" i="2"/>
  <c r="U36" i="2"/>
  <c r="U37" i="2"/>
  <c r="T38" i="2"/>
  <c r="W38" i="2" s="1"/>
  <c r="T39" i="2"/>
  <c r="I39" i="2" s="1"/>
  <c r="J50" i="2"/>
  <c r="U52" i="2"/>
  <c r="T54" i="2"/>
  <c r="I54" i="2" s="1"/>
  <c r="T55" i="2"/>
  <c r="I55" i="2" s="1"/>
  <c r="J66" i="2"/>
  <c r="U68" i="2"/>
  <c r="T70" i="2"/>
  <c r="T71" i="2"/>
  <c r="I71" i="2" s="1"/>
  <c r="V81" i="2"/>
  <c r="J82" i="2"/>
  <c r="U84" i="2"/>
  <c r="U85" i="2"/>
  <c r="T86" i="2"/>
  <c r="V86" i="2" s="1"/>
  <c r="X86" i="2" s="1"/>
  <c r="T87" i="2"/>
  <c r="I87" i="2" s="1"/>
  <c r="V90" i="2"/>
  <c r="U91" i="2"/>
  <c r="J96" i="2"/>
  <c r="U119" i="2"/>
  <c r="J124" i="2"/>
  <c r="W126" i="2"/>
  <c r="U131" i="2"/>
  <c r="J149" i="2"/>
  <c r="V13" i="2"/>
  <c r="V75" i="2"/>
  <c r="X75" i="2" s="1"/>
  <c r="U32" i="2"/>
  <c r="U64" i="2"/>
  <c r="U80" i="2"/>
  <c r="U126" i="2"/>
  <c r="T136" i="2"/>
  <c r="I136" i="2" s="1"/>
  <c r="U142" i="2"/>
  <c r="V5" i="2"/>
  <c r="X5" i="2" s="1"/>
  <c r="J6" i="2"/>
  <c r="T10" i="2"/>
  <c r="T11" i="2"/>
  <c r="I11" i="2" s="1"/>
  <c r="V19" i="2"/>
  <c r="J20" i="2"/>
  <c r="T24" i="2"/>
  <c r="T25" i="2"/>
  <c r="I25" i="2" s="1"/>
  <c r="V35" i="2"/>
  <c r="X35" i="2" s="1"/>
  <c r="J36" i="2"/>
  <c r="T40" i="2"/>
  <c r="W40" i="2" s="1"/>
  <c r="T41" i="2"/>
  <c r="I41" i="2" s="1"/>
  <c r="J52" i="2"/>
  <c r="T56" i="2"/>
  <c r="T57" i="2"/>
  <c r="I57" i="2" s="1"/>
  <c r="J68" i="2"/>
  <c r="T72" i="2"/>
  <c r="W72" i="2" s="1"/>
  <c r="T73" i="2"/>
  <c r="I73" i="2" s="1"/>
  <c r="J84" i="2"/>
  <c r="T88" i="2"/>
  <c r="U89" i="2"/>
  <c r="T89" i="2"/>
  <c r="I89" i="2" s="1"/>
  <c r="U92" i="2"/>
  <c r="U105" i="2"/>
  <c r="U113" i="2"/>
  <c r="J151" i="2"/>
  <c r="V180" i="2"/>
  <c r="AH220" i="2"/>
  <c r="Y220" i="2"/>
  <c r="J10" i="2"/>
  <c r="U12" i="2"/>
  <c r="U13" i="2"/>
  <c r="T14" i="2"/>
  <c r="T15" i="2"/>
  <c r="I15" i="2" s="1"/>
  <c r="J24" i="2"/>
  <c r="U26" i="2"/>
  <c r="U27" i="2"/>
  <c r="T28" i="2"/>
  <c r="T29" i="2"/>
  <c r="I29" i="2" s="1"/>
  <c r="J40" i="2"/>
  <c r="U42" i="2"/>
  <c r="U43" i="2"/>
  <c r="T44" i="2"/>
  <c r="T45" i="2"/>
  <c r="I45" i="2" s="1"/>
  <c r="J56" i="2"/>
  <c r="U58" i="2"/>
  <c r="U59" i="2"/>
  <c r="T60" i="2"/>
  <c r="T61" i="2"/>
  <c r="I61" i="2" s="1"/>
  <c r="J72" i="2"/>
  <c r="U74" i="2"/>
  <c r="U75" i="2"/>
  <c r="T76" i="2"/>
  <c r="T77" i="2"/>
  <c r="I77" i="2" s="1"/>
  <c r="J88" i="2"/>
  <c r="J91" i="2"/>
  <c r="J92" i="2"/>
  <c r="U106" i="2"/>
  <c r="U107" i="2"/>
  <c r="U114" i="2"/>
  <c r="U115" i="2"/>
  <c r="J120" i="2"/>
  <c r="J132" i="2"/>
  <c r="J141" i="2"/>
  <c r="T2" i="2"/>
  <c r="J7" i="2"/>
  <c r="J12" i="2"/>
  <c r="T16" i="2"/>
  <c r="T17" i="2"/>
  <c r="I17" i="2" s="1"/>
  <c r="J21" i="2"/>
  <c r="J26" i="2"/>
  <c r="T30" i="2"/>
  <c r="T31" i="2"/>
  <c r="I31" i="2" s="1"/>
  <c r="J37" i="2"/>
  <c r="J42" i="2"/>
  <c r="T46" i="2"/>
  <c r="T47" i="2"/>
  <c r="I47" i="2" s="1"/>
  <c r="J53" i="2"/>
  <c r="J58" i="2"/>
  <c r="T62" i="2"/>
  <c r="T63" i="2"/>
  <c r="I63" i="2" s="1"/>
  <c r="J69" i="2"/>
  <c r="J74" i="2"/>
  <c r="T78" i="2"/>
  <c r="T79" i="2"/>
  <c r="I79" i="2" s="1"/>
  <c r="J85" i="2"/>
  <c r="U101" i="2"/>
  <c r="J143" i="2"/>
  <c r="U153" i="2"/>
  <c r="U171" i="2"/>
  <c r="J196" i="2"/>
  <c r="T206" i="2"/>
  <c r="I206" i="2" s="1"/>
  <c r="T210" i="2"/>
  <c r="I210" i="2" s="1"/>
  <c r="J217" i="2"/>
  <c r="T227" i="2"/>
  <c r="I227" i="2" s="1"/>
  <c r="T243" i="2"/>
  <c r="I243" i="2" s="1"/>
  <c r="T246" i="2"/>
  <c r="I246" i="2" s="1"/>
  <c r="T252" i="2"/>
  <c r="I252" i="2" s="1"/>
  <c r="U252" i="2"/>
  <c r="J255" i="2"/>
  <c r="V270" i="2"/>
  <c r="T277" i="2"/>
  <c r="I277" i="2" s="1"/>
  <c r="V286" i="2"/>
  <c r="T293" i="2"/>
  <c r="I293" i="2" s="1"/>
  <c r="V302" i="2"/>
  <c r="T309" i="2"/>
  <c r="I309" i="2" s="1"/>
  <c r="V311" i="2"/>
  <c r="J319" i="2"/>
  <c r="T322" i="2"/>
  <c r="I322" i="2" s="1"/>
  <c r="V325" i="2"/>
  <c r="T329" i="2"/>
  <c r="T333" i="2"/>
  <c r="T334" i="2"/>
  <c r="I334" i="2" s="1"/>
  <c r="T341" i="2"/>
  <c r="T344" i="2"/>
  <c r="I344" i="2" s="1"/>
  <c r="T347" i="2"/>
  <c r="J361" i="2"/>
  <c r="T384" i="2"/>
  <c r="I384" i="2" s="1"/>
  <c r="T390" i="2"/>
  <c r="I390" i="2" s="1"/>
  <c r="J398" i="2"/>
  <c r="U399" i="2"/>
  <c r="V402" i="2"/>
  <c r="U405" i="2"/>
  <c r="J410" i="2"/>
  <c r="J416" i="2"/>
  <c r="T418" i="2"/>
  <c r="I418" i="2" s="1"/>
  <c r="J422" i="2"/>
  <c r="T424" i="2"/>
  <c r="I424" i="2" s="1"/>
  <c r="I435" i="2"/>
  <c r="J440" i="2"/>
  <c r="J441" i="2"/>
  <c r="J457" i="2"/>
  <c r="J541" i="2"/>
  <c r="T586" i="2"/>
  <c r="U586" i="2"/>
  <c r="U278" i="2"/>
  <c r="U294" i="2"/>
  <c r="U310" i="2"/>
  <c r="U447" i="2"/>
  <c r="T447" i="2"/>
  <c r="T546" i="2"/>
  <c r="U546" i="2"/>
  <c r="U127" i="2"/>
  <c r="U132" i="2"/>
  <c r="U133" i="2"/>
  <c r="U143" i="2"/>
  <c r="T148" i="2"/>
  <c r="I148" i="2" s="1"/>
  <c r="U149" i="2"/>
  <c r="J164" i="2"/>
  <c r="U219" i="2"/>
  <c r="U222" i="2"/>
  <c r="U237" i="2"/>
  <c r="U238" i="2"/>
  <c r="U261" i="2"/>
  <c r="U271" i="2"/>
  <c r="U272" i="2"/>
  <c r="U287" i="2"/>
  <c r="U288" i="2"/>
  <c r="T289" i="2"/>
  <c r="I289" i="2" s="1"/>
  <c r="U303" i="2"/>
  <c r="U304" i="2"/>
  <c r="U323" i="2"/>
  <c r="U326" i="2"/>
  <c r="J329" i="2"/>
  <c r="J333" i="2"/>
  <c r="U335" i="2"/>
  <c r="U336" i="2"/>
  <c r="T337" i="2"/>
  <c r="I337" i="2" s="1"/>
  <c r="J347" i="2"/>
  <c r="U348" i="2"/>
  <c r="U359" i="2"/>
  <c r="T367" i="2"/>
  <c r="I367" i="2" s="1"/>
  <c r="V371" i="2"/>
  <c r="U376" i="2"/>
  <c r="U377" i="2"/>
  <c r="J384" i="2"/>
  <c r="J389" i="2"/>
  <c r="J390" i="2"/>
  <c r="U391" i="2"/>
  <c r="T397" i="2"/>
  <c r="I397" i="2" s="1"/>
  <c r="U406" i="2"/>
  <c r="U407" i="2"/>
  <c r="T409" i="2"/>
  <c r="I409" i="2" s="1"/>
  <c r="J411" i="2"/>
  <c r="U412" i="2"/>
  <c r="U413" i="2"/>
  <c r="T415" i="2"/>
  <c r="I415" i="2" s="1"/>
  <c r="J417" i="2"/>
  <c r="J418" i="2"/>
  <c r="T426" i="2"/>
  <c r="I426" i="2" s="1"/>
  <c r="T429" i="2"/>
  <c r="I429" i="2" s="1"/>
  <c r="U432" i="2"/>
  <c r="T450" i="2"/>
  <c r="U450" i="2"/>
  <c r="J545" i="2"/>
  <c r="U705" i="2"/>
  <c r="T705" i="2"/>
  <c r="I705" i="2" s="1"/>
  <c r="J148" i="2"/>
  <c r="U161" i="2"/>
  <c r="U181" i="2"/>
  <c r="U183" i="2"/>
  <c r="J186" i="2"/>
  <c r="T188" i="2"/>
  <c r="U199" i="2"/>
  <c r="J205" i="2"/>
  <c r="T207" i="2"/>
  <c r="I207" i="2" s="1"/>
  <c r="J211" i="2"/>
  <c r="T215" i="2"/>
  <c r="T229" i="2"/>
  <c r="I229" i="2" s="1"/>
  <c r="T231" i="2"/>
  <c r="T235" i="2"/>
  <c r="J237" i="2"/>
  <c r="U239" i="2"/>
  <c r="T240" i="2"/>
  <c r="I240" i="2" s="1"/>
  <c r="T245" i="2"/>
  <c r="I245" i="2" s="1"/>
  <c r="V252" i="2"/>
  <c r="U267" i="2"/>
  <c r="U268" i="2"/>
  <c r="T269" i="2"/>
  <c r="J271" i="2"/>
  <c r="T274" i="2"/>
  <c r="I274" i="2" s="1"/>
  <c r="U274" i="2"/>
  <c r="U281" i="2"/>
  <c r="J287" i="2"/>
  <c r="T290" i="2"/>
  <c r="I290" i="2" s="1"/>
  <c r="U290" i="2"/>
  <c r="V293" i="2"/>
  <c r="U297" i="2"/>
  <c r="J303" i="2"/>
  <c r="T306" i="2"/>
  <c r="I306" i="2" s="1"/>
  <c r="U306" i="2"/>
  <c r="V309" i="2"/>
  <c r="V322" i="2"/>
  <c r="J323" i="2"/>
  <c r="T327" i="2"/>
  <c r="J335" i="2"/>
  <c r="T338" i="2"/>
  <c r="I338" i="2" s="1"/>
  <c r="V341" i="2"/>
  <c r="T345" i="2"/>
  <c r="T349" i="2"/>
  <c r="T350" i="2"/>
  <c r="I350" i="2" s="1"/>
  <c r="T357" i="2"/>
  <c r="T360" i="2"/>
  <c r="I360" i="2" s="1"/>
  <c r="T363" i="2"/>
  <c r="T372" i="2"/>
  <c r="I372" i="2" s="1"/>
  <c r="T379" i="2"/>
  <c r="T386" i="2"/>
  <c r="U387" i="2"/>
  <c r="T387" i="2"/>
  <c r="I387" i="2" s="1"/>
  <c r="V390" i="2"/>
  <c r="T392" i="2"/>
  <c r="I392" i="2" s="1"/>
  <c r="T393" i="2"/>
  <c r="I393" i="2" s="1"/>
  <c r="T396" i="2"/>
  <c r="I396" i="2" s="1"/>
  <c r="J400" i="2"/>
  <c r="U401" i="2"/>
  <c r="J406" i="2"/>
  <c r="J412" i="2"/>
  <c r="J447" i="2"/>
  <c r="T466" i="2"/>
  <c r="U466" i="2"/>
  <c r="J523" i="2"/>
  <c r="T550" i="2"/>
  <c r="I550" i="2" s="1"/>
  <c r="U550" i="2"/>
  <c r="U139" i="2"/>
  <c r="U145" i="2"/>
  <c r="V148" i="2"/>
  <c r="U155" i="2"/>
  <c r="U158" i="2"/>
  <c r="J160" i="2"/>
  <c r="U167" i="2"/>
  <c r="U189" i="2"/>
  <c r="T200" i="2"/>
  <c r="V200" i="2" s="1"/>
  <c r="X200" i="2" s="1"/>
  <c r="J204" i="2"/>
  <c r="T205" i="2"/>
  <c r="I205" i="2" s="1"/>
  <c r="J223" i="2"/>
  <c r="T236" i="2"/>
  <c r="I236" i="2" s="1"/>
  <c r="U236" i="2"/>
  <c r="J239" i="2"/>
  <c r="J247" i="2"/>
  <c r="T249" i="2"/>
  <c r="T250" i="2"/>
  <c r="I250" i="2" s="1"/>
  <c r="T265" i="2"/>
  <c r="I265" i="2" s="1"/>
  <c r="J266" i="2"/>
  <c r="J267" i="2"/>
  <c r="T285" i="2"/>
  <c r="I285" i="2" s="1"/>
  <c r="V294" i="2"/>
  <c r="T301" i="2"/>
  <c r="I301" i="2" s="1"/>
  <c r="V310" i="2"/>
  <c r="J315" i="2"/>
  <c r="V323" i="2"/>
  <c r="U328" i="2"/>
  <c r="T339" i="2"/>
  <c r="I339" i="2" s="1"/>
  <c r="T351" i="2"/>
  <c r="V351" i="2" s="1"/>
  <c r="T352" i="2"/>
  <c r="I352" i="2" s="1"/>
  <c r="V359" i="2"/>
  <c r="T369" i="2"/>
  <c r="I369" i="2" s="1"/>
  <c r="U383" i="2"/>
  <c r="T408" i="2"/>
  <c r="I408" i="2" s="1"/>
  <c r="T414" i="2"/>
  <c r="I414" i="2" s="1"/>
  <c r="U421" i="2"/>
  <c r="T428" i="2"/>
  <c r="I428" i="2" s="1"/>
  <c r="J451" i="2"/>
  <c r="J489" i="2"/>
  <c r="W206" i="2"/>
  <c r="U270" i="2"/>
  <c r="U286" i="2"/>
  <c r="V289" i="2"/>
  <c r="U302" i="2"/>
  <c r="U475" i="2"/>
  <c r="T475" i="2"/>
  <c r="T554" i="2"/>
  <c r="U554" i="2"/>
  <c r="T596" i="2"/>
  <c r="I596" i="2" s="1"/>
  <c r="U596" i="2"/>
  <c r="U611" i="2"/>
  <c r="T611" i="2"/>
  <c r="I611" i="2" s="1"/>
  <c r="U644" i="2"/>
  <c r="T644" i="2"/>
  <c r="I644" i="2" s="1"/>
  <c r="U135" i="2"/>
  <c r="T140" i="2"/>
  <c r="I140" i="2" s="1"/>
  <c r="U141" i="2"/>
  <c r="U156" i="2"/>
  <c r="T162" i="2"/>
  <c r="I162" i="2" s="1"/>
  <c r="U168" i="2"/>
  <c r="J199" i="2"/>
  <c r="V207" i="2"/>
  <c r="U208" i="2"/>
  <c r="U227" i="2"/>
  <c r="U243" i="2"/>
  <c r="U253" i="2"/>
  <c r="U254" i="2"/>
  <c r="U266" i="2"/>
  <c r="U279" i="2"/>
  <c r="U280" i="2"/>
  <c r="U295" i="2"/>
  <c r="U296" i="2"/>
  <c r="U311" i="2"/>
  <c r="U312" i="2"/>
  <c r="U317" i="2"/>
  <c r="U318" i="2"/>
  <c r="U325" i="2"/>
  <c r="U331" i="2"/>
  <c r="U353" i="2"/>
  <c r="T373" i="2"/>
  <c r="I373" i="2" s="1"/>
  <c r="J378" i="2"/>
  <c r="V387" i="2"/>
  <c r="T398" i="2"/>
  <c r="I398" i="2" s="1"/>
  <c r="U400" i="2"/>
  <c r="J401" i="2"/>
  <c r="U402" i="2"/>
  <c r="U403" i="2"/>
  <c r="J408" i="2"/>
  <c r="T410" i="2"/>
  <c r="I410" i="2" s="1"/>
  <c r="J414" i="2"/>
  <c r="T416" i="2"/>
  <c r="I416" i="2" s="1"/>
  <c r="U423" i="2"/>
  <c r="J427" i="2"/>
  <c r="U530" i="2"/>
  <c r="T530" i="2"/>
  <c r="J538" i="2"/>
  <c r="T582" i="2"/>
  <c r="I582" i="2" s="1"/>
  <c r="U582" i="2"/>
  <c r="J140" i="2"/>
  <c r="W142" i="2"/>
  <c r="AL142" i="2" s="1"/>
  <c r="T146" i="2"/>
  <c r="I146" i="2" s="1"/>
  <c r="U154" i="2"/>
  <c r="J156" i="2"/>
  <c r="U163" i="2"/>
  <c r="J168" i="2"/>
  <c r="U190" i="2"/>
  <c r="U191" i="2"/>
  <c r="U196" i="2"/>
  <c r="U197" i="2"/>
  <c r="T202" i="2"/>
  <c r="I202" i="2" s="1"/>
  <c r="U211" i="2"/>
  <c r="U212" i="2"/>
  <c r="U214" i="2"/>
  <c r="U217" i="2"/>
  <c r="T226" i="2"/>
  <c r="I226" i="2" s="1"/>
  <c r="U230" i="2"/>
  <c r="T233" i="2"/>
  <c r="T234" i="2"/>
  <c r="I234" i="2" s="1"/>
  <c r="U234" i="2"/>
  <c r="T251" i="2"/>
  <c r="J253" i="2"/>
  <c r="U255" i="2"/>
  <c r="T256" i="2"/>
  <c r="I256" i="2" s="1"/>
  <c r="T262" i="2"/>
  <c r="I262" i="2" s="1"/>
  <c r="U262" i="2"/>
  <c r="U273" i="2"/>
  <c r="J279" i="2"/>
  <c r="T282" i="2"/>
  <c r="I282" i="2" s="1"/>
  <c r="U282" i="2"/>
  <c r="V285" i="2"/>
  <c r="U289" i="2"/>
  <c r="J295" i="2"/>
  <c r="T298" i="2"/>
  <c r="I298" i="2" s="1"/>
  <c r="U298" i="2"/>
  <c r="V301" i="2"/>
  <c r="U305" i="2"/>
  <c r="T307" i="2"/>
  <c r="I307" i="2" s="1"/>
  <c r="U313" i="2"/>
  <c r="J317" i="2"/>
  <c r="U319" i="2"/>
  <c r="U320" i="2"/>
  <c r="T321" i="2"/>
  <c r="I321" i="2" s="1"/>
  <c r="J331" i="2"/>
  <c r="U332" i="2"/>
  <c r="U343" i="2"/>
  <c r="U344" i="2"/>
  <c r="U354" i="2"/>
  <c r="T355" i="2"/>
  <c r="U361" i="2"/>
  <c r="J370" i="2"/>
  <c r="U371" i="2"/>
  <c r="T374" i="2"/>
  <c r="T385" i="2"/>
  <c r="I385" i="2" s="1"/>
  <c r="U389" i="2"/>
  <c r="T391" i="2"/>
  <c r="I391" i="2" s="1"/>
  <c r="T394" i="2"/>
  <c r="I394" i="2" s="1"/>
  <c r="T395" i="2"/>
  <c r="I395" i="2" s="1"/>
  <c r="J402" i="2"/>
  <c r="T404" i="2"/>
  <c r="I404" i="2" s="1"/>
  <c r="U411" i="2"/>
  <c r="U417" i="2"/>
  <c r="T417" i="2"/>
  <c r="I417" i="2" s="1"/>
  <c r="T419" i="2"/>
  <c r="I419" i="2" s="1"/>
  <c r="V443" i="2"/>
  <c r="I443" i="2"/>
  <c r="U532" i="2"/>
  <c r="T532" i="2"/>
  <c r="I532" i="2" s="1"/>
  <c r="T542" i="2"/>
  <c r="I542" i="2" s="1"/>
  <c r="U542" i="2"/>
  <c r="T602" i="2"/>
  <c r="U602" i="2"/>
  <c r="J419" i="2"/>
  <c r="T420" i="2"/>
  <c r="I420" i="2" s="1"/>
  <c r="J424" i="2"/>
  <c r="T430" i="2"/>
  <c r="I430" i="2" s="1"/>
  <c r="U431" i="2"/>
  <c r="J434" i="2"/>
  <c r="U440" i="2"/>
  <c r="U443" i="2"/>
  <c r="J446" i="2"/>
  <c r="T448" i="2"/>
  <c r="I448" i="2" s="1"/>
  <c r="U449" i="2"/>
  <c r="U455" i="2"/>
  <c r="U460" i="2"/>
  <c r="T463" i="2"/>
  <c r="J466" i="2"/>
  <c r="J472" i="2"/>
  <c r="U478" i="2"/>
  <c r="U481" i="2"/>
  <c r="J488" i="2"/>
  <c r="U490" i="2"/>
  <c r="T492" i="2"/>
  <c r="I492" i="2" s="1"/>
  <c r="J500" i="2"/>
  <c r="T502" i="2"/>
  <c r="J510" i="2"/>
  <c r="U511" i="2"/>
  <c r="J525" i="2"/>
  <c r="T569" i="2"/>
  <c r="T572" i="2"/>
  <c r="I572" i="2" s="1"/>
  <c r="U576" i="2"/>
  <c r="U577" i="2"/>
  <c r="J580" i="2"/>
  <c r="U581" i="2"/>
  <c r="U590" i="2"/>
  <c r="U591" i="2"/>
  <c r="J594" i="2"/>
  <c r="T601" i="2"/>
  <c r="U604" i="2"/>
  <c r="T615" i="2"/>
  <c r="U617" i="2"/>
  <c r="J638" i="2"/>
  <c r="U468" i="2"/>
  <c r="U474" i="2"/>
  <c r="U482" i="2"/>
  <c r="U512" i="2"/>
  <c r="U568" i="2"/>
  <c r="I673" i="2"/>
  <c r="V673" i="2"/>
  <c r="T732" i="2"/>
  <c r="U732" i="2"/>
  <c r="T422" i="2"/>
  <c r="I422" i="2" s="1"/>
  <c r="J426" i="2"/>
  <c r="U436" i="2"/>
  <c r="U439" i="2"/>
  <c r="T439" i="2"/>
  <c r="U445" i="2"/>
  <c r="U457" i="2"/>
  <c r="T459" i="2"/>
  <c r="U462" i="2"/>
  <c r="J468" i="2"/>
  <c r="T470" i="2"/>
  <c r="I470" i="2" s="1"/>
  <c r="U472" i="2"/>
  <c r="J474" i="2"/>
  <c r="J482" i="2"/>
  <c r="U485" i="2"/>
  <c r="U495" i="2"/>
  <c r="U500" i="2"/>
  <c r="U504" i="2"/>
  <c r="U507" i="2"/>
  <c r="U510" i="2"/>
  <c r="J512" i="2"/>
  <c r="U514" i="2"/>
  <c r="J532" i="2"/>
  <c r="T533" i="2"/>
  <c r="J535" i="2"/>
  <c r="U537" i="2"/>
  <c r="U543" i="2"/>
  <c r="J546" i="2"/>
  <c r="J550" i="2"/>
  <c r="U551" i="2"/>
  <c r="J554" i="2"/>
  <c r="J568" i="2"/>
  <c r="T574" i="2"/>
  <c r="I574" i="2" s="1"/>
  <c r="T578" i="2"/>
  <c r="U580" i="2"/>
  <c r="J582" i="2"/>
  <c r="U583" i="2"/>
  <c r="J586" i="2"/>
  <c r="U592" i="2"/>
  <c r="U593" i="2"/>
  <c r="U594" i="2"/>
  <c r="J596" i="2"/>
  <c r="U597" i="2"/>
  <c r="J602" i="2"/>
  <c r="J611" i="2"/>
  <c r="V617" i="2"/>
  <c r="U628" i="2"/>
  <c r="U636" i="2"/>
  <c r="U707" i="2"/>
  <c r="T707" i="2"/>
  <c r="I707" i="2" s="1"/>
  <c r="T521" i="2"/>
  <c r="I521" i="2" s="1"/>
  <c r="T531" i="2"/>
  <c r="T538" i="2"/>
  <c r="T545" i="2"/>
  <c r="T553" i="2"/>
  <c r="T585" i="2"/>
  <c r="V621" i="2"/>
  <c r="U741" i="2"/>
  <c r="T741" i="2"/>
  <c r="J438" i="2"/>
  <c r="J444" i="2"/>
  <c r="U458" i="2"/>
  <c r="V461" i="2"/>
  <c r="U464" i="2"/>
  <c r="J470" i="2"/>
  <c r="U476" i="2"/>
  <c r="U487" i="2"/>
  <c r="U496" i="2"/>
  <c r="U499" i="2"/>
  <c r="J506" i="2"/>
  <c r="U509" i="2"/>
  <c r="U520" i="2"/>
  <c r="T525" i="2"/>
  <c r="I525" i="2" s="1"/>
  <c r="J527" i="2"/>
  <c r="U529" i="2"/>
  <c r="J536" i="2"/>
  <c r="T540" i="2"/>
  <c r="T541" i="2"/>
  <c r="T548" i="2"/>
  <c r="I548" i="2" s="1"/>
  <c r="J560" i="2"/>
  <c r="T566" i="2"/>
  <c r="I566" i="2" s="1"/>
  <c r="T570" i="2"/>
  <c r="J574" i="2"/>
  <c r="U575" i="2"/>
  <c r="J578" i="2"/>
  <c r="U598" i="2"/>
  <c r="U610" i="2"/>
  <c r="V618" i="2"/>
  <c r="X618" i="2" s="1"/>
  <c r="AS618" i="2" s="1"/>
  <c r="J622" i="2"/>
  <c r="U699" i="2"/>
  <c r="T699" i="2"/>
  <c r="I699" i="2" s="1"/>
  <c r="U788" i="2"/>
  <c r="T788" i="2"/>
  <c r="I788" i="2" s="1"/>
  <c r="T523" i="2"/>
  <c r="I523" i="2" s="1"/>
  <c r="U619" i="2"/>
  <c r="T619" i="2"/>
  <c r="U434" i="2"/>
  <c r="U446" i="2"/>
  <c r="U456" i="2"/>
  <c r="U484" i="2"/>
  <c r="U488" i="2"/>
  <c r="U494" i="2"/>
  <c r="V516" i="2"/>
  <c r="U564" i="2"/>
  <c r="V609" i="2"/>
  <c r="T622" i="2"/>
  <c r="I622" i="2" s="1"/>
  <c r="J623" i="2"/>
  <c r="T631" i="2"/>
  <c r="I631" i="2" s="1"/>
  <c r="J645" i="2"/>
  <c r="T730" i="2"/>
  <c r="V730" i="2" s="1"/>
  <c r="X730" i="2" s="1"/>
  <c r="V772" i="2"/>
  <c r="V796" i="2"/>
  <c r="U856" i="2"/>
  <c r="T856" i="2"/>
  <c r="I856" i="2" s="1"/>
  <c r="J643" i="2"/>
  <c r="T651" i="2"/>
  <c r="I651" i="2" s="1"/>
  <c r="T655" i="2"/>
  <c r="I655" i="2" s="1"/>
  <c r="V657" i="2"/>
  <c r="U660" i="2"/>
  <c r="U664" i="2"/>
  <c r="J667" i="2"/>
  <c r="U668" i="2"/>
  <c r="J671" i="2"/>
  <c r="T677" i="2"/>
  <c r="I677" i="2" s="1"/>
  <c r="U686" i="2"/>
  <c r="T695" i="2"/>
  <c r="U710" i="2"/>
  <c r="U716" i="2"/>
  <c r="J720" i="2"/>
  <c r="J724" i="2"/>
  <c r="U725" i="2"/>
  <c r="U728" i="2"/>
  <c r="U740" i="2"/>
  <c r="J744" i="2"/>
  <c r="J750" i="2"/>
  <c r="U752" i="2"/>
  <c r="T758" i="2"/>
  <c r="I758" i="2" s="1"/>
  <c r="J762" i="2"/>
  <c r="J763" i="2"/>
  <c r="U765" i="2"/>
  <c r="J773" i="2"/>
  <c r="J774" i="2"/>
  <c r="U775" i="2"/>
  <c r="J784" i="2"/>
  <c r="T785" i="2"/>
  <c r="V785" i="2" s="1"/>
  <c r="X785" i="2" s="1"/>
  <c r="U804" i="2"/>
  <c r="T804" i="2"/>
  <c r="I804" i="2" s="1"/>
  <c r="V814" i="2"/>
  <c r="U1128" i="2"/>
  <c r="T1128" i="2"/>
  <c r="I1128" i="2" s="1"/>
  <c r="U1129" i="2"/>
  <c r="T1129" i="2"/>
  <c r="I1129" i="2" s="1"/>
  <c r="U1242" i="2"/>
  <c r="T1242" i="2"/>
  <c r="W1242" i="2" s="1"/>
  <c r="AJ1242" i="2" s="1"/>
  <c r="J598" i="2"/>
  <c r="W611" i="2"/>
  <c r="U613" i="2"/>
  <c r="U618" i="2"/>
  <c r="T623" i="2"/>
  <c r="W623" i="2" s="1"/>
  <c r="J631" i="2"/>
  <c r="J639" i="2"/>
  <c r="J651" i="2"/>
  <c r="U652" i="2"/>
  <c r="J655" i="2"/>
  <c r="T665" i="2"/>
  <c r="T669" i="2"/>
  <c r="J677" i="2"/>
  <c r="U678" i="2"/>
  <c r="T687" i="2"/>
  <c r="I687" i="2" s="1"/>
  <c r="J695" i="2"/>
  <c r="U711" i="2"/>
  <c r="J716" i="2"/>
  <c r="U717" i="2"/>
  <c r="U722" i="2"/>
  <c r="T723" i="2"/>
  <c r="V723" i="2" s="1"/>
  <c r="J738" i="2"/>
  <c r="T739" i="2"/>
  <c r="J746" i="2"/>
  <c r="J752" i="2"/>
  <c r="U753" i="2"/>
  <c r="J758" i="2"/>
  <c r="U759" i="2"/>
  <c r="J765" i="2"/>
  <c r="T768" i="2"/>
  <c r="I768" i="2" s="1"/>
  <c r="U769" i="2"/>
  <c r="J775" i="2"/>
  <c r="J776" i="2"/>
  <c r="U779" i="2"/>
  <c r="U780" i="2"/>
  <c r="J785" i="2"/>
  <c r="J786" i="2"/>
  <c r="T789" i="2"/>
  <c r="I789" i="2" s="1"/>
  <c r="U790" i="2"/>
  <c r="T790" i="2"/>
  <c r="I790" i="2" s="1"/>
  <c r="T820" i="2"/>
  <c r="I820" i="2" s="1"/>
  <c r="U820" i="2"/>
  <c r="V905" i="2"/>
  <c r="U864" i="2"/>
  <c r="T864" i="2"/>
  <c r="I864" i="2" s="1"/>
  <c r="U600" i="2"/>
  <c r="U601" i="2"/>
  <c r="U609" i="2"/>
  <c r="U614" i="2"/>
  <c r="U626" i="2"/>
  <c r="T629" i="2"/>
  <c r="U634" i="2"/>
  <c r="T637" i="2"/>
  <c r="I637" i="2" s="1"/>
  <c r="U642" i="2"/>
  <c r="T653" i="2"/>
  <c r="J665" i="2"/>
  <c r="U666" i="2"/>
  <c r="J669" i="2"/>
  <c r="T679" i="2"/>
  <c r="V681" i="2"/>
  <c r="J687" i="2"/>
  <c r="T693" i="2"/>
  <c r="U700" i="2"/>
  <c r="T706" i="2"/>
  <c r="I706" i="2" s="1"/>
  <c r="U708" i="2"/>
  <c r="T713" i="2"/>
  <c r="I713" i="2" s="1"/>
  <c r="U718" i="2"/>
  <c r="T719" i="2"/>
  <c r="I719" i="2" s="1"/>
  <c r="J730" i="2"/>
  <c r="U742" i="2"/>
  <c r="U755" i="2"/>
  <c r="J768" i="2"/>
  <c r="J769" i="2"/>
  <c r="J770" i="2"/>
  <c r="U771" i="2"/>
  <c r="U772" i="2"/>
  <c r="J779" i="2"/>
  <c r="J780" i="2"/>
  <c r="U781" i="2"/>
  <c r="J788" i="2"/>
  <c r="U1086" i="2"/>
  <c r="T1086" i="2"/>
  <c r="I1086" i="2" s="1"/>
  <c r="U684" i="2"/>
  <c r="T689" i="2"/>
  <c r="I689" i="2" s="1"/>
  <c r="J697" i="2"/>
  <c r="U698" i="2"/>
  <c r="U727" i="2"/>
  <c r="U737" i="2"/>
  <c r="T738" i="2"/>
  <c r="I738" i="2" s="1"/>
  <c r="U743" i="2"/>
  <c r="T746" i="2"/>
  <c r="I746" i="2" s="1"/>
  <c r="U749" i="2"/>
  <c r="T752" i="2"/>
  <c r="I752" i="2" s="1"/>
  <c r="J754" i="2"/>
  <c r="U756" i="2"/>
  <c r="U758" i="2"/>
  <c r="J760" i="2"/>
  <c r="U761" i="2"/>
  <c r="T762" i="2"/>
  <c r="I762" i="2" s="1"/>
  <c r="V780" i="2"/>
  <c r="T783" i="2"/>
  <c r="U814" i="2"/>
  <c r="U830" i="2"/>
  <c r="U621" i="2"/>
  <c r="V625" i="2"/>
  <c r="X625" i="2" s="1"/>
  <c r="T627" i="2"/>
  <c r="J629" i="2"/>
  <c r="U630" i="2"/>
  <c r="T635" i="2"/>
  <c r="V635" i="2" s="1"/>
  <c r="X635" i="2" s="1"/>
  <c r="AS635" i="2" s="1"/>
  <c r="J637" i="2"/>
  <c r="V641" i="2"/>
  <c r="X641" i="2" s="1"/>
  <c r="T643" i="2"/>
  <c r="U646" i="2"/>
  <c r="U650" i="2"/>
  <c r="J653" i="2"/>
  <c r="T660" i="2"/>
  <c r="I660" i="2" s="1"/>
  <c r="T667" i="2"/>
  <c r="I667" i="2" s="1"/>
  <c r="T671" i="2"/>
  <c r="I671" i="2" s="1"/>
  <c r="U676" i="2"/>
  <c r="J679" i="2"/>
  <c r="J693" i="2"/>
  <c r="U694" i="2"/>
  <c r="J700" i="2"/>
  <c r="J708" i="2"/>
  <c r="U714" i="2"/>
  <c r="T720" i="2"/>
  <c r="I720" i="2" s="1"/>
  <c r="U724" i="2"/>
  <c r="T735" i="2"/>
  <c r="V735" i="2" s="1"/>
  <c r="V736" i="2"/>
  <c r="J742" i="2"/>
  <c r="J748" i="2"/>
  <c r="U750" i="2"/>
  <c r="V754" i="2"/>
  <c r="U763" i="2"/>
  <c r="U764" i="2"/>
  <c r="J771" i="2"/>
  <c r="J772" i="2"/>
  <c r="U773" i="2"/>
  <c r="U774" i="2"/>
  <c r="J781" i="2"/>
  <c r="J782" i="2"/>
  <c r="T1057" i="2"/>
  <c r="I1057" i="2" s="1"/>
  <c r="U1057" i="2"/>
  <c r="U791" i="2"/>
  <c r="J799" i="2"/>
  <c r="T800" i="2"/>
  <c r="I800" i="2" s="1"/>
  <c r="T801" i="2"/>
  <c r="I801" i="2" s="1"/>
  <c r="T806" i="2"/>
  <c r="I806" i="2" s="1"/>
  <c r="J808" i="2"/>
  <c r="T809" i="2"/>
  <c r="I809" i="2" s="1"/>
  <c r="U824" i="2"/>
  <c r="U825" i="2"/>
  <c r="J836" i="2"/>
  <c r="U843" i="2"/>
  <c r="U848" i="2"/>
  <c r="T870" i="2"/>
  <c r="I870" i="2" s="1"/>
  <c r="U875" i="2"/>
  <c r="U876" i="2"/>
  <c r="J881" i="2"/>
  <c r="U885" i="2"/>
  <c r="U886" i="2"/>
  <c r="J893" i="2"/>
  <c r="U895" i="2"/>
  <c r="U896" i="2"/>
  <c r="J900" i="2"/>
  <c r="U906" i="2"/>
  <c r="U907" i="2"/>
  <c r="J930" i="2"/>
  <c r="J931" i="2"/>
  <c r="U932" i="2"/>
  <c r="J941" i="2"/>
  <c r="J951" i="2"/>
  <c r="T953" i="2"/>
  <c r="J961" i="2"/>
  <c r="J973" i="2"/>
  <c r="J974" i="2"/>
  <c r="U976" i="2"/>
  <c r="J989" i="2"/>
  <c r="J990" i="2"/>
  <c r="U992" i="2"/>
  <c r="J1053" i="2"/>
  <c r="J1054" i="2"/>
  <c r="J1055" i="2"/>
  <c r="J1071" i="2"/>
  <c r="U1074" i="2"/>
  <c r="U1076" i="2"/>
  <c r="J1082" i="2"/>
  <c r="U1141" i="2"/>
  <c r="U1142" i="2"/>
  <c r="T1142" i="2"/>
  <c r="I1142" i="2" s="1"/>
  <c r="U1482" i="2"/>
  <c r="T1482" i="2"/>
  <c r="V899" i="2"/>
  <c r="T1011" i="2"/>
  <c r="V1011" i="2" s="1"/>
  <c r="X1011" i="2" s="1"/>
  <c r="AT1011" i="2" s="1"/>
  <c r="U1011" i="2"/>
  <c r="U1168" i="2"/>
  <c r="T1168" i="2"/>
  <c r="I1168" i="2" s="1"/>
  <c r="T1235" i="2"/>
  <c r="I1235" i="2" s="1"/>
  <c r="U1235" i="2"/>
  <c r="V791" i="2"/>
  <c r="J792" i="2"/>
  <c r="U793" i="2"/>
  <c r="T795" i="2"/>
  <c r="I795" i="2" s="1"/>
  <c r="U796" i="2"/>
  <c r="J801" i="2"/>
  <c r="J802" i="2"/>
  <c r="U803" i="2"/>
  <c r="U811" i="2"/>
  <c r="T816" i="2"/>
  <c r="J820" i="2"/>
  <c r="U821" i="2"/>
  <c r="U827" i="2"/>
  <c r="T832" i="2"/>
  <c r="I832" i="2" s="1"/>
  <c r="U845" i="2"/>
  <c r="J848" i="2"/>
  <c r="U849" i="2"/>
  <c r="T850" i="2"/>
  <c r="I850" i="2" s="1"/>
  <c r="T854" i="2"/>
  <c r="I854" i="2" s="1"/>
  <c r="U859" i="2"/>
  <c r="U860" i="2"/>
  <c r="T862" i="2"/>
  <c r="I862" i="2" s="1"/>
  <c r="U867" i="2"/>
  <c r="U868" i="2"/>
  <c r="T872" i="2"/>
  <c r="I872" i="2" s="1"/>
  <c r="J875" i="2"/>
  <c r="U878" i="2"/>
  <c r="J885" i="2"/>
  <c r="U887" i="2"/>
  <c r="U888" i="2"/>
  <c r="J895" i="2"/>
  <c r="U897" i="2"/>
  <c r="U898" i="2"/>
  <c r="J906" i="2"/>
  <c r="T913" i="2"/>
  <c r="T921" i="2"/>
  <c r="T937" i="2"/>
  <c r="U947" i="2"/>
  <c r="T957" i="2"/>
  <c r="T968" i="2"/>
  <c r="U983" i="2"/>
  <c r="T1003" i="2"/>
  <c r="V1003" i="2" s="1"/>
  <c r="X1003" i="2" s="1"/>
  <c r="U1003" i="2"/>
  <c r="T1026" i="2"/>
  <c r="V1037" i="2"/>
  <c r="T1228" i="2"/>
  <c r="I1228" i="2" s="1"/>
  <c r="U1312" i="2"/>
  <c r="T1312" i="2"/>
  <c r="V820" i="2"/>
  <c r="U949" i="2"/>
  <c r="T949" i="2"/>
  <c r="V958" i="2"/>
  <c r="I958" i="2"/>
  <c r="T1005" i="2"/>
  <c r="V1005" i="2" s="1"/>
  <c r="U1005" i="2"/>
  <c r="T1046" i="2"/>
  <c r="V1046" i="2" s="1"/>
  <c r="U1046" i="2"/>
  <c r="U787" i="2"/>
  <c r="J795" i="2"/>
  <c r="J796" i="2"/>
  <c r="T797" i="2"/>
  <c r="I797" i="2" s="1"/>
  <c r="U798" i="2"/>
  <c r="V804" i="2"/>
  <c r="U805" i="2"/>
  <c r="U817" i="2"/>
  <c r="U828" i="2"/>
  <c r="U829" i="2"/>
  <c r="J832" i="2"/>
  <c r="U834" i="2"/>
  <c r="U839" i="2"/>
  <c r="J850" i="2"/>
  <c r="U853" i="2"/>
  <c r="J860" i="2"/>
  <c r="U861" i="2"/>
  <c r="J867" i="2"/>
  <c r="J868" i="2"/>
  <c r="U879" i="2"/>
  <c r="U880" i="2"/>
  <c r="J887" i="2"/>
  <c r="U889" i="2"/>
  <c r="J897" i="2"/>
  <c r="U899" i="2"/>
  <c r="U905" i="2"/>
  <c r="J936" i="2"/>
  <c r="U938" i="2"/>
  <c r="J945" i="2"/>
  <c r="J946" i="2"/>
  <c r="U948" i="2"/>
  <c r="J956" i="2"/>
  <c r="U958" i="2"/>
  <c r="J967" i="2"/>
  <c r="J981" i="2"/>
  <c r="J982" i="2"/>
  <c r="U984" i="2"/>
  <c r="J995" i="2"/>
  <c r="T1004" i="2"/>
  <c r="I1004" i="2" s="1"/>
  <c r="U1019" i="2"/>
  <c r="J1022" i="2"/>
  <c r="J1023" i="2"/>
  <c r="J1043" i="2"/>
  <c r="J1044" i="2"/>
  <c r="U1047" i="2"/>
  <c r="U1048" i="2"/>
  <c r="U1049" i="2"/>
  <c r="T1050" i="2"/>
  <c r="U1050" i="2"/>
  <c r="J1112" i="2"/>
  <c r="U1123" i="2"/>
  <c r="T1123" i="2"/>
  <c r="I1123" i="2" s="1"/>
  <c r="J1132" i="2"/>
  <c r="U1221" i="2"/>
  <c r="U1222" i="2"/>
  <c r="U1223" i="2"/>
  <c r="V860" i="2"/>
  <c r="T1224" i="2"/>
  <c r="I1224" i="2" s="1"/>
  <c r="U1224" i="2"/>
  <c r="J797" i="2"/>
  <c r="J798" i="2"/>
  <c r="T799" i="2"/>
  <c r="I799" i="2" s="1"/>
  <c r="U807" i="2"/>
  <c r="U813" i="2"/>
  <c r="U818" i="2"/>
  <c r="U819" i="2"/>
  <c r="U823" i="2"/>
  <c r="T836" i="2"/>
  <c r="I836" i="2" s="1"/>
  <c r="U840" i="2"/>
  <c r="U841" i="2"/>
  <c r="J879" i="2"/>
  <c r="U881" i="2"/>
  <c r="J889" i="2"/>
  <c r="U893" i="2"/>
  <c r="U894" i="2"/>
  <c r="J899" i="2"/>
  <c r="J910" i="2"/>
  <c r="J911" i="2"/>
  <c r="U917" i="2"/>
  <c r="T962" i="2"/>
  <c r="V962" i="2" s="1"/>
  <c r="U975" i="2"/>
  <c r="U991" i="2"/>
  <c r="J997" i="2"/>
  <c r="J1015" i="2"/>
  <c r="U1016" i="2"/>
  <c r="T1017" i="2"/>
  <c r="V1017" i="2" s="1"/>
  <c r="U1017" i="2"/>
  <c r="T1081" i="2"/>
  <c r="I1081" i="2" s="1"/>
  <c r="U1081" i="2"/>
  <c r="J1094" i="2"/>
  <c r="U1096" i="2"/>
  <c r="T903" i="2"/>
  <c r="J905" i="2"/>
  <c r="T911" i="2"/>
  <c r="U912" i="2"/>
  <c r="U922" i="2"/>
  <c r="U923" i="2"/>
  <c r="J926" i="2"/>
  <c r="U928" i="2"/>
  <c r="U933" i="2"/>
  <c r="T934" i="2"/>
  <c r="T939" i="2"/>
  <c r="T943" i="2"/>
  <c r="T944" i="2"/>
  <c r="J953" i="2"/>
  <c r="U954" i="2"/>
  <c r="J963" i="2"/>
  <c r="U964" i="2"/>
  <c r="U965" i="2"/>
  <c r="T969" i="2"/>
  <c r="T970" i="2"/>
  <c r="T978" i="2"/>
  <c r="T986" i="2"/>
  <c r="J996" i="2"/>
  <c r="T1007" i="2"/>
  <c r="V1007" i="2" s="1"/>
  <c r="X1007" i="2" s="1"/>
  <c r="AR1007" i="2" s="1"/>
  <c r="U1012" i="2"/>
  <c r="T1013" i="2"/>
  <c r="V1013" i="2" s="1"/>
  <c r="J1016" i="2"/>
  <c r="J1017" i="2"/>
  <c r="U1031" i="2"/>
  <c r="J1036" i="2"/>
  <c r="U1037" i="2"/>
  <c r="T1038" i="2"/>
  <c r="V1038" i="2" s="1"/>
  <c r="U1038" i="2"/>
  <c r="T1040" i="2"/>
  <c r="J1046" i="2"/>
  <c r="J1047" i="2"/>
  <c r="T1066" i="2"/>
  <c r="T1067" i="2"/>
  <c r="I1067" i="2" s="1"/>
  <c r="U1067" i="2"/>
  <c r="T1068" i="2"/>
  <c r="I1068" i="2" s="1"/>
  <c r="J1074" i="2"/>
  <c r="J1075" i="2"/>
  <c r="J1091" i="2"/>
  <c r="T1092" i="2"/>
  <c r="I1092" i="2" s="1"/>
  <c r="U1092" i="2"/>
  <c r="J1095" i="2"/>
  <c r="T1124" i="2"/>
  <c r="J1128" i="2"/>
  <c r="U1136" i="2"/>
  <c r="U1162" i="2"/>
  <c r="U1205" i="2"/>
  <c r="T1205" i="2"/>
  <c r="T1453" i="2"/>
  <c r="I1453" i="2" s="1"/>
  <c r="U1453" i="2"/>
  <c r="J933" i="2"/>
  <c r="T940" i="2"/>
  <c r="V940" i="2" s="1"/>
  <c r="X940" i="2" s="1"/>
  <c r="J943" i="2"/>
  <c r="J949" i="2"/>
  <c r="T950" i="2"/>
  <c r="V950" i="2" s="1"/>
  <c r="X950" i="2" s="1"/>
  <c r="U955" i="2"/>
  <c r="T960" i="2"/>
  <c r="J969" i="2"/>
  <c r="U971" i="2"/>
  <c r="J977" i="2"/>
  <c r="U979" i="2"/>
  <c r="J985" i="2"/>
  <c r="U987" i="2"/>
  <c r="J993" i="2"/>
  <c r="U998" i="2"/>
  <c r="J1006" i="2"/>
  <c r="J1028" i="2"/>
  <c r="T1041" i="2"/>
  <c r="I1041" i="2" s="1"/>
  <c r="V1057" i="2"/>
  <c r="T1069" i="2"/>
  <c r="I1069" i="2" s="1"/>
  <c r="V1109" i="2"/>
  <c r="J1111" i="2"/>
  <c r="T1115" i="2"/>
  <c r="I1115" i="2" s="1"/>
  <c r="T1116" i="2"/>
  <c r="I1116" i="2" s="1"/>
  <c r="W1117" i="2"/>
  <c r="J1148" i="2"/>
  <c r="U1151" i="2"/>
  <c r="V1160" i="2"/>
  <c r="T1177" i="2"/>
  <c r="I1177" i="2" s="1"/>
  <c r="J1186" i="2"/>
  <c r="V1242" i="2"/>
  <c r="J1242" i="2"/>
  <c r="J1251" i="2"/>
  <c r="T1255" i="2"/>
  <c r="U1255" i="2"/>
  <c r="U1409" i="2"/>
  <c r="T1409" i="2"/>
  <c r="U1354" i="2"/>
  <c r="T1354" i="2"/>
  <c r="V936" i="2"/>
  <c r="X936" i="2" s="1"/>
  <c r="U966" i="2"/>
  <c r="U972" i="2"/>
  <c r="U980" i="2"/>
  <c r="U988" i="2"/>
  <c r="V1020" i="2"/>
  <c r="T1023" i="2"/>
  <c r="U1023" i="2"/>
  <c r="U1032" i="2"/>
  <c r="T1053" i="2"/>
  <c r="I1053" i="2" s="1"/>
  <c r="U1053" i="2"/>
  <c r="J1057" i="2"/>
  <c r="U1060" i="2"/>
  <c r="U1085" i="2"/>
  <c r="U1122" i="2"/>
  <c r="T1122" i="2"/>
  <c r="I1122" i="2" s="1"/>
  <c r="J907" i="2"/>
  <c r="U914" i="2"/>
  <c r="U915" i="2"/>
  <c r="J918" i="2"/>
  <c r="U920" i="2"/>
  <c r="U930" i="2"/>
  <c r="U931" i="2"/>
  <c r="J935" i="2"/>
  <c r="U936" i="2"/>
  <c r="T942" i="2"/>
  <c r="T946" i="2"/>
  <c r="V946" i="2" s="1"/>
  <c r="T952" i="2"/>
  <c r="U956" i="2"/>
  <c r="U961" i="2"/>
  <c r="U967" i="2"/>
  <c r="T974" i="2"/>
  <c r="T982" i="2"/>
  <c r="T990" i="2"/>
  <c r="T995" i="2"/>
  <c r="T1008" i="2"/>
  <c r="V1008" i="2" s="1"/>
  <c r="J1020" i="2"/>
  <c r="T1025" i="2"/>
  <c r="V1025" i="2" s="1"/>
  <c r="X1025" i="2" s="1"/>
  <c r="J1032" i="2"/>
  <c r="J1033" i="2"/>
  <c r="J1052" i="2"/>
  <c r="T1054" i="2"/>
  <c r="T1055" i="2"/>
  <c r="I1055" i="2" s="1"/>
  <c r="J1060" i="2"/>
  <c r="J1061" i="2"/>
  <c r="U1062" i="2"/>
  <c r="J1086" i="2"/>
  <c r="U1088" i="2"/>
  <c r="U1102" i="2"/>
  <c r="T1103" i="2"/>
  <c r="I1103" i="2" s="1"/>
  <c r="T1104" i="2"/>
  <c r="I1104" i="2" s="1"/>
  <c r="T1105" i="2"/>
  <c r="I1105" i="2" s="1"/>
  <c r="T1106" i="2"/>
  <c r="I1106" i="2" s="1"/>
  <c r="V1115" i="2"/>
  <c r="J1118" i="2"/>
  <c r="J1119" i="2"/>
  <c r="J1120" i="2"/>
  <c r="U1132" i="2"/>
  <c r="T1132" i="2"/>
  <c r="I1132" i="2" s="1"/>
  <c r="U1133" i="2"/>
  <c r="J1169" i="2"/>
  <c r="U1170" i="2"/>
  <c r="T1170" i="2"/>
  <c r="I1170" i="2" s="1"/>
  <c r="U1194" i="2"/>
  <c r="U1195" i="2"/>
  <c r="U1196" i="2"/>
  <c r="U1197" i="2"/>
  <c r="U1248" i="2"/>
  <c r="T1248" i="2"/>
  <c r="I1248" i="2" s="1"/>
  <c r="U1279" i="2"/>
  <c r="J1318" i="2"/>
  <c r="J1042" i="2"/>
  <c r="T1045" i="2"/>
  <c r="I1045" i="2" s="1"/>
  <c r="T1056" i="2"/>
  <c r="V1061" i="2"/>
  <c r="J1070" i="2"/>
  <c r="U1072" i="2"/>
  <c r="T1073" i="2"/>
  <c r="I1073" i="2" s="1"/>
  <c r="T1107" i="2"/>
  <c r="I1107" i="2" s="1"/>
  <c r="T1108" i="2"/>
  <c r="I1108" i="2" s="1"/>
  <c r="V1117" i="2"/>
  <c r="U1140" i="2"/>
  <c r="T1140" i="2"/>
  <c r="I1140" i="2" s="1"/>
  <c r="J1193" i="2"/>
  <c r="T1220" i="2"/>
  <c r="I1220" i="2" s="1"/>
  <c r="U1220" i="2"/>
  <c r="U1228" i="2"/>
  <c r="T1229" i="2"/>
  <c r="I1229" i="2" s="1"/>
  <c r="X1242" i="2"/>
  <c r="T1253" i="2"/>
  <c r="V1283" i="2"/>
  <c r="J1495" i="2"/>
  <c r="V1500" i="2"/>
  <c r="I1500" i="2"/>
  <c r="V1152" i="2"/>
  <c r="U1154" i="2"/>
  <c r="U1155" i="2"/>
  <c r="J1162" i="2"/>
  <c r="T1164" i="2"/>
  <c r="I1164" i="2" s="1"/>
  <c r="J1167" i="2"/>
  <c r="U1180" i="2"/>
  <c r="U1190" i="2"/>
  <c r="J1213" i="2"/>
  <c r="T1233" i="2"/>
  <c r="I1233" i="2" s="1"/>
  <c r="T1240" i="2"/>
  <c r="U1244" i="2"/>
  <c r="J1265" i="2"/>
  <c r="J1299" i="2"/>
  <c r="T1488" i="2"/>
  <c r="I1488" i="2" s="1"/>
  <c r="V1279" i="2"/>
  <c r="X1279" i="2" s="1"/>
  <c r="U1283" i="2"/>
  <c r="T1283" i="2"/>
  <c r="I1283" i="2" s="1"/>
  <c r="T1305" i="2"/>
  <c r="I1305" i="2" s="1"/>
  <c r="U1305" i="2"/>
  <c r="U1367" i="2"/>
  <c r="I1369" i="2"/>
  <c r="V1369" i="2"/>
  <c r="V1440" i="2"/>
  <c r="X1440" i="2" s="1"/>
  <c r="I1440" i="2"/>
  <c r="U1441" i="2"/>
  <c r="T1441" i="2"/>
  <c r="V1015" i="2"/>
  <c r="X1015" i="2" s="1"/>
  <c r="AS1015" i="2" s="1"/>
  <c r="U1027" i="2"/>
  <c r="T1070" i="2"/>
  <c r="T1071" i="2"/>
  <c r="I1071" i="2" s="1"/>
  <c r="U1097" i="2"/>
  <c r="U1098" i="2"/>
  <c r="U1109" i="2"/>
  <c r="U1110" i="2"/>
  <c r="V1138" i="2"/>
  <c r="U1139" i="2"/>
  <c r="U1148" i="2"/>
  <c r="U1149" i="2"/>
  <c r="U1156" i="2"/>
  <c r="T1158" i="2"/>
  <c r="I1158" i="2" s="1"/>
  <c r="J1164" i="2"/>
  <c r="U1166" i="2"/>
  <c r="V1168" i="2"/>
  <c r="X1168" i="2" s="1"/>
  <c r="U1174" i="2"/>
  <c r="T1201" i="2"/>
  <c r="I1201" i="2" s="1"/>
  <c r="U1202" i="2"/>
  <c r="J1233" i="2"/>
  <c r="U1241" i="2"/>
  <c r="U1284" i="2"/>
  <c r="T1326" i="2"/>
  <c r="I1326" i="2" s="1"/>
  <c r="U1326" i="2"/>
  <c r="J1014" i="2"/>
  <c r="U1020" i="2"/>
  <c r="T1021" i="2"/>
  <c r="V1021" i="2" s="1"/>
  <c r="U1029" i="2"/>
  <c r="U1030" i="2"/>
  <c r="T1031" i="2"/>
  <c r="I1031" i="2" s="1"/>
  <c r="T1036" i="2"/>
  <c r="V1036" i="2" s="1"/>
  <c r="U1042" i="2"/>
  <c r="T1044" i="2"/>
  <c r="V1044" i="2" s="1"/>
  <c r="T1052" i="2"/>
  <c r="V1052" i="2" s="1"/>
  <c r="T1058" i="2"/>
  <c r="T1059" i="2"/>
  <c r="I1059" i="2" s="1"/>
  <c r="V1063" i="2"/>
  <c r="U1064" i="2"/>
  <c r="T1065" i="2"/>
  <c r="I1065" i="2" s="1"/>
  <c r="J1077" i="2"/>
  <c r="J1081" i="2"/>
  <c r="U1082" i="2"/>
  <c r="U1089" i="2"/>
  <c r="U1090" i="2"/>
  <c r="T1091" i="2"/>
  <c r="I1091" i="2" s="1"/>
  <c r="T1093" i="2"/>
  <c r="W1093" i="2" s="1"/>
  <c r="Y1093" i="2" s="1"/>
  <c r="T1094" i="2"/>
  <c r="V1094" i="2" s="1"/>
  <c r="J1097" i="2"/>
  <c r="U1099" i="2"/>
  <c r="U1100" i="2"/>
  <c r="T1101" i="2"/>
  <c r="V1108" i="2"/>
  <c r="U1111" i="2"/>
  <c r="U1112" i="2"/>
  <c r="T1113" i="2"/>
  <c r="I1113" i="2" s="1"/>
  <c r="T1114" i="2"/>
  <c r="I1114" i="2" s="1"/>
  <c r="W1115" i="2"/>
  <c r="U1144" i="2"/>
  <c r="T1144" i="2"/>
  <c r="I1144" i="2" s="1"/>
  <c r="J1156" i="2"/>
  <c r="U1159" i="2"/>
  <c r="U1176" i="2"/>
  <c r="J1181" i="2"/>
  <c r="T1203" i="2"/>
  <c r="I1203" i="2" s="1"/>
  <c r="T1204" i="2"/>
  <c r="I1204" i="2" s="1"/>
  <c r="J1225" i="2"/>
  <c r="U1226" i="2"/>
  <c r="T1226" i="2"/>
  <c r="I1226" i="2" s="1"/>
  <c r="U1252" i="2"/>
  <c r="T1351" i="2"/>
  <c r="U1351" i="2"/>
  <c r="U1117" i="2"/>
  <c r="U1118" i="2"/>
  <c r="T1119" i="2"/>
  <c r="I1119" i="2" s="1"/>
  <c r="T1120" i="2"/>
  <c r="I1120" i="2" s="1"/>
  <c r="U1126" i="2"/>
  <c r="U1152" i="2"/>
  <c r="U1153" i="2"/>
  <c r="U1160" i="2"/>
  <c r="U1161" i="2"/>
  <c r="U1171" i="2"/>
  <c r="U1172" i="2"/>
  <c r="U1184" i="2"/>
  <c r="U1192" i="2"/>
  <c r="J1197" i="2"/>
  <c r="U1199" i="2"/>
  <c r="U1200" i="2"/>
  <c r="J1210" i="2"/>
  <c r="T1212" i="2"/>
  <c r="I1212" i="2" s="1"/>
  <c r="U1232" i="2"/>
  <c r="J1235" i="2"/>
  <c r="U1236" i="2"/>
  <c r="J1245" i="2"/>
  <c r="U1246" i="2"/>
  <c r="U1249" i="2"/>
  <c r="J1253" i="2"/>
  <c r="T1265" i="2"/>
  <c r="I1265" i="2" s="1"/>
  <c r="T1269" i="2"/>
  <c r="I1269" i="2" s="1"/>
  <c r="T1272" i="2"/>
  <c r="I1272" i="2" s="1"/>
  <c r="T1277" i="2"/>
  <c r="J1282" i="2"/>
  <c r="T1287" i="2"/>
  <c r="T1288" i="2"/>
  <c r="U1288" i="2"/>
  <c r="U1300" i="2"/>
  <c r="T1300" i="2"/>
  <c r="V1300" i="2" s="1"/>
  <c r="U1301" i="2"/>
  <c r="T1301" i="2"/>
  <c r="J1332" i="2"/>
  <c r="J1333" i="2"/>
  <c r="U1346" i="2"/>
  <c r="U1353" i="2"/>
  <c r="U1362" i="2"/>
  <c r="U1363" i="2"/>
  <c r="U1376" i="2"/>
  <c r="J1402" i="2"/>
  <c r="U1429" i="2"/>
  <c r="T1167" i="2"/>
  <c r="I1167" i="2" s="1"/>
  <c r="T1169" i="2"/>
  <c r="I1169" i="2" s="1"/>
  <c r="T1173" i="2"/>
  <c r="I1173" i="2" s="1"/>
  <c r="V1177" i="2"/>
  <c r="U1179" i="2"/>
  <c r="U1185" i="2"/>
  <c r="J1217" i="2"/>
  <c r="U1219" i="2"/>
  <c r="U1225" i="2"/>
  <c r="U1240" i="2"/>
  <c r="U1254" i="2"/>
  <c r="U1259" i="2"/>
  <c r="T1273" i="2"/>
  <c r="J1307" i="2"/>
  <c r="J1324" i="2"/>
  <c r="J1325" i="2"/>
  <c r="J1361" i="2"/>
  <c r="J1382" i="2"/>
  <c r="T1386" i="2"/>
  <c r="V1386" i="2" s="1"/>
  <c r="U1386" i="2"/>
  <c r="U1434" i="2"/>
  <c r="T1434" i="2"/>
  <c r="J1450" i="2"/>
  <c r="U1471" i="2"/>
  <c r="T1471" i="2"/>
  <c r="J1479" i="2"/>
  <c r="J1480" i="2"/>
  <c r="U1496" i="2"/>
  <c r="T1496" i="2"/>
  <c r="U1233" i="2"/>
  <c r="U1237" i="2"/>
  <c r="J1247" i="2"/>
  <c r="U1251" i="2"/>
  <c r="J1255" i="2"/>
  <c r="U1256" i="2"/>
  <c r="T1261" i="2"/>
  <c r="T1267" i="2"/>
  <c r="I1267" i="2" s="1"/>
  <c r="T1271" i="2"/>
  <c r="I1271" i="2" s="1"/>
  <c r="U1275" i="2"/>
  <c r="J1279" i="2"/>
  <c r="J1284" i="2"/>
  <c r="T1293" i="2"/>
  <c r="U1294" i="2"/>
  <c r="J1311" i="2"/>
  <c r="J1338" i="2"/>
  <c r="U1339" i="2"/>
  <c r="U1342" i="2"/>
  <c r="T1342" i="2"/>
  <c r="J1356" i="2"/>
  <c r="U1357" i="2"/>
  <c r="U1358" i="2"/>
  <c r="T1392" i="2"/>
  <c r="I1392" i="2" s="1"/>
  <c r="J1398" i="2"/>
  <c r="U1440" i="2"/>
  <c r="U1411" i="2"/>
  <c r="T1412" i="2"/>
  <c r="V1412" i="2" s="1"/>
  <c r="J1437" i="2"/>
  <c r="J1438" i="2"/>
  <c r="J1439" i="2"/>
  <c r="T1446" i="2"/>
  <c r="I1446" i="2" s="1"/>
  <c r="T1447" i="2"/>
  <c r="U1447" i="2"/>
  <c r="U1492" i="2"/>
  <c r="T1492" i="2"/>
  <c r="I1492" i="2" s="1"/>
  <c r="J1257" i="2"/>
  <c r="U1263" i="2"/>
  <c r="J1271" i="2"/>
  <c r="U1276" i="2"/>
  <c r="T1280" i="2"/>
  <c r="I1280" i="2" s="1"/>
  <c r="U1282" i="2"/>
  <c r="J1293" i="2"/>
  <c r="J1378" i="2"/>
  <c r="U1404" i="2"/>
  <c r="W1429" i="2"/>
  <c r="J1460" i="2"/>
  <c r="J1473" i="2"/>
  <c r="W1313" i="2"/>
  <c r="T1322" i="2"/>
  <c r="T1324" i="2"/>
  <c r="U1334" i="2"/>
  <c r="V1339" i="2"/>
  <c r="U1364" i="2"/>
  <c r="U1368" i="2"/>
  <c r="T1384" i="2"/>
  <c r="U1384" i="2"/>
  <c r="J1386" i="2"/>
  <c r="U1388" i="2"/>
  <c r="T1390" i="2"/>
  <c r="I1390" i="2" s="1"/>
  <c r="J1395" i="2"/>
  <c r="T1396" i="2"/>
  <c r="I1396" i="2" s="1"/>
  <c r="T1410" i="2"/>
  <c r="I1410" i="2" s="1"/>
  <c r="U1410" i="2"/>
  <c r="J1412" i="2"/>
  <c r="U1418" i="2"/>
  <c r="J1422" i="2"/>
  <c r="T1423" i="2"/>
  <c r="U1430" i="2"/>
  <c r="J1447" i="2"/>
  <c r="U1448" i="2"/>
  <c r="J1452" i="2"/>
  <c r="U1462" i="2"/>
  <c r="T1464" i="2"/>
  <c r="T1472" i="2"/>
  <c r="I1472" i="2" s="1"/>
  <c r="U1476" i="2"/>
  <c r="U1481" i="2"/>
  <c r="J1295" i="2"/>
  <c r="V1305" i="2"/>
  <c r="T1315" i="2"/>
  <c r="T1318" i="2"/>
  <c r="I1318" i="2" s="1"/>
  <c r="T1323" i="2"/>
  <c r="J1334" i="2"/>
  <c r="U1336" i="2"/>
  <c r="U1355" i="2"/>
  <c r="U1359" i="2"/>
  <c r="J1371" i="2"/>
  <c r="U1382" i="2"/>
  <c r="U1408" i="2"/>
  <c r="T1450" i="2"/>
  <c r="I1450" i="2" s="1"/>
  <c r="J1481" i="2"/>
  <c r="J1296" i="2"/>
  <c r="J1302" i="2"/>
  <c r="U1306" i="2"/>
  <c r="U1327" i="2"/>
  <c r="J1330" i="2"/>
  <c r="J1336" i="2"/>
  <c r="U1347" i="2"/>
  <c r="U1350" i="2"/>
  <c r="T1360" i="2"/>
  <c r="V1360" i="2" s="1"/>
  <c r="U1370" i="2"/>
  <c r="T1370" i="2"/>
  <c r="T1378" i="2"/>
  <c r="J1379" i="2"/>
  <c r="J1380" i="2"/>
  <c r="J1389" i="2"/>
  <c r="J1393" i="2"/>
  <c r="T1395" i="2"/>
  <c r="I1395" i="2" s="1"/>
  <c r="U1395" i="2"/>
  <c r="J1405" i="2"/>
  <c r="U1413" i="2"/>
  <c r="T1417" i="2"/>
  <c r="I1417" i="2" s="1"/>
  <c r="J1424" i="2"/>
  <c r="T1425" i="2"/>
  <c r="I1425" i="2" s="1"/>
  <c r="T1426" i="2"/>
  <c r="J1430" i="2"/>
  <c r="T1431" i="2"/>
  <c r="I1431" i="2" s="1"/>
  <c r="T1442" i="2"/>
  <c r="I1442" i="2" s="1"/>
  <c r="J1448" i="2"/>
  <c r="J1462" i="2"/>
  <c r="J1467" i="2"/>
  <c r="V1373" i="2"/>
  <c r="T1383" i="2"/>
  <c r="V1408" i="2"/>
  <c r="X1408" i="2" s="1"/>
  <c r="J1477" i="2"/>
  <c r="U1484" i="2"/>
  <c r="U1498" i="2"/>
  <c r="J1298" i="2"/>
  <c r="U1299" i="2"/>
  <c r="J1306" i="2"/>
  <c r="T1325" i="2"/>
  <c r="U1328" i="2"/>
  <c r="U1332" i="2"/>
  <c r="T1333" i="2"/>
  <c r="V1333" i="2" s="1"/>
  <c r="X1333" i="2" s="1"/>
  <c r="J1349" i="2"/>
  <c r="U1352" i="2"/>
  <c r="T1356" i="2"/>
  <c r="J1360" i="2"/>
  <c r="T1361" i="2"/>
  <c r="I1361" i="2" s="1"/>
  <c r="U1366" i="2"/>
  <c r="U1385" i="2"/>
  <c r="T1398" i="2"/>
  <c r="T1402" i="2"/>
  <c r="J1407" i="2"/>
  <c r="T1415" i="2"/>
  <c r="I1415" i="2" s="1"/>
  <c r="J1420" i="2"/>
  <c r="T1421" i="2"/>
  <c r="I1421" i="2" s="1"/>
  <c r="J1426" i="2"/>
  <c r="T1427" i="2"/>
  <c r="I1427" i="2" s="1"/>
  <c r="U1433" i="2"/>
  <c r="T1438" i="2"/>
  <c r="J1442" i="2"/>
  <c r="T1444" i="2"/>
  <c r="I1444" i="2" s="1"/>
  <c r="U1445" i="2"/>
  <c r="U1455" i="2"/>
  <c r="U1456" i="2"/>
  <c r="U1460" i="2"/>
  <c r="U1470" i="2"/>
  <c r="U1473" i="2"/>
  <c r="U1480" i="2"/>
  <c r="J1483" i="2"/>
  <c r="U1486" i="2"/>
  <c r="U1494" i="2"/>
  <c r="T1495" i="2"/>
  <c r="U1392" i="2"/>
  <c r="U1403" i="2"/>
  <c r="J1408" i="2"/>
  <c r="J1418" i="2"/>
  <c r="T1419" i="2"/>
  <c r="J1436" i="2"/>
  <c r="T1451" i="2"/>
  <c r="I1451" i="2" s="1"/>
  <c r="J1455" i="2"/>
  <c r="T1457" i="2"/>
  <c r="I1457" i="2" s="1"/>
  <c r="J1464" i="2"/>
  <c r="U1465" i="2"/>
  <c r="J1469" i="2"/>
  <c r="T1487" i="2"/>
  <c r="U1491" i="2"/>
  <c r="J1499" i="2"/>
  <c r="I8" i="2"/>
  <c r="W11" i="2"/>
  <c r="I22" i="2"/>
  <c r="V22" i="2"/>
  <c r="X22" i="2" s="1"/>
  <c r="W25" i="2"/>
  <c r="W41" i="2"/>
  <c r="W73" i="2"/>
  <c r="I86" i="2"/>
  <c r="W5" i="2"/>
  <c r="I18" i="2"/>
  <c r="V18" i="2"/>
  <c r="W35" i="2"/>
  <c r="W6" i="2"/>
  <c r="W37" i="2"/>
  <c r="W22" i="2"/>
  <c r="I36" i="2"/>
  <c r="V36" i="2"/>
  <c r="W39" i="2"/>
  <c r="I52" i="2"/>
  <c r="V52" i="2"/>
  <c r="I68" i="2"/>
  <c r="W70" i="2"/>
  <c r="V84" i="2"/>
  <c r="I84" i="2"/>
  <c r="W86" i="2"/>
  <c r="W87" i="2"/>
  <c r="V116" i="2"/>
  <c r="W13" i="2"/>
  <c r="X13" i="2"/>
  <c r="I24" i="2"/>
  <c r="V24" i="2"/>
  <c r="W42" i="2"/>
  <c r="W43" i="2"/>
  <c r="V51" i="2"/>
  <c r="I56" i="2"/>
  <c r="V56" i="2"/>
  <c r="W58" i="2"/>
  <c r="V67" i="2"/>
  <c r="W75" i="2"/>
  <c r="I88" i="2"/>
  <c r="V88" i="2"/>
  <c r="X88" i="2" s="1"/>
  <c r="I38" i="2"/>
  <c r="V38" i="2"/>
  <c r="X38" i="2" s="1"/>
  <c r="X56" i="2"/>
  <c r="W56" i="2"/>
  <c r="I70" i="2"/>
  <c r="V70" i="2"/>
  <c r="W88" i="2"/>
  <c r="AG142" i="2"/>
  <c r="F38" i="3"/>
  <c r="E38" i="3"/>
  <c r="D37" i="3"/>
  <c r="C36" i="3"/>
  <c r="B35" i="3"/>
  <c r="H33" i="3"/>
  <c r="G32" i="3"/>
  <c r="F31" i="3"/>
  <c r="E30" i="3"/>
  <c r="D29" i="3"/>
  <c r="C28" i="3"/>
  <c r="B27" i="3"/>
  <c r="H25" i="3"/>
  <c r="G24" i="3"/>
  <c r="F23" i="3"/>
  <c r="E22" i="3"/>
  <c r="D21" i="3"/>
  <c r="C20" i="3"/>
  <c r="B19" i="3"/>
  <c r="H17" i="3"/>
  <c r="G16" i="3"/>
  <c r="F15" i="3"/>
  <c r="E14" i="3"/>
  <c r="D13" i="3"/>
  <c r="C12" i="3"/>
  <c r="B11" i="3"/>
  <c r="H9" i="3"/>
  <c r="B38" i="3"/>
  <c r="H36" i="3"/>
  <c r="G35" i="3"/>
  <c r="F34" i="3"/>
  <c r="E33" i="3"/>
  <c r="D32" i="3"/>
  <c r="C31" i="3"/>
  <c r="B30" i="3"/>
  <c r="H28" i="3"/>
  <c r="G27" i="3"/>
  <c r="F26" i="3"/>
  <c r="E25" i="3"/>
  <c r="D24" i="3"/>
  <c r="C23" i="3"/>
  <c r="B22" i="3"/>
  <c r="H20" i="3"/>
  <c r="G19" i="3"/>
  <c r="F18" i="3"/>
  <c r="E17" i="3"/>
  <c r="D16" i="3"/>
  <c r="C15" i="3"/>
  <c r="B14" i="3"/>
  <c r="H12" i="3"/>
  <c r="G11" i="3"/>
  <c r="F10" i="3"/>
  <c r="E9" i="3"/>
  <c r="H37" i="3"/>
  <c r="H38" i="3"/>
  <c r="G37" i="3"/>
  <c r="F36" i="3"/>
  <c r="E35" i="3"/>
  <c r="D34" i="3"/>
  <c r="C33" i="3"/>
  <c r="B32" i="3"/>
  <c r="H30" i="3"/>
  <c r="G29" i="3"/>
  <c r="F28" i="3"/>
  <c r="E27" i="3"/>
  <c r="D26" i="3"/>
  <c r="C25" i="3"/>
  <c r="B24" i="3"/>
  <c r="H22" i="3"/>
  <c r="G21" i="3"/>
  <c r="F20" i="3"/>
  <c r="E19" i="3"/>
  <c r="D18" i="3"/>
  <c r="C17" i="3"/>
  <c r="B16" i="3"/>
  <c r="H14" i="3"/>
  <c r="G13" i="3"/>
  <c r="F12" i="3"/>
  <c r="E11" i="3"/>
  <c r="D10" i="3"/>
  <c r="C9" i="3"/>
  <c r="G38" i="3"/>
  <c r="F37" i="3"/>
  <c r="E36" i="3"/>
  <c r="D35" i="3"/>
  <c r="C34" i="3"/>
  <c r="B33" i="3"/>
  <c r="H31" i="3"/>
  <c r="G30" i="3"/>
  <c r="F29" i="3"/>
  <c r="E28" i="3"/>
  <c r="D27" i="3"/>
  <c r="C26" i="3"/>
  <c r="B25" i="3"/>
  <c r="H23" i="3"/>
  <c r="G22" i="3"/>
  <c r="F21" i="3"/>
  <c r="E20" i="3"/>
  <c r="D19" i="3"/>
  <c r="C18" i="3"/>
  <c r="B17" i="3"/>
  <c r="H15" i="3"/>
  <c r="G14" i="3"/>
  <c r="F13" i="3"/>
  <c r="E12" i="3"/>
  <c r="D11" i="3"/>
  <c r="C10" i="3"/>
  <c r="B9" i="3"/>
  <c r="B36" i="3"/>
  <c r="G33" i="3"/>
  <c r="E31" i="3"/>
  <c r="C29" i="3"/>
  <c r="H26" i="3"/>
  <c r="F24" i="3"/>
  <c r="D22" i="3"/>
  <c r="B20" i="3"/>
  <c r="G17" i="3"/>
  <c r="E15" i="3"/>
  <c r="C13" i="3"/>
  <c r="H10" i="3"/>
  <c r="D38" i="3"/>
  <c r="H35" i="3"/>
  <c r="F33" i="3"/>
  <c r="D31" i="3"/>
  <c r="B29" i="3"/>
  <c r="G26" i="3"/>
  <c r="E24" i="3"/>
  <c r="C22" i="3"/>
  <c r="H19" i="3"/>
  <c r="F17" i="3"/>
  <c r="D15" i="3"/>
  <c r="B13" i="3"/>
  <c r="G10" i="3"/>
  <c r="C38" i="3"/>
  <c r="F35" i="3"/>
  <c r="D33" i="3"/>
  <c r="B31" i="3"/>
  <c r="G28" i="3"/>
  <c r="E26" i="3"/>
  <c r="C24" i="3"/>
  <c r="H21" i="3"/>
  <c r="F19" i="3"/>
  <c r="D17" i="3"/>
  <c r="B15" i="3"/>
  <c r="G12" i="3"/>
  <c r="E10" i="3"/>
  <c r="E37" i="3"/>
  <c r="C35" i="3"/>
  <c r="H32" i="3"/>
  <c r="F30" i="3"/>
  <c r="D28" i="3"/>
  <c r="B26" i="3"/>
  <c r="G23" i="3"/>
  <c r="E21" i="3"/>
  <c r="C19" i="3"/>
  <c r="H16" i="3"/>
  <c r="F14" i="3"/>
  <c r="D12" i="3"/>
  <c r="B10" i="3"/>
  <c r="C37" i="3"/>
  <c r="H34" i="3"/>
  <c r="F32" i="3"/>
  <c r="D30" i="3"/>
  <c r="B28" i="3"/>
  <c r="G25" i="3"/>
  <c r="E23" i="3"/>
  <c r="C21" i="3"/>
  <c r="H18" i="3"/>
  <c r="F16" i="3"/>
  <c r="D14" i="3"/>
  <c r="B12" i="3"/>
  <c r="G9" i="3"/>
  <c r="B37" i="3"/>
  <c r="G34" i="3"/>
  <c r="E32" i="3"/>
  <c r="C30" i="3"/>
  <c r="H27" i="3"/>
  <c r="F25" i="3"/>
  <c r="D23" i="3"/>
  <c r="B21" i="3"/>
  <c r="G18" i="3"/>
  <c r="E16" i="3"/>
  <c r="C14" i="3"/>
  <c r="H11" i="3"/>
  <c r="F9" i="3"/>
  <c r="G36" i="3"/>
  <c r="E34" i="3"/>
  <c r="C32" i="3"/>
  <c r="H29" i="3"/>
  <c r="F27" i="3"/>
  <c r="D25" i="3"/>
  <c r="B23" i="3"/>
  <c r="G20" i="3"/>
  <c r="E18" i="3"/>
  <c r="C16" i="3"/>
  <c r="H13" i="3"/>
  <c r="F11" i="3"/>
  <c r="D9" i="3"/>
  <c r="C27" i="3"/>
  <c r="H24" i="3"/>
  <c r="F22" i="3"/>
  <c r="D20" i="3"/>
  <c r="D36" i="3"/>
  <c r="B18" i="3"/>
  <c r="B34" i="3"/>
  <c r="G15" i="3"/>
  <c r="E29" i="3"/>
  <c r="C11" i="3"/>
  <c r="G31" i="3"/>
  <c r="E13" i="3"/>
  <c r="I10" i="2"/>
  <c r="V10" i="2"/>
  <c r="X10" i="2" s="1"/>
  <c r="I12" i="2"/>
  <c r="V12" i="2"/>
  <c r="W14" i="2"/>
  <c r="W15" i="2"/>
  <c r="W29" i="2"/>
  <c r="V42" i="2"/>
  <c r="I42" i="2"/>
  <c r="W44" i="2"/>
  <c r="I74" i="2"/>
  <c r="V74" i="2"/>
  <c r="W77" i="2"/>
  <c r="V130" i="2"/>
  <c r="X130" i="2" s="1"/>
  <c r="V146" i="2"/>
  <c r="X146" i="2" s="1"/>
  <c r="W2" i="2"/>
  <c r="V9" i="2"/>
  <c r="I14" i="2"/>
  <c r="V14" i="2"/>
  <c r="W16" i="2"/>
  <c r="W17" i="2"/>
  <c r="V23" i="2"/>
  <c r="V28" i="2"/>
  <c r="X28" i="2" s="1"/>
  <c r="I28" i="2"/>
  <c r="W30" i="2"/>
  <c r="W31" i="2"/>
  <c r="V39" i="2"/>
  <c r="X39" i="2" s="1"/>
  <c r="V44" i="2"/>
  <c r="X44" i="2" s="1"/>
  <c r="I44" i="2"/>
  <c r="W46" i="2"/>
  <c r="W47" i="2"/>
  <c r="V55" i="2"/>
  <c r="I60" i="2"/>
  <c r="V60" i="2"/>
  <c r="X60" i="2" s="1"/>
  <c r="W62" i="2"/>
  <c r="W63" i="2"/>
  <c r="V71" i="2"/>
  <c r="V76" i="2"/>
  <c r="X76" i="2" s="1"/>
  <c r="I76" i="2"/>
  <c r="W78" i="2"/>
  <c r="W79" i="2"/>
  <c r="V87" i="2"/>
  <c r="X87" i="2" s="1"/>
  <c r="V104" i="2"/>
  <c r="X104" i="2" s="1"/>
  <c r="V112" i="2"/>
  <c r="X112" i="2" s="1"/>
  <c r="V136" i="2"/>
  <c r="V152" i="2"/>
  <c r="X152" i="2" s="1"/>
  <c r="V158" i="2"/>
  <c r="X158" i="2" s="1"/>
  <c r="W10" i="2"/>
  <c r="X24" i="2"/>
  <c r="W24" i="2"/>
  <c r="W57" i="2"/>
  <c r="AI126" i="2"/>
  <c r="AA126" i="2"/>
  <c r="AH126" i="2"/>
  <c r="Z126" i="2"/>
  <c r="AG126" i="2"/>
  <c r="Y126" i="2"/>
  <c r="AL126" i="2"/>
  <c r="AK126" i="2"/>
  <c r="AJ126" i="2"/>
  <c r="O126" i="2" s="1"/>
  <c r="P126" i="2" s="1"/>
  <c r="W12" i="2"/>
  <c r="W26" i="2"/>
  <c r="X27" i="2"/>
  <c r="W27" i="2"/>
  <c r="I26" i="2"/>
  <c r="V26" i="2"/>
  <c r="X26" i="2" s="1"/>
  <c r="W28" i="2"/>
  <c r="W45" i="2"/>
  <c r="V58" i="2"/>
  <c r="I58" i="2"/>
  <c r="W60" i="2"/>
  <c r="W61" i="2"/>
  <c r="W76" i="2"/>
  <c r="AI138" i="2"/>
  <c r="AA138" i="2"/>
  <c r="AH138" i="2"/>
  <c r="Z138" i="2"/>
  <c r="AG138" i="2"/>
  <c r="M138" i="2" s="1"/>
  <c r="N138" i="2" s="1"/>
  <c r="Y138" i="2"/>
  <c r="AL138" i="2"/>
  <c r="AK138" i="2"/>
  <c r="AJ138" i="2"/>
  <c r="V2" i="2"/>
  <c r="I2" i="2"/>
  <c r="W3" i="2"/>
  <c r="X3" i="2"/>
  <c r="V11" i="2"/>
  <c r="I16" i="2"/>
  <c r="V16" i="2"/>
  <c r="X16" i="2" s="1"/>
  <c r="X18" i="2"/>
  <c r="W18" i="2"/>
  <c r="V25" i="2"/>
  <c r="V30" i="2"/>
  <c r="I30" i="2"/>
  <c r="W32" i="2"/>
  <c r="X33" i="2"/>
  <c r="W33" i="2"/>
  <c r="V41" i="2"/>
  <c r="I46" i="2"/>
  <c r="V46" i="2"/>
  <c r="X46" i="2" s="1"/>
  <c r="W48" i="2"/>
  <c r="W49" i="2"/>
  <c r="V57" i="2"/>
  <c r="X57" i="2" s="1"/>
  <c r="V62" i="2"/>
  <c r="X62" i="2" s="1"/>
  <c r="I62" i="2"/>
  <c r="W64" i="2"/>
  <c r="W65" i="2"/>
  <c r="V73" i="2"/>
  <c r="V78" i="2"/>
  <c r="X78" i="2" s="1"/>
  <c r="I78" i="2"/>
  <c r="W80" i="2"/>
  <c r="W81" i="2"/>
  <c r="X81" i="2"/>
  <c r="X90" i="2"/>
  <c r="W90" i="2"/>
  <c r="V120" i="2"/>
  <c r="X120" i="2" s="1"/>
  <c r="V126" i="2"/>
  <c r="X126" i="2" s="1"/>
  <c r="W134" i="2"/>
  <c r="V142" i="2"/>
  <c r="M142" i="2" s="1"/>
  <c r="N142" i="2" s="1"/>
  <c r="W150" i="2"/>
  <c r="W4" i="2"/>
  <c r="X19" i="2"/>
  <c r="W19" i="2"/>
  <c r="I32" i="2"/>
  <c r="V32" i="2"/>
  <c r="X32" i="2" s="1"/>
  <c r="W34" i="2"/>
  <c r="I48" i="2"/>
  <c r="V48" i="2"/>
  <c r="X48" i="2" s="1"/>
  <c r="W50" i="2"/>
  <c r="W51" i="2"/>
  <c r="X51" i="2"/>
  <c r="I64" i="2"/>
  <c r="V64" i="2"/>
  <c r="X64" i="2" s="1"/>
  <c r="W66" i="2"/>
  <c r="W67" i="2"/>
  <c r="X67" i="2"/>
  <c r="I80" i="2"/>
  <c r="V80" i="2"/>
  <c r="X80" i="2" s="1"/>
  <c r="W82" i="2"/>
  <c r="W83" i="2"/>
  <c r="I4" i="2"/>
  <c r="V4" i="2"/>
  <c r="X4" i="2" s="1"/>
  <c r="W21" i="2"/>
  <c r="V34" i="2"/>
  <c r="X34" i="2" s="1"/>
  <c r="I34" i="2"/>
  <c r="X36" i="2"/>
  <c r="W36" i="2"/>
  <c r="I50" i="2"/>
  <c r="V50" i="2"/>
  <c r="X50" i="2" s="1"/>
  <c r="X52" i="2"/>
  <c r="W52" i="2"/>
  <c r="W53" i="2"/>
  <c r="X53" i="2"/>
  <c r="I66" i="2"/>
  <c r="V66" i="2"/>
  <c r="W68" i="2"/>
  <c r="W69" i="2"/>
  <c r="X69" i="2"/>
  <c r="V82" i="2"/>
  <c r="X82" i="2" s="1"/>
  <c r="I82" i="2"/>
  <c r="X84" i="2"/>
  <c r="W84" i="2"/>
  <c r="W85" i="2"/>
  <c r="W130" i="2"/>
  <c r="W146" i="2"/>
  <c r="W196" i="2"/>
  <c r="T144" i="2"/>
  <c r="I144" i="2" s="1"/>
  <c r="T156" i="2"/>
  <c r="I156" i="2" s="1"/>
  <c r="T164" i="2"/>
  <c r="I164" i="2" s="1"/>
  <c r="T168" i="2"/>
  <c r="I168" i="2" s="1"/>
  <c r="V189" i="2"/>
  <c r="J189" i="2"/>
  <c r="J216" i="2"/>
  <c r="U108" i="2"/>
  <c r="U112" i="2"/>
  <c r="U140" i="2"/>
  <c r="X116" i="2"/>
  <c r="J169" i="2"/>
  <c r="T171" i="2"/>
  <c r="J177" i="2"/>
  <c r="T179" i="2"/>
  <c r="J185" i="2"/>
  <c r="T187" i="2"/>
  <c r="W188" i="2"/>
  <c r="J203" i="2"/>
  <c r="J207" i="2"/>
  <c r="W213" i="2"/>
  <c r="J277" i="2"/>
  <c r="W352" i="2"/>
  <c r="W403" i="2"/>
  <c r="W409" i="2"/>
  <c r="W174" i="2"/>
  <c r="U104" i="2"/>
  <c r="U116" i="2"/>
  <c r="U120" i="2"/>
  <c r="U152" i="2"/>
  <c r="W190" i="2"/>
  <c r="W205" i="2"/>
  <c r="W338" i="2"/>
  <c r="W372" i="2"/>
  <c r="W393" i="2"/>
  <c r="W396" i="2"/>
  <c r="W410" i="2"/>
  <c r="U128" i="2"/>
  <c r="X134" i="2"/>
  <c r="X138" i="2"/>
  <c r="W172" i="2"/>
  <c r="W173" i="2"/>
  <c r="W175" i="2"/>
  <c r="W180" i="2"/>
  <c r="W181" i="2"/>
  <c r="W183" i="2"/>
  <c r="J193" i="2"/>
  <c r="J197" i="2"/>
  <c r="J248" i="2"/>
  <c r="X390" i="2"/>
  <c r="W390" i="2"/>
  <c r="U124" i="2"/>
  <c r="U136" i="2"/>
  <c r="U160" i="2"/>
  <c r="J228" i="2"/>
  <c r="I251" i="2"/>
  <c r="W251" i="2"/>
  <c r="W104" i="2"/>
  <c r="W108" i="2"/>
  <c r="W112" i="2"/>
  <c r="W116" i="2"/>
  <c r="W120" i="2"/>
  <c r="W124" i="2"/>
  <c r="W128" i="2"/>
  <c r="W136" i="2"/>
  <c r="W140" i="2"/>
  <c r="W148" i="2"/>
  <c r="W152" i="2"/>
  <c r="W160" i="2"/>
  <c r="J174" i="2"/>
  <c r="U176" i="2"/>
  <c r="T176" i="2"/>
  <c r="V176" i="2" s="1"/>
  <c r="X176" i="2" s="1"/>
  <c r="J182" i="2"/>
  <c r="U184" i="2"/>
  <c r="T184" i="2"/>
  <c r="W184" i="2" s="1"/>
  <c r="V202" i="2"/>
  <c r="X202" i="2" s="1"/>
  <c r="AL206" i="2"/>
  <c r="AJ206" i="2"/>
  <c r="O206" i="2" s="1"/>
  <c r="P206" i="2" s="1"/>
  <c r="AG206" i="2"/>
  <c r="AI206" i="2"/>
  <c r="Y206" i="2"/>
  <c r="AH206" i="2"/>
  <c r="AK206" i="2"/>
  <c r="T217" i="2"/>
  <c r="W217" i="2" s="1"/>
  <c r="T224" i="2"/>
  <c r="W224" i="2" s="1"/>
  <c r="W250" i="2"/>
  <c r="W406" i="2"/>
  <c r="T96" i="2"/>
  <c r="I96" i="2" s="1"/>
  <c r="T100" i="2"/>
  <c r="I100" i="2" s="1"/>
  <c r="T132" i="2"/>
  <c r="I132" i="2" s="1"/>
  <c r="V206" i="2"/>
  <c r="J206" i="2"/>
  <c r="K206" i="2" s="1"/>
  <c r="L206" i="2" s="1"/>
  <c r="E4" i="5"/>
  <c r="C5" i="3"/>
  <c r="W89" i="2"/>
  <c r="T91" i="2"/>
  <c r="I91" i="2" s="1"/>
  <c r="T92" i="2"/>
  <c r="T94" i="2"/>
  <c r="T98" i="2"/>
  <c r="I98" i="2" s="1"/>
  <c r="T102" i="2"/>
  <c r="I102" i="2" s="1"/>
  <c r="T106" i="2"/>
  <c r="I106" i="2" s="1"/>
  <c r="T110" i="2"/>
  <c r="I110" i="2" s="1"/>
  <c r="T114" i="2"/>
  <c r="I114" i="2" s="1"/>
  <c r="T118" i="2"/>
  <c r="I118" i="2" s="1"/>
  <c r="T122" i="2"/>
  <c r="I122" i="2" s="1"/>
  <c r="U169" i="2"/>
  <c r="T169" i="2"/>
  <c r="W169" i="2" s="1"/>
  <c r="V174" i="2"/>
  <c r="X174" i="2" s="1"/>
  <c r="V175" i="2"/>
  <c r="X175" i="2" s="1"/>
  <c r="J175" i="2"/>
  <c r="U177" i="2"/>
  <c r="T177" i="2"/>
  <c r="V177" i="2" s="1"/>
  <c r="X177" i="2" s="1"/>
  <c r="V182" i="2"/>
  <c r="X182" i="2" s="1"/>
  <c r="V183" i="2"/>
  <c r="J183" i="2"/>
  <c r="U185" i="2"/>
  <c r="T185" i="2"/>
  <c r="W185" i="2" s="1"/>
  <c r="T192" i="2"/>
  <c r="W215" i="2"/>
  <c r="AL220" i="2"/>
  <c r="AJ220" i="2"/>
  <c r="O220" i="2" s="1"/>
  <c r="P220" i="2" s="1"/>
  <c r="AA220" i="2"/>
  <c r="Z220" i="2"/>
  <c r="AG220" i="2"/>
  <c r="M220" i="2" s="1"/>
  <c r="N220" i="2" s="1"/>
  <c r="AK220" i="2"/>
  <c r="AI220" i="2"/>
  <c r="W233" i="2"/>
  <c r="X335" i="2"/>
  <c r="W335" i="2"/>
  <c r="V349" i="2"/>
  <c r="X349" i="2" s="1"/>
  <c r="I349" i="2"/>
  <c r="W350" i="2"/>
  <c r="W394" i="2"/>
  <c r="W407" i="2"/>
  <c r="J219" i="2"/>
  <c r="W234" i="2"/>
  <c r="W320" i="2"/>
  <c r="U148" i="2"/>
  <c r="W249" i="2"/>
  <c r="J94" i="2"/>
  <c r="J98" i="2"/>
  <c r="J102" i="2"/>
  <c r="J106" i="2"/>
  <c r="J110" i="2"/>
  <c r="J114" i="2"/>
  <c r="J118" i="2"/>
  <c r="J122" i="2"/>
  <c r="J126" i="2"/>
  <c r="J130" i="2"/>
  <c r="J134" i="2"/>
  <c r="J138" i="2"/>
  <c r="J142" i="2"/>
  <c r="J146" i="2"/>
  <c r="J150" i="2"/>
  <c r="J154" i="2"/>
  <c r="J158" i="2"/>
  <c r="J162" i="2"/>
  <c r="J166" i="2"/>
  <c r="U170" i="2"/>
  <c r="T170" i="2"/>
  <c r="W170" i="2" s="1"/>
  <c r="J176" i="2"/>
  <c r="U178" i="2"/>
  <c r="T178" i="2"/>
  <c r="J184" i="2"/>
  <c r="U186" i="2"/>
  <c r="T186" i="2"/>
  <c r="W189" i="2"/>
  <c r="J198" i="2"/>
  <c r="V215" i="2"/>
  <c r="X215" i="2" s="1"/>
  <c r="I215" i="2"/>
  <c r="AF220" i="2"/>
  <c r="AD220" i="2"/>
  <c r="AB220" i="2"/>
  <c r="AC220" i="2"/>
  <c r="AE220" i="2"/>
  <c r="V233" i="2"/>
  <c r="X233" i="2" s="1"/>
  <c r="I233" i="2"/>
  <c r="V317" i="2"/>
  <c r="X317" i="2" s="1"/>
  <c r="I317" i="2"/>
  <c r="W318" i="2"/>
  <c r="W182" i="2"/>
  <c r="X148" i="2"/>
  <c r="X172" i="2"/>
  <c r="X180" i="2"/>
  <c r="I188" i="2"/>
  <c r="V188" i="2"/>
  <c r="X188" i="2" s="1"/>
  <c r="W214" i="2"/>
  <c r="W227" i="2"/>
  <c r="I235" i="2"/>
  <c r="W235" i="2"/>
  <c r="V246" i="2"/>
  <c r="X246" i="2" s="1"/>
  <c r="J246" i="2"/>
  <c r="J281" i="2"/>
  <c r="W367" i="2"/>
  <c r="X402" i="2"/>
  <c r="W402" i="2"/>
  <c r="V449" i="2"/>
  <c r="I449" i="2"/>
  <c r="T93" i="2"/>
  <c r="V93" i="2" s="1"/>
  <c r="T95" i="2"/>
  <c r="W95" i="2" s="1"/>
  <c r="T97" i="2"/>
  <c r="T99" i="2"/>
  <c r="T101" i="2"/>
  <c r="T103" i="2"/>
  <c r="T105" i="2"/>
  <c r="I105" i="2" s="1"/>
  <c r="T107" i="2"/>
  <c r="I107" i="2" s="1"/>
  <c r="T109" i="2"/>
  <c r="I109" i="2" s="1"/>
  <c r="T111" i="2"/>
  <c r="I111" i="2" s="1"/>
  <c r="T113" i="2"/>
  <c r="I113" i="2" s="1"/>
  <c r="T115" i="2"/>
  <c r="I115" i="2" s="1"/>
  <c r="T117" i="2"/>
  <c r="T119" i="2"/>
  <c r="I119" i="2" s="1"/>
  <c r="T121" i="2"/>
  <c r="T123" i="2"/>
  <c r="I123" i="2" s="1"/>
  <c r="T125" i="2"/>
  <c r="W125" i="2" s="1"/>
  <c r="T127" i="2"/>
  <c r="I127" i="2" s="1"/>
  <c r="T129" i="2"/>
  <c r="W129" i="2" s="1"/>
  <c r="T131" i="2"/>
  <c r="I131" i="2" s="1"/>
  <c r="T133" i="2"/>
  <c r="T135" i="2"/>
  <c r="I135" i="2" s="1"/>
  <c r="T137" i="2"/>
  <c r="V137" i="2" s="1"/>
  <c r="T139" i="2"/>
  <c r="I139" i="2" s="1"/>
  <c r="T141" i="2"/>
  <c r="W141" i="2" s="1"/>
  <c r="T143" i="2"/>
  <c r="I143" i="2" s="1"/>
  <c r="T145" i="2"/>
  <c r="V145" i="2" s="1"/>
  <c r="X145" i="2" s="1"/>
  <c r="T147" i="2"/>
  <c r="I147" i="2" s="1"/>
  <c r="T149" i="2"/>
  <c r="T151" i="2"/>
  <c r="I151" i="2" s="1"/>
  <c r="T153" i="2"/>
  <c r="T155" i="2"/>
  <c r="I155" i="2" s="1"/>
  <c r="T157" i="2"/>
  <c r="I157" i="2" s="1"/>
  <c r="T159" i="2"/>
  <c r="I159" i="2" s="1"/>
  <c r="T161" i="2"/>
  <c r="W161" i="2" s="1"/>
  <c r="T163" i="2"/>
  <c r="I163" i="2" s="1"/>
  <c r="T165" i="2"/>
  <c r="T167" i="2"/>
  <c r="I167" i="2" s="1"/>
  <c r="X207" i="2"/>
  <c r="W207" i="2"/>
  <c r="W210" i="2"/>
  <c r="V214" i="2"/>
  <c r="X214" i="2" s="1"/>
  <c r="J214" i="2"/>
  <c r="V249" i="2"/>
  <c r="I249" i="2"/>
  <c r="J261" i="2"/>
  <c r="AK313" i="2"/>
  <c r="AJ313" i="2"/>
  <c r="O313" i="2" s="1"/>
  <c r="P313" i="2" s="1"/>
  <c r="AI313" i="2"/>
  <c r="AA313" i="2"/>
  <c r="AH313" i="2"/>
  <c r="Z313" i="2"/>
  <c r="AG313" i="2"/>
  <c r="M313" i="2" s="1"/>
  <c r="N313" i="2" s="1"/>
  <c r="Y313" i="2"/>
  <c r="AL313" i="2"/>
  <c r="W336" i="2"/>
  <c r="AC343" i="2"/>
  <c r="AB343" i="2"/>
  <c r="AF343" i="2"/>
  <c r="AE343" i="2"/>
  <c r="AD343" i="2"/>
  <c r="U380" i="2"/>
  <c r="T380" i="2"/>
  <c r="W391" i="2"/>
  <c r="W395" i="2"/>
  <c r="W397" i="2"/>
  <c r="W400" i="2"/>
  <c r="W404" i="2"/>
  <c r="V179" i="2"/>
  <c r="X179" i="2" s="1"/>
  <c r="J188" i="2"/>
  <c r="J190" i="2"/>
  <c r="T194" i="2"/>
  <c r="I194" i="2" s="1"/>
  <c r="W222" i="2"/>
  <c r="V235" i="2"/>
  <c r="X235" i="2" s="1"/>
  <c r="W240" i="2"/>
  <c r="W243" i="2"/>
  <c r="V251" i="2"/>
  <c r="X251" i="2" s="1"/>
  <c r="W256" i="2"/>
  <c r="J265" i="2"/>
  <c r="V369" i="2"/>
  <c r="X369" i="2" s="1"/>
  <c r="J369" i="2"/>
  <c r="W411" i="2"/>
  <c r="W414" i="2"/>
  <c r="J172" i="2"/>
  <c r="J180" i="2"/>
  <c r="J200" i="2"/>
  <c r="T204" i="2"/>
  <c r="J212" i="2"/>
  <c r="T219" i="2"/>
  <c r="J221" i="2"/>
  <c r="V230" i="2"/>
  <c r="X230" i="2" s="1"/>
  <c r="J230" i="2"/>
  <c r="W239" i="2"/>
  <c r="T242" i="2"/>
  <c r="W255" i="2"/>
  <c r="T258" i="2"/>
  <c r="I258" i="2" s="1"/>
  <c r="J269" i="2"/>
  <c r="W319" i="2"/>
  <c r="X322" i="2"/>
  <c r="W322" i="2"/>
  <c r="V333" i="2"/>
  <c r="X333" i="2" s="1"/>
  <c r="I333" i="2"/>
  <c r="X351" i="2"/>
  <c r="W351" i="2"/>
  <c r="X354" i="2"/>
  <c r="W354" i="2"/>
  <c r="W373" i="2"/>
  <c r="U378" i="2"/>
  <c r="T378" i="2"/>
  <c r="I379" i="2"/>
  <c r="W389" i="2"/>
  <c r="W392" i="2"/>
  <c r="W398" i="2"/>
  <c r="W401" i="2"/>
  <c r="V173" i="2"/>
  <c r="X173" i="2" s="1"/>
  <c r="V181" i="2"/>
  <c r="X181" i="2" s="1"/>
  <c r="J194" i="2"/>
  <c r="T198" i="2"/>
  <c r="I198" i="2" s="1"/>
  <c r="T208" i="2"/>
  <c r="X220" i="2"/>
  <c r="K220" i="2"/>
  <c r="L220" i="2" s="1"/>
  <c r="X223" i="2"/>
  <c r="W223" i="2"/>
  <c r="W226" i="2"/>
  <c r="J232" i="2"/>
  <c r="J273" i="2"/>
  <c r="W307" i="2"/>
  <c r="X311" i="2"/>
  <c r="W311" i="2"/>
  <c r="W334" i="2"/>
  <c r="W405" i="2"/>
  <c r="W408" i="2"/>
  <c r="W415" i="2"/>
  <c r="I502" i="2"/>
  <c r="V502" i="2"/>
  <c r="X502" i="2" s="1"/>
  <c r="W412" i="2"/>
  <c r="W413" i="2"/>
  <c r="I562" i="2"/>
  <c r="V562" i="2"/>
  <c r="X562" i="2" s="1"/>
  <c r="U571" i="2"/>
  <c r="T571" i="2"/>
  <c r="W571" i="2" s="1"/>
  <c r="W399" i="2"/>
  <c r="W262" i="2"/>
  <c r="W266" i="2"/>
  <c r="X270" i="2"/>
  <c r="W270" i="2"/>
  <c r="W274" i="2"/>
  <c r="W278" i="2"/>
  <c r="W282" i="2"/>
  <c r="X286" i="2"/>
  <c r="W286" i="2"/>
  <c r="W290" i="2"/>
  <c r="X294" i="2"/>
  <c r="W294" i="2"/>
  <c r="W298" i="2"/>
  <c r="X302" i="2"/>
  <c r="W302" i="2"/>
  <c r="W306" i="2"/>
  <c r="X310" i="2"/>
  <c r="W310" i="2"/>
  <c r="AK323" i="2"/>
  <c r="AJ323" i="2"/>
  <c r="O323" i="2" s="1"/>
  <c r="P323" i="2" s="1"/>
  <c r="AI323" i="2"/>
  <c r="AA323" i="2"/>
  <c r="AH323" i="2"/>
  <c r="Z323" i="2"/>
  <c r="U369" i="2"/>
  <c r="V384" i="2"/>
  <c r="X384" i="2" s="1"/>
  <c r="W416" i="2"/>
  <c r="W423" i="2"/>
  <c r="W424" i="2"/>
  <c r="W450" i="2"/>
  <c r="V463" i="2"/>
  <c r="X463" i="2" s="1"/>
  <c r="I463" i="2"/>
  <c r="I466" i="2"/>
  <c r="V466" i="2"/>
  <c r="X466" i="2" s="1"/>
  <c r="W494" i="2"/>
  <c r="W539" i="2"/>
  <c r="X539" i="2"/>
  <c r="U555" i="2"/>
  <c r="T555" i="2"/>
  <c r="W602" i="2"/>
  <c r="J209" i="2"/>
  <c r="T212" i="2"/>
  <c r="V212" i="2" s="1"/>
  <c r="T221" i="2"/>
  <c r="V221" i="2" s="1"/>
  <c r="X221" i="2" s="1"/>
  <c r="J225" i="2"/>
  <c r="T228" i="2"/>
  <c r="I231" i="2"/>
  <c r="T237" i="2"/>
  <c r="I237" i="2" s="1"/>
  <c r="J241" i="2"/>
  <c r="T244" i="2"/>
  <c r="W244" i="2" s="1"/>
  <c r="X252" i="2"/>
  <c r="T253" i="2"/>
  <c r="J257" i="2"/>
  <c r="T260" i="2"/>
  <c r="V260" i="2" s="1"/>
  <c r="T264" i="2"/>
  <c r="I264" i="2" s="1"/>
  <c r="T268" i="2"/>
  <c r="W268" i="2" s="1"/>
  <c r="T272" i="2"/>
  <c r="V272" i="2" s="1"/>
  <c r="T276" i="2"/>
  <c r="T280" i="2"/>
  <c r="T284" i="2"/>
  <c r="I284" i="2" s="1"/>
  <c r="T288" i="2"/>
  <c r="I288" i="2" s="1"/>
  <c r="T292" i="2"/>
  <c r="I292" i="2" s="1"/>
  <c r="T296" i="2"/>
  <c r="I296" i="2" s="1"/>
  <c r="T300" i="2"/>
  <c r="I300" i="2" s="1"/>
  <c r="T304" i="2"/>
  <c r="I304" i="2" s="1"/>
  <c r="T308" i="2"/>
  <c r="T312" i="2"/>
  <c r="I312" i="2" s="1"/>
  <c r="T314" i="2"/>
  <c r="I319" i="2"/>
  <c r="Y323" i="2"/>
  <c r="J325" i="2"/>
  <c r="W328" i="2"/>
  <c r="T330" i="2"/>
  <c r="I330" i="2" s="1"/>
  <c r="I335" i="2"/>
  <c r="J341" i="2"/>
  <c r="W344" i="2"/>
  <c r="T346" i="2"/>
  <c r="I351" i="2"/>
  <c r="J357" i="2"/>
  <c r="W360" i="2"/>
  <c r="T362" i="2"/>
  <c r="W362" i="2" s="1"/>
  <c r="T368" i="2"/>
  <c r="W369" i="2"/>
  <c r="W374" i="2"/>
  <c r="U375" i="2"/>
  <c r="J376" i="2"/>
  <c r="W379" i="2"/>
  <c r="W382" i="2"/>
  <c r="W384" i="2"/>
  <c r="I386" i="2"/>
  <c r="V386" i="2"/>
  <c r="X386" i="2" s="1"/>
  <c r="W386" i="2"/>
  <c r="V447" i="2"/>
  <c r="I447" i="2"/>
  <c r="I450" i="2"/>
  <c r="V450" i="2"/>
  <c r="X450" i="2" s="1"/>
  <c r="U518" i="2"/>
  <c r="T518" i="2"/>
  <c r="W518" i="2" s="1"/>
  <c r="W537" i="2"/>
  <c r="V537" i="2"/>
  <c r="V545" i="2"/>
  <c r="X545" i="2" s="1"/>
  <c r="I545" i="2"/>
  <c r="V577" i="2"/>
  <c r="X577" i="2" s="1"/>
  <c r="I577" i="2"/>
  <c r="I602" i="2"/>
  <c r="V602" i="2"/>
  <c r="J285" i="2"/>
  <c r="J289" i="2"/>
  <c r="J293" i="2"/>
  <c r="J297" i="2"/>
  <c r="J301" i="2"/>
  <c r="J305" i="2"/>
  <c r="J309" i="2"/>
  <c r="J313" i="2"/>
  <c r="T316" i="2"/>
  <c r="J327" i="2"/>
  <c r="T332" i="2"/>
  <c r="I332" i="2" s="1"/>
  <c r="J343" i="2"/>
  <c r="K343" i="2" s="1"/>
  <c r="L343" i="2" s="1"/>
  <c r="AK343" i="2"/>
  <c r="AJ343" i="2"/>
  <c r="O343" i="2" s="1"/>
  <c r="P343" i="2" s="1"/>
  <c r="AI343" i="2"/>
  <c r="AA343" i="2"/>
  <c r="AH343" i="2"/>
  <c r="Z343" i="2"/>
  <c r="T348" i="2"/>
  <c r="I348" i="2" s="1"/>
  <c r="J359" i="2"/>
  <c r="T364" i="2"/>
  <c r="W366" i="2"/>
  <c r="U374" i="2"/>
  <c r="W383" i="2"/>
  <c r="W421" i="2"/>
  <c r="W422" i="2"/>
  <c r="W429" i="2"/>
  <c r="W430" i="2"/>
  <c r="AL431" i="2"/>
  <c r="AK431" i="2"/>
  <c r="AG431" i="2"/>
  <c r="AA431" i="2"/>
  <c r="Z431" i="2"/>
  <c r="AJ431" i="2"/>
  <c r="Y431" i="2"/>
  <c r="T432" i="2"/>
  <c r="V432" i="2" s="1"/>
  <c r="X432" i="2" s="1"/>
  <c r="V465" i="2"/>
  <c r="X465" i="2" s="1"/>
  <c r="I465" i="2"/>
  <c r="W502" i="2"/>
  <c r="V593" i="2"/>
  <c r="X593" i="2" s="1"/>
  <c r="I593" i="2"/>
  <c r="U692" i="2"/>
  <c r="T692" i="2"/>
  <c r="I692" i="2" s="1"/>
  <c r="T238" i="2"/>
  <c r="I238" i="2" s="1"/>
  <c r="T247" i="2"/>
  <c r="J250" i="2"/>
  <c r="J251" i="2"/>
  <c r="T254" i="2"/>
  <c r="I254" i="2" s="1"/>
  <c r="T259" i="2"/>
  <c r="I259" i="2" s="1"/>
  <c r="W261" i="2"/>
  <c r="T263" i="2"/>
  <c r="I263" i="2" s="1"/>
  <c r="W265" i="2"/>
  <c r="T267" i="2"/>
  <c r="I267" i="2" s="1"/>
  <c r="W269" i="2"/>
  <c r="T271" i="2"/>
  <c r="I271" i="2" s="1"/>
  <c r="W273" i="2"/>
  <c r="T275" i="2"/>
  <c r="W277" i="2"/>
  <c r="T279" i="2"/>
  <c r="W281" i="2"/>
  <c r="T283" i="2"/>
  <c r="I283" i="2" s="1"/>
  <c r="W285" i="2"/>
  <c r="T287" i="2"/>
  <c r="I287" i="2" s="1"/>
  <c r="V288" i="2"/>
  <c r="W289" i="2"/>
  <c r="T291" i="2"/>
  <c r="W293" i="2"/>
  <c r="T295" i="2"/>
  <c r="I295" i="2" s="1"/>
  <c r="W297" i="2"/>
  <c r="T299" i="2"/>
  <c r="I299" i="2" s="1"/>
  <c r="W301" i="2"/>
  <c r="T303" i="2"/>
  <c r="I303" i="2" s="1"/>
  <c r="W305" i="2"/>
  <c r="W309" i="2"/>
  <c r="W315" i="2"/>
  <c r="AG323" i="2"/>
  <c r="M323" i="2" s="1"/>
  <c r="N323" i="2" s="1"/>
  <c r="W331" i="2"/>
  <c r="W347" i="2"/>
  <c r="W363" i="2"/>
  <c r="U367" i="2"/>
  <c r="W377" i="2"/>
  <c r="W380" i="2"/>
  <c r="X387" i="2"/>
  <c r="W419" i="2"/>
  <c r="W420" i="2"/>
  <c r="W427" i="2"/>
  <c r="W428" i="2"/>
  <c r="AI431" i="2"/>
  <c r="W435" i="2"/>
  <c r="U467" i="2"/>
  <c r="T467" i="2"/>
  <c r="W467" i="2" s="1"/>
  <c r="W510" i="2"/>
  <c r="U519" i="2"/>
  <c r="T519" i="2"/>
  <c r="W519" i="2" s="1"/>
  <c r="W529" i="2"/>
  <c r="I529" i="2"/>
  <c r="V529" i="2"/>
  <c r="X529" i="2" s="1"/>
  <c r="I538" i="2"/>
  <c r="V538" i="2"/>
  <c r="W540" i="2"/>
  <c r="T191" i="2"/>
  <c r="T193" i="2"/>
  <c r="T195" i="2"/>
  <c r="W195" i="2" s="1"/>
  <c r="T197" i="2"/>
  <c r="T199" i="2"/>
  <c r="T201" i="2"/>
  <c r="V201" i="2" s="1"/>
  <c r="T203" i="2"/>
  <c r="V203" i="2" s="1"/>
  <c r="X203" i="2" s="1"/>
  <c r="V210" i="2"/>
  <c r="X210" i="2" s="1"/>
  <c r="V226" i="2"/>
  <c r="W317" i="2"/>
  <c r="X323" i="2"/>
  <c r="AL323" i="2"/>
  <c r="W333" i="2"/>
  <c r="W349" i="2"/>
  <c r="J381" i="2"/>
  <c r="V382" i="2"/>
  <c r="X382" i="2" s="1"/>
  <c r="V412" i="2"/>
  <c r="X412" i="2" s="1"/>
  <c r="W439" i="2"/>
  <c r="U451" i="2"/>
  <c r="T451" i="2"/>
  <c r="W451" i="2" s="1"/>
  <c r="V486" i="2"/>
  <c r="X486" i="2" s="1"/>
  <c r="X607" i="2"/>
  <c r="W607" i="2"/>
  <c r="T218" i="2"/>
  <c r="I218" i="2" s="1"/>
  <c r="V224" i="2"/>
  <c r="W230" i="2"/>
  <c r="V240" i="2"/>
  <c r="X240" i="2" s="1"/>
  <c r="W246" i="2"/>
  <c r="V256" i="2"/>
  <c r="J307" i="2"/>
  <c r="J311" i="2"/>
  <c r="V318" i="2"/>
  <c r="X318" i="2" s="1"/>
  <c r="T324" i="2"/>
  <c r="I324" i="2" s="1"/>
  <c r="X325" i="2"/>
  <c r="V334" i="2"/>
  <c r="T340" i="2"/>
  <c r="X341" i="2"/>
  <c r="AG343" i="2"/>
  <c r="M343" i="2" s="1"/>
  <c r="N343" i="2" s="1"/>
  <c r="V350" i="2"/>
  <c r="X350" i="2" s="1"/>
  <c r="J351" i="2"/>
  <c r="T356" i="2"/>
  <c r="J365" i="2"/>
  <c r="V366" i="2"/>
  <c r="X366" i="2" s="1"/>
  <c r="X371" i="2"/>
  <c r="W371" i="2"/>
  <c r="W385" i="2"/>
  <c r="W387" i="2"/>
  <c r="V392" i="2"/>
  <c r="V400" i="2"/>
  <c r="V406" i="2"/>
  <c r="X406" i="2" s="1"/>
  <c r="W417" i="2"/>
  <c r="W418" i="2"/>
  <c r="V422" i="2"/>
  <c r="X422" i="2" s="1"/>
  <c r="W425" i="2"/>
  <c r="W426" i="2"/>
  <c r="V430" i="2"/>
  <c r="X430" i="2" s="1"/>
  <c r="V448" i="2"/>
  <c r="X448" i="2" s="1"/>
  <c r="U469" i="2"/>
  <c r="T469" i="2"/>
  <c r="W469" i="2" s="1"/>
  <c r="W486" i="2"/>
  <c r="W541" i="2"/>
  <c r="V561" i="2"/>
  <c r="X561" i="2" s="1"/>
  <c r="I561" i="2"/>
  <c r="I578" i="2"/>
  <c r="V578" i="2"/>
  <c r="U587" i="2"/>
  <c r="T587" i="2"/>
  <c r="T209" i="2"/>
  <c r="J213" i="2"/>
  <c r="T216" i="2"/>
  <c r="I216" i="2" s="1"/>
  <c r="V222" i="2"/>
  <c r="X222" i="2" s="1"/>
  <c r="T225" i="2"/>
  <c r="I225" i="2" s="1"/>
  <c r="J229" i="2"/>
  <c r="T232" i="2"/>
  <c r="T241" i="2"/>
  <c r="I241" i="2" s="1"/>
  <c r="J244" i="2"/>
  <c r="J245" i="2"/>
  <c r="T248" i="2"/>
  <c r="T257" i="2"/>
  <c r="X281" i="2"/>
  <c r="X285" i="2"/>
  <c r="X289" i="2"/>
  <c r="X293" i="2"/>
  <c r="X301" i="2"/>
  <c r="X309" i="2"/>
  <c r="X313" i="2"/>
  <c r="V320" i="2"/>
  <c r="J321" i="2"/>
  <c r="W321" i="2"/>
  <c r="T326" i="2"/>
  <c r="W326" i="2" s="1"/>
  <c r="V336" i="2"/>
  <c r="X336" i="2" s="1"/>
  <c r="J337" i="2"/>
  <c r="W337" i="2"/>
  <c r="T342" i="2"/>
  <c r="X343" i="2"/>
  <c r="AL343" i="2"/>
  <c r="V352" i="2"/>
  <c r="J353" i="2"/>
  <c r="W353" i="2"/>
  <c r="T358" i="2"/>
  <c r="X359" i="2"/>
  <c r="U370" i="2"/>
  <c r="J436" i="2"/>
  <c r="U453" i="2"/>
  <c r="T453" i="2"/>
  <c r="W453" i="2" s="1"/>
  <c r="T464" i="2"/>
  <c r="W464" i="2" s="1"/>
  <c r="W466" i="2"/>
  <c r="V494" i="2"/>
  <c r="X494" i="2" s="1"/>
  <c r="U527" i="2"/>
  <c r="T527" i="2"/>
  <c r="I530" i="2"/>
  <c r="V530" i="2"/>
  <c r="X530" i="2" s="1"/>
  <c r="V541" i="2"/>
  <c r="X541" i="2" s="1"/>
  <c r="I541" i="2"/>
  <c r="J380" i="2"/>
  <c r="T388" i="2"/>
  <c r="I388" i="2" s="1"/>
  <c r="J432" i="2"/>
  <c r="T434" i="2"/>
  <c r="T438" i="2"/>
  <c r="T442" i="2"/>
  <c r="W442" i="2" s="1"/>
  <c r="I445" i="2"/>
  <c r="T452" i="2"/>
  <c r="W454" i="2"/>
  <c r="I461" i="2"/>
  <c r="T468" i="2"/>
  <c r="W470" i="2"/>
  <c r="I477" i="2"/>
  <c r="W484" i="2"/>
  <c r="W492" i="2"/>
  <c r="W500" i="2"/>
  <c r="W508" i="2"/>
  <c r="W521" i="2"/>
  <c r="I522" i="2"/>
  <c r="V522" i="2"/>
  <c r="X522" i="2" s="1"/>
  <c r="J524" i="2"/>
  <c r="I540" i="2"/>
  <c r="V540" i="2"/>
  <c r="I679" i="2"/>
  <c r="V679" i="2"/>
  <c r="X443" i="2"/>
  <c r="W443" i="2"/>
  <c r="W456" i="2"/>
  <c r="W459" i="2"/>
  <c r="W472" i="2"/>
  <c r="W475" i="2"/>
  <c r="V484" i="2"/>
  <c r="V492" i="2"/>
  <c r="V500" i="2"/>
  <c r="X500" i="2" s="1"/>
  <c r="V508" i="2"/>
  <c r="W531" i="2"/>
  <c r="W554" i="2"/>
  <c r="W570" i="2"/>
  <c r="W586" i="2"/>
  <c r="V601" i="2"/>
  <c r="X601" i="2" s="1"/>
  <c r="I601" i="2"/>
  <c r="I669" i="2"/>
  <c r="V669" i="2"/>
  <c r="X669" i="2" s="1"/>
  <c r="T376" i="2"/>
  <c r="V379" i="2"/>
  <c r="X379" i="2" s="1"/>
  <c r="X445" i="2"/>
  <c r="W445" i="2"/>
  <c r="V454" i="2"/>
  <c r="T455" i="2"/>
  <c r="W455" i="2" s="1"/>
  <c r="X461" i="2"/>
  <c r="W461" i="2"/>
  <c r="V470" i="2"/>
  <c r="T471" i="2"/>
  <c r="W471" i="2" s="1"/>
  <c r="X477" i="2"/>
  <c r="W477" i="2"/>
  <c r="W523" i="2"/>
  <c r="U547" i="2"/>
  <c r="T547" i="2"/>
  <c r="I554" i="2"/>
  <c r="V554" i="2"/>
  <c r="I570" i="2"/>
  <c r="V570" i="2"/>
  <c r="I586" i="2"/>
  <c r="V586" i="2"/>
  <c r="X586" i="2" s="1"/>
  <c r="U595" i="2"/>
  <c r="T595" i="2"/>
  <c r="W595" i="2" s="1"/>
  <c r="W677" i="2"/>
  <c r="W703" i="2"/>
  <c r="T365" i="2"/>
  <c r="T370" i="2"/>
  <c r="V373" i="2"/>
  <c r="X373" i="2" s="1"/>
  <c r="J375" i="2"/>
  <c r="T381" i="2"/>
  <c r="V381" i="2" s="1"/>
  <c r="V385" i="2"/>
  <c r="X385" i="2" s="1"/>
  <c r="W447" i="2"/>
  <c r="X454" i="2"/>
  <c r="V456" i="2"/>
  <c r="X456" i="2" s="1"/>
  <c r="T457" i="2"/>
  <c r="T458" i="2"/>
  <c r="W458" i="2" s="1"/>
  <c r="W463" i="2"/>
  <c r="V472" i="2"/>
  <c r="T473" i="2"/>
  <c r="T474" i="2"/>
  <c r="T482" i="2"/>
  <c r="W482" i="2" s="1"/>
  <c r="T490" i="2"/>
  <c r="T498" i="2"/>
  <c r="T506" i="2"/>
  <c r="W506" i="2" s="1"/>
  <c r="T514" i="2"/>
  <c r="W514" i="2" s="1"/>
  <c r="V553" i="2"/>
  <c r="X553" i="2" s="1"/>
  <c r="I553" i="2"/>
  <c r="U563" i="2"/>
  <c r="T563" i="2"/>
  <c r="V569" i="2"/>
  <c r="I569" i="2"/>
  <c r="U579" i="2"/>
  <c r="T579" i="2"/>
  <c r="V585" i="2"/>
  <c r="X585" i="2" s="1"/>
  <c r="I585" i="2"/>
  <c r="V367" i="2"/>
  <c r="X367" i="2" s="1"/>
  <c r="J372" i="2"/>
  <c r="T375" i="2"/>
  <c r="V383" i="2"/>
  <c r="X383" i="2" s="1"/>
  <c r="V431" i="2"/>
  <c r="T433" i="2"/>
  <c r="V433" i="2" s="1"/>
  <c r="X433" i="2" s="1"/>
  <c r="T436" i="2"/>
  <c r="T437" i="2"/>
  <c r="W437" i="2" s="1"/>
  <c r="T440" i="2"/>
  <c r="T441" i="2"/>
  <c r="W441" i="2" s="1"/>
  <c r="T444" i="2"/>
  <c r="W444" i="2" s="1"/>
  <c r="W449" i="2"/>
  <c r="T460" i="2"/>
  <c r="W465" i="2"/>
  <c r="T476" i="2"/>
  <c r="W476" i="2" s="1"/>
  <c r="U534" i="2"/>
  <c r="T534" i="2"/>
  <c r="W534" i="2" s="1"/>
  <c r="W546" i="2"/>
  <c r="W594" i="2"/>
  <c r="U603" i="2"/>
  <c r="T603" i="2"/>
  <c r="W603" i="2" s="1"/>
  <c r="AT618" i="2"/>
  <c r="AR618" i="2"/>
  <c r="Q618" i="2" s="1"/>
  <c r="R618" i="2" s="1"/>
  <c r="W667" i="2"/>
  <c r="J366" i="2"/>
  <c r="V377" i="2"/>
  <c r="X377" i="2" s="1"/>
  <c r="J382" i="2"/>
  <c r="V389" i="2"/>
  <c r="V391" i="2"/>
  <c r="V393" i="2"/>
  <c r="X393" i="2" s="1"/>
  <c r="V395" i="2"/>
  <c r="X395" i="2" s="1"/>
  <c r="V397" i="2"/>
  <c r="X397" i="2" s="1"/>
  <c r="V399" i="2"/>
  <c r="X399" i="2" s="1"/>
  <c r="V401" i="2"/>
  <c r="X401" i="2" s="1"/>
  <c r="V403" i="2"/>
  <c r="V405" i="2"/>
  <c r="X405" i="2" s="1"/>
  <c r="V407" i="2"/>
  <c r="V409" i="2"/>
  <c r="X409" i="2" s="1"/>
  <c r="V411" i="2"/>
  <c r="X411" i="2" s="1"/>
  <c r="V413" i="2"/>
  <c r="X413" i="2" s="1"/>
  <c r="V415" i="2"/>
  <c r="X415" i="2" s="1"/>
  <c r="V417" i="2"/>
  <c r="X417" i="2" s="1"/>
  <c r="V419" i="2"/>
  <c r="V421" i="2"/>
  <c r="V423" i="2"/>
  <c r="V425" i="2"/>
  <c r="X425" i="2" s="1"/>
  <c r="V427" i="2"/>
  <c r="X427" i="2" s="1"/>
  <c r="V429" i="2"/>
  <c r="X429" i="2" s="1"/>
  <c r="T446" i="2"/>
  <c r="W448" i="2"/>
  <c r="T462" i="2"/>
  <c r="T478" i="2"/>
  <c r="W478" i="2" s="1"/>
  <c r="T480" i="2"/>
  <c r="W480" i="2" s="1"/>
  <c r="T488" i="2"/>
  <c r="W488" i="2" s="1"/>
  <c r="T496" i="2"/>
  <c r="W496" i="2" s="1"/>
  <c r="T504" i="2"/>
  <c r="T512" i="2"/>
  <c r="U526" i="2"/>
  <c r="T526" i="2"/>
  <c r="U535" i="2"/>
  <c r="T535" i="2"/>
  <c r="W535" i="2" s="1"/>
  <c r="I539" i="2"/>
  <c r="I546" i="2"/>
  <c r="V546" i="2"/>
  <c r="X546" i="2" s="1"/>
  <c r="W562" i="2"/>
  <c r="W578" i="2"/>
  <c r="I594" i="2"/>
  <c r="V594" i="2"/>
  <c r="AR649" i="2"/>
  <c r="Q649" i="2" s="1"/>
  <c r="R649" i="2" s="1"/>
  <c r="AS649" i="2"/>
  <c r="AT649" i="2"/>
  <c r="T515" i="2"/>
  <c r="W515" i="2" s="1"/>
  <c r="W548" i="2"/>
  <c r="W556" i="2"/>
  <c r="W564" i="2"/>
  <c r="W572" i="2"/>
  <c r="W580" i="2"/>
  <c r="W588" i="2"/>
  <c r="W596" i="2"/>
  <c r="W604" i="2"/>
  <c r="U605" i="2"/>
  <c r="T605" i="2"/>
  <c r="J606" i="2"/>
  <c r="AI611" i="2"/>
  <c r="AA611" i="2"/>
  <c r="AH611" i="2"/>
  <c r="Z611" i="2"/>
  <c r="AG611" i="2"/>
  <c r="Y611" i="2"/>
  <c r="K611" i="2" s="1"/>
  <c r="L611" i="2" s="1"/>
  <c r="AK611" i="2"/>
  <c r="AJ611" i="2"/>
  <c r="O611" i="2" s="1"/>
  <c r="P611" i="2" s="1"/>
  <c r="AA623" i="2"/>
  <c r="Z623" i="2"/>
  <c r="Y623" i="2"/>
  <c r="K623" i="2" s="1"/>
  <c r="L623" i="2" s="1"/>
  <c r="AJ623" i="2"/>
  <c r="O623" i="2" s="1"/>
  <c r="P623" i="2" s="1"/>
  <c r="W636" i="2"/>
  <c r="W637" i="2"/>
  <c r="I647" i="2"/>
  <c r="W683" i="2"/>
  <c r="T479" i="2"/>
  <c r="T481" i="2"/>
  <c r="T483" i="2"/>
  <c r="W483" i="2" s="1"/>
  <c r="T485" i="2"/>
  <c r="W485" i="2" s="1"/>
  <c r="T487" i="2"/>
  <c r="W487" i="2" s="1"/>
  <c r="T489" i="2"/>
  <c r="W489" i="2" s="1"/>
  <c r="T491" i="2"/>
  <c r="W491" i="2" s="1"/>
  <c r="T493" i="2"/>
  <c r="T495" i="2"/>
  <c r="T497" i="2"/>
  <c r="T499" i="2"/>
  <c r="W499" i="2" s="1"/>
  <c r="T501" i="2"/>
  <c r="W501" i="2" s="1"/>
  <c r="T503" i="2"/>
  <c r="T505" i="2"/>
  <c r="T507" i="2"/>
  <c r="W507" i="2" s="1"/>
  <c r="T509" i="2"/>
  <c r="T511" i="2"/>
  <c r="W511" i="2" s="1"/>
  <c r="T513" i="2"/>
  <c r="W513" i="2" s="1"/>
  <c r="W517" i="2"/>
  <c r="W522" i="2"/>
  <c r="W525" i="2"/>
  <c r="W530" i="2"/>
  <c r="W533" i="2"/>
  <c r="W538" i="2"/>
  <c r="U608" i="2"/>
  <c r="T608" i="2"/>
  <c r="U612" i="2"/>
  <c r="T612" i="2"/>
  <c r="V612" i="2" s="1"/>
  <c r="U616" i="2"/>
  <c r="T616" i="2"/>
  <c r="U620" i="2"/>
  <c r="T620" i="2"/>
  <c r="I620" i="2" s="1"/>
  <c r="U624" i="2"/>
  <c r="T624" i="2"/>
  <c r="I624" i="2" s="1"/>
  <c r="J627" i="2"/>
  <c r="U640" i="2"/>
  <c r="T640" i="2"/>
  <c r="I640" i="2" s="1"/>
  <c r="W646" i="2"/>
  <c r="I685" i="2"/>
  <c r="V685" i="2"/>
  <c r="W693" i="2"/>
  <c r="I695" i="2"/>
  <c r="V695" i="2"/>
  <c r="X695" i="2" s="1"/>
  <c r="W542" i="2"/>
  <c r="V548" i="2"/>
  <c r="W550" i="2"/>
  <c r="V556" i="2"/>
  <c r="W558" i="2"/>
  <c r="V564" i="2"/>
  <c r="X564" i="2" s="1"/>
  <c r="W566" i="2"/>
  <c r="V572" i="2"/>
  <c r="X572" i="2" s="1"/>
  <c r="W574" i="2"/>
  <c r="V580" i="2"/>
  <c r="W582" i="2"/>
  <c r="V588" i="2"/>
  <c r="V596" i="2"/>
  <c r="X596" i="2" s="1"/>
  <c r="V604" i="2"/>
  <c r="X604" i="2" s="1"/>
  <c r="AL611" i="2"/>
  <c r="AL623" i="2"/>
  <c r="AR641" i="2"/>
  <c r="AS641" i="2"/>
  <c r="AT641" i="2"/>
  <c r="T676" i="2"/>
  <c r="I676" i="2" s="1"/>
  <c r="T686" i="2"/>
  <c r="I686" i="2" s="1"/>
  <c r="W516" i="2"/>
  <c r="J518" i="2"/>
  <c r="W524" i="2"/>
  <c r="J526" i="2"/>
  <c r="W532" i="2"/>
  <c r="J534" i="2"/>
  <c r="T549" i="2"/>
  <c r="T557" i="2"/>
  <c r="W557" i="2" s="1"/>
  <c r="T565" i="2"/>
  <c r="T573" i="2"/>
  <c r="T581" i="2"/>
  <c r="W581" i="2" s="1"/>
  <c r="T589" i="2"/>
  <c r="W589" i="2" s="1"/>
  <c r="T590" i="2"/>
  <c r="T597" i="2"/>
  <c r="W597" i="2" s="1"/>
  <c r="T598" i="2"/>
  <c r="X609" i="2"/>
  <c r="W609" i="2"/>
  <c r="X613" i="2"/>
  <c r="W613" i="2"/>
  <c r="X617" i="2"/>
  <c r="W617" i="2"/>
  <c r="X621" i="2"/>
  <c r="W621" i="2"/>
  <c r="W628" i="2"/>
  <c r="V631" i="2"/>
  <c r="X631" i="2" s="1"/>
  <c r="U632" i="2"/>
  <c r="T632" i="2"/>
  <c r="U701" i="2"/>
  <c r="T701" i="2"/>
  <c r="X516" i="2"/>
  <c r="T520" i="2"/>
  <c r="W520" i="2" s="1"/>
  <c r="T528" i="2"/>
  <c r="T536" i="2"/>
  <c r="W545" i="2"/>
  <c r="V550" i="2"/>
  <c r="W553" i="2"/>
  <c r="V558" i="2"/>
  <c r="W561" i="2"/>
  <c r="V566" i="2"/>
  <c r="W569" i="2"/>
  <c r="V574" i="2"/>
  <c r="W577" i="2"/>
  <c r="V582" i="2"/>
  <c r="X582" i="2" s="1"/>
  <c r="W585" i="2"/>
  <c r="W593" i="2"/>
  <c r="W601" i="2"/>
  <c r="W610" i="2"/>
  <c r="W614" i="2"/>
  <c r="W618" i="2"/>
  <c r="W622" i="2"/>
  <c r="AR625" i="2"/>
  <c r="AS625" i="2"/>
  <c r="AT625" i="2"/>
  <c r="W629" i="2"/>
  <c r="T630" i="2"/>
  <c r="I639" i="2"/>
  <c r="W644" i="2"/>
  <c r="W645" i="2"/>
  <c r="W651" i="2"/>
  <c r="U704" i="2"/>
  <c r="T704" i="2"/>
  <c r="W704" i="2" s="1"/>
  <c r="W713" i="2"/>
  <c r="J542" i="2"/>
  <c r="T543" i="2"/>
  <c r="W543" i="2" s="1"/>
  <c r="T544" i="2"/>
  <c r="W544" i="2" s="1"/>
  <c r="T551" i="2"/>
  <c r="T552" i="2"/>
  <c r="T559" i="2"/>
  <c r="T560" i="2"/>
  <c r="T567" i="2"/>
  <c r="W567" i="2" s="1"/>
  <c r="T568" i="2"/>
  <c r="W568" i="2" s="1"/>
  <c r="T575" i="2"/>
  <c r="T576" i="2"/>
  <c r="T583" i="2"/>
  <c r="T584" i="2"/>
  <c r="T591" i="2"/>
  <c r="T592" i="2"/>
  <c r="T599" i="2"/>
  <c r="W599" i="2" s="1"/>
  <c r="T600" i="2"/>
  <c r="W600" i="2" s="1"/>
  <c r="U606" i="2"/>
  <c r="T606" i="2"/>
  <c r="W638" i="2"/>
  <c r="U648" i="2"/>
  <c r="T648" i="2"/>
  <c r="I648" i="2" s="1"/>
  <c r="I653" i="2"/>
  <c r="V653" i="2"/>
  <c r="X653" i="2" s="1"/>
  <c r="V660" i="2"/>
  <c r="X660" i="2" s="1"/>
  <c r="W661" i="2"/>
  <c r="I663" i="2"/>
  <c r="V663" i="2"/>
  <c r="X663" i="2" s="1"/>
  <c r="V699" i="2"/>
  <c r="J699" i="2"/>
  <c r="U702" i="2"/>
  <c r="T702" i="2"/>
  <c r="J625" i="2"/>
  <c r="T626" i="2"/>
  <c r="J633" i="2"/>
  <c r="T634" i="2"/>
  <c r="J641" i="2"/>
  <c r="T642" i="2"/>
  <c r="V642" i="2" s="1"/>
  <c r="J649" i="2"/>
  <c r="W653" i="2"/>
  <c r="W660" i="2"/>
  <c r="T662" i="2"/>
  <c r="V662" i="2" s="1"/>
  <c r="W669" i="2"/>
  <c r="T678" i="2"/>
  <c r="I678" i="2" s="1"/>
  <c r="W685" i="2"/>
  <c r="T694" i="2"/>
  <c r="W694" i="2" s="1"/>
  <c r="V637" i="2"/>
  <c r="V645" i="2"/>
  <c r="T658" i="2"/>
  <c r="W665" i="2"/>
  <c r="T674" i="2"/>
  <c r="W681" i="2"/>
  <c r="T690" i="2"/>
  <c r="W697" i="2"/>
  <c r="J605" i="2"/>
  <c r="V628" i="2"/>
  <c r="X628" i="2" s="1"/>
  <c r="V636" i="2"/>
  <c r="V644" i="2"/>
  <c r="X644" i="2" s="1"/>
  <c r="W654" i="2"/>
  <c r="T656" i="2"/>
  <c r="V656" i="2" s="1"/>
  <c r="W663" i="2"/>
  <c r="W670" i="2"/>
  <c r="T672" i="2"/>
  <c r="I672" i="2" s="1"/>
  <c r="W679" i="2"/>
  <c r="X681" i="2"/>
  <c r="T688" i="2"/>
  <c r="I688" i="2" s="1"/>
  <c r="W695" i="2"/>
  <c r="W698" i="2"/>
  <c r="J701" i="2"/>
  <c r="J702" i="2"/>
  <c r="J609" i="2"/>
  <c r="J613" i="2"/>
  <c r="J617" i="2"/>
  <c r="J621" i="2"/>
  <c r="W631" i="2"/>
  <c r="V638" i="2"/>
  <c r="W639" i="2"/>
  <c r="V646" i="2"/>
  <c r="X646" i="2" s="1"/>
  <c r="W647" i="2"/>
  <c r="T652" i="2"/>
  <c r="I652" i="2" s="1"/>
  <c r="W659" i="2"/>
  <c r="V659" i="2"/>
  <c r="X659" i="2" s="1"/>
  <c r="T668" i="2"/>
  <c r="W675" i="2"/>
  <c r="V675" i="2"/>
  <c r="X675" i="2" s="1"/>
  <c r="T684" i="2"/>
  <c r="W684" i="2" s="1"/>
  <c r="W691" i="2"/>
  <c r="V691" i="2"/>
  <c r="X691" i="2" s="1"/>
  <c r="W705" i="2"/>
  <c r="W706" i="2"/>
  <c r="J707" i="2"/>
  <c r="X647" i="2"/>
  <c r="T650" i="2"/>
  <c r="W657" i="2"/>
  <c r="T666" i="2"/>
  <c r="I666" i="2" s="1"/>
  <c r="W673" i="2"/>
  <c r="T682" i="2"/>
  <c r="W689" i="2"/>
  <c r="J607" i="2"/>
  <c r="W625" i="2"/>
  <c r="W633" i="2"/>
  <c r="V640" i="2"/>
  <c r="X640" i="2" s="1"/>
  <c r="W641" i="2"/>
  <c r="W649" i="2"/>
  <c r="V654" i="2"/>
  <c r="W655" i="2"/>
  <c r="V655" i="2"/>
  <c r="X655" i="2" s="1"/>
  <c r="X657" i="2"/>
  <c r="T664" i="2"/>
  <c r="V670" i="2"/>
  <c r="W671" i="2"/>
  <c r="V671" i="2"/>
  <c r="X671" i="2" s="1"/>
  <c r="X673" i="2"/>
  <c r="T680" i="2"/>
  <c r="I680" i="2" s="1"/>
  <c r="V686" i="2"/>
  <c r="X686" i="2" s="1"/>
  <c r="W687" i="2"/>
  <c r="V687" i="2"/>
  <c r="X687" i="2" s="1"/>
  <c r="T696" i="2"/>
  <c r="V696" i="2" s="1"/>
  <c r="X696" i="2" s="1"/>
  <c r="W719" i="2"/>
  <c r="U625" i="2"/>
  <c r="U627" i="2"/>
  <c r="U629" i="2"/>
  <c r="U631" i="2"/>
  <c r="U633" i="2"/>
  <c r="U635" i="2"/>
  <c r="U637" i="2"/>
  <c r="U639" i="2"/>
  <c r="U641" i="2"/>
  <c r="U643" i="2"/>
  <c r="U645" i="2"/>
  <c r="U647" i="2"/>
  <c r="U649" i="2"/>
  <c r="U651" i="2"/>
  <c r="U653" i="2"/>
  <c r="U655" i="2"/>
  <c r="U657" i="2"/>
  <c r="U659" i="2"/>
  <c r="U661" i="2"/>
  <c r="U663" i="2"/>
  <c r="U665" i="2"/>
  <c r="U667" i="2"/>
  <c r="U669" i="2"/>
  <c r="U671" i="2"/>
  <c r="U673" i="2"/>
  <c r="U675" i="2"/>
  <c r="U677" i="2"/>
  <c r="U679" i="2"/>
  <c r="U681" i="2"/>
  <c r="U683" i="2"/>
  <c r="U685" i="2"/>
  <c r="U687" i="2"/>
  <c r="U689" i="2"/>
  <c r="U691" i="2"/>
  <c r="U693" i="2"/>
  <c r="U695" i="2"/>
  <c r="U697" i="2"/>
  <c r="U703" i="2"/>
  <c r="T715" i="2"/>
  <c r="W720" i="2"/>
  <c r="V724" i="2"/>
  <c r="T728" i="2"/>
  <c r="T742" i="2"/>
  <c r="U744" i="2"/>
  <c r="T748" i="2"/>
  <c r="I748" i="2" s="1"/>
  <c r="W752" i="2"/>
  <c r="W768" i="2"/>
  <c r="W798" i="2"/>
  <c r="U800" i="2"/>
  <c r="W723" i="2"/>
  <c r="X723" i="2"/>
  <c r="W740" i="2"/>
  <c r="V776" i="2"/>
  <c r="X776" i="2" s="1"/>
  <c r="U778" i="2"/>
  <c r="T778" i="2"/>
  <c r="I778" i="2" s="1"/>
  <c r="X780" i="2"/>
  <c r="W780" i="2"/>
  <c r="W782" i="2"/>
  <c r="W808" i="2"/>
  <c r="I824" i="2"/>
  <c r="J710" i="2"/>
  <c r="J712" i="2"/>
  <c r="V722" i="2"/>
  <c r="W756" i="2"/>
  <c r="W764" i="2"/>
  <c r="W774" i="2"/>
  <c r="U782" i="2"/>
  <c r="U786" i="2"/>
  <c r="W806" i="2"/>
  <c r="U808" i="2"/>
  <c r="W721" i="2"/>
  <c r="I732" i="2"/>
  <c r="W732" i="2"/>
  <c r="V732" i="2"/>
  <c r="U734" i="2"/>
  <c r="T734" i="2"/>
  <c r="X736" i="2"/>
  <c r="V744" i="2"/>
  <c r="X744" i="2" s="1"/>
  <c r="W746" i="2"/>
  <c r="W760" i="2"/>
  <c r="W784" i="2"/>
  <c r="X814" i="2"/>
  <c r="W814" i="2"/>
  <c r="T700" i="2"/>
  <c r="I700" i="2" s="1"/>
  <c r="T708" i="2"/>
  <c r="I708" i="2" s="1"/>
  <c r="T709" i="2"/>
  <c r="I709" i="2" s="1"/>
  <c r="T710" i="2"/>
  <c r="I710" i="2" s="1"/>
  <c r="T711" i="2"/>
  <c r="T712" i="2"/>
  <c r="V712" i="2" s="1"/>
  <c r="J714" i="2"/>
  <c r="V720" i="2"/>
  <c r="U721" i="2"/>
  <c r="W725" i="2"/>
  <c r="T726" i="2"/>
  <c r="V726" i="2" s="1"/>
  <c r="U726" i="2"/>
  <c r="U736" i="2"/>
  <c r="W736" i="2"/>
  <c r="W739" i="2"/>
  <c r="W741" i="2"/>
  <c r="V752" i="2"/>
  <c r="U754" i="2"/>
  <c r="U760" i="2"/>
  <c r="T770" i="2"/>
  <c r="W770" i="2" s="1"/>
  <c r="U784" i="2"/>
  <c r="U794" i="2"/>
  <c r="I816" i="2"/>
  <c r="V816" i="2"/>
  <c r="X816" i="2" s="1"/>
  <c r="J884" i="2"/>
  <c r="W699" i="2"/>
  <c r="V703" i="2"/>
  <c r="X703" i="2" s="1"/>
  <c r="J704" i="2"/>
  <c r="W707" i="2"/>
  <c r="J715" i="2"/>
  <c r="T717" i="2"/>
  <c r="V719" i="2"/>
  <c r="J722" i="2"/>
  <c r="I723" i="2"/>
  <c r="T731" i="2"/>
  <c r="W731" i="2" s="1"/>
  <c r="U762" i="2"/>
  <c r="W766" i="2"/>
  <c r="W776" i="2"/>
  <c r="V787" i="2"/>
  <c r="X787" i="2" s="1"/>
  <c r="I787" i="2"/>
  <c r="W792" i="2"/>
  <c r="V713" i="2"/>
  <c r="X713" i="2" s="1"/>
  <c r="J718" i="2"/>
  <c r="U729" i="2"/>
  <c r="T729" i="2"/>
  <c r="W735" i="2"/>
  <c r="X735" i="2"/>
  <c r="W737" i="2"/>
  <c r="V741" i="2"/>
  <c r="I741" i="2"/>
  <c r="U766" i="2"/>
  <c r="U776" i="2"/>
  <c r="W790" i="2"/>
  <c r="U792" i="2"/>
  <c r="U802" i="2"/>
  <c r="V705" i="2"/>
  <c r="W724" i="2"/>
  <c r="AS725" i="2"/>
  <c r="T733" i="2"/>
  <c r="V737" i="2"/>
  <c r="X737" i="2" s="1"/>
  <c r="I737" i="2"/>
  <c r="W744" i="2"/>
  <c r="V760" i="2"/>
  <c r="X772" i="2"/>
  <c r="W772" i="2"/>
  <c r="V784" i="2"/>
  <c r="X784" i="2" s="1"/>
  <c r="AT785" i="2"/>
  <c r="AS785" i="2"/>
  <c r="AR785" i="2"/>
  <c r="Q785" i="2" s="1"/>
  <c r="R785" i="2" s="1"/>
  <c r="W800" i="2"/>
  <c r="W856" i="2"/>
  <c r="U890" i="2"/>
  <c r="T890" i="2"/>
  <c r="V890" i="2" s="1"/>
  <c r="X890" i="2" s="1"/>
  <c r="W722" i="2"/>
  <c r="J736" i="2"/>
  <c r="V746" i="2"/>
  <c r="X746" i="2" s="1"/>
  <c r="X754" i="2"/>
  <c r="W754" i="2"/>
  <c r="W785" i="2"/>
  <c r="V789" i="2"/>
  <c r="X789" i="2" s="1"/>
  <c r="W793" i="2"/>
  <c r="V797" i="2"/>
  <c r="X797" i="2" s="1"/>
  <c r="W801" i="2"/>
  <c r="V805" i="2"/>
  <c r="X805" i="2" s="1"/>
  <c r="W809" i="2"/>
  <c r="W888" i="2"/>
  <c r="W980" i="2"/>
  <c r="W788" i="2"/>
  <c r="V792" i="2"/>
  <c r="X792" i="2" s="1"/>
  <c r="X796" i="2"/>
  <c r="W796" i="2"/>
  <c r="V800" i="2"/>
  <c r="X800" i="2" s="1"/>
  <c r="X804" i="2"/>
  <c r="W804" i="2"/>
  <c r="V808" i="2"/>
  <c r="X808" i="2" s="1"/>
  <c r="U866" i="2"/>
  <c r="T866" i="2"/>
  <c r="J892" i="2"/>
  <c r="T714" i="2"/>
  <c r="V714" i="2" s="1"/>
  <c r="T716" i="2"/>
  <c r="T718" i="2"/>
  <c r="I718" i="2" s="1"/>
  <c r="W750" i="2"/>
  <c r="V758" i="2"/>
  <c r="W783" i="2"/>
  <c r="W791" i="2"/>
  <c r="V795" i="2"/>
  <c r="W799" i="2"/>
  <c r="V803" i="2"/>
  <c r="X803" i="2" s="1"/>
  <c r="W807" i="2"/>
  <c r="V812" i="2"/>
  <c r="X812" i="2" s="1"/>
  <c r="W864" i="2"/>
  <c r="W896" i="2"/>
  <c r="I917" i="2"/>
  <c r="V917" i="2"/>
  <c r="AT950" i="2"/>
  <c r="AS950" i="2"/>
  <c r="AR950" i="2"/>
  <c r="Q950" i="2" s="1"/>
  <c r="R950" i="2" s="1"/>
  <c r="T727" i="2"/>
  <c r="W727" i="2" s="1"/>
  <c r="J732" i="2"/>
  <c r="J734" i="2"/>
  <c r="I735" i="2"/>
  <c r="V740" i="2"/>
  <c r="X740" i="2" s="1"/>
  <c r="V756" i="2"/>
  <c r="X756" i="2" s="1"/>
  <c r="W762" i="2"/>
  <c r="V774" i="2"/>
  <c r="X774" i="2" s="1"/>
  <c r="V782" i="2"/>
  <c r="X782" i="2" s="1"/>
  <c r="T786" i="2"/>
  <c r="V786" i="2" s="1"/>
  <c r="V790" i="2"/>
  <c r="X790" i="2" s="1"/>
  <c r="X791" i="2"/>
  <c r="T794" i="2"/>
  <c r="V798" i="2"/>
  <c r="X798" i="2" s="1"/>
  <c r="T802" i="2"/>
  <c r="V806" i="2"/>
  <c r="X806" i="2" s="1"/>
  <c r="W848" i="2"/>
  <c r="U874" i="2"/>
  <c r="T874" i="2"/>
  <c r="I943" i="2"/>
  <c r="V943" i="2"/>
  <c r="X943" i="2" s="1"/>
  <c r="W789" i="2"/>
  <c r="V793" i="2"/>
  <c r="X793" i="2" s="1"/>
  <c r="W797" i="2"/>
  <c r="V801" i="2"/>
  <c r="W805" i="2"/>
  <c r="V809" i="2"/>
  <c r="X809" i="2" s="1"/>
  <c r="T810" i="2"/>
  <c r="U810" i="2"/>
  <c r="W812" i="2"/>
  <c r="W816" i="2"/>
  <c r="W824" i="2"/>
  <c r="V828" i="2"/>
  <c r="W832" i="2"/>
  <c r="V836" i="2"/>
  <c r="W840" i="2"/>
  <c r="V844" i="2"/>
  <c r="X844" i="2" s="1"/>
  <c r="W850" i="2"/>
  <c r="W872" i="2"/>
  <c r="J876" i="2"/>
  <c r="U882" i="2"/>
  <c r="T882" i="2"/>
  <c r="V882" i="2" s="1"/>
  <c r="J726" i="2"/>
  <c r="V738" i="2"/>
  <c r="W738" i="2"/>
  <c r="V750" i="2"/>
  <c r="W758" i="2"/>
  <c r="I785" i="2"/>
  <c r="W787" i="2"/>
  <c r="W795" i="2"/>
  <c r="V799" i="2"/>
  <c r="X799" i="2" s="1"/>
  <c r="W803" i="2"/>
  <c r="V807" i="2"/>
  <c r="W828" i="2"/>
  <c r="W836" i="2"/>
  <c r="W844" i="2"/>
  <c r="U858" i="2"/>
  <c r="T858" i="2"/>
  <c r="W880" i="2"/>
  <c r="W898" i="2"/>
  <c r="I941" i="2"/>
  <c r="V941" i="2"/>
  <c r="X941" i="2" s="1"/>
  <c r="J814" i="2"/>
  <c r="U844" i="2"/>
  <c r="V854" i="2"/>
  <c r="V862" i="2"/>
  <c r="X862" i="2" s="1"/>
  <c r="V870" i="2"/>
  <c r="X870" i="2" s="1"/>
  <c r="J878" i="2"/>
  <c r="V878" i="2"/>
  <c r="J886" i="2"/>
  <c r="V886" i="2"/>
  <c r="X886" i="2" s="1"/>
  <c r="J894" i="2"/>
  <c r="V894" i="2"/>
  <c r="X894" i="2" s="1"/>
  <c r="W899" i="2"/>
  <c r="X899" i="2"/>
  <c r="V900" i="2"/>
  <c r="X900" i="2" s="1"/>
  <c r="I900" i="2"/>
  <c r="I907" i="2"/>
  <c r="V907" i="2"/>
  <c r="X907" i="2" s="1"/>
  <c r="I921" i="2"/>
  <c r="V921" i="2"/>
  <c r="X921" i="2" s="1"/>
  <c r="AT936" i="2"/>
  <c r="AS936" i="2"/>
  <c r="AR936" i="2"/>
  <c r="Q936" i="2" s="1"/>
  <c r="R936" i="2" s="1"/>
  <c r="U943" i="2"/>
  <c r="W955" i="2"/>
  <c r="V964" i="2"/>
  <c r="X964" i="2" s="1"/>
  <c r="I964" i="2"/>
  <c r="W984" i="2"/>
  <c r="I913" i="2"/>
  <c r="V913" i="2"/>
  <c r="X913" i="2" s="1"/>
  <c r="I939" i="2"/>
  <c r="V939" i="2"/>
  <c r="W962" i="2"/>
  <c r="X962" i="2"/>
  <c r="W976" i="2"/>
  <c r="U1018" i="2"/>
  <c r="T1018" i="2"/>
  <c r="W1018" i="2" s="1"/>
  <c r="V762" i="2"/>
  <c r="X762" i="2" s="1"/>
  <c r="V764" i="2"/>
  <c r="X764" i="2" s="1"/>
  <c r="V766" i="2"/>
  <c r="X766" i="2" s="1"/>
  <c r="V768" i="2"/>
  <c r="X768" i="2" s="1"/>
  <c r="V788" i="2"/>
  <c r="J807" i="2"/>
  <c r="J809" i="2"/>
  <c r="J810" i="2"/>
  <c r="J811" i="2"/>
  <c r="T811" i="2"/>
  <c r="W820" i="2"/>
  <c r="J822" i="2"/>
  <c r="W822" i="2"/>
  <c r="J830" i="2"/>
  <c r="W830" i="2"/>
  <c r="J838" i="2"/>
  <c r="W838" i="2"/>
  <c r="J846" i="2"/>
  <c r="W846" i="2"/>
  <c r="J858" i="2"/>
  <c r="J866" i="2"/>
  <c r="J874" i="2"/>
  <c r="U901" i="2"/>
  <c r="T901" i="2"/>
  <c r="U957" i="2"/>
  <c r="U959" i="2"/>
  <c r="W972" i="2"/>
  <c r="U1014" i="2"/>
  <c r="T1014" i="2"/>
  <c r="W1014" i="2" s="1"/>
  <c r="X1038" i="2"/>
  <c r="W1038" i="2"/>
  <c r="T818" i="2"/>
  <c r="I818" i="2" s="1"/>
  <c r="V822" i="2"/>
  <c r="X822" i="2" s="1"/>
  <c r="V830" i="2"/>
  <c r="X830" i="2" s="1"/>
  <c r="V838" i="2"/>
  <c r="X838" i="2" s="1"/>
  <c r="V846" i="2"/>
  <c r="X846" i="2" s="1"/>
  <c r="T852" i="2"/>
  <c r="V858" i="2"/>
  <c r="V874" i="2"/>
  <c r="J882" i="2"/>
  <c r="J890" i="2"/>
  <c r="V903" i="2"/>
  <c r="X903" i="2" s="1"/>
  <c r="I903" i="2"/>
  <c r="I909" i="2"/>
  <c r="V909" i="2"/>
  <c r="X909" i="2" s="1"/>
  <c r="I915" i="2"/>
  <c r="V915" i="2"/>
  <c r="V932" i="2"/>
  <c r="I932" i="2"/>
  <c r="I937" i="2"/>
  <c r="V937" i="2"/>
  <c r="X937" i="2" s="1"/>
  <c r="I953" i="2"/>
  <c r="V953" i="2"/>
  <c r="X953" i="2" s="1"/>
  <c r="I959" i="2"/>
  <c r="V959" i="2"/>
  <c r="U1010" i="2"/>
  <c r="T1010" i="2"/>
  <c r="W1010" i="2" s="1"/>
  <c r="T743" i="2"/>
  <c r="T745" i="2"/>
  <c r="T747" i="2"/>
  <c r="T749" i="2"/>
  <c r="T751" i="2"/>
  <c r="W751" i="2" s="1"/>
  <c r="T753" i="2"/>
  <c r="T755" i="2"/>
  <c r="T757" i="2"/>
  <c r="W757" i="2" s="1"/>
  <c r="T759" i="2"/>
  <c r="T761" i="2"/>
  <c r="T763" i="2"/>
  <c r="T765" i="2"/>
  <c r="T767" i="2"/>
  <c r="T769" i="2"/>
  <c r="W769" i="2" s="1"/>
  <c r="T771" i="2"/>
  <c r="W771" i="2" s="1"/>
  <c r="T773" i="2"/>
  <c r="W773" i="2" s="1"/>
  <c r="T775" i="2"/>
  <c r="W775" i="2" s="1"/>
  <c r="T777" i="2"/>
  <c r="T779" i="2"/>
  <c r="T781" i="2"/>
  <c r="J818" i="2"/>
  <c r="J824" i="2"/>
  <c r="T826" i="2"/>
  <c r="T834" i="2"/>
  <c r="T842" i="2"/>
  <c r="W842" i="2" s="1"/>
  <c r="V848" i="2"/>
  <c r="X848" i="2" s="1"/>
  <c r="W854" i="2"/>
  <c r="J856" i="2"/>
  <c r="W862" i="2"/>
  <c r="W870" i="2"/>
  <c r="W878" i="2"/>
  <c r="W886" i="2"/>
  <c r="W894" i="2"/>
  <c r="V948" i="2"/>
  <c r="I948" i="2"/>
  <c r="U1006" i="2"/>
  <c r="T1006" i="2"/>
  <c r="W1006" i="2" s="1"/>
  <c r="X820" i="2"/>
  <c r="V824" i="2"/>
  <c r="X824" i="2" s="1"/>
  <c r="V832" i="2"/>
  <c r="X832" i="2" s="1"/>
  <c r="V840" i="2"/>
  <c r="X840" i="2" s="1"/>
  <c r="V850" i="2"/>
  <c r="X850" i="2" s="1"/>
  <c r="V856" i="2"/>
  <c r="X856" i="2" s="1"/>
  <c r="X860" i="2"/>
  <c r="V864" i="2"/>
  <c r="X864" i="2" s="1"/>
  <c r="T868" i="2"/>
  <c r="V868" i="2" s="1"/>
  <c r="X868" i="2" s="1"/>
  <c r="V872" i="2"/>
  <c r="X872" i="2" s="1"/>
  <c r="T876" i="2"/>
  <c r="J880" i="2"/>
  <c r="V880" i="2"/>
  <c r="X880" i="2" s="1"/>
  <c r="T884" i="2"/>
  <c r="J888" i="2"/>
  <c r="V888" i="2"/>
  <c r="T892" i="2"/>
  <c r="V892" i="2" s="1"/>
  <c r="J896" i="2"/>
  <c r="V896" i="2"/>
  <c r="V902" i="2"/>
  <c r="X902" i="2" s="1"/>
  <c r="I911" i="2"/>
  <c r="V911" i="2"/>
  <c r="X911" i="2" s="1"/>
  <c r="I929" i="2"/>
  <c r="V929" i="2"/>
  <c r="X929" i="2" s="1"/>
  <c r="I955" i="2"/>
  <c r="V955" i="2"/>
  <c r="I957" i="2"/>
  <c r="V957" i="2"/>
  <c r="X957" i="2" s="1"/>
  <c r="W992" i="2"/>
  <c r="U1002" i="2"/>
  <c r="T1002" i="2"/>
  <c r="W1002" i="2" s="1"/>
  <c r="U1028" i="2"/>
  <c r="T1028" i="2"/>
  <c r="J815" i="2"/>
  <c r="J816" i="2"/>
  <c r="J826" i="2"/>
  <c r="J834" i="2"/>
  <c r="J842" i="2"/>
  <c r="V852" i="2"/>
  <c r="X852" i="2" s="1"/>
  <c r="J854" i="2"/>
  <c r="W860" i="2"/>
  <c r="J862" i="2"/>
  <c r="W868" i="2"/>
  <c r="J870" i="2"/>
  <c r="U900" i="2"/>
  <c r="W902" i="2"/>
  <c r="V904" i="2"/>
  <c r="I925" i="2"/>
  <c r="V925" i="2"/>
  <c r="X925" i="2" s="1"/>
  <c r="I933" i="2"/>
  <c r="V933" i="2"/>
  <c r="W946" i="2"/>
  <c r="X946" i="2"/>
  <c r="I969" i="2"/>
  <c r="V969" i="2"/>
  <c r="X969" i="2" s="1"/>
  <c r="W988" i="2"/>
  <c r="U902" i="2"/>
  <c r="W932" i="2"/>
  <c r="AT940" i="2"/>
  <c r="AS940" i="2"/>
  <c r="AR940" i="2"/>
  <c r="Q940" i="2" s="1"/>
  <c r="R940" i="2" s="1"/>
  <c r="U941" i="2"/>
  <c r="W948" i="2"/>
  <c r="W957" i="2"/>
  <c r="W964" i="2"/>
  <c r="V997" i="2"/>
  <c r="X997" i="2" s="1"/>
  <c r="I997" i="2"/>
  <c r="V1004" i="2"/>
  <c r="X1004" i="2" s="1"/>
  <c r="T1079" i="2"/>
  <c r="U1079" i="2"/>
  <c r="I899" i="2"/>
  <c r="W903" i="2"/>
  <c r="W907" i="2"/>
  <c r="W911" i="2"/>
  <c r="W915" i="2"/>
  <c r="W933" i="2"/>
  <c r="W934" i="2"/>
  <c r="W944" i="2"/>
  <c r="W953" i="2"/>
  <c r="W960" i="2"/>
  <c r="W969" i="2"/>
  <c r="T971" i="2"/>
  <c r="V972" i="2"/>
  <c r="I972" i="2"/>
  <c r="T975" i="2"/>
  <c r="V976" i="2"/>
  <c r="X976" i="2" s="1"/>
  <c r="I976" i="2"/>
  <c r="T979" i="2"/>
  <c r="W979" i="2" s="1"/>
  <c r="V980" i="2"/>
  <c r="X980" i="2" s="1"/>
  <c r="I980" i="2"/>
  <c r="T983" i="2"/>
  <c r="V984" i="2"/>
  <c r="I984" i="2"/>
  <c r="T987" i="2"/>
  <c r="V988" i="2"/>
  <c r="X988" i="2" s="1"/>
  <c r="I988" i="2"/>
  <c r="T991" i="2"/>
  <c r="W991" i="2" s="1"/>
  <c r="V992" i="2"/>
  <c r="X992" i="2" s="1"/>
  <c r="I992" i="2"/>
  <c r="W1029" i="2"/>
  <c r="J847" i="2"/>
  <c r="J849" i="2"/>
  <c r="J851" i="2"/>
  <c r="J853" i="2"/>
  <c r="J855" i="2"/>
  <c r="J857" i="2"/>
  <c r="J859" i="2"/>
  <c r="J861" i="2"/>
  <c r="J863" i="2"/>
  <c r="J865" i="2"/>
  <c r="V898" i="2"/>
  <c r="X898" i="2" s="1"/>
  <c r="W904" i="2"/>
  <c r="W936" i="2"/>
  <c r="I940" i="2"/>
  <c r="T951" i="2"/>
  <c r="W951" i="2" s="1"/>
  <c r="I954" i="2"/>
  <c r="W958" i="2"/>
  <c r="T967" i="2"/>
  <c r="W905" i="2"/>
  <c r="T935" i="2"/>
  <c r="W935" i="2" s="1"/>
  <c r="W937" i="2"/>
  <c r="W938" i="2"/>
  <c r="W949" i="2"/>
  <c r="I949" i="2"/>
  <c r="V949" i="2"/>
  <c r="X949" i="2" s="1"/>
  <c r="W956" i="2"/>
  <c r="W965" i="2"/>
  <c r="I965" i="2"/>
  <c r="V965" i="2"/>
  <c r="V994" i="2"/>
  <c r="X994" i="2" s="1"/>
  <c r="I994" i="2"/>
  <c r="U996" i="2"/>
  <c r="T996" i="2"/>
  <c r="V996" i="2" s="1"/>
  <c r="I1008" i="2"/>
  <c r="I1012" i="2"/>
  <c r="I1016" i="2"/>
  <c r="I1020" i="2"/>
  <c r="W1021" i="2"/>
  <c r="X1021" i="2"/>
  <c r="V1026" i="2"/>
  <c r="X1026" i="2" s="1"/>
  <c r="I1026" i="2"/>
  <c r="T813" i="2"/>
  <c r="I813" i="2" s="1"/>
  <c r="T815" i="2"/>
  <c r="W815" i="2" s="1"/>
  <c r="T817" i="2"/>
  <c r="I817" i="2" s="1"/>
  <c r="T819" i="2"/>
  <c r="V819" i="2" s="1"/>
  <c r="T821" i="2"/>
  <c r="T823" i="2"/>
  <c r="T825" i="2"/>
  <c r="W825" i="2" s="1"/>
  <c r="T827" i="2"/>
  <c r="I827" i="2" s="1"/>
  <c r="T829" i="2"/>
  <c r="I829" i="2" s="1"/>
  <c r="T831" i="2"/>
  <c r="I831" i="2" s="1"/>
  <c r="T833" i="2"/>
  <c r="T835" i="2"/>
  <c r="I835" i="2" s="1"/>
  <c r="T837" i="2"/>
  <c r="T839" i="2"/>
  <c r="T841" i="2"/>
  <c r="T843" i="2"/>
  <c r="I843" i="2" s="1"/>
  <c r="T845" i="2"/>
  <c r="T847" i="2"/>
  <c r="T849" i="2"/>
  <c r="V849" i="2" s="1"/>
  <c r="X849" i="2" s="1"/>
  <c r="T851" i="2"/>
  <c r="I851" i="2" s="1"/>
  <c r="T853" i="2"/>
  <c r="T855" i="2"/>
  <c r="T857" i="2"/>
  <c r="T859" i="2"/>
  <c r="I859" i="2" s="1"/>
  <c r="T861" i="2"/>
  <c r="T863" i="2"/>
  <c r="I863" i="2" s="1"/>
  <c r="T865" i="2"/>
  <c r="I865" i="2" s="1"/>
  <c r="T867" i="2"/>
  <c r="I867" i="2" s="1"/>
  <c r="T869" i="2"/>
  <c r="T871" i="2"/>
  <c r="T873" i="2"/>
  <c r="W873" i="2" s="1"/>
  <c r="T875" i="2"/>
  <c r="I875" i="2" s="1"/>
  <c r="T877" i="2"/>
  <c r="I877" i="2" s="1"/>
  <c r="T879" i="2"/>
  <c r="W879" i="2" s="1"/>
  <c r="T881" i="2"/>
  <c r="V881" i="2" s="1"/>
  <c r="X881" i="2" s="1"/>
  <c r="T883" i="2"/>
  <c r="I883" i="2" s="1"/>
  <c r="T885" i="2"/>
  <c r="T887" i="2"/>
  <c r="T889" i="2"/>
  <c r="T891" i="2"/>
  <c r="V891" i="2" s="1"/>
  <c r="X891" i="2" s="1"/>
  <c r="T893" i="2"/>
  <c r="T895" i="2"/>
  <c r="W895" i="2" s="1"/>
  <c r="T897" i="2"/>
  <c r="X905" i="2"/>
  <c r="T919" i="2"/>
  <c r="W919" i="2" s="1"/>
  <c r="T923" i="2"/>
  <c r="W923" i="2" s="1"/>
  <c r="T927" i="2"/>
  <c r="T931" i="2"/>
  <c r="W931" i="2" s="1"/>
  <c r="W939" i="2"/>
  <c r="W940" i="2"/>
  <c r="T947" i="2"/>
  <c r="W947" i="2" s="1"/>
  <c r="I950" i="2"/>
  <c r="W954" i="2"/>
  <c r="X958" i="2"/>
  <c r="T963" i="2"/>
  <c r="I966" i="2"/>
  <c r="W970" i="2"/>
  <c r="W974" i="2"/>
  <c r="W978" i="2"/>
  <c r="W982" i="2"/>
  <c r="W986" i="2"/>
  <c r="W990" i="2"/>
  <c r="I995" i="2"/>
  <c r="V995" i="2"/>
  <c r="V1054" i="2"/>
  <c r="X1054" i="2" s="1"/>
  <c r="I1054" i="2"/>
  <c r="I1058" i="2"/>
  <c r="I1062" i="2"/>
  <c r="I1066" i="2"/>
  <c r="I1070" i="2"/>
  <c r="W909" i="2"/>
  <c r="W913" i="2"/>
  <c r="W917" i="2"/>
  <c r="W921" i="2"/>
  <c r="W925" i="2"/>
  <c r="W929" i="2"/>
  <c r="W941" i="2"/>
  <c r="W942" i="2"/>
  <c r="T945" i="2"/>
  <c r="W945" i="2" s="1"/>
  <c r="W952" i="2"/>
  <c r="T961" i="2"/>
  <c r="W968" i="2"/>
  <c r="V970" i="2"/>
  <c r="X970" i="2" s="1"/>
  <c r="I970" i="2"/>
  <c r="T973" i="2"/>
  <c r="W973" i="2" s="1"/>
  <c r="V974" i="2"/>
  <c r="X974" i="2" s="1"/>
  <c r="I974" i="2"/>
  <c r="T977" i="2"/>
  <c r="W977" i="2" s="1"/>
  <c r="V978" i="2"/>
  <c r="I978" i="2"/>
  <c r="T981" i="2"/>
  <c r="W981" i="2" s="1"/>
  <c r="V982" i="2"/>
  <c r="X982" i="2" s="1"/>
  <c r="I982" i="2"/>
  <c r="T985" i="2"/>
  <c r="V986" i="2"/>
  <c r="X986" i="2" s="1"/>
  <c r="I986" i="2"/>
  <c r="T989" i="2"/>
  <c r="W989" i="2" s="1"/>
  <c r="V990" i="2"/>
  <c r="X990" i="2" s="1"/>
  <c r="I990" i="2"/>
  <c r="T993" i="2"/>
  <c r="W993" i="2" s="1"/>
  <c r="W900" i="2"/>
  <c r="W943" i="2"/>
  <c r="I946" i="2"/>
  <c r="W950" i="2"/>
  <c r="W959" i="2"/>
  <c r="I962" i="2"/>
  <c r="W966" i="2"/>
  <c r="W997" i="2"/>
  <c r="V1040" i="2"/>
  <c r="X1040" i="2" s="1"/>
  <c r="I1040" i="2"/>
  <c r="W1045" i="2"/>
  <c r="I1005" i="2"/>
  <c r="I1009" i="2"/>
  <c r="I1013" i="2"/>
  <c r="I1017" i="2"/>
  <c r="T1027" i="2"/>
  <c r="W1027" i="2" s="1"/>
  <c r="T1033" i="2"/>
  <c r="I1036" i="2"/>
  <c r="W1040" i="2"/>
  <c r="T1042" i="2"/>
  <c r="W1042" i="2" s="1"/>
  <c r="W1047" i="2"/>
  <c r="T1049" i="2"/>
  <c r="I1052" i="2"/>
  <c r="W1054" i="2"/>
  <c r="W1058" i="2"/>
  <c r="V1060" i="2"/>
  <c r="X1060" i="2" s="1"/>
  <c r="W1062" i="2"/>
  <c r="V1064" i="2"/>
  <c r="W1066" i="2"/>
  <c r="V1068" i="2"/>
  <c r="X1068" i="2" s="1"/>
  <c r="W1070" i="2"/>
  <c r="T1075" i="2"/>
  <c r="I1075" i="2" s="1"/>
  <c r="W1005" i="2"/>
  <c r="W1009" i="2"/>
  <c r="W1013" i="2"/>
  <c r="W1017" i="2"/>
  <c r="X1036" i="2"/>
  <c r="W1036" i="2"/>
  <c r="W1043" i="2"/>
  <c r="X1043" i="2"/>
  <c r="X1052" i="2"/>
  <c r="W1052" i="2"/>
  <c r="W1053" i="2"/>
  <c r="W1057" i="2"/>
  <c r="X1057" i="2"/>
  <c r="W1061" i="2"/>
  <c r="X1061" i="2"/>
  <c r="W1065" i="2"/>
  <c r="W1069" i="2"/>
  <c r="V1071" i="2"/>
  <c r="X1071" i="2" s="1"/>
  <c r="W1073" i="2"/>
  <c r="AT1003" i="2"/>
  <c r="AT1007" i="2"/>
  <c r="AR1011" i="2"/>
  <c r="W1023" i="2"/>
  <c r="I1025" i="2"/>
  <c r="W1031" i="2"/>
  <c r="X1034" i="2"/>
  <c r="W1034" i="2"/>
  <c r="I1037" i="2"/>
  <c r="W1041" i="2"/>
  <c r="I1046" i="2"/>
  <c r="W1050" i="2"/>
  <c r="V1075" i="2"/>
  <c r="W1086" i="2"/>
  <c r="AK1117" i="2"/>
  <c r="AJ1117" i="2"/>
  <c r="O1117" i="2" s="1"/>
  <c r="P1117" i="2" s="1"/>
  <c r="AI1117" i="2"/>
  <c r="AA1117" i="2"/>
  <c r="AH1117" i="2"/>
  <c r="Z1117" i="2"/>
  <c r="AG1117" i="2"/>
  <c r="M1117" i="2" s="1"/>
  <c r="N1117" i="2" s="1"/>
  <c r="Y1117" i="2"/>
  <c r="AL1117" i="2"/>
  <c r="W1118" i="2"/>
  <c r="W994" i="2"/>
  <c r="I1003" i="2"/>
  <c r="W1004" i="2"/>
  <c r="I1007" i="2"/>
  <c r="X1008" i="2"/>
  <c r="W1008" i="2"/>
  <c r="I1011" i="2"/>
  <c r="X1012" i="2"/>
  <c r="W1012" i="2"/>
  <c r="I1015" i="2"/>
  <c r="X1016" i="2"/>
  <c r="W1016" i="2"/>
  <c r="I1019" i="2"/>
  <c r="X1020" i="2"/>
  <c r="W1020" i="2"/>
  <c r="T1022" i="2"/>
  <c r="W1022" i="2" s="1"/>
  <c r="T1030" i="2"/>
  <c r="I1044" i="2"/>
  <c r="V1047" i="2"/>
  <c r="X1047" i="2" s="1"/>
  <c r="W1056" i="2"/>
  <c r="V1058" i="2"/>
  <c r="X1058" i="2" s="1"/>
  <c r="W1060" i="2"/>
  <c r="V1062" i="2"/>
  <c r="X1062" i="2" s="1"/>
  <c r="W1064" i="2"/>
  <c r="V1066" i="2"/>
  <c r="W1068" i="2"/>
  <c r="V1070" i="2"/>
  <c r="T906" i="2"/>
  <c r="T908" i="2"/>
  <c r="W908" i="2" s="1"/>
  <c r="T910" i="2"/>
  <c r="W910" i="2" s="1"/>
  <c r="T912" i="2"/>
  <c r="T914" i="2"/>
  <c r="T916" i="2"/>
  <c r="W916" i="2" s="1"/>
  <c r="T918" i="2"/>
  <c r="W918" i="2" s="1"/>
  <c r="T920" i="2"/>
  <c r="T922" i="2"/>
  <c r="T924" i="2"/>
  <c r="W924" i="2" s="1"/>
  <c r="T926" i="2"/>
  <c r="T928" i="2"/>
  <c r="T930" i="2"/>
  <c r="J998" i="2"/>
  <c r="T1000" i="2"/>
  <c r="T1001" i="2"/>
  <c r="W1001" i="2" s="1"/>
  <c r="W1025" i="2"/>
  <c r="V1029" i="2"/>
  <c r="T1032" i="2"/>
  <c r="W1037" i="2"/>
  <c r="X1037" i="2"/>
  <c r="T1039" i="2"/>
  <c r="V1045" i="2"/>
  <c r="X1046" i="2"/>
  <c r="W1046" i="2"/>
  <c r="T1048" i="2"/>
  <c r="U1080" i="2"/>
  <c r="T1080" i="2"/>
  <c r="T998" i="2"/>
  <c r="T999" i="2"/>
  <c r="W1003" i="2"/>
  <c r="W1007" i="2"/>
  <c r="AS1007" i="2"/>
  <c r="W1011" i="2"/>
  <c r="AS1011" i="2"/>
  <c r="W1015" i="2"/>
  <c r="W1019" i="2"/>
  <c r="T1024" i="2"/>
  <c r="W1024" i="2" s="1"/>
  <c r="W1026" i="2"/>
  <c r="W1035" i="2"/>
  <c r="X1035" i="2"/>
  <c r="X1044" i="2"/>
  <c r="W1044" i="2"/>
  <c r="W1051" i="2"/>
  <c r="X1051" i="2"/>
  <c r="W1055" i="2"/>
  <c r="W1059" i="2"/>
  <c r="W1063" i="2"/>
  <c r="X1063" i="2"/>
  <c r="V1065" i="2"/>
  <c r="W1067" i="2"/>
  <c r="V1069" i="2"/>
  <c r="X1069" i="2" s="1"/>
  <c r="W1071" i="2"/>
  <c r="V1073" i="2"/>
  <c r="X1073" i="2" s="1"/>
  <c r="AB1093" i="2"/>
  <c r="AF1093" i="2"/>
  <c r="AD1093" i="2"/>
  <c r="AE1093" i="2"/>
  <c r="AC1093" i="2"/>
  <c r="X1100" i="2"/>
  <c r="W1100" i="2"/>
  <c r="X1109" i="2"/>
  <c r="W1109" i="2"/>
  <c r="W995" i="2"/>
  <c r="X1005" i="2"/>
  <c r="X1009" i="2"/>
  <c r="X1013" i="2"/>
  <c r="X1017" i="2"/>
  <c r="I1021" i="2"/>
  <c r="V1031" i="2"/>
  <c r="X1031" i="2" s="1"/>
  <c r="I1038" i="2"/>
  <c r="W1081" i="2"/>
  <c r="T1072" i="2"/>
  <c r="T1074" i="2"/>
  <c r="V1074" i="2" s="1"/>
  <c r="W1090" i="2"/>
  <c r="W1106" i="2"/>
  <c r="W1120" i="2"/>
  <c r="W1102" i="2"/>
  <c r="AK1115" i="2"/>
  <c r="AJ1115" i="2"/>
  <c r="O1115" i="2" s="1"/>
  <c r="P1115" i="2" s="1"/>
  <c r="AI1115" i="2"/>
  <c r="AA1115" i="2"/>
  <c r="AH1115" i="2"/>
  <c r="Z1115" i="2"/>
  <c r="AG1115" i="2"/>
  <c r="Y1115" i="2"/>
  <c r="AL1115" i="2"/>
  <c r="W1116" i="2"/>
  <c r="W1125" i="2"/>
  <c r="T1078" i="2"/>
  <c r="T1083" i="2"/>
  <c r="W1089" i="2"/>
  <c r="W1098" i="2"/>
  <c r="AK1111" i="2"/>
  <c r="AJ1111" i="2"/>
  <c r="O1111" i="2" s="1"/>
  <c r="P1111" i="2" s="1"/>
  <c r="AI1111" i="2"/>
  <c r="AA1111" i="2"/>
  <c r="AH1111" i="2"/>
  <c r="Z1111" i="2"/>
  <c r="AG1111" i="2"/>
  <c r="M1111" i="2" s="1"/>
  <c r="N1111" i="2" s="1"/>
  <c r="Y1111" i="2"/>
  <c r="K1111" i="2" s="1"/>
  <c r="L1111" i="2" s="1"/>
  <c r="AL1111" i="2"/>
  <c r="X1112" i="2"/>
  <c r="W1112" i="2"/>
  <c r="T1082" i="2"/>
  <c r="X1108" i="2"/>
  <c r="W1108" i="2"/>
  <c r="X1117" i="2"/>
  <c r="AJ1093" i="2"/>
  <c r="O1093" i="2" s="1"/>
  <c r="P1093" i="2" s="1"/>
  <c r="AI1093" i="2"/>
  <c r="AA1093" i="2"/>
  <c r="AH1093" i="2"/>
  <c r="Z1093" i="2"/>
  <c r="AL1093" i="2"/>
  <c r="AK1093" i="2"/>
  <c r="AG1093" i="2"/>
  <c r="W1104" i="2"/>
  <c r="J1115" i="2"/>
  <c r="I1124" i="2"/>
  <c r="V1124" i="2"/>
  <c r="X1124" i="2" s="1"/>
  <c r="W1136" i="2"/>
  <c r="T1076" i="2"/>
  <c r="W1076" i="2" s="1"/>
  <c r="T1077" i="2"/>
  <c r="I1077" i="2" s="1"/>
  <c r="T1084" i="2"/>
  <c r="V1084" i="2" s="1"/>
  <c r="X1084" i="2" s="1"/>
  <c r="W1097" i="2"/>
  <c r="W1114" i="2"/>
  <c r="W1140" i="2"/>
  <c r="J1085" i="2"/>
  <c r="J1103" i="2"/>
  <c r="W1110" i="2"/>
  <c r="I1093" i="2"/>
  <c r="I1094" i="2"/>
  <c r="V1102" i="2"/>
  <c r="X1102" i="2" s="1"/>
  <c r="V1106" i="2"/>
  <c r="X1106" i="2" s="1"/>
  <c r="V1110" i="2"/>
  <c r="V1114" i="2"/>
  <c r="X1114" i="2" s="1"/>
  <c r="V1118" i="2"/>
  <c r="X1118" i="2" s="1"/>
  <c r="U1131" i="2"/>
  <c r="T1131" i="2"/>
  <c r="U1150" i="2"/>
  <c r="T1150" i="2"/>
  <c r="W1170" i="2"/>
  <c r="T1085" i="2"/>
  <c r="V1089" i="2"/>
  <c r="X1089" i="2" s="1"/>
  <c r="V1090" i="2"/>
  <c r="X1090" i="2" s="1"/>
  <c r="V1097" i="2"/>
  <c r="J1101" i="2"/>
  <c r="J1105" i="2"/>
  <c r="J1109" i="2"/>
  <c r="J1113" i="2"/>
  <c r="J1117" i="2"/>
  <c r="U1135" i="2"/>
  <c r="T1135" i="2"/>
  <c r="W1135" i="2" s="1"/>
  <c r="J1149" i="2"/>
  <c r="W1092" i="2"/>
  <c r="X1111" i="2"/>
  <c r="M1115" i="2"/>
  <c r="N1115" i="2" s="1"/>
  <c r="X1115" i="2"/>
  <c r="J1121" i="2"/>
  <c r="W1123" i="2"/>
  <c r="W1126" i="2"/>
  <c r="W1128" i="2"/>
  <c r="W1142" i="2"/>
  <c r="W1144" i="2"/>
  <c r="J1083" i="2"/>
  <c r="T1087" i="2"/>
  <c r="V1087" i="2" s="1"/>
  <c r="X1087" i="2" s="1"/>
  <c r="T1088" i="2"/>
  <c r="W1088" i="2" s="1"/>
  <c r="J1093" i="2"/>
  <c r="K1093" i="2" s="1"/>
  <c r="L1093" i="2" s="1"/>
  <c r="X1094" i="2"/>
  <c r="W1094" i="2"/>
  <c r="T1095" i="2"/>
  <c r="V1095" i="2" s="1"/>
  <c r="X1095" i="2" s="1"/>
  <c r="T1096" i="2"/>
  <c r="W1132" i="2"/>
  <c r="J1129" i="2"/>
  <c r="V1129" i="2"/>
  <c r="X1129" i="2" s="1"/>
  <c r="W1129" i="2"/>
  <c r="J1133" i="2"/>
  <c r="V1133" i="2"/>
  <c r="X1133" i="2" s="1"/>
  <c r="W1133" i="2"/>
  <c r="J1137" i="2"/>
  <c r="J1138" i="2"/>
  <c r="W1138" i="2"/>
  <c r="J1145" i="2"/>
  <c r="J1146" i="2"/>
  <c r="W1146" i="2"/>
  <c r="U1238" i="2"/>
  <c r="T1238" i="2"/>
  <c r="J1126" i="2"/>
  <c r="V1128" i="2"/>
  <c r="X1128" i="2" s="1"/>
  <c r="V1132" i="2"/>
  <c r="V1136" i="2"/>
  <c r="X1136" i="2" s="1"/>
  <c r="J1139" i="2"/>
  <c r="J1140" i="2"/>
  <c r="J1147" i="2"/>
  <c r="T1148" i="2"/>
  <c r="V1148" i="2" s="1"/>
  <c r="J1151" i="2"/>
  <c r="J1155" i="2"/>
  <c r="J1159" i="2"/>
  <c r="J1163" i="2"/>
  <c r="V1126" i="2"/>
  <c r="V1140" i="2"/>
  <c r="X1140" i="2" s="1"/>
  <c r="X1152" i="2"/>
  <c r="W1152" i="2"/>
  <c r="X1156" i="2"/>
  <c r="W1156" i="2"/>
  <c r="X1160" i="2"/>
  <c r="W1160" i="2"/>
  <c r="W1164" i="2"/>
  <c r="W1233" i="2"/>
  <c r="W1124" i="2"/>
  <c r="J1131" i="2"/>
  <c r="J1135" i="2"/>
  <c r="J1141" i="2"/>
  <c r="J1142" i="2"/>
  <c r="V1154" i="2"/>
  <c r="X1154" i="2" s="1"/>
  <c r="V1158" i="2"/>
  <c r="X1158" i="2" s="1"/>
  <c r="V1162" i="2"/>
  <c r="X1162" i="2" s="1"/>
  <c r="W1216" i="2"/>
  <c r="T1121" i="2"/>
  <c r="I1121" i="2" s="1"/>
  <c r="J1130" i="2"/>
  <c r="T1130" i="2"/>
  <c r="I1130" i="2" s="1"/>
  <c r="J1134" i="2"/>
  <c r="T1134" i="2"/>
  <c r="U1137" i="2"/>
  <c r="T1137" i="2"/>
  <c r="V1142" i="2"/>
  <c r="X1142" i="2" s="1"/>
  <c r="W1167" i="2"/>
  <c r="J1189" i="2"/>
  <c r="V1244" i="2"/>
  <c r="X1244" i="2" s="1"/>
  <c r="J1244" i="2"/>
  <c r="V1123" i="2"/>
  <c r="J1127" i="2"/>
  <c r="X1138" i="2"/>
  <c r="J1143" i="2"/>
  <c r="J1144" i="2"/>
  <c r="X1146" i="2"/>
  <c r="J1153" i="2"/>
  <c r="J1157" i="2"/>
  <c r="J1161" i="2"/>
  <c r="AS1168" i="2"/>
  <c r="J1125" i="2"/>
  <c r="V1125" i="2"/>
  <c r="T1127" i="2"/>
  <c r="W1154" i="2"/>
  <c r="W1158" i="2"/>
  <c r="W1162" i="2"/>
  <c r="W1168" i="2"/>
  <c r="U1169" i="2"/>
  <c r="J1173" i="2"/>
  <c r="U1173" i="2"/>
  <c r="J1177" i="2"/>
  <c r="U1177" i="2"/>
  <c r="J1183" i="2"/>
  <c r="J1191" i="2"/>
  <c r="J1203" i="2"/>
  <c r="U1207" i="2"/>
  <c r="T1207" i="2"/>
  <c r="W1212" i="2"/>
  <c r="W1235" i="2"/>
  <c r="T1166" i="2"/>
  <c r="V1167" i="2"/>
  <c r="X1167" i="2" s="1"/>
  <c r="W1169" i="2"/>
  <c r="W1173" i="2"/>
  <c r="W1177" i="2"/>
  <c r="J1187" i="2"/>
  <c r="J1201" i="2"/>
  <c r="J1214" i="2"/>
  <c r="W1220" i="2"/>
  <c r="U1227" i="2"/>
  <c r="T1227" i="2"/>
  <c r="V1227" i="2" s="1"/>
  <c r="J1231" i="2"/>
  <c r="T1165" i="2"/>
  <c r="W1165" i="2" s="1"/>
  <c r="T1171" i="2"/>
  <c r="W1171" i="2" s="1"/>
  <c r="T1175" i="2"/>
  <c r="V1175" i="2" s="1"/>
  <c r="J1218" i="2"/>
  <c r="W1224" i="2"/>
  <c r="W1273" i="2"/>
  <c r="I1289" i="2"/>
  <c r="W1289" i="2"/>
  <c r="J1171" i="2"/>
  <c r="J1175" i="2"/>
  <c r="T1179" i="2"/>
  <c r="J1199" i="2"/>
  <c r="J1206" i="2"/>
  <c r="J1208" i="2"/>
  <c r="J1222" i="2"/>
  <c r="U1230" i="2"/>
  <c r="T1230" i="2"/>
  <c r="V1230" i="2" s="1"/>
  <c r="X1230" i="2" s="1"/>
  <c r="T1264" i="2"/>
  <c r="V1264" i="2" s="1"/>
  <c r="U1264" i="2"/>
  <c r="X1177" i="2"/>
  <c r="T1181" i="2"/>
  <c r="W1267" i="2"/>
  <c r="J1281" i="2"/>
  <c r="T1139" i="2"/>
  <c r="T1141" i="2"/>
  <c r="T1143" i="2"/>
  <c r="V1143" i="2" s="1"/>
  <c r="T1145" i="2"/>
  <c r="V1145" i="2" s="1"/>
  <c r="T1147" i="2"/>
  <c r="V1147" i="2" s="1"/>
  <c r="T1149" i="2"/>
  <c r="V1149" i="2" s="1"/>
  <c r="X1149" i="2" s="1"/>
  <c r="T1151" i="2"/>
  <c r="T1153" i="2"/>
  <c r="T1155" i="2"/>
  <c r="T1157" i="2"/>
  <c r="T1159" i="2"/>
  <c r="T1161" i="2"/>
  <c r="V1161" i="2" s="1"/>
  <c r="X1161" i="2" s="1"/>
  <c r="T1163" i="2"/>
  <c r="I1163" i="2" s="1"/>
  <c r="V1170" i="2"/>
  <c r="T1183" i="2"/>
  <c r="W1183" i="2" s="1"/>
  <c r="W1203" i="2"/>
  <c r="W1241" i="2"/>
  <c r="I1261" i="2"/>
  <c r="T1185" i="2"/>
  <c r="V1185" i="2" s="1"/>
  <c r="X1185" i="2" s="1"/>
  <c r="W1204" i="2"/>
  <c r="W1205" i="2"/>
  <c r="V1226" i="2"/>
  <c r="X1226" i="2" s="1"/>
  <c r="J1226" i="2"/>
  <c r="J1239" i="2"/>
  <c r="J1252" i="2"/>
  <c r="AS1275" i="2"/>
  <c r="AR1275" i="2"/>
  <c r="AT1275" i="2"/>
  <c r="W1277" i="2"/>
  <c r="I1287" i="2"/>
  <c r="W1287" i="2"/>
  <c r="T1172" i="2"/>
  <c r="T1174" i="2"/>
  <c r="T1176" i="2"/>
  <c r="V1176" i="2" s="1"/>
  <c r="T1178" i="2"/>
  <c r="T1180" i="2"/>
  <c r="T1182" i="2"/>
  <c r="T1184" i="2"/>
  <c r="I1184" i="2" s="1"/>
  <c r="T1186" i="2"/>
  <c r="I1186" i="2" s="1"/>
  <c r="T1188" i="2"/>
  <c r="T1190" i="2"/>
  <c r="I1190" i="2" s="1"/>
  <c r="T1192" i="2"/>
  <c r="T1194" i="2"/>
  <c r="V1194" i="2" s="1"/>
  <c r="T1196" i="2"/>
  <c r="T1198" i="2"/>
  <c r="T1200" i="2"/>
  <c r="I1200" i="2" s="1"/>
  <c r="T1202" i="2"/>
  <c r="I1202" i="2" s="1"/>
  <c r="W1229" i="2"/>
  <c r="AQ1242" i="2"/>
  <c r="AN1242" i="2"/>
  <c r="AM1242" i="2"/>
  <c r="W1246" i="2"/>
  <c r="I1246" i="2"/>
  <c r="W1269" i="2"/>
  <c r="V1235" i="2"/>
  <c r="AO1242" i="2"/>
  <c r="U1247" i="2"/>
  <c r="I1253" i="2"/>
  <c r="V1253" i="2"/>
  <c r="T1254" i="2"/>
  <c r="W1255" i="2"/>
  <c r="T1257" i="2"/>
  <c r="U1257" i="2"/>
  <c r="T1260" i="2"/>
  <c r="V1260" i="2" s="1"/>
  <c r="X1260" i="2" s="1"/>
  <c r="U1260" i="2"/>
  <c r="I1273" i="2"/>
  <c r="V1273" i="2"/>
  <c r="X1273" i="2" s="1"/>
  <c r="W1280" i="2"/>
  <c r="W1228" i="2"/>
  <c r="J1230" i="2"/>
  <c r="T1237" i="2"/>
  <c r="I1237" i="2" s="1"/>
  <c r="J1238" i="2"/>
  <c r="AP1242" i="2"/>
  <c r="W1244" i="2"/>
  <c r="W1247" i="2"/>
  <c r="W1253" i="2"/>
  <c r="I1255" i="2"/>
  <c r="V1255" i="2"/>
  <c r="X1255" i="2" s="1"/>
  <c r="W1263" i="2"/>
  <c r="I1263" i="2"/>
  <c r="J1270" i="2"/>
  <c r="W1272" i="2"/>
  <c r="I1277" i="2"/>
  <c r="V1277" i="2"/>
  <c r="W1226" i="2"/>
  <c r="I1232" i="2"/>
  <c r="V1233" i="2"/>
  <c r="I1240" i="2"/>
  <c r="V1241" i="2"/>
  <c r="X1241" i="2" s="1"/>
  <c r="I1247" i="2"/>
  <c r="V1247" i="2"/>
  <c r="X1247" i="2" s="1"/>
  <c r="T1187" i="2"/>
  <c r="V1187" i="2" s="1"/>
  <c r="X1187" i="2" s="1"/>
  <c r="T1189" i="2"/>
  <c r="T1191" i="2"/>
  <c r="I1191" i="2" s="1"/>
  <c r="T1193" i="2"/>
  <c r="T1195" i="2"/>
  <c r="T1197" i="2"/>
  <c r="T1199" i="2"/>
  <c r="T1208" i="2"/>
  <c r="W1208" i="2" s="1"/>
  <c r="T1210" i="2"/>
  <c r="W1210" i="2" s="1"/>
  <c r="T1214" i="2"/>
  <c r="T1218" i="2"/>
  <c r="I1218" i="2" s="1"/>
  <c r="T1222" i="2"/>
  <c r="U1234" i="2"/>
  <c r="T1234" i="2"/>
  <c r="I1234" i="2" s="1"/>
  <c r="AL1242" i="2"/>
  <c r="AK1242" i="2"/>
  <c r="AI1242" i="2"/>
  <c r="AA1242" i="2"/>
  <c r="Z1242" i="2"/>
  <c r="Y1242" i="2"/>
  <c r="AH1242" i="2"/>
  <c r="AG1242" i="2"/>
  <c r="M1242" i="2" s="1"/>
  <c r="N1242" i="2" s="1"/>
  <c r="V1246" i="2"/>
  <c r="X1246" i="2" s="1"/>
  <c r="J1246" i="2"/>
  <c r="U1262" i="2"/>
  <c r="T1262" i="2"/>
  <c r="X1283" i="2"/>
  <c r="T1206" i="2"/>
  <c r="U1231" i="2"/>
  <c r="T1231" i="2"/>
  <c r="W1236" i="2"/>
  <c r="U1239" i="2"/>
  <c r="T1239" i="2"/>
  <c r="AT1242" i="2"/>
  <c r="AS1242" i="2"/>
  <c r="AR1242" i="2"/>
  <c r="W1245" i="2"/>
  <c r="I1245" i="2"/>
  <c r="V1245" i="2"/>
  <c r="X1245" i="2" s="1"/>
  <c r="AS1279" i="2"/>
  <c r="AR1279" i="2"/>
  <c r="AT1279" i="2"/>
  <c r="V1261" i="2"/>
  <c r="X1261" i="2" s="1"/>
  <c r="V1263" i="2"/>
  <c r="X1263" i="2" s="1"/>
  <c r="W1265" i="2"/>
  <c r="U1266" i="2"/>
  <c r="T1266" i="2"/>
  <c r="I1266" i="2" s="1"/>
  <c r="U1287" i="2"/>
  <c r="T1291" i="2"/>
  <c r="U1302" i="2"/>
  <c r="T1302" i="2"/>
  <c r="V1303" i="2"/>
  <c r="J1303" i="2"/>
  <c r="X1305" i="2"/>
  <c r="W1305" i="2"/>
  <c r="V1232" i="2"/>
  <c r="V1240" i="2"/>
  <c r="X1240" i="2" s="1"/>
  <c r="T1251" i="2"/>
  <c r="W1251" i="2" s="1"/>
  <c r="W1268" i="2"/>
  <c r="J1274" i="2"/>
  <c r="J1278" i="2"/>
  <c r="W1282" i="2"/>
  <c r="J1291" i="2"/>
  <c r="W1310" i="2"/>
  <c r="U1316" i="2"/>
  <c r="T1316" i="2"/>
  <c r="V1316" i="2" s="1"/>
  <c r="V1323" i="2"/>
  <c r="X1323" i="2" s="1"/>
  <c r="I1323" i="2"/>
  <c r="W1325" i="2"/>
  <c r="T1209" i="2"/>
  <c r="T1211" i="2"/>
  <c r="T1213" i="2"/>
  <c r="T1215" i="2"/>
  <c r="T1217" i="2"/>
  <c r="T1219" i="2"/>
  <c r="W1219" i="2" s="1"/>
  <c r="T1221" i="2"/>
  <c r="T1223" i="2"/>
  <c r="W1223" i="2" s="1"/>
  <c r="T1225" i="2"/>
  <c r="W1225" i="2" s="1"/>
  <c r="T1249" i="2"/>
  <c r="W1249" i="2" s="1"/>
  <c r="J1266" i="2"/>
  <c r="T1276" i="2"/>
  <c r="V1280" i="2"/>
  <c r="X1280" i="2" s="1"/>
  <c r="V1282" i="2"/>
  <c r="X1282" i="2" s="1"/>
  <c r="I1282" i="2"/>
  <c r="V1284" i="2"/>
  <c r="X1284" i="2" s="1"/>
  <c r="I1284" i="2"/>
  <c r="W1286" i="2"/>
  <c r="V1287" i="2"/>
  <c r="W1300" i="2"/>
  <c r="X1300" i="2"/>
  <c r="V1310" i="2"/>
  <c r="X1310" i="2" s="1"/>
  <c r="I1310" i="2"/>
  <c r="AG1313" i="2"/>
  <c r="Y1313" i="2"/>
  <c r="AL1313" i="2"/>
  <c r="AI1313" i="2"/>
  <c r="AA1313" i="2"/>
  <c r="Z1313" i="2"/>
  <c r="AK1313" i="2"/>
  <c r="AJ1313" i="2"/>
  <c r="AH1313" i="2"/>
  <c r="I1336" i="2"/>
  <c r="J1229" i="2"/>
  <c r="I1242" i="2"/>
  <c r="T1256" i="2"/>
  <c r="V1256" i="2" s="1"/>
  <c r="X1256" i="2" s="1"/>
  <c r="W1261" i="2"/>
  <c r="J1262" i="2"/>
  <c r="J1267" i="2"/>
  <c r="V1272" i="2"/>
  <c r="X1272" i="2" s="1"/>
  <c r="J1272" i="2"/>
  <c r="U1296" i="2"/>
  <c r="T1296" i="2"/>
  <c r="W1296" i="2" s="1"/>
  <c r="U1304" i="2"/>
  <c r="T1304" i="2"/>
  <c r="T1319" i="2"/>
  <c r="W1319" i="2" s="1"/>
  <c r="U1319" i="2"/>
  <c r="V1324" i="2"/>
  <c r="I1324" i="2"/>
  <c r="U1307" i="2"/>
  <c r="T1307" i="2"/>
  <c r="V1307" i="2" s="1"/>
  <c r="I1382" i="2"/>
  <c r="V1382" i="2"/>
  <c r="X1382" i="2" s="1"/>
  <c r="V1383" i="2"/>
  <c r="X1383" i="2" s="1"/>
  <c r="I1383" i="2"/>
  <c r="V1228" i="2"/>
  <c r="X1228" i="2" s="1"/>
  <c r="W1231" i="2"/>
  <c r="W1232" i="2"/>
  <c r="V1236" i="2"/>
  <c r="X1236" i="2" s="1"/>
  <c r="W1239" i="2"/>
  <c r="W1240" i="2"/>
  <c r="T1243" i="2"/>
  <c r="T1252" i="2"/>
  <c r="J1256" i="2"/>
  <c r="T1259" i="2"/>
  <c r="T1270" i="2"/>
  <c r="T1274" i="2"/>
  <c r="V1274" i="2" s="1"/>
  <c r="T1278" i="2"/>
  <c r="T1290" i="2"/>
  <c r="W1290" i="2" s="1"/>
  <c r="U1290" i="2"/>
  <c r="I1293" i="2"/>
  <c r="V1293" i="2"/>
  <c r="X1293" i="2" s="1"/>
  <c r="V1301" i="2"/>
  <c r="X1301" i="2" s="1"/>
  <c r="J1301" i="2"/>
  <c r="I1322" i="2"/>
  <c r="V1322" i="2"/>
  <c r="X1322" i="2" s="1"/>
  <c r="X1324" i="2"/>
  <c r="W1324" i="2"/>
  <c r="J1345" i="2"/>
  <c r="I1354" i="2"/>
  <c r="V1354" i="2"/>
  <c r="X1354" i="2" s="1"/>
  <c r="J1227" i="2"/>
  <c r="X1232" i="2"/>
  <c r="J1234" i="2"/>
  <c r="J1237" i="2"/>
  <c r="O1242" i="2"/>
  <c r="P1242" i="2" s="1"/>
  <c r="V1248" i="2"/>
  <c r="X1248" i="2" s="1"/>
  <c r="T1250" i="2"/>
  <c r="V1250" i="2" s="1"/>
  <c r="X1250" i="2" s="1"/>
  <c r="J1254" i="2"/>
  <c r="J1261" i="2"/>
  <c r="J1263" i="2"/>
  <c r="U1285" i="2"/>
  <c r="T1285" i="2"/>
  <c r="T1299" i="2"/>
  <c r="V1299" i="2" s="1"/>
  <c r="X1299" i="2" s="1"/>
  <c r="W1320" i="2"/>
  <c r="J1322" i="2"/>
  <c r="W1335" i="2"/>
  <c r="U1298" i="2"/>
  <c r="T1298" i="2"/>
  <c r="W1298" i="2" s="1"/>
  <c r="T1317" i="2"/>
  <c r="W1317" i="2" s="1"/>
  <c r="U1317" i="2"/>
  <c r="W1331" i="2"/>
  <c r="V1335" i="2"/>
  <c r="X1335" i="2" s="1"/>
  <c r="I1335" i="2"/>
  <c r="U1335" i="2"/>
  <c r="W1343" i="2"/>
  <c r="W1357" i="2"/>
  <c r="V1268" i="2"/>
  <c r="X1268" i="2" s="1"/>
  <c r="V1289" i="2"/>
  <c r="U1293" i="2"/>
  <c r="W1303" i="2"/>
  <c r="W1315" i="2"/>
  <c r="T1327" i="2"/>
  <c r="W1327" i="2" s="1"/>
  <c r="W1334" i="2"/>
  <c r="W1346" i="2"/>
  <c r="U1295" i="2"/>
  <c r="T1295" i="2"/>
  <c r="W1306" i="2"/>
  <c r="V1306" i="2"/>
  <c r="X1306" i="2" s="1"/>
  <c r="I1306" i="2"/>
  <c r="U1311" i="2"/>
  <c r="T1311" i="2"/>
  <c r="W1314" i="2"/>
  <c r="I1314" i="2"/>
  <c r="V1314" i="2"/>
  <c r="X1314" i="2" s="1"/>
  <c r="W1321" i="2"/>
  <c r="V1329" i="2"/>
  <c r="I1329" i="2"/>
  <c r="T1330" i="2"/>
  <c r="U1330" i="2"/>
  <c r="AT1333" i="2"/>
  <c r="AS1333" i="2"/>
  <c r="AR1333" i="2"/>
  <c r="Q1333" i="2" s="1"/>
  <c r="R1333" i="2" s="1"/>
  <c r="V1334" i="2"/>
  <c r="I1334" i="2"/>
  <c r="W1361" i="2"/>
  <c r="U1281" i="2"/>
  <c r="T1281" i="2"/>
  <c r="V1281" i="2" s="1"/>
  <c r="W1283" i="2"/>
  <c r="W1284" i="2"/>
  <c r="W1292" i="2"/>
  <c r="U1297" i="2"/>
  <c r="I1301" i="2"/>
  <c r="V1313" i="2"/>
  <c r="X1313" i="2" s="1"/>
  <c r="J1313" i="2"/>
  <c r="J1269" i="2"/>
  <c r="W1275" i="2"/>
  <c r="W1279" i="2"/>
  <c r="J1287" i="2"/>
  <c r="W1288" i="2"/>
  <c r="V1292" i="2"/>
  <c r="I1292" i="2"/>
  <c r="V1297" i="2"/>
  <c r="X1297" i="2" s="1"/>
  <c r="W1301" i="2"/>
  <c r="U1309" i="2"/>
  <c r="T1309" i="2"/>
  <c r="W1312" i="2"/>
  <c r="W1318" i="2"/>
  <c r="W1322" i="2"/>
  <c r="W1363" i="2"/>
  <c r="U1387" i="2"/>
  <c r="T1387" i="2"/>
  <c r="W1387" i="2" s="1"/>
  <c r="W1297" i="2"/>
  <c r="T1308" i="2"/>
  <c r="W1308" i="2" s="1"/>
  <c r="U1314" i="2"/>
  <c r="U1325" i="2"/>
  <c r="U1329" i="2"/>
  <c r="W1338" i="2"/>
  <c r="U1340" i="2"/>
  <c r="T1340" i="2"/>
  <c r="U1321" i="2"/>
  <c r="W1323" i="2"/>
  <c r="I1333" i="2"/>
  <c r="V1343" i="2"/>
  <c r="U1344" i="2"/>
  <c r="T1344" i="2"/>
  <c r="W1354" i="2"/>
  <c r="W1366" i="2"/>
  <c r="J1367" i="2"/>
  <c r="T1294" i="2"/>
  <c r="W1294" i="2" s="1"/>
  <c r="I1342" i="2"/>
  <c r="V1342" i="2"/>
  <c r="X1342" i="2" s="1"/>
  <c r="I1363" i="2"/>
  <c r="V1363" i="2"/>
  <c r="X1363" i="2" s="1"/>
  <c r="W1293" i="2"/>
  <c r="V1320" i="2"/>
  <c r="X1320" i="2" s="1"/>
  <c r="I1320" i="2"/>
  <c r="V1321" i="2"/>
  <c r="X1321" i="2" s="1"/>
  <c r="I1321" i="2"/>
  <c r="T1337" i="2"/>
  <c r="U1337" i="2"/>
  <c r="W1339" i="2"/>
  <c r="W1350" i="2"/>
  <c r="I1356" i="2"/>
  <c r="W1356" i="2"/>
  <c r="I1360" i="2"/>
  <c r="X1365" i="2"/>
  <c r="W1365" i="2"/>
  <c r="I1300" i="2"/>
  <c r="V1318" i="2"/>
  <c r="X1318" i="2" s="1"/>
  <c r="T1328" i="2"/>
  <c r="W1328" i="2" s="1"/>
  <c r="T1332" i="2"/>
  <c r="X1336" i="2"/>
  <c r="X1339" i="2"/>
  <c r="J1355" i="2"/>
  <c r="V1372" i="2"/>
  <c r="X1372" i="2" s="1"/>
  <c r="I1372" i="2"/>
  <c r="W1401" i="2"/>
  <c r="W1329" i="2"/>
  <c r="V1338" i="2"/>
  <c r="W1342" i="2"/>
  <c r="J1347" i="2"/>
  <c r="J1348" i="2"/>
  <c r="V1350" i="2"/>
  <c r="X1350" i="2" s="1"/>
  <c r="T1352" i="2"/>
  <c r="J1328" i="2"/>
  <c r="W1336" i="2"/>
  <c r="J1339" i="2"/>
  <c r="J1340" i="2"/>
  <c r="J1359" i="2"/>
  <c r="W1373" i="2"/>
  <c r="X1373" i="2"/>
  <c r="W1382" i="2"/>
  <c r="W1326" i="2"/>
  <c r="W1333" i="2"/>
  <c r="T1347" i="2"/>
  <c r="U1348" i="2"/>
  <c r="T1348" i="2"/>
  <c r="I1348" i="2" s="1"/>
  <c r="V1357" i="2"/>
  <c r="X1357" i="2" s="1"/>
  <c r="W1372" i="2"/>
  <c r="J1354" i="2"/>
  <c r="T1341" i="2"/>
  <c r="T1349" i="2"/>
  <c r="T1353" i="2"/>
  <c r="V1356" i="2"/>
  <c r="T1362" i="2"/>
  <c r="V1362" i="2" s="1"/>
  <c r="X1362" i="2" s="1"/>
  <c r="W1370" i="2"/>
  <c r="U1393" i="2"/>
  <c r="T1393" i="2"/>
  <c r="W1393" i="2" s="1"/>
  <c r="I1394" i="2"/>
  <c r="W1402" i="2"/>
  <c r="AR1408" i="2"/>
  <c r="AS1408" i="2"/>
  <c r="AT1408" i="2"/>
  <c r="I1380" i="2"/>
  <c r="V1380" i="2"/>
  <c r="T1345" i="2"/>
  <c r="W1345" i="2" s="1"/>
  <c r="T1358" i="2"/>
  <c r="V1358" i="2" s="1"/>
  <c r="X1358" i="2" s="1"/>
  <c r="W1359" i="2"/>
  <c r="J1366" i="2"/>
  <c r="J1373" i="2"/>
  <c r="T1374" i="2"/>
  <c r="U1374" i="2"/>
  <c r="U1375" i="2"/>
  <c r="W1378" i="2"/>
  <c r="U1381" i="2"/>
  <c r="T1381" i="2"/>
  <c r="W1381" i="2" s="1"/>
  <c r="W1398" i="2"/>
  <c r="X1360" i="2"/>
  <c r="W1360" i="2"/>
  <c r="T1364" i="2"/>
  <c r="W1384" i="2"/>
  <c r="U1389" i="2"/>
  <c r="T1389" i="2"/>
  <c r="W1389" i="2" s="1"/>
  <c r="W1391" i="2"/>
  <c r="I1391" i="2"/>
  <c r="V1391" i="2"/>
  <c r="X1391" i="2" s="1"/>
  <c r="W1425" i="2"/>
  <c r="V1385" i="2"/>
  <c r="J1385" i="2"/>
  <c r="W1367" i="2"/>
  <c r="X1369" i="2"/>
  <c r="J1381" i="2"/>
  <c r="W1390" i="2"/>
  <c r="V1394" i="2"/>
  <c r="X1394" i="2" s="1"/>
  <c r="J1394" i="2"/>
  <c r="W1396" i="2"/>
  <c r="W1397" i="2"/>
  <c r="X1397" i="2"/>
  <c r="T1379" i="2"/>
  <c r="U1379" i="2"/>
  <c r="V1403" i="2"/>
  <c r="X1403" i="2" s="1"/>
  <c r="I1403" i="2"/>
  <c r="T1368" i="2"/>
  <c r="W1368" i="2" s="1"/>
  <c r="W1369" i="2"/>
  <c r="J1375" i="2"/>
  <c r="V1388" i="2"/>
  <c r="I1388" i="2"/>
  <c r="W1394" i="2"/>
  <c r="T1407" i="2"/>
  <c r="W1407" i="2" s="1"/>
  <c r="U1369" i="2"/>
  <c r="T1371" i="2"/>
  <c r="W1371" i="2" s="1"/>
  <c r="W1375" i="2"/>
  <c r="W1377" i="2"/>
  <c r="V1377" i="2"/>
  <c r="W1380" i="2"/>
  <c r="W1386" i="2"/>
  <c r="X1386" i="2"/>
  <c r="J1387" i="2"/>
  <c r="U1428" i="2"/>
  <c r="T1428" i="2"/>
  <c r="U1380" i="2"/>
  <c r="W1383" i="2"/>
  <c r="W1406" i="2"/>
  <c r="U1407" i="2"/>
  <c r="W1420" i="2"/>
  <c r="T1430" i="2"/>
  <c r="W1430" i="2" s="1"/>
  <c r="I1378" i="2"/>
  <c r="V1378" i="2"/>
  <c r="X1378" i="2" s="1"/>
  <c r="U1399" i="2"/>
  <c r="T1399" i="2"/>
  <c r="W1403" i="2"/>
  <c r="U1372" i="2"/>
  <c r="J1388" i="2"/>
  <c r="V1390" i="2"/>
  <c r="X1390" i="2" s="1"/>
  <c r="W1395" i="2"/>
  <c r="W1409" i="2"/>
  <c r="I1423" i="2"/>
  <c r="W1423" i="2"/>
  <c r="I1434" i="2"/>
  <c r="I1386" i="2"/>
  <c r="W1392" i="2"/>
  <c r="I1397" i="2"/>
  <c r="U1397" i="2"/>
  <c r="U1400" i="2"/>
  <c r="T1400" i="2"/>
  <c r="T1405" i="2"/>
  <c r="U1406" i="2"/>
  <c r="U1416" i="2"/>
  <c r="T1416" i="2"/>
  <c r="W1416" i="2" s="1"/>
  <c r="J1417" i="2"/>
  <c r="V1417" i="2"/>
  <c r="X1417" i="2" s="1"/>
  <c r="I1438" i="2"/>
  <c r="V1438" i="2"/>
  <c r="X1438" i="2" s="1"/>
  <c r="T1376" i="2"/>
  <c r="W1376" i="2" s="1"/>
  <c r="V1409" i="2"/>
  <c r="X1409" i="2" s="1"/>
  <c r="I1409" i="2"/>
  <c r="W1418" i="2"/>
  <c r="J1423" i="2"/>
  <c r="V1423" i="2"/>
  <c r="AK1429" i="2"/>
  <c r="AJ1429" i="2"/>
  <c r="AI1429" i="2"/>
  <c r="AA1429" i="2"/>
  <c r="AH1429" i="2"/>
  <c r="Z1429" i="2"/>
  <c r="AL1429" i="2"/>
  <c r="Y1429" i="2"/>
  <c r="AG1429" i="2"/>
  <c r="W1385" i="2"/>
  <c r="W1388" i="2"/>
  <c r="V1396" i="2"/>
  <c r="X1396" i="2" s="1"/>
  <c r="T1404" i="2"/>
  <c r="W1404" i="2" s="1"/>
  <c r="W1410" i="2"/>
  <c r="U1424" i="2"/>
  <c r="T1424" i="2"/>
  <c r="W1424" i="2" s="1"/>
  <c r="W1435" i="2"/>
  <c r="V1401" i="2"/>
  <c r="X1401" i="2" s="1"/>
  <c r="I1401" i="2"/>
  <c r="U1402" i="2"/>
  <c r="U1405" i="2"/>
  <c r="V1406" i="2"/>
  <c r="W1408" i="2"/>
  <c r="J1425" i="2"/>
  <c r="V1425" i="2"/>
  <c r="X1425" i="2" s="1"/>
  <c r="W1426" i="2"/>
  <c r="W1431" i="2"/>
  <c r="U1435" i="2"/>
  <c r="X1412" i="2"/>
  <c r="W1412" i="2"/>
  <c r="J1415" i="2"/>
  <c r="W1417" i="2"/>
  <c r="I1426" i="2"/>
  <c r="V1426" i="2"/>
  <c r="V1435" i="2"/>
  <c r="X1435" i="2" s="1"/>
  <c r="I1435" i="2"/>
  <c r="T1413" i="2"/>
  <c r="T1414" i="2"/>
  <c r="I1418" i="2"/>
  <c r="V1418" i="2"/>
  <c r="I1412" i="2"/>
  <c r="T1422" i="2"/>
  <c r="W1422" i="2" s="1"/>
  <c r="T1436" i="2"/>
  <c r="W1441" i="2"/>
  <c r="V1441" i="2"/>
  <c r="I1441" i="2"/>
  <c r="J1411" i="2"/>
  <c r="I1420" i="2"/>
  <c r="V1420" i="2"/>
  <c r="X1420" i="2" s="1"/>
  <c r="U1439" i="2"/>
  <c r="T1439" i="2"/>
  <c r="W1439" i="2" s="1"/>
  <c r="J1419" i="2"/>
  <c r="V1419" i="2"/>
  <c r="X1419" i="2" s="1"/>
  <c r="W1450" i="2"/>
  <c r="J1421" i="2"/>
  <c r="V1421" i="2"/>
  <c r="X1421" i="2" s="1"/>
  <c r="W1438" i="2"/>
  <c r="J1427" i="2"/>
  <c r="V1427" i="2"/>
  <c r="X1427" i="2" s="1"/>
  <c r="V1434" i="2"/>
  <c r="X1434" i="2" s="1"/>
  <c r="T1411" i="2"/>
  <c r="J1429" i="2"/>
  <c r="V1429" i="2"/>
  <c r="X1429" i="2" s="1"/>
  <c r="J1432" i="2"/>
  <c r="AR1440" i="2"/>
  <c r="Q1440" i="2" s="1"/>
  <c r="R1440" i="2" s="1"/>
  <c r="AS1440" i="2"/>
  <c r="AT1440" i="2"/>
  <c r="J1431" i="2"/>
  <c r="V1431" i="2"/>
  <c r="X1431" i="2" s="1"/>
  <c r="U1437" i="2"/>
  <c r="V1446" i="2"/>
  <c r="X1446" i="2" s="1"/>
  <c r="U1443" i="2"/>
  <c r="T1443" i="2"/>
  <c r="W1443" i="2" s="1"/>
  <c r="I1447" i="2"/>
  <c r="V1447" i="2"/>
  <c r="X1447" i="2" s="1"/>
  <c r="W1453" i="2"/>
  <c r="W1446" i="2"/>
  <c r="T1433" i="2"/>
  <c r="W1433" i="2" s="1"/>
  <c r="W1442" i="2"/>
  <c r="V1442" i="2"/>
  <c r="X1442" i="2" s="1"/>
  <c r="V1444" i="2"/>
  <c r="X1444" i="2" s="1"/>
  <c r="V1455" i="2"/>
  <c r="X1455" i="2" s="1"/>
  <c r="T1432" i="2"/>
  <c r="V1432" i="2" s="1"/>
  <c r="W1434" i="2"/>
  <c r="T1437" i="2"/>
  <c r="W1440" i="2"/>
  <c r="W1444" i="2"/>
  <c r="W1447" i="2"/>
  <c r="W1451" i="2"/>
  <c r="T1452" i="2"/>
  <c r="W1452" i="2" s="1"/>
  <c r="V1453" i="2"/>
  <c r="X1453" i="2" s="1"/>
  <c r="W1457" i="2"/>
  <c r="T1445" i="2"/>
  <c r="W1445" i="2" s="1"/>
  <c r="V1457" i="2"/>
  <c r="I1460" i="2"/>
  <c r="V1460" i="2"/>
  <c r="X1460" i="2" s="1"/>
  <c r="T1449" i="2"/>
  <c r="W1449" i="2" s="1"/>
  <c r="W1455" i="2"/>
  <c r="T1448" i="2"/>
  <c r="V1448" i="2" s="1"/>
  <c r="X1448" i="2" s="1"/>
  <c r="U1467" i="2"/>
  <c r="T1467" i="2"/>
  <c r="W1458" i="2"/>
  <c r="W1463" i="2"/>
  <c r="T1465" i="2"/>
  <c r="I1471" i="2"/>
  <c r="V1471" i="2"/>
  <c r="X1471" i="2" s="1"/>
  <c r="T1454" i="2"/>
  <c r="W1454" i="2" s="1"/>
  <c r="T1456" i="2"/>
  <c r="W1456" i="2" s="1"/>
  <c r="W1459" i="2"/>
  <c r="T1461" i="2"/>
  <c r="W1461" i="2" s="1"/>
  <c r="T1462" i="2"/>
  <c r="W1462" i="2" s="1"/>
  <c r="T1463" i="2"/>
  <c r="U1459" i="2"/>
  <c r="W1471" i="2"/>
  <c r="U1477" i="2"/>
  <c r="T1477" i="2"/>
  <c r="V1477" i="2" s="1"/>
  <c r="X1477" i="2" s="1"/>
  <c r="T1466" i="2"/>
  <c r="U1468" i="2"/>
  <c r="T1468" i="2"/>
  <c r="V1468" i="2" s="1"/>
  <c r="X1468" i="2" s="1"/>
  <c r="W1460" i="2"/>
  <c r="W1464" i="2"/>
  <c r="I1464" i="2"/>
  <c r="V1464" i="2"/>
  <c r="X1464" i="2" s="1"/>
  <c r="W1470" i="2"/>
  <c r="W1473" i="2"/>
  <c r="V1480" i="2"/>
  <c r="X1480" i="2" s="1"/>
  <c r="I1480" i="2"/>
  <c r="T1475" i="2"/>
  <c r="I1475" i="2" s="1"/>
  <c r="I1483" i="2"/>
  <c r="V1483" i="2"/>
  <c r="X1483" i="2" s="1"/>
  <c r="W1472" i="2"/>
  <c r="T1478" i="2"/>
  <c r="W1478" i="2" s="1"/>
  <c r="J1475" i="2"/>
  <c r="V1470" i="2"/>
  <c r="X1470" i="2" s="1"/>
  <c r="T1469" i="2"/>
  <c r="V1472" i="2"/>
  <c r="W1480" i="2"/>
  <c r="T1481" i="2"/>
  <c r="W1483" i="2"/>
  <c r="T1484" i="2"/>
  <c r="W1487" i="2"/>
  <c r="W1492" i="2"/>
  <c r="W1499" i="2"/>
  <c r="T1479" i="2"/>
  <c r="V1487" i="2"/>
  <c r="I1487" i="2"/>
  <c r="U1490" i="2"/>
  <c r="T1490" i="2"/>
  <c r="V1490" i="2" s="1"/>
  <c r="X1490" i="2" s="1"/>
  <c r="T1474" i="2"/>
  <c r="I1474" i="2" s="1"/>
  <c r="T1476" i="2"/>
  <c r="I1476" i="2" s="1"/>
  <c r="J1496" i="2"/>
  <c r="W1482" i="2"/>
  <c r="W1488" i="2"/>
  <c r="U1489" i="2"/>
  <c r="T1489" i="2"/>
  <c r="W1489" i="2" s="1"/>
  <c r="W1495" i="2"/>
  <c r="T1485" i="2"/>
  <c r="W1485" i="2" s="1"/>
  <c r="T1491" i="2"/>
  <c r="J1494" i="2"/>
  <c r="I1495" i="2"/>
  <c r="V1495" i="2"/>
  <c r="X1495" i="2" s="1"/>
  <c r="J1489" i="2"/>
  <c r="V1492" i="2"/>
  <c r="X1492" i="2" s="1"/>
  <c r="J1492" i="2"/>
  <c r="T1486" i="2"/>
  <c r="W1486" i="2" s="1"/>
  <c r="U1497" i="2"/>
  <c r="T1497" i="2"/>
  <c r="W1497" i="2" s="1"/>
  <c r="U1501" i="2"/>
  <c r="T1501" i="2"/>
  <c r="I1501" i="2" s="1"/>
  <c r="U1493" i="2"/>
  <c r="J1498" i="2"/>
  <c r="V1488" i="2"/>
  <c r="X1488" i="2" s="1"/>
  <c r="J1490" i="2"/>
  <c r="T1493" i="2"/>
  <c r="I1493" i="2" s="1"/>
  <c r="J1487" i="2"/>
  <c r="J1491" i="2"/>
  <c r="W1496" i="2"/>
  <c r="T1498" i="2"/>
  <c r="T1494" i="2"/>
  <c r="W1500" i="2"/>
  <c r="X1500" i="2"/>
  <c r="AC4" i="4"/>
  <c r="AD4" i="4"/>
  <c r="V859" i="2" l="1"/>
  <c r="X859" i="2" s="1"/>
  <c r="V244" i="2"/>
  <c r="X244" i="2" s="1"/>
  <c r="W676" i="2"/>
  <c r="V827" i="2"/>
  <c r="X827" i="2" s="1"/>
  <c r="W778" i="2"/>
  <c r="V238" i="2"/>
  <c r="X238" i="2" s="1"/>
  <c r="V184" i="2"/>
  <c r="X184" i="2" s="1"/>
  <c r="K1117" i="2"/>
  <c r="L1117" i="2" s="1"/>
  <c r="V190" i="2"/>
  <c r="X190" i="2" s="1"/>
  <c r="W748" i="2"/>
  <c r="V254" i="2"/>
  <c r="X254" i="2" s="1"/>
  <c r="AT966" i="2"/>
  <c r="AR966" i="2"/>
  <c r="Q966" i="2" s="1"/>
  <c r="R966" i="2" s="1"/>
  <c r="AS966" i="2"/>
  <c r="AT954" i="2"/>
  <c r="AS954" i="2"/>
  <c r="AR954" i="2"/>
  <c r="Q954" i="2" s="1"/>
  <c r="R954" i="2" s="1"/>
  <c r="Y142" i="2"/>
  <c r="W59" i="2"/>
  <c r="V1216" i="2"/>
  <c r="X1216" i="2" s="1"/>
  <c r="V1144" i="2"/>
  <c r="X1144" i="2" s="1"/>
  <c r="V938" i="2"/>
  <c r="X938" i="2" s="1"/>
  <c r="W620" i="2"/>
  <c r="V678" i="2"/>
  <c r="X678" i="2" s="1"/>
  <c r="Z142" i="2"/>
  <c r="V1346" i="2"/>
  <c r="X1346" i="2" s="1"/>
  <c r="V683" i="2"/>
  <c r="X683" i="2" s="1"/>
  <c r="AR683" i="2" s="1"/>
  <c r="W211" i="2"/>
  <c r="V59" i="2"/>
  <c r="X59" i="2" s="1"/>
  <c r="V1237" i="2"/>
  <c r="X1237" i="2" s="1"/>
  <c r="V688" i="2"/>
  <c r="X688" i="2" s="1"/>
  <c r="AT688" i="2" s="1"/>
  <c r="V300" i="2"/>
  <c r="X300" i="2" s="1"/>
  <c r="K126" i="2"/>
  <c r="L126" i="2" s="1"/>
  <c r="W202" i="2"/>
  <c r="I1331" i="2"/>
  <c r="I1458" i="2"/>
  <c r="V150" i="2"/>
  <c r="X150" i="2" s="1"/>
  <c r="V45" i="2"/>
  <c r="X45" i="2" s="1"/>
  <c r="V196" i="2"/>
  <c r="X196" i="2" s="1"/>
  <c r="V239" i="2"/>
  <c r="X239" i="2" s="1"/>
  <c r="V778" i="2"/>
  <c r="V83" i="2"/>
  <c r="X83" i="2" s="1"/>
  <c r="W158" i="2"/>
  <c r="V124" i="2"/>
  <c r="X124" i="2" s="1"/>
  <c r="I1367" i="2"/>
  <c r="V610" i="2"/>
  <c r="X610" i="2" s="1"/>
  <c r="AS610" i="2" s="1"/>
  <c r="V108" i="2"/>
  <c r="X108" i="2" s="1"/>
  <c r="W55" i="2"/>
  <c r="W7" i="2"/>
  <c r="V1086" i="2"/>
  <c r="X1086" i="2" s="1"/>
  <c r="I1034" i="2"/>
  <c r="I721" i="2"/>
  <c r="V339" i="2"/>
  <c r="X339" i="2" s="1"/>
  <c r="W1476" i="2"/>
  <c r="W686" i="2"/>
  <c r="V264" i="2"/>
  <c r="K142" i="2"/>
  <c r="L142" i="2" s="1"/>
  <c r="V1107" i="2"/>
  <c r="X1107" i="2" s="1"/>
  <c r="V1116" i="2"/>
  <c r="X1116" i="2" s="1"/>
  <c r="V697" i="2"/>
  <c r="X697" i="2" s="1"/>
  <c r="V353" i="2"/>
  <c r="X353" i="2" s="1"/>
  <c r="V297" i="2"/>
  <c r="X297" i="2" s="1"/>
  <c r="AR1019" i="2"/>
  <c r="Q1019" i="2" s="1"/>
  <c r="R1019" i="2" s="1"/>
  <c r="AS1019" i="2"/>
  <c r="AT1019" i="2"/>
  <c r="AT1025" i="2"/>
  <c r="AR1025" i="2"/>
  <c r="AS1025" i="2"/>
  <c r="V698" i="2"/>
  <c r="X698" i="2" s="1"/>
  <c r="V424" i="2"/>
  <c r="X424" i="2" s="1"/>
  <c r="V1499" i="2"/>
  <c r="X1499" i="2" s="1"/>
  <c r="V154" i="2"/>
  <c r="X154" i="2" s="1"/>
  <c r="K1313" i="2"/>
  <c r="L1313" i="2" s="1"/>
  <c r="W1202" i="2"/>
  <c r="W640" i="2"/>
  <c r="V250" i="2"/>
  <c r="X250" i="2" s="1"/>
  <c r="V396" i="2"/>
  <c r="X396" i="2" s="1"/>
  <c r="V290" i="2"/>
  <c r="X290" i="2" s="1"/>
  <c r="V418" i="2"/>
  <c r="X418" i="2" s="1"/>
  <c r="V255" i="2"/>
  <c r="X255" i="2" s="1"/>
  <c r="V211" i="2"/>
  <c r="X211" i="2" s="1"/>
  <c r="V213" i="2"/>
  <c r="X213" i="2" s="1"/>
  <c r="V143" i="2"/>
  <c r="W54" i="2"/>
  <c r="V1041" i="2"/>
  <c r="X1041" i="2" s="1"/>
  <c r="V1271" i="2"/>
  <c r="X1271" i="2" s="1"/>
  <c r="V321" i="2"/>
  <c r="X321" i="2" s="1"/>
  <c r="V1091" i="2"/>
  <c r="X1091" i="2" s="1"/>
  <c r="V614" i="2"/>
  <c r="X614" i="2" s="1"/>
  <c r="V1098" i="2"/>
  <c r="X1098" i="2" s="1"/>
  <c r="W662" i="2"/>
  <c r="AH662" i="2" s="1"/>
  <c r="V111" i="2"/>
  <c r="V518" i="2"/>
  <c r="X518" i="2" s="1"/>
  <c r="V312" i="2"/>
  <c r="W330" i="2"/>
  <c r="K138" i="2"/>
  <c r="L138" i="2" s="1"/>
  <c r="V278" i="2"/>
  <c r="X278" i="2" s="1"/>
  <c r="V65" i="2"/>
  <c r="X65" i="2" s="1"/>
  <c r="V1099" i="2"/>
  <c r="W1355" i="2"/>
  <c r="V620" i="2"/>
  <c r="X620" i="2" s="1"/>
  <c r="V956" i="2"/>
  <c r="X956" i="2" s="1"/>
  <c r="W1119" i="2"/>
  <c r="V667" i="2"/>
  <c r="X667" i="2" s="1"/>
  <c r="V360" i="2"/>
  <c r="X360" i="2" s="1"/>
  <c r="W1099" i="2"/>
  <c r="V21" i="2"/>
  <c r="X21" i="2" s="1"/>
  <c r="I1359" i="2"/>
  <c r="V1359" i="2"/>
  <c r="X1359" i="2" s="1"/>
  <c r="W388" i="2"/>
  <c r="V127" i="2"/>
  <c r="V1371" i="2"/>
  <c r="X1371" i="2" s="1"/>
  <c r="W1230" i="2"/>
  <c r="W1227" i="2"/>
  <c r="W718" i="2"/>
  <c r="AH718" i="2" s="1"/>
  <c r="V524" i="2"/>
  <c r="X524" i="2" s="1"/>
  <c r="V338" i="2"/>
  <c r="X338" i="2" s="1"/>
  <c r="W154" i="2"/>
  <c r="V1355" i="2"/>
  <c r="X1355" i="2" s="1"/>
  <c r="AS1355" i="2" s="1"/>
  <c r="V1347" i="2"/>
  <c r="X1347" i="2" s="1"/>
  <c r="W1347" i="2"/>
  <c r="I716" i="2"/>
  <c r="W716" i="2"/>
  <c r="AA716" i="2" s="1"/>
  <c r="V709" i="2"/>
  <c r="I1147" i="2"/>
  <c r="W1147" i="2"/>
  <c r="AI1147" i="2" s="1"/>
  <c r="W1163" i="2"/>
  <c r="Y1163" i="2" s="1"/>
  <c r="K1163" i="2" s="1"/>
  <c r="L1163" i="2" s="1"/>
  <c r="I690" i="2"/>
  <c r="V690" i="2"/>
  <c r="I257" i="2"/>
  <c r="W257" i="2"/>
  <c r="AR635" i="2"/>
  <c r="Q635" i="2" s="1"/>
  <c r="R635" i="2" s="1"/>
  <c r="AT725" i="2"/>
  <c r="AR725" i="2"/>
  <c r="AV725" i="2" s="1"/>
  <c r="V1498" i="2"/>
  <c r="X1498" i="2" s="1"/>
  <c r="W1498" i="2"/>
  <c r="I1174" i="2"/>
  <c r="W1174" i="2"/>
  <c r="AK623" i="2"/>
  <c r="AI623" i="2"/>
  <c r="AH623" i="2"/>
  <c r="AG623" i="2"/>
  <c r="I1131" i="2"/>
  <c r="W1131" i="2"/>
  <c r="V1131" i="2"/>
  <c r="X1131" i="2" s="1"/>
  <c r="I626" i="2"/>
  <c r="W626" i="2"/>
  <c r="V626" i="2"/>
  <c r="X626" i="2" s="1"/>
  <c r="AT635" i="2"/>
  <c r="AR1168" i="2"/>
  <c r="AT1168" i="2"/>
  <c r="W1190" i="2"/>
  <c r="M1429" i="2"/>
  <c r="N1429" i="2" s="1"/>
  <c r="I1183" i="2"/>
  <c r="V1183" i="2"/>
  <c r="X1183" i="2" s="1"/>
  <c r="AS1183" i="2" s="1"/>
  <c r="V1174" i="2"/>
  <c r="W1077" i="2"/>
  <c r="AK1077" i="2" s="1"/>
  <c r="V847" i="2"/>
  <c r="X847" i="2" s="1"/>
  <c r="W847" i="2"/>
  <c r="AK847" i="2" s="1"/>
  <c r="AT610" i="2"/>
  <c r="AR610" i="2"/>
  <c r="V268" i="2"/>
  <c r="X268" i="2" s="1"/>
  <c r="V237" i="2"/>
  <c r="V141" i="2"/>
  <c r="X141" i="2" s="1"/>
  <c r="AS141" i="2" s="1"/>
  <c r="W1149" i="2"/>
  <c r="K1115" i="2"/>
  <c r="L1115" i="2" s="1"/>
  <c r="V883" i="2"/>
  <c r="X883" i="2" s="1"/>
  <c r="AT883" i="2" s="1"/>
  <c r="V348" i="2"/>
  <c r="X348" i="2" s="1"/>
  <c r="V330" i="2"/>
  <c r="X330" i="2" s="1"/>
  <c r="V304" i="2"/>
  <c r="W348" i="2"/>
  <c r="W176" i="2"/>
  <c r="AG176" i="2" s="1"/>
  <c r="M176" i="2" s="1"/>
  <c r="N176" i="2" s="1"/>
  <c r="W260" i="2"/>
  <c r="I72" i="2"/>
  <c r="V20" i="2"/>
  <c r="X20" i="2" s="1"/>
  <c r="V1258" i="2"/>
  <c r="X1258" i="2" s="1"/>
  <c r="W1415" i="2"/>
  <c r="AH1415" i="2" s="1"/>
  <c r="V1081" i="2"/>
  <c r="X1081" i="2" s="1"/>
  <c r="V1220" i="2"/>
  <c r="X1220" i="2" s="1"/>
  <c r="V1169" i="2"/>
  <c r="X1169" i="2" s="1"/>
  <c r="AR1169" i="2" s="1"/>
  <c r="V344" i="2"/>
  <c r="X344" i="2" s="1"/>
  <c r="V89" i="2"/>
  <c r="X89" i="2" s="1"/>
  <c r="V331" i="2"/>
  <c r="X331" i="2" s="1"/>
  <c r="V7" i="2"/>
  <c r="X7" i="2" s="1"/>
  <c r="W237" i="2"/>
  <c r="W157" i="2"/>
  <c r="I20" i="2"/>
  <c r="V661" i="2"/>
  <c r="X661" i="2" s="1"/>
  <c r="V277" i="2"/>
  <c r="X277" i="2" s="1"/>
  <c r="V1366" i="2"/>
  <c r="X1366" i="2" s="1"/>
  <c r="W258" i="2"/>
  <c r="W71" i="2"/>
  <c r="V6" i="2"/>
  <c r="W1113" i="2"/>
  <c r="W1122" i="2"/>
  <c r="V1055" i="2"/>
  <c r="X1055" i="2" s="1"/>
  <c r="V525" i="2"/>
  <c r="X525" i="2" s="1"/>
  <c r="V229" i="2"/>
  <c r="X229" i="2" s="1"/>
  <c r="V49" i="2"/>
  <c r="X49" i="2" s="1"/>
  <c r="V63" i="2"/>
  <c r="X63" i="2" s="1"/>
  <c r="W325" i="2"/>
  <c r="W166" i="2"/>
  <c r="I40" i="2"/>
  <c r="V128" i="2"/>
  <c r="X128" i="2" s="1"/>
  <c r="V1375" i="2"/>
  <c r="X1375" i="2" s="1"/>
  <c r="V1113" i="2"/>
  <c r="X1113" i="2" s="1"/>
  <c r="V1122" i="2"/>
  <c r="V1059" i="2"/>
  <c r="X1059" i="2" s="1"/>
  <c r="V1053" i="2"/>
  <c r="X1053" i="2" s="1"/>
  <c r="V372" i="2"/>
  <c r="X372" i="2" s="1"/>
  <c r="W245" i="2"/>
  <c r="V510" i="2"/>
  <c r="X510" i="2" s="1"/>
  <c r="V160" i="2"/>
  <c r="X160" i="2" s="1"/>
  <c r="V305" i="2"/>
  <c r="X305" i="2" s="1"/>
  <c r="W359" i="2"/>
  <c r="V273" i="2"/>
  <c r="X273" i="2" s="1"/>
  <c r="W1191" i="2"/>
  <c r="W843" i="2"/>
  <c r="W164" i="2"/>
  <c r="V107" i="2"/>
  <c r="X142" i="2"/>
  <c r="W109" i="2"/>
  <c r="V54" i="2"/>
  <c r="V40" i="2"/>
  <c r="X40" i="2" s="1"/>
  <c r="W1201" i="2"/>
  <c r="V1392" i="2"/>
  <c r="X1392" i="2" s="1"/>
  <c r="AT1392" i="2" s="1"/>
  <c r="V1201" i="2"/>
  <c r="X1201" i="2" s="1"/>
  <c r="AS1201" i="2" s="1"/>
  <c r="V162" i="2"/>
  <c r="X162" i="2" s="1"/>
  <c r="V315" i="2"/>
  <c r="X315" i="2" s="1"/>
  <c r="W23" i="2"/>
  <c r="W1091" i="2"/>
  <c r="AG1091" i="2" s="1"/>
  <c r="M1091" i="2" s="1"/>
  <c r="N1091" i="2" s="1"/>
  <c r="V633" i="2"/>
  <c r="X633" i="2" s="1"/>
  <c r="I725" i="2"/>
  <c r="V677" i="2"/>
  <c r="X677" i="2" s="1"/>
  <c r="V428" i="2"/>
  <c r="X428" i="2" s="1"/>
  <c r="V408" i="2"/>
  <c r="X408" i="2" s="1"/>
  <c r="W162" i="2"/>
  <c r="V361" i="2"/>
  <c r="V266" i="2"/>
  <c r="X266" i="2" s="1"/>
  <c r="AR266" i="2" s="1"/>
  <c r="V166" i="2"/>
  <c r="W118" i="2"/>
  <c r="W648" i="2"/>
  <c r="V296" i="2"/>
  <c r="W254" i="2"/>
  <c r="V159" i="2"/>
  <c r="W296" i="2"/>
  <c r="V100" i="2"/>
  <c r="X100" i="2" s="1"/>
  <c r="W1258" i="2"/>
  <c r="V1229" i="2"/>
  <c r="X1229" i="2" s="1"/>
  <c r="V651" i="2"/>
  <c r="X651" i="2" s="1"/>
  <c r="V306" i="2"/>
  <c r="X306" i="2" s="1"/>
  <c r="V328" i="2"/>
  <c r="X328" i="2" s="1"/>
  <c r="V1286" i="2"/>
  <c r="X1286" i="2" s="1"/>
  <c r="I1286" i="2"/>
  <c r="V1473" i="2"/>
  <c r="X1473" i="2" s="1"/>
  <c r="V1459" i="2"/>
  <c r="X1459" i="2" s="1"/>
  <c r="W361" i="2"/>
  <c r="V85" i="2"/>
  <c r="X85" i="2" s="1"/>
  <c r="V261" i="2"/>
  <c r="X261" i="2" s="1"/>
  <c r="V517" i="2"/>
  <c r="X517" i="2" s="1"/>
  <c r="V1489" i="2"/>
  <c r="X1489" i="2" s="1"/>
  <c r="I674" i="2"/>
  <c r="V674" i="2"/>
  <c r="X674" i="2" s="1"/>
  <c r="AS674" i="2" s="1"/>
  <c r="I358" i="2"/>
  <c r="W358" i="2"/>
  <c r="V1449" i="2"/>
  <c r="X1449" i="2" s="1"/>
  <c r="V1348" i="2"/>
  <c r="X1348" i="2" s="1"/>
  <c r="AS1348" i="2" s="1"/>
  <c r="I1208" i="2"/>
  <c r="V1208" i="2"/>
  <c r="W1266" i="2"/>
  <c r="I861" i="2"/>
  <c r="V861" i="2"/>
  <c r="X861" i="2" s="1"/>
  <c r="AR861" i="2" s="1"/>
  <c r="I845" i="2"/>
  <c r="W845" i="2"/>
  <c r="W678" i="2"/>
  <c r="AH678" i="2" s="1"/>
  <c r="V700" i="2"/>
  <c r="X700" i="2" s="1"/>
  <c r="AT700" i="2" s="1"/>
  <c r="V680" i="2"/>
  <c r="X680" i="2" s="1"/>
  <c r="I362" i="2"/>
  <c r="V362" i="2"/>
  <c r="V283" i="2"/>
  <c r="X283" i="2" s="1"/>
  <c r="AR283" i="2" s="1"/>
  <c r="I1134" i="2"/>
  <c r="W1134" i="2"/>
  <c r="I1049" i="2"/>
  <c r="V1049" i="2"/>
  <c r="W672" i="2"/>
  <c r="I612" i="2"/>
  <c r="W612" i="2"/>
  <c r="AG612" i="2" s="1"/>
  <c r="M612" i="2" s="1"/>
  <c r="N612" i="2" s="1"/>
  <c r="I375" i="2"/>
  <c r="W375" i="2"/>
  <c r="AL375" i="2" s="1"/>
  <c r="I376" i="2"/>
  <c r="V376" i="2"/>
  <c r="X376" i="2" s="1"/>
  <c r="I291" i="2"/>
  <c r="W291" i="2"/>
  <c r="V241" i="2"/>
  <c r="X241" i="2" s="1"/>
  <c r="V129" i="2"/>
  <c r="X129" i="2" s="1"/>
  <c r="AS129" i="2" s="1"/>
  <c r="AR1003" i="2"/>
  <c r="Q1003" i="2" s="1"/>
  <c r="R1003" i="2" s="1"/>
  <c r="AS1003" i="2"/>
  <c r="I279" i="2"/>
  <c r="V279" i="2"/>
  <c r="V1266" i="2"/>
  <c r="X1266" i="2" s="1"/>
  <c r="W1184" i="2"/>
  <c r="AR1015" i="2"/>
  <c r="Q1015" i="2" s="1"/>
  <c r="R1015" i="2" s="1"/>
  <c r="V865" i="2"/>
  <c r="X865" i="2" s="1"/>
  <c r="AT865" i="2" s="1"/>
  <c r="I696" i="2"/>
  <c r="W696" i="2"/>
  <c r="W680" i="2"/>
  <c r="I275" i="2"/>
  <c r="V275" i="2"/>
  <c r="I242" i="2"/>
  <c r="W242" i="2"/>
  <c r="V242" i="2"/>
  <c r="X242" i="2" s="1"/>
  <c r="W216" i="2"/>
  <c r="V259" i="2"/>
  <c r="W288" i="2"/>
  <c r="W177" i="2"/>
  <c r="V113" i="2"/>
  <c r="X113" i="2" s="1"/>
  <c r="W122" i="2"/>
  <c r="I316" i="2"/>
  <c r="W316" i="2"/>
  <c r="AK316" i="2" s="1"/>
  <c r="W1475" i="2"/>
  <c r="W1474" i="2"/>
  <c r="AJ1474" i="2" s="1"/>
  <c r="O1474" i="2" s="1"/>
  <c r="P1474" i="2" s="1"/>
  <c r="V1493" i="2"/>
  <c r="V1474" i="2"/>
  <c r="X1474" i="2" s="1"/>
  <c r="AT1474" i="2" s="1"/>
  <c r="I1345" i="2"/>
  <c r="V1345" i="2"/>
  <c r="X1345" i="2" s="1"/>
  <c r="W1075" i="2"/>
  <c r="AT1015" i="2"/>
  <c r="V375" i="2"/>
  <c r="V316" i="2"/>
  <c r="W259" i="2"/>
  <c r="V291" i="2"/>
  <c r="X291" i="2" s="1"/>
  <c r="AR291" i="2" s="1"/>
  <c r="Q291" i="2" s="1"/>
  <c r="R291" i="2" s="1"/>
  <c r="V257" i="2"/>
  <c r="X257" i="2" s="1"/>
  <c r="K1429" i="2"/>
  <c r="L1429" i="2" s="1"/>
  <c r="W1493" i="2"/>
  <c r="I1188" i="2"/>
  <c r="V1188" i="2"/>
  <c r="X1188" i="2" s="1"/>
  <c r="I1172" i="2"/>
  <c r="V1172" i="2"/>
  <c r="X1172" i="2" s="1"/>
  <c r="V1200" i="2"/>
  <c r="X1200" i="2" s="1"/>
  <c r="AS1200" i="2" s="1"/>
  <c r="W1188" i="2"/>
  <c r="V1134" i="2"/>
  <c r="X1134" i="2" s="1"/>
  <c r="W865" i="2"/>
  <c r="W863" i="2"/>
  <c r="AL863" i="2" s="1"/>
  <c r="W883" i="2"/>
  <c r="W241" i="2"/>
  <c r="V388" i="2"/>
  <c r="I94" i="2"/>
  <c r="W94" i="2"/>
  <c r="I1151" i="2"/>
  <c r="W1151" i="2"/>
  <c r="I1084" i="2"/>
  <c r="W1084" i="2"/>
  <c r="I881" i="2"/>
  <c r="W881" i="2"/>
  <c r="I833" i="2"/>
  <c r="W833" i="2"/>
  <c r="V833" i="2"/>
  <c r="X833" i="2" s="1"/>
  <c r="W861" i="2"/>
  <c r="W835" i="2"/>
  <c r="AA835" i="2" s="1"/>
  <c r="W831" i="2"/>
  <c r="I664" i="2"/>
  <c r="V664" i="2"/>
  <c r="X664" i="2" s="1"/>
  <c r="W664" i="2"/>
  <c r="AA664" i="2" s="1"/>
  <c r="W700" i="2"/>
  <c r="V708" i="2"/>
  <c r="X708" i="2" s="1"/>
  <c r="I326" i="2"/>
  <c r="V326" i="2"/>
  <c r="X326" i="2" s="1"/>
  <c r="AT326" i="2" s="1"/>
  <c r="I191" i="2"/>
  <c r="V191" i="2"/>
  <c r="W267" i="2"/>
  <c r="W212" i="2"/>
  <c r="I1252" i="2"/>
  <c r="V1252" i="2"/>
  <c r="X1252" i="2" s="1"/>
  <c r="V1151" i="2"/>
  <c r="X1151" i="2" s="1"/>
  <c r="I879" i="2"/>
  <c r="V879" i="2"/>
  <c r="V845" i="2"/>
  <c r="W652" i="2"/>
  <c r="I340" i="2"/>
  <c r="W340" i="2"/>
  <c r="I280" i="2"/>
  <c r="V280" i="2"/>
  <c r="V299" i="2"/>
  <c r="X299" i="2" s="1"/>
  <c r="AS299" i="2" s="1"/>
  <c r="V72" i="2"/>
  <c r="X72" i="2" s="1"/>
  <c r="V8" i="2"/>
  <c r="X8" i="2" s="1"/>
  <c r="V1395" i="2"/>
  <c r="X1395" i="2" s="1"/>
  <c r="Y1415" i="2"/>
  <c r="V1056" i="2"/>
  <c r="X1056" i="2" s="1"/>
  <c r="I1056" i="2"/>
  <c r="V1204" i="2"/>
  <c r="X1204" i="2" s="1"/>
  <c r="V1050" i="2"/>
  <c r="X1050" i="2" s="1"/>
  <c r="I1050" i="2"/>
  <c r="V707" i="2"/>
  <c r="X707" i="2" s="1"/>
  <c r="I619" i="2"/>
  <c r="V619" i="2"/>
  <c r="X619" i="2" s="1"/>
  <c r="V531" i="2"/>
  <c r="X531" i="2" s="1"/>
  <c r="I531" i="2"/>
  <c r="V439" i="2"/>
  <c r="X439" i="2" s="1"/>
  <c r="I439" i="2"/>
  <c r="V282" i="2"/>
  <c r="X282" i="2" s="1"/>
  <c r="V17" i="2"/>
  <c r="X17" i="2" s="1"/>
  <c r="I1101" i="2"/>
  <c r="W1101" i="2"/>
  <c r="V1101" i="2"/>
  <c r="X1101" i="2" s="1"/>
  <c r="V952" i="2"/>
  <c r="X952" i="2" s="1"/>
  <c r="I952" i="2"/>
  <c r="V1203" i="2"/>
  <c r="X1203" i="2" s="1"/>
  <c r="I627" i="2"/>
  <c r="W627" i="2"/>
  <c r="V783" i="2"/>
  <c r="X783" i="2" s="1"/>
  <c r="I783" i="2"/>
  <c r="I665" i="2"/>
  <c r="V665" i="2"/>
  <c r="X665" i="2" s="1"/>
  <c r="AR665" i="2" s="1"/>
  <c r="I374" i="2"/>
  <c r="V374" i="2"/>
  <c r="X374" i="2" s="1"/>
  <c r="W357" i="2"/>
  <c r="I357" i="2"/>
  <c r="I327" i="2"/>
  <c r="W327" i="2"/>
  <c r="V307" i="2"/>
  <c r="X307" i="2" s="1"/>
  <c r="V521" i="2"/>
  <c r="X521" i="2" s="1"/>
  <c r="AS521" i="2" s="1"/>
  <c r="I329" i="2"/>
  <c r="W329" i="2"/>
  <c r="V329" i="2"/>
  <c r="V1325" i="2"/>
  <c r="X1325" i="2" s="1"/>
  <c r="I1325" i="2"/>
  <c r="I1351" i="2"/>
  <c r="W1351" i="2"/>
  <c r="AK1091" i="2"/>
  <c r="I1205" i="2"/>
  <c r="V1205" i="2"/>
  <c r="X1205" i="2" s="1"/>
  <c r="V944" i="2"/>
  <c r="X944" i="2" s="1"/>
  <c r="I944" i="2"/>
  <c r="I643" i="2"/>
  <c r="W643" i="2"/>
  <c r="V357" i="2"/>
  <c r="I269" i="2"/>
  <c r="V269" i="2"/>
  <c r="X269" i="2" s="1"/>
  <c r="V404" i="2"/>
  <c r="X404" i="2" s="1"/>
  <c r="V227" i="2"/>
  <c r="X227" i="2" s="1"/>
  <c r="V29" i="2"/>
  <c r="X29" i="2" s="1"/>
  <c r="M1313" i="2"/>
  <c r="N1313" i="2" s="1"/>
  <c r="V875" i="2"/>
  <c r="X875" i="2" s="1"/>
  <c r="W264" i="2"/>
  <c r="AI264" i="2" s="1"/>
  <c r="AH142" i="2"/>
  <c r="V1351" i="2"/>
  <c r="X1351" i="2" s="1"/>
  <c r="W1421" i="2"/>
  <c r="V1267" i="2"/>
  <c r="X1267" i="2" s="1"/>
  <c r="V942" i="2"/>
  <c r="X942" i="2" s="1"/>
  <c r="I942" i="2"/>
  <c r="V1173" i="2"/>
  <c r="X1173" i="2" s="1"/>
  <c r="I693" i="2"/>
  <c r="V693" i="2"/>
  <c r="X693" i="2" s="1"/>
  <c r="V627" i="2"/>
  <c r="X627" i="2" s="1"/>
  <c r="V274" i="2"/>
  <c r="X274" i="2" s="1"/>
  <c r="V475" i="2"/>
  <c r="X475" i="2" s="1"/>
  <c r="I475" i="2"/>
  <c r="AA206" i="2"/>
  <c r="Z206" i="2"/>
  <c r="V231" i="2"/>
  <c r="W231" i="2"/>
  <c r="V262" i="2"/>
  <c r="X262" i="2" s="1"/>
  <c r="AI211" i="2"/>
  <c r="AG211" i="2"/>
  <c r="M211" i="2" s="1"/>
  <c r="N211" i="2" s="1"/>
  <c r="W339" i="2"/>
  <c r="V15" i="2"/>
  <c r="X15" i="2" s="1"/>
  <c r="AT15" i="2" s="1"/>
  <c r="V47" i="2"/>
  <c r="X47" i="2" s="1"/>
  <c r="V265" i="2"/>
  <c r="X265" i="2" s="1"/>
  <c r="AR265" i="2" s="1"/>
  <c r="W818" i="2"/>
  <c r="AA818" i="2" s="1"/>
  <c r="V666" i="2"/>
  <c r="W624" i="2"/>
  <c r="V225" i="2"/>
  <c r="W144" i="2"/>
  <c r="W100" i="2"/>
  <c r="AL100" i="2" s="1"/>
  <c r="V114" i="2"/>
  <c r="W107" i="2"/>
  <c r="AL107" i="2" s="1"/>
  <c r="AA142" i="2"/>
  <c r="W1419" i="2"/>
  <c r="I1419" i="2"/>
  <c r="V1164" i="2"/>
  <c r="X1164" i="2" s="1"/>
  <c r="V1224" i="2"/>
  <c r="X1224" i="2" s="1"/>
  <c r="V1450" i="2"/>
  <c r="X1450" i="2" s="1"/>
  <c r="AS1450" i="2" s="1"/>
  <c r="V1120" i="2"/>
  <c r="X1120" i="2" s="1"/>
  <c r="W1105" i="2"/>
  <c r="V1415" i="2"/>
  <c r="X1415" i="2" s="1"/>
  <c r="V1212" i="2"/>
  <c r="X1212" i="2" s="1"/>
  <c r="V1105" i="2"/>
  <c r="W619" i="2"/>
  <c r="I615" i="2"/>
  <c r="V615" i="2"/>
  <c r="X615" i="2" s="1"/>
  <c r="AS615" i="2" s="1"/>
  <c r="V236" i="2"/>
  <c r="V523" i="2"/>
  <c r="X523" i="2" s="1"/>
  <c r="AS523" i="2" s="1"/>
  <c r="I345" i="2"/>
  <c r="W345" i="2"/>
  <c r="V345" i="2"/>
  <c r="X345" i="2" s="1"/>
  <c r="V394" i="2"/>
  <c r="X394" i="2" s="1"/>
  <c r="V298" i="2"/>
  <c r="X298" i="2" s="1"/>
  <c r="W615" i="2"/>
  <c r="I347" i="2"/>
  <c r="V347" i="2"/>
  <c r="X347" i="2" s="1"/>
  <c r="W252" i="2"/>
  <c r="W96" i="2"/>
  <c r="AJ142" i="2"/>
  <c r="O142" i="2" s="1"/>
  <c r="P142" i="2" s="1"/>
  <c r="AI142" i="2"/>
  <c r="W9" i="2"/>
  <c r="W1427" i="2"/>
  <c r="V1288" i="2"/>
  <c r="X1288" i="2" s="1"/>
  <c r="I1288" i="2"/>
  <c r="V1119" i="2"/>
  <c r="X1119" i="2" s="1"/>
  <c r="W1271" i="2"/>
  <c r="V1265" i="2"/>
  <c r="X1265" i="2" s="1"/>
  <c r="W1103" i="2"/>
  <c r="V934" i="2"/>
  <c r="X934" i="2" s="1"/>
  <c r="I934" i="2"/>
  <c r="V1104" i="2"/>
  <c r="X1104" i="2" s="1"/>
  <c r="I1312" i="2"/>
  <c r="V1312" i="2"/>
  <c r="X1312" i="2" s="1"/>
  <c r="V968" i="2"/>
  <c r="X968" i="2" s="1"/>
  <c r="I968" i="2"/>
  <c r="I635" i="2"/>
  <c r="W635" i="2"/>
  <c r="V739" i="2"/>
  <c r="X739" i="2" s="1"/>
  <c r="I739" i="2"/>
  <c r="I730" i="2"/>
  <c r="W730" i="2"/>
  <c r="V622" i="2"/>
  <c r="X622" i="2" s="1"/>
  <c r="V542" i="2"/>
  <c r="X542" i="2" s="1"/>
  <c r="V533" i="2"/>
  <c r="X533" i="2" s="1"/>
  <c r="AS533" i="2" s="1"/>
  <c r="I533" i="2"/>
  <c r="V459" i="2"/>
  <c r="X459" i="2" s="1"/>
  <c r="AS459" i="2" s="1"/>
  <c r="I459" i="2"/>
  <c r="V420" i="2"/>
  <c r="X420" i="2" s="1"/>
  <c r="AT420" i="2" s="1"/>
  <c r="W355" i="2"/>
  <c r="I355" i="2"/>
  <c r="V426" i="2"/>
  <c r="X426" i="2" s="1"/>
  <c r="I200" i="2"/>
  <c r="W200" i="2"/>
  <c r="V416" i="2"/>
  <c r="X416" i="2" s="1"/>
  <c r="AT416" i="2" s="1"/>
  <c r="V611" i="2"/>
  <c r="X611" i="2" s="1"/>
  <c r="V140" i="2"/>
  <c r="X140" i="2" s="1"/>
  <c r="V79" i="2"/>
  <c r="X79" i="2" s="1"/>
  <c r="V245" i="2"/>
  <c r="X245" i="2" s="1"/>
  <c r="V1476" i="2"/>
  <c r="X1476" i="2" s="1"/>
  <c r="V1121" i="2"/>
  <c r="X1121" i="2" s="1"/>
  <c r="V648" i="2"/>
  <c r="X648" i="2" s="1"/>
  <c r="V624" i="2"/>
  <c r="X624" i="2" s="1"/>
  <c r="AT624" i="2" s="1"/>
  <c r="W300" i="2"/>
  <c r="W168" i="2"/>
  <c r="AK142" i="2"/>
  <c r="V1402" i="2"/>
  <c r="X1402" i="2" s="1"/>
  <c r="AS1402" i="2" s="1"/>
  <c r="I1402" i="2"/>
  <c r="V1315" i="2"/>
  <c r="X1315" i="2" s="1"/>
  <c r="I1315" i="2"/>
  <c r="V1410" i="2"/>
  <c r="X1410" i="2" s="1"/>
  <c r="AT1410" i="2" s="1"/>
  <c r="V1496" i="2"/>
  <c r="X1496" i="2" s="1"/>
  <c r="AS1496" i="2" s="1"/>
  <c r="I1496" i="2"/>
  <c r="V1092" i="2"/>
  <c r="X1092" i="2" s="1"/>
  <c r="W1248" i="2"/>
  <c r="V1103" i="2"/>
  <c r="X1103" i="2" s="1"/>
  <c r="I629" i="2"/>
  <c r="V629" i="2"/>
  <c r="X629" i="2" s="1"/>
  <c r="V327" i="2"/>
  <c r="X327" i="2" s="1"/>
  <c r="AS327" i="2" s="1"/>
  <c r="V337" i="2"/>
  <c r="X337" i="2" s="1"/>
  <c r="V355" i="2"/>
  <c r="V410" i="2"/>
  <c r="X410" i="2" s="1"/>
  <c r="W341" i="2"/>
  <c r="I341" i="2"/>
  <c r="V205" i="2"/>
  <c r="X205" i="2" s="1"/>
  <c r="W236" i="2"/>
  <c r="V77" i="2"/>
  <c r="X77" i="2" s="1"/>
  <c r="AT77" i="2" s="1"/>
  <c r="V31" i="2"/>
  <c r="X31" i="2" s="1"/>
  <c r="V243" i="2"/>
  <c r="X243" i="2" s="1"/>
  <c r="V1398" i="2"/>
  <c r="X1398" i="2" s="1"/>
  <c r="AS1398" i="2" s="1"/>
  <c r="I1398" i="2"/>
  <c r="V1370" i="2"/>
  <c r="X1370" i="2" s="1"/>
  <c r="I1370" i="2"/>
  <c r="V1326" i="2"/>
  <c r="X1326" i="2" s="1"/>
  <c r="V1451" i="2"/>
  <c r="X1451" i="2" s="1"/>
  <c r="AR1451" i="2" s="1"/>
  <c r="V1384" i="2"/>
  <c r="X1384" i="2" s="1"/>
  <c r="I1384" i="2"/>
  <c r="V1361" i="2"/>
  <c r="X1361" i="2" s="1"/>
  <c r="W1107" i="2"/>
  <c r="V1067" i="2"/>
  <c r="X1067" i="2" s="1"/>
  <c r="V1023" i="2"/>
  <c r="X1023" i="2" s="1"/>
  <c r="I1023" i="2"/>
  <c r="V960" i="2"/>
  <c r="X960" i="2" s="1"/>
  <c r="I960" i="2"/>
  <c r="V1269" i="2"/>
  <c r="X1269" i="2" s="1"/>
  <c r="AS1269" i="2" s="1"/>
  <c r="V1482" i="2"/>
  <c r="X1482" i="2" s="1"/>
  <c r="I1482" i="2"/>
  <c r="V1093" i="2"/>
  <c r="I623" i="2"/>
  <c r="V623" i="2"/>
  <c r="X623" i="2" s="1"/>
  <c r="V706" i="2"/>
  <c r="X706" i="2" s="1"/>
  <c r="AT706" i="2" s="1"/>
  <c r="V643" i="2"/>
  <c r="X643" i="2" s="1"/>
  <c r="V532" i="2"/>
  <c r="X532" i="2" s="1"/>
  <c r="V414" i="2"/>
  <c r="X414" i="2" s="1"/>
  <c r="V689" i="2"/>
  <c r="X689" i="2" s="1"/>
  <c r="I363" i="2"/>
  <c r="V363" i="2"/>
  <c r="X363" i="2" s="1"/>
  <c r="V234" i="2"/>
  <c r="X234" i="2" s="1"/>
  <c r="V398" i="2"/>
  <c r="X398" i="2" s="1"/>
  <c r="AT398" i="2" s="1"/>
  <c r="V61" i="2"/>
  <c r="X61" i="2" s="1"/>
  <c r="W229" i="2"/>
  <c r="AT1464" i="2"/>
  <c r="AS1464" i="2"/>
  <c r="AR1464" i="2"/>
  <c r="AT1140" i="2"/>
  <c r="AS1140" i="2"/>
  <c r="AR1140" i="2"/>
  <c r="AT800" i="2"/>
  <c r="AS800" i="2"/>
  <c r="AR800" i="2"/>
  <c r="AL684" i="2"/>
  <c r="AK684" i="2"/>
  <c r="AI684" i="2"/>
  <c r="AA684" i="2"/>
  <c r="AG684" i="2"/>
  <c r="Y684" i="2"/>
  <c r="K684" i="2" s="1"/>
  <c r="L684" i="2" s="1"/>
  <c r="Z684" i="2"/>
  <c r="AH684" i="2"/>
  <c r="AJ684" i="2"/>
  <c r="AT1266" i="2"/>
  <c r="AS1266" i="2"/>
  <c r="AR1266" i="2"/>
  <c r="Q1266" i="2" s="1"/>
  <c r="R1266" i="2" s="1"/>
  <c r="AS1247" i="2"/>
  <c r="AR1247" i="2"/>
  <c r="AT1247" i="2"/>
  <c r="X1194" i="2"/>
  <c r="X642" i="2"/>
  <c r="AI1404" i="2"/>
  <c r="AA1404" i="2"/>
  <c r="AK1404" i="2"/>
  <c r="AJ1404" i="2"/>
  <c r="O1404" i="2" s="1"/>
  <c r="P1404" i="2" s="1"/>
  <c r="Z1404" i="2"/>
  <c r="AL1404" i="2"/>
  <c r="AH1404" i="2"/>
  <c r="AG1404" i="2"/>
  <c r="Y1404" i="2"/>
  <c r="AT1236" i="2"/>
  <c r="AS1236" i="2"/>
  <c r="AR1236" i="2"/>
  <c r="X1176" i="2"/>
  <c r="AS1187" i="2"/>
  <c r="AR1187" i="2"/>
  <c r="AT1187" i="2"/>
  <c r="AK910" i="2"/>
  <c r="AJ910" i="2"/>
  <c r="AI910" i="2"/>
  <c r="AA910" i="2"/>
  <c r="AH910" i="2"/>
  <c r="AG910" i="2"/>
  <c r="Z910" i="2"/>
  <c r="Y910" i="2"/>
  <c r="K910" i="2" s="1"/>
  <c r="L910" i="2" s="1"/>
  <c r="AL910" i="2"/>
  <c r="AT840" i="2"/>
  <c r="AS840" i="2"/>
  <c r="AR840" i="2"/>
  <c r="AL603" i="2"/>
  <c r="AK603" i="2"/>
  <c r="AI603" i="2"/>
  <c r="AA603" i="2"/>
  <c r="AG603" i="2"/>
  <c r="Z603" i="2"/>
  <c r="Y603" i="2"/>
  <c r="AJ603" i="2"/>
  <c r="AH603" i="2"/>
  <c r="AI1022" i="2"/>
  <c r="AA1022" i="2"/>
  <c r="AH1022" i="2"/>
  <c r="Z1022" i="2"/>
  <c r="AL1022" i="2"/>
  <c r="Y1022" i="2"/>
  <c r="AK1022" i="2"/>
  <c r="AJ1022" i="2"/>
  <c r="AG1022" i="2"/>
  <c r="AL469" i="2"/>
  <c r="AK469" i="2"/>
  <c r="AI469" i="2"/>
  <c r="AA469" i="2"/>
  <c r="AG469" i="2"/>
  <c r="Z469" i="2"/>
  <c r="Y469" i="2"/>
  <c r="AJ469" i="2"/>
  <c r="O469" i="2" s="1"/>
  <c r="P469" i="2" s="1"/>
  <c r="AH469" i="2"/>
  <c r="AL1433" i="2"/>
  <c r="AK1433" i="2"/>
  <c r="AG1433" i="2"/>
  <c r="AA1433" i="2"/>
  <c r="Z1433" i="2"/>
  <c r="Y1433" i="2"/>
  <c r="AJ1433" i="2"/>
  <c r="O1433" i="2" s="1"/>
  <c r="P1433" i="2" s="1"/>
  <c r="AI1433" i="2"/>
  <c r="AH1433" i="2"/>
  <c r="X1175" i="2"/>
  <c r="AT1118" i="2"/>
  <c r="AS1118" i="2"/>
  <c r="AR1118" i="2"/>
  <c r="AL1001" i="2"/>
  <c r="AJ1001" i="2"/>
  <c r="AA1001" i="2"/>
  <c r="Z1001" i="2"/>
  <c r="AK1001" i="2"/>
  <c r="Y1001" i="2"/>
  <c r="AI1001" i="2"/>
  <c r="AH1001" i="2"/>
  <c r="AG1001" i="2"/>
  <c r="AT881" i="2"/>
  <c r="AS881" i="2"/>
  <c r="AR881" i="2"/>
  <c r="AL727" i="2"/>
  <c r="AK727" i="2"/>
  <c r="Z727" i="2"/>
  <c r="AH727" i="2"/>
  <c r="AG727" i="2"/>
  <c r="AI727" i="2"/>
  <c r="AA727" i="2"/>
  <c r="Y727" i="2"/>
  <c r="K727" i="2" s="1"/>
  <c r="L727" i="2" s="1"/>
  <c r="AJ727" i="2"/>
  <c r="X714" i="2"/>
  <c r="AL511" i="2"/>
  <c r="AK511" i="2"/>
  <c r="AJ511" i="2"/>
  <c r="AI511" i="2"/>
  <c r="AA511" i="2"/>
  <c r="AH511" i="2"/>
  <c r="AG511" i="2"/>
  <c r="Z511" i="2"/>
  <c r="Y511" i="2"/>
  <c r="AI1407" i="2"/>
  <c r="AA1407" i="2"/>
  <c r="AK1407" i="2"/>
  <c r="Y1407" i="2"/>
  <c r="AJ1407" i="2"/>
  <c r="O1407" i="2" s="1"/>
  <c r="P1407" i="2" s="1"/>
  <c r="AH1407" i="2"/>
  <c r="AL1407" i="2"/>
  <c r="AG1407" i="2"/>
  <c r="Z1407" i="2"/>
  <c r="AT1480" i="2"/>
  <c r="AR1480" i="2"/>
  <c r="AS1480" i="2"/>
  <c r="AS1350" i="2"/>
  <c r="AR1350" i="2"/>
  <c r="AT1350" i="2"/>
  <c r="X1143" i="2"/>
  <c r="AT405" i="2"/>
  <c r="AS405" i="2"/>
  <c r="AR405" i="2"/>
  <c r="AJ482" i="2"/>
  <c r="AI482" i="2"/>
  <c r="AA482" i="2"/>
  <c r="AH482" i="2"/>
  <c r="Z482" i="2"/>
  <c r="AG482" i="2"/>
  <c r="Y482" i="2"/>
  <c r="AK482" i="2"/>
  <c r="AL482" i="2"/>
  <c r="AH1249" i="2"/>
  <c r="Z1249" i="2"/>
  <c r="AG1249" i="2"/>
  <c r="Y1249" i="2"/>
  <c r="AL1249" i="2"/>
  <c r="AA1249" i="2"/>
  <c r="AK1249" i="2"/>
  <c r="AI1249" i="2"/>
  <c r="AJ1249" i="2"/>
  <c r="O1249" i="2" s="1"/>
  <c r="P1249" i="2" s="1"/>
  <c r="AT1172" i="2"/>
  <c r="AS1172" i="2"/>
  <c r="AR1172" i="2"/>
  <c r="AT1299" i="2"/>
  <c r="AS1299" i="2"/>
  <c r="AR1299" i="2"/>
  <c r="Q1299" i="2" s="1"/>
  <c r="R1299" i="2" s="1"/>
  <c r="AL1088" i="2"/>
  <c r="AJ1088" i="2"/>
  <c r="O1088" i="2" s="1"/>
  <c r="P1088" i="2" s="1"/>
  <c r="AH1088" i="2"/>
  <c r="Z1088" i="2"/>
  <c r="AI1088" i="2"/>
  <c r="AG1088" i="2"/>
  <c r="AA1088" i="2"/>
  <c r="Y1088" i="2"/>
  <c r="K1088" i="2" s="1"/>
  <c r="L1088" i="2" s="1"/>
  <c r="AK1088" i="2"/>
  <c r="AT827" i="2"/>
  <c r="AS827" i="2"/>
  <c r="AR827" i="2"/>
  <c r="AL507" i="2"/>
  <c r="AK507" i="2"/>
  <c r="AJ507" i="2"/>
  <c r="AI507" i="2"/>
  <c r="AA507" i="2"/>
  <c r="AH507" i="2"/>
  <c r="AG507" i="2"/>
  <c r="Z507" i="2"/>
  <c r="Y507" i="2"/>
  <c r="AL597" i="2"/>
  <c r="AK597" i="2"/>
  <c r="AI597" i="2"/>
  <c r="AA597" i="2"/>
  <c r="Z597" i="2"/>
  <c r="Y597" i="2"/>
  <c r="AJ597" i="2"/>
  <c r="O597" i="2" s="1"/>
  <c r="P597" i="2" s="1"/>
  <c r="AH597" i="2"/>
  <c r="AG597" i="2"/>
  <c r="I1494" i="2"/>
  <c r="V1494" i="2"/>
  <c r="AG1499" i="2"/>
  <c r="Y1499" i="2"/>
  <c r="AJ1499" i="2"/>
  <c r="Z1499" i="2"/>
  <c r="AI1499" i="2"/>
  <c r="AH1499" i="2"/>
  <c r="AL1499" i="2"/>
  <c r="AK1499" i="2"/>
  <c r="AA1499" i="2"/>
  <c r="I1437" i="2"/>
  <c r="V1437" i="2"/>
  <c r="I1414" i="2"/>
  <c r="V1414" i="2"/>
  <c r="I1309" i="2"/>
  <c r="W1309" i="2"/>
  <c r="X1274" i="2"/>
  <c r="AT1160" i="2"/>
  <c r="AS1160" i="2"/>
  <c r="AR1160" i="2"/>
  <c r="AG1102" i="2"/>
  <c r="M1102" i="2" s="1"/>
  <c r="N1102" i="2" s="1"/>
  <c r="Y1102" i="2"/>
  <c r="AL1102" i="2"/>
  <c r="AK1102" i="2"/>
  <c r="AJ1102" i="2"/>
  <c r="AH1102" i="2"/>
  <c r="Z1102" i="2"/>
  <c r="AA1102" i="2"/>
  <c r="AI1102" i="2"/>
  <c r="AI1018" i="2"/>
  <c r="AA1018" i="2"/>
  <c r="AH1018" i="2"/>
  <c r="Z1018" i="2"/>
  <c r="Y1018" i="2"/>
  <c r="AL1018" i="2"/>
  <c r="AK1018" i="2"/>
  <c r="AJ1018" i="2"/>
  <c r="AG1018" i="2"/>
  <c r="AT958" i="2"/>
  <c r="AS958" i="2"/>
  <c r="AR958" i="2"/>
  <c r="I967" i="2"/>
  <c r="V967" i="2"/>
  <c r="W967" i="2"/>
  <c r="AH830" i="2"/>
  <c r="Z830" i="2"/>
  <c r="AG830" i="2"/>
  <c r="M830" i="2" s="1"/>
  <c r="N830" i="2" s="1"/>
  <c r="Y830" i="2"/>
  <c r="AL830" i="2"/>
  <c r="AI830" i="2"/>
  <c r="AA830" i="2"/>
  <c r="AJ830" i="2"/>
  <c r="AK830" i="2"/>
  <c r="AT816" i="2"/>
  <c r="AS816" i="2"/>
  <c r="AR816" i="2"/>
  <c r="AG1497" i="2"/>
  <c r="Y1497" i="2"/>
  <c r="AL1497" i="2"/>
  <c r="AK1497" i="2"/>
  <c r="AA1497" i="2"/>
  <c r="AH1497" i="2"/>
  <c r="Z1497" i="2"/>
  <c r="AI1497" i="2"/>
  <c r="AJ1497" i="2"/>
  <c r="AL1445" i="2"/>
  <c r="AK1445" i="2"/>
  <c r="AJ1445" i="2"/>
  <c r="AI1445" i="2"/>
  <c r="AA1445" i="2"/>
  <c r="AG1445" i="2"/>
  <c r="Y1445" i="2"/>
  <c r="AH1445" i="2"/>
  <c r="Z1445" i="2"/>
  <c r="AJ1408" i="2"/>
  <c r="AI1408" i="2"/>
  <c r="AA1408" i="2"/>
  <c r="AH1408" i="2"/>
  <c r="Z1408" i="2"/>
  <c r="AL1408" i="2"/>
  <c r="AK1408" i="2"/>
  <c r="AG1408" i="2"/>
  <c r="M1408" i="2" s="1"/>
  <c r="N1408" i="2" s="1"/>
  <c r="Y1408" i="2"/>
  <c r="I1428" i="2"/>
  <c r="V1428" i="2"/>
  <c r="AT1490" i="2"/>
  <c r="AS1490" i="2"/>
  <c r="AR1490" i="2"/>
  <c r="X1493" i="2"/>
  <c r="AT4" i="4"/>
  <c r="AS4" i="4"/>
  <c r="AQ4" i="4"/>
  <c r="AI4" i="4"/>
  <c r="AP4" i="4"/>
  <c r="AH4" i="4"/>
  <c r="AO4" i="4"/>
  <c r="AG4" i="4"/>
  <c r="AR4" i="4"/>
  <c r="V1486" i="2"/>
  <c r="I1486" i="2"/>
  <c r="I1491" i="2"/>
  <c r="V1491" i="2"/>
  <c r="W1491" i="2"/>
  <c r="AL1488" i="2"/>
  <c r="AI1488" i="2"/>
  <c r="Z1488" i="2"/>
  <c r="AH1488" i="2"/>
  <c r="Y1488" i="2"/>
  <c r="AG1488" i="2"/>
  <c r="M1488" i="2" s="1"/>
  <c r="N1488" i="2" s="1"/>
  <c r="AJ1488" i="2"/>
  <c r="AA1488" i="2"/>
  <c r="AK1488" i="2"/>
  <c r="X1487" i="2"/>
  <c r="AL1472" i="2"/>
  <c r="AK1472" i="2"/>
  <c r="AA1472" i="2"/>
  <c r="AJ1472" i="2"/>
  <c r="Z1472" i="2"/>
  <c r="AI1472" i="2"/>
  <c r="Y1472" i="2"/>
  <c r="AH1472" i="2"/>
  <c r="AG1472" i="2"/>
  <c r="I1466" i="2"/>
  <c r="V1466" i="2"/>
  <c r="W1466" i="2"/>
  <c r="AT1458" i="2"/>
  <c r="AS1458" i="2"/>
  <c r="AR1458" i="2"/>
  <c r="AI1462" i="2"/>
  <c r="AA1462" i="2"/>
  <c r="AH1462" i="2"/>
  <c r="Z1462" i="2"/>
  <c r="AG1462" i="2"/>
  <c r="Y1462" i="2"/>
  <c r="AK1462" i="2"/>
  <c r="AL1462" i="2"/>
  <c r="AJ1462" i="2"/>
  <c r="I1452" i="2"/>
  <c r="V1452" i="2"/>
  <c r="AJ1453" i="2"/>
  <c r="AG1453" i="2"/>
  <c r="M1453" i="2" s="1"/>
  <c r="N1453" i="2" s="1"/>
  <c r="Y1453" i="2"/>
  <c r="AL1453" i="2"/>
  <c r="AA1453" i="2"/>
  <c r="AK1453" i="2"/>
  <c r="Z1453" i="2"/>
  <c r="AI1453" i="2"/>
  <c r="AH1453" i="2"/>
  <c r="W1437" i="2"/>
  <c r="AC1429" i="2"/>
  <c r="AB1429" i="2"/>
  <c r="AD1429" i="2"/>
  <c r="AE1429" i="2"/>
  <c r="AF1429" i="2"/>
  <c r="X1423" i="2"/>
  <c r="V1411" i="2"/>
  <c r="AI1389" i="2"/>
  <c r="AA1389" i="2"/>
  <c r="AL1389" i="2"/>
  <c r="AK1389" i="2"/>
  <c r="Z1389" i="2"/>
  <c r="AJ1389" i="2"/>
  <c r="AH1389" i="2"/>
  <c r="Y1389" i="2"/>
  <c r="K1389" i="2" s="1"/>
  <c r="L1389" i="2" s="1"/>
  <c r="AG1389" i="2"/>
  <c r="AS1425" i="2"/>
  <c r="AR1425" i="2"/>
  <c r="AT1425" i="2"/>
  <c r="I1389" i="2"/>
  <c r="V1389" i="2"/>
  <c r="AS1378" i="2"/>
  <c r="AT1378" i="2"/>
  <c r="AR1378" i="2"/>
  <c r="AT1370" i="2"/>
  <c r="AR1370" i="2"/>
  <c r="AS1370" i="2"/>
  <c r="AR1372" i="2"/>
  <c r="AT1372" i="2"/>
  <c r="AS1372" i="2"/>
  <c r="AS1342" i="2"/>
  <c r="AR1342" i="2"/>
  <c r="AT1342" i="2"/>
  <c r="AK1365" i="2"/>
  <c r="AJ1365" i="2"/>
  <c r="AL1365" i="2"/>
  <c r="AG1365" i="2"/>
  <c r="M1365" i="2" s="1"/>
  <c r="N1365" i="2" s="1"/>
  <c r="Y1365" i="2"/>
  <c r="AH1365" i="2"/>
  <c r="AA1365" i="2"/>
  <c r="Z1365" i="2"/>
  <c r="AI1365" i="2"/>
  <c r="AT1321" i="2"/>
  <c r="AS1321" i="2"/>
  <c r="AR1321" i="2"/>
  <c r="X1307" i="2"/>
  <c r="V1309" i="2"/>
  <c r="X1343" i="2"/>
  <c r="AK1363" i="2"/>
  <c r="AJ1363" i="2"/>
  <c r="AG1363" i="2"/>
  <c r="M1363" i="2" s="1"/>
  <c r="N1363" i="2" s="1"/>
  <c r="Z1363" i="2"/>
  <c r="Y1363" i="2"/>
  <c r="AL1363" i="2"/>
  <c r="AI1363" i="2"/>
  <c r="AH1363" i="2"/>
  <c r="AA1363" i="2"/>
  <c r="X1334" i="2"/>
  <c r="X1329" i="2"/>
  <c r="AK1346" i="2"/>
  <c r="AI1346" i="2"/>
  <c r="Y1346" i="2"/>
  <c r="AH1346" i="2"/>
  <c r="AG1346" i="2"/>
  <c r="M1346" i="2" s="1"/>
  <c r="N1346" i="2" s="1"/>
  <c r="AJ1346" i="2"/>
  <c r="AA1346" i="2"/>
  <c r="AL1346" i="2"/>
  <c r="Z1346" i="2"/>
  <c r="AI1315" i="2"/>
  <c r="Z1315" i="2"/>
  <c r="AK1315" i="2"/>
  <c r="AL1315" i="2"/>
  <c r="AJ1315" i="2"/>
  <c r="AH1315" i="2"/>
  <c r="AG1315" i="2"/>
  <c r="AA1315" i="2"/>
  <c r="Y1315" i="2"/>
  <c r="AL1331" i="2"/>
  <c r="AI1331" i="2"/>
  <c r="AA1331" i="2"/>
  <c r="AJ1331" i="2"/>
  <c r="Z1331" i="2"/>
  <c r="AK1331" i="2"/>
  <c r="AH1331" i="2"/>
  <c r="Y1331" i="2"/>
  <c r="AG1331" i="2"/>
  <c r="M1331" i="2" s="1"/>
  <c r="N1331" i="2" s="1"/>
  <c r="I1285" i="2"/>
  <c r="W1285" i="2"/>
  <c r="V1285" i="2"/>
  <c r="AT1232" i="2"/>
  <c r="AS1232" i="2"/>
  <c r="AR1232" i="2"/>
  <c r="AR1324" i="2"/>
  <c r="AS1324" i="2"/>
  <c r="AT1324" i="2"/>
  <c r="AS1263" i="2"/>
  <c r="AR1263" i="2"/>
  <c r="AT1263" i="2"/>
  <c r="I1307" i="2"/>
  <c r="W1307" i="2"/>
  <c r="AS1310" i="2"/>
  <c r="AT1310" i="2"/>
  <c r="AR1310" i="2"/>
  <c r="I1217" i="2"/>
  <c r="V1217" i="2"/>
  <c r="AL1325" i="2"/>
  <c r="AI1325" i="2"/>
  <c r="Y1325" i="2"/>
  <c r="AK1325" i="2"/>
  <c r="AA1325" i="2"/>
  <c r="AG1325" i="2"/>
  <c r="Z1325" i="2"/>
  <c r="AJ1325" i="2"/>
  <c r="AH1325" i="2"/>
  <c r="V1291" i="2"/>
  <c r="I1291" i="2"/>
  <c r="W1291" i="2"/>
  <c r="AR1261" i="2"/>
  <c r="AS1261" i="2"/>
  <c r="AT1261" i="2"/>
  <c r="I1214" i="2"/>
  <c r="V1214" i="2"/>
  <c r="W1214" i="2"/>
  <c r="I1197" i="2"/>
  <c r="W1197" i="2"/>
  <c r="V1197" i="2"/>
  <c r="AT1252" i="2"/>
  <c r="AS1252" i="2"/>
  <c r="AR1252" i="2"/>
  <c r="AT1230" i="2"/>
  <c r="AS1230" i="2"/>
  <c r="AR1230" i="2"/>
  <c r="AS1273" i="2"/>
  <c r="AR1273" i="2"/>
  <c r="AT1273" i="2"/>
  <c r="AL1246" i="2"/>
  <c r="AK1246" i="2"/>
  <c r="AI1246" i="2"/>
  <c r="AA1246" i="2"/>
  <c r="Y1246" i="2"/>
  <c r="AJ1246" i="2"/>
  <c r="AH1246" i="2"/>
  <c r="AG1246" i="2"/>
  <c r="M1246" i="2" s="1"/>
  <c r="N1246" i="2" s="1"/>
  <c r="Z1246" i="2"/>
  <c r="AH1227" i="2"/>
  <c r="Z1227" i="2"/>
  <c r="AG1227" i="2"/>
  <c r="AL1227" i="2"/>
  <c r="AA1227" i="2"/>
  <c r="Y1227" i="2"/>
  <c r="AK1227" i="2"/>
  <c r="AJ1227" i="2"/>
  <c r="O1227" i="2" s="1"/>
  <c r="P1227" i="2" s="1"/>
  <c r="AI1227" i="2"/>
  <c r="I1196" i="2"/>
  <c r="W1196" i="2"/>
  <c r="V1196" i="2"/>
  <c r="I1180" i="2"/>
  <c r="W1180" i="2"/>
  <c r="V1180" i="2"/>
  <c r="AL1174" i="2"/>
  <c r="AK1174" i="2"/>
  <c r="AJ1174" i="2"/>
  <c r="AI1174" i="2"/>
  <c r="AH1174" i="2"/>
  <c r="AG1174" i="2"/>
  <c r="M1174" i="2" s="1"/>
  <c r="N1174" i="2" s="1"/>
  <c r="AA1174" i="2"/>
  <c r="Y1174" i="2"/>
  <c r="Z1174" i="2"/>
  <c r="I1155" i="2"/>
  <c r="W1155" i="2"/>
  <c r="I1139" i="2"/>
  <c r="V1139" i="2"/>
  <c r="I1227" i="2"/>
  <c r="AG1188" i="2"/>
  <c r="M1188" i="2" s="1"/>
  <c r="N1188" i="2" s="1"/>
  <c r="Y1188" i="2"/>
  <c r="AL1188" i="2"/>
  <c r="AK1188" i="2"/>
  <c r="AJ1188" i="2"/>
  <c r="AI1188" i="2"/>
  <c r="AH1188" i="2"/>
  <c r="AA1188" i="2"/>
  <c r="Z1188" i="2"/>
  <c r="AK1147" i="2"/>
  <c r="AL1147" i="2"/>
  <c r="AR1216" i="2"/>
  <c r="AT1216" i="2"/>
  <c r="AS1216" i="2"/>
  <c r="AG1160" i="2"/>
  <c r="M1160" i="2" s="1"/>
  <c r="N1160" i="2" s="1"/>
  <c r="Y1160" i="2"/>
  <c r="AL1160" i="2"/>
  <c r="AK1160" i="2"/>
  <c r="AJ1160" i="2"/>
  <c r="AH1160" i="2"/>
  <c r="Z1160" i="2"/>
  <c r="AI1160" i="2"/>
  <c r="AA1160" i="2"/>
  <c r="X1147" i="2"/>
  <c r="AT1128" i="2"/>
  <c r="AS1128" i="2"/>
  <c r="AR1128" i="2"/>
  <c r="AS1133" i="2"/>
  <c r="AT1133" i="2"/>
  <c r="AR1133" i="2"/>
  <c r="AI1163" i="2"/>
  <c r="AH1163" i="2"/>
  <c r="AG1163" i="2"/>
  <c r="AS1111" i="2"/>
  <c r="AR1111" i="2"/>
  <c r="AT1111" i="2"/>
  <c r="I1135" i="2"/>
  <c r="V1135" i="2"/>
  <c r="AS1101" i="2"/>
  <c r="AR1101" i="2"/>
  <c r="AT1101" i="2"/>
  <c r="AT1112" i="2"/>
  <c r="AS1112" i="2"/>
  <c r="AR1112" i="2"/>
  <c r="I1078" i="2"/>
  <c r="V1078" i="2"/>
  <c r="W1078" i="2"/>
  <c r="AG1120" i="2"/>
  <c r="M1120" i="2" s="1"/>
  <c r="N1120" i="2" s="1"/>
  <c r="Y1120" i="2"/>
  <c r="AL1120" i="2"/>
  <c r="AK1120" i="2"/>
  <c r="AJ1120" i="2"/>
  <c r="AH1120" i="2"/>
  <c r="Z1120" i="2"/>
  <c r="AI1120" i="2"/>
  <c r="AA1120" i="2"/>
  <c r="I1074" i="2"/>
  <c r="W1074" i="2"/>
  <c r="AJ1081" i="2"/>
  <c r="AI1081" i="2"/>
  <c r="AA1081" i="2"/>
  <c r="AH1081" i="2"/>
  <c r="Z1081" i="2"/>
  <c r="AL1081" i="2"/>
  <c r="AK1081" i="2"/>
  <c r="AG1081" i="2"/>
  <c r="M1081" i="2" s="1"/>
  <c r="N1081" i="2" s="1"/>
  <c r="Y1081" i="2"/>
  <c r="AI1042" i="2"/>
  <c r="AA1042" i="2"/>
  <c r="AH1042" i="2"/>
  <c r="Z1042" i="2"/>
  <c r="AL1042" i="2"/>
  <c r="AJ1042" i="2"/>
  <c r="AK1042" i="2"/>
  <c r="AG1042" i="2"/>
  <c r="Y1042" i="2"/>
  <c r="AT1059" i="2"/>
  <c r="AR1059" i="2"/>
  <c r="AS1059" i="2"/>
  <c r="AL1007" i="2"/>
  <c r="AJ1007" i="2"/>
  <c r="AI1007" i="2"/>
  <c r="AA1007" i="2"/>
  <c r="Z1007" i="2"/>
  <c r="Y1007" i="2"/>
  <c r="AK1007" i="2"/>
  <c r="AG1007" i="2"/>
  <c r="M1007" i="2" s="1"/>
  <c r="N1007" i="2" s="1"/>
  <c r="AH1007" i="2"/>
  <c r="V1000" i="2"/>
  <c r="I1000" i="2"/>
  <c r="W1000" i="2"/>
  <c r="AT1058" i="2"/>
  <c r="AS1058" i="2"/>
  <c r="AR1058" i="2"/>
  <c r="AL1023" i="2"/>
  <c r="AJ1023" i="2"/>
  <c r="AI1023" i="2"/>
  <c r="AA1023" i="2"/>
  <c r="AH1023" i="2"/>
  <c r="Z1023" i="2"/>
  <c r="AK1023" i="2"/>
  <c r="AG1023" i="2"/>
  <c r="Y1023" i="2"/>
  <c r="AT1071" i="2"/>
  <c r="AR1071" i="2"/>
  <c r="AS1071" i="2"/>
  <c r="AL1061" i="2"/>
  <c r="AJ1061" i="2"/>
  <c r="AI1061" i="2"/>
  <c r="AA1061" i="2"/>
  <c r="AH1061" i="2"/>
  <c r="Z1061" i="2"/>
  <c r="AG1061" i="2"/>
  <c r="M1061" i="2" s="1"/>
  <c r="N1061" i="2" s="1"/>
  <c r="Y1061" i="2"/>
  <c r="AK1061" i="2"/>
  <c r="AI1058" i="2"/>
  <c r="AA1058" i="2"/>
  <c r="AH1058" i="2"/>
  <c r="Z1058" i="2"/>
  <c r="AL1058" i="2"/>
  <c r="AK1058" i="2"/>
  <c r="AJ1058" i="2"/>
  <c r="Y1058" i="2"/>
  <c r="AG1058" i="2"/>
  <c r="M1058" i="2" s="1"/>
  <c r="N1058" i="2" s="1"/>
  <c r="AL952" i="2"/>
  <c r="AK952" i="2"/>
  <c r="AJ952" i="2"/>
  <c r="AI952" i="2"/>
  <c r="AA952" i="2"/>
  <c r="AH952" i="2"/>
  <c r="Z952" i="2"/>
  <c r="AG952" i="2"/>
  <c r="Y952" i="2"/>
  <c r="AT941" i="2"/>
  <c r="AR941" i="2"/>
  <c r="AS941" i="2"/>
  <c r="I963" i="2"/>
  <c r="V963" i="2"/>
  <c r="W963" i="2"/>
  <c r="I931" i="2"/>
  <c r="V931" i="2"/>
  <c r="AI905" i="2"/>
  <c r="AA905" i="2"/>
  <c r="AK905" i="2"/>
  <c r="Z905" i="2"/>
  <c r="AJ905" i="2"/>
  <c r="Y905" i="2"/>
  <c r="AH905" i="2"/>
  <c r="AG905" i="2"/>
  <c r="M905" i="2" s="1"/>
  <c r="N905" i="2" s="1"/>
  <c r="AL905" i="2"/>
  <c r="AT875" i="2"/>
  <c r="AS875" i="2"/>
  <c r="AR875" i="2"/>
  <c r="X888" i="2"/>
  <c r="I842" i="2"/>
  <c r="V842" i="2"/>
  <c r="AL775" i="2"/>
  <c r="AK775" i="2"/>
  <c r="AJ775" i="2"/>
  <c r="AI775" i="2"/>
  <c r="AA775" i="2"/>
  <c r="AH775" i="2"/>
  <c r="Z775" i="2"/>
  <c r="AG775" i="2"/>
  <c r="Y775" i="2"/>
  <c r="AT822" i="2"/>
  <c r="AS822" i="2"/>
  <c r="AR822" i="2"/>
  <c r="AL962" i="2"/>
  <c r="AK962" i="2"/>
  <c r="AJ962" i="2"/>
  <c r="AI962" i="2"/>
  <c r="AA962" i="2"/>
  <c r="AH962" i="2"/>
  <c r="Z962" i="2"/>
  <c r="AG962" i="2"/>
  <c r="M962" i="2" s="1"/>
  <c r="N962" i="2" s="1"/>
  <c r="Y962" i="2"/>
  <c r="AT964" i="2"/>
  <c r="AS964" i="2"/>
  <c r="AR964" i="2"/>
  <c r="AT848" i="2"/>
  <c r="AS848" i="2"/>
  <c r="AR848" i="2"/>
  <c r="I794" i="2"/>
  <c r="W794" i="2"/>
  <c r="V794" i="2"/>
  <c r="AH748" i="2"/>
  <c r="Z748" i="2"/>
  <c r="AG748" i="2"/>
  <c r="Y748" i="2"/>
  <c r="AL748" i="2"/>
  <c r="AI748" i="2"/>
  <c r="AA748" i="2"/>
  <c r="AK748" i="2"/>
  <c r="AJ748" i="2"/>
  <c r="AL843" i="2"/>
  <c r="AK843" i="2"/>
  <c r="AJ843" i="2"/>
  <c r="AH843" i="2"/>
  <c r="Z843" i="2"/>
  <c r="AI843" i="2"/>
  <c r="AG843" i="2"/>
  <c r="AA843" i="2"/>
  <c r="Y843" i="2"/>
  <c r="AK818" i="2"/>
  <c r="I717" i="2"/>
  <c r="W717" i="2"/>
  <c r="AH746" i="2"/>
  <c r="Z746" i="2"/>
  <c r="AG746" i="2"/>
  <c r="M746" i="2" s="1"/>
  <c r="N746" i="2" s="1"/>
  <c r="Y746" i="2"/>
  <c r="AL746" i="2"/>
  <c r="AI746" i="2"/>
  <c r="AA746" i="2"/>
  <c r="AJ746" i="2"/>
  <c r="AK746" i="2"/>
  <c r="AT806" i="2"/>
  <c r="AS806" i="2"/>
  <c r="AR806" i="2"/>
  <c r="AH780" i="2"/>
  <c r="Z780" i="2"/>
  <c r="AG780" i="2"/>
  <c r="M780" i="2" s="1"/>
  <c r="N780" i="2" s="1"/>
  <c r="Y780" i="2"/>
  <c r="AL780" i="2"/>
  <c r="AI780" i="2"/>
  <c r="AA780" i="2"/>
  <c r="AK780" i="2"/>
  <c r="AJ780" i="2"/>
  <c r="AH798" i="2"/>
  <c r="Z798" i="2"/>
  <c r="AG798" i="2"/>
  <c r="M798" i="2" s="1"/>
  <c r="N798" i="2" s="1"/>
  <c r="Y798" i="2"/>
  <c r="AL798" i="2"/>
  <c r="AI798" i="2"/>
  <c r="AA798" i="2"/>
  <c r="AK798" i="2"/>
  <c r="AJ798" i="2"/>
  <c r="AJ673" i="2"/>
  <c r="AI673" i="2"/>
  <c r="AA673" i="2"/>
  <c r="AH673" i="2"/>
  <c r="Z673" i="2"/>
  <c r="AG673" i="2"/>
  <c r="M673" i="2" s="1"/>
  <c r="N673" i="2" s="1"/>
  <c r="Y673" i="2"/>
  <c r="AK673" i="2"/>
  <c r="AL673" i="2"/>
  <c r="X656" i="2"/>
  <c r="AR675" i="2"/>
  <c r="AS675" i="2"/>
  <c r="AT675" i="2"/>
  <c r="AJ647" i="2"/>
  <c r="AI647" i="2"/>
  <c r="AA647" i="2"/>
  <c r="AH647" i="2"/>
  <c r="Z647" i="2"/>
  <c r="AG647" i="2"/>
  <c r="M647" i="2" s="1"/>
  <c r="N647" i="2" s="1"/>
  <c r="Y647" i="2"/>
  <c r="AK647" i="2"/>
  <c r="AL647" i="2"/>
  <c r="I662" i="2"/>
  <c r="X699" i="2"/>
  <c r="AI534" i="2"/>
  <c r="AA534" i="2"/>
  <c r="AG534" i="2"/>
  <c r="Y534" i="2"/>
  <c r="AH534" i="2"/>
  <c r="AL534" i="2"/>
  <c r="AJ534" i="2"/>
  <c r="Z534" i="2"/>
  <c r="AK534" i="2"/>
  <c r="AS517" i="2"/>
  <c r="AT517" i="2"/>
  <c r="AR517" i="2"/>
  <c r="V634" i="2"/>
  <c r="AT628" i="2"/>
  <c r="AS628" i="2"/>
  <c r="AR628" i="2"/>
  <c r="AR596" i="2"/>
  <c r="AT596" i="2"/>
  <c r="AS596" i="2"/>
  <c r="AI542" i="2"/>
  <c r="AA542" i="2"/>
  <c r="AH542" i="2"/>
  <c r="Z542" i="2"/>
  <c r="AG542" i="2"/>
  <c r="Y542" i="2"/>
  <c r="AJ542" i="2"/>
  <c r="AL542" i="2"/>
  <c r="AK542" i="2"/>
  <c r="X685" i="2"/>
  <c r="AI538" i="2"/>
  <c r="AA538" i="2"/>
  <c r="AG538" i="2"/>
  <c r="M538" i="2" s="1"/>
  <c r="N538" i="2" s="1"/>
  <c r="Y538" i="2"/>
  <c r="AL538" i="2"/>
  <c r="AK538" i="2"/>
  <c r="Z538" i="2"/>
  <c r="AJ538" i="2"/>
  <c r="AH538" i="2"/>
  <c r="AL499" i="2"/>
  <c r="AK499" i="2"/>
  <c r="AJ499" i="2"/>
  <c r="AI499" i="2"/>
  <c r="AA499" i="2"/>
  <c r="AH499" i="2"/>
  <c r="AG499" i="2"/>
  <c r="Z499" i="2"/>
  <c r="Y499" i="2"/>
  <c r="I512" i="2"/>
  <c r="V512" i="2"/>
  <c r="AL467" i="2"/>
  <c r="AK467" i="2"/>
  <c r="AI467" i="2"/>
  <c r="AA467" i="2"/>
  <c r="AH467" i="2"/>
  <c r="AG467" i="2"/>
  <c r="Z467" i="2"/>
  <c r="Y467" i="2"/>
  <c r="K467" i="2" s="1"/>
  <c r="L467" i="2" s="1"/>
  <c r="AJ467" i="2"/>
  <c r="AT401" i="2"/>
  <c r="AS401" i="2"/>
  <c r="AR401" i="2"/>
  <c r="AT377" i="2"/>
  <c r="AS377" i="2"/>
  <c r="AR377" i="2"/>
  <c r="W512" i="2"/>
  <c r="I433" i="2"/>
  <c r="W433" i="2"/>
  <c r="I498" i="2"/>
  <c r="V498" i="2"/>
  <c r="W498" i="2"/>
  <c r="AJ677" i="2"/>
  <c r="AI677" i="2"/>
  <c r="AA677" i="2"/>
  <c r="AH677" i="2"/>
  <c r="Z677" i="2"/>
  <c r="AG677" i="2"/>
  <c r="Y677" i="2"/>
  <c r="AK677" i="2"/>
  <c r="AL677" i="2"/>
  <c r="AL445" i="2"/>
  <c r="AK445" i="2"/>
  <c r="AI445" i="2"/>
  <c r="AA445" i="2"/>
  <c r="AJ445" i="2"/>
  <c r="AH445" i="2"/>
  <c r="AG445" i="2"/>
  <c r="M445" i="2" s="1"/>
  <c r="N445" i="2" s="1"/>
  <c r="Y445" i="2"/>
  <c r="Z445" i="2"/>
  <c r="AL443" i="2"/>
  <c r="AK443" i="2"/>
  <c r="AI443" i="2"/>
  <c r="AA443" i="2"/>
  <c r="Y443" i="2"/>
  <c r="AJ443" i="2"/>
  <c r="AH443" i="2"/>
  <c r="AG443" i="2"/>
  <c r="M443" i="2" s="1"/>
  <c r="N443" i="2" s="1"/>
  <c r="Z443" i="2"/>
  <c r="X375" i="2"/>
  <c r="AT369" i="2"/>
  <c r="AS369" i="2"/>
  <c r="AR369" i="2"/>
  <c r="AR301" i="2"/>
  <c r="AT301" i="2"/>
  <c r="AS301" i="2"/>
  <c r="I232" i="2"/>
  <c r="V232" i="2"/>
  <c r="W232" i="2"/>
  <c r="AR430" i="2"/>
  <c r="AT430" i="2"/>
  <c r="AS430" i="2"/>
  <c r="X400" i="2"/>
  <c r="I356" i="2"/>
  <c r="W356" i="2"/>
  <c r="V356" i="2"/>
  <c r="AR432" i="2"/>
  <c r="AT432" i="2"/>
  <c r="AS432" i="2"/>
  <c r="I193" i="2"/>
  <c r="V193" i="2"/>
  <c r="W193" i="2"/>
  <c r="X272" i="2"/>
  <c r="V247" i="2"/>
  <c r="I247" i="2"/>
  <c r="I308" i="2"/>
  <c r="W308" i="2"/>
  <c r="V308" i="2"/>
  <c r="I276" i="2"/>
  <c r="W276" i="2"/>
  <c r="V276" i="2"/>
  <c r="AR466" i="2"/>
  <c r="AT466" i="2"/>
  <c r="AS466" i="2"/>
  <c r="AT238" i="2"/>
  <c r="AR238" i="2"/>
  <c r="AS238" i="2"/>
  <c r="AJ267" i="2"/>
  <c r="AI267" i="2"/>
  <c r="AA267" i="2"/>
  <c r="AH267" i="2"/>
  <c r="Z267" i="2"/>
  <c r="AL267" i="2"/>
  <c r="AK267" i="2"/>
  <c r="AG267" i="2"/>
  <c r="Y267" i="2"/>
  <c r="AL189" i="2"/>
  <c r="AK189" i="2"/>
  <c r="AA189" i="2"/>
  <c r="Z189" i="2"/>
  <c r="AJ189" i="2"/>
  <c r="Y189" i="2"/>
  <c r="AI189" i="2"/>
  <c r="AG189" i="2"/>
  <c r="AH189" i="2"/>
  <c r="I192" i="2"/>
  <c r="V192" i="2"/>
  <c r="W192" i="2"/>
  <c r="V1484" i="2"/>
  <c r="I1484" i="2"/>
  <c r="AJ1444" i="2"/>
  <c r="AI1444" i="2"/>
  <c r="AA1444" i="2"/>
  <c r="AH1444" i="2"/>
  <c r="Z1444" i="2"/>
  <c r="AG1444" i="2"/>
  <c r="M1444" i="2" s="1"/>
  <c r="N1444" i="2" s="1"/>
  <c r="Y1444" i="2"/>
  <c r="AK1444" i="2"/>
  <c r="AL1444" i="2"/>
  <c r="AS1412" i="2"/>
  <c r="AR1412" i="2"/>
  <c r="AT1412" i="2"/>
  <c r="W1400" i="2"/>
  <c r="V1400" i="2"/>
  <c r="I1400" i="2"/>
  <c r="AI1373" i="2"/>
  <c r="AA1373" i="2"/>
  <c r="AK1373" i="2"/>
  <c r="Z1373" i="2"/>
  <c r="AJ1373" i="2"/>
  <c r="AH1373" i="2"/>
  <c r="AL1373" i="2"/>
  <c r="AG1373" i="2"/>
  <c r="M1373" i="2" s="1"/>
  <c r="N1373" i="2" s="1"/>
  <c r="Y1373" i="2"/>
  <c r="AJ1366" i="2"/>
  <c r="AI1366" i="2"/>
  <c r="AA1366" i="2"/>
  <c r="AG1366" i="2"/>
  <c r="M1366" i="2" s="1"/>
  <c r="N1366" i="2" s="1"/>
  <c r="Y1366" i="2"/>
  <c r="Z1366" i="2"/>
  <c r="AK1366" i="2"/>
  <c r="AH1366" i="2"/>
  <c r="AL1366" i="2"/>
  <c r="AS1306" i="2"/>
  <c r="AR1306" i="2"/>
  <c r="AT1306" i="2"/>
  <c r="I1194" i="2"/>
  <c r="AT1154" i="2"/>
  <c r="AS1154" i="2"/>
  <c r="AR1154" i="2"/>
  <c r="X1145" i="2"/>
  <c r="AT1084" i="2"/>
  <c r="AS1084" i="2"/>
  <c r="AR1084" i="2"/>
  <c r="I1072" i="2"/>
  <c r="V1072" i="2"/>
  <c r="W1072" i="2"/>
  <c r="X1049" i="2"/>
  <c r="AT838" i="2"/>
  <c r="AS838" i="2"/>
  <c r="AR838" i="2"/>
  <c r="AT746" i="2"/>
  <c r="AS746" i="2"/>
  <c r="AR746" i="2"/>
  <c r="X654" i="2"/>
  <c r="I650" i="2"/>
  <c r="W650" i="2"/>
  <c r="AT646" i="2"/>
  <c r="AS646" i="2"/>
  <c r="AR646" i="2"/>
  <c r="AT644" i="2"/>
  <c r="AS644" i="2"/>
  <c r="AR644" i="2"/>
  <c r="AJ681" i="2"/>
  <c r="AI681" i="2"/>
  <c r="AA681" i="2"/>
  <c r="AH681" i="2"/>
  <c r="Z681" i="2"/>
  <c r="AG681" i="2"/>
  <c r="M681" i="2" s="1"/>
  <c r="N681" i="2" s="1"/>
  <c r="Y681" i="2"/>
  <c r="AK681" i="2"/>
  <c r="AL681" i="2"/>
  <c r="I634" i="2"/>
  <c r="W634" i="2"/>
  <c r="X666" i="2"/>
  <c r="I560" i="2"/>
  <c r="V560" i="2"/>
  <c r="AL601" i="2"/>
  <c r="AK601" i="2"/>
  <c r="AI601" i="2"/>
  <c r="AA601" i="2"/>
  <c r="AJ601" i="2"/>
  <c r="AH601" i="2"/>
  <c r="AG601" i="2"/>
  <c r="M601" i="2" s="1"/>
  <c r="N601" i="2" s="1"/>
  <c r="Z601" i="2"/>
  <c r="Y601" i="2"/>
  <c r="AL553" i="2"/>
  <c r="AK553" i="2"/>
  <c r="AI553" i="2"/>
  <c r="AA553" i="2"/>
  <c r="AJ553" i="2"/>
  <c r="AH553" i="2"/>
  <c r="AG553" i="2"/>
  <c r="M553" i="2" s="1"/>
  <c r="N553" i="2" s="1"/>
  <c r="Z553" i="2"/>
  <c r="Y553" i="2"/>
  <c r="I536" i="2"/>
  <c r="V536" i="2"/>
  <c r="W536" i="2"/>
  <c r="AT516" i="2"/>
  <c r="AS516" i="2"/>
  <c r="AR516" i="2"/>
  <c r="I632" i="2"/>
  <c r="V632" i="2"/>
  <c r="W632" i="2"/>
  <c r="AI621" i="2"/>
  <c r="AA621" i="2"/>
  <c r="AH621" i="2"/>
  <c r="Z621" i="2"/>
  <c r="AG621" i="2"/>
  <c r="M621" i="2" s="1"/>
  <c r="N621" i="2" s="1"/>
  <c r="Y621" i="2"/>
  <c r="K621" i="2" s="1"/>
  <c r="L621" i="2" s="1"/>
  <c r="AK621" i="2"/>
  <c r="AL621" i="2"/>
  <c r="AJ621" i="2"/>
  <c r="X580" i="2"/>
  <c r="AK533" i="2"/>
  <c r="AI533" i="2"/>
  <c r="Y533" i="2"/>
  <c r="AH533" i="2"/>
  <c r="AG533" i="2"/>
  <c r="AJ533" i="2"/>
  <c r="AA533" i="2"/>
  <c r="Z533" i="2"/>
  <c r="AL533" i="2"/>
  <c r="AI548" i="2"/>
  <c r="AA548" i="2"/>
  <c r="AH548" i="2"/>
  <c r="Z548" i="2"/>
  <c r="AG548" i="2"/>
  <c r="Y548" i="2"/>
  <c r="AJ548" i="2"/>
  <c r="AL548" i="2"/>
  <c r="AK548" i="2"/>
  <c r="X594" i="2"/>
  <c r="I504" i="2"/>
  <c r="V504" i="2"/>
  <c r="W504" i="2"/>
  <c r="I446" i="2"/>
  <c r="V446" i="2"/>
  <c r="AT415" i="2"/>
  <c r="AS415" i="2"/>
  <c r="AR415" i="2"/>
  <c r="AT399" i="2"/>
  <c r="AS399" i="2"/>
  <c r="AR399" i="2"/>
  <c r="W446" i="2"/>
  <c r="X431" i="2"/>
  <c r="M431" i="2"/>
  <c r="N431" i="2" s="1"/>
  <c r="I490" i="2"/>
  <c r="V490" i="2"/>
  <c r="W490" i="2"/>
  <c r="AJ444" i="2"/>
  <c r="AI444" i="2"/>
  <c r="AA444" i="2"/>
  <c r="AH444" i="2"/>
  <c r="Z444" i="2"/>
  <c r="AG444" i="2"/>
  <c r="Y444" i="2"/>
  <c r="AL444" i="2"/>
  <c r="AK444" i="2"/>
  <c r="AT445" i="2"/>
  <c r="AS445" i="2"/>
  <c r="AR445" i="2"/>
  <c r="AT443" i="2"/>
  <c r="AS443" i="2"/>
  <c r="AR443" i="2"/>
  <c r="AJ442" i="2"/>
  <c r="O442" i="2" s="1"/>
  <c r="P442" i="2" s="1"/>
  <c r="AI442" i="2"/>
  <c r="AA442" i="2"/>
  <c r="AH442" i="2"/>
  <c r="Z442" i="2"/>
  <c r="AG442" i="2"/>
  <c r="Y442" i="2"/>
  <c r="AL442" i="2"/>
  <c r="AK442" i="2"/>
  <c r="AJ388" i="2"/>
  <c r="AH388" i="2"/>
  <c r="Z388" i="2"/>
  <c r="AG388" i="2"/>
  <c r="Y388" i="2"/>
  <c r="AK388" i="2"/>
  <c r="AI388" i="2"/>
  <c r="AA388" i="2"/>
  <c r="AL388" i="2"/>
  <c r="X352" i="2"/>
  <c r="AK337" i="2"/>
  <c r="AJ337" i="2"/>
  <c r="AI337" i="2"/>
  <c r="AA337" i="2"/>
  <c r="AH337" i="2"/>
  <c r="Z337" i="2"/>
  <c r="AL337" i="2"/>
  <c r="Y337" i="2"/>
  <c r="K337" i="2" s="1"/>
  <c r="L337" i="2" s="1"/>
  <c r="AG337" i="2"/>
  <c r="I248" i="2"/>
  <c r="V248" i="2"/>
  <c r="W248" i="2"/>
  <c r="AT541" i="2"/>
  <c r="AS541" i="2"/>
  <c r="AR541" i="2"/>
  <c r="X226" i="2"/>
  <c r="AH380" i="2"/>
  <c r="Z380" i="2"/>
  <c r="AL380" i="2"/>
  <c r="AK380" i="2"/>
  <c r="AJ380" i="2"/>
  <c r="O380" i="2" s="1"/>
  <c r="P380" i="2" s="1"/>
  <c r="AA380" i="2"/>
  <c r="AG380" i="2"/>
  <c r="Y380" i="2"/>
  <c r="AI380" i="2"/>
  <c r="AT429" i="2"/>
  <c r="AS429" i="2"/>
  <c r="AR429" i="2"/>
  <c r="X537" i="2"/>
  <c r="AL455" i="2"/>
  <c r="AK455" i="2"/>
  <c r="AI455" i="2"/>
  <c r="AA455" i="2"/>
  <c r="Z455" i="2"/>
  <c r="Y455" i="2"/>
  <c r="K455" i="2" s="1"/>
  <c r="L455" i="2" s="1"/>
  <c r="AJ455" i="2"/>
  <c r="AH455" i="2"/>
  <c r="AG455" i="2"/>
  <c r="I346" i="2"/>
  <c r="V346" i="2"/>
  <c r="W346" i="2"/>
  <c r="X212" i="2"/>
  <c r="AT266" i="2"/>
  <c r="I204" i="2"/>
  <c r="V204" i="2"/>
  <c r="W204" i="2"/>
  <c r="I186" i="2"/>
  <c r="V186" i="2"/>
  <c r="W186" i="2"/>
  <c r="AL185" i="2"/>
  <c r="AK185" i="2"/>
  <c r="AG185" i="2"/>
  <c r="Y185" i="2"/>
  <c r="AH185" i="2"/>
  <c r="AJ185" i="2"/>
  <c r="AI185" i="2"/>
  <c r="AA185" i="2"/>
  <c r="Z185" i="2"/>
  <c r="AR202" i="2"/>
  <c r="AS202" i="2"/>
  <c r="AT202" i="2"/>
  <c r="AT16" i="2"/>
  <c r="AS16" i="2"/>
  <c r="AR16" i="2"/>
  <c r="AS112" i="2"/>
  <c r="AR112" i="2"/>
  <c r="AT112" i="2"/>
  <c r="BI4" i="4"/>
  <c r="AI1485" i="2"/>
  <c r="AA1485" i="2"/>
  <c r="AH1485" i="2"/>
  <c r="Z1485" i="2"/>
  <c r="AG1485" i="2"/>
  <c r="Y1485" i="2"/>
  <c r="AL1485" i="2"/>
  <c r="AJ1485" i="2"/>
  <c r="AK1485" i="2"/>
  <c r="AG1447" i="2"/>
  <c r="M1447" i="2" s="1"/>
  <c r="N1447" i="2" s="1"/>
  <c r="Y1447" i="2"/>
  <c r="AK1447" i="2"/>
  <c r="AJ1447" i="2"/>
  <c r="AA1447" i="2"/>
  <c r="AI1447" i="2"/>
  <c r="Z1447" i="2"/>
  <c r="AH1447" i="2"/>
  <c r="AL1447" i="2"/>
  <c r="AI1402" i="2"/>
  <c r="AA1402" i="2"/>
  <c r="AG1402" i="2"/>
  <c r="M1402" i="2" s="1"/>
  <c r="N1402" i="2" s="1"/>
  <c r="AL1402" i="2"/>
  <c r="AK1402" i="2"/>
  <c r="AJ1402" i="2"/>
  <c r="AH1402" i="2"/>
  <c r="Z1402" i="2"/>
  <c r="Y1402" i="2"/>
  <c r="I1243" i="2"/>
  <c r="V1243" i="2"/>
  <c r="AK1296" i="2"/>
  <c r="AL1296" i="2"/>
  <c r="AA1296" i="2"/>
  <c r="AI1296" i="2"/>
  <c r="Y1296" i="2"/>
  <c r="AJ1296" i="2"/>
  <c r="AH1296" i="2"/>
  <c r="AG1296" i="2"/>
  <c r="Z1296" i="2"/>
  <c r="W1243" i="2"/>
  <c r="AT1173" i="2"/>
  <c r="AS1173" i="2"/>
  <c r="AR1173" i="2"/>
  <c r="AT1188" i="2"/>
  <c r="AS1188" i="2"/>
  <c r="AR1188" i="2"/>
  <c r="I1150" i="2"/>
  <c r="V1150" i="2"/>
  <c r="W1150" i="2"/>
  <c r="AT980" i="2"/>
  <c r="AS980" i="2"/>
  <c r="AR980" i="2"/>
  <c r="I834" i="2"/>
  <c r="V834" i="2"/>
  <c r="W834" i="2"/>
  <c r="AL789" i="2"/>
  <c r="AK789" i="2"/>
  <c r="AJ789" i="2"/>
  <c r="AI789" i="2"/>
  <c r="AA789" i="2"/>
  <c r="AH789" i="2"/>
  <c r="Z789" i="2"/>
  <c r="Y789" i="2"/>
  <c r="AG789" i="2"/>
  <c r="M789" i="2" s="1"/>
  <c r="N789" i="2" s="1"/>
  <c r="I714" i="2"/>
  <c r="W714" i="2"/>
  <c r="AT798" i="2"/>
  <c r="AS798" i="2"/>
  <c r="AR798" i="2"/>
  <c r="AG705" i="2"/>
  <c r="M705" i="2" s="1"/>
  <c r="N705" i="2" s="1"/>
  <c r="Y705" i="2"/>
  <c r="AL705" i="2"/>
  <c r="AK705" i="2"/>
  <c r="AA705" i="2"/>
  <c r="AJ705" i="2"/>
  <c r="Z705" i="2"/>
  <c r="AI705" i="2"/>
  <c r="AH705" i="2"/>
  <c r="AS1448" i="2"/>
  <c r="AT1448" i="2"/>
  <c r="AR1448" i="2"/>
  <c r="Q1448" i="2" s="1"/>
  <c r="R1448" i="2" s="1"/>
  <c r="AJ1378" i="2"/>
  <c r="AA1378" i="2"/>
  <c r="AH1378" i="2"/>
  <c r="Y1378" i="2"/>
  <c r="AG1378" i="2"/>
  <c r="M1378" i="2" s="1"/>
  <c r="N1378" i="2" s="1"/>
  <c r="AL1378" i="2"/>
  <c r="AI1378" i="2"/>
  <c r="AK1378" i="2"/>
  <c r="Z1378" i="2"/>
  <c r="AJ1347" i="2"/>
  <c r="AG1347" i="2"/>
  <c r="M1347" i="2" s="1"/>
  <c r="N1347" i="2" s="1"/>
  <c r="Y1347" i="2"/>
  <c r="AH1347" i="2"/>
  <c r="AL1347" i="2"/>
  <c r="AA1347" i="2"/>
  <c r="AI1347" i="2"/>
  <c r="Z1347" i="2"/>
  <c r="AK1347" i="2"/>
  <c r="W1352" i="2"/>
  <c r="I1352" i="2"/>
  <c r="V1352" i="2"/>
  <c r="AR1339" i="2"/>
  <c r="AS1339" i="2"/>
  <c r="AT1339" i="2"/>
  <c r="AT1348" i="2"/>
  <c r="AR1320" i="2"/>
  <c r="AT1320" i="2"/>
  <c r="AS1320" i="2"/>
  <c r="I1340" i="2"/>
  <c r="W1340" i="2"/>
  <c r="V1340" i="2"/>
  <c r="AG1297" i="2"/>
  <c r="Y1297" i="2"/>
  <c r="AI1297" i="2"/>
  <c r="AA1297" i="2"/>
  <c r="AL1297" i="2"/>
  <c r="AK1297" i="2"/>
  <c r="Z1297" i="2"/>
  <c r="AH1297" i="2"/>
  <c r="AJ1297" i="2"/>
  <c r="AR1347" i="2"/>
  <c r="AS1347" i="2"/>
  <c r="AT1347" i="2"/>
  <c r="AK1284" i="2"/>
  <c r="AI1284" i="2"/>
  <c r="Z1284" i="2"/>
  <c r="AH1284" i="2"/>
  <c r="Y1284" i="2"/>
  <c r="AG1284" i="2"/>
  <c r="M1284" i="2" s="1"/>
  <c r="N1284" i="2" s="1"/>
  <c r="AA1284" i="2"/>
  <c r="AJ1284" i="2"/>
  <c r="AL1284" i="2"/>
  <c r="I1311" i="2"/>
  <c r="W1311" i="2"/>
  <c r="AI1320" i="2"/>
  <c r="AA1320" i="2"/>
  <c r="AH1320" i="2"/>
  <c r="Y1320" i="2"/>
  <c r="AK1320" i="2"/>
  <c r="AJ1320" i="2"/>
  <c r="AG1320" i="2"/>
  <c r="M1320" i="2" s="1"/>
  <c r="N1320" i="2" s="1"/>
  <c r="Z1320" i="2"/>
  <c r="AL1320" i="2"/>
  <c r="AT1248" i="2"/>
  <c r="AS1248" i="2"/>
  <c r="AR1248" i="2"/>
  <c r="AT1322" i="2"/>
  <c r="AS1322" i="2"/>
  <c r="AR1322" i="2"/>
  <c r="I1259" i="2"/>
  <c r="V1259" i="2"/>
  <c r="AO1313" i="2"/>
  <c r="AQ1313" i="2"/>
  <c r="AM1313" i="2"/>
  <c r="AP1313" i="2"/>
  <c r="AN1313" i="2"/>
  <c r="O1313" i="2"/>
  <c r="P1313" i="2" s="1"/>
  <c r="I1213" i="2"/>
  <c r="V1213" i="2"/>
  <c r="W1213" i="2"/>
  <c r="AT1282" i="2"/>
  <c r="AS1282" i="2"/>
  <c r="AR1282" i="2"/>
  <c r="AG1305" i="2"/>
  <c r="M1305" i="2" s="1"/>
  <c r="N1305" i="2" s="1"/>
  <c r="Y1305" i="2"/>
  <c r="AL1305" i="2"/>
  <c r="AI1305" i="2"/>
  <c r="AA1305" i="2"/>
  <c r="AK1305" i="2"/>
  <c r="AJ1305" i="2"/>
  <c r="AH1305" i="2"/>
  <c r="Z1305" i="2"/>
  <c r="AH1245" i="2"/>
  <c r="Z1245" i="2"/>
  <c r="AG1245" i="2"/>
  <c r="M1245" i="2" s="1"/>
  <c r="N1245" i="2" s="1"/>
  <c r="Y1245" i="2"/>
  <c r="AJ1245" i="2"/>
  <c r="AI1245" i="2"/>
  <c r="AL1245" i="2"/>
  <c r="AK1245" i="2"/>
  <c r="AA1245" i="2"/>
  <c r="AL1236" i="2"/>
  <c r="AK1236" i="2"/>
  <c r="AA1236" i="2"/>
  <c r="AI1236" i="2"/>
  <c r="Y1236" i="2"/>
  <c r="AH1236" i="2"/>
  <c r="AG1236" i="2"/>
  <c r="AJ1236" i="2"/>
  <c r="Z1236" i="2"/>
  <c r="X1253" i="2"/>
  <c r="AJ1210" i="2"/>
  <c r="AI1210" i="2"/>
  <c r="AA1210" i="2"/>
  <c r="AG1210" i="2"/>
  <c r="Y1210" i="2"/>
  <c r="AH1210" i="2"/>
  <c r="Z1210" i="2"/>
  <c r="AL1210" i="2"/>
  <c r="AK1210" i="2"/>
  <c r="I1192" i="2"/>
  <c r="V1192" i="2"/>
  <c r="W1192" i="2"/>
  <c r="I1176" i="2"/>
  <c r="W1176" i="2"/>
  <c r="AS1241" i="2"/>
  <c r="AR1241" i="2"/>
  <c r="AT1241" i="2"/>
  <c r="I1175" i="2"/>
  <c r="W1175" i="2"/>
  <c r="AI1173" i="2"/>
  <c r="AA1173" i="2"/>
  <c r="AH1173" i="2"/>
  <c r="Z1173" i="2"/>
  <c r="AG1173" i="2"/>
  <c r="M1173" i="2" s="1"/>
  <c r="N1173" i="2" s="1"/>
  <c r="Y1173" i="2"/>
  <c r="K1173" i="2" s="1"/>
  <c r="L1173" i="2" s="1"/>
  <c r="AJ1173" i="2"/>
  <c r="AK1173" i="2"/>
  <c r="AL1173" i="2"/>
  <c r="V1207" i="2"/>
  <c r="I1207" i="2"/>
  <c r="W1207" i="2"/>
  <c r="X1126" i="2"/>
  <c r="AK1129" i="2"/>
  <c r="AH1129" i="2"/>
  <c r="Z1129" i="2"/>
  <c r="AG1129" i="2"/>
  <c r="Y1129" i="2"/>
  <c r="AL1129" i="2"/>
  <c r="AJ1129" i="2"/>
  <c r="AI1129" i="2"/>
  <c r="AA1129" i="2"/>
  <c r="AG1136" i="2"/>
  <c r="M1136" i="2" s="1"/>
  <c r="N1136" i="2" s="1"/>
  <c r="Y1136" i="2"/>
  <c r="AL1136" i="2"/>
  <c r="AK1136" i="2"/>
  <c r="AH1136" i="2"/>
  <c r="Z1136" i="2"/>
  <c r="AA1136" i="2"/>
  <c r="AI1136" i="2"/>
  <c r="AJ1136" i="2"/>
  <c r="I1082" i="2"/>
  <c r="V1082" i="2"/>
  <c r="W1082" i="2"/>
  <c r="AG1098" i="2"/>
  <c r="M1098" i="2" s="1"/>
  <c r="N1098" i="2" s="1"/>
  <c r="Y1098" i="2"/>
  <c r="AL1098" i="2"/>
  <c r="AK1098" i="2"/>
  <c r="AJ1098" i="2"/>
  <c r="AH1098" i="2"/>
  <c r="Z1098" i="2"/>
  <c r="AA1098" i="2"/>
  <c r="AI1098" i="2"/>
  <c r="AT1102" i="2"/>
  <c r="AS1102" i="2"/>
  <c r="AR1102" i="2"/>
  <c r="AI1024" i="2"/>
  <c r="AA1024" i="2"/>
  <c r="AH1024" i="2"/>
  <c r="Z1024" i="2"/>
  <c r="AL1024" i="2"/>
  <c r="AK1024" i="2"/>
  <c r="AJ1024" i="2"/>
  <c r="AG1024" i="2"/>
  <c r="Y1024" i="2"/>
  <c r="K1024" i="2" s="1"/>
  <c r="L1024" i="2" s="1"/>
  <c r="AL1003" i="2"/>
  <c r="AJ1003" i="2"/>
  <c r="AI1003" i="2"/>
  <c r="AA1003" i="2"/>
  <c r="Z1003" i="2"/>
  <c r="Y1003" i="2"/>
  <c r="AK1003" i="2"/>
  <c r="AG1003" i="2"/>
  <c r="M1003" i="2" s="1"/>
  <c r="N1003" i="2" s="1"/>
  <c r="AH1003" i="2"/>
  <c r="V1048" i="2"/>
  <c r="I1048" i="2"/>
  <c r="V1032" i="2"/>
  <c r="I1032" i="2"/>
  <c r="W1032" i="2"/>
  <c r="AI1064" i="2"/>
  <c r="AA1064" i="2"/>
  <c r="AH1064" i="2"/>
  <c r="Z1064" i="2"/>
  <c r="AL1064" i="2"/>
  <c r="AK1064" i="2"/>
  <c r="AJ1064" i="2"/>
  <c r="AG1064" i="2"/>
  <c r="Y1064" i="2"/>
  <c r="AI1012" i="2"/>
  <c r="AA1012" i="2"/>
  <c r="AH1012" i="2"/>
  <c r="Z1012" i="2"/>
  <c r="AJ1012" i="2"/>
  <c r="AG1012" i="2"/>
  <c r="M1012" i="2" s="1"/>
  <c r="N1012" i="2" s="1"/>
  <c r="Y1012" i="2"/>
  <c r="AK1012" i="2"/>
  <c r="AL1012" i="2"/>
  <c r="AT1004" i="2"/>
  <c r="AS1004" i="2"/>
  <c r="AR1004" i="2"/>
  <c r="M1064" i="2"/>
  <c r="N1064" i="2" s="1"/>
  <c r="AT1054" i="2"/>
  <c r="AS1054" i="2"/>
  <c r="AR1054" i="2"/>
  <c r="AH973" i="2"/>
  <c r="Z973" i="2"/>
  <c r="AG973" i="2"/>
  <c r="Y973" i="2"/>
  <c r="AL973" i="2"/>
  <c r="AK973" i="2"/>
  <c r="AI973" i="2"/>
  <c r="AA973" i="2"/>
  <c r="AJ973" i="2"/>
  <c r="AH943" i="2"/>
  <c r="Z943" i="2"/>
  <c r="AG943" i="2"/>
  <c r="M943" i="2" s="1"/>
  <c r="N943" i="2" s="1"/>
  <c r="Y943" i="2"/>
  <c r="AL943" i="2"/>
  <c r="AI943" i="2"/>
  <c r="AA943" i="2"/>
  <c r="AK943" i="2"/>
  <c r="AJ943" i="2"/>
  <c r="AH945" i="2"/>
  <c r="Z945" i="2"/>
  <c r="AG945" i="2"/>
  <c r="Y945" i="2"/>
  <c r="AL945" i="2"/>
  <c r="AI945" i="2"/>
  <c r="AA945" i="2"/>
  <c r="AK945" i="2"/>
  <c r="AJ945" i="2"/>
  <c r="AT982" i="2"/>
  <c r="AS982" i="2"/>
  <c r="AR982" i="2"/>
  <c r="I927" i="2"/>
  <c r="V927" i="2"/>
  <c r="AH935" i="2"/>
  <c r="Z935" i="2"/>
  <c r="AG935" i="2"/>
  <c r="Y935" i="2"/>
  <c r="AI935" i="2"/>
  <c r="AA935" i="2"/>
  <c r="AL935" i="2"/>
  <c r="AK935" i="2"/>
  <c r="AJ935" i="2"/>
  <c r="AG931" i="2"/>
  <c r="Y931" i="2"/>
  <c r="AI931" i="2"/>
  <c r="AA931" i="2"/>
  <c r="AL931" i="2"/>
  <c r="AK931" i="2"/>
  <c r="AJ931" i="2"/>
  <c r="AH931" i="2"/>
  <c r="Z931" i="2"/>
  <c r="X933" i="2"/>
  <c r="AH842" i="2"/>
  <c r="Z842" i="2"/>
  <c r="AG842" i="2"/>
  <c r="Y842" i="2"/>
  <c r="K842" i="2" s="1"/>
  <c r="L842" i="2" s="1"/>
  <c r="AL842" i="2"/>
  <c r="AI842" i="2"/>
  <c r="AA842" i="2"/>
  <c r="AK842" i="2"/>
  <c r="AJ842" i="2"/>
  <c r="V1028" i="2"/>
  <c r="I1028" i="2"/>
  <c r="W1028" i="2"/>
  <c r="AL992" i="2"/>
  <c r="AK992" i="2"/>
  <c r="AJ992" i="2"/>
  <c r="AI992" i="2"/>
  <c r="AA992" i="2"/>
  <c r="AH992" i="2"/>
  <c r="Z992" i="2"/>
  <c r="AG992" i="2"/>
  <c r="M992" i="2" s="1"/>
  <c r="N992" i="2" s="1"/>
  <c r="Y992" i="2"/>
  <c r="I884" i="2"/>
  <c r="W884" i="2"/>
  <c r="AT824" i="2"/>
  <c r="AS824" i="2"/>
  <c r="AR824" i="2"/>
  <c r="X948" i="2"/>
  <c r="I826" i="2"/>
  <c r="V826" i="2"/>
  <c r="W826" i="2"/>
  <c r="K830" i="2"/>
  <c r="L830" i="2" s="1"/>
  <c r="AS899" i="2"/>
  <c r="AR899" i="2"/>
  <c r="AT899" i="2"/>
  <c r="AT830" i="2"/>
  <c r="AS830" i="2"/>
  <c r="AR830" i="2"/>
  <c r="AH898" i="2"/>
  <c r="Z898" i="2"/>
  <c r="AG898" i="2"/>
  <c r="M898" i="2" s="1"/>
  <c r="N898" i="2" s="1"/>
  <c r="Y898" i="2"/>
  <c r="AL898" i="2"/>
  <c r="AK898" i="2"/>
  <c r="AI898" i="2"/>
  <c r="AA898" i="2"/>
  <c r="AJ898" i="2"/>
  <c r="AT992" i="2"/>
  <c r="AS992" i="2"/>
  <c r="AR992" i="2"/>
  <c r="AT872" i="2"/>
  <c r="AS872" i="2"/>
  <c r="AR872" i="2"/>
  <c r="AT762" i="2"/>
  <c r="AS762" i="2"/>
  <c r="AR762" i="2"/>
  <c r="X917" i="2"/>
  <c r="X845" i="2"/>
  <c r="Y863" i="2"/>
  <c r="AT856" i="2"/>
  <c r="AS856" i="2"/>
  <c r="AR856" i="2"/>
  <c r="X726" i="2"/>
  <c r="X709" i="2"/>
  <c r="X786" i="2"/>
  <c r="Y678" i="2"/>
  <c r="AJ649" i="2"/>
  <c r="AI649" i="2"/>
  <c r="AA649" i="2"/>
  <c r="AH649" i="2"/>
  <c r="Z649" i="2"/>
  <c r="AG649" i="2"/>
  <c r="M649" i="2" s="1"/>
  <c r="N649" i="2" s="1"/>
  <c r="Y649" i="2"/>
  <c r="AK649" i="2"/>
  <c r="AL649" i="2"/>
  <c r="X712" i="2"/>
  <c r="AJ659" i="2"/>
  <c r="AI659" i="2"/>
  <c r="AA659" i="2"/>
  <c r="AH659" i="2"/>
  <c r="Z659" i="2"/>
  <c r="AG659" i="2"/>
  <c r="M659" i="2" s="1"/>
  <c r="N659" i="2" s="1"/>
  <c r="Y659" i="2"/>
  <c r="AK659" i="2"/>
  <c r="AL659" i="2"/>
  <c r="AJ695" i="2"/>
  <c r="AI695" i="2"/>
  <c r="AA695" i="2"/>
  <c r="AH695" i="2"/>
  <c r="Z695" i="2"/>
  <c r="AG695" i="2"/>
  <c r="M695" i="2" s="1"/>
  <c r="N695" i="2" s="1"/>
  <c r="Y695" i="2"/>
  <c r="AK695" i="2"/>
  <c r="AL695" i="2"/>
  <c r="AT664" i="2"/>
  <c r="AS664" i="2"/>
  <c r="AR664" i="2"/>
  <c r="AT660" i="2"/>
  <c r="AS660" i="2"/>
  <c r="AR660" i="2"/>
  <c r="I606" i="2"/>
  <c r="V606" i="2"/>
  <c r="W606" i="2"/>
  <c r="V559" i="2"/>
  <c r="I559" i="2"/>
  <c r="W559" i="2"/>
  <c r="AJ651" i="2"/>
  <c r="AI651" i="2"/>
  <c r="AA651" i="2"/>
  <c r="AH651" i="2"/>
  <c r="Z651" i="2"/>
  <c r="AG651" i="2"/>
  <c r="M651" i="2" s="1"/>
  <c r="N651" i="2" s="1"/>
  <c r="Y651" i="2"/>
  <c r="AK651" i="2"/>
  <c r="AL651" i="2"/>
  <c r="AL561" i="2"/>
  <c r="AK561" i="2"/>
  <c r="AI561" i="2"/>
  <c r="AA561" i="2"/>
  <c r="AJ561" i="2"/>
  <c r="AH561" i="2"/>
  <c r="AG561" i="2"/>
  <c r="M561" i="2" s="1"/>
  <c r="N561" i="2" s="1"/>
  <c r="Z561" i="2"/>
  <c r="Y561" i="2"/>
  <c r="I701" i="2"/>
  <c r="W701" i="2"/>
  <c r="V701" i="2"/>
  <c r="AS621" i="2"/>
  <c r="AR621" i="2"/>
  <c r="AT621" i="2"/>
  <c r="AI609" i="2"/>
  <c r="AA609" i="2"/>
  <c r="AH609" i="2"/>
  <c r="Z609" i="2"/>
  <c r="AG609" i="2"/>
  <c r="M609" i="2" s="1"/>
  <c r="N609" i="2" s="1"/>
  <c r="Y609" i="2"/>
  <c r="K609" i="2" s="1"/>
  <c r="L609" i="2" s="1"/>
  <c r="AK609" i="2"/>
  <c r="AL609" i="2"/>
  <c r="AJ609" i="2"/>
  <c r="AI516" i="2"/>
  <c r="AA516" i="2"/>
  <c r="AG516" i="2"/>
  <c r="M516" i="2" s="1"/>
  <c r="N516" i="2" s="1"/>
  <c r="Y516" i="2"/>
  <c r="AK516" i="2"/>
  <c r="Z516" i="2"/>
  <c r="AJ516" i="2"/>
  <c r="AH516" i="2"/>
  <c r="AL516" i="2"/>
  <c r="AY635" i="2"/>
  <c r="AX635" i="2"/>
  <c r="AW635" i="2"/>
  <c r="AV635" i="2"/>
  <c r="AU635" i="2"/>
  <c r="I616" i="2"/>
  <c r="V616" i="2"/>
  <c r="W616" i="2"/>
  <c r="AI530" i="2"/>
  <c r="AA530" i="2"/>
  <c r="AG530" i="2"/>
  <c r="M530" i="2" s="1"/>
  <c r="N530" i="2" s="1"/>
  <c r="Y530" i="2"/>
  <c r="AL530" i="2"/>
  <c r="AK530" i="2"/>
  <c r="Z530" i="2"/>
  <c r="AJ530" i="2"/>
  <c r="AH530" i="2"/>
  <c r="V511" i="2"/>
  <c r="I511" i="2"/>
  <c r="K511" i="2"/>
  <c r="L511" i="2" s="1"/>
  <c r="V495" i="2"/>
  <c r="I495" i="2"/>
  <c r="W495" i="2"/>
  <c r="V479" i="2"/>
  <c r="I479" i="2"/>
  <c r="W479" i="2"/>
  <c r="AL589" i="2"/>
  <c r="AK589" i="2"/>
  <c r="AI589" i="2"/>
  <c r="AA589" i="2"/>
  <c r="Z589" i="2"/>
  <c r="Y589" i="2"/>
  <c r="AJ589" i="2"/>
  <c r="AH589" i="2"/>
  <c r="AG589" i="2"/>
  <c r="I462" i="2"/>
  <c r="V462" i="2"/>
  <c r="W462" i="2"/>
  <c r="AU610" i="2"/>
  <c r="AW610" i="2"/>
  <c r="AV610" i="2"/>
  <c r="AY610" i="2"/>
  <c r="AX610" i="2"/>
  <c r="Q610" i="2"/>
  <c r="R610" i="2" s="1"/>
  <c r="AR546" i="2"/>
  <c r="AT546" i="2"/>
  <c r="AS546" i="2"/>
  <c r="AL491" i="2"/>
  <c r="AK491" i="2"/>
  <c r="AJ491" i="2"/>
  <c r="AI491" i="2"/>
  <c r="AA491" i="2"/>
  <c r="AH491" i="2"/>
  <c r="AG491" i="2"/>
  <c r="Z491" i="2"/>
  <c r="Y491" i="2"/>
  <c r="K491" i="2" s="1"/>
  <c r="L491" i="2" s="1"/>
  <c r="V563" i="2"/>
  <c r="I563" i="2"/>
  <c r="W563" i="2"/>
  <c r="I482" i="2"/>
  <c r="V482" i="2"/>
  <c r="K482" i="2"/>
  <c r="L482" i="2" s="1"/>
  <c r="AJ506" i="2"/>
  <c r="O506" i="2" s="1"/>
  <c r="P506" i="2" s="1"/>
  <c r="AI506" i="2"/>
  <c r="AA506" i="2"/>
  <c r="AH506" i="2"/>
  <c r="Z506" i="2"/>
  <c r="AG506" i="2"/>
  <c r="Y506" i="2"/>
  <c r="AL506" i="2"/>
  <c r="AK506" i="2"/>
  <c r="AL477" i="2"/>
  <c r="AK477" i="2"/>
  <c r="AI477" i="2"/>
  <c r="AA477" i="2"/>
  <c r="AJ477" i="2"/>
  <c r="AH477" i="2"/>
  <c r="AG477" i="2"/>
  <c r="M477" i="2" s="1"/>
  <c r="N477" i="2" s="1"/>
  <c r="Z477" i="2"/>
  <c r="Y477" i="2"/>
  <c r="AJ472" i="2"/>
  <c r="AI472" i="2"/>
  <c r="AA472" i="2"/>
  <c r="AH472" i="2"/>
  <c r="Z472" i="2"/>
  <c r="AG472" i="2"/>
  <c r="Y472" i="2"/>
  <c r="AL472" i="2"/>
  <c r="AK472" i="2"/>
  <c r="X679" i="2"/>
  <c r="I468" i="2"/>
  <c r="V468" i="2"/>
  <c r="W468" i="2"/>
  <c r="I442" i="2"/>
  <c r="V442" i="2"/>
  <c r="K442" i="2"/>
  <c r="L442" i="2" s="1"/>
  <c r="AR297" i="2"/>
  <c r="AT297" i="2"/>
  <c r="AS297" i="2"/>
  <c r="AR269" i="2"/>
  <c r="AT269" i="2"/>
  <c r="AS269" i="2"/>
  <c r="V587" i="2"/>
  <c r="I587" i="2"/>
  <c r="W587" i="2"/>
  <c r="V469" i="2"/>
  <c r="I469" i="2"/>
  <c r="K469" i="2"/>
  <c r="L469" i="2" s="1"/>
  <c r="X334" i="2"/>
  <c r="AT318" i="2"/>
  <c r="AR318" i="2"/>
  <c r="AS318" i="2"/>
  <c r="AK347" i="2"/>
  <c r="AJ347" i="2"/>
  <c r="AI347" i="2"/>
  <c r="AA347" i="2"/>
  <c r="AH347" i="2"/>
  <c r="Z347" i="2"/>
  <c r="Y347" i="2"/>
  <c r="AL347" i="2"/>
  <c r="AG347" i="2"/>
  <c r="X280" i="2"/>
  <c r="AT465" i="2"/>
  <c r="AS465" i="2"/>
  <c r="AR465" i="2"/>
  <c r="AK537" i="2"/>
  <c r="AL537" i="2"/>
  <c r="AA537" i="2"/>
  <c r="AJ537" i="2"/>
  <c r="Z537" i="2"/>
  <c r="AI537" i="2"/>
  <c r="Y537" i="2"/>
  <c r="AH537" i="2"/>
  <c r="AG537" i="2"/>
  <c r="M537" i="2" s="1"/>
  <c r="N537" i="2" s="1"/>
  <c r="AT310" i="2"/>
  <c r="AR310" i="2"/>
  <c r="AS310" i="2"/>
  <c r="AT294" i="2"/>
  <c r="AR294" i="2"/>
  <c r="AS294" i="2"/>
  <c r="AL389" i="2"/>
  <c r="AK389" i="2"/>
  <c r="AA389" i="2"/>
  <c r="Z389" i="2"/>
  <c r="AI389" i="2"/>
  <c r="AJ389" i="2"/>
  <c r="AH389" i="2"/>
  <c r="AG389" i="2"/>
  <c r="M389" i="2" s="1"/>
  <c r="N389" i="2" s="1"/>
  <c r="Y389" i="2"/>
  <c r="AJ255" i="2"/>
  <c r="AH255" i="2"/>
  <c r="Z255" i="2"/>
  <c r="AL255" i="2"/>
  <c r="Y255" i="2"/>
  <c r="AK255" i="2"/>
  <c r="AI255" i="2"/>
  <c r="AG255" i="2"/>
  <c r="M255" i="2" s="1"/>
  <c r="N255" i="2" s="1"/>
  <c r="AA255" i="2"/>
  <c r="AL214" i="2"/>
  <c r="AJ214" i="2"/>
  <c r="AK214" i="2"/>
  <c r="Y214" i="2"/>
  <c r="AI214" i="2"/>
  <c r="AH214" i="2"/>
  <c r="AA214" i="2"/>
  <c r="Z214" i="2"/>
  <c r="AG214" i="2"/>
  <c r="M214" i="2" s="1"/>
  <c r="N214" i="2" s="1"/>
  <c r="AT175" i="2"/>
  <c r="AS175" i="2"/>
  <c r="AR175" i="2"/>
  <c r="AT1470" i="2"/>
  <c r="AS1470" i="2"/>
  <c r="AR1470" i="2"/>
  <c r="AG1449" i="2"/>
  <c r="M1449" i="2" s="1"/>
  <c r="N1449" i="2" s="1"/>
  <c r="Y1449" i="2"/>
  <c r="AL1449" i="2"/>
  <c r="AK1449" i="2"/>
  <c r="AJ1449" i="2"/>
  <c r="AA1449" i="2"/>
  <c r="AI1449" i="2"/>
  <c r="Z1449" i="2"/>
  <c r="AH1449" i="2"/>
  <c r="AG1420" i="2"/>
  <c r="Y1420" i="2"/>
  <c r="AL1420" i="2"/>
  <c r="AH1420" i="2"/>
  <c r="Z1420" i="2"/>
  <c r="AK1420" i="2"/>
  <c r="AJ1420" i="2"/>
  <c r="AI1420" i="2"/>
  <c r="AA1420" i="2"/>
  <c r="AR1398" i="2"/>
  <c r="AT1398" i="2"/>
  <c r="AR1345" i="2"/>
  <c r="AT1345" i="2"/>
  <c r="AS1345" i="2"/>
  <c r="AT1268" i="2"/>
  <c r="AR1268" i="2"/>
  <c r="AS1268" i="2"/>
  <c r="I1249" i="2"/>
  <c r="V1249" i="2"/>
  <c r="K1249" i="2"/>
  <c r="L1249" i="2" s="1"/>
  <c r="AG1266" i="2"/>
  <c r="M1266" i="2" s="1"/>
  <c r="N1266" i="2" s="1"/>
  <c r="Y1266" i="2"/>
  <c r="AL1266" i="2"/>
  <c r="AI1266" i="2"/>
  <c r="AH1266" i="2"/>
  <c r="AJ1266" i="2"/>
  <c r="AA1266" i="2"/>
  <c r="Z1266" i="2"/>
  <c r="AK1266" i="2"/>
  <c r="AS1117" i="2"/>
  <c r="AR1117" i="2"/>
  <c r="AT1117" i="2"/>
  <c r="X1074" i="2"/>
  <c r="AK916" i="2"/>
  <c r="AJ916" i="2"/>
  <c r="AI916" i="2"/>
  <c r="AA916" i="2"/>
  <c r="Z916" i="2"/>
  <c r="Y916" i="2"/>
  <c r="AL916" i="2"/>
  <c r="AH916" i="2"/>
  <c r="AG916" i="2"/>
  <c r="AT862" i="2"/>
  <c r="AS862" i="2"/>
  <c r="AR862" i="2"/>
  <c r="AL807" i="2"/>
  <c r="AK807" i="2"/>
  <c r="AJ807" i="2"/>
  <c r="AI807" i="2"/>
  <c r="AA807" i="2"/>
  <c r="AH807" i="2"/>
  <c r="Z807" i="2"/>
  <c r="AG807" i="2"/>
  <c r="M807" i="2" s="1"/>
  <c r="N807" i="2" s="1"/>
  <c r="Y807" i="2"/>
  <c r="AT784" i="2"/>
  <c r="AS784" i="2"/>
  <c r="AR784" i="2"/>
  <c r="X1432" i="2"/>
  <c r="I1498" i="2"/>
  <c r="AR1483" i="2"/>
  <c r="AT1483" i="2"/>
  <c r="AS1483" i="2"/>
  <c r="M1472" i="2"/>
  <c r="N1472" i="2" s="1"/>
  <c r="X1472" i="2"/>
  <c r="AR1489" i="2"/>
  <c r="AS1489" i="2"/>
  <c r="AT1489" i="2"/>
  <c r="AH1473" i="2"/>
  <c r="Z1473" i="2"/>
  <c r="AG1473" i="2"/>
  <c r="Y1473" i="2"/>
  <c r="AK1473" i="2"/>
  <c r="AI1473" i="2"/>
  <c r="AA1473" i="2"/>
  <c r="AL1473" i="2"/>
  <c r="AJ1473" i="2"/>
  <c r="V1463" i="2"/>
  <c r="I1463" i="2"/>
  <c r="AK1454" i="2"/>
  <c r="AJ1454" i="2"/>
  <c r="AA1454" i="2"/>
  <c r="Z1454" i="2"/>
  <c r="AL1454" i="2"/>
  <c r="Y1454" i="2"/>
  <c r="AI1454" i="2"/>
  <c r="AH1454" i="2"/>
  <c r="AG1454" i="2"/>
  <c r="AT1476" i="2"/>
  <c r="AS1476" i="2"/>
  <c r="AR1476" i="2"/>
  <c r="AT1447" i="2"/>
  <c r="AS1447" i="2"/>
  <c r="AR1447" i="2"/>
  <c r="V1443" i="2"/>
  <c r="I1443" i="2"/>
  <c r="AS1427" i="2"/>
  <c r="AR1427" i="2"/>
  <c r="AT1427" i="2"/>
  <c r="AR1438" i="2"/>
  <c r="AS1438" i="2"/>
  <c r="AT1438" i="2"/>
  <c r="X1441" i="2"/>
  <c r="AT1396" i="2"/>
  <c r="AS1396" i="2"/>
  <c r="AR1396" i="2"/>
  <c r="AL1395" i="2"/>
  <c r="AI1395" i="2"/>
  <c r="Z1395" i="2"/>
  <c r="AA1395" i="2"/>
  <c r="AK1395" i="2"/>
  <c r="Y1395" i="2"/>
  <c r="AJ1395" i="2"/>
  <c r="AH1395" i="2"/>
  <c r="AG1395" i="2"/>
  <c r="M1395" i="2" s="1"/>
  <c r="N1395" i="2" s="1"/>
  <c r="AI1394" i="2"/>
  <c r="AA1394" i="2"/>
  <c r="AK1394" i="2"/>
  <c r="AG1394" i="2"/>
  <c r="M1394" i="2" s="1"/>
  <c r="N1394" i="2" s="1"/>
  <c r="Z1394" i="2"/>
  <c r="AL1394" i="2"/>
  <c r="Y1394" i="2"/>
  <c r="AJ1394" i="2"/>
  <c r="AH1394" i="2"/>
  <c r="AT1391" i="2"/>
  <c r="AS1391" i="2"/>
  <c r="AR1391" i="2"/>
  <c r="K1366" i="2"/>
  <c r="L1366" i="2" s="1"/>
  <c r="AJ1345" i="2"/>
  <c r="AG1345" i="2"/>
  <c r="Y1345" i="2"/>
  <c r="AK1345" i="2"/>
  <c r="Z1345" i="2"/>
  <c r="AI1345" i="2"/>
  <c r="AH1345" i="2"/>
  <c r="AL1345" i="2"/>
  <c r="AA1345" i="2"/>
  <c r="AT1402" i="2"/>
  <c r="AR1402" i="2"/>
  <c r="AI1372" i="2"/>
  <c r="Z1372" i="2"/>
  <c r="AJ1372" i="2"/>
  <c r="AH1372" i="2"/>
  <c r="AG1372" i="2"/>
  <c r="M1372" i="2" s="1"/>
  <c r="N1372" i="2" s="1"/>
  <c r="AA1372" i="2"/>
  <c r="AL1372" i="2"/>
  <c r="AK1372" i="2"/>
  <c r="Y1372" i="2"/>
  <c r="AR1382" i="2"/>
  <c r="AT1382" i="2"/>
  <c r="AS1382" i="2"/>
  <c r="AR1336" i="2"/>
  <c r="AT1336" i="2"/>
  <c r="AS1336" i="2"/>
  <c r="AR1358" i="2"/>
  <c r="AS1358" i="2"/>
  <c r="AT1358" i="2"/>
  <c r="AG1354" i="2"/>
  <c r="M1354" i="2" s="1"/>
  <c r="N1354" i="2" s="1"/>
  <c r="Y1354" i="2"/>
  <c r="AJ1354" i="2"/>
  <c r="Z1354" i="2"/>
  <c r="AH1354" i="2"/>
  <c r="AL1354" i="2"/>
  <c r="AA1354" i="2"/>
  <c r="AI1354" i="2"/>
  <c r="AK1354" i="2"/>
  <c r="M1297" i="2"/>
  <c r="N1297" i="2" s="1"/>
  <c r="AI1322" i="2"/>
  <c r="AA1322" i="2"/>
  <c r="AH1322" i="2"/>
  <c r="Z1322" i="2"/>
  <c r="AJ1322" i="2"/>
  <c r="Y1322" i="2"/>
  <c r="K1322" i="2" s="1"/>
  <c r="L1322" i="2" s="1"/>
  <c r="AK1322" i="2"/>
  <c r="AL1322" i="2"/>
  <c r="AG1322" i="2"/>
  <c r="AT1301" i="2"/>
  <c r="AS1301" i="2"/>
  <c r="AR1301" i="2"/>
  <c r="AI1334" i="2"/>
  <c r="AA1334" i="2"/>
  <c r="AH1334" i="2"/>
  <c r="Z1334" i="2"/>
  <c r="AJ1334" i="2"/>
  <c r="AG1334" i="2"/>
  <c r="M1334" i="2" s="1"/>
  <c r="N1334" i="2" s="1"/>
  <c r="Y1334" i="2"/>
  <c r="AL1334" i="2"/>
  <c r="AK1334" i="2"/>
  <c r="AT1228" i="2"/>
  <c r="AR1228" i="2"/>
  <c r="AS1228" i="2"/>
  <c r="AT1272" i="2"/>
  <c r="AS1272" i="2"/>
  <c r="AR1272" i="2"/>
  <c r="AJ1261" i="2"/>
  <c r="AH1261" i="2"/>
  <c r="Z1261" i="2"/>
  <c r="AG1261" i="2"/>
  <c r="M1261" i="2" s="1"/>
  <c r="N1261" i="2" s="1"/>
  <c r="AL1261" i="2"/>
  <c r="AK1261" i="2"/>
  <c r="AA1261" i="2"/>
  <c r="Y1261" i="2"/>
  <c r="AI1261" i="2"/>
  <c r="I1276" i="2"/>
  <c r="V1276" i="2"/>
  <c r="W1276" i="2"/>
  <c r="V1211" i="2"/>
  <c r="I1211" i="2"/>
  <c r="W1211" i="2"/>
  <c r="AT1305" i="2"/>
  <c r="AS1305" i="2"/>
  <c r="AR1305" i="2"/>
  <c r="AK1263" i="2"/>
  <c r="AJ1263" i="2"/>
  <c r="AH1263" i="2"/>
  <c r="Z1263" i="2"/>
  <c r="Y1263" i="2"/>
  <c r="K1263" i="2" s="1"/>
  <c r="L1263" i="2" s="1"/>
  <c r="AL1263" i="2"/>
  <c r="AG1263" i="2"/>
  <c r="M1263" i="2" s="1"/>
  <c r="N1263" i="2" s="1"/>
  <c r="AI1263" i="2"/>
  <c r="AA1263" i="2"/>
  <c r="AL1228" i="2"/>
  <c r="AI1228" i="2"/>
  <c r="Z1228" i="2"/>
  <c r="AH1228" i="2"/>
  <c r="Y1228" i="2"/>
  <c r="AA1228" i="2"/>
  <c r="AK1228" i="2"/>
  <c r="AJ1228" i="2"/>
  <c r="AG1228" i="2"/>
  <c r="M1228" i="2" s="1"/>
  <c r="N1228" i="2" s="1"/>
  <c r="W1222" i="2"/>
  <c r="AU1275" i="2"/>
  <c r="AX1275" i="2"/>
  <c r="AY1275" i="2"/>
  <c r="AW1275" i="2"/>
  <c r="AV1275" i="2"/>
  <c r="Q1275" i="2"/>
  <c r="R1275" i="2" s="1"/>
  <c r="X1174" i="2"/>
  <c r="X1170" i="2"/>
  <c r="X1208" i="2"/>
  <c r="I1171" i="2"/>
  <c r="V1171" i="2"/>
  <c r="W1194" i="2"/>
  <c r="AT1124" i="2"/>
  <c r="AS1124" i="2"/>
  <c r="AR1124" i="2"/>
  <c r="AG1190" i="2"/>
  <c r="Y1190" i="2"/>
  <c r="AL1190" i="2"/>
  <c r="AK1190" i="2"/>
  <c r="AJ1190" i="2"/>
  <c r="AI1190" i="2"/>
  <c r="AH1190" i="2"/>
  <c r="AA1190" i="2"/>
  <c r="Z1190" i="2"/>
  <c r="V1166" i="2"/>
  <c r="AG1165" i="2"/>
  <c r="Y1165" i="2"/>
  <c r="AH1165" i="2"/>
  <c r="AL1165" i="2"/>
  <c r="AK1165" i="2"/>
  <c r="AI1165" i="2"/>
  <c r="Z1165" i="2"/>
  <c r="AJ1165" i="2"/>
  <c r="AA1165" i="2"/>
  <c r="V1155" i="2"/>
  <c r="W1139" i="2"/>
  <c r="AT1094" i="2"/>
  <c r="AR1094" i="2"/>
  <c r="AS1094" i="2"/>
  <c r="AS1119" i="2"/>
  <c r="AR1119" i="2"/>
  <c r="AT1119" i="2"/>
  <c r="AK1183" i="2"/>
  <c r="AI1183" i="2"/>
  <c r="AA1183" i="2"/>
  <c r="AH1183" i="2"/>
  <c r="Z1183" i="2"/>
  <c r="AG1183" i="2"/>
  <c r="Y1183" i="2"/>
  <c r="AL1183" i="2"/>
  <c r="AJ1183" i="2"/>
  <c r="AR1089" i="2"/>
  <c r="AT1089" i="2"/>
  <c r="AS1089" i="2"/>
  <c r="AJ1097" i="2"/>
  <c r="AI1097" i="2"/>
  <c r="AA1097" i="2"/>
  <c r="AH1097" i="2"/>
  <c r="Z1097" i="2"/>
  <c r="AG1097" i="2"/>
  <c r="AL1097" i="2"/>
  <c r="AK1097" i="2"/>
  <c r="Y1097" i="2"/>
  <c r="AT1136" i="2"/>
  <c r="AS1136" i="2"/>
  <c r="AR1136" i="2"/>
  <c r="AT1098" i="2"/>
  <c r="AS1098" i="2"/>
  <c r="AR1098" i="2"/>
  <c r="AK1125" i="2"/>
  <c r="AH1125" i="2"/>
  <c r="Z1125" i="2"/>
  <c r="AL1125" i="2"/>
  <c r="AA1125" i="2"/>
  <c r="Y1125" i="2"/>
  <c r="AJ1125" i="2"/>
  <c r="AG1125" i="2"/>
  <c r="M1125" i="2" s="1"/>
  <c r="N1125" i="2" s="1"/>
  <c r="AI1125" i="2"/>
  <c r="AG1106" i="2"/>
  <c r="M1106" i="2" s="1"/>
  <c r="N1106" i="2" s="1"/>
  <c r="Y1106" i="2"/>
  <c r="AL1106" i="2"/>
  <c r="AK1106" i="2"/>
  <c r="AJ1106" i="2"/>
  <c r="AH1106" i="2"/>
  <c r="Z1106" i="2"/>
  <c r="AA1106" i="2"/>
  <c r="AI1106" i="2"/>
  <c r="AI1044" i="2"/>
  <c r="AA1044" i="2"/>
  <c r="AH1044" i="2"/>
  <c r="Z1044" i="2"/>
  <c r="AL1044" i="2"/>
  <c r="AJ1044" i="2"/>
  <c r="AK1044" i="2"/>
  <c r="AG1044" i="2"/>
  <c r="M1044" i="2" s="1"/>
  <c r="N1044" i="2" s="1"/>
  <c r="Y1044" i="2"/>
  <c r="I930" i="2"/>
  <c r="V930" i="2"/>
  <c r="W930" i="2"/>
  <c r="I914" i="2"/>
  <c r="V914" i="2"/>
  <c r="W914" i="2"/>
  <c r="X1064" i="2"/>
  <c r="AT1012" i="2"/>
  <c r="AS1012" i="2"/>
  <c r="AR1012" i="2"/>
  <c r="AL1086" i="2"/>
  <c r="AJ1086" i="2"/>
  <c r="AH1086" i="2"/>
  <c r="Z1086" i="2"/>
  <c r="AK1086" i="2"/>
  <c r="AG1086" i="2"/>
  <c r="M1086" i="2" s="1"/>
  <c r="N1086" i="2" s="1"/>
  <c r="AA1086" i="2"/>
  <c r="Y1086" i="2"/>
  <c r="AI1086" i="2"/>
  <c r="AT1043" i="2"/>
  <c r="AR1043" i="2"/>
  <c r="AS1043" i="2"/>
  <c r="AI1014" i="2"/>
  <c r="AA1014" i="2"/>
  <c r="AH1014" i="2"/>
  <c r="Z1014" i="2"/>
  <c r="Y1014" i="2"/>
  <c r="AL1014" i="2"/>
  <c r="AK1014" i="2"/>
  <c r="AJ1014" i="2"/>
  <c r="AG1014" i="2"/>
  <c r="I961" i="2"/>
  <c r="V961" i="2"/>
  <c r="W961" i="2"/>
  <c r="AG929" i="2"/>
  <c r="M929" i="2" s="1"/>
  <c r="N929" i="2" s="1"/>
  <c r="Y929" i="2"/>
  <c r="AI929" i="2"/>
  <c r="AA929" i="2"/>
  <c r="Z929" i="2"/>
  <c r="AL929" i="2"/>
  <c r="AK929" i="2"/>
  <c r="AH929" i="2"/>
  <c r="AJ929" i="2"/>
  <c r="O910" i="2"/>
  <c r="P910" i="2" s="1"/>
  <c r="W927" i="2"/>
  <c r="AL932" i="2"/>
  <c r="AK932" i="2"/>
  <c r="AJ932" i="2"/>
  <c r="AI932" i="2"/>
  <c r="AA932" i="2"/>
  <c r="Z932" i="2"/>
  <c r="Y932" i="2"/>
  <c r="AG932" i="2"/>
  <c r="M932" i="2" s="1"/>
  <c r="N932" i="2" s="1"/>
  <c r="AH932" i="2"/>
  <c r="AT868" i="2"/>
  <c r="AS868" i="2"/>
  <c r="AR868" i="2"/>
  <c r="AT820" i="2"/>
  <c r="AS820" i="2"/>
  <c r="AR820" i="2"/>
  <c r="AT861" i="2"/>
  <c r="X882" i="2"/>
  <c r="X858" i="2"/>
  <c r="AH822" i="2"/>
  <c r="Z822" i="2"/>
  <c r="AG822" i="2"/>
  <c r="M822" i="2" s="1"/>
  <c r="N822" i="2" s="1"/>
  <c r="Y822" i="2"/>
  <c r="K822" i="2" s="1"/>
  <c r="L822" i="2" s="1"/>
  <c r="AL822" i="2"/>
  <c r="AI822" i="2"/>
  <c r="AA822" i="2"/>
  <c r="AJ822" i="2"/>
  <c r="AK822" i="2"/>
  <c r="X878" i="2"/>
  <c r="X854" i="2"/>
  <c r="AT898" i="2"/>
  <c r="AS898" i="2"/>
  <c r="AR898" i="2"/>
  <c r="AL847" i="2"/>
  <c r="Z847" i="2"/>
  <c r="AA847" i="2"/>
  <c r="Y847" i="2"/>
  <c r="AI847" i="2"/>
  <c r="I882" i="2"/>
  <c r="W882" i="2"/>
  <c r="X828" i="2"/>
  <c r="X801" i="2"/>
  <c r="I802" i="2"/>
  <c r="V802" i="2"/>
  <c r="W802" i="2"/>
  <c r="AL783" i="2"/>
  <c r="AK783" i="2"/>
  <c r="AJ783" i="2"/>
  <c r="AI783" i="2"/>
  <c r="AA783" i="2"/>
  <c r="AH783" i="2"/>
  <c r="Z783" i="2"/>
  <c r="AG783" i="2"/>
  <c r="M783" i="2" s="1"/>
  <c r="N783" i="2" s="1"/>
  <c r="Y783" i="2"/>
  <c r="X892" i="2"/>
  <c r="AT808" i="2"/>
  <c r="AS808" i="2"/>
  <c r="AR808" i="2"/>
  <c r="AL793" i="2"/>
  <c r="AK793" i="2"/>
  <c r="AJ793" i="2"/>
  <c r="AI793" i="2"/>
  <c r="AA793" i="2"/>
  <c r="AH793" i="2"/>
  <c r="Z793" i="2"/>
  <c r="AG793" i="2"/>
  <c r="M793" i="2" s="1"/>
  <c r="N793" i="2" s="1"/>
  <c r="Y793" i="2"/>
  <c r="AL769" i="2"/>
  <c r="AK769" i="2"/>
  <c r="AJ769" i="2"/>
  <c r="AI769" i="2"/>
  <c r="AA769" i="2"/>
  <c r="AH769" i="2"/>
  <c r="Z769" i="2"/>
  <c r="Y769" i="2"/>
  <c r="AG769" i="2"/>
  <c r="W745" i="2"/>
  <c r="AH800" i="2"/>
  <c r="Z800" i="2"/>
  <c r="AG800" i="2"/>
  <c r="M800" i="2" s="1"/>
  <c r="N800" i="2" s="1"/>
  <c r="Y800" i="2"/>
  <c r="AL800" i="2"/>
  <c r="AI800" i="2"/>
  <c r="AA800" i="2"/>
  <c r="AK800" i="2"/>
  <c r="AJ800" i="2"/>
  <c r="AX725" i="2"/>
  <c r="AK721" i="2"/>
  <c r="AH721" i="2"/>
  <c r="Y721" i="2"/>
  <c r="AG721" i="2"/>
  <c r="M721" i="2" s="1"/>
  <c r="N721" i="2" s="1"/>
  <c r="AL721" i="2"/>
  <c r="AJ721" i="2"/>
  <c r="AI721" i="2"/>
  <c r="AA721" i="2"/>
  <c r="Z721" i="2"/>
  <c r="AH808" i="2"/>
  <c r="Z808" i="2"/>
  <c r="AG808" i="2"/>
  <c r="M808" i="2" s="1"/>
  <c r="N808" i="2" s="1"/>
  <c r="Y808" i="2"/>
  <c r="AL808" i="2"/>
  <c r="AI808" i="2"/>
  <c r="AA808" i="2"/>
  <c r="AK808" i="2"/>
  <c r="AJ808" i="2"/>
  <c r="V717" i="2"/>
  <c r="AT678" i="2"/>
  <c r="AS678" i="2"/>
  <c r="AR678" i="2"/>
  <c r="Y662" i="2"/>
  <c r="AJ625" i="2"/>
  <c r="AI625" i="2"/>
  <c r="AA625" i="2"/>
  <c r="AH625" i="2"/>
  <c r="Z625" i="2"/>
  <c r="AG625" i="2"/>
  <c r="M625" i="2" s="1"/>
  <c r="N625" i="2" s="1"/>
  <c r="Y625" i="2"/>
  <c r="AK625" i="2"/>
  <c r="AL625" i="2"/>
  <c r="I682" i="2"/>
  <c r="V682" i="2"/>
  <c r="W682" i="2"/>
  <c r="AS708" i="2"/>
  <c r="AT708" i="2"/>
  <c r="AR708" i="2"/>
  <c r="AT674" i="2"/>
  <c r="I656" i="2"/>
  <c r="W656" i="2"/>
  <c r="I658" i="2"/>
  <c r="V658" i="2"/>
  <c r="W658" i="2"/>
  <c r="I694" i="2"/>
  <c r="V694" i="2"/>
  <c r="I552" i="2"/>
  <c r="V552" i="2"/>
  <c r="W552" i="2"/>
  <c r="AY625" i="2"/>
  <c r="AX625" i="2"/>
  <c r="AW625" i="2"/>
  <c r="AU625" i="2"/>
  <c r="AV625" i="2"/>
  <c r="Q625" i="2"/>
  <c r="R625" i="2" s="1"/>
  <c r="AL614" i="2"/>
  <c r="AK614" i="2"/>
  <c r="AG614" i="2"/>
  <c r="M614" i="2" s="1"/>
  <c r="N614" i="2" s="1"/>
  <c r="Y614" i="2"/>
  <c r="AA614" i="2"/>
  <c r="Z614" i="2"/>
  <c r="AJ614" i="2"/>
  <c r="AI614" i="2"/>
  <c r="AH614" i="2"/>
  <c r="AI600" i="2"/>
  <c r="AA600" i="2"/>
  <c r="AH600" i="2"/>
  <c r="Z600" i="2"/>
  <c r="AG600" i="2"/>
  <c r="Y600" i="2"/>
  <c r="AJ600" i="2"/>
  <c r="AL600" i="2"/>
  <c r="AK600" i="2"/>
  <c r="AL585" i="2"/>
  <c r="AK585" i="2"/>
  <c r="AI585" i="2"/>
  <c r="AA585" i="2"/>
  <c r="AJ585" i="2"/>
  <c r="AH585" i="2"/>
  <c r="AG585" i="2"/>
  <c r="M585" i="2" s="1"/>
  <c r="N585" i="2" s="1"/>
  <c r="Z585" i="2"/>
  <c r="Y585" i="2"/>
  <c r="X569" i="2"/>
  <c r="AT545" i="2"/>
  <c r="AS545" i="2"/>
  <c r="AR545" i="2"/>
  <c r="AS609" i="2"/>
  <c r="AR609" i="2"/>
  <c r="AT609" i="2"/>
  <c r="AY641" i="2"/>
  <c r="AX641" i="2"/>
  <c r="AW641" i="2"/>
  <c r="AU641" i="2"/>
  <c r="AV641" i="2"/>
  <c r="Q641" i="2"/>
  <c r="R641" i="2" s="1"/>
  <c r="X588" i="2"/>
  <c r="AI574" i="2"/>
  <c r="AA574" i="2"/>
  <c r="AH574" i="2"/>
  <c r="Z574" i="2"/>
  <c r="AG574" i="2"/>
  <c r="M574" i="2" s="1"/>
  <c r="N574" i="2" s="1"/>
  <c r="Y574" i="2"/>
  <c r="AJ574" i="2"/>
  <c r="AL574" i="2"/>
  <c r="AK574" i="2"/>
  <c r="V509" i="2"/>
  <c r="I509" i="2"/>
  <c r="W509" i="2"/>
  <c r="V493" i="2"/>
  <c r="I493" i="2"/>
  <c r="W493" i="2"/>
  <c r="AT683" i="2"/>
  <c r="AL604" i="2"/>
  <c r="AI604" i="2"/>
  <c r="AA604" i="2"/>
  <c r="AH604" i="2"/>
  <c r="Z604" i="2"/>
  <c r="AG604" i="2"/>
  <c r="Y604" i="2"/>
  <c r="AJ604" i="2"/>
  <c r="AK604" i="2"/>
  <c r="AT395" i="2"/>
  <c r="AS395" i="2"/>
  <c r="AR395" i="2"/>
  <c r="I474" i="2"/>
  <c r="V474" i="2"/>
  <c r="W474" i="2"/>
  <c r="W365" i="2"/>
  <c r="I365" i="2"/>
  <c r="V365" i="2"/>
  <c r="AT477" i="2"/>
  <c r="AS477" i="2"/>
  <c r="AR477" i="2"/>
  <c r="AJ458" i="2"/>
  <c r="O458" i="2" s="1"/>
  <c r="P458" i="2" s="1"/>
  <c r="AI458" i="2"/>
  <c r="AA458" i="2"/>
  <c r="AH458" i="2"/>
  <c r="Z458" i="2"/>
  <c r="AG458" i="2"/>
  <c r="Y458" i="2"/>
  <c r="AL458" i="2"/>
  <c r="AK458" i="2"/>
  <c r="I438" i="2"/>
  <c r="V438" i="2"/>
  <c r="W438" i="2"/>
  <c r="AS359" i="2"/>
  <c r="AR359" i="2"/>
  <c r="AT359" i="2"/>
  <c r="X320" i="2"/>
  <c r="AT240" i="2"/>
  <c r="AR240" i="2"/>
  <c r="AS240" i="2"/>
  <c r="X316" i="2"/>
  <c r="AJ428" i="2"/>
  <c r="AH428" i="2"/>
  <c r="Z428" i="2"/>
  <c r="AG428" i="2"/>
  <c r="Y428" i="2"/>
  <c r="AL428" i="2"/>
  <c r="AK428" i="2"/>
  <c r="AI428" i="2"/>
  <c r="AA428" i="2"/>
  <c r="AK315" i="2"/>
  <c r="AJ315" i="2"/>
  <c r="AI315" i="2"/>
  <c r="AA315" i="2"/>
  <c r="AH315" i="2"/>
  <c r="Z315" i="2"/>
  <c r="Y315" i="2"/>
  <c r="AL315" i="2"/>
  <c r="AG315" i="2"/>
  <c r="M315" i="2" s="1"/>
  <c r="N315" i="2" s="1"/>
  <c r="AK375" i="2"/>
  <c r="AJ375" i="2"/>
  <c r="AA375" i="2"/>
  <c r="AH375" i="2"/>
  <c r="AT328" i="2"/>
  <c r="AR328" i="2"/>
  <c r="AS328" i="2"/>
  <c r="AC323" i="2"/>
  <c r="AB323" i="2"/>
  <c r="AF323" i="2"/>
  <c r="AD323" i="2"/>
  <c r="AE323" i="2"/>
  <c r="K323" i="2"/>
  <c r="L323" i="2" s="1"/>
  <c r="AL125" i="2"/>
  <c r="AK125" i="2"/>
  <c r="AJ125" i="2"/>
  <c r="AH125" i="2"/>
  <c r="AG125" i="2"/>
  <c r="AA125" i="2"/>
  <c r="Y125" i="2"/>
  <c r="Z125" i="2"/>
  <c r="AI125" i="2"/>
  <c r="X93" i="2"/>
  <c r="AT174" i="2"/>
  <c r="AS174" i="2"/>
  <c r="AR174" i="2"/>
  <c r="AL1461" i="2"/>
  <c r="AK1461" i="2"/>
  <c r="AI1461" i="2"/>
  <c r="AA1461" i="2"/>
  <c r="AG1461" i="2"/>
  <c r="Y1461" i="2"/>
  <c r="Z1461" i="2"/>
  <c r="AH1461" i="2"/>
  <c r="AJ1461" i="2"/>
  <c r="AK1431" i="2"/>
  <c r="AJ1431" i="2"/>
  <c r="AI1431" i="2"/>
  <c r="AA1431" i="2"/>
  <c r="AH1431" i="2"/>
  <c r="Z1431" i="2"/>
  <c r="AL1431" i="2"/>
  <c r="Y1431" i="2"/>
  <c r="K1431" i="2" s="1"/>
  <c r="L1431" i="2" s="1"/>
  <c r="AG1431" i="2"/>
  <c r="M1431" i="2" s="1"/>
  <c r="N1431" i="2" s="1"/>
  <c r="AI1371" i="2"/>
  <c r="AA1371" i="2"/>
  <c r="AG1371" i="2"/>
  <c r="M1371" i="2" s="1"/>
  <c r="N1371" i="2" s="1"/>
  <c r="AJ1371" i="2"/>
  <c r="Y1371" i="2"/>
  <c r="K1371" i="2" s="1"/>
  <c r="L1371" i="2" s="1"/>
  <c r="AH1371" i="2"/>
  <c r="Z1371" i="2"/>
  <c r="AL1371" i="2"/>
  <c r="AK1371" i="2"/>
  <c r="I1178" i="2"/>
  <c r="W1178" i="2"/>
  <c r="V1178" i="2"/>
  <c r="AT1057" i="2"/>
  <c r="AR1057" i="2"/>
  <c r="AS1057" i="2"/>
  <c r="AT921" i="2"/>
  <c r="AS921" i="2"/>
  <c r="AR921" i="2"/>
  <c r="AK918" i="2"/>
  <c r="AJ918" i="2"/>
  <c r="AI918" i="2"/>
  <c r="AA918" i="2"/>
  <c r="AH918" i="2"/>
  <c r="AG918" i="2"/>
  <c r="Z918" i="2"/>
  <c r="Y918" i="2"/>
  <c r="AL918" i="2"/>
  <c r="K1018" i="2"/>
  <c r="L1018" i="2" s="1"/>
  <c r="X807" i="2"/>
  <c r="AL825" i="2"/>
  <c r="AK825" i="2"/>
  <c r="AJ825" i="2"/>
  <c r="O825" i="2" s="1"/>
  <c r="P825" i="2" s="1"/>
  <c r="AH825" i="2"/>
  <c r="Z825" i="2"/>
  <c r="Y825" i="2"/>
  <c r="K825" i="2" s="1"/>
  <c r="L825" i="2" s="1"/>
  <c r="AI825" i="2"/>
  <c r="AA825" i="2"/>
  <c r="AG825" i="2"/>
  <c r="AR713" i="2"/>
  <c r="AT713" i="2"/>
  <c r="AS713" i="2"/>
  <c r="AL694" i="2"/>
  <c r="AK694" i="2"/>
  <c r="AI694" i="2"/>
  <c r="AA694" i="2"/>
  <c r="AG694" i="2"/>
  <c r="Y694" i="2"/>
  <c r="AH694" i="2"/>
  <c r="AJ694" i="2"/>
  <c r="Z694" i="2"/>
  <c r="AT1495" i="2"/>
  <c r="AS1495" i="2"/>
  <c r="AR1495" i="2"/>
  <c r="M1420" i="2"/>
  <c r="N1420" i="2" s="1"/>
  <c r="AK1496" i="2"/>
  <c r="AI1496" i="2"/>
  <c r="AA1496" i="2"/>
  <c r="AH1496" i="2"/>
  <c r="AG1496" i="2"/>
  <c r="M1496" i="2" s="1"/>
  <c r="N1496" i="2" s="1"/>
  <c r="AL1496" i="2"/>
  <c r="AJ1496" i="2"/>
  <c r="Y1496" i="2"/>
  <c r="Z1496" i="2"/>
  <c r="AG1493" i="2"/>
  <c r="M1493" i="2" s="1"/>
  <c r="N1493" i="2" s="1"/>
  <c r="Y1493" i="2"/>
  <c r="AH1493" i="2"/>
  <c r="AL1493" i="2"/>
  <c r="AK1493" i="2"/>
  <c r="AA1493" i="2"/>
  <c r="AJ1493" i="2"/>
  <c r="AI1493" i="2"/>
  <c r="Z1493" i="2"/>
  <c r="V1479" i="2"/>
  <c r="I1479" i="2"/>
  <c r="W1479" i="2"/>
  <c r="AH1475" i="2"/>
  <c r="Z1475" i="2"/>
  <c r="AG1475" i="2"/>
  <c r="Y1475" i="2"/>
  <c r="AK1475" i="2"/>
  <c r="AI1475" i="2"/>
  <c r="AA1475" i="2"/>
  <c r="AL1475" i="2"/>
  <c r="AJ1475" i="2"/>
  <c r="AG1474" i="2"/>
  <c r="Y1474" i="2"/>
  <c r="AI1474" i="2"/>
  <c r="AH1474" i="2"/>
  <c r="V1465" i="2"/>
  <c r="I1465" i="2"/>
  <c r="W1465" i="2"/>
  <c r="I1448" i="2"/>
  <c r="W1448" i="2"/>
  <c r="X1457" i="2"/>
  <c r="AR1453" i="2"/>
  <c r="AT1453" i="2"/>
  <c r="AS1453" i="2"/>
  <c r="AS1429" i="2"/>
  <c r="AR1429" i="2"/>
  <c r="AT1429" i="2"/>
  <c r="AS1417" i="2"/>
  <c r="AR1417" i="2"/>
  <c r="AT1417" i="2"/>
  <c r="AI1387" i="2"/>
  <c r="AA1387" i="2"/>
  <c r="AH1387" i="2"/>
  <c r="AG1387" i="2"/>
  <c r="AL1387" i="2"/>
  <c r="AJ1387" i="2"/>
  <c r="O1387" i="2" s="1"/>
  <c r="P1387" i="2" s="1"/>
  <c r="Y1387" i="2"/>
  <c r="AK1387" i="2"/>
  <c r="Z1387" i="2"/>
  <c r="AG1426" i="2"/>
  <c r="M1426" i="2" s="1"/>
  <c r="N1426" i="2" s="1"/>
  <c r="Y1426" i="2"/>
  <c r="AL1426" i="2"/>
  <c r="AH1426" i="2"/>
  <c r="Z1426" i="2"/>
  <c r="AI1426" i="2"/>
  <c r="AJ1426" i="2"/>
  <c r="AK1426" i="2"/>
  <c r="AA1426" i="2"/>
  <c r="X1406" i="2"/>
  <c r="AT1394" i="2"/>
  <c r="AS1394" i="2"/>
  <c r="AR1394" i="2"/>
  <c r="AK1380" i="2"/>
  <c r="AJ1380" i="2"/>
  <c r="AA1380" i="2"/>
  <c r="AI1380" i="2"/>
  <c r="Z1380" i="2"/>
  <c r="AH1380" i="2"/>
  <c r="AG1380" i="2"/>
  <c r="M1380" i="2" s="1"/>
  <c r="N1380" i="2" s="1"/>
  <c r="Y1380" i="2"/>
  <c r="AL1380" i="2"/>
  <c r="AJ1384" i="2"/>
  <c r="AL1384" i="2"/>
  <c r="AA1384" i="2"/>
  <c r="AK1384" i="2"/>
  <c r="Z1384" i="2"/>
  <c r="AI1384" i="2"/>
  <c r="Y1384" i="2"/>
  <c r="AH1384" i="2"/>
  <c r="AG1384" i="2"/>
  <c r="M1384" i="2" s="1"/>
  <c r="N1384" i="2" s="1"/>
  <c r="M1345" i="2"/>
  <c r="N1345" i="2" s="1"/>
  <c r="X1356" i="2"/>
  <c r="AT1293" i="2"/>
  <c r="AS1293" i="2"/>
  <c r="AR1293" i="2"/>
  <c r="AG1356" i="2"/>
  <c r="M1356" i="2" s="1"/>
  <c r="N1356" i="2" s="1"/>
  <c r="Y1356" i="2"/>
  <c r="AH1356" i="2"/>
  <c r="AA1356" i="2"/>
  <c r="AL1356" i="2"/>
  <c r="Z1356" i="2"/>
  <c r="AK1356" i="2"/>
  <c r="AI1356" i="2"/>
  <c r="AJ1356" i="2"/>
  <c r="AG1293" i="2"/>
  <c r="M1293" i="2" s="1"/>
  <c r="N1293" i="2" s="1"/>
  <c r="Y1293" i="2"/>
  <c r="AI1293" i="2"/>
  <c r="AA1293" i="2"/>
  <c r="AJ1293" i="2"/>
  <c r="AH1293" i="2"/>
  <c r="AK1293" i="2"/>
  <c r="Z1293" i="2"/>
  <c r="AL1293" i="2"/>
  <c r="AL1323" i="2"/>
  <c r="AK1323" i="2"/>
  <c r="AA1323" i="2"/>
  <c r="AH1323" i="2"/>
  <c r="AJ1323" i="2"/>
  <c r="AI1323" i="2"/>
  <c r="AG1323" i="2"/>
  <c r="M1323" i="2" s="1"/>
  <c r="N1323" i="2" s="1"/>
  <c r="Z1323" i="2"/>
  <c r="Y1323" i="2"/>
  <c r="AL1327" i="2"/>
  <c r="AG1327" i="2"/>
  <c r="AI1327" i="2"/>
  <c r="Y1327" i="2"/>
  <c r="AA1327" i="2"/>
  <c r="Z1327" i="2"/>
  <c r="AJ1327" i="2"/>
  <c r="AK1327" i="2"/>
  <c r="AH1327" i="2"/>
  <c r="AI1318" i="2"/>
  <c r="AA1318" i="2"/>
  <c r="AK1318" i="2"/>
  <c r="AG1318" i="2"/>
  <c r="M1318" i="2" s="1"/>
  <c r="N1318" i="2" s="1"/>
  <c r="AJ1318" i="2"/>
  <c r="AH1318" i="2"/>
  <c r="Z1318" i="2"/>
  <c r="Y1318" i="2"/>
  <c r="AL1318" i="2"/>
  <c r="X1292" i="2"/>
  <c r="AK1275" i="2"/>
  <c r="AJ1275" i="2"/>
  <c r="AH1275" i="2"/>
  <c r="Z1275" i="2"/>
  <c r="AI1275" i="2"/>
  <c r="AG1275" i="2"/>
  <c r="M1275" i="2" s="1"/>
  <c r="N1275" i="2" s="1"/>
  <c r="Y1275" i="2"/>
  <c r="AL1275" i="2"/>
  <c r="AA1275" i="2"/>
  <c r="AK1357" i="2"/>
  <c r="AJ1357" i="2"/>
  <c r="AI1357" i="2"/>
  <c r="AA1357" i="2"/>
  <c r="Z1357" i="2"/>
  <c r="Y1357" i="2"/>
  <c r="AH1357" i="2"/>
  <c r="AG1357" i="2"/>
  <c r="M1357" i="2" s="1"/>
  <c r="N1357" i="2" s="1"/>
  <c r="AL1357" i="2"/>
  <c r="AT1335" i="2"/>
  <c r="AR1335" i="2"/>
  <c r="AS1335" i="2"/>
  <c r="AK1308" i="2"/>
  <c r="AH1308" i="2"/>
  <c r="Z1308" i="2"/>
  <c r="AA1308" i="2"/>
  <c r="AL1308" i="2"/>
  <c r="Y1308" i="2"/>
  <c r="AJ1308" i="2"/>
  <c r="AG1308" i="2"/>
  <c r="AI1308" i="2"/>
  <c r="AL1335" i="2"/>
  <c r="AI1335" i="2"/>
  <c r="AA1335" i="2"/>
  <c r="AG1335" i="2"/>
  <c r="M1335" i="2" s="1"/>
  <c r="N1335" i="2" s="1"/>
  <c r="Z1335" i="2"/>
  <c r="AJ1335" i="2"/>
  <c r="AH1335" i="2"/>
  <c r="Y1335" i="2"/>
  <c r="AK1335" i="2"/>
  <c r="I1278" i="2"/>
  <c r="W1278" i="2"/>
  <c r="V1278" i="2"/>
  <c r="AH1239" i="2"/>
  <c r="Z1239" i="2"/>
  <c r="AG1239" i="2"/>
  <c r="Y1239" i="2"/>
  <c r="K1239" i="2" s="1"/>
  <c r="L1239" i="2" s="1"/>
  <c r="AJ1239" i="2"/>
  <c r="AI1239" i="2"/>
  <c r="AL1239" i="2"/>
  <c r="AK1239" i="2"/>
  <c r="AA1239" i="2"/>
  <c r="AL1230" i="2"/>
  <c r="AK1230" i="2"/>
  <c r="AJ1230" i="2"/>
  <c r="Z1230" i="2"/>
  <c r="AI1230" i="2"/>
  <c r="Y1230" i="2"/>
  <c r="AG1230" i="2"/>
  <c r="M1230" i="2" s="1"/>
  <c r="N1230" i="2" s="1"/>
  <c r="AH1230" i="2"/>
  <c r="AA1230" i="2"/>
  <c r="AS1300" i="2"/>
  <c r="AT1300" i="2"/>
  <c r="AR1300" i="2"/>
  <c r="AG1268" i="2"/>
  <c r="M1268" i="2" s="1"/>
  <c r="N1268" i="2" s="1"/>
  <c r="Y1268" i="2"/>
  <c r="AL1268" i="2"/>
  <c r="AJ1268" i="2"/>
  <c r="AI1268" i="2"/>
  <c r="AA1268" i="2"/>
  <c r="Z1268" i="2"/>
  <c r="AK1268" i="2"/>
  <c r="AH1268" i="2"/>
  <c r="AY1242" i="2"/>
  <c r="AX1242" i="2"/>
  <c r="AV1242" i="2"/>
  <c r="AU1242" i="2"/>
  <c r="AW1242" i="2"/>
  <c r="Q1242" i="2"/>
  <c r="R1242" i="2" s="1"/>
  <c r="I1262" i="2"/>
  <c r="W1262" i="2"/>
  <c r="V1262" i="2"/>
  <c r="AG1272" i="2"/>
  <c r="M1272" i="2" s="1"/>
  <c r="N1272" i="2" s="1"/>
  <c r="Y1272" i="2"/>
  <c r="AL1272" i="2"/>
  <c r="AA1272" i="2"/>
  <c r="AK1272" i="2"/>
  <c r="Z1272" i="2"/>
  <c r="AI1272" i="2"/>
  <c r="AH1272" i="2"/>
  <c r="AJ1272" i="2"/>
  <c r="AJ1208" i="2"/>
  <c r="AI1208" i="2"/>
  <c r="AA1208" i="2"/>
  <c r="AG1208" i="2"/>
  <c r="M1208" i="2" s="1"/>
  <c r="N1208" i="2" s="1"/>
  <c r="Y1208" i="2"/>
  <c r="K1208" i="2" s="1"/>
  <c r="L1208" i="2" s="1"/>
  <c r="Z1208" i="2"/>
  <c r="AL1208" i="2"/>
  <c r="AK1208" i="2"/>
  <c r="AH1208" i="2"/>
  <c r="V1206" i="2"/>
  <c r="I1181" i="2"/>
  <c r="V1181" i="2"/>
  <c r="W1181" i="2"/>
  <c r="AK1273" i="2"/>
  <c r="AJ1273" i="2"/>
  <c r="AH1273" i="2"/>
  <c r="Z1273" i="2"/>
  <c r="AA1273" i="2"/>
  <c r="Y1273" i="2"/>
  <c r="AL1273" i="2"/>
  <c r="AI1273" i="2"/>
  <c r="AG1273" i="2"/>
  <c r="M1273" i="2" s="1"/>
  <c r="N1273" i="2" s="1"/>
  <c r="AT1169" i="2"/>
  <c r="X1123" i="2"/>
  <c r="I1137" i="2"/>
  <c r="W1137" i="2"/>
  <c r="V1137" i="2"/>
  <c r="AG1124" i="2"/>
  <c r="M1124" i="2" s="1"/>
  <c r="N1124" i="2" s="1"/>
  <c r="Y1124" i="2"/>
  <c r="AH1124" i="2"/>
  <c r="Z1124" i="2"/>
  <c r="AL1124" i="2"/>
  <c r="AK1124" i="2"/>
  <c r="AA1124" i="2"/>
  <c r="AJ1124" i="2"/>
  <c r="AI1124" i="2"/>
  <c r="W1085" i="2"/>
  <c r="I1085" i="2"/>
  <c r="V1085" i="2"/>
  <c r="AT1106" i="2"/>
  <c r="AS1106" i="2"/>
  <c r="AR1106" i="2"/>
  <c r="AL1075" i="2"/>
  <c r="AJ1075" i="2"/>
  <c r="AI1075" i="2"/>
  <c r="AA1075" i="2"/>
  <c r="AH1075" i="2"/>
  <c r="Z1075" i="2"/>
  <c r="AG1075" i="2"/>
  <c r="Y1075" i="2"/>
  <c r="AK1075" i="2"/>
  <c r="AT1073" i="2"/>
  <c r="AR1073" i="2"/>
  <c r="AS1073" i="2"/>
  <c r="AL1067" i="2"/>
  <c r="AJ1067" i="2"/>
  <c r="AI1067" i="2"/>
  <c r="AA1067" i="2"/>
  <c r="AH1067" i="2"/>
  <c r="Z1067" i="2"/>
  <c r="AG1067" i="2"/>
  <c r="M1067" i="2" s="1"/>
  <c r="N1067" i="2" s="1"/>
  <c r="Y1067" i="2"/>
  <c r="AK1067" i="2"/>
  <c r="AT1044" i="2"/>
  <c r="AR1044" i="2"/>
  <c r="AS1044" i="2"/>
  <c r="V999" i="2"/>
  <c r="I999" i="2"/>
  <c r="W999" i="2"/>
  <c r="X1029" i="2"/>
  <c r="I928" i="2"/>
  <c r="V928" i="2"/>
  <c r="W928" i="2"/>
  <c r="I912" i="2"/>
  <c r="V912" i="2"/>
  <c r="W912" i="2"/>
  <c r="AT1062" i="2"/>
  <c r="AS1062" i="2"/>
  <c r="AR1062" i="2"/>
  <c r="AT1086" i="2"/>
  <c r="AR1086" i="2"/>
  <c r="AS1086" i="2"/>
  <c r="AL1041" i="2"/>
  <c r="AJ1041" i="2"/>
  <c r="AI1041" i="2"/>
  <c r="AA1041" i="2"/>
  <c r="AH1041" i="2"/>
  <c r="Z1041" i="2"/>
  <c r="Y1041" i="2"/>
  <c r="AG1041" i="2"/>
  <c r="M1041" i="2" s="1"/>
  <c r="N1041" i="2" s="1"/>
  <c r="AK1041" i="2"/>
  <c r="AI1070" i="2"/>
  <c r="AA1070" i="2"/>
  <c r="AH1070" i="2"/>
  <c r="Z1070" i="2"/>
  <c r="AL1070" i="2"/>
  <c r="AK1070" i="2"/>
  <c r="AJ1070" i="2"/>
  <c r="Y1070" i="2"/>
  <c r="AG1070" i="2"/>
  <c r="M1070" i="2" s="1"/>
  <c r="N1070" i="2" s="1"/>
  <c r="I1033" i="2"/>
  <c r="W1033" i="2"/>
  <c r="V1033" i="2"/>
  <c r="AI900" i="2"/>
  <c r="AA900" i="2"/>
  <c r="AG900" i="2"/>
  <c r="M900" i="2" s="1"/>
  <c r="N900" i="2" s="1"/>
  <c r="AL900" i="2"/>
  <c r="AK900" i="2"/>
  <c r="Z900" i="2"/>
  <c r="AH900" i="2"/>
  <c r="AJ900" i="2"/>
  <c r="Y900" i="2"/>
  <c r="AT986" i="2"/>
  <c r="AS986" i="2"/>
  <c r="AR986" i="2"/>
  <c r="AT929" i="2"/>
  <c r="AS929" i="2"/>
  <c r="AR929" i="2"/>
  <c r="AG919" i="2"/>
  <c r="Y919" i="2"/>
  <c r="AI919" i="2"/>
  <c r="AA919" i="2"/>
  <c r="AL919" i="2"/>
  <c r="AK919" i="2"/>
  <c r="AJ919" i="2"/>
  <c r="AH919" i="2"/>
  <c r="Z919" i="2"/>
  <c r="I889" i="2"/>
  <c r="W889" i="2"/>
  <c r="I873" i="2"/>
  <c r="V873" i="2"/>
  <c r="I857" i="2"/>
  <c r="V857" i="2"/>
  <c r="I841" i="2"/>
  <c r="W841" i="2"/>
  <c r="I825" i="2"/>
  <c r="V825" i="2"/>
  <c r="AT1026" i="2"/>
  <c r="AS1026" i="2"/>
  <c r="AR1026" i="2"/>
  <c r="AH979" i="2"/>
  <c r="Z979" i="2"/>
  <c r="AG979" i="2"/>
  <c r="Y979" i="2"/>
  <c r="AL979" i="2"/>
  <c r="AK979" i="2"/>
  <c r="AI979" i="2"/>
  <c r="AA979" i="2"/>
  <c r="AJ979" i="2"/>
  <c r="AL1029" i="2"/>
  <c r="AJ1029" i="2"/>
  <c r="AI1029" i="2"/>
  <c r="AA1029" i="2"/>
  <c r="AH1029" i="2"/>
  <c r="Z1029" i="2"/>
  <c r="Y1029" i="2"/>
  <c r="AK1029" i="2"/>
  <c r="AG1029" i="2"/>
  <c r="M1029" i="2" s="1"/>
  <c r="N1029" i="2" s="1"/>
  <c r="AG915" i="2"/>
  <c r="M915" i="2" s="1"/>
  <c r="N915" i="2" s="1"/>
  <c r="Y915" i="2"/>
  <c r="AI915" i="2"/>
  <c r="AA915" i="2"/>
  <c r="AL915" i="2"/>
  <c r="AK915" i="2"/>
  <c r="AJ915" i="2"/>
  <c r="AH915" i="2"/>
  <c r="Z915" i="2"/>
  <c r="AL948" i="2"/>
  <c r="AK948" i="2"/>
  <c r="AJ948" i="2"/>
  <c r="AI948" i="2"/>
  <c r="AA948" i="2"/>
  <c r="AH948" i="2"/>
  <c r="Z948" i="2"/>
  <c r="AG948" i="2"/>
  <c r="M948" i="2" s="1"/>
  <c r="N948" i="2" s="1"/>
  <c r="Y948" i="2"/>
  <c r="AK908" i="2"/>
  <c r="AJ908" i="2"/>
  <c r="AI908" i="2"/>
  <c r="AA908" i="2"/>
  <c r="Z908" i="2"/>
  <c r="Y908" i="2"/>
  <c r="AL908" i="2"/>
  <c r="AH908" i="2"/>
  <c r="AG908" i="2"/>
  <c r="AT891" i="2"/>
  <c r="AS891" i="2"/>
  <c r="AR891" i="2"/>
  <c r="Q891" i="2" s="1"/>
  <c r="R891" i="2" s="1"/>
  <c r="AT864" i="2"/>
  <c r="AS864" i="2"/>
  <c r="AR864" i="2"/>
  <c r="V841" i="2"/>
  <c r="AI1038" i="2"/>
  <c r="AA1038" i="2"/>
  <c r="AH1038" i="2"/>
  <c r="Z1038" i="2"/>
  <c r="AL1038" i="2"/>
  <c r="AJ1038" i="2"/>
  <c r="AK1038" i="2"/>
  <c r="AG1038" i="2"/>
  <c r="M1038" i="2" s="1"/>
  <c r="N1038" i="2" s="1"/>
  <c r="Y1038" i="2"/>
  <c r="AT852" i="2"/>
  <c r="AS852" i="2"/>
  <c r="AR852" i="2"/>
  <c r="X788" i="2"/>
  <c r="AT913" i="2"/>
  <c r="AS913" i="2"/>
  <c r="AR913" i="2"/>
  <c r="AH824" i="2"/>
  <c r="Z824" i="2"/>
  <c r="AG824" i="2"/>
  <c r="Y824" i="2"/>
  <c r="K824" i="2" s="1"/>
  <c r="L824" i="2" s="1"/>
  <c r="AL824" i="2"/>
  <c r="AI824" i="2"/>
  <c r="AA824" i="2"/>
  <c r="AJ824" i="2"/>
  <c r="AK824" i="2"/>
  <c r="AT943" i="2"/>
  <c r="AS943" i="2"/>
  <c r="AR943" i="2"/>
  <c r="AH778" i="2"/>
  <c r="Z778" i="2"/>
  <c r="AG778" i="2"/>
  <c r="M778" i="2" s="1"/>
  <c r="N778" i="2" s="1"/>
  <c r="Y778" i="2"/>
  <c r="AL778" i="2"/>
  <c r="AI778" i="2"/>
  <c r="AA778" i="2"/>
  <c r="AK778" i="2"/>
  <c r="AJ778" i="2"/>
  <c r="AH896" i="2"/>
  <c r="Z896" i="2"/>
  <c r="AG896" i="2"/>
  <c r="M896" i="2" s="1"/>
  <c r="N896" i="2" s="1"/>
  <c r="Y896" i="2"/>
  <c r="AL896" i="2"/>
  <c r="AK896" i="2"/>
  <c r="AI896" i="2"/>
  <c r="AA896" i="2"/>
  <c r="AJ896" i="2"/>
  <c r="AH864" i="2"/>
  <c r="Z864" i="2"/>
  <c r="AG864" i="2"/>
  <c r="M864" i="2" s="1"/>
  <c r="N864" i="2" s="1"/>
  <c r="Y864" i="2"/>
  <c r="AL864" i="2"/>
  <c r="AK864" i="2"/>
  <c r="AI864" i="2"/>
  <c r="AA864" i="2"/>
  <c r="AJ864" i="2"/>
  <c r="X705" i="2"/>
  <c r="AL737" i="2"/>
  <c r="AK737" i="2"/>
  <c r="AH737" i="2"/>
  <c r="Z737" i="2"/>
  <c r="AI737" i="2"/>
  <c r="AA737" i="2"/>
  <c r="AJ737" i="2"/>
  <c r="AG737" i="2"/>
  <c r="M737" i="2" s="1"/>
  <c r="N737" i="2" s="1"/>
  <c r="Y737" i="2"/>
  <c r="I734" i="2"/>
  <c r="W734" i="2"/>
  <c r="V734" i="2"/>
  <c r="Z716" i="2"/>
  <c r="Y716" i="2"/>
  <c r="AH774" i="2"/>
  <c r="Z774" i="2"/>
  <c r="AG774" i="2"/>
  <c r="M774" i="2" s="1"/>
  <c r="N774" i="2" s="1"/>
  <c r="Y774" i="2"/>
  <c r="AL774" i="2"/>
  <c r="AI774" i="2"/>
  <c r="AA774" i="2"/>
  <c r="AJ774" i="2"/>
  <c r="AK774" i="2"/>
  <c r="I715" i="2"/>
  <c r="V715" i="2"/>
  <c r="W715" i="2"/>
  <c r="AJ687" i="2"/>
  <c r="AI687" i="2"/>
  <c r="AA687" i="2"/>
  <c r="AH687" i="2"/>
  <c r="Z687" i="2"/>
  <c r="AG687" i="2"/>
  <c r="M687" i="2" s="1"/>
  <c r="N687" i="2" s="1"/>
  <c r="Y687" i="2"/>
  <c r="AK687" i="2"/>
  <c r="AL687" i="2"/>
  <c r="X662" i="2"/>
  <c r="AK700" i="2"/>
  <c r="AH700" i="2"/>
  <c r="Z700" i="2"/>
  <c r="AI700" i="2"/>
  <c r="AG700" i="2"/>
  <c r="M700" i="2" s="1"/>
  <c r="N700" i="2" s="1"/>
  <c r="AJ700" i="2"/>
  <c r="Y700" i="2"/>
  <c r="AA700" i="2"/>
  <c r="AL700" i="2"/>
  <c r="I668" i="2"/>
  <c r="W668" i="2"/>
  <c r="AT680" i="2"/>
  <c r="AS680" i="2"/>
  <c r="AR680" i="2"/>
  <c r="AL676" i="2"/>
  <c r="AK676" i="2"/>
  <c r="AI676" i="2"/>
  <c r="AA676" i="2"/>
  <c r="AG676" i="2"/>
  <c r="Y676" i="2"/>
  <c r="AJ676" i="2"/>
  <c r="Z676" i="2"/>
  <c r="AH676" i="2"/>
  <c r="I576" i="2"/>
  <c r="V576" i="2"/>
  <c r="W576" i="2"/>
  <c r="AL648" i="2"/>
  <c r="AK648" i="2"/>
  <c r="AG648" i="2"/>
  <c r="M648" i="2" s="1"/>
  <c r="N648" i="2" s="1"/>
  <c r="Y648" i="2"/>
  <c r="Z648" i="2"/>
  <c r="AI648" i="2"/>
  <c r="AH648" i="2"/>
  <c r="AA648" i="2"/>
  <c r="AJ648" i="2"/>
  <c r="I630" i="2"/>
  <c r="V630" i="2"/>
  <c r="W560" i="2"/>
  <c r="V573" i="2"/>
  <c r="I573" i="2"/>
  <c r="W573" i="2"/>
  <c r="AK535" i="2"/>
  <c r="AG535" i="2"/>
  <c r="AL535" i="2"/>
  <c r="AA535" i="2"/>
  <c r="AJ535" i="2"/>
  <c r="Z535" i="2"/>
  <c r="AI535" i="2"/>
  <c r="Y535" i="2"/>
  <c r="AH535" i="2"/>
  <c r="V507" i="2"/>
  <c r="I507" i="2"/>
  <c r="K507" i="2"/>
  <c r="L507" i="2" s="1"/>
  <c r="V491" i="2"/>
  <c r="I491" i="2"/>
  <c r="O491" i="2"/>
  <c r="P491" i="2" s="1"/>
  <c r="AT425" i="2"/>
  <c r="AS425" i="2"/>
  <c r="AR425" i="2"/>
  <c r="AT409" i="2"/>
  <c r="AS409" i="2"/>
  <c r="AR409" i="2"/>
  <c r="AT393" i="2"/>
  <c r="AS393" i="2"/>
  <c r="AR393" i="2"/>
  <c r="AJ667" i="2"/>
  <c r="AI667" i="2"/>
  <c r="AA667" i="2"/>
  <c r="AH667" i="2"/>
  <c r="Z667" i="2"/>
  <c r="AG667" i="2"/>
  <c r="M667" i="2" s="1"/>
  <c r="N667" i="2" s="1"/>
  <c r="Y667" i="2"/>
  <c r="AK667" i="2"/>
  <c r="AL667" i="2"/>
  <c r="AL441" i="2"/>
  <c r="AK441" i="2"/>
  <c r="Y441" i="2"/>
  <c r="AJ441" i="2"/>
  <c r="AI441" i="2"/>
  <c r="AH441" i="2"/>
  <c r="AG441" i="2"/>
  <c r="AA441" i="2"/>
  <c r="Z441" i="2"/>
  <c r="V473" i="2"/>
  <c r="I473" i="2"/>
  <c r="W473" i="2"/>
  <c r="AG703" i="2"/>
  <c r="M703" i="2" s="1"/>
  <c r="N703" i="2" s="1"/>
  <c r="Y703" i="2"/>
  <c r="AL703" i="2"/>
  <c r="AK703" i="2"/>
  <c r="AA703" i="2"/>
  <c r="AI703" i="2"/>
  <c r="AJ703" i="2"/>
  <c r="Z703" i="2"/>
  <c r="AH703" i="2"/>
  <c r="AL652" i="2"/>
  <c r="AK652" i="2"/>
  <c r="AI652" i="2"/>
  <c r="AA652" i="2"/>
  <c r="AG652" i="2"/>
  <c r="Y652" i="2"/>
  <c r="Z652" i="2"/>
  <c r="AH652" i="2"/>
  <c r="AJ652" i="2"/>
  <c r="O652" i="2" s="1"/>
  <c r="P652" i="2" s="1"/>
  <c r="AJ492" i="2"/>
  <c r="AI492" i="2"/>
  <c r="AA492" i="2"/>
  <c r="AH492" i="2"/>
  <c r="Z492" i="2"/>
  <c r="AG492" i="2"/>
  <c r="M492" i="2" s="1"/>
  <c r="N492" i="2" s="1"/>
  <c r="Y492" i="2"/>
  <c r="AL492" i="2"/>
  <c r="AK492" i="2"/>
  <c r="I434" i="2"/>
  <c r="V434" i="2"/>
  <c r="W434" i="2"/>
  <c r="AJ466" i="2"/>
  <c r="AI466" i="2"/>
  <c r="AA466" i="2"/>
  <c r="AH466" i="2"/>
  <c r="Z466" i="2"/>
  <c r="AG466" i="2"/>
  <c r="M466" i="2" s="1"/>
  <c r="N466" i="2" s="1"/>
  <c r="Y466" i="2"/>
  <c r="AK466" i="2"/>
  <c r="AL466" i="2"/>
  <c r="X578" i="2"/>
  <c r="AL453" i="2"/>
  <c r="AK453" i="2"/>
  <c r="AI453" i="2"/>
  <c r="AA453" i="2"/>
  <c r="AG453" i="2"/>
  <c r="Z453" i="2"/>
  <c r="Y453" i="2"/>
  <c r="AH453" i="2"/>
  <c r="AJ453" i="2"/>
  <c r="AI520" i="2"/>
  <c r="AA520" i="2"/>
  <c r="AG520" i="2"/>
  <c r="Y520" i="2"/>
  <c r="AL520" i="2"/>
  <c r="AK520" i="2"/>
  <c r="Z520" i="2"/>
  <c r="AJ520" i="2"/>
  <c r="AH520" i="2"/>
  <c r="X538" i="2"/>
  <c r="X312" i="2"/>
  <c r="X288" i="2"/>
  <c r="I432" i="2"/>
  <c r="W432" i="2"/>
  <c r="AL421" i="2"/>
  <c r="AK421" i="2"/>
  <c r="AA421" i="2"/>
  <c r="Z421" i="2"/>
  <c r="AJ421" i="2"/>
  <c r="Y421" i="2"/>
  <c r="AI421" i="2"/>
  <c r="AH421" i="2"/>
  <c r="AG421" i="2"/>
  <c r="M421" i="2" s="1"/>
  <c r="N421" i="2" s="1"/>
  <c r="X260" i="2"/>
  <c r="X602" i="2"/>
  <c r="V378" i="2"/>
  <c r="I378" i="2"/>
  <c r="W378" i="2"/>
  <c r="AR257" i="2"/>
  <c r="AS257" i="2"/>
  <c r="AT257" i="2"/>
  <c r="AT82" i="2"/>
  <c r="AS82" i="2"/>
  <c r="AR82" i="2"/>
  <c r="AT87" i="2"/>
  <c r="AS87" i="2"/>
  <c r="AR87" i="2"/>
  <c r="AK1498" i="2"/>
  <c r="AI1498" i="2"/>
  <c r="AA1498" i="2"/>
  <c r="AL1498" i="2"/>
  <c r="Z1498" i="2"/>
  <c r="AJ1498" i="2"/>
  <c r="Y1498" i="2"/>
  <c r="AH1498" i="2"/>
  <c r="AG1498" i="2"/>
  <c r="M1498" i="2" s="1"/>
  <c r="N1498" i="2" s="1"/>
  <c r="AI1457" i="2"/>
  <c r="AA1457" i="2"/>
  <c r="AK1457" i="2"/>
  <c r="Z1457" i="2"/>
  <c r="AJ1457" i="2"/>
  <c r="Y1457" i="2"/>
  <c r="AH1457" i="2"/>
  <c r="AG1457" i="2"/>
  <c r="M1457" i="2" s="1"/>
  <c r="N1457" i="2" s="1"/>
  <c r="AL1457" i="2"/>
  <c r="AS1283" i="2"/>
  <c r="AT1283" i="2"/>
  <c r="AR1283" i="2"/>
  <c r="I1254" i="2"/>
  <c r="V1254" i="2"/>
  <c r="W1254" i="2"/>
  <c r="AK1277" i="2"/>
  <c r="AJ1277" i="2"/>
  <c r="AH1277" i="2"/>
  <c r="Z1277" i="2"/>
  <c r="AA1277" i="2"/>
  <c r="Y1277" i="2"/>
  <c r="AL1277" i="2"/>
  <c r="AI1277" i="2"/>
  <c r="AG1277" i="2"/>
  <c r="M1277" i="2" s="1"/>
  <c r="N1277" i="2" s="1"/>
  <c r="I1153" i="2"/>
  <c r="W1153" i="2"/>
  <c r="V1153" i="2"/>
  <c r="AI1289" i="2"/>
  <c r="AA1289" i="2"/>
  <c r="AK1289" i="2"/>
  <c r="AJ1289" i="2"/>
  <c r="Z1289" i="2"/>
  <c r="AH1289" i="2"/>
  <c r="Y1289" i="2"/>
  <c r="AG1289" i="2"/>
  <c r="M1289" i="2" s="1"/>
  <c r="N1289" i="2" s="1"/>
  <c r="AL1289" i="2"/>
  <c r="X1148" i="2"/>
  <c r="AH947" i="2"/>
  <c r="Z947" i="2"/>
  <c r="AG947" i="2"/>
  <c r="Y947" i="2"/>
  <c r="AL947" i="2"/>
  <c r="AI947" i="2"/>
  <c r="AA947" i="2"/>
  <c r="AK947" i="2"/>
  <c r="AJ947" i="2"/>
  <c r="AT832" i="2"/>
  <c r="AS832" i="2"/>
  <c r="AR832" i="2"/>
  <c r="W1494" i="2"/>
  <c r="I1481" i="2"/>
  <c r="V1481" i="2"/>
  <c r="W1481" i="2"/>
  <c r="AL1439" i="2"/>
  <c r="AG1439" i="2"/>
  <c r="Y1439" i="2"/>
  <c r="Z1439" i="2"/>
  <c r="AK1439" i="2"/>
  <c r="AJ1439" i="2"/>
  <c r="AI1439" i="2"/>
  <c r="AA1439" i="2"/>
  <c r="AH1439" i="2"/>
  <c r="V1407" i="2"/>
  <c r="I1407" i="2"/>
  <c r="K1407" i="2"/>
  <c r="L1407" i="2" s="1"/>
  <c r="W1414" i="2"/>
  <c r="AT1488" i="2"/>
  <c r="AS1488" i="2"/>
  <c r="AR1488" i="2"/>
  <c r="W1484" i="2"/>
  <c r="AI1460" i="2"/>
  <c r="AA1460" i="2"/>
  <c r="AH1460" i="2"/>
  <c r="AG1460" i="2"/>
  <c r="M1460" i="2" s="1"/>
  <c r="N1460" i="2" s="1"/>
  <c r="Y1460" i="2"/>
  <c r="AK1460" i="2"/>
  <c r="Z1460" i="2"/>
  <c r="AJ1460" i="2"/>
  <c r="AL1460" i="2"/>
  <c r="AL1463" i="2"/>
  <c r="AK1463" i="2"/>
  <c r="AI1463" i="2"/>
  <c r="AA1463" i="2"/>
  <c r="AH1463" i="2"/>
  <c r="Z1463" i="2"/>
  <c r="AG1463" i="2"/>
  <c r="Y1463" i="2"/>
  <c r="AJ1463" i="2"/>
  <c r="AL1476" i="2"/>
  <c r="AK1476" i="2"/>
  <c r="AJ1476" i="2"/>
  <c r="AH1476" i="2"/>
  <c r="AG1476" i="2"/>
  <c r="M1476" i="2" s="1"/>
  <c r="N1476" i="2" s="1"/>
  <c r="Y1476" i="2"/>
  <c r="AA1476" i="2"/>
  <c r="Z1476" i="2"/>
  <c r="AI1476" i="2"/>
  <c r="AS1460" i="2"/>
  <c r="AT1460" i="2"/>
  <c r="AR1460" i="2"/>
  <c r="AR1455" i="2"/>
  <c r="AS1455" i="2"/>
  <c r="AT1455" i="2"/>
  <c r="AJ1451" i="2"/>
  <c r="AG1451" i="2"/>
  <c r="Y1451" i="2"/>
  <c r="AL1451" i="2"/>
  <c r="AA1451" i="2"/>
  <c r="AK1451" i="2"/>
  <c r="Z1451" i="2"/>
  <c r="AH1451" i="2"/>
  <c r="AI1451" i="2"/>
  <c r="AL1443" i="2"/>
  <c r="AK1443" i="2"/>
  <c r="AJ1443" i="2"/>
  <c r="O1443" i="2" s="1"/>
  <c r="P1443" i="2" s="1"/>
  <c r="AI1443" i="2"/>
  <c r="AA1443" i="2"/>
  <c r="AG1443" i="2"/>
  <c r="Y1443" i="2"/>
  <c r="Z1443" i="2"/>
  <c r="AH1443" i="2"/>
  <c r="AK1452" i="2"/>
  <c r="AL1452" i="2"/>
  <c r="AA1452" i="2"/>
  <c r="AJ1452" i="2"/>
  <c r="Z1452" i="2"/>
  <c r="AI1452" i="2"/>
  <c r="Y1452" i="2"/>
  <c r="K1452" i="2" s="1"/>
  <c r="L1452" i="2" s="1"/>
  <c r="AH1452" i="2"/>
  <c r="AG1452" i="2"/>
  <c r="AG1422" i="2"/>
  <c r="Y1422" i="2"/>
  <c r="AL1422" i="2"/>
  <c r="AH1422" i="2"/>
  <c r="Z1422" i="2"/>
  <c r="AK1422" i="2"/>
  <c r="AJ1422" i="2"/>
  <c r="AI1422" i="2"/>
  <c r="AA1422" i="2"/>
  <c r="AG1424" i="2"/>
  <c r="Y1424" i="2"/>
  <c r="AL1424" i="2"/>
  <c r="AH1424" i="2"/>
  <c r="Z1424" i="2"/>
  <c r="AJ1424" i="2"/>
  <c r="AI1424" i="2"/>
  <c r="AA1424" i="2"/>
  <c r="AK1424" i="2"/>
  <c r="X1426" i="2"/>
  <c r="AJ1388" i="2"/>
  <c r="AG1388" i="2"/>
  <c r="M1388" i="2" s="1"/>
  <c r="N1388" i="2" s="1"/>
  <c r="AL1388" i="2"/>
  <c r="AA1388" i="2"/>
  <c r="Y1388" i="2"/>
  <c r="AK1388" i="2"/>
  <c r="AH1388" i="2"/>
  <c r="Z1388" i="2"/>
  <c r="AI1388" i="2"/>
  <c r="AK1423" i="2"/>
  <c r="AJ1423" i="2"/>
  <c r="AI1423" i="2"/>
  <c r="AA1423" i="2"/>
  <c r="AH1423" i="2"/>
  <c r="Z1423" i="2"/>
  <c r="AL1423" i="2"/>
  <c r="AG1423" i="2"/>
  <c r="M1423" i="2" s="1"/>
  <c r="N1423" i="2" s="1"/>
  <c r="Y1423" i="2"/>
  <c r="K1423" i="2" s="1"/>
  <c r="L1423" i="2" s="1"/>
  <c r="AT1383" i="2"/>
  <c r="AS1383" i="2"/>
  <c r="AR1383" i="2"/>
  <c r="X1377" i="2"/>
  <c r="X1388" i="2"/>
  <c r="AI1393" i="2"/>
  <c r="Z1393" i="2"/>
  <c r="AH1393" i="2"/>
  <c r="AG1393" i="2"/>
  <c r="AL1393" i="2"/>
  <c r="AK1393" i="2"/>
  <c r="AA1393" i="2"/>
  <c r="Y1393" i="2"/>
  <c r="AJ1393" i="2"/>
  <c r="I1364" i="2"/>
  <c r="V1364" i="2"/>
  <c r="W1364" i="2"/>
  <c r="X1380" i="2"/>
  <c r="I1353" i="2"/>
  <c r="V1353" i="2"/>
  <c r="W1353" i="2"/>
  <c r="AL1333" i="2"/>
  <c r="AI1333" i="2"/>
  <c r="AA1333" i="2"/>
  <c r="AK1333" i="2"/>
  <c r="Y1333" i="2"/>
  <c r="AG1333" i="2"/>
  <c r="M1333" i="2" s="1"/>
  <c r="N1333" i="2" s="1"/>
  <c r="AJ1333" i="2"/>
  <c r="AH1333" i="2"/>
  <c r="Z1333" i="2"/>
  <c r="AJ1368" i="2"/>
  <c r="AI1368" i="2"/>
  <c r="AA1368" i="2"/>
  <c r="AG1368" i="2"/>
  <c r="Y1368" i="2"/>
  <c r="Z1368" i="2"/>
  <c r="AK1368" i="2"/>
  <c r="AH1368" i="2"/>
  <c r="AL1368" i="2"/>
  <c r="V1332" i="2"/>
  <c r="I1332" i="2"/>
  <c r="W1332" i="2"/>
  <c r="AG1301" i="2"/>
  <c r="M1301" i="2" s="1"/>
  <c r="N1301" i="2" s="1"/>
  <c r="Y1301" i="2"/>
  <c r="AL1301" i="2"/>
  <c r="AI1301" i="2"/>
  <c r="AA1301" i="2"/>
  <c r="Z1301" i="2"/>
  <c r="AK1301" i="2"/>
  <c r="AH1301" i="2"/>
  <c r="AJ1301" i="2"/>
  <c r="AT1318" i="2"/>
  <c r="AS1318" i="2"/>
  <c r="AR1318" i="2"/>
  <c r="V1327" i="2"/>
  <c r="I1327" i="2"/>
  <c r="I1274" i="2"/>
  <c r="W1274" i="2"/>
  <c r="AL1286" i="2"/>
  <c r="AK1286" i="2"/>
  <c r="AI1286" i="2"/>
  <c r="Z1286" i="2"/>
  <c r="AJ1286" i="2"/>
  <c r="AH1286" i="2"/>
  <c r="AG1286" i="2"/>
  <c r="M1286" i="2" s="1"/>
  <c r="N1286" i="2" s="1"/>
  <c r="AA1286" i="2"/>
  <c r="Y1286" i="2"/>
  <c r="K1266" i="2"/>
  <c r="L1266" i="2" s="1"/>
  <c r="X1303" i="2"/>
  <c r="I1222" i="2"/>
  <c r="V1222" i="2"/>
  <c r="I1187" i="2"/>
  <c r="W1187" i="2"/>
  <c r="AT1280" i="2"/>
  <c r="AS1280" i="2"/>
  <c r="AR1280" i="2"/>
  <c r="I1257" i="2"/>
  <c r="V1257" i="2"/>
  <c r="AS1229" i="2"/>
  <c r="AR1229" i="2"/>
  <c r="AT1229" i="2"/>
  <c r="AI1287" i="2"/>
  <c r="AA1287" i="2"/>
  <c r="AG1287" i="2"/>
  <c r="M1287" i="2" s="1"/>
  <c r="N1287" i="2" s="1"/>
  <c r="AK1287" i="2"/>
  <c r="Z1287" i="2"/>
  <c r="Y1287" i="2"/>
  <c r="AL1287" i="2"/>
  <c r="AJ1287" i="2"/>
  <c r="AH1287" i="2"/>
  <c r="W1257" i="2"/>
  <c r="AK1205" i="2"/>
  <c r="AH1205" i="2"/>
  <c r="AG1205" i="2"/>
  <c r="M1205" i="2" s="1"/>
  <c r="N1205" i="2" s="1"/>
  <c r="AA1205" i="2"/>
  <c r="AL1205" i="2"/>
  <c r="Z1205" i="2"/>
  <c r="AJ1205" i="2"/>
  <c r="AI1205" i="2"/>
  <c r="Y1205" i="2"/>
  <c r="AT1200" i="2"/>
  <c r="AK1203" i="2"/>
  <c r="AJ1203" i="2"/>
  <c r="AI1203" i="2"/>
  <c r="AA1203" i="2"/>
  <c r="AH1203" i="2"/>
  <c r="Z1203" i="2"/>
  <c r="AG1203" i="2"/>
  <c r="M1203" i="2" s="1"/>
  <c r="N1203" i="2" s="1"/>
  <c r="Y1203" i="2"/>
  <c r="AL1203" i="2"/>
  <c r="W1182" i="2"/>
  <c r="AS1203" i="2"/>
  <c r="AR1203" i="2"/>
  <c r="AT1203" i="2"/>
  <c r="AT1167" i="2"/>
  <c r="AS1167" i="2"/>
  <c r="AR1167" i="2"/>
  <c r="I1127" i="2"/>
  <c r="W1127" i="2"/>
  <c r="V1127" i="2"/>
  <c r="AI1171" i="2"/>
  <c r="AA1171" i="2"/>
  <c r="AH1171" i="2"/>
  <c r="Z1171" i="2"/>
  <c r="AG1171" i="2"/>
  <c r="Y1171" i="2"/>
  <c r="K1171" i="2" s="1"/>
  <c r="L1171" i="2" s="1"/>
  <c r="AL1171" i="2"/>
  <c r="AK1171" i="2"/>
  <c r="AJ1171" i="2"/>
  <c r="AS1161" i="2"/>
  <c r="AR1161" i="2"/>
  <c r="AT1161" i="2"/>
  <c r="AG1167" i="2"/>
  <c r="M1167" i="2" s="1"/>
  <c r="N1167" i="2" s="1"/>
  <c r="Y1167" i="2"/>
  <c r="AK1167" i="2"/>
  <c r="AJ1167" i="2"/>
  <c r="AA1167" i="2"/>
  <c r="AI1167" i="2"/>
  <c r="Z1167" i="2"/>
  <c r="AH1167" i="2"/>
  <c r="AL1167" i="2"/>
  <c r="AG1184" i="2"/>
  <c r="Y1184" i="2"/>
  <c r="AL1184" i="2"/>
  <c r="AK1184" i="2"/>
  <c r="AJ1184" i="2"/>
  <c r="AI1184" i="2"/>
  <c r="AH1184" i="2"/>
  <c r="AA1184" i="2"/>
  <c r="Z1184" i="2"/>
  <c r="I1088" i="2"/>
  <c r="V1088" i="2"/>
  <c r="AG1142" i="2"/>
  <c r="M1142" i="2" s="1"/>
  <c r="N1142" i="2" s="1"/>
  <c r="Y1142" i="2"/>
  <c r="AL1142" i="2"/>
  <c r="AK1142" i="2"/>
  <c r="AH1142" i="2"/>
  <c r="Z1142" i="2"/>
  <c r="AA1142" i="2"/>
  <c r="AI1142" i="2"/>
  <c r="AJ1142" i="2"/>
  <c r="AS1103" i="2"/>
  <c r="AR1103" i="2"/>
  <c r="AT1103" i="2"/>
  <c r="AG1104" i="2"/>
  <c r="M1104" i="2" s="1"/>
  <c r="N1104" i="2" s="1"/>
  <c r="Y1104" i="2"/>
  <c r="AL1104" i="2"/>
  <c r="AK1104" i="2"/>
  <c r="AJ1104" i="2"/>
  <c r="AH1104" i="2"/>
  <c r="Z1104" i="2"/>
  <c r="AI1104" i="2"/>
  <c r="AA1104" i="2"/>
  <c r="AT1108" i="2"/>
  <c r="AS1108" i="2"/>
  <c r="AR1108" i="2"/>
  <c r="AT1031" i="2"/>
  <c r="AR1031" i="2"/>
  <c r="AS1031" i="2"/>
  <c r="X1065" i="2"/>
  <c r="I926" i="2"/>
  <c r="V926" i="2"/>
  <c r="I910" i="2"/>
  <c r="V910" i="2"/>
  <c r="W1048" i="2"/>
  <c r="V1030" i="2"/>
  <c r="I1030" i="2"/>
  <c r="W1030" i="2"/>
  <c r="AI1008" i="2"/>
  <c r="AA1008" i="2"/>
  <c r="AH1008" i="2"/>
  <c r="Z1008" i="2"/>
  <c r="AJ1008" i="2"/>
  <c r="AG1008" i="2"/>
  <c r="M1008" i="2" s="1"/>
  <c r="N1008" i="2" s="1"/>
  <c r="Y1008" i="2"/>
  <c r="AK1008" i="2"/>
  <c r="AL1008" i="2"/>
  <c r="AU1011" i="2"/>
  <c r="AY1011" i="2"/>
  <c r="AV1011" i="2"/>
  <c r="AW1011" i="2"/>
  <c r="AX1011" i="2"/>
  <c r="Q1011" i="2"/>
  <c r="R1011" i="2" s="1"/>
  <c r="X1070" i="2"/>
  <c r="I985" i="2"/>
  <c r="V985" i="2"/>
  <c r="W985" i="2"/>
  <c r="AT974" i="2"/>
  <c r="AS974" i="2"/>
  <c r="AR974" i="2"/>
  <c r="AG925" i="2"/>
  <c r="M925" i="2" s="1"/>
  <c r="N925" i="2" s="1"/>
  <c r="Y925" i="2"/>
  <c r="AI925" i="2"/>
  <c r="AA925" i="2"/>
  <c r="Z925" i="2"/>
  <c r="AL925" i="2"/>
  <c r="AK925" i="2"/>
  <c r="AH925" i="2"/>
  <c r="AJ925" i="2"/>
  <c r="I887" i="2"/>
  <c r="W887" i="2"/>
  <c r="I871" i="2"/>
  <c r="W871" i="2"/>
  <c r="V871" i="2"/>
  <c r="I855" i="2"/>
  <c r="W855" i="2"/>
  <c r="V855" i="2"/>
  <c r="I839" i="2"/>
  <c r="V839" i="2"/>
  <c r="I823" i="2"/>
  <c r="W823" i="2"/>
  <c r="X965" i="2"/>
  <c r="AL958" i="2"/>
  <c r="AK958" i="2"/>
  <c r="AJ958" i="2"/>
  <c r="AI958" i="2"/>
  <c r="AA958" i="2"/>
  <c r="AH958" i="2"/>
  <c r="Z958" i="2"/>
  <c r="Y958" i="2"/>
  <c r="AG958" i="2"/>
  <c r="M958" i="2" s="1"/>
  <c r="N958" i="2" s="1"/>
  <c r="AT903" i="2"/>
  <c r="AS903" i="2"/>
  <c r="AR903" i="2"/>
  <c r="I975" i="2"/>
  <c r="V975" i="2"/>
  <c r="W975" i="2"/>
  <c r="AL960" i="2"/>
  <c r="AK960" i="2"/>
  <c r="AJ960" i="2"/>
  <c r="AI960" i="2"/>
  <c r="AA960" i="2"/>
  <c r="AH960" i="2"/>
  <c r="Z960" i="2"/>
  <c r="AG960" i="2"/>
  <c r="M960" i="2" s="1"/>
  <c r="N960" i="2" s="1"/>
  <c r="Y960" i="2"/>
  <c r="AG911" i="2"/>
  <c r="M911" i="2" s="1"/>
  <c r="N911" i="2" s="1"/>
  <c r="Y911" i="2"/>
  <c r="AI911" i="2"/>
  <c r="AA911" i="2"/>
  <c r="AL911" i="2"/>
  <c r="AK911" i="2"/>
  <c r="AJ911" i="2"/>
  <c r="AH911" i="2"/>
  <c r="Z911" i="2"/>
  <c r="AH860" i="2"/>
  <c r="Z860" i="2"/>
  <c r="AG860" i="2"/>
  <c r="M860" i="2" s="1"/>
  <c r="N860" i="2" s="1"/>
  <c r="Y860" i="2"/>
  <c r="AL860" i="2"/>
  <c r="AK860" i="2"/>
  <c r="AI860" i="2"/>
  <c r="AA860" i="2"/>
  <c r="AJ860" i="2"/>
  <c r="X955" i="2"/>
  <c r="X896" i="2"/>
  <c r="I876" i="2"/>
  <c r="V876" i="2"/>
  <c r="AL815" i="2"/>
  <c r="AK815" i="2"/>
  <c r="AJ815" i="2"/>
  <c r="AI815" i="2"/>
  <c r="AH815" i="2"/>
  <c r="AG815" i="2"/>
  <c r="Y815" i="2"/>
  <c r="AA815" i="2"/>
  <c r="Z815" i="2"/>
  <c r="AH894" i="2"/>
  <c r="Z894" i="2"/>
  <c r="AG894" i="2"/>
  <c r="M894" i="2" s="1"/>
  <c r="N894" i="2" s="1"/>
  <c r="Y894" i="2"/>
  <c r="AL894" i="2"/>
  <c r="AK894" i="2"/>
  <c r="AI894" i="2"/>
  <c r="AA894" i="2"/>
  <c r="AJ894" i="2"/>
  <c r="AH854" i="2"/>
  <c r="Z854" i="2"/>
  <c r="AG854" i="2"/>
  <c r="M854" i="2" s="1"/>
  <c r="N854" i="2" s="1"/>
  <c r="Y854" i="2"/>
  <c r="AL854" i="2"/>
  <c r="AK854" i="2"/>
  <c r="AI854" i="2"/>
  <c r="AA854" i="2"/>
  <c r="AJ854" i="2"/>
  <c r="V781" i="2"/>
  <c r="I781" i="2"/>
  <c r="W781" i="2"/>
  <c r="V765" i="2"/>
  <c r="I765" i="2"/>
  <c r="V749" i="2"/>
  <c r="I749" i="2"/>
  <c r="X932" i="2"/>
  <c r="X874" i="2"/>
  <c r="AT847" i="2"/>
  <c r="AS847" i="2"/>
  <c r="AR847" i="2"/>
  <c r="V887" i="2"/>
  <c r="AT768" i="2"/>
  <c r="AR768" i="2"/>
  <c r="AS768" i="2"/>
  <c r="AL976" i="2"/>
  <c r="AK976" i="2"/>
  <c r="AJ976" i="2"/>
  <c r="AI976" i="2"/>
  <c r="AA976" i="2"/>
  <c r="AH976" i="2"/>
  <c r="Z976" i="2"/>
  <c r="AG976" i="2"/>
  <c r="Y976" i="2"/>
  <c r="AT907" i="2"/>
  <c r="AS907" i="2"/>
  <c r="AR907" i="2"/>
  <c r="AH844" i="2"/>
  <c r="Z844" i="2"/>
  <c r="AG844" i="2"/>
  <c r="Y844" i="2"/>
  <c r="AL844" i="2"/>
  <c r="AI844" i="2"/>
  <c r="AA844" i="2"/>
  <c r="AK844" i="2"/>
  <c r="AJ844" i="2"/>
  <c r="W749" i="2"/>
  <c r="AL879" i="2"/>
  <c r="AK879" i="2"/>
  <c r="AJ879" i="2"/>
  <c r="AH879" i="2"/>
  <c r="Z879" i="2"/>
  <c r="AG879" i="2"/>
  <c r="M879" i="2" s="1"/>
  <c r="N879" i="2" s="1"/>
  <c r="Y879" i="2"/>
  <c r="AI879" i="2"/>
  <c r="AA879" i="2"/>
  <c r="W857" i="2"/>
  <c r="I786" i="2"/>
  <c r="W786" i="2"/>
  <c r="AT756" i="2"/>
  <c r="AS756" i="2"/>
  <c r="AR756" i="2"/>
  <c r="AT833" i="2"/>
  <c r="AS833" i="2"/>
  <c r="AR833" i="2"/>
  <c r="V889" i="2"/>
  <c r="AT805" i="2"/>
  <c r="AS805" i="2"/>
  <c r="AR805" i="2"/>
  <c r="AT703" i="2"/>
  <c r="AS703" i="2"/>
  <c r="AR703" i="2"/>
  <c r="X778" i="2"/>
  <c r="I712" i="2"/>
  <c r="W712" i="2"/>
  <c r="AT774" i="2"/>
  <c r="AS774" i="2"/>
  <c r="AR774" i="2"/>
  <c r="W765" i="2"/>
  <c r="I742" i="2"/>
  <c r="W742" i="2"/>
  <c r="V742" i="2"/>
  <c r="AR657" i="2"/>
  <c r="AS657" i="2"/>
  <c r="AT657" i="2"/>
  <c r="AT620" i="2"/>
  <c r="AS620" i="2"/>
  <c r="AR620" i="2"/>
  <c r="AS700" i="2"/>
  <c r="AR700" i="2"/>
  <c r="Q700" i="2" s="1"/>
  <c r="R700" i="2" s="1"/>
  <c r="AI664" i="2"/>
  <c r="AG664" i="2"/>
  <c r="M664" i="2" s="1"/>
  <c r="N664" i="2" s="1"/>
  <c r="X690" i="2"/>
  <c r="X645" i="2"/>
  <c r="AJ661" i="2"/>
  <c r="AI661" i="2"/>
  <c r="AA661" i="2"/>
  <c r="AH661" i="2"/>
  <c r="Z661" i="2"/>
  <c r="AG661" i="2"/>
  <c r="M661" i="2" s="1"/>
  <c r="N661" i="2" s="1"/>
  <c r="Y661" i="2"/>
  <c r="AK661" i="2"/>
  <c r="AL661" i="2"/>
  <c r="V575" i="2"/>
  <c r="I575" i="2"/>
  <c r="W575" i="2"/>
  <c r="AT648" i="2"/>
  <c r="AS648" i="2"/>
  <c r="AR648" i="2"/>
  <c r="AR629" i="2"/>
  <c r="AS629" i="2"/>
  <c r="AT629" i="2"/>
  <c r="AT577" i="2"/>
  <c r="AS577" i="2"/>
  <c r="AR577" i="2"/>
  <c r="AI568" i="2"/>
  <c r="AA568" i="2"/>
  <c r="AH568" i="2"/>
  <c r="Z568" i="2"/>
  <c r="AG568" i="2"/>
  <c r="Y568" i="2"/>
  <c r="AJ568" i="2"/>
  <c r="AL568" i="2"/>
  <c r="AK568" i="2"/>
  <c r="W630" i="2"/>
  <c r="AR572" i="2"/>
  <c r="AT572" i="2"/>
  <c r="AS572" i="2"/>
  <c r="AL599" i="2"/>
  <c r="AK599" i="2"/>
  <c r="AI599" i="2"/>
  <c r="AA599" i="2"/>
  <c r="AJ599" i="2"/>
  <c r="AH599" i="2"/>
  <c r="AG599" i="2"/>
  <c r="Y599" i="2"/>
  <c r="Z599" i="2"/>
  <c r="X548" i="2"/>
  <c r="M548" i="2"/>
  <c r="N548" i="2" s="1"/>
  <c r="AR693" i="2"/>
  <c r="AS693" i="2"/>
  <c r="AT693" i="2"/>
  <c r="AI522" i="2"/>
  <c r="AA522" i="2"/>
  <c r="AG522" i="2"/>
  <c r="M522" i="2" s="1"/>
  <c r="N522" i="2" s="1"/>
  <c r="Y522" i="2"/>
  <c r="AL522" i="2"/>
  <c r="AK522" i="2"/>
  <c r="Z522" i="2"/>
  <c r="AJ522" i="2"/>
  <c r="AH522" i="2"/>
  <c r="AI556" i="2"/>
  <c r="AA556" i="2"/>
  <c r="AH556" i="2"/>
  <c r="Z556" i="2"/>
  <c r="AG556" i="2"/>
  <c r="M556" i="2" s="1"/>
  <c r="N556" i="2" s="1"/>
  <c r="Y556" i="2"/>
  <c r="AJ556" i="2"/>
  <c r="AL556" i="2"/>
  <c r="AK556" i="2"/>
  <c r="I526" i="2"/>
  <c r="W526" i="2"/>
  <c r="V526" i="2"/>
  <c r="X423" i="2"/>
  <c r="X391" i="2"/>
  <c r="V603" i="2"/>
  <c r="I603" i="2"/>
  <c r="K603" i="2"/>
  <c r="L603" i="2" s="1"/>
  <c r="I460" i="2"/>
  <c r="V460" i="2"/>
  <c r="W460" i="2"/>
  <c r="AT367" i="2"/>
  <c r="AR367" i="2"/>
  <c r="AS367" i="2"/>
  <c r="M472" i="2"/>
  <c r="N472" i="2" s="1"/>
  <c r="X472" i="2"/>
  <c r="AR454" i="2"/>
  <c r="AT454" i="2"/>
  <c r="AS454" i="2"/>
  <c r="AT433" i="2"/>
  <c r="AS433" i="2"/>
  <c r="AR433" i="2"/>
  <c r="X554" i="2"/>
  <c r="AL501" i="2"/>
  <c r="AK501" i="2"/>
  <c r="AJ501" i="2"/>
  <c r="AI501" i="2"/>
  <c r="AA501" i="2"/>
  <c r="Z501" i="2"/>
  <c r="Y501" i="2"/>
  <c r="AH501" i="2"/>
  <c r="AG501" i="2"/>
  <c r="X492" i="2"/>
  <c r="AT459" i="2"/>
  <c r="AT530" i="2"/>
  <c r="AS530" i="2"/>
  <c r="AR530" i="2"/>
  <c r="AS313" i="2"/>
  <c r="AR313" i="2"/>
  <c r="AT313" i="2"/>
  <c r="AR285" i="2"/>
  <c r="AT285" i="2"/>
  <c r="AS285" i="2"/>
  <c r="AL489" i="2"/>
  <c r="AK489" i="2"/>
  <c r="AJ489" i="2"/>
  <c r="AI489" i="2"/>
  <c r="AA489" i="2"/>
  <c r="AH489" i="2"/>
  <c r="AG489" i="2"/>
  <c r="Z489" i="2"/>
  <c r="Y489" i="2"/>
  <c r="AL371" i="2"/>
  <c r="AG371" i="2"/>
  <c r="M371" i="2" s="1"/>
  <c r="N371" i="2" s="1"/>
  <c r="AJ371" i="2"/>
  <c r="AA371" i="2"/>
  <c r="AK371" i="2"/>
  <c r="AI371" i="2"/>
  <c r="Z371" i="2"/>
  <c r="Y371" i="2"/>
  <c r="AH371" i="2"/>
  <c r="AT379" i="2"/>
  <c r="AS379" i="2"/>
  <c r="AR379" i="2"/>
  <c r="V467" i="2"/>
  <c r="I467" i="2"/>
  <c r="AK363" i="2"/>
  <c r="AJ363" i="2"/>
  <c r="AI363" i="2"/>
  <c r="AA363" i="2"/>
  <c r="AH363" i="2"/>
  <c r="Z363" i="2"/>
  <c r="Y363" i="2"/>
  <c r="AL363" i="2"/>
  <c r="AG363" i="2"/>
  <c r="AT230" i="2"/>
  <c r="AR230" i="2"/>
  <c r="AS230" i="2"/>
  <c r="X447" i="2"/>
  <c r="AJ450" i="2"/>
  <c r="AI450" i="2"/>
  <c r="AA450" i="2"/>
  <c r="AH450" i="2"/>
  <c r="Z450" i="2"/>
  <c r="AG450" i="2"/>
  <c r="M450" i="2" s="1"/>
  <c r="N450" i="2" s="1"/>
  <c r="Y450" i="2"/>
  <c r="AK450" i="2"/>
  <c r="AL450" i="2"/>
  <c r="AG358" i="2"/>
  <c r="Y358" i="2"/>
  <c r="AL358" i="2"/>
  <c r="AJ358" i="2"/>
  <c r="AK358" i="2"/>
  <c r="AI358" i="2"/>
  <c r="AH358" i="2"/>
  <c r="Z358" i="2"/>
  <c r="AA358" i="2"/>
  <c r="AJ414" i="2"/>
  <c r="AH414" i="2"/>
  <c r="Z414" i="2"/>
  <c r="AG414" i="2"/>
  <c r="M414" i="2" s="1"/>
  <c r="N414" i="2" s="1"/>
  <c r="Y414" i="2"/>
  <c r="AL414" i="2"/>
  <c r="AK414" i="2"/>
  <c r="AI414" i="2"/>
  <c r="AA414" i="2"/>
  <c r="AT348" i="2"/>
  <c r="AR348" i="2"/>
  <c r="AS348" i="2"/>
  <c r="AR241" i="2"/>
  <c r="AT241" i="2"/>
  <c r="AS241" i="2"/>
  <c r="X137" i="2"/>
  <c r="AS46" i="2"/>
  <c r="AT46" i="2"/>
  <c r="AR46" i="2"/>
  <c r="X30" i="2"/>
  <c r="I1411" i="2"/>
  <c r="W1411" i="2"/>
  <c r="AG1376" i="2"/>
  <c r="AL1376" i="2"/>
  <c r="AK1376" i="2"/>
  <c r="AJ1376" i="2"/>
  <c r="AI1376" i="2"/>
  <c r="AA1376" i="2"/>
  <c r="AH1376" i="2"/>
  <c r="Y1376" i="2"/>
  <c r="Z1376" i="2"/>
  <c r="AS1363" i="2"/>
  <c r="AR1363" i="2"/>
  <c r="AT1363" i="2"/>
  <c r="V1304" i="2"/>
  <c r="I1304" i="2"/>
  <c r="W1304" i="2"/>
  <c r="V1215" i="2"/>
  <c r="I1215" i="2"/>
  <c r="W1215" i="2"/>
  <c r="AH1241" i="2"/>
  <c r="Z1241" i="2"/>
  <c r="AG1241" i="2"/>
  <c r="M1241" i="2" s="1"/>
  <c r="N1241" i="2" s="1"/>
  <c r="Y1241" i="2"/>
  <c r="AL1241" i="2"/>
  <c r="AK1241" i="2"/>
  <c r="AA1241" i="2"/>
  <c r="AJ1241" i="2"/>
  <c r="AI1241" i="2"/>
  <c r="AT1158" i="2"/>
  <c r="AS1158" i="2"/>
  <c r="AR1158" i="2"/>
  <c r="AT1120" i="2"/>
  <c r="AS1120" i="2"/>
  <c r="AR1120" i="2"/>
  <c r="AL1015" i="2"/>
  <c r="AJ1015" i="2"/>
  <c r="AI1015" i="2"/>
  <c r="AA1015" i="2"/>
  <c r="Z1015" i="2"/>
  <c r="Y1015" i="2"/>
  <c r="AK1015" i="2"/>
  <c r="AG1015" i="2"/>
  <c r="M1015" i="2" s="1"/>
  <c r="N1015" i="2" s="1"/>
  <c r="AH1015" i="2"/>
  <c r="AT990" i="2"/>
  <c r="AS990" i="2"/>
  <c r="AR990" i="2"/>
  <c r="AL972" i="2"/>
  <c r="AK972" i="2"/>
  <c r="AJ972" i="2"/>
  <c r="AI972" i="2"/>
  <c r="AA972" i="2"/>
  <c r="AH972" i="2"/>
  <c r="Z972" i="2"/>
  <c r="AG972" i="2"/>
  <c r="M972" i="2" s="1"/>
  <c r="N972" i="2" s="1"/>
  <c r="Y972" i="2"/>
  <c r="AL757" i="2"/>
  <c r="AK757" i="2"/>
  <c r="AJ757" i="2"/>
  <c r="AI757" i="2"/>
  <c r="AA757" i="2"/>
  <c r="AH757" i="2"/>
  <c r="Z757" i="2"/>
  <c r="AG757" i="2"/>
  <c r="Y757" i="2"/>
  <c r="AT787" i="2"/>
  <c r="AS787" i="2"/>
  <c r="AR787" i="2"/>
  <c r="AT780" i="2"/>
  <c r="AS780" i="2"/>
  <c r="AR780" i="2"/>
  <c r="AE4" i="4"/>
  <c r="AL1486" i="2"/>
  <c r="AK1486" i="2"/>
  <c r="AJ1486" i="2"/>
  <c r="AA1486" i="2"/>
  <c r="AI1486" i="2"/>
  <c r="Z1486" i="2"/>
  <c r="AG1486" i="2"/>
  <c r="AH1486" i="2"/>
  <c r="Y1486" i="2"/>
  <c r="K1486" i="2" s="1"/>
  <c r="L1486" i="2" s="1"/>
  <c r="AR1444" i="2"/>
  <c r="AS1444" i="2"/>
  <c r="AT1444" i="2"/>
  <c r="I1413" i="2"/>
  <c r="V1413" i="2"/>
  <c r="I1404" i="2"/>
  <c r="V1404" i="2"/>
  <c r="K1404" i="2"/>
  <c r="L1404" i="2" s="1"/>
  <c r="AT1420" i="2"/>
  <c r="AS1420" i="2"/>
  <c r="AR1420" i="2"/>
  <c r="AH1489" i="2"/>
  <c r="Z1489" i="2"/>
  <c r="AG1489" i="2"/>
  <c r="M1489" i="2" s="1"/>
  <c r="N1489" i="2" s="1"/>
  <c r="Y1489" i="2"/>
  <c r="AL1489" i="2"/>
  <c r="AK1489" i="2"/>
  <c r="AA1489" i="2"/>
  <c r="AI1489" i="2"/>
  <c r="AJ1489" i="2"/>
  <c r="O1489" i="2" s="1"/>
  <c r="P1489" i="2" s="1"/>
  <c r="V1445" i="2"/>
  <c r="I1445" i="2"/>
  <c r="K1445" i="2"/>
  <c r="L1445" i="2" s="1"/>
  <c r="V1433" i="2"/>
  <c r="I1433" i="2"/>
  <c r="K1433" i="2"/>
  <c r="L1433" i="2" s="1"/>
  <c r="AS1419" i="2"/>
  <c r="AR1419" i="2"/>
  <c r="AT1419" i="2"/>
  <c r="W1428" i="2"/>
  <c r="AR1435" i="2"/>
  <c r="AS1435" i="2"/>
  <c r="AT1435" i="2"/>
  <c r="AI1403" i="2"/>
  <c r="Z1403" i="2"/>
  <c r="AH1403" i="2"/>
  <c r="Y1403" i="2"/>
  <c r="AK1403" i="2"/>
  <c r="AJ1403" i="2"/>
  <c r="AG1403" i="2"/>
  <c r="AL1403" i="2"/>
  <c r="AA1403" i="2"/>
  <c r="K1387" i="2"/>
  <c r="L1387" i="2" s="1"/>
  <c r="AR1403" i="2"/>
  <c r="AT1403" i="2"/>
  <c r="AS1403" i="2"/>
  <c r="AT1397" i="2"/>
  <c r="AS1397" i="2"/>
  <c r="AR1397" i="2"/>
  <c r="AJ1360" i="2"/>
  <c r="AI1360" i="2"/>
  <c r="AA1360" i="2"/>
  <c r="AG1360" i="2"/>
  <c r="M1360" i="2" s="1"/>
  <c r="N1360" i="2" s="1"/>
  <c r="Y1360" i="2"/>
  <c r="AH1360" i="2"/>
  <c r="AK1360" i="2"/>
  <c r="AL1360" i="2"/>
  <c r="Z1360" i="2"/>
  <c r="AK1359" i="2"/>
  <c r="AJ1359" i="2"/>
  <c r="AI1359" i="2"/>
  <c r="AL1359" i="2"/>
  <c r="AH1359" i="2"/>
  <c r="AG1359" i="2"/>
  <c r="M1359" i="2" s="1"/>
  <c r="N1359" i="2" s="1"/>
  <c r="Y1359" i="2"/>
  <c r="Z1359" i="2"/>
  <c r="AA1359" i="2"/>
  <c r="I1349" i="2"/>
  <c r="V1349" i="2"/>
  <c r="AJ1336" i="2"/>
  <c r="AI1336" i="2"/>
  <c r="AA1336" i="2"/>
  <c r="AH1336" i="2"/>
  <c r="Z1336" i="2"/>
  <c r="AK1336" i="2"/>
  <c r="AL1336" i="2"/>
  <c r="AG1336" i="2"/>
  <c r="M1336" i="2" s="1"/>
  <c r="N1336" i="2" s="1"/>
  <c r="Y1336" i="2"/>
  <c r="W1349" i="2"/>
  <c r="I1337" i="2"/>
  <c r="V1337" i="2"/>
  <c r="W1337" i="2"/>
  <c r="AG1319" i="2"/>
  <c r="AL1319" i="2"/>
  <c r="AI1319" i="2"/>
  <c r="Z1319" i="2"/>
  <c r="AJ1319" i="2"/>
  <c r="AH1319" i="2"/>
  <c r="AA1319" i="2"/>
  <c r="AK1319" i="2"/>
  <c r="Y1319" i="2"/>
  <c r="AT1354" i="2"/>
  <c r="AS1354" i="2"/>
  <c r="AR1354" i="2"/>
  <c r="V1344" i="2"/>
  <c r="I1344" i="2"/>
  <c r="V1311" i="2"/>
  <c r="X1338" i="2"/>
  <c r="I1387" i="2"/>
  <c r="V1387" i="2"/>
  <c r="AS1312" i="2"/>
  <c r="AR1312" i="2"/>
  <c r="AT1312" i="2"/>
  <c r="AS1361" i="2"/>
  <c r="AR1361" i="2"/>
  <c r="AT1361" i="2"/>
  <c r="X1316" i="2"/>
  <c r="AS1357" i="2"/>
  <c r="AR1357" i="2"/>
  <c r="AT1357" i="2"/>
  <c r="AT1250" i="2"/>
  <c r="AS1250" i="2"/>
  <c r="AR1250" i="2"/>
  <c r="X1289" i="2"/>
  <c r="X1264" i="2"/>
  <c r="V1302" i="2"/>
  <c r="I1302" i="2"/>
  <c r="W1302" i="2"/>
  <c r="AH1253" i="2"/>
  <c r="Z1253" i="2"/>
  <c r="AG1253" i="2"/>
  <c r="M1253" i="2" s="1"/>
  <c r="N1253" i="2" s="1"/>
  <c r="Y1253" i="2"/>
  <c r="AK1253" i="2"/>
  <c r="AJ1253" i="2"/>
  <c r="AI1253" i="2"/>
  <c r="AL1253" i="2"/>
  <c r="AA1253" i="2"/>
  <c r="AS1205" i="2"/>
  <c r="AT1205" i="2"/>
  <c r="AR1205" i="2"/>
  <c r="AK1191" i="2"/>
  <c r="AJ1191" i="2"/>
  <c r="AI1191" i="2"/>
  <c r="AA1191" i="2"/>
  <c r="AH1191" i="2"/>
  <c r="Z1191" i="2"/>
  <c r="AG1191" i="2"/>
  <c r="Y1191" i="2"/>
  <c r="AL1191" i="2"/>
  <c r="I1159" i="2"/>
  <c r="V1159" i="2"/>
  <c r="W1159" i="2"/>
  <c r="I1143" i="2"/>
  <c r="W1143" i="2"/>
  <c r="I1179" i="2"/>
  <c r="W1179" i="2"/>
  <c r="V1179" i="2"/>
  <c r="I1166" i="2"/>
  <c r="W1166" i="2"/>
  <c r="X1125" i="2"/>
  <c r="AH1233" i="2"/>
  <c r="Z1233" i="2"/>
  <c r="AG1233" i="2"/>
  <c r="M1233" i="2" s="1"/>
  <c r="N1233" i="2" s="1"/>
  <c r="Y1233" i="2"/>
  <c r="AL1233" i="2"/>
  <c r="AK1233" i="2"/>
  <c r="AA1233" i="2"/>
  <c r="AJ1233" i="2"/>
  <c r="AI1233" i="2"/>
  <c r="AT1114" i="2"/>
  <c r="AS1114" i="2"/>
  <c r="AR1114" i="2"/>
  <c r="AG1114" i="2"/>
  <c r="M1114" i="2" s="1"/>
  <c r="N1114" i="2" s="1"/>
  <c r="Y1114" i="2"/>
  <c r="AL1114" i="2"/>
  <c r="AK1114" i="2"/>
  <c r="AJ1114" i="2"/>
  <c r="AH1114" i="2"/>
  <c r="Z1114" i="2"/>
  <c r="AA1114" i="2"/>
  <c r="AI1114" i="2"/>
  <c r="AT1104" i="2"/>
  <c r="AS1104" i="2"/>
  <c r="AR1104" i="2"/>
  <c r="AG1116" i="2"/>
  <c r="Y1116" i="2"/>
  <c r="AL1116" i="2"/>
  <c r="AK1116" i="2"/>
  <c r="AJ1116" i="2"/>
  <c r="AH1116" i="2"/>
  <c r="Z1116" i="2"/>
  <c r="AI1116" i="2"/>
  <c r="AA1116" i="2"/>
  <c r="AT1005" i="2"/>
  <c r="AR1005" i="2"/>
  <c r="AS1005" i="2"/>
  <c r="AL1055" i="2"/>
  <c r="AJ1055" i="2"/>
  <c r="AI1055" i="2"/>
  <c r="AA1055" i="2"/>
  <c r="AH1055" i="2"/>
  <c r="Z1055" i="2"/>
  <c r="AG1055" i="2"/>
  <c r="Y1055" i="2"/>
  <c r="AK1055" i="2"/>
  <c r="AL1035" i="2"/>
  <c r="AJ1035" i="2"/>
  <c r="AI1035" i="2"/>
  <c r="AA1035" i="2"/>
  <c r="AH1035" i="2"/>
  <c r="Z1035" i="2"/>
  <c r="AK1035" i="2"/>
  <c r="AG1035" i="2"/>
  <c r="M1035" i="2" s="1"/>
  <c r="N1035" i="2" s="1"/>
  <c r="Y1035" i="2"/>
  <c r="AT1060" i="2"/>
  <c r="AS1060" i="2"/>
  <c r="AR1060" i="2"/>
  <c r="AT1047" i="2"/>
  <c r="AR1047" i="2"/>
  <c r="AS1047" i="2"/>
  <c r="V1022" i="2"/>
  <c r="I1022" i="2"/>
  <c r="K1022" i="2"/>
  <c r="L1022" i="2" s="1"/>
  <c r="AI1016" i="2"/>
  <c r="AA1016" i="2"/>
  <c r="AH1016" i="2"/>
  <c r="Z1016" i="2"/>
  <c r="AJ1016" i="2"/>
  <c r="AG1016" i="2"/>
  <c r="M1016" i="2" s="1"/>
  <c r="N1016" i="2" s="1"/>
  <c r="Y1016" i="2"/>
  <c r="AK1016" i="2"/>
  <c r="AL1016" i="2"/>
  <c r="AT1008" i="2"/>
  <c r="AS1008" i="2"/>
  <c r="AR1008" i="2"/>
  <c r="AL1047" i="2"/>
  <c r="AJ1047" i="2"/>
  <c r="AI1047" i="2"/>
  <c r="AA1047" i="2"/>
  <c r="AH1047" i="2"/>
  <c r="Z1047" i="2"/>
  <c r="AK1047" i="2"/>
  <c r="AG1047" i="2"/>
  <c r="Y1047" i="2"/>
  <c r="AI1002" i="2"/>
  <c r="AA1002" i="2"/>
  <c r="AH1002" i="2"/>
  <c r="Z1002" i="2"/>
  <c r="Y1002" i="2"/>
  <c r="K1002" i="2" s="1"/>
  <c r="L1002" i="2" s="1"/>
  <c r="AL1002" i="2"/>
  <c r="AK1002" i="2"/>
  <c r="AJ1002" i="2"/>
  <c r="AG1002" i="2"/>
  <c r="X996" i="2"/>
  <c r="I973" i="2"/>
  <c r="V973" i="2"/>
  <c r="K973" i="2"/>
  <c r="L973" i="2" s="1"/>
  <c r="AT925" i="2"/>
  <c r="AS925" i="2"/>
  <c r="AR925" i="2"/>
  <c r="AL978" i="2"/>
  <c r="AK978" i="2"/>
  <c r="AJ978" i="2"/>
  <c r="AI978" i="2"/>
  <c r="AA978" i="2"/>
  <c r="AH978" i="2"/>
  <c r="Z978" i="2"/>
  <c r="AG978" i="2"/>
  <c r="M978" i="2" s="1"/>
  <c r="N978" i="2" s="1"/>
  <c r="Y978" i="2"/>
  <c r="I885" i="2"/>
  <c r="W885" i="2"/>
  <c r="I869" i="2"/>
  <c r="V869" i="2"/>
  <c r="W869" i="2"/>
  <c r="I853" i="2"/>
  <c r="V853" i="2"/>
  <c r="W853" i="2"/>
  <c r="I837" i="2"/>
  <c r="W837" i="2"/>
  <c r="V837" i="2"/>
  <c r="I821" i="2"/>
  <c r="AT949" i="2"/>
  <c r="AS949" i="2"/>
  <c r="AR949" i="2"/>
  <c r="W926" i="2"/>
  <c r="X984" i="2"/>
  <c r="AT911" i="2"/>
  <c r="AS911" i="2"/>
  <c r="AR911" i="2"/>
  <c r="AL964" i="2"/>
  <c r="AK964" i="2"/>
  <c r="AJ964" i="2"/>
  <c r="AI964" i="2"/>
  <c r="AA964" i="2"/>
  <c r="AH964" i="2"/>
  <c r="Z964" i="2"/>
  <c r="AG964" i="2"/>
  <c r="M964" i="2" s="1"/>
  <c r="N964" i="2" s="1"/>
  <c r="Y964" i="2"/>
  <c r="AK924" i="2"/>
  <c r="AJ924" i="2"/>
  <c r="AI924" i="2"/>
  <c r="AA924" i="2"/>
  <c r="Z924" i="2"/>
  <c r="Y924" i="2"/>
  <c r="AL924" i="2"/>
  <c r="AH924" i="2"/>
  <c r="AG924" i="2"/>
  <c r="AT859" i="2"/>
  <c r="AS859" i="2"/>
  <c r="AR859" i="2"/>
  <c r="Q859" i="2" s="1"/>
  <c r="R859" i="2" s="1"/>
  <c r="K896" i="2"/>
  <c r="L896" i="2" s="1"/>
  <c r="AI1006" i="2"/>
  <c r="AA1006" i="2"/>
  <c r="AH1006" i="2"/>
  <c r="Z1006" i="2"/>
  <c r="Y1006" i="2"/>
  <c r="AL1006" i="2"/>
  <c r="AK1006" i="2"/>
  <c r="AJ1006" i="2"/>
  <c r="AG1006" i="2"/>
  <c r="AH886" i="2"/>
  <c r="Z886" i="2"/>
  <c r="AG886" i="2"/>
  <c r="M886" i="2" s="1"/>
  <c r="N886" i="2" s="1"/>
  <c r="Y886" i="2"/>
  <c r="AL886" i="2"/>
  <c r="AK886" i="2"/>
  <c r="AI886" i="2"/>
  <c r="AA886" i="2"/>
  <c r="AJ886" i="2"/>
  <c r="V779" i="2"/>
  <c r="I779" i="2"/>
  <c r="W779" i="2"/>
  <c r="V763" i="2"/>
  <c r="I763" i="2"/>
  <c r="W763" i="2"/>
  <c r="V747" i="2"/>
  <c r="I747" i="2"/>
  <c r="W747" i="2"/>
  <c r="X959" i="2"/>
  <c r="X915" i="2"/>
  <c r="AT894" i="2"/>
  <c r="AS894" i="2"/>
  <c r="AR894" i="2"/>
  <c r="AT846" i="2"/>
  <c r="AS846" i="2"/>
  <c r="AR846" i="2"/>
  <c r="X879" i="2"/>
  <c r="X819" i="2"/>
  <c r="AT962" i="2"/>
  <c r="AS962" i="2"/>
  <c r="AR962" i="2"/>
  <c r="AL861" i="2"/>
  <c r="AK861" i="2"/>
  <c r="AJ861" i="2"/>
  <c r="AH861" i="2"/>
  <c r="Z861" i="2"/>
  <c r="AG861" i="2"/>
  <c r="M861" i="2" s="1"/>
  <c r="N861" i="2" s="1"/>
  <c r="Y861" i="2"/>
  <c r="AI861" i="2"/>
  <c r="AA861" i="2"/>
  <c r="AL771" i="2"/>
  <c r="AK771" i="2"/>
  <c r="AJ771" i="2"/>
  <c r="AI771" i="2"/>
  <c r="AA771" i="2"/>
  <c r="AH771" i="2"/>
  <c r="Z771" i="2"/>
  <c r="AG771" i="2"/>
  <c r="Y771" i="2"/>
  <c r="V727" i="2"/>
  <c r="I727" i="2"/>
  <c r="AH788" i="2"/>
  <c r="Z788" i="2"/>
  <c r="AG788" i="2"/>
  <c r="M788" i="2" s="1"/>
  <c r="N788" i="2" s="1"/>
  <c r="Y788" i="2"/>
  <c r="AL788" i="2"/>
  <c r="AI788" i="2"/>
  <c r="AA788" i="2"/>
  <c r="AK788" i="2"/>
  <c r="AJ788" i="2"/>
  <c r="AH888" i="2"/>
  <c r="Z888" i="2"/>
  <c r="AG888" i="2"/>
  <c r="M888" i="2" s="1"/>
  <c r="N888" i="2" s="1"/>
  <c r="Y888" i="2"/>
  <c r="AL888" i="2"/>
  <c r="AK888" i="2"/>
  <c r="AI888" i="2"/>
  <c r="AA888" i="2"/>
  <c r="AJ888" i="2"/>
  <c r="AL785" i="2"/>
  <c r="AK785" i="2"/>
  <c r="AJ785" i="2"/>
  <c r="AI785" i="2"/>
  <c r="AA785" i="2"/>
  <c r="AH785" i="2"/>
  <c r="Z785" i="2"/>
  <c r="AG785" i="2"/>
  <c r="M785" i="2" s="1"/>
  <c r="N785" i="2" s="1"/>
  <c r="Y785" i="2"/>
  <c r="AL883" i="2"/>
  <c r="AK883" i="2"/>
  <c r="AJ883" i="2"/>
  <c r="AH883" i="2"/>
  <c r="Z883" i="2"/>
  <c r="AG883" i="2"/>
  <c r="Y883" i="2"/>
  <c r="AI883" i="2"/>
  <c r="AA883" i="2"/>
  <c r="X760" i="2"/>
  <c r="W839" i="2"/>
  <c r="AL773" i="2"/>
  <c r="AK773" i="2"/>
  <c r="AJ773" i="2"/>
  <c r="AI773" i="2"/>
  <c r="AA773" i="2"/>
  <c r="AH773" i="2"/>
  <c r="Z773" i="2"/>
  <c r="Y773" i="2"/>
  <c r="AG773" i="2"/>
  <c r="AG699" i="2"/>
  <c r="M699" i="2" s="1"/>
  <c r="N699" i="2" s="1"/>
  <c r="Y699" i="2"/>
  <c r="AL699" i="2"/>
  <c r="AJ699" i="2"/>
  <c r="Z699" i="2"/>
  <c r="AI699" i="2"/>
  <c r="AH699" i="2"/>
  <c r="AK699" i="2"/>
  <c r="AA699" i="2"/>
  <c r="I770" i="2"/>
  <c r="V770" i="2"/>
  <c r="AL739" i="2"/>
  <c r="AK739" i="2"/>
  <c r="AH739" i="2"/>
  <c r="Z739" i="2"/>
  <c r="Y739" i="2"/>
  <c r="AI739" i="2"/>
  <c r="AG739" i="2"/>
  <c r="AJ739" i="2"/>
  <c r="AA739" i="2"/>
  <c r="I711" i="2"/>
  <c r="W711" i="2"/>
  <c r="V711" i="2"/>
  <c r="AH760" i="2"/>
  <c r="Z760" i="2"/>
  <c r="AG760" i="2"/>
  <c r="M760" i="2" s="1"/>
  <c r="N760" i="2" s="1"/>
  <c r="Y760" i="2"/>
  <c r="AL760" i="2"/>
  <c r="AI760" i="2"/>
  <c r="AA760" i="2"/>
  <c r="AK760" i="2"/>
  <c r="AJ760" i="2"/>
  <c r="X732" i="2"/>
  <c r="AH782" i="2"/>
  <c r="Z782" i="2"/>
  <c r="AG782" i="2"/>
  <c r="Y782" i="2"/>
  <c r="AL782" i="2"/>
  <c r="AI782" i="2"/>
  <c r="AA782" i="2"/>
  <c r="AK782" i="2"/>
  <c r="AJ782" i="2"/>
  <c r="AH752" i="2"/>
  <c r="Z752" i="2"/>
  <c r="AG752" i="2"/>
  <c r="M752" i="2" s="1"/>
  <c r="N752" i="2" s="1"/>
  <c r="Y752" i="2"/>
  <c r="AL752" i="2"/>
  <c r="AI752" i="2"/>
  <c r="AA752" i="2"/>
  <c r="AK752" i="2"/>
  <c r="AJ752" i="2"/>
  <c r="I728" i="2"/>
  <c r="V728" i="2"/>
  <c r="AJ718" i="2"/>
  <c r="Z718" i="2"/>
  <c r="AT640" i="2"/>
  <c r="AS640" i="2"/>
  <c r="AR640" i="2"/>
  <c r="AL696" i="2"/>
  <c r="AK696" i="2"/>
  <c r="AI696" i="2"/>
  <c r="AA696" i="2"/>
  <c r="AG696" i="2"/>
  <c r="M696" i="2" s="1"/>
  <c r="N696" i="2" s="1"/>
  <c r="Y696" i="2"/>
  <c r="AJ696" i="2"/>
  <c r="AH696" i="2"/>
  <c r="Z696" i="2"/>
  <c r="I684" i="2"/>
  <c r="V684" i="2"/>
  <c r="O684" i="2"/>
  <c r="P684" i="2" s="1"/>
  <c r="AK698" i="2"/>
  <c r="AH698" i="2"/>
  <c r="Z698" i="2"/>
  <c r="AL698" i="2"/>
  <c r="AA698" i="2"/>
  <c r="AJ698" i="2"/>
  <c r="Y698" i="2"/>
  <c r="AI698" i="2"/>
  <c r="AG698" i="2"/>
  <c r="M698" i="2" s="1"/>
  <c r="N698" i="2" s="1"/>
  <c r="AL670" i="2"/>
  <c r="AK670" i="2"/>
  <c r="AI670" i="2"/>
  <c r="AA670" i="2"/>
  <c r="AG670" i="2"/>
  <c r="M670" i="2" s="1"/>
  <c r="N670" i="2" s="1"/>
  <c r="Y670" i="2"/>
  <c r="AH670" i="2"/>
  <c r="Z670" i="2"/>
  <c r="AJ670" i="2"/>
  <c r="X637" i="2"/>
  <c r="I592" i="2"/>
  <c r="V592" i="2"/>
  <c r="W592" i="2"/>
  <c r="X574" i="2"/>
  <c r="AL593" i="2"/>
  <c r="AK593" i="2"/>
  <c r="AI593" i="2"/>
  <c r="AA593" i="2"/>
  <c r="AJ593" i="2"/>
  <c r="AH593" i="2"/>
  <c r="AG593" i="2"/>
  <c r="M593" i="2" s="1"/>
  <c r="N593" i="2" s="1"/>
  <c r="Z593" i="2"/>
  <c r="Y593" i="2"/>
  <c r="V650" i="2"/>
  <c r="I598" i="2"/>
  <c r="V598" i="2"/>
  <c r="W598" i="2"/>
  <c r="V565" i="2"/>
  <c r="I565" i="2"/>
  <c r="W565" i="2"/>
  <c r="I608" i="2"/>
  <c r="V608" i="2"/>
  <c r="W608" i="2"/>
  <c r="AR562" i="2"/>
  <c r="AT562" i="2"/>
  <c r="AS562" i="2"/>
  <c r="X421" i="2"/>
  <c r="X389" i="2"/>
  <c r="AR456" i="2"/>
  <c r="AT456" i="2"/>
  <c r="AS456" i="2"/>
  <c r="AJ514" i="2"/>
  <c r="AI514" i="2"/>
  <c r="AA514" i="2"/>
  <c r="AH514" i="2"/>
  <c r="Z514" i="2"/>
  <c r="AG514" i="2"/>
  <c r="Y514" i="2"/>
  <c r="AK514" i="2"/>
  <c r="AL514" i="2"/>
  <c r="AT385" i="2"/>
  <c r="AS385" i="2"/>
  <c r="AR385" i="2"/>
  <c r="X470" i="2"/>
  <c r="AT601" i="2"/>
  <c r="AS601" i="2"/>
  <c r="AR601" i="2"/>
  <c r="AI586" i="2"/>
  <c r="AA586" i="2"/>
  <c r="AH586" i="2"/>
  <c r="Z586" i="2"/>
  <c r="AG586" i="2"/>
  <c r="M586" i="2" s="1"/>
  <c r="N586" i="2" s="1"/>
  <c r="Y586" i="2"/>
  <c r="AJ586" i="2"/>
  <c r="AK586" i="2"/>
  <c r="AL586" i="2"/>
  <c r="X484" i="2"/>
  <c r="X540" i="2"/>
  <c r="K453" i="2"/>
  <c r="L453" i="2" s="1"/>
  <c r="AR448" i="2"/>
  <c r="AT448" i="2"/>
  <c r="AS448" i="2"/>
  <c r="AT417" i="2"/>
  <c r="AS417" i="2"/>
  <c r="AR417" i="2"/>
  <c r="X224" i="2"/>
  <c r="I197" i="2"/>
  <c r="W197" i="2"/>
  <c r="V197" i="2"/>
  <c r="AK331" i="2"/>
  <c r="AJ331" i="2"/>
  <c r="AI331" i="2"/>
  <c r="AA331" i="2"/>
  <c r="AH331" i="2"/>
  <c r="Z331" i="2"/>
  <c r="Y331" i="2"/>
  <c r="AL331" i="2"/>
  <c r="AG331" i="2"/>
  <c r="M331" i="2" s="1"/>
  <c r="N331" i="2" s="1"/>
  <c r="X296" i="2"/>
  <c r="AJ502" i="2"/>
  <c r="AI502" i="2"/>
  <c r="AA502" i="2"/>
  <c r="AH502" i="2"/>
  <c r="Z502" i="2"/>
  <c r="AG502" i="2"/>
  <c r="M502" i="2" s="1"/>
  <c r="N502" i="2" s="1"/>
  <c r="Y502" i="2"/>
  <c r="AL502" i="2"/>
  <c r="AK502" i="2"/>
  <c r="AN431" i="2"/>
  <c r="AQ431" i="2"/>
  <c r="AP431" i="2"/>
  <c r="AO431" i="2"/>
  <c r="AM431" i="2"/>
  <c r="O431" i="2"/>
  <c r="P431" i="2" s="1"/>
  <c r="AL383" i="2"/>
  <c r="AI383" i="2"/>
  <c r="Z383" i="2"/>
  <c r="AH383" i="2"/>
  <c r="Y383" i="2"/>
  <c r="AG383" i="2"/>
  <c r="M383" i="2" s="1"/>
  <c r="N383" i="2" s="1"/>
  <c r="AJ383" i="2"/>
  <c r="AA383" i="2"/>
  <c r="AK383" i="2"/>
  <c r="AG362" i="2"/>
  <c r="Y362" i="2"/>
  <c r="AL362" i="2"/>
  <c r="AJ362" i="2"/>
  <c r="AH362" i="2"/>
  <c r="AA362" i="2"/>
  <c r="Z362" i="2"/>
  <c r="AK362" i="2"/>
  <c r="AI362" i="2"/>
  <c r="AT360" i="2"/>
  <c r="AR360" i="2"/>
  <c r="AS360" i="2"/>
  <c r="I314" i="2"/>
  <c r="W314" i="2"/>
  <c r="V314" i="2"/>
  <c r="I228" i="2"/>
  <c r="W228" i="2"/>
  <c r="V228" i="2"/>
  <c r="AT302" i="2"/>
  <c r="AR302" i="2"/>
  <c r="AS302" i="2"/>
  <c r="AT286" i="2"/>
  <c r="AR286" i="2"/>
  <c r="AS286" i="2"/>
  <c r="AR251" i="2"/>
  <c r="AT251" i="2"/>
  <c r="AS251" i="2"/>
  <c r="X249" i="2"/>
  <c r="X407" i="2"/>
  <c r="AT291" i="2"/>
  <c r="AT113" i="2"/>
  <c r="AS113" i="2"/>
  <c r="AR113" i="2"/>
  <c r="Q113" i="2" s="1"/>
  <c r="R113" i="2" s="1"/>
  <c r="AT80" i="2"/>
  <c r="AS80" i="2"/>
  <c r="AR80" i="2"/>
  <c r="AT38" i="2"/>
  <c r="AS38" i="2"/>
  <c r="AR38" i="2"/>
  <c r="AS72" i="2"/>
  <c r="AT72" i="2"/>
  <c r="AR72" i="2"/>
  <c r="AI1396" i="2"/>
  <c r="AA1396" i="2"/>
  <c r="AK1396" i="2"/>
  <c r="AH1396" i="2"/>
  <c r="AG1396" i="2"/>
  <c r="M1396" i="2" s="1"/>
  <c r="N1396" i="2" s="1"/>
  <c r="AJ1396" i="2"/>
  <c r="Z1396" i="2"/>
  <c r="AL1396" i="2"/>
  <c r="Y1396" i="2"/>
  <c r="AU1333" i="2"/>
  <c r="AY1333" i="2"/>
  <c r="AX1333" i="2"/>
  <c r="AW1333" i="2"/>
  <c r="AV1333" i="2"/>
  <c r="AK1225" i="2"/>
  <c r="AJ1225" i="2"/>
  <c r="AA1225" i="2"/>
  <c r="Z1225" i="2"/>
  <c r="Y1225" i="2"/>
  <c r="AL1225" i="2"/>
  <c r="AI1225" i="2"/>
  <c r="AH1225" i="2"/>
  <c r="AG1225" i="2"/>
  <c r="AS1185" i="2"/>
  <c r="AR1185" i="2"/>
  <c r="AT1185" i="2"/>
  <c r="AS1237" i="2"/>
  <c r="AR1237" i="2"/>
  <c r="Q1237" i="2" s="1"/>
  <c r="R1237" i="2" s="1"/>
  <c r="AT1237" i="2"/>
  <c r="AT1134" i="2"/>
  <c r="AS1134" i="2"/>
  <c r="AR1134" i="2"/>
  <c r="AS1113" i="2"/>
  <c r="AR1113" i="2"/>
  <c r="AT1113" i="2"/>
  <c r="AT1069" i="2"/>
  <c r="AR1069" i="2"/>
  <c r="AS1069" i="2"/>
  <c r="AS937" i="2"/>
  <c r="AR937" i="2"/>
  <c r="AT937" i="2"/>
  <c r="AT886" i="2"/>
  <c r="AS886" i="2"/>
  <c r="AR886" i="2"/>
  <c r="M782" i="2"/>
  <c r="N782" i="2" s="1"/>
  <c r="AL873" i="2"/>
  <c r="AK873" i="2"/>
  <c r="AJ873" i="2"/>
  <c r="AH873" i="2"/>
  <c r="Z873" i="2"/>
  <c r="AG873" i="2"/>
  <c r="Y873" i="2"/>
  <c r="K873" i="2" s="1"/>
  <c r="L873" i="2" s="1"/>
  <c r="AA873" i="2"/>
  <c r="AI873" i="2"/>
  <c r="AT766" i="2"/>
  <c r="AS766" i="2"/>
  <c r="AR766" i="2"/>
  <c r="AT1468" i="2"/>
  <c r="AS1468" i="2"/>
  <c r="AR1468" i="2"/>
  <c r="Q1468" i="2" s="1"/>
  <c r="R1468" i="2" s="1"/>
  <c r="AI1434" i="2"/>
  <c r="AA1434" i="2"/>
  <c r="AG1434" i="2"/>
  <c r="M1434" i="2" s="1"/>
  <c r="N1434" i="2" s="1"/>
  <c r="AH1434" i="2"/>
  <c r="Y1434" i="2"/>
  <c r="Z1434" i="2"/>
  <c r="AL1434" i="2"/>
  <c r="AK1434" i="2"/>
  <c r="AJ1434" i="2"/>
  <c r="AT1431" i="2"/>
  <c r="AS1431" i="2"/>
  <c r="AR1431" i="2"/>
  <c r="AR1362" i="2"/>
  <c r="AT1362" i="2"/>
  <c r="AS1362" i="2"/>
  <c r="AL1482" i="2"/>
  <c r="AK1482" i="2"/>
  <c r="AI1482" i="2"/>
  <c r="AA1482" i="2"/>
  <c r="AJ1482" i="2"/>
  <c r="AH1482" i="2"/>
  <c r="AG1482" i="2"/>
  <c r="M1482" i="2" s="1"/>
  <c r="N1482" i="2" s="1"/>
  <c r="Z1482" i="2"/>
  <c r="Y1482" i="2"/>
  <c r="AT1499" i="2"/>
  <c r="AS1499" i="2"/>
  <c r="AR1499" i="2"/>
  <c r="AH1471" i="2"/>
  <c r="Z1471" i="2"/>
  <c r="AG1471" i="2"/>
  <c r="M1471" i="2" s="1"/>
  <c r="N1471" i="2" s="1"/>
  <c r="Y1471" i="2"/>
  <c r="AL1471" i="2"/>
  <c r="AK1471" i="2"/>
  <c r="AA1471" i="2"/>
  <c r="AJ1471" i="2"/>
  <c r="AI1471" i="2"/>
  <c r="AK1459" i="2"/>
  <c r="AI1459" i="2"/>
  <c r="AA1459" i="2"/>
  <c r="Z1459" i="2"/>
  <c r="AL1459" i="2"/>
  <c r="Y1459" i="2"/>
  <c r="AJ1459" i="2"/>
  <c r="AG1459" i="2"/>
  <c r="AH1459" i="2"/>
  <c r="AT1471" i="2"/>
  <c r="AS1471" i="2"/>
  <c r="AR1471" i="2"/>
  <c r="AJ1455" i="2"/>
  <c r="AI1455" i="2"/>
  <c r="AA1455" i="2"/>
  <c r="AG1455" i="2"/>
  <c r="M1455" i="2" s="1"/>
  <c r="N1455" i="2" s="1"/>
  <c r="Y1455" i="2"/>
  <c r="Z1455" i="2"/>
  <c r="AL1455" i="2"/>
  <c r="AK1455" i="2"/>
  <c r="AH1455" i="2"/>
  <c r="AR1434" i="2"/>
  <c r="AS1434" i="2"/>
  <c r="AT1434" i="2"/>
  <c r="W1413" i="2"/>
  <c r="AS1421" i="2"/>
  <c r="AR1421" i="2"/>
  <c r="AT1421" i="2"/>
  <c r="I1399" i="2"/>
  <c r="V1399" i="2"/>
  <c r="W1399" i="2"/>
  <c r="AG1430" i="2"/>
  <c r="Y1430" i="2"/>
  <c r="AL1430" i="2"/>
  <c r="AH1430" i="2"/>
  <c r="Z1430" i="2"/>
  <c r="AA1430" i="2"/>
  <c r="AJ1430" i="2"/>
  <c r="AK1430" i="2"/>
  <c r="AI1430" i="2"/>
  <c r="AJ1390" i="2"/>
  <c r="AL1390" i="2"/>
  <c r="AA1390" i="2"/>
  <c r="AK1390" i="2"/>
  <c r="Z1390" i="2"/>
  <c r="AI1390" i="2"/>
  <c r="Y1390" i="2"/>
  <c r="AH1390" i="2"/>
  <c r="AG1390" i="2"/>
  <c r="X1385" i="2"/>
  <c r="AR1360" i="2"/>
  <c r="AS1360" i="2"/>
  <c r="AT1360" i="2"/>
  <c r="AT1371" i="2"/>
  <c r="AS1371" i="2"/>
  <c r="AR1371" i="2"/>
  <c r="AS1359" i="2"/>
  <c r="AR1359" i="2"/>
  <c r="AT1359" i="2"/>
  <c r="AI1326" i="2"/>
  <c r="AA1326" i="2"/>
  <c r="AH1326" i="2"/>
  <c r="Z1326" i="2"/>
  <c r="AG1326" i="2"/>
  <c r="M1326" i="2" s="1"/>
  <c r="N1326" i="2" s="1"/>
  <c r="AK1326" i="2"/>
  <c r="Y1326" i="2"/>
  <c r="AL1326" i="2"/>
  <c r="AJ1326" i="2"/>
  <c r="AS1401" i="2"/>
  <c r="AT1401" i="2"/>
  <c r="AR1401" i="2"/>
  <c r="AL1317" i="2"/>
  <c r="AI1317" i="2"/>
  <c r="Z1317" i="2"/>
  <c r="AJ1317" i="2"/>
  <c r="AH1317" i="2"/>
  <c r="AG1317" i="2"/>
  <c r="AA1317" i="2"/>
  <c r="AK1317" i="2"/>
  <c r="Y1317" i="2"/>
  <c r="AS1297" i="2"/>
  <c r="AT1297" i="2"/>
  <c r="AR1297" i="2"/>
  <c r="AI1288" i="2"/>
  <c r="Z1288" i="2"/>
  <c r="AG1288" i="2"/>
  <c r="M1288" i="2" s="1"/>
  <c r="N1288" i="2" s="1"/>
  <c r="AL1288" i="2"/>
  <c r="AK1288" i="2"/>
  <c r="AJ1288" i="2"/>
  <c r="AH1288" i="2"/>
  <c r="AA1288" i="2"/>
  <c r="Y1288" i="2"/>
  <c r="I1299" i="2"/>
  <c r="W1299" i="2"/>
  <c r="AI1324" i="2"/>
  <c r="AA1324" i="2"/>
  <c r="AH1324" i="2"/>
  <c r="Z1324" i="2"/>
  <c r="AK1324" i="2"/>
  <c r="Y1324" i="2"/>
  <c r="AL1324" i="2"/>
  <c r="AG1324" i="2"/>
  <c r="M1324" i="2" s="1"/>
  <c r="N1324" i="2" s="1"/>
  <c r="AJ1324" i="2"/>
  <c r="M1236" i="2"/>
  <c r="N1236" i="2" s="1"/>
  <c r="I1319" i="2"/>
  <c r="V1319" i="2"/>
  <c r="W1344" i="2"/>
  <c r="I1206" i="2"/>
  <c r="W1206" i="2"/>
  <c r="I1199" i="2"/>
  <c r="V1199" i="2"/>
  <c r="W1199" i="2"/>
  <c r="X1233" i="2"/>
  <c r="AK1280" i="2"/>
  <c r="AJ1280" i="2"/>
  <c r="AA1280" i="2"/>
  <c r="AH1280" i="2"/>
  <c r="Y1280" i="2"/>
  <c r="Z1280" i="2"/>
  <c r="AL1280" i="2"/>
  <c r="AI1280" i="2"/>
  <c r="AG1280" i="2"/>
  <c r="M1280" i="2" s="1"/>
  <c r="N1280" i="2" s="1"/>
  <c r="AR1255" i="2"/>
  <c r="AS1255" i="2"/>
  <c r="AT1255" i="2"/>
  <c r="W1217" i="2"/>
  <c r="I1198" i="2"/>
  <c r="W1198" i="2"/>
  <c r="V1198" i="2"/>
  <c r="I1182" i="2"/>
  <c r="V1182" i="2"/>
  <c r="X1281" i="2"/>
  <c r="Q1187" i="2"/>
  <c r="R1187" i="2" s="1"/>
  <c r="W1259" i="2"/>
  <c r="I1157" i="2"/>
  <c r="W1157" i="2"/>
  <c r="V1157" i="2"/>
  <c r="I1141" i="2"/>
  <c r="W1141" i="2"/>
  <c r="V1141" i="2"/>
  <c r="M1227" i="2"/>
  <c r="N1227" i="2" s="1"/>
  <c r="X1227" i="2"/>
  <c r="AG1202" i="2"/>
  <c r="Y1202" i="2"/>
  <c r="AL1202" i="2"/>
  <c r="AK1202" i="2"/>
  <c r="AJ1202" i="2"/>
  <c r="AI1202" i="2"/>
  <c r="AH1202" i="2"/>
  <c r="AA1202" i="2"/>
  <c r="Z1202" i="2"/>
  <c r="AG1158" i="2"/>
  <c r="M1158" i="2" s="1"/>
  <c r="N1158" i="2" s="1"/>
  <c r="Y1158" i="2"/>
  <c r="AL1158" i="2"/>
  <c r="AK1158" i="2"/>
  <c r="AJ1158" i="2"/>
  <c r="AH1158" i="2"/>
  <c r="Z1158" i="2"/>
  <c r="AA1158" i="2"/>
  <c r="AI1158" i="2"/>
  <c r="AJ1216" i="2"/>
  <c r="AI1216" i="2"/>
  <c r="AA1216" i="2"/>
  <c r="AG1216" i="2"/>
  <c r="M1216" i="2" s="1"/>
  <c r="N1216" i="2" s="1"/>
  <c r="Y1216" i="2"/>
  <c r="Z1216" i="2"/>
  <c r="AL1216" i="2"/>
  <c r="AK1216" i="2"/>
  <c r="AH1216" i="2"/>
  <c r="AK1135" i="2"/>
  <c r="AH1135" i="2"/>
  <c r="Z1135" i="2"/>
  <c r="AG1135" i="2"/>
  <c r="Y1135" i="2"/>
  <c r="AL1135" i="2"/>
  <c r="AA1135" i="2"/>
  <c r="AJ1135" i="2"/>
  <c r="AI1135" i="2"/>
  <c r="I1148" i="2"/>
  <c r="W1148" i="2"/>
  <c r="X1132" i="2"/>
  <c r="AR1095" i="2"/>
  <c r="Q1095" i="2" s="1"/>
  <c r="R1095" i="2" s="1"/>
  <c r="AT1095" i="2"/>
  <c r="AS1095" i="2"/>
  <c r="X1097" i="2"/>
  <c r="M1097" i="2"/>
  <c r="N1097" i="2" s="1"/>
  <c r="X1110" i="2"/>
  <c r="AG1112" i="2"/>
  <c r="M1112" i="2" s="1"/>
  <c r="N1112" i="2" s="1"/>
  <c r="Y1112" i="2"/>
  <c r="AL1112" i="2"/>
  <c r="AK1112" i="2"/>
  <c r="AJ1112" i="2"/>
  <c r="AH1112" i="2"/>
  <c r="Z1112" i="2"/>
  <c r="AI1112" i="2"/>
  <c r="AA1112" i="2"/>
  <c r="AT1116" i="2"/>
  <c r="AS1116" i="2"/>
  <c r="AR1116" i="2"/>
  <c r="AT1090" i="2"/>
  <c r="AR1090" i="2"/>
  <c r="AS1090" i="2"/>
  <c r="AL1027" i="2"/>
  <c r="AJ1027" i="2"/>
  <c r="AI1027" i="2"/>
  <c r="AA1027" i="2"/>
  <c r="AH1027" i="2"/>
  <c r="Z1027" i="2"/>
  <c r="AG1027" i="2"/>
  <c r="Y1027" i="2"/>
  <c r="AK1027" i="2"/>
  <c r="I1039" i="2"/>
  <c r="W1039" i="2"/>
  <c r="V1039" i="2"/>
  <c r="V1001" i="2"/>
  <c r="I1001" i="2"/>
  <c r="K1001" i="2"/>
  <c r="L1001" i="2" s="1"/>
  <c r="O1001" i="2"/>
  <c r="P1001" i="2" s="1"/>
  <c r="AG1118" i="2"/>
  <c r="M1118" i="2" s="1"/>
  <c r="N1118" i="2" s="1"/>
  <c r="Y1118" i="2"/>
  <c r="AL1118" i="2"/>
  <c r="AK1118" i="2"/>
  <c r="AJ1118" i="2"/>
  <c r="AH1118" i="2"/>
  <c r="Z1118" i="2"/>
  <c r="AA1118" i="2"/>
  <c r="AI1118" i="2"/>
  <c r="AU1007" i="2"/>
  <c r="AY1007" i="2"/>
  <c r="AV1007" i="2"/>
  <c r="AW1007" i="2"/>
  <c r="AX1007" i="2"/>
  <c r="AL1073" i="2"/>
  <c r="AJ1073" i="2"/>
  <c r="AI1073" i="2"/>
  <c r="AA1073" i="2"/>
  <c r="AH1073" i="2"/>
  <c r="Z1073" i="2"/>
  <c r="AG1073" i="2"/>
  <c r="M1073" i="2" s="1"/>
  <c r="N1073" i="2" s="1"/>
  <c r="Y1073" i="2"/>
  <c r="AK1073" i="2"/>
  <c r="AL1053" i="2"/>
  <c r="AJ1053" i="2"/>
  <c r="AI1053" i="2"/>
  <c r="AA1053" i="2"/>
  <c r="AH1053" i="2"/>
  <c r="Z1053" i="2"/>
  <c r="AG1053" i="2"/>
  <c r="M1053" i="2" s="1"/>
  <c r="N1053" i="2" s="1"/>
  <c r="Y1053" i="2"/>
  <c r="AK1053" i="2"/>
  <c r="AT1036" i="2"/>
  <c r="AR1036" i="2"/>
  <c r="AS1036" i="2"/>
  <c r="AT1068" i="2"/>
  <c r="AS1068" i="2"/>
  <c r="AR1068" i="2"/>
  <c r="V1042" i="2"/>
  <c r="I1042" i="2"/>
  <c r="K1042" i="2"/>
  <c r="L1042" i="2" s="1"/>
  <c r="X1045" i="2"/>
  <c r="AH989" i="2"/>
  <c r="Z989" i="2"/>
  <c r="AG989" i="2"/>
  <c r="Y989" i="2"/>
  <c r="AL989" i="2"/>
  <c r="AK989" i="2"/>
  <c r="AI989" i="2"/>
  <c r="AA989" i="2"/>
  <c r="AJ989" i="2"/>
  <c r="AH941" i="2"/>
  <c r="Z941" i="2"/>
  <c r="AG941" i="2"/>
  <c r="M941" i="2" s="1"/>
  <c r="N941" i="2" s="1"/>
  <c r="Y941" i="2"/>
  <c r="AI941" i="2"/>
  <c r="AA941" i="2"/>
  <c r="AL941" i="2"/>
  <c r="AK941" i="2"/>
  <c r="AJ941" i="2"/>
  <c r="AT905" i="2"/>
  <c r="AS905" i="2"/>
  <c r="AR905" i="2"/>
  <c r="Q1007" i="2"/>
  <c r="R1007" i="2" s="1"/>
  <c r="AL938" i="2"/>
  <c r="AK938" i="2"/>
  <c r="AJ938" i="2"/>
  <c r="AI938" i="2"/>
  <c r="AA938" i="2"/>
  <c r="AH938" i="2"/>
  <c r="AG938" i="2"/>
  <c r="M938" i="2" s="1"/>
  <c r="N938" i="2" s="1"/>
  <c r="Y938" i="2"/>
  <c r="Z938" i="2"/>
  <c r="I983" i="2"/>
  <c r="V983" i="2"/>
  <c r="W983" i="2"/>
  <c r="X972" i="2"/>
  <c r="AT953" i="2"/>
  <c r="AR953" i="2"/>
  <c r="AS953" i="2"/>
  <c r="AR900" i="2"/>
  <c r="AS900" i="2"/>
  <c r="AT900" i="2"/>
  <c r="AT902" i="2"/>
  <c r="AS902" i="2"/>
  <c r="AR902" i="2"/>
  <c r="W876" i="2"/>
  <c r="V821" i="2"/>
  <c r="V885" i="2"/>
  <c r="V777" i="2"/>
  <c r="I777" i="2"/>
  <c r="W777" i="2"/>
  <c r="V761" i="2"/>
  <c r="I761" i="2"/>
  <c r="W761" i="2"/>
  <c r="V745" i="2"/>
  <c r="I745" i="2"/>
  <c r="O842" i="2"/>
  <c r="P842" i="2" s="1"/>
  <c r="V823" i="2"/>
  <c r="I811" i="2"/>
  <c r="W811" i="2"/>
  <c r="AT890" i="2"/>
  <c r="AS890" i="2"/>
  <c r="AR890" i="2"/>
  <c r="V811" i="2"/>
  <c r="AL795" i="2"/>
  <c r="AK795" i="2"/>
  <c r="AJ795" i="2"/>
  <c r="AI795" i="2"/>
  <c r="AA795" i="2"/>
  <c r="AH795" i="2"/>
  <c r="Z795" i="2"/>
  <c r="AG795" i="2"/>
  <c r="M795" i="2" s="1"/>
  <c r="N795" i="2" s="1"/>
  <c r="Y795" i="2"/>
  <c r="AH832" i="2"/>
  <c r="Z832" i="2"/>
  <c r="AG832" i="2"/>
  <c r="M832" i="2" s="1"/>
  <c r="N832" i="2" s="1"/>
  <c r="Y832" i="2"/>
  <c r="AL832" i="2"/>
  <c r="AI832" i="2"/>
  <c r="AA832" i="2"/>
  <c r="AK832" i="2"/>
  <c r="AJ832" i="2"/>
  <c r="W821" i="2"/>
  <c r="I810" i="2"/>
  <c r="V810" i="2"/>
  <c r="W810" i="2"/>
  <c r="AH770" i="2"/>
  <c r="Z770" i="2"/>
  <c r="AG770" i="2"/>
  <c r="Y770" i="2"/>
  <c r="K770" i="2" s="1"/>
  <c r="L770" i="2" s="1"/>
  <c r="AL770" i="2"/>
  <c r="AI770" i="2"/>
  <c r="AA770" i="2"/>
  <c r="AK770" i="2"/>
  <c r="AJ770" i="2"/>
  <c r="AL881" i="2"/>
  <c r="AK881" i="2"/>
  <c r="AJ881" i="2"/>
  <c r="AH881" i="2"/>
  <c r="Z881" i="2"/>
  <c r="AG881" i="2"/>
  <c r="M881" i="2" s="1"/>
  <c r="N881" i="2" s="1"/>
  <c r="Y881" i="2"/>
  <c r="AA881" i="2"/>
  <c r="AI881" i="2"/>
  <c r="AT812" i="2"/>
  <c r="AS812" i="2"/>
  <c r="AR812" i="2"/>
  <c r="X795" i="2"/>
  <c r="I866" i="2"/>
  <c r="W866" i="2"/>
  <c r="V866" i="2"/>
  <c r="AT849" i="2"/>
  <c r="AS849" i="2"/>
  <c r="AR849" i="2"/>
  <c r="AT737" i="2"/>
  <c r="AS737" i="2"/>
  <c r="AR737" i="2"/>
  <c r="X719" i="2"/>
  <c r="V884" i="2"/>
  <c r="AL725" i="2"/>
  <c r="AK725" i="2"/>
  <c r="AJ725" i="2"/>
  <c r="Y725" i="2"/>
  <c r="AG725" i="2"/>
  <c r="M725" i="2" s="1"/>
  <c r="N725" i="2" s="1"/>
  <c r="AA725" i="2"/>
  <c r="AI725" i="2"/>
  <c r="AH725" i="2"/>
  <c r="Z725" i="2"/>
  <c r="AH806" i="2"/>
  <c r="Z806" i="2"/>
  <c r="AG806" i="2"/>
  <c r="M806" i="2" s="1"/>
  <c r="N806" i="2" s="1"/>
  <c r="Y806" i="2"/>
  <c r="AL806" i="2"/>
  <c r="AI806" i="2"/>
  <c r="AA806" i="2"/>
  <c r="AK806" i="2"/>
  <c r="AJ806" i="2"/>
  <c r="AT764" i="2"/>
  <c r="AS764" i="2"/>
  <c r="AR764" i="2"/>
  <c r="X752" i="2"/>
  <c r="W728" i="2"/>
  <c r="AT686" i="2"/>
  <c r="AS686" i="2"/>
  <c r="AR686" i="2"/>
  <c r="AT696" i="2"/>
  <c r="AS696" i="2"/>
  <c r="AR696" i="2"/>
  <c r="Q696" i="2" s="1"/>
  <c r="R696" i="2" s="1"/>
  <c r="AJ631" i="2"/>
  <c r="AI631" i="2"/>
  <c r="AA631" i="2"/>
  <c r="AH631" i="2"/>
  <c r="Z631" i="2"/>
  <c r="AG631" i="2"/>
  <c r="M631" i="2" s="1"/>
  <c r="N631" i="2" s="1"/>
  <c r="Y631" i="2"/>
  <c r="AK631" i="2"/>
  <c r="AL631" i="2"/>
  <c r="AK704" i="2"/>
  <c r="AH704" i="2"/>
  <c r="Z704" i="2"/>
  <c r="AL704" i="2"/>
  <c r="AA704" i="2"/>
  <c r="AJ704" i="2"/>
  <c r="Y704" i="2"/>
  <c r="K704" i="2" s="1"/>
  <c r="L704" i="2" s="1"/>
  <c r="AG704" i="2"/>
  <c r="AI704" i="2"/>
  <c r="AL686" i="2"/>
  <c r="AK686" i="2"/>
  <c r="AI686" i="2"/>
  <c r="AA686" i="2"/>
  <c r="AG686" i="2"/>
  <c r="M686" i="2" s="1"/>
  <c r="N686" i="2" s="1"/>
  <c r="Y686" i="2"/>
  <c r="K686" i="2" s="1"/>
  <c r="L686" i="2" s="1"/>
  <c r="AH686" i="2"/>
  <c r="Z686" i="2"/>
  <c r="AJ686" i="2"/>
  <c r="X670" i="2"/>
  <c r="AL672" i="2"/>
  <c r="AK672" i="2"/>
  <c r="AI672" i="2"/>
  <c r="AA672" i="2"/>
  <c r="AG672" i="2"/>
  <c r="Y672" i="2"/>
  <c r="AJ672" i="2"/>
  <c r="AH672" i="2"/>
  <c r="Z672" i="2"/>
  <c r="AJ685" i="2"/>
  <c r="AI685" i="2"/>
  <c r="AA685" i="2"/>
  <c r="AH685" i="2"/>
  <c r="Z685" i="2"/>
  <c r="AG685" i="2"/>
  <c r="M685" i="2" s="1"/>
  <c r="N685" i="2" s="1"/>
  <c r="Y685" i="2"/>
  <c r="AK685" i="2"/>
  <c r="AL685" i="2"/>
  <c r="V668" i="2"/>
  <c r="I642" i="2"/>
  <c r="W642" i="2"/>
  <c r="V591" i="2"/>
  <c r="I591" i="2"/>
  <c r="W591" i="2"/>
  <c r="V597" i="2"/>
  <c r="I597" i="2"/>
  <c r="K597" i="2"/>
  <c r="L597" i="2" s="1"/>
  <c r="AL567" i="2"/>
  <c r="AK567" i="2"/>
  <c r="AI567" i="2"/>
  <c r="AA567" i="2"/>
  <c r="AJ567" i="2"/>
  <c r="AH567" i="2"/>
  <c r="AG567" i="2"/>
  <c r="Z567" i="2"/>
  <c r="Y567" i="2"/>
  <c r="X556" i="2"/>
  <c r="AS623" i="2"/>
  <c r="AT623" i="2"/>
  <c r="AR623" i="2"/>
  <c r="AK515" i="2"/>
  <c r="AL515" i="2"/>
  <c r="AA515" i="2"/>
  <c r="AJ515" i="2"/>
  <c r="Z515" i="2"/>
  <c r="AI515" i="2"/>
  <c r="Y515" i="2"/>
  <c r="AH515" i="2"/>
  <c r="AG515" i="2"/>
  <c r="X419" i="2"/>
  <c r="X403" i="2"/>
  <c r="AJ496" i="2"/>
  <c r="O496" i="2" s="1"/>
  <c r="P496" i="2" s="1"/>
  <c r="AI496" i="2"/>
  <c r="AA496" i="2"/>
  <c r="AH496" i="2"/>
  <c r="Z496" i="2"/>
  <c r="AG496" i="2"/>
  <c r="Y496" i="2"/>
  <c r="AL496" i="2"/>
  <c r="AK496" i="2"/>
  <c r="AJ476" i="2"/>
  <c r="AI476" i="2"/>
  <c r="AA476" i="2"/>
  <c r="AH476" i="2"/>
  <c r="Z476" i="2"/>
  <c r="AG476" i="2"/>
  <c r="Y476" i="2"/>
  <c r="AL476" i="2"/>
  <c r="AK476" i="2"/>
  <c r="I436" i="2"/>
  <c r="V436" i="2"/>
  <c r="W436" i="2"/>
  <c r="AT463" i="2"/>
  <c r="AS463" i="2"/>
  <c r="AR463" i="2"/>
  <c r="V547" i="2"/>
  <c r="I547" i="2"/>
  <c r="W547" i="2"/>
  <c r="O482" i="2"/>
  <c r="P482" i="2" s="1"/>
  <c r="AI570" i="2"/>
  <c r="AA570" i="2"/>
  <c r="AH570" i="2"/>
  <c r="Z570" i="2"/>
  <c r="AG570" i="2"/>
  <c r="M570" i="2" s="1"/>
  <c r="N570" i="2" s="1"/>
  <c r="Y570" i="2"/>
  <c r="AJ570" i="2"/>
  <c r="AK570" i="2"/>
  <c r="AL570" i="2"/>
  <c r="AS531" i="2"/>
  <c r="AT531" i="2"/>
  <c r="AR531" i="2"/>
  <c r="AJ456" i="2"/>
  <c r="AI456" i="2"/>
  <c r="AA456" i="2"/>
  <c r="AH456" i="2"/>
  <c r="Z456" i="2"/>
  <c r="AG456" i="2"/>
  <c r="M456" i="2" s="1"/>
  <c r="N456" i="2" s="1"/>
  <c r="Y456" i="2"/>
  <c r="AL456" i="2"/>
  <c r="AK456" i="2"/>
  <c r="O511" i="2"/>
  <c r="P511" i="2" s="1"/>
  <c r="AR500" i="2"/>
  <c r="AT500" i="2"/>
  <c r="AS500" i="2"/>
  <c r="AL487" i="2"/>
  <c r="AK487" i="2"/>
  <c r="AJ487" i="2"/>
  <c r="AI487" i="2"/>
  <c r="AA487" i="2"/>
  <c r="AH487" i="2"/>
  <c r="AG487" i="2"/>
  <c r="Z487" i="2"/>
  <c r="Y487" i="2"/>
  <c r="AJ454" i="2"/>
  <c r="AI454" i="2"/>
  <c r="AA454" i="2"/>
  <c r="AH454" i="2"/>
  <c r="Z454" i="2"/>
  <c r="AG454" i="2"/>
  <c r="M454" i="2" s="1"/>
  <c r="N454" i="2" s="1"/>
  <c r="Y454" i="2"/>
  <c r="AL454" i="2"/>
  <c r="AK454" i="2"/>
  <c r="I342" i="2"/>
  <c r="V342" i="2"/>
  <c r="W342" i="2"/>
  <c r="AR281" i="2"/>
  <c r="AT281" i="2"/>
  <c r="AS281" i="2"/>
  <c r="AT254" i="2"/>
  <c r="AR254" i="2"/>
  <c r="AS254" i="2"/>
  <c r="I209" i="2"/>
  <c r="V209" i="2"/>
  <c r="W209" i="2"/>
  <c r="AR406" i="2"/>
  <c r="AT406" i="2"/>
  <c r="AS406" i="2"/>
  <c r="AT366" i="2"/>
  <c r="AS366" i="2"/>
  <c r="AR366" i="2"/>
  <c r="AL195" i="2"/>
  <c r="AK195" i="2"/>
  <c r="AJ195" i="2"/>
  <c r="AI195" i="2"/>
  <c r="AH195" i="2"/>
  <c r="AG195" i="2"/>
  <c r="AA195" i="2"/>
  <c r="Z195" i="2"/>
  <c r="Y195" i="2"/>
  <c r="AT330" i="2"/>
  <c r="AR330" i="2"/>
  <c r="AS330" i="2"/>
  <c r="X304" i="2"/>
  <c r="X264" i="2"/>
  <c r="AT383" i="2"/>
  <c r="AR383" i="2"/>
  <c r="AS383" i="2"/>
  <c r="AL626" i="2"/>
  <c r="AK626" i="2"/>
  <c r="AG626" i="2"/>
  <c r="M626" i="2" s="1"/>
  <c r="N626" i="2" s="1"/>
  <c r="Y626" i="2"/>
  <c r="AJ626" i="2"/>
  <c r="AI626" i="2"/>
  <c r="AH626" i="2"/>
  <c r="Z626" i="2"/>
  <c r="AA626" i="2"/>
  <c r="AT413" i="2"/>
  <c r="AS413" i="2"/>
  <c r="AR413" i="2"/>
  <c r="AL415" i="2"/>
  <c r="AK415" i="2"/>
  <c r="AA415" i="2"/>
  <c r="Z415" i="2"/>
  <c r="AJ415" i="2"/>
  <c r="Y415" i="2"/>
  <c r="AI415" i="2"/>
  <c r="AG415" i="2"/>
  <c r="AH415" i="2"/>
  <c r="X279" i="2"/>
  <c r="W247" i="2"/>
  <c r="AL395" i="2"/>
  <c r="AK395" i="2"/>
  <c r="AA395" i="2"/>
  <c r="Z395" i="2"/>
  <c r="AI395" i="2"/>
  <c r="AH395" i="2"/>
  <c r="AG395" i="2"/>
  <c r="Y395" i="2"/>
  <c r="AJ395" i="2"/>
  <c r="AC313" i="2"/>
  <c r="AB313" i="2"/>
  <c r="AF313" i="2"/>
  <c r="AE313" i="2"/>
  <c r="AD313" i="2"/>
  <c r="K313" i="2"/>
  <c r="L313" i="2" s="1"/>
  <c r="X275" i="2"/>
  <c r="AT214" i="2"/>
  <c r="AR214" i="2"/>
  <c r="AS214" i="2"/>
  <c r="I165" i="2"/>
  <c r="W165" i="2"/>
  <c r="V165" i="2"/>
  <c r="I149" i="2"/>
  <c r="V149" i="2"/>
  <c r="W149" i="2"/>
  <c r="I133" i="2"/>
  <c r="W133" i="2"/>
  <c r="V133" i="2"/>
  <c r="I117" i="2"/>
  <c r="V117" i="2"/>
  <c r="W117" i="2"/>
  <c r="V101" i="2"/>
  <c r="I101" i="2"/>
  <c r="W101" i="2"/>
  <c r="AR215" i="2"/>
  <c r="AS215" i="2"/>
  <c r="AT215" i="2"/>
  <c r="AJ249" i="2"/>
  <c r="AH249" i="2"/>
  <c r="Z249" i="2"/>
  <c r="AG249" i="2"/>
  <c r="M249" i="2" s="1"/>
  <c r="N249" i="2" s="1"/>
  <c r="AK249" i="2"/>
  <c r="AI249" i="2"/>
  <c r="AL249" i="2"/>
  <c r="AA249" i="2"/>
  <c r="Y249" i="2"/>
  <c r="M189" i="2"/>
  <c r="N189" i="2" s="1"/>
  <c r="AS62" i="2"/>
  <c r="AT62" i="2"/>
  <c r="AR62" i="2"/>
  <c r="AT39" i="2"/>
  <c r="AS39" i="2"/>
  <c r="AR39" i="2"/>
  <c r="AT10" i="2"/>
  <c r="AS10" i="2"/>
  <c r="AR10" i="2"/>
  <c r="AG1152" i="2"/>
  <c r="M1152" i="2" s="1"/>
  <c r="N1152" i="2" s="1"/>
  <c r="Y1152" i="2"/>
  <c r="AL1152" i="2"/>
  <c r="AK1152" i="2"/>
  <c r="AJ1152" i="2"/>
  <c r="AH1152" i="2"/>
  <c r="Z1152" i="2"/>
  <c r="AI1152" i="2"/>
  <c r="AA1152" i="2"/>
  <c r="AS1129" i="2"/>
  <c r="AT1129" i="2"/>
  <c r="AR1129" i="2"/>
  <c r="I1096" i="2"/>
  <c r="AR1081" i="2"/>
  <c r="AT1081" i="2"/>
  <c r="AS1081" i="2"/>
  <c r="AK995" i="2"/>
  <c r="AJ995" i="2"/>
  <c r="AA995" i="2"/>
  <c r="AI995" i="2"/>
  <c r="Z995" i="2"/>
  <c r="AH995" i="2"/>
  <c r="Y995" i="2"/>
  <c r="AG995" i="2"/>
  <c r="AL995" i="2"/>
  <c r="AL1071" i="2"/>
  <c r="AJ1071" i="2"/>
  <c r="AI1071" i="2"/>
  <c r="AA1071" i="2"/>
  <c r="AH1071" i="2"/>
  <c r="Z1071" i="2"/>
  <c r="AG1071" i="2"/>
  <c r="M1071" i="2" s="1"/>
  <c r="N1071" i="2" s="1"/>
  <c r="Y1071" i="2"/>
  <c r="AK1071" i="2"/>
  <c r="AL1019" i="2"/>
  <c r="AJ1019" i="2"/>
  <c r="AI1019" i="2"/>
  <c r="AA1019" i="2"/>
  <c r="Z1019" i="2"/>
  <c r="Y1019" i="2"/>
  <c r="AK1019" i="2"/>
  <c r="AG1019" i="2"/>
  <c r="M1019" i="2" s="1"/>
  <c r="N1019" i="2" s="1"/>
  <c r="AH1019" i="2"/>
  <c r="AI1068" i="2"/>
  <c r="AA1068" i="2"/>
  <c r="AH1068" i="2"/>
  <c r="Z1068" i="2"/>
  <c r="AL1068" i="2"/>
  <c r="AK1068" i="2"/>
  <c r="AJ1068" i="2"/>
  <c r="AG1068" i="2"/>
  <c r="M1068" i="2" s="1"/>
  <c r="N1068" i="2" s="1"/>
  <c r="Y1068" i="2"/>
  <c r="AT1016" i="2"/>
  <c r="AS1016" i="2"/>
  <c r="AR1016" i="2"/>
  <c r="M1075" i="2"/>
  <c r="N1075" i="2" s="1"/>
  <c r="AL1031" i="2"/>
  <c r="AJ1031" i="2"/>
  <c r="AI1031" i="2"/>
  <c r="AA1031" i="2"/>
  <c r="AH1031" i="2"/>
  <c r="Z1031" i="2"/>
  <c r="AK1031" i="2"/>
  <c r="AG1031" i="2"/>
  <c r="M1031" i="2" s="1"/>
  <c r="N1031" i="2" s="1"/>
  <c r="Y1031" i="2"/>
  <c r="Y1077" i="2"/>
  <c r="AT997" i="2"/>
  <c r="AS997" i="2"/>
  <c r="AR997" i="2"/>
  <c r="AH977" i="2"/>
  <c r="Z977" i="2"/>
  <c r="AG977" i="2"/>
  <c r="Y977" i="2"/>
  <c r="AL977" i="2"/>
  <c r="AK977" i="2"/>
  <c r="AI977" i="2"/>
  <c r="AA977" i="2"/>
  <c r="AJ977" i="2"/>
  <c r="X995" i="2"/>
  <c r="M995" i="2"/>
  <c r="N995" i="2" s="1"/>
  <c r="AI1478" i="2"/>
  <c r="AA1478" i="2"/>
  <c r="AL1478" i="2"/>
  <c r="AK1478" i="2"/>
  <c r="Z1478" i="2"/>
  <c r="AJ1478" i="2"/>
  <c r="Y1478" i="2"/>
  <c r="AG1478" i="2"/>
  <c r="AH1478" i="2"/>
  <c r="I1469" i="2"/>
  <c r="V1469" i="2"/>
  <c r="W1469" i="2"/>
  <c r="I1467" i="2"/>
  <c r="V1467" i="2"/>
  <c r="AS1446" i="2"/>
  <c r="AR1446" i="2"/>
  <c r="AT1446" i="2"/>
  <c r="AL1441" i="2"/>
  <c r="AK1441" i="2"/>
  <c r="AI1441" i="2"/>
  <c r="AA1441" i="2"/>
  <c r="AG1441" i="2"/>
  <c r="M1441" i="2" s="1"/>
  <c r="N1441" i="2" s="1"/>
  <c r="Y1441" i="2"/>
  <c r="AJ1441" i="2"/>
  <c r="AH1441" i="2"/>
  <c r="Z1441" i="2"/>
  <c r="I1424" i="2"/>
  <c r="V1424" i="2"/>
  <c r="AQ1429" i="2"/>
  <c r="AP1429" i="2"/>
  <c r="AM1429" i="2"/>
  <c r="AO1429" i="2"/>
  <c r="AN1429" i="2"/>
  <c r="O1429" i="2"/>
  <c r="P1429" i="2" s="1"/>
  <c r="AR1395" i="2"/>
  <c r="AT1395" i="2"/>
  <c r="AS1395" i="2"/>
  <c r="I1371" i="2"/>
  <c r="AI1369" i="2"/>
  <c r="AA1369" i="2"/>
  <c r="AL1369" i="2"/>
  <c r="AJ1369" i="2"/>
  <c r="Y1369" i="2"/>
  <c r="AH1369" i="2"/>
  <c r="AK1369" i="2"/>
  <c r="AG1369" i="2"/>
  <c r="M1369" i="2" s="1"/>
  <c r="N1369" i="2" s="1"/>
  <c r="Z1369" i="2"/>
  <c r="V1379" i="2"/>
  <c r="I1379" i="2"/>
  <c r="AT1369" i="2"/>
  <c r="AS1369" i="2"/>
  <c r="AR1369" i="2"/>
  <c r="I1374" i="2"/>
  <c r="V1374" i="2"/>
  <c r="AY1408" i="2"/>
  <c r="AX1408" i="2"/>
  <c r="AU1408" i="2"/>
  <c r="AW1408" i="2"/>
  <c r="AV1408" i="2"/>
  <c r="AK1370" i="2"/>
  <c r="AA1370" i="2"/>
  <c r="AJ1370" i="2"/>
  <c r="Z1370" i="2"/>
  <c r="AH1370" i="2"/>
  <c r="AG1370" i="2"/>
  <c r="M1370" i="2" s="1"/>
  <c r="N1370" i="2" s="1"/>
  <c r="AI1370" i="2"/>
  <c r="AL1370" i="2"/>
  <c r="Y1370" i="2"/>
  <c r="AK1342" i="2"/>
  <c r="AL1342" i="2"/>
  <c r="AA1342" i="2"/>
  <c r="AH1342" i="2"/>
  <c r="AI1342" i="2"/>
  <c r="Z1342" i="2"/>
  <c r="Y1342" i="2"/>
  <c r="AJ1342" i="2"/>
  <c r="AG1342" i="2"/>
  <c r="M1342" i="2" s="1"/>
  <c r="N1342" i="2" s="1"/>
  <c r="AJ1339" i="2"/>
  <c r="AG1339" i="2"/>
  <c r="M1339" i="2" s="1"/>
  <c r="N1339" i="2" s="1"/>
  <c r="Y1339" i="2"/>
  <c r="AH1339" i="2"/>
  <c r="AL1339" i="2"/>
  <c r="AA1339" i="2"/>
  <c r="AI1339" i="2"/>
  <c r="Z1339" i="2"/>
  <c r="AK1339" i="2"/>
  <c r="AK1298" i="2"/>
  <c r="AH1298" i="2"/>
  <c r="Z1298" i="2"/>
  <c r="AG1298" i="2"/>
  <c r="AL1298" i="2"/>
  <c r="Y1298" i="2"/>
  <c r="K1298" i="2" s="1"/>
  <c r="L1298" i="2" s="1"/>
  <c r="AI1298" i="2"/>
  <c r="AA1298" i="2"/>
  <c r="AJ1298" i="2"/>
  <c r="AL1290" i="2"/>
  <c r="AK1290" i="2"/>
  <c r="AJ1290" i="2"/>
  <c r="AA1290" i="2"/>
  <c r="AI1290" i="2"/>
  <c r="Z1290" i="2"/>
  <c r="AG1290" i="2"/>
  <c r="AH1290" i="2"/>
  <c r="Y1290" i="2"/>
  <c r="K1290" i="2" s="1"/>
  <c r="L1290" i="2" s="1"/>
  <c r="AT1323" i="2"/>
  <c r="AR1323" i="2"/>
  <c r="AS1323" i="2"/>
  <c r="AK1338" i="2"/>
  <c r="AJ1338" i="2"/>
  <c r="AA1338" i="2"/>
  <c r="AI1338" i="2"/>
  <c r="Z1338" i="2"/>
  <c r="AL1338" i="2"/>
  <c r="AH1338" i="2"/>
  <c r="AG1338" i="2"/>
  <c r="M1338" i="2" s="1"/>
  <c r="N1338" i="2" s="1"/>
  <c r="Y1338" i="2"/>
  <c r="AT1313" i="2"/>
  <c r="AR1313" i="2"/>
  <c r="AS1313" i="2"/>
  <c r="AT1260" i="2"/>
  <c r="AS1260" i="2"/>
  <c r="AR1260" i="2"/>
  <c r="I1270" i="2"/>
  <c r="AL1240" i="2"/>
  <c r="AK1240" i="2"/>
  <c r="AH1240" i="2"/>
  <c r="AG1240" i="2"/>
  <c r="M1240" i="2" s="1"/>
  <c r="N1240" i="2" s="1"/>
  <c r="AA1240" i="2"/>
  <c r="Z1240" i="2"/>
  <c r="Y1240" i="2"/>
  <c r="AJ1240" i="2"/>
  <c r="AI1240" i="2"/>
  <c r="AK1300" i="2"/>
  <c r="AH1300" i="2"/>
  <c r="Z1300" i="2"/>
  <c r="AI1300" i="2"/>
  <c r="AG1300" i="2"/>
  <c r="M1300" i="2" s="1"/>
  <c r="N1300" i="2" s="1"/>
  <c r="AA1300" i="2"/>
  <c r="AJ1300" i="2"/>
  <c r="Y1300" i="2"/>
  <c r="AL1300" i="2"/>
  <c r="AT1256" i="2"/>
  <c r="AS1256" i="2"/>
  <c r="AR1256" i="2"/>
  <c r="I1221" i="2"/>
  <c r="V1221" i="2"/>
  <c r="I1239" i="2"/>
  <c r="V1239" i="2"/>
  <c r="I1231" i="2"/>
  <c r="V1231" i="2"/>
  <c r="AK1500" i="2"/>
  <c r="AI1500" i="2"/>
  <c r="AA1500" i="2"/>
  <c r="AH1500" i="2"/>
  <c r="AG1500" i="2"/>
  <c r="M1500" i="2" s="1"/>
  <c r="N1500" i="2" s="1"/>
  <c r="AL1500" i="2"/>
  <c r="Z1500" i="2"/>
  <c r="AJ1500" i="2"/>
  <c r="Y1500" i="2"/>
  <c r="V1501" i="2"/>
  <c r="I1489" i="2"/>
  <c r="I1490" i="2"/>
  <c r="AT1477" i="2"/>
  <c r="AS1477" i="2"/>
  <c r="AR1477" i="2"/>
  <c r="AL1470" i="2"/>
  <c r="AK1470" i="2"/>
  <c r="AA1470" i="2"/>
  <c r="AJ1470" i="2"/>
  <c r="Z1470" i="2"/>
  <c r="AI1470" i="2"/>
  <c r="Y1470" i="2"/>
  <c r="AH1470" i="2"/>
  <c r="AG1470" i="2"/>
  <c r="M1470" i="2" s="1"/>
  <c r="N1470" i="2" s="1"/>
  <c r="W1467" i="2"/>
  <c r="I1468" i="2"/>
  <c r="I1477" i="2"/>
  <c r="W1477" i="2"/>
  <c r="AI1458" i="2"/>
  <c r="AA1458" i="2"/>
  <c r="AL1458" i="2"/>
  <c r="AK1458" i="2"/>
  <c r="AJ1458" i="2"/>
  <c r="Y1458" i="2"/>
  <c r="AH1458" i="2"/>
  <c r="AG1458" i="2"/>
  <c r="M1458" i="2" s="1"/>
  <c r="N1458" i="2" s="1"/>
  <c r="Z1458" i="2"/>
  <c r="AJ1440" i="2"/>
  <c r="AI1440" i="2"/>
  <c r="AA1440" i="2"/>
  <c r="AH1440" i="2"/>
  <c r="Z1440" i="2"/>
  <c r="AG1440" i="2"/>
  <c r="M1440" i="2" s="1"/>
  <c r="N1440" i="2" s="1"/>
  <c r="Y1440" i="2"/>
  <c r="AK1440" i="2"/>
  <c r="AL1440" i="2"/>
  <c r="AJ1442" i="2"/>
  <c r="AI1442" i="2"/>
  <c r="AA1442" i="2"/>
  <c r="AH1442" i="2"/>
  <c r="Z1442" i="2"/>
  <c r="AG1442" i="2"/>
  <c r="M1442" i="2" s="1"/>
  <c r="N1442" i="2" s="1"/>
  <c r="Y1442" i="2"/>
  <c r="AK1442" i="2"/>
  <c r="AL1442" i="2"/>
  <c r="AT1450" i="2"/>
  <c r="AK1417" i="2"/>
  <c r="AJ1417" i="2"/>
  <c r="AI1417" i="2"/>
  <c r="AA1417" i="2"/>
  <c r="AH1417" i="2"/>
  <c r="Z1417" i="2"/>
  <c r="AL1417" i="2"/>
  <c r="Y1417" i="2"/>
  <c r="AG1417" i="2"/>
  <c r="M1417" i="2" s="1"/>
  <c r="N1417" i="2" s="1"/>
  <c r="AI1412" i="2"/>
  <c r="Y1412" i="2"/>
  <c r="AH1412" i="2"/>
  <c r="AG1412" i="2"/>
  <c r="M1412" i="2" s="1"/>
  <c r="N1412" i="2" s="1"/>
  <c r="AL1412" i="2"/>
  <c r="AJ1412" i="2"/>
  <c r="AK1412" i="2"/>
  <c r="AA1412" i="2"/>
  <c r="Z1412" i="2"/>
  <c r="Q1408" i="2"/>
  <c r="R1408" i="2" s="1"/>
  <c r="V1376" i="2"/>
  <c r="I1376" i="2"/>
  <c r="V1405" i="2"/>
  <c r="I1405" i="2"/>
  <c r="AI1392" i="2"/>
  <c r="AA1392" i="2"/>
  <c r="AG1392" i="2"/>
  <c r="AL1392" i="2"/>
  <c r="Z1392" i="2"/>
  <c r="AK1392" i="2"/>
  <c r="Y1392" i="2"/>
  <c r="AJ1392" i="2"/>
  <c r="AH1392" i="2"/>
  <c r="AR1409" i="2"/>
  <c r="AT1409" i="2"/>
  <c r="AS1409" i="2"/>
  <c r="M1403" i="2"/>
  <c r="N1403" i="2" s="1"/>
  <c r="AG1416" i="2"/>
  <c r="Y1416" i="2"/>
  <c r="K1416" i="2" s="1"/>
  <c r="L1416" i="2" s="1"/>
  <c r="AL1416" i="2"/>
  <c r="AH1416" i="2"/>
  <c r="Z1416" i="2"/>
  <c r="AA1416" i="2"/>
  <c r="AI1416" i="2"/>
  <c r="AJ1416" i="2"/>
  <c r="AK1416" i="2"/>
  <c r="AI1383" i="2"/>
  <c r="AA1383" i="2"/>
  <c r="AL1383" i="2"/>
  <c r="AK1383" i="2"/>
  <c r="Z1383" i="2"/>
  <c r="AJ1383" i="2"/>
  <c r="Y1383" i="2"/>
  <c r="AH1383" i="2"/>
  <c r="AG1383" i="2"/>
  <c r="M1383" i="2" s="1"/>
  <c r="N1383" i="2" s="1"/>
  <c r="AJ1386" i="2"/>
  <c r="AI1386" i="2"/>
  <c r="Y1386" i="2"/>
  <c r="AH1386" i="2"/>
  <c r="AG1386" i="2"/>
  <c r="M1386" i="2" s="1"/>
  <c r="N1386" i="2" s="1"/>
  <c r="AA1386" i="2"/>
  <c r="AL1386" i="2"/>
  <c r="Z1386" i="2"/>
  <c r="AK1386" i="2"/>
  <c r="I1368" i="2"/>
  <c r="V1368" i="2"/>
  <c r="AR1390" i="2"/>
  <c r="AT1390" i="2"/>
  <c r="AS1390" i="2"/>
  <c r="AT1375" i="2"/>
  <c r="AS1375" i="2"/>
  <c r="AR1375" i="2"/>
  <c r="AI1398" i="2"/>
  <c r="AA1398" i="2"/>
  <c r="AH1398" i="2"/>
  <c r="Y1398" i="2"/>
  <c r="AL1398" i="2"/>
  <c r="Z1398" i="2"/>
  <c r="AK1398" i="2"/>
  <c r="AJ1398" i="2"/>
  <c r="AG1398" i="2"/>
  <c r="M1398" i="2" s="1"/>
  <c r="N1398" i="2" s="1"/>
  <c r="V1393" i="2"/>
  <c r="I1393" i="2"/>
  <c r="I1362" i="2"/>
  <c r="W1362" i="2"/>
  <c r="AT1373" i="2"/>
  <c r="AS1373" i="2"/>
  <c r="AR1373" i="2"/>
  <c r="W1405" i="2"/>
  <c r="AK1350" i="2"/>
  <c r="AL1350" i="2"/>
  <c r="AA1350" i="2"/>
  <c r="AH1350" i="2"/>
  <c r="AJ1350" i="2"/>
  <c r="AG1350" i="2"/>
  <c r="M1350" i="2" s="1"/>
  <c r="N1350" i="2" s="1"/>
  <c r="Z1350" i="2"/>
  <c r="Y1350" i="2"/>
  <c r="AI1350" i="2"/>
  <c r="W1348" i="2"/>
  <c r="AK1294" i="2"/>
  <c r="AH1294" i="2"/>
  <c r="AG1294" i="2"/>
  <c r="AL1294" i="2"/>
  <c r="AA1294" i="2"/>
  <c r="AJ1294" i="2"/>
  <c r="AI1294" i="2"/>
  <c r="Z1294" i="2"/>
  <c r="Y1294" i="2"/>
  <c r="K1294" i="2" s="1"/>
  <c r="L1294" i="2" s="1"/>
  <c r="W1281" i="2"/>
  <c r="I1281" i="2"/>
  <c r="AK1361" i="2"/>
  <c r="AJ1361" i="2"/>
  <c r="Z1361" i="2"/>
  <c r="AI1361" i="2"/>
  <c r="AG1361" i="2"/>
  <c r="M1361" i="2" s="1"/>
  <c r="N1361" i="2" s="1"/>
  <c r="AA1361" i="2"/>
  <c r="Y1361" i="2"/>
  <c r="AL1361" i="2"/>
  <c r="AH1361" i="2"/>
  <c r="V1330" i="2"/>
  <c r="I1330" i="2"/>
  <c r="AL1321" i="2"/>
  <c r="AJ1321" i="2"/>
  <c r="Z1321" i="2"/>
  <c r="AG1321" i="2"/>
  <c r="M1321" i="2" s="1"/>
  <c r="N1321" i="2" s="1"/>
  <c r="AK1321" i="2"/>
  <c r="AI1321" i="2"/>
  <c r="AH1321" i="2"/>
  <c r="AA1321" i="2"/>
  <c r="Y1321" i="2"/>
  <c r="AI1314" i="2"/>
  <c r="AA1314" i="2"/>
  <c r="AG1314" i="2"/>
  <c r="M1314" i="2" s="1"/>
  <c r="N1314" i="2" s="1"/>
  <c r="AJ1314" i="2"/>
  <c r="Z1314" i="2"/>
  <c r="AL1314" i="2"/>
  <c r="AK1314" i="2"/>
  <c r="AH1314" i="2"/>
  <c r="Y1314" i="2"/>
  <c r="AT1331" i="2"/>
  <c r="AR1331" i="2"/>
  <c r="AS1331" i="2"/>
  <c r="W1250" i="2"/>
  <c r="I1250" i="2"/>
  <c r="V1234" i="2"/>
  <c r="AT1325" i="2"/>
  <c r="AS1325" i="2"/>
  <c r="AR1325" i="2"/>
  <c r="AD1313" i="2"/>
  <c r="AE1313" i="2"/>
  <c r="AF1313" i="2"/>
  <c r="AC1313" i="2"/>
  <c r="AB1313" i="2"/>
  <c r="V1219" i="2"/>
  <c r="I1219" i="2"/>
  <c r="I1316" i="2"/>
  <c r="W1316" i="2"/>
  <c r="I1251" i="2"/>
  <c r="V1251" i="2"/>
  <c r="AK1265" i="2"/>
  <c r="AJ1265" i="2"/>
  <c r="AH1265" i="2"/>
  <c r="Z1265" i="2"/>
  <c r="AA1265" i="2"/>
  <c r="Y1265" i="2"/>
  <c r="AI1265" i="2"/>
  <c r="AL1265" i="2"/>
  <c r="AG1265" i="2"/>
  <c r="M1265" i="2" s="1"/>
  <c r="N1265" i="2" s="1"/>
  <c r="AY1279" i="2"/>
  <c r="AU1279" i="2"/>
  <c r="AX1279" i="2"/>
  <c r="AW1279" i="2"/>
  <c r="AV1279" i="2"/>
  <c r="AD1242" i="2"/>
  <c r="AC1242" i="2"/>
  <c r="AF1242" i="2"/>
  <c r="AE1242" i="2"/>
  <c r="AB1242" i="2"/>
  <c r="I1189" i="2"/>
  <c r="V1189" i="2"/>
  <c r="AL1226" i="2"/>
  <c r="AK1226" i="2"/>
  <c r="AJ1226" i="2"/>
  <c r="AA1226" i="2"/>
  <c r="AI1226" i="2"/>
  <c r="AH1226" i="2"/>
  <c r="AG1226" i="2"/>
  <c r="M1226" i="2" s="1"/>
  <c r="N1226" i="2" s="1"/>
  <c r="Z1226" i="2"/>
  <c r="Y1226" i="2"/>
  <c r="V1270" i="2"/>
  <c r="AT1244" i="2"/>
  <c r="AS1244" i="2"/>
  <c r="AR1244" i="2"/>
  <c r="I1260" i="2"/>
  <c r="W1260" i="2"/>
  <c r="W1218" i="2"/>
  <c r="AR1204" i="2"/>
  <c r="AT1204" i="2"/>
  <c r="AS1204" i="2"/>
  <c r="W1189" i="2"/>
  <c r="I1161" i="2"/>
  <c r="W1161" i="2"/>
  <c r="I1145" i="2"/>
  <c r="W1145" i="2"/>
  <c r="AS1267" i="2"/>
  <c r="AR1267" i="2"/>
  <c r="AT1267" i="2"/>
  <c r="AK1223" i="2"/>
  <c r="AJ1223" i="2"/>
  <c r="AL1223" i="2"/>
  <c r="AI1223" i="2"/>
  <c r="AH1223" i="2"/>
  <c r="AG1223" i="2"/>
  <c r="AA1223" i="2"/>
  <c r="Z1223" i="2"/>
  <c r="Y1223" i="2"/>
  <c r="V1202" i="2"/>
  <c r="AT1177" i="2"/>
  <c r="AS1177" i="2"/>
  <c r="AR1177" i="2"/>
  <c r="I1230" i="2"/>
  <c r="Q1230" i="2"/>
  <c r="R1230" i="2" s="1"/>
  <c r="AI1177" i="2"/>
  <c r="AA1177" i="2"/>
  <c r="AH1177" i="2"/>
  <c r="Z1177" i="2"/>
  <c r="AG1177" i="2"/>
  <c r="M1177" i="2" s="1"/>
  <c r="N1177" i="2" s="1"/>
  <c r="Y1177" i="2"/>
  <c r="AJ1177" i="2"/>
  <c r="AK1177" i="2"/>
  <c r="AL1177" i="2"/>
  <c r="X1235" i="2"/>
  <c r="AG1154" i="2"/>
  <c r="M1154" i="2" s="1"/>
  <c r="N1154" i="2" s="1"/>
  <c r="Y1154" i="2"/>
  <c r="AL1154" i="2"/>
  <c r="AK1154" i="2"/>
  <c r="AJ1154" i="2"/>
  <c r="AH1154" i="2"/>
  <c r="Z1154" i="2"/>
  <c r="AA1154" i="2"/>
  <c r="AI1154" i="2"/>
  <c r="AT1146" i="2"/>
  <c r="AS1146" i="2"/>
  <c r="AR1146" i="2"/>
  <c r="V1191" i="2"/>
  <c r="AT1156" i="2"/>
  <c r="AS1156" i="2"/>
  <c r="AR1156" i="2"/>
  <c r="I1238" i="2"/>
  <c r="V1184" i="2"/>
  <c r="AK1133" i="2"/>
  <c r="AH1133" i="2"/>
  <c r="Z1133" i="2"/>
  <c r="AG1133" i="2"/>
  <c r="M1133" i="2" s="1"/>
  <c r="N1133" i="2" s="1"/>
  <c r="Y1133" i="2"/>
  <c r="AL1133" i="2"/>
  <c r="AJ1133" i="2"/>
  <c r="AI1133" i="2"/>
  <c r="AA1133" i="2"/>
  <c r="AG1134" i="2"/>
  <c r="M1134" i="2" s="1"/>
  <c r="N1134" i="2" s="1"/>
  <c r="Y1134" i="2"/>
  <c r="AL1134" i="2"/>
  <c r="AK1134" i="2"/>
  <c r="AH1134" i="2"/>
  <c r="Z1134" i="2"/>
  <c r="AJ1134" i="2"/>
  <c r="AI1134" i="2"/>
  <c r="AA1134" i="2"/>
  <c r="AL1094" i="2"/>
  <c r="AJ1094" i="2"/>
  <c r="AH1094" i="2"/>
  <c r="Z1094" i="2"/>
  <c r="AK1094" i="2"/>
  <c r="AI1094" i="2"/>
  <c r="AG1094" i="2"/>
  <c r="M1094" i="2" s="1"/>
  <c r="N1094" i="2" s="1"/>
  <c r="AA1094" i="2"/>
  <c r="Y1094" i="2"/>
  <c r="W1130" i="2"/>
  <c r="AS1149" i="2"/>
  <c r="AR1149" i="2"/>
  <c r="AT1149" i="2"/>
  <c r="I1076" i="2"/>
  <c r="V1076" i="2"/>
  <c r="AG1108" i="2"/>
  <c r="M1108" i="2" s="1"/>
  <c r="N1108" i="2" s="1"/>
  <c r="Y1108" i="2"/>
  <c r="AL1108" i="2"/>
  <c r="AK1108" i="2"/>
  <c r="AJ1108" i="2"/>
  <c r="AH1108" i="2"/>
  <c r="Z1108" i="2"/>
  <c r="AI1108" i="2"/>
  <c r="AA1108" i="2"/>
  <c r="W1083" i="2"/>
  <c r="I1083" i="2"/>
  <c r="AL1090" i="2"/>
  <c r="AJ1090" i="2"/>
  <c r="AH1090" i="2"/>
  <c r="Z1090" i="2"/>
  <c r="AA1090" i="2"/>
  <c r="AK1090" i="2"/>
  <c r="AI1090" i="2"/>
  <c r="AG1090" i="2"/>
  <c r="M1090" i="2" s="1"/>
  <c r="N1090" i="2" s="1"/>
  <c r="Y1090" i="2"/>
  <c r="W1049" i="2"/>
  <c r="AT1009" i="2"/>
  <c r="AR1009" i="2"/>
  <c r="AS1009" i="2"/>
  <c r="AS1109" i="2"/>
  <c r="AR1109" i="2"/>
  <c r="AT1109" i="2"/>
  <c r="AT1100" i="2"/>
  <c r="AS1100" i="2"/>
  <c r="AR1100" i="2"/>
  <c r="AL1063" i="2"/>
  <c r="AJ1063" i="2"/>
  <c r="AI1063" i="2"/>
  <c r="AA1063" i="2"/>
  <c r="AH1063" i="2"/>
  <c r="Z1063" i="2"/>
  <c r="AG1063" i="2"/>
  <c r="M1063" i="2" s="1"/>
  <c r="N1063" i="2" s="1"/>
  <c r="Y1063" i="2"/>
  <c r="AK1063" i="2"/>
  <c r="V1080" i="2"/>
  <c r="I1080" i="2"/>
  <c r="AL1037" i="2"/>
  <c r="AJ1037" i="2"/>
  <c r="AI1037" i="2"/>
  <c r="AA1037" i="2"/>
  <c r="AH1037" i="2"/>
  <c r="Z1037" i="2"/>
  <c r="AK1037" i="2"/>
  <c r="AG1037" i="2"/>
  <c r="M1037" i="2" s="1"/>
  <c r="N1037" i="2" s="1"/>
  <c r="Y1037" i="2"/>
  <c r="I916" i="2"/>
  <c r="V916" i="2"/>
  <c r="AI1060" i="2"/>
  <c r="AA1060" i="2"/>
  <c r="AH1060" i="2"/>
  <c r="Z1060" i="2"/>
  <c r="AL1060" i="2"/>
  <c r="AK1060" i="2"/>
  <c r="AJ1060" i="2"/>
  <c r="AG1060" i="2"/>
  <c r="M1060" i="2" s="1"/>
  <c r="N1060" i="2" s="1"/>
  <c r="Y1060" i="2"/>
  <c r="AI1004" i="2"/>
  <c r="AA1004" i="2"/>
  <c r="AH1004" i="2"/>
  <c r="Z1004" i="2"/>
  <c r="AJ1004" i="2"/>
  <c r="AG1004" i="2"/>
  <c r="M1004" i="2" s="1"/>
  <c r="N1004" i="2" s="1"/>
  <c r="Y1004" i="2"/>
  <c r="AK1004" i="2"/>
  <c r="AL1004" i="2"/>
  <c r="AT1050" i="2"/>
  <c r="AR1050" i="2"/>
  <c r="AS1050" i="2"/>
  <c r="AI1036" i="2"/>
  <c r="AA1036" i="2"/>
  <c r="AH1036" i="2"/>
  <c r="Z1036" i="2"/>
  <c r="AL1036" i="2"/>
  <c r="AJ1036" i="2"/>
  <c r="AK1036" i="2"/>
  <c r="AG1036" i="2"/>
  <c r="M1036" i="2" s="1"/>
  <c r="N1036" i="2" s="1"/>
  <c r="Y1036" i="2"/>
  <c r="AL1017" i="2"/>
  <c r="AJ1017" i="2"/>
  <c r="AI1017" i="2"/>
  <c r="AA1017" i="2"/>
  <c r="AK1017" i="2"/>
  <c r="AH1017" i="2"/>
  <c r="AG1017" i="2"/>
  <c r="M1017" i="2" s="1"/>
  <c r="N1017" i="2" s="1"/>
  <c r="Y1017" i="2"/>
  <c r="Z1017" i="2"/>
  <c r="AL1009" i="2"/>
  <c r="AJ1009" i="2"/>
  <c r="AI1009" i="2"/>
  <c r="AA1009" i="2"/>
  <c r="AK1009" i="2"/>
  <c r="AH1009" i="2"/>
  <c r="AG1009" i="2"/>
  <c r="M1009" i="2" s="1"/>
  <c r="N1009" i="2" s="1"/>
  <c r="Y1009" i="2"/>
  <c r="Z1009" i="2"/>
  <c r="X1066" i="2"/>
  <c r="AI1054" i="2"/>
  <c r="AA1054" i="2"/>
  <c r="AH1054" i="2"/>
  <c r="Z1054" i="2"/>
  <c r="AL1054" i="2"/>
  <c r="AK1054" i="2"/>
  <c r="AJ1054" i="2"/>
  <c r="Y1054" i="2"/>
  <c r="AG1054" i="2"/>
  <c r="M1054" i="2" s="1"/>
  <c r="N1054" i="2" s="1"/>
  <c r="I1027" i="2"/>
  <c r="AL997" i="2"/>
  <c r="AK997" i="2"/>
  <c r="AA997" i="2"/>
  <c r="AJ997" i="2"/>
  <c r="Z997" i="2"/>
  <c r="AI997" i="2"/>
  <c r="Y997" i="2"/>
  <c r="AH997" i="2"/>
  <c r="AG997" i="2"/>
  <c r="M997" i="2" s="1"/>
  <c r="N997" i="2" s="1"/>
  <c r="AY954" i="2"/>
  <c r="AX954" i="2"/>
  <c r="AU954" i="2"/>
  <c r="AW954" i="2"/>
  <c r="AV954" i="2"/>
  <c r="I977" i="2"/>
  <c r="V977" i="2"/>
  <c r="AT956" i="2"/>
  <c r="AS956" i="2"/>
  <c r="AR956" i="2"/>
  <c r="AG921" i="2"/>
  <c r="M921" i="2" s="1"/>
  <c r="N921" i="2" s="1"/>
  <c r="Y921" i="2"/>
  <c r="AI921" i="2"/>
  <c r="AA921" i="2"/>
  <c r="Z921" i="2"/>
  <c r="AL921" i="2"/>
  <c r="AK921" i="2"/>
  <c r="AH921" i="2"/>
  <c r="AJ921" i="2"/>
  <c r="AL990" i="2"/>
  <c r="AK990" i="2"/>
  <c r="AJ990" i="2"/>
  <c r="AI990" i="2"/>
  <c r="AA990" i="2"/>
  <c r="AH990" i="2"/>
  <c r="Z990" i="2"/>
  <c r="AG990" i="2"/>
  <c r="M990" i="2" s="1"/>
  <c r="N990" i="2" s="1"/>
  <c r="Y990" i="2"/>
  <c r="X978" i="2"/>
  <c r="AL974" i="2"/>
  <c r="AK974" i="2"/>
  <c r="AJ974" i="2"/>
  <c r="AI974" i="2"/>
  <c r="AA974" i="2"/>
  <c r="AH974" i="2"/>
  <c r="Z974" i="2"/>
  <c r="AG974" i="2"/>
  <c r="M974" i="2" s="1"/>
  <c r="N974" i="2" s="1"/>
  <c r="Y974" i="2"/>
  <c r="I947" i="2"/>
  <c r="V947" i="2"/>
  <c r="AT934" i="2"/>
  <c r="AS934" i="2"/>
  <c r="AR934" i="2"/>
  <c r="I891" i="2"/>
  <c r="AH937" i="2"/>
  <c r="Z937" i="2"/>
  <c r="AG937" i="2"/>
  <c r="M937" i="2" s="1"/>
  <c r="N937" i="2" s="1"/>
  <c r="Y937" i="2"/>
  <c r="AI937" i="2"/>
  <c r="AA937" i="2"/>
  <c r="AL937" i="2"/>
  <c r="AK937" i="2"/>
  <c r="AJ937" i="2"/>
  <c r="AH991" i="2"/>
  <c r="Z991" i="2"/>
  <c r="AG991" i="2"/>
  <c r="Y991" i="2"/>
  <c r="AL991" i="2"/>
  <c r="AK991" i="2"/>
  <c r="AI991" i="2"/>
  <c r="AA991" i="2"/>
  <c r="AJ991" i="2"/>
  <c r="AH951" i="2"/>
  <c r="Z951" i="2"/>
  <c r="AG951" i="2"/>
  <c r="Y951" i="2"/>
  <c r="AL951" i="2"/>
  <c r="AI951" i="2"/>
  <c r="AA951" i="2"/>
  <c r="AJ951" i="2"/>
  <c r="AK951" i="2"/>
  <c r="AI904" i="2"/>
  <c r="AA904" i="2"/>
  <c r="AL904" i="2"/>
  <c r="AK904" i="2"/>
  <c r="Z904" i="2"/>
  <c r="AJ904" i="2"/>
  <c r="Y904" i="2"/>
  <c r="AH904" i="2"/>
  <c r="AG904" i="2"/>
  <c r="M904" i="2" s="1"/>
  <c r="N904" i="2" s="1"/>
  <c r="I987" i="2"/>
  <c r="V987" i="2"/>
  <c r="AT976" i="2"/>
  <c r="AS976" i="2"/>
  <c r="AR976" i="2"/>
  <c r="AT969" i="2"/>
  <c r="AR969" i="2"/>
  <c r="AS969" i="2"/>
  <c r="AH953" i="2"/>
  <c r="Z953" i="2"/>
  <c r="AG953" i="2"/>
  <c r="M953" i="2" s="1"/>
  <c r="N953" i="2" s="1"/>
  <c r="Y953" i="2"/>
  <c r="AL953" i="2"/>
  <c r="AI953" i="2"/>
  <c r="AA953" i="2"/>
  <c r="AK953" i="2"/>
  <c r="AJ953" i="2"/>
  <c r="AL934" i="2"/>
  <c r="AK934" i="2"/>
  <c r="AJ934" i="2"/>
  <c r="AI934" i="2"/>
  <c r="AA934" i="2"/>
  <c r="Z934" i="2"/>
  <c r="Y934" i="2"/>
  <c r="AH934" i="2"/>
  <c r="AG934" i="2"/>
  <c r="M934" i="2" s="1"/>
  <c r="N934" i="2" s="1"/>
  <c r="V1079" i="2"/>
  <c r="I1079" i="2"/>
  <c r="W901" i="2"/>
  <c r="V867" i="2"/>
  <c r="I1002" i="2"/>
  <c r="V1002" i="2"/>
  <c r="I868" i="2"/>
  <c r="AT860" i="2"/>
  <c r="AS860" i="2"/>
  <c r="AR860" i="2"/>
  <c r="AT844" i="2"/>
  <c r="AR844" i="2"/>
  <c r="AS844" i="2"/>
  <c r="AH862" i="2"/>
  <c r="Z862" i="2"/>
  <c r="AG862" i="2"/>
  <c r="M862" i="2" s="1"/>
  <c r="N862" i="2" s="1"/>
  <c r="Y862" i="2"/>
  <c r="AL862" i="2"/>
  <c r="AK862" i="2"/>
  <c r="AI862" i="2"/>
  <c r="AA862" i="2"/>
  <c r="AJ862" i="2"/>
  <c r="V767" i="2"/>
  <c r="I767" i="2"/>
  <c r="V751" i="2"/>
  <c r="I751" i="2"/>
  <c r="I852" i="2"/>
  <c r="W852" i="2"/>
  <c r="O861" i="2"/>
  <c r="P861" i="2" s="1"/>
  <c r="AL787" i="2"/>
  <c r="AK787" i="2"/>
  <c r="AJ787" i="2"/>
  <c r="AI787" i="2"/>
  <c r="AA787" i="2"/>
  <c r="AH787" i="2"/>
  <c r="Z787" i="2"/>
  <c r="AG787" i="2"/>
  <c r="M787" i="2" s="1"/>
  <c r="N787" i="2" s="1"/>
  <c r="Y787" i="2"/>
  <c r="Q875" i="2"/>
  <c r="R875" i="2" s="1"/>
  <c r="AH872" i="2"/>
  <c r="Z872" i="2"/>
  <c r="AG872" i="2"/>
  <c r="M872" i="2" s="1"/>
  <c r="N872" i="2" s="1"/>
  <c r="Y872" i="2"/>
  <c r="AL872" i="2"/>
  <c r="AK872" i="2"/>
  <c r="AI872" i="2"/>
  <c r="AA872" i="2"/>
  <c r="AJ872" i="2"/>
  <c r="W829" i="2"/>
  <c r="AT793" i="2"/>
  <c r="AS793" i="2"/>
  <c r="AR793" i="2"/>
  <c r="AH848" i="2"/>
  <c r="Z848" i="2"/>
  <c r="AG848" i="2"/>
  <c r="M848" i="2" s="1"/>
  <c r="N848" i="2" s="1"/>
  <c r="Y848" i="2"/>
  <c r="AL848" i="2"/>
  <c r="AI848" i="2"/>
  <c r="AA848" i="2"/>
  <c r="AJ848" i="2"/>
  <c r="AK848" i="2"/>
  <c r="AH762" i="2"/>
  <c r="Z762" i="2"/>
  <c r="AG762" i="2"/>
  <c r="M762" i="2" s="1"/>
  <c r="N762" i="2" s="1"/>
  <c r="Y762" i="2"/>
  <c r="AL762" i="2"/>
  <c r="AI762" i="2"/>
  <c r="AA762" i="2"/>
  <c r="AK762" i="2"/>
  <c r="AJ762" i="2"/>
  <c r="W877" i="2"/>
  <c r="K843" i="2"/>
  <c r="L843" i="2" s="1"/>
  <c r="AL799" i="2"/>
  <c r="AK799" i="2"/>
  <c r="AJ799" i="2"/>
  <c r="AI799" i="2"/>
  <c r="AA799" i="2"/>
  <c r="AH799" i="2"/>
  <c r="Z799" i="2"/>
  <c r="AG799" i="2"/>
  <c r="M799" i="2" s="1"/>
  <c r="N799" i="2" s="1"/>
  <c r="Y799" i="2"/>
  <c r="X750" i="2"/>
  <c r="W851" i="2"/>
  <c r="AT804" i="2"/>
  <c r="AS804" i="2"/>
  <c r="AR804" i="2"/>
  <c r="AL980" i="2"/>
  <c r="AK980" i="2"/>
  <c r="AJ980" i="2"/>
  <c r="AI980" i="2"/>
  <c r="AA980" i="2"/>
  <c r="AH980" i="2"/>
  <c r="Z980" i="2"/>
  <c r="AG980" i="2"/>
  <c r="M980" i="2" s="1"/>
  <c r="N980" i="2" s="1"/>
  <c r="Y980" i="2"/>
  <c r="AT797" i="2"/>
  <c r="AS797" i="2"/>
  <c r="AR797" i="2"/>
  <c r="AH856" i="2"/>
  <c r="Z856" i="2"/>
  <c r="AG856" i="2"/>
  <c r="M856" i="2" s="1"/>
  <c r="N856" i="2" s="1"/>
  <c r="Y856" i="2"/>
  <c r="K856" i="2" s="1"/>
  <c r="L856" i="2" s="1"/>
  <c r="AL856" i="2"/>
  <c r="AK856" i="2"/>
  <c r="AI856" i="2"/>
  <c r="AA856" i="2"/>
  <c r="AJ856" i="2"/>
  <c r="W729" i="2"/>
  <c r="X724" i="2"/>
  <c r="W753" i="2"/>
  <c r="AH766" i="2"/>
  <c r="Z766" i="2"/>
  <c r="AG766" i="2"/>
  <c r="M766" i="2" s="1"/>
  <c r="N766" i="2" s="1"/>
  <c r="Y766" i="2"/>
  <c r="AL766" i="2"/>
  <c r="AI766" i="2"/>
  <c r="AA766" i="2"/>
  <c r="AJ766" i="2"/>
  <c r="AK766" i="2"/>
  <c r="AR730" i="2"/>
  <c r="AT730" i="2"/>
  <c r="AS730" i="2"/>
  <c r="AR814" i="2"/>
  <c r="AT814" i="2"/>
  <c r="AS814" i="2"/>
  <c r="AT721" i="2"/>
  <c r="AS721" i="2"/>
  <c r="AR721" i="2"/>
  <c r="AH764" i="2"/>
  <c r="Z764" i="2"/>
  <c r="AG764" i="2"/>
  <c r="M764" i="2" s="1"/>
  <c r="N764" i="2" s="1"/>
  <c r="Y764" i="2"/>
  <c r="AL764" i="2"/>
  <c r="AI764" i="2"/>
  <c r="AA764" i="2"/>
  <c r="AK764" i="2"/>
  <c r="AJ764" i="2"/>
  <c r="W813" i="2"/>
  <c r="V716" i="2"/>
  <c r="AJ671" i="2"/>
  <c r="AI671" i="2"/>
  <c r="AA671" i="2"/>
  <c r="AH671" i="2"/>
  <c r="Z671" i="2"/>
  <c r="AG671" i="2"/>
  <c r="M671" i="2" s="1"/>
  <c r="N671" i="2" s="1"/>
  <c r="Y671" i="2"/>
  <c r="AK671" i="2"/>
  <c r="AL671" i="2"/>
  <c r="AJ641" i="2"/>
  <c r="AI641" i="2"/>
  <c r="AA641" i="2"/>
  <c r="AH641" i="2"/>
  <c r="Z641" i="2"/>
  <c r="AG641" i="2"/>
  <c r="M641" i="2" s="1"/>
  <c r="N641" i="2" s="1"/>
  <c r="Y641" i="2"/>
  <c r="AK641" i="2"/>
  <c r="AL641" i="2"/>
  <c r="AR631" i="2"/>
  <c r="AS631" i="2"/>
  <c r="AT631" i="2"/>
  <c r="AL620" i="2"/>
  <c r="AK620" i="2"/>
  <c r="AG620" i="2"/>
  <c r="Y620" i="2"/>
  <c r="AJ620" i="2"/>
  <c r="AI620" i="2"/>
  <c r="AH620" i="2"/>
  <c r="AA620" i="2"/>
  <c r="Z620" i="2"/>
  <c r="AL612" i="2"/>
  <c r="Z612" i="2"/>
  <c r="AR659" i="2"/>
  <c r="AS659" i="2"/>
  <c r="AT659" i="2"/>
  <c r="AJ679" i="2"/>
  <c r="AI679" i="2"/>
  <c r="AA679" i="2"/>
  <c r="AH679" i="2"/>
  <c r="Z679" i="2"/>
  <c r="AG679" i="2"/>
  <c r="M679" i="2" s="1"/>
  <c r="N679" i="2" s="1"/>
  <c r="Y679" i="2"/>
  <c r="AK679" i="2"/>
  <c r="AL679" i="2"/>
  <c r="AL660" i="2"/>
  <c r="AK660" i="2"/>
  <c r="AI660" i="2"/>
  <c r="AA660" i="2"/>
  <c r="AG660" i="2"/>
  <c r="M660" i="2" s="1"/>
  <c r="N660" i="2" s="1"/>
  <c r="Y660" i="2"/>
  <c r="AJ660" i="2"/>
  <c r="Z660" i="2"/>
  <c r="AH660" i="2"/>
  <c r="X638" i="2"/>
  <c r="I704" i="2"/>
  <c r="V704" i="2"/>
  <c r="AR651" i="2"/>
  <c r="AS651" i="2"/>
  <c r="AT651" i="2"/>
  <c r="AL622" i="2"/>
  <c r="AK622" i="2"/>
  <c r="AG622" i="2"/>
  <c r="M622" i="2" s="1"/>
  <c r="N622" i="2" s="1"/>
  <c r="Y622" i="2"/>
  <c r="AA622" i="2"/>
  <c r="Z622" i="2"/>
  <c r="AJ622" i="2"/>
  <c r="AI622" i="2"/>
  <c r="AH622" i="2"/>
  <c r="X550" i="2"/>
  <c r="I520" i="2"/>
  <c r="V520" i="2"/>
  <c r="AL628" i="2"/>
  <c r="AK628" i="2"/>
  <c r="AG628" i="2"/>
  <c r="M628" i="2" s="1"/>
  <c r="N628" i="2" s="1"/>
  <c r="Y628" i="2"/>
  <c r="AI628" i="2"/>
  <c r="AH628" i="2"/>
  <c r="Z628" i="2"/>
  <c r="AJ628" i="2"/>
  <c r="AA628" i="2"/>
  <c r="AS617" i="2"/>
  <c r="AR617" i="2"/>
  <c r="AT617" i="2"/>
  <c r="AI524" i="2"/>
  <c r="AA524" i="2"/>
  <c r="AG524" i="2"/>
  <c r="M524" i="2" s="1"/>
  <c r="N524" i="2" s="1"/>
  <c r="Y524" i="2"/>
  <c r="AK524" i="2"/>
  <c r="Z524" i="2"/>
  <c r="AJ524" i="2"/>
  <c r="AH524" i="2"/>
  <c r="AL524" i="2"/>
  <c r="AI582" i="2"/>
  <c r="AA582" i="2"/>
  <c r="AH582" i="2"/>
  <c r="Z582" i="2"/>
  <c r="AG582" i="2"/>
  <c r="M582" i="2" s="1"/>
  <c r="N582" i="2" s="1"/>
  <c r="Y582" i="2"/>
  <c r="AJ582" i="2"/>
  <c r="AL582" i="2"/>
  <c r="AK582" i="2"/>
  <c r="AI550" i="2"/>
  <c r="AA550" i="2"/>
  <c r="AH550" i="2"/>
  <c r="Z550" i="2"/>
  <c r="AG550" i="2"/>
  <c r="M550" i="2" s="1"/>
  <c r="N550" i="2" s="1"/>
  <c r="Y550" i="2"/>
  <c r="AJ550" i="2"/>
  <c r="AL550" i="2"/>
  <c r="AK550" i="2"/>
  <c r="AL543" i="2"/>
  <c r="AK543" i="2"/>
  <c r="AI543" i="2"/>
  <c r="AA543" i="2"/>
  <c r="AJ543" i="2"/>
  <c r="AH543" i="2"/>
  <c r="AG543" i="2"/>
  <c r="Z543" i="2"/>
  <c r="Y543" i="2"/>
  <c r="K543" i="2" s="1"/>
  <c r="L543" i="2" s="1"/>
  <c r="AR695" i="2"/>
  <c r="AS695" i="2"/>
  <c r="AT695" i="2"/>
  <c r="V692" i="2"/>
  <c r="AK525" i="2"/>
  <c r="AI525" i="2"/>
  <c r="Y525" i="2"/>
  <c r="AH525" i="2"/>
  <c r="AG525" i="2"/>
  <c r="M525" i="2" s="1"/>
  <c r="N525" i="2" s="1"/>
  <c r="AA525" i="2"/>
  <c r="Z525" i="2"/>
  <c r="AJ525" i="2"/>
  <c r="AL525" i="2"/>
  <c r="V513" i="2"/>
  <c r="I513" i="2"/>
  <c r="V497" i="2"/>
  <c r="I497" i="2"/>
  <c r="V481" i="2"/>
  <c r="I481" i="2"/>
  <c r="X636" i="2"/>
  <c r="AC623" i="2"/>
  <c r="AF623" i="2"/>
  <c r="AE623" i="2"/>
  <c r="AD623" i="2"/>
  <c r="AB623" i="2"/>
  <c r="AC611" i="2"/>
  <c r="AF611" i="2"/>
  <c r="AE611" i="2"/>
  <c r="AD611" i="2"/>
  <c r="AB611" i="2"/>
  <c r="I605" i="2"/>
  <c r="AI564" i="2"/>
  <c r="AA564" i="2"/>
  <c r="AH564" i="2"/>
  <c r="Z564" i="2"/>
  <c r="AG564" i="2"/>
  <c r="M564" i="2" s="1"/>
  <c r="N564" i="2" s="1"/>
  <c r="Y564" i="2"/>
  <c r="AJ564" i="2"/>
  <c r="AL564" i="2"/>
  <c r="AK564" i="2"/>
  <c r="W549" i="2"/>
  <c r="AY649" i="2"/>
  <c r="AX649" i="2"/>
  <c r="AW649" i="2"/>
  <c r="AU649" i="2"/>
  <c r="AV649" i="2"/>
  <c r="AI578" i="2"/>
  <c r="AA578" i="2"/>
  <c r="AH578" i="2"/>
  <c r="Z578" i="2"/>
  <c r="AG578" i="2"/>
  <c r="M578" i="2" s="1"/>
  <c r="N578" i="2" s="1"/>
  <c r="Y578" i="2"/>
  <c r="AJ578" i="2"/>
  <c r="AK578" i="2"/>
  <c r="AL578" i="2"/>
  <c r="V535" i="2"/>
  <c r="I535" i="2"/>
  <c r="AJ448" i="2"/>
  <c r="AI448" i="2"/>
  <c r="AA448" i="2"/>
  <c r="AH448" i="2"/>
  <c r="Z448" i="2"/>
  <c r="AG448" i="2"/>
  <c r="M448" i="2" s="1"/>
  <c r="N448" i="2" s="1"/>
  <c r="Y448" i="2"/>
  <c r="AL448" i="2"/>
  <c r="AK448" i="2"/>
  <c r="I534" i="2"/>
  <c r="O534" i="2"/>
  <c r="P534" i="2" s="1"/>
  <c r="X449" i="2"/>
  <c r="V437" i="2"/>
  <c r="I437" i="2"/>
  <c r="I506" i="2"/>
  <c r="V506" i="2"/>
  <c r="K476" i="2"/>
  <c r="L476" i="2" s="1"/>
  <c r="AL463" i="2"/>
  <c r="AK463" i="2"/>
  <c r="AI463" i="2"/>
  <c r="AA463" i="2"/>
  <c r="AJ463" i="2"/>
  <c r="AH463" i="2"/>
  <c r="AG463" i="2"/>
  <c r="M463" i="2" s="1"/>
  <c r="N463" i="2" s="1"/>
  <c r="Z463" i="2"/>
  <c r="Y463" i="2"/>
  <c r="V457" i="2"/>
  <c r="I457" i="2"/>
  <c r="V370" i="2"/>
  <c r="I370" i="2"/>
  <c r="W370" i="2"/>
  <c r="V471" i="2"/>
  <c r="I471" i="2"/>
  <c r="AR586" i="2"/>
  <c r="AT586" i="2"/>
  <c r="AS586" i="2"/>
  <c r="AT475" i="2"/>
  <c r="AS475" i="2"/>
  <c r="AR475" i="2"/>
  <c r="AL459" i="2"/>
  <c r="AK459" i="2"/>
  <c r="AI459" i="2"/>
  <c r="AA459" i="2"/>
  <c r="Y459" i="2"/>
  <c r="AJ459" i="2"/>
  <c r="AH459" i="2"/>
  <c r="AG459" i="2"/>
  <c r="Z459" i="2"/>
  <c r="AJ500" i="2"/>
  <c r="AI500" i="2"/>
  <c r="AA500" i="2"/>
  <c r="AH500" i="2"/>
  <c r="Z500" i="2"/>
  <c r="AG500" i="2"/>
  <c r="M500" i="2" s="1"/>
  <c r="N500" i="2" s="1"/>
  <c r="Y500" i="2"/>
  <c r="AL500" i="2"/>
  <c r="AK500" i="2"/>
  <c r="W457" i="2"/>
  <c r="AL425" i="2"/>
  <c r="AK425" i="2"/>
  <c r="AA425" i="2"/>
  <c r="Z425" i="2"/>
  <c r="AJ425" i="2"/>
  <c r="Y425" i="2"/>
  <c r="AI425" i="2"/>
  <c r="AH425" i="2"/>
  <c r="AG425" i="2"/>
  <c r="M425" i="2" s="1"/>
  <c r="N425" i="2" s="1"/>
  <c r="AJ418" i="2"/>
  <c r="AH418" i="2"/>
  <c r="Z418" i="2"/>
  <c r="AG418" i="2"/>
  <c r="M418" i="2" s="1"/>
  <c r="N418" i="2" s="1"/>
  <c r="Y418" i="2"/>
  <c r="AL418" i="2"/>
  <c r="AK418" i="2"/>
  <c r="AI418" i="2"/>
  <c r="AA418" i="2"/>
  <c r="AS607" i="2"/>
  <c r="AT607" i="2"/>
  <c r="AR607" i="2"/>
  <c r="X381" i="2"/>
  <c r="AK317" i="2"/>
  <c r="AJ317" i="2"/>
  <c r="AI317" i="2"/>
  <c r="AA317" i="2"/>
  <c r="AH317" i="2"/>
  <c r="Z317" i="2"/>
  <c r="Y317" i="2"/>
  <c r="AL317" i="2"/>
  <c r="AG317" i="2"/>
  <c r="M317" i="2" s="1"/>
  <c r="N317" i="2" s="1"/>
  <c r="W199" i="2"/>
  <c r="I199" i="2"/>
  <c r="AS529" i="2"/>
  <c r="AT529" i="2"/>
  <c r="AR529" i="2"/>
  <c r="AT435" i="2"/>
  <c r="AS435" i="2"/>
  <c r="AR435" i="2"/>
  <c r="AJ305" i="2"/>
  <c r="AI305" i="2"/>
  <c r="AA305" i="2"/>
  <c r="AH305" i="2"/>
  <c r="Z305" i="2"/>
  <c r="Y305" i="2"/>
  <c r="AK305" i="2"/>
  <c r="AG305" i="2"/>
  <c r="M305" i="2" s="1"/>
  <c r="N305" i="2" s="1"/>
  <c r="AL305" i="2"/>
  <c r="AJ297" i="2"/>
  <c r="AI297" i="2"/>
  <c r="AA297" i="2"/>
  <c r="AH297" i="2"/>
  <c r="Z297" i="2"/>
  <c r="Y297" i="2"/>
  <c r="K297" i="2" s="1"/>
  <c r="L297" i="2" s="1"/>
  <c r="AK297" i="2"/>
  <c r="AG297" i="2"/>
  <c r="M297" i="2" s="1"/>
  <c r="N297" i="2" s="1"/>
  <c r="AL297" i="2"/>
  <c r="AJ289" i="2"/>
  <c r="AI289" i="2"/>
  <c r="AA289" i="2"/>
  <c r="AH289" i="2"/>
  <c r="Z289" i="2"/>
  <c r="Y289" i="2"/>
  <c r="K289" i="2" s="1"/>
  <c r="L289" i="2" s="1"/>
  <c r="AK289" i="2"/>
  <c r="AG289" i="2"/>
  <c r="M289" i="2" s="1"/>
  <c r="N289" i="2" s="1"/>
  <c r="AL289" i="2"/>
  <c r="AJ281" i="2"/>
  <c r="AI281" i="2"/>
  <c r="AA281" i="2"/>
  <c r="AH281" i="2"/>
  <c r="Z281" i="2"/>
  <c r="Y281" i="2"/>
  <c r="K281" i="2" s="1"/>
  <c r="L281" i="2" s="1"/>
  <c r="AK281" i="2"/>
  <c r="AG281" i="2"/>
  <c r="M281" i="2" s="1"/>
  <c r="N281" i="2" s="1"/>
  <c r="AL281" i="2"/>
  <c r="AJ273" i="2"/>
  <c r="AI273" i="2"/>
  <c r="AA273" i="2"/>
  <c r="AH273" i="2"/>
  <c r="Z273" i="2"/>
  <c r="Y273" i="2"/>
  <c r="K273" i="2" s="1"/>
  <c r="L273" i="2" s="1"/>
  <c r="AG273" i="2"/>
  <c r="M273" i="2" s="1"/>
  <c r="N273" i="2" s="1"/>
  <c r="AL273" i="2"/>
  <c r="AK273" i="2"/>
  <c r="AJ265" i="2"/>
  <c r="AI265" i="2"/>
  <c r="AA265" i="2"/>
  <c r="AH265" i="2"/>
  <c r="Z265" i="2"/>
  <c r="Y265" i="2"/>
  <c r="K265" i="2" s="1"/>
  <c r="L265" i="2" s="1"/>
  <c r="AG265" i="2"/>
  <c r="AL265" i="2"/>
  <c r="AK265" i="2"/>
  <c r="I364" i="2"/>
  <c r="V364" i="2"/>
  <c r="I368" i="2"/>
  <c r="V368" i="2"/>
  <c r="W368" i="2"/>
  <c r="AG360" i="2"/>
  <c r="M360" i="2" s="1"/>
  <c r="N360" i="2" s="1"/>
  <c r="Y360" i="2"/>
  <c r="AL360" i="2"/>
  <c r="AJ360" i="2"/>
  <c r="AI360" i="2"/>
  <c r="AH360" i="2"/>
  <c r="AA360" i="2"/>
  <c r="AK360" i="2"/>
  <c r="Z360" i="2"/>
  <c r="AG328" i="2"/>
  <c r="M328" i="2" s="1"/>
  <c r="N328" i="2" s="1"/>
  <c r="Y328" i="2"/>
  <c r="AL328" i="2"/>
  <c r="AJ328" i="2"/>
  <c r="AI328" i="2"/>
  <c r="AH328" i="2"/>
  <c r="AA328" i="2"/>
  <c r="AK328" i="2"/>
  <c r="Z328" i="2"/>
  <c r="AK539" i="2"/>
  <c r="AA539" i="2"/>
  <c r="AL539" i="2"/>
  <c r="Z539" i="2"/>
  <c r="AJ539" i="2"/>
  <c r="Y539" i="2"/>
  <c r="AI539" i="2"/>
  <c r="AH539" i="2"/>
  <c r="AG539" i="2"/>
  <c r="M539" i="2" s="1"/>
  <c r="N539" i="2" s="1"/>
  <c r="AR450" i="2"/>
  <c r="AT450" i="2"/>
  <c r="AS450" i="2"/>
  <c r="AJ416" i="2"/>
  <c r="AH416" i="2"/>
  <c r="Z416" i="2"/>
  <c r="AG416" i="2"/>
  <c r="M416" i="2" s="1"/>
  <c r="N416" i="2" s="1"/>
  <c r="Y416" i="2"/>
  <c r="AL416" i="2"/>
  <c r="AK416" i="2"/>
  <c r="AI416" i="2"/>
  <c r="AA416" i="2"/>
  <c r="AS326" i="2"/>
  <c r="AT270" i="2"/>
  <c r="AR270" i="2"/>
  <c r="AS270" i="2"/>
  <c r="AR412" i="2"/>
  <c r="AT412" i="2"/>
  <c r="AS412" i="2"/>
  <c r="AG334" i="2"/>
  <c r="M334" i="2" s="1"/>
  <c r="N334" i="2" s="1"/>
  <c r="Y334" i="2"/>
  <c r="AL334" i="2"/>
  <c r="AJ334" i="2"/>
  <c r="AA334" i="2"/>
  <c r="Z334" i="2"/>
  <c r="AI334" i="2"/>
  <c r="AH334" i="2"/>
  <c r="AK334" i="2"/>
  <c r="AR311" i="2"/>
  <c r="AS311" i="2"/>
  <c r="AT311" i="2"/>
  <c r="W303" i="2"/>
  <c r="W287" i="2"/>
  <c r="AR211" i="2"/>
  <c r="AS211" i="2"/>
  <c r="AT211" i="2"/>
  <c r="AJ398" i="2"/>
  <c r="AH398" i="2"/>
  <c r="Z398" i="2"/>
  <c r="AG398" i="2"/>
  <c r="Y398" i="2"/>
  <c r="AL398" i="2"/>
  <c r="AK398" i="2"/>
  <c r="AI398" i="2"/>
  <c r="AA398" i="2"/>
  <c r="X392" i="2"/>
  <c r="AL216" i="2"/>
  <c r="AJ216" i="2"/>
  <c r="Z216" i="2"/>
  <c r="AK216" i="2"/>
  <c r="Y216" i="2"/>
  <c r="AI216" i="2"/>
  <c r="AA216" i="2"/>
  <c r="AH216" i="2"/>
  <c r="AG216" i="2"/>
  <c r="AL411" i="2"/>
  <c r="AK411" i="2"/>
  <c r="AA411" i="2"/>
  <c r="Z411" i="2"/>
  <c r="AI411" i="2"/>
  <c r="AH411" i="2"/>
  <c r="AG411" i="2"/>
  <c r="M411" i="2" s="1"/>
  <c r="N411" i="2" s="1"/>
  <c r="Y411" i="2"/>
  <c r="AJ411" i="2"/>
  <c r="AA316" i="2"/>
  <c r="AI316" i="2"/>
  <c r="X256" i="2"/>
  <c r="AR243" i="2"/>
  <c r="AS243" i="2"/>
  <c r="AT243" i="2"/>
  <c r="AJ400" i="2"/>
  <c r="AH400" i="2"/>
  <c r="Z400" i="2"/>
  <c r="AG400" i="2"/>
  <c r="M400" i="2" s="1"/>
  <c r="N400" i="2" s="1"/>
  <c r="Y400" i="2"/>
  <c r="AL400" i="2"/>
  <c r="AK400" i="2"/>
  <c r="AI400" i="2"/>
  <c r="AA400" i="2"/>
  <c r="AG336" i="2"/>
  <c r="M336" i="2" s="1"/>
  <c r="N336" i="2" s="1"/>
  <c r="Y336" i="2"/>
  <c r="AL336" i="2"/>
  <c r="AJ336" i="2"/>
  <c r="Z336" i="2"/>
  <c r="AK336" i="2"/>
  <c r="AH336" i="2"/>
  <c r="AA336" i="2"/>
  <c r="AI336" i="2"/>
  <c r="AT268" i="2"/>
  <c r="AR268" i="2"/>
  <c r="AS268" i="2"/>
  <c r="AT244" i="2"/>
  <c r="AR244" i="2"/>
  <c r="Q244" i="2" s="1"/>
  <c r="R244" i="2" s="1"/>
  <c r="AS244" i="2"/>
  <c r="X225" i="2"/>
  <c r="AL210" i="2"/>
  <c r="AJ210" i="2"/>
  <c r="AH210" i="2"/>
  <c r="AG210" i="2"/>
  <c r="M210" i="2" s="1"/>
  <c r="N210" i="2" s="1"/>
  <c r="AK210" i="2"/>
  <c r="Y210" i="2"/>
  <c r="AI210" i="2"/>
  <c r="AA210" i="2"/>
  <c r="Z210" i="2"/>
  <c r="AR227" i="2"/>
  <c r="AS227" i="2"/>
  <c r="AT227" i="2"/>
  <c r="AR188" i="2"/>
  <c r="AT188" i="2"/>
  <c r="AS188" i="2"/>
  <c r="X136" i="2"/>
  <c r="I178" i="2"/>
  <c r="V178" i="2"/>
  <c r="AR394" i="2"/>
  <c r="AT394" i="2"/>
  <c r="AS394" i="2"/>
  <c r="AG350" i="2"/>
  <c r="M350" i="2" s="1"/>
  <c r="N350" i="2" s="1"/>
  <c r="Y350" i="2"/>
  <c r="AL350" i="2"/>
  <c r="AJ350" i="2"/>
  <c r="AA350" i="2"/>
  <c r="Z350" i="2"/>
  <c r="AI350" i="2"/>
  <c r="AH350" i="2"/>
  <c r="AK350" i="2"/>
  <c r="AS335" i="2"/>
  <c r="AR335" i="2"/>
  <c r="AT335" i="2"/>
  <c r="AL300" i="2"/>
  <c r="AJ300" i="2"/>
  <c r="Z300" i="2"/>
  <c r="Y300" i="2"/>
  <c r="AK300" i="2"/>
  <c r="AI300" i="2"/>
  <c r="AG300" i="2"/>
  <c r="M300" i="2" s="1"/>
  <c r="N300" i="2" s="1"/>
  <c r="AA300" i="2"/>
  <c r="AH300" i="2"/>
  <c r="V217" i="2"/>
  <c r="I217" i="2"/>
  <c r="X201" i="2"/>
  <c r="AI112" i="2"/>
  <c r="AA112" i="2"/>
  <c r="AH112" i="2"/>
  <c r="Z112" i="2"/>
  <c r="AG112" i="2"/>
  <c r="M112" i="2" s="1"/>
  <c r="N112" i="2" s="1"/>
  <c r="Y112" i="2"/>
  <c r="AJ112" i="2"/>
  <c r="AL112" i="2"/>
  <c r="AK112" i="2"/>
  <c r="AJ390" i="2"/>
  <c r="AH390" i="2"/>
  <c r="Z390" i="2"/>
  <c r="AG390" i="2"/>
  <c r="M390" i="2" s="1"/>
  <c r="N390" i="2" s="1"/>
  <c r="Y390" i="2"/>
  <c r="AL390" i="2"/>
  <c r="AK390" i="2"/>
  <c r="AI390" i="2"/>
  <c r="AA390" i="2"/>
  <c r="W279" i="2"/>
  <c r="AR221" i="2"/>
  <c r="AT221" i="2"/>
  <c r="AS221" i="2"/>
  <c r="X183" i="2"/>
  <c r="AR150" i="2"/>
  <c r="AS150" i="2"/>
  <c r="AT150" i="2"/>
  <c r="AJ410" i="2"/>
  <c r="AH410" i="2"/>
  <c r="Z410" i="2"/>
  <c r="AG410" i="2"/>
  <c r="M410" i="2" s="1"/>
  <c r="N410" i="2" s="1"/>
  <c r="Y410" i="2"/>
  <c r="AL410" i="2"/>
  <c r="AK410" i="2"/>
  <c r="AI410" i="2"/>
  <c r="AA410" i="2"/>
  <c r="AR396" i="2"/>
  <c r="AT396" i="2"/>
  <c r="AS396" i="2"/>
  <c r="W178" i="2"/>
  <c r="AL157" i="2"/>
  <c r="AK157" i="2"/>
  <c r="AJ157" i="2"/>
  <c r="AH157" i="2"/>
  <c r="AG157" i="2"/>
  <c r="Y157" i="2"/>
  <c r="AA157" i="2"/>
  <c r="Z157" i="2"/>
  <c r="AI157" i="2"/>
  <c r="AI146" i="2"/>
  <c r="AA146" i="2"/>
  <c r="AH146" i="2"/>
  <c r="Z146" i="2"/>
  <c r="AG146" i="2"/>
  <c r="M146" i="2" s="1"/>
  <c r="N146" i="2" s="1"/>
  <c r="Y146" i="2"/>
  <c r="AL146" i="2"/>
  <c r="AK146" i="2"/>
  <c r="AJ146" i="2"/>
  <c r="AI130" i="2"/>
  <c r="AA130" i="2"/>
  <c r="AH130" i="2"/>
  <c r="Z130" i="2"/>
  <c r="AG130" i="2"/>
  <c r="M130" i="2" s="1"/>
  <c r="N130" i="2" s="1"/>
  <c r="Y130" i="2"/>
  <c r="AL130" i="2"/>
  <c r="AK130" i="2"/>
  <c r="AJ130" i="2"/>
  <c r="AL53" i="2"/>
  <c r="Z53" i="2"/>
  <c r="AK53" i="2"/>
  <c r="AG53" i="2"/>
  <c r="M53" i="2" s="1"/>
  <c r="N53" i="2" s="1"/>
  <c r="Y53" i="2"/>
  <c r="AJ53" i="2"/>
  <c r="AH53" i="2"/>
  <c r="AI53" i="2"/>
  <c r="AA53" i="2"/>
  <c r="AA4" i="2"/>
  <c r="AL4" i="2"/>
  <c r="AH4" i="2"/>
  <c r="Z4" i="2"/>
  <c r="AG4" i="2"/>
  <c r="M4" i="2" s="1"/>
  <c r="N4" i="2" s="1"/>
  <c r="Y4" i="2"/>
  <c r="AK4" i="2"/>
  <c r="AJ4" i="2"/>
  <c r="AI4" i="2"/>
  <c r="AT90" i="2"/>
  <c r="AS90" i="2"/>
  <c r="AR90" i="2"/>
  <c r="AL33" i="2"/>
  <c r="Z33" i="2"/>
  <c r="AK33" i="2"/>
  <c r="AH33" i="2"/>
  <c r="AG33" i="2"/>
  <c r="M33" i="2" s="1"/>
  <c r="N33" i="2" s="1"/>
  <c r="AJ33" i="2"/>
  <c r="AI33" i="2"/>
  <c r="AA33" i="2"/>
  <c r="Y33" i="2"/>
  <c r="AT32" i="2"/>
  <c r="AS32" i="2"/>
  <c r="AR32" i="2"/>
  <c r="AL18" i="2"/>
  <c r="AK18" i="2"/>
  <c r="AH18" i="2"/>
  <c r="Z18" i="2"/>
  <c r="AG18" i="2"/>
  <c r="M18" i="2" s="1"/>
  <c r="N18" i="2" s="1"/>
  <c r="Y18" i="2"/>
  <c r="AJ18" i="2"/>
  <c r="AI18" i="2"/>
  <c r="AA18" i="2"/>
  <c r="AQ138" i="2"/>
  <c r="AP138" i="2"/>
  <c r="AO138" i="2"/>
  <c r="AN138" i="2"/>
  <c r="AM138" i="2"/>
  <c r="AG61" i="2"/>
  <c r="M61" i="2" s="1"/>
  <c r="N61" i="2" s="1"/>
  <c r="Y61" i="2"/>
  <c r="AL61" i="2"/>
  <c r="AK61" i="2"/>
  <c r="AJ61" i="2"/>
  <c r="Z61" i="2"/>
  <c r="AI61" i="2"/>
  <c r="AA61" i="2"/>
  <c r="AH61" i="2"/>
  <c r="AI28" i="2"/>
  <c r="AA28" i="2"/>
  <c r="AK28" i="2"/>
  <c r="AH28" i="2"/>
  <c r="Z28" i="2"/>
  <c r="AG28" i="2"/>
  <c r="M28" i="2" s="1"/>
  <c r="N28" i="2" s="1"/>
  <c r="Y28" i="2"/>
  <c r="AL28" i="2"/>
  <c r="AJ28" i="2"/>
  <c r="AT27" i="2"/>
  <c r="AS27" i="2"/>
  <c r="AR27" i="2"/>
  <c r="AT26" i="2"/>
  <c r="AS26" i="2"/>
  <c r="AR26" i="2"/>
  <c r="AF126" i="2"/>
  <c r="AB126" i="2"/>
  <c r="AE126" i="2"/>
  <c r="AD126" i="2"/>
  <c r="AC126" i="2"/>
  <c r="AH57" i="2"/>
  <c r="AL57" i="2"/>
  <c r="AK57" i="2"/>
  <c r="AG57" i="2"/>
  <c r="M57" i="2" s="1"/>
  <c r="N57" i="2" s="1"/>
  <c r="AJ57" i="2"/>
  <c r="AI57" i="2"/>
  <c r="AA57" i="2"/>
  <c r="Y57" i="2"/>
  <c r="Z57" i="2"/>
  <c r="AT79" i="2"/>
  <c r="AS79" i="2"/>
  <c r="AR79" i="2"/>
  <c r="AA78" i="2"/>
  <c r="AH78" i="2"/>
  <c r="Z78" i="2"/>
  <c r="AG78" i="2"/>
  <c r="M78" i="2" s="1"/>
  <c r="N78" i="2" s="1"/>
  <c r="Y78" i="2"/>
  <c r="AK78" i="2"/>
  <c r="AJ78" i="2"/>
  <c r="AI78" i="2"/>
  <c r="AL78" i="2"/>
  <c r="AT63" i="2"/>
  <c r="AS63" i="2"/>
  <c r="AR63" i="2"/>
  <c r="AI44" i="2"/>
  <c r="AA44" i="2"/>
  <c r="AL44" i="2"/>
  <c r="AH44" i="2"/>
  <c r="Z44" i="2"/>
  <c r="AG44" i="2"/>
  <c r="M44" i="2" s="1"/>
  <c r="N44" i="2" s="1"/>
  <c r="Y44" i="2"/>
  <c r="AK44" i="2"/>
  <c r="AJ44" i="2"/>
  <c r="V102" i="2"/>
  <c r="Z75" i="2"/>
  <c r="Y75" i="2"/>
  <c r="AL75" i="2"/>
  <c r="AK75" i="2"/>
  <c r="AG75" i="2"/>
  <c r="M75" i="2" s="1"/>
  <c r="N75" i="2" s="1"/>
  <c r="AJ75" i="2"/>
  <c r="AI75" i="2"/>
  <c r="AA75" i="2"/>
  <c r="AH75" i="2"/>
  <c r="AK42" i="2"/>
  <c r="AH42" i="2"/>
  <c r="Z42" i="2"/>
  <c r="AG42" i="2"/>
  <c r="M42" i="2" s="1"/>
  <c r="N42" i="2" s="1"/>
  <c r="Y42" i="2"/>
  <c r="AL42" i="2"/>
  <c r="AJ42" i="2"/>
  <c r="AI42" i="2"/>
  <c r="AA42" i="2"/>
  <c r="AH202" i="2"/>
  <c r="Z202" i="2"/>
  <c r="AG202" i="2"/>
  <c r="M202" i="2" s="1"/>
  <c r="N202" i="2" s="1"/>
  <c r="Y202" i="2"/>
  <c r="AJ202" i="2"/>
  <c r="AA202" i="2"/>
  <c r="AL202" i="2"/>
  <c r="AK202" i="2"/>
  <c r="AI202" i="2"/>
  <c r="X55" i="2"/>
  <c r="AT35" i="2"/>
  <c r="AS35" i="2"/>
  <c r="AR35" i="2"/>
  <c r="AT5" i="2"/>
  <c r="AS5" i="2"/>
  <c r="AR5" i="2"/>
  <c r="X73" i="2"/>
  <c r="X25" i="2"/>
  <c r="X11" i="2"/>
  <c r="I253" i="2"/>
  <c r="V555" i="2"/>
  <c r="I555" i="2"/>
  <c r="AJ494" i="2"/>
  <c r="AI494" i="2"/>
  <c r="AA494" i="2"/>
  <c r="AH494" i="2"/>
  <c r="Z494" i="2"/>
  <c r="AG494" i="2"/>
  <c r="M494" i="2" s="1"/>
  <c r="N494" i="2" s="1"/>
  <c r="Y494" i="2"/>
  <c r="AL494" i="2"/>
  <c r="AK494" i="2"/>
  <c r="AL471" i="2"/>
  <c r="AK471" i="2"/>
  <c r="AI471" i="2"/>
  <c r="AA471" i="2"/>
  <c r="Z471" i="2"/>
  <c r="Y471" i="2"/>
  <c r="K471" i="2" s="1"/>
  <c r="L471" i="2" s="1"/>
  <c r="AJ471" i="2"/>
  <c r="O471" i="2" s="1"/>
  <c r="P471" i="2" s="1"/>
  <c r="AH471" i="2"/>
  <c r="AG471" i="2"/>
  <c r="AL437" i="2"/>
  <c r="AK437" i="2"/>
  <c r="Y437" i="2"/>
  <c r="AJ437" i="2"/>
  <c r="AI437" i="2"/>
  <c r="AH437" i="2"/>
  <c r="AG437" i="2"/>
  <c r="AA437" i="2"/>
  <c r="Z437" i="2"/>
  <c r="AL423" i="2"/>
  <c r="AK423" i="2"/>
  <c r="AA423" i="2"/>
  <c r="Z423" i="2"/>
  <c r="AJ423" i="2"/>
  <c r="Y423" i="2"/>
  <c r="AI423" i="2"/>
  <c r="AG423" i="2"/>
  <c r="M423" i="2" s="1"/>
  <c r="N423" i="2" s="1"/>
  <c r="AH423" i="2"/>
  <c r="AL278" i="2"/>
  <c r="AJ278" i="2"/>
  <c r="AH278" i="2"/>
  <c r="AG278" i="2"/>
  <c r="M278" i="2" s="1"/>
  <c r="N278" i="2" s="1"/>
  <c r="AA278" i="2"/>
  <c r="AK278" i="2"/>
  <c r="AI278" i="2"/>
  <c r="Z278" i="2"/>
  <c r="Y278" i="2"/>
  <c r="AL254" i="2"/>
  <c r="AJ254" i="2"/>
  <c r="AA254" i="2"/>
  <c r="Z254" i="2"/>
  <c r="AH254" i="2"/>
  <c r="AG254" i="2"/>
  <c r="M254" i="2" s="1"/>
  <c r="N254" i="2" s="1"/>
  <c r="AI254" i="2"/>
  <c r="Y254" i="2"/>
  <c r="AK254" i="2"/>
  <c r="I208" i="2"/>
  <c r="AT373" i="2"/>
  <c r="AS373" i="2"/>
  <c r="AR373" i="2"/>
  <c r="AK351" i="2"/>
  <c r="AJ351" i="2"/>
  <c r="AI351" i="2"/>
  <c r="AA351" i="2"/>
  <c r="AH351" i="2"/>
  <c r="Z351" i="2"/>
  <c r="Y351" i="2"/>
  <c r="AG351" i="2"/>
  <c r="M351" i="2" s="1"/>
  <c r="N351" i="2" s="1"/>
  <c r="AL351" i="2"/>
  <c r="AG322" i="2"/>
  <c r="M322" i="2" s="1"/>
  <c r="N322" i="2" s="1"/>
  <c r="Y322" i="2"/>
  <c r="AL322" i="2"/>
  <c r="AJ322" i="2"/>
  <c r="AK322" i="2"/>
  <c r="AI322" i="2"/>
  <c r="AA322" i="2"/>
  <c r="Z322" i="2"/>
  <c r="AH322" i="2"/>
  <c r="AJ257" i="2"/>
  <c r="O257" i="2" s="1"/>
  <c r="P257" i="2" s="1"/>
  <c r="AH257" i="2"/>
  <c r="Z257" i="2"/>
  <c r="AA257" i="2"/>
  <c r="AL257" i="2"/>
  <c r="Y257" i="2"/>
  <c r="AK257" i="2"/>
  <c r="AI257" i="2"/>
  <c r="AG257" i="2"/>
  <c r="M257" i="2" s="1"/>
  <c r="N257" i="2" s="1"/>
  <c r="V253" i="2"/>
  <c r="AJ241" i="2"/>
  <c r="O241" i="2" s="1"/>
  <c r="P241" i="2" s="1"/>
  <c r="AH241" i="2"/>
  <c r="Z241" i="2"/>
  <c r="AA241" i="2"/>
  <c r="AL241" i="2"/>
  <c r="Y241" i="2"/>
  <c r="AK241" i="2"/>
  <c r="AI241" i="2"/>
  <c r="AG241" i="2"/>
  <c r="M241" i="2" s="1"/>
  <c r="N241" i="2" s="1"/>
  <c r="AT397" i="2"/>
  <c r="AS397" i="2"/>
  <c r="AR397" i="2"/>
  <c r="AL391" i="2"/>
  <c r="AK391" i="2"/>
  <c r="AA391" i="2"/>
  <c r="Z391" i="2"/>
  <c r="AI391" i="2"/>
  <c r="AJ391" i="2"/>
  <c r="AG391" i="2"/>
  <c r="M391" i="2" s="1"/>
  <c r="N391" i="2" s="1"/>
  <c r="Y391" i="2"/>
  <c r="AH391" i="2"/>
  <c r="AT336" i="2"/>
  <c r="AR336" i="2"/>
  <c r="AS336" i="2"/>
  <c r="AQ313" i="2"/>
  <c r="AP313" i="2"/>
  <c r="AN313" i="2"/>
  <c r="AO313" i="2"/>
  <c r="AM313" i="2"/>
  <c r="I153" i="2"/>
  <c r="I137" i="2"/>
  <c r="I121" i="2"/>
  <c r="AS176" i="2"/>
  <c r="AR176" i="2"/>
  <c r="AT176" i="2"/>
  <c r="AT124" i="2"/>
  <c r="AS124" i="2"/>
  <c r="AR124" i="2"/>
  <c r="AH182" i="2"/>
  <c r="Z182" i="2"/>
  <c r="AG182" i="2"/>
  <c r="M182" i="2" s="1"/>
  <c r="N182" i="2" s="1"/>
  <c r="Y182" i="2"/>
  <c r="AK182" i="2"/>
  <c r="AA182" i="2"/>
  <c r="AJ182" i="2"/>
  <c r="AI182" i="2"/>
  <c r="AL182" i="2"/>
  <c r="AT350" i="2"/>
  <c r="AR350" i="2"/>
  <c r="AS350" i="2"/>
  <c r="AR233" i="2"/>
  <c r="AT233" i="2"/>
  <c r="AS233" i="2"/>
  <c r="AJ215" i="2"/>
  <c r="AH215" i="2"/>
  <c r="Z215" i="2"/>
  <c r="AI215" i="2"/>
  <c r="AG215" i="2"/>
  <c r="M215" i="2" s="1"/>
  <c r="N215" i="2" s="1"/>
  <c r="AK215" i="2"/>
  <c r="AA215" i="2"/>
  <c r="Y215" i="2"/>
  <c r="AL215" i="2"/>
  <c r="AK89" i="2"/>
  <c r="Y89" i="2"/>
  <c r="AG89" i="2"/>
  <c r="M89" i="2" s="1"/>
  <c r="N89" i="2" s="1"/>
  <c r="AJ89" i="2"/>
  <c r="AA89" i="2"/>
  <c r="AL89" i="2"/>
  <c r="AI89" i="2"/>
  <c r="Z89" i="2"/>
  <c r="AH89" i="2"/>
  <c r="AT300" i="2"/>
  <c r="AR300" i="2"/>
  <c r="Q300" i="2" s="1"/>
  <c r="R300" i="2" s="1"/>
  <c r="AS300" i="2"/>
  <c r="AJ406" i="2"/>
  <c r="AH406" i="2"/>
  <c r="Z406" i="2"/>
  <c r="AG406" i="2"/>
  <c r="Y406" i="2"/>
  <c r="AL406" i="2"/>
  <c r="AK406" i="2"/>
  <c r="AI406" i="2"/>
  <c r="AA406" i="2"/>
  <c r="AL250" i="2"/>
  <c r="AJ250" i="2"/>
  <c r="AA250" i="2"/>
  <c r="Z250" i="2"/>
  <c r="AK250" i="2"/>
  <c r="Y250" i="2"/>
  <c r="AI250" i="2"/>
  <c r="AH250" i="2"/>
  <c r="AG250" i="2"/>
  <c r="M250" i="2" s="1"/>
  <c r="N250" i="2" s="1"/>
  <c r="AH184" i="2"/>
  <c r="Z184" i="2"/>
  <c r="AG184" i="2"/>
  <c r="M184" i="2" s="1"/>
  <c r="N184" i="2" s="1"/>
  <c r="Y184" i="2"/>
  <c r="AI184" i="2"/>
  <c r="AJ184" i="2"/>
  <c r="O184" i="2" s="1"/>
  <c r="P184" i="2" s="1"/>
  <c r="AA184" i="2"/>
  <c r="AK184" i="2"/>
  <c r="AL184" i="2"/>
  <c r="AL169" i="2"/>
  <c r="AK169" i="2"/>
  <c r="AG169" i="2"/>
  <c r="Y169" i="2"/>
  <c r="AH169" i="2"/>
  <c r="AA169" i="2"/>
  <c r="AJ169" i="2"/>
  <c r="AI169" i="2"/>
  <c r="Z169" i="2"/>
  <c r="AI152" i="2"/>
  <c r="AA152" i="2"/>
  <c r="AH152" i="2"/>
  <c r="Z152" i="2"/>
  <c r="AG152" i="2"/>
  <c r="M152" i="2" s="1"/>
  <c r="N152" i="2" s="1"/>
  <c r="Y152" i="2"/>
  <c r="AK152" i="2"/>
  <c r="AJ152" i="2"/>
  <c r="AL152" i="2"/>
  <c r="AI144" i="2"/>
  <c r="AA144" i="2"/>
  <c r="AH144" i="2"/>
  <c r="Z144" i="2"/>
  <c r="AG144" i="2"/>
  <c r="Y144" i="2"/>
  <c r="AK144" i="2"/>
  <c r="AL144" i="2"/>
  <c r="AJ144" i="2"/>
  <c r="AI136" i="2"/>
  <c r="AA136" i="2"/>
  <c r="AH136" i="2"/>
  <c r="Z136" i="2"/>
  <c r="AG136" i="2"/>
  <c r="M136" i="2" s="1"/>
  <c r="N136" i="2" s="1"/>
  <c r="Y136" i="2"/>
  <c r="AJ136" i="2"/>
  <c r="AL136" i="2"/>
  <c r="AK136" i="2"/>
  <c r="AI128" i="2"/>
  <c r="AA128" i="2"/>
  <c r="AH128" i="2"/>
  <c r="Z128" i="2"/>
  <c r="AG128" i="2"/>
  <c r="Y128" i="2"/>
  <c r="AK128" i="2"/>
  <c r="AJ128" i="2"/>
  <c r="AL128" i="2"/>
  <c r="AI120" i="2"/>
  <c r="AA120" i="2"/>
  <c r="AH120" i="2"/>
  <c r="Z120" i="2"/>
  <c r="AG120" i="2"/>
  <c r="M120" i="2" s="1"/>
  <c r="N120" i="2" s="1"/>
  <c r="Y120" i="2"/>
  <c r="AJ120" i="2"/>
  <c r="AK120" i="2"/>
  <c r="AL120" i="2"/>
  <c r="AA100" i="2"/>
  <c r="Z100" i="2"/>
  <c r="AG100" i="2"/>
  <c r="M100" i="2" s="1"/>
  <c r="N100" i="2" s="1"/>
  <c r="Y100" i="2"/>
  <c r="AJ100" i="2"/>
  <c r="AL212" i="2"/>
  <c r="AJ212" i="2"/>
  <c r="AI212" i="2"/>
  <c r="AH212" i="2"/>
  <c r="AG212" i="2"/>
  <c r="M212" i="2" s="1"/>
  <c r="N212" i="2" s="1"/>
  <c r="Z212" i="2"/>
  <c r="AK212" i="2"/>
  <c r="Y212" i="2"/>
  <c r="K212" i="2" s="1"/>
  <c r="L212" i="2" s="1"/>
  <c r="AA212" i="2"/>
  <c r="AT138" i="2"/>
  <c r="AS138" i="2"/>
  <c r="AR138" i="2"/>
  <c r="AT181" i="2"/>
  <c r="AS181" i="2"/>
  <c r="AR181" i="2"/>
  <c r="AL403" i="2"/>
  <c r="AK403" i="2"/>
  <c r="AA403" i="2"/>
  <c r="Z403" i="2"/>
  <c r="AI403" i="2"/>
  <c r="AJ403" i="2"/>
  <c r="AH403" i="2"/>
  <c r="AG403" i="2"/>
  <c r="M403" i="2" s="1"/>
  <c r="N403" i="2" s="1"/>
  <c r="Y403" i="2"/>
  <c r="AG352" i="2"/>
  <c r="M352" i="2" s="1"/>
  <c r="N352" i="2" s="1"/>
  <c r="Y352" i="2"/>
  <c r="AL352" i="2"/>
  <c r="AJ352" i="2"/>
  <c r="Z352" i="2"/>
  <c r="AK352" i="2"/>
  <c r="AH352" i="2"/>
  <c r="AA352" i="2"/>
  <c r="AI352" i="2"/>
  <c r="W312" i="2"/>
  <c r="AL296" i="2"/>
  <c r="AJ296" i="2"/>
  <c r="Z296" i="2"/>
  <c r="Y296" i="2"/>
  <c r="K296" i="2" s="1"/>
  <c r="L296" i="2" s="1"/>
  <c r="AK296" i="2"/>
  <c r="AI296" i="2"/>
  <c r="AG296" i="2"/>
  <c r="M296" i="2" s="1"/>
  <c r="N296" i="2" s="1"/>
  <c r="AA296" i="2"/>
  <c r="AH296" i="2"/>
  <c r="AJ237" i="2"/>
  <c r="AH237" i="2"/>
  <c r="Z237" i="2"/>
  <c r="AK237" i="2"/>
  <c r="AI237" i="2"/>
  <c r="AG237" i="2"/>
  <c r="M237" i="2" s="1"/>
  <c r="N237" i="2" s="1"/>
  <c r="AA237" i="2"/>
  <c r="AL237" i="2"/>
  <c r="Y237" i="2"/>
  <c r="AL129" i="2"/>
  <c r="AK129" i="2"/>
  <c r="AJ129" i="2"/>
  <c r="AH129" i="2"/>
  <c r="AG129" i="2"/>
  <c r="Y129" i="2"/>
  <c r="AA129" i="2"/>
  <c r="Z129" i="2"/>
  <c r="AI129" i="2"/>
  <c r="AS108" i="2"/>
  <c r="AR108" i="2"/>
  <c r="AT108" i="2"/>
  <c r="AT173" i="2"/>
  <c r="AS173" i="2"/>
  <c r="AR173" i="2"/>
  <c r="AI118" i="2"/>
  <c r="AA118" i="2"/>
  <c r="AH118" i="2"/>
  <c r="Z118" i="2"/>
  <c r="AG118" i="2"/>
  <c r="Y118" i="2"/>
  <c r="AL118" i="2"/>
  <c r="AK118" i="2"/>
  <c r="AJ118" i="2"/>
  <c r="AT21" i="2"/>
  <c r="AS21" i="2"/>
  <c r="AR21" i="2"/>
  <c r="AL67" i="2"/>
  <c r="AK67" i="2"/>
  <c r="Z67" i="2"/>
  <c r="AG67" i="2"/>
  <c r="M67" i="2" s="1"/>
  <c r="N67" i="2" s="1"/>
  <c r="Y67" i="2"/>
  <c r="AJ67" i="2"/>
  <c r="AH67" i="2"/>
  <c r="AI67" i="2"/>
  <c r="AA67" i="2"/>
  <c r="AH19" i="2"/>
  <c r="AG19" i="2"/>
  <c r="M19" i="2" s="1"/>
  <c r="N19" i="2" s="1"/>
  <c r="Y19" i="2"/>
  <c r="AL19" i="2"/>
  <c r="AK19" i="2"/>
  <c r="AJ19" i="2"/>
  <c r="AI19" i="2"/>
  <c r="AA19" i="2"/>
  <c r="Z19" i="2"/>
  <c r="AS4" i="2"/>
  <c r="AT4" i="2"/>
  <c r="AR4" i="2"/>
  <c r="AH80" i="2"/>
  <c r="Z80" i="2"/>
  <c r="AL80" i="2"/>
  <c r="AG80" i="2"/>
  <c r="M80" i="2" s="1"/>
  <c r="N80" i="2" s="1"/>
  <c r="Y80" i="2"/>
  <c r="AK80" i="2"/>
  <c r="AJ80" i="2"/>
  <c r="AI80" i="2"/>
  <c r="AA80" i="2"/>
  <c r="AI64" i="2"/>
  <c r="AA64" i="2"/>
  <c r="AK64" i="2"/>
  <c r="AH64" i="2"/>
  <c r="Z64" i="2"/>
  <c r="Y64" i="2"/>
  <c r="AL64" i="2"/>
  <c r="AG64" i="2"/>
  <c r="M64" i="2" s="1"/>
  <c r="N64" i="2" s="1"/>
  <c r="AJ64" i="2"/>
  <c r="AL49" i="2"/>
  <c r="AK49" i="2"/>
  <c r="Z49" i="2"/>
  <c r="AG49" i="2"/>
  <c r="M49" i="2" s="1"/>
  <c r="N49" i="2" s="1"/>
  <c r="AJ49" i="2"/>
  <c r="AI49" i="2"/>
  <c r="AA49" i="2"/>
  <c r="AH49" i="2"/>
  <c r="Y49" i="2"/>
  <c r="AI48" i="2"/>
  <c r="AA48" i="2"/>
  <c r="AL48" i="2"/>
  <c r="AH48" i="2"/>
  <c r="Z48" i="2"/>
  <c r="AG48" i="2"/>
  <c r="M48" i="2" s="1"/>
  <c r="N48" i="2" s="1"/>
  <c r="Y48" i="2"/>
  <c r="AK48" i="2"/>
  <c r="AJ48" i="2"/>
  <c r="AT33" i="2"/>
  <c r="AS33" i="2"/>
  <c r="AR33" i="2"/>
  <c r="AS18" i="2"/>
  <c r="AR18" i="2"/>
  <c r="AT18" i="2"/>
  <c r="X107" i="2"/>
  <c r="AG45" i="2"/>
  <c r="M45" i="2" s="1"/>
  <c r="N45" i="2" s="1"/>
  <c r="AL45" i="2"/>
  <c r="AK45" i="2"/>
  <c r="AJ45" i="2"/>
  <c r="AI45" i="2"/>
  <c r="AA45" i="2"/>
  <c r="Z45" i="2"/>
  <c r="Y45" i="2"/>
  <c r="AH45" i="2"/>
  <c r="AS28" i="2"/>
  <c r="AT28" i="2"/>
  <c r="AR28" i="2"/>
  <c r="AT57" i="2"/>
  <c r="AS57" i="2"/>
  <c r="AR57" i="2"/>
  <c r="AT78" i="2"/>
  <c r="AS78" i="2"/>
  <c r="AR78" i="2"/>
  <c r="AS44" i="2"/>
  <c r="AR44" i="2"/>
  <c r="AT44" i="2"/>
  <c r="AH15" i="2"/>
  <c r="Y15" i="2"/>
  <c r="AL15" i="2"/>
  <c r="AK15" i="2"/>
  <c r="AG15" i="2"/>
  <c r="M15" i="2" s="1"/>
  <c r="N15" i="2" s="1"/>
  <c r="AJ15" i="2"/>
  <c r="AI15" i="2"/>
  <c r="AA15" i="2"/>
  <c r="Z15" i="2"/>
  <c r="AF142" i="2"/>
  <c r="AB142" i="2"/>
  <c r="AC142" i="2"/>
  <c r="AE142" i="2"/>
  <c r="AD142" i="2"/>
  <c r="W105" i="2"/>
  <c r="W159" i="2"/>
  <c r="X42" i="2"/>
  <c r="AT13" i="2"/>
  <c r="AS13" i="2"/>
  <c r="AR13" i="2"/>
  <c r="V144" i="2"/>
  <c r="AI70" i="2"/>
  <c r="AA70" i="2"/>
  <c r="AK70" i="2"/>
  <c r="AH70" i="2"/>
  <c r="Z70" i="2"/>
  <c r="AG70" i="2"/>
  <c r="M70" i="2" s="1"/>
  <c r="N70" i="2" s="1"/>
  <c r="Y70" i="2"/>
  <c r="AL70" i="2"/>
  <c r="AJ70" i="2"/>
  <c r="AH54" i="2"/>
  <c r="Z54" i="2"/>
  <c r="AG54" i="2"/>
  <c r="M54" i="2" s="1"/>
  <c r="N54" i="2" s="1"/>
  <c r="Y54" i="2"/>
  <c r="AL54" i="2"/>
  <c r="AK54" i="2"/>
  <c r="AJ54" i="2"/>
  <c r="AI54" i="2"/>
  <c r="AA54" i="2"/>
  <c r="Y23" i="2"/>
  <c r="AL23" i="2"/>
  <c r="AK23" i="2"/>
  <c r="AH23" i="2"/>
  <c r="AG23" i="2"/>
  <c r="M23" i="2" s="1"/>
  <c r="N23" i="2" s="1"/>
  <c r="AJ23" i="2"/>
  <c r="AI23" i="2"/>
  <c r="AA23" i="2"/>
  <c r="Z23" i="2"/>
  <c r="AK8" i="2"/>
  <c r="AH8" i="2"/>
  <c r="Z8" i="2"/>
  <c r="AG8" i="2"/>
  <c r="M8" i="2" s="1"/>
  <c r="N8" i="2" s="1"/>
  <c r="Y8" i="2"/>
  <c r="AL8" i="2"/>
  <c r="AJ8" i="2"/>
  <c r="AI8" i="2"/>
  <c r="AA8" i="2"/>
  <c r="AT37" i="2"/>
  <c r="AS37" i="2"/>
  <c r="AR37" i="2"/>
  <c r="AI20" i="2"/>
  <c r="AH20" i="2"/>
  <c r="Z20" i="2"/>
  <c r="AG20" i="2"/>
  <c r="M20" i="2" s="1"/>
  <c r="N20" i="2" s="1"/>
  <c r="Y20" i="2"/>
  <c r="AK20" i="2"/>
  <c r="AJ20" i="2"/>
  <c r="AA20" i="2"/>
  <c r="AL20" i="2"/>
  <c r="AG7" i="2"/>
  <c r="M7" i="2" s="1"/>
  <c r="N7" i="2" s="1"/>
  <c r="Y7" i="2"/>
  <c r="AL7" i="2"/>
  <c r="AK7" i="2"/>
  <c r="AH7" i="2"/>
  <c r="AJ7" i="2"/>
  <c r="Z7" i="2"/>
  <c r="AI7" i="2"/>
  <c r="AA7" i="2"/>
  <c r="AR418" i="2"/>
  <c r="AT418" i="2"/>
  <c r="AS418" i="2"/>
  <c r="AL230" i="2"/>
  <c r="AJ230" i="2"/>
  <c r="AK230" i="2"/>
  <c r="Y230" i="2"/>
  <c r="AI230" i="2"/>
  <c r="AH230" i="2"/>
  <c r="AG230" i="2"/>
  <c r="M230" i="2" s="1"/>
  <c r="N230" i="2" s="1"/>
  <c r="AA230" i="2"/>
  <c r="Z230" i="2"/>
  <c r="AS339" i="2"/>
  <c r="AR339" i="2"/>
  <c r="AT339" i="2"/>
  <c r="AR235" i="2"/>
  <c r="AT235" i="2"/>
  <c r="AS235" i="2"/>
  <c r="O195" i="2"/>
  <c r="P195" i="2" s="1"/>
  <c r="I195" i="2"/>
  <c r="AL513" i="2"/>
  <c r="AK513" i="2"/>
  <c r="AJ513" i="2"/>
  <c r="AI513" i="2"/>
  <c r="AA513" i="2"/>
  <c r="AH513" i="2"/>
  <c r="AG513" i="2"/>
  <c r="Z513" i="2"/>
  <c r="Y513" i="2"/>
  <c r="AL419" i="2"/>
  <c r="AK419" i="2"/>
  <c r="AA419" i="2"/>
  <c r="Z419" i="2"/>
  <c r="AJ419" i="2"/>
  <c r="Y419" i="2"/>
  <c r="AI419" i="2"/>
  <c r="AH419" i="2"/>
  <c r="AG419" i="2"/>
  <c r="M419" i="2" s="1"/>
  <c r="N419" i="2" s="1"/>
  <c r="AL571" i="2"/>
  <c r="AK571" i="2"/>
  <c r="AI571" i="2"/>
  <c r="AA571" i="2"/>
  <c r="AG571" i="2"/>
  <c r="Z571" i="2"/>
  <c r="Y571" i="2"/>
  <c r="AJ571" i="2"/>
  <c r="AH571" i="2"/>
  <c r="AF431" i="2"/>
  <c r="AD431" i="2"/>
  <c r="AC431" i="2"/>
  <c r="AE431" i="2"/>
  <c r="AB431" i="2"/>
  <c r="AJ430" i="2"/>
  <c r="AH430" i="2"/>
  <c r="Z430" i="2"/>
  <c r="AG430" i="2"/>
  <c r="M430" i="2" s="1"/>
  <c r="N430" i="2" s="1"/>
  <c r="Y430" i="2"/>
  <c r="AL430" i="2"/>
  <c r="AK430" i="2"/>
  <c r="AI430" i="2"/>
  <c r="AA430" i="2"/>
  <c r="AS349" i="2"/>
  <c r="AR349" i="2"/>
  <c r="AT349" i="2"/>
  <c r="AH382" i="2"/>
  <c r="Z382" i="2"/>
  <c r="AG382" i="2"/>
  <c r="M382" i="2" s="1"/>
  <c r="N382" i="2" s="1"/>
  <c r="AK382" i="2"/>
  <c r="AI382" i="2"/>
  <c r="AA382" i="2"/>
  <c r="Y382" i="2"/>
  <c r="AL382" i="2"/>
  <c r="AJ382" i="2"/>
  <c r="AS363" i="2"/>
  <c r="AR363" i="2"/>
  <c r="AT363" i="2"/>
  <c r="AS331" i="2"/>
  <c r="AR331" i="2"/>
  <c r="AT331" i="2"/>
  <c r="V324" i="2"/>
  <c r="AT252" i="2"/>
  <c r="AR252" i="2"/>
  <c r="AS252" i="2"/>
  <c r="AR494" i="2"/>
  <c r="AT494" i="2"/>
  <c r="AS494" i="2"/>
  <c r="AR416" i="2"/>
  <c r="AS416" i="2"/>
  <c r="AL310" i="2"/>
  <c r="AJ310" i="2"/>
  <c r="AH310" i="2"/>
  <c r="AG310" i="2"/>
  <c r="M310" i="2" s="1"/>
  <c r="N310" i="2" s="1"/>
  <c r="AA310" i="2"/>
  <c r="Y310" i="2"/>
  <c r="AK310" i="2"/>
  <c r="AI310" i="2"/>
  <c r="Z310" i="2"/>
  <c r="AL302" i="2"/>
  <c r="AJ302" i="2"/>
  <c r="AH302" i="2"/>
  <c r="AG302" i="2"/>
  <c r="M302" i="2" s="1"/>
  <c r="N302" i="2" s="1"/>
  <c r="AA302" i="2"/>
  <c r="Y302" i="2"/>
  <c r="AK302" i="2"/>
  <c r="AI302" i="2"/>
  <c r="Z302" i="2"/>
  <c r="AL294" i="2"/>
  <c r="AJ294" i="2"/>
  <c r="AH294" i="2"/>
  <c r="AG294" i="2"/>
  <c r="M294" i="2" s="1"/>
  <c r="N294" i="2" s="1"/>
  <c r="AA294" i="2"/>
  <c r="Y294" i="2"/>
  <c r="AK294" i="2"/>
  <c r="AI294" i="2"/>
  <c r="Z294" i="2"/>
  <c r="AL286" i="2"/>
  <c r="AJ286" i="2"/>
  <c r="AH286" i="2"/>
  <c r="AG286" i="2"/>
  <c r="M286" i="2" s="1"/>
  <c r="N286" i="2" s="1"/>
  <c r="AA286" i="2"/>
  <c r="Y286" i="2"/>
  <c r="AK286" i="2"/>
  <c r="AI286" i="2"/>
  <c r="Z286" i="2"/>
  <c r="AT278" i="2"/>
  <c r="AR278" i="2"/>
  <c r="AS278" i="2"/>
  <c r="AL266" i="2"/>
  <c r="AJ266" i="2"/>
  <c r="AH266" i="2"/>
  <c r="AG266" i="2"/>
  <c r="M266" i="2" s="1"/>
  <c r="N266" i="2" s="1"/>
  <c r="AA266" i="2"/>
  <c r="AK266" i="2"/>
  <c r="AI266" i="2"/>
  <c r="Y266" i="2"/>
  <c r="Z266" i="2"/>
  <c r="AL399" i="2"/>
  <c r="AK399" i="2"/>
  <c r="AA399" i="2"/>
  <c r="Z399" i="2"/>
  <c r="AI399" i="2"/>
  <c r="AJ399" i="2"/>
  <c r="AG399" i="2"/>
  <c r="Y399" i="2"/>
  <c r="AH399" i="2"/>
  <c r="AJ408" i="2"/>
  <c r="AH408" i="2"/>
  <c r="Z408" i="2"/>
  <c r="AG408" i="2"/>
  <c r="M408" i="2" s="1"/>
  <c r="N408" i="2" s="1"/>
  <c r="Y408" i="2"/>
  <c r="AL408" i="2"/>
  <c r="AK408" i="2"/>
  <c r="AI408" i="2"/>
  <c r="AA408" i="2"/>
  <c r="AJ307" i="2"/>
  <c r="AI307" i="2"/>
  <c r="AA307" i="2"/>
  <c r="AH307" i="2"/>
  <c r="Z307" i="2"/>
  <c r="AL307" i="2"/>
  <c r="AK307" i="2"/>
  <c r="AG307" i="2"/>
  <c r="M307" i="2" s="1"/>
  <c r="N307" i="2" s="1"/>
  <c r="Y307" i="2"/>
  <c r="K307" i="2" s="1"/>
  <c r="L307" i="2" s="1"/>
  <c r="AR299" i="2"/>
  <c r="AT299" i="2"/>
  <c r="AJ291" i="2"/>
  <c r="AI291" i="2"/>
  <c r="AA291" i="2"/>
  <c r="AH291" i="2"/>
  <c r="Z291" i="2"/>
  <c r="AL291" i="2"/>
  <c r="AK291" i="2"/>
  <c r="AG291" i="2"/>
  <c r="M291" i="2" s="1"/>
  <c r="N291" i="2" s="1"/>
  <c r="Y291" i="2"/>
  <c r="K291" i="2" s="1"/>
  <c r="L291" i="2" s="1"/>
  <c r="AS283" i="2"/>
  <c r="AL401" i="2"/>
  <c r="AK401" i="2"/>
  <c r="AA401" i="2"/>
  <c r="Z401" i="2"/>
  <c r="AI401" i="2"/>
  <c r="Y401" i="2"/>
  <c r="AJ401" i="2"/>
  <c r="AH401" i="2"/>
  <c r="AG401" i="2"/>
  <c r="M401" i="2" s="1"/>
  <c r="N401" i="2" s="1"/>
  <c r="AR398" i="2"/>
  <c r="AS398" i="2"/>
  <c r="AS351" i="2"/>
  <c r="AR351" i="2"/>
  <c r="AT351" i="2"/>
  <c r="AT322" i="2"/>
  <c r="AR322" i="2"/>
  <c r="AS322" i="2"/>
  <c r="AJ239" i="2"/>
  <c r="AH239" i="2"/>
  <c r="Z239" i="2"/>
  <c r="AL239" i="2"/>
  <c r="Y239" i="2"/>
  <c r="AK239" i="2"/>
  <c r="AI239" i="2"/>
  <c r="AG239" i="2"/>
  <c r="M239" i="2" s="1"/>
  <c r="N239" i="2" s="1"/>
  <c r="AA239" i="2"/>
  <c r="AR229" i="2"/>
  <c r="AT229" i="2"/>
  <c r="AS229" i="2"/>
  <c r="AG348" i="2"/>
  <c r="M348" i="2" s="1"/>
  <c r="N348" i="2" s="1"/>
  <c r="Y348" i="2"/>
  <c r="AL348" i="2"/>
  <c r="AJ348" i="2"/>
  <c r="AA348" i="2"/>
  <c r="Z348" i="2"/>
  <c r="AK348" i="2"/>
  <c r="AI348" i="2"/>
  <c r="AH348" i="2"/>
  <c r="AL258" i="2"/>
  <c r="AJ258" i="2"/>
  <c r="AH258" i="2"/>
  <c r="AG258" i="2"/>
  <c r="AK258" i="2"/>
  <c r="Y258" i="2"/>
  <c r="AI258" i="2"/>
  <c r="AA258" i="2"/>
  <c r="Z258" i="2"/>
  <c r="AL242" i="2"/>
  <c r="AJ242" i="2"/>
  <c r="AH242" i="2"/>
  <c r="AG242" i="2"/>
  <c r="AK242" i="2"/>
  <c r="Y242" i="2"/>
  <c r="AI242" i="2"/>
  <c r="AA242" i="2"/>
  <c r="Z242" i="2"/>
  <c r="AJ404" i="2"/>
  <c r="AH404" i="2"/>
  <c r="Z404" i="2"/>
  <c r="AG404" i="2"/>
  <c r="M404" i="2" s="1"/>
  <c r="N404" i="2" s="1"/>
  <c r="Y404" i="2"/>
  <c r="AL404" i="2"/>
  <c r="AK404" i="2"/>
  <c r="AI404" i="2"/>
  <c r="AA404" i="2"/>
  <c r="AT210" i="2"/>
  <c r="AR210" i="2"/>
  <c r="AS210" i="2"/>
  <c r="V103" i="2"/>
  <c r="I103" i="2"/>
  <c r="W332" i="2"/>
  <c r="AJ235" i="2"/>
  <c r="AH235" i="2"/>
  <c r="Z235" i="2"/>
  <c r="AI235" i="2"/>
  <c r="AG235" i="2"/>
  <c r="M235" i="2" s="1"/>
  <c r="N235" i="2" s="1"/>
  <c r="AL235" i="2"/>
  <c r="Y235" i="2"/>
  <c r="AK235" i="2"/>
  <c r="AA235" i="2"/>
  <c r="W218" i="2"/>
  <c r="AS184" i="2"/>
  <c r="AR184" i="2"/>
  <c r="Q184" i="2" s="1"/>
  <c r="R184" i="2" s="1"/>
  <c r="AT184" i="2"/>
  <c r="AT182" i="2"/>
  <c r="AS182" i="2"/>
  <c r="AR182" i="2"/>
  <c r="AT234" i="2"/>
  <c r="AR234" i="2"/>
  <c r="AS234" i="2"/>
  <c r="M388" i="2"/>
  <c r="N388" i="2" s="1"/>
  <c r="X388" i="2"/>
  <c r="M406" i="2"/>
  <c r="N406" i="2" s="1"/>
  <c r="W198" i="2"/>
  <c r="AI160" i="2"/>
  <c r="AA160" i="2"/>
  <c r="AH160" i="2"/>
  <c r="Z160" i="2"/>
  <c r="AG160" i="2"/>
  <c r="M160" i="2" s="1"/>
  <c r="N160" i="2" s="1"/>
  <c r="Y160" i="2"/>
  <c r="AJ160" i="2"/>
  <c r="AK160" i="2"/>
  <c r="AL160" i="2"/>
  <c r="V151" i="2"/>
  <c r="V135" i="2"/>
  <c r="V119" i="2"/>
  <c r="AR390" i="2"/>
  <c r="AT390" i="2"/>
  <c r="AS390" i="2"/>
  <c r="AL224" i="2"/>
  <c r="AJ224" i="2"/>
  <c r="O224" i="2" s="1"/>
  <c r="P224" i="2" s="1"/>
  <c r="AG224" i="2"/>
  <c r="M224" i="2" s="1"/>
  <c r="N224" i="2" s="1"/>
  <c r="AI224" i="2"/>
  <c r="AH224" i="2"/>
  <c r="AK224" i="2"/>
  <c r="AA224" i="2"/>
  <c r="Z224" i="2"/>
  <c r="Y224" i="2"/>
  <c r="AL173" i="2"/>
  <c r="AK173" i="2"/>
  <c r="AA173" i="2"/>
  <c r="AJ173" i="2"/>
  <c r="Z173" i="2"/>
  <c r="AI173" i="2"/>
  <c r="Y173" i="2"/>
  <c r="AH173" i="2"/>
  <c r="AG173" i="2"/>
  <c r="M173" i="2" s="1"/>
  <c r="N173" i="2" s="1"/>
  <c r="AR158" i="2"/>
  <c r="AS158" i="2"/>
  <c r="AT158" i="2"/>
  <c r="AS126" i="2"/>
  <c r="AR126" i="2"/>
  <c r="AT126" i="2"/>
  <c r="AR410" i="2"/>
  <c r="AT410" i="2"/>
  <c r="AS410" i="2"/>
  <c r="AG338" i="2"/>
  <c r="M338" i="2" s="1"/>
  <c r="N338" i="2" s="1"/>
  <c r="Y338" i="2"/>
  <c r="AL338" i="2"/>
  <c r="AJ338" i="2"/>
  <c r="AK338" i="2"/>
  <c r="AI338" i="2"/>
  <c r="AA338" i="2"/>
  <c r="Z338" i="2"/>
  <c r="AH338" i="2"/>
  <c r="X237" i="2"/>
  <c r="AR200" i="2"/>
  <c r="AS200" i="2"/>
  <c r="AT200" i="2"/>
  <c r="AH188" i="2"/>
  <c r="Z188" i="2"/>
  <c r="AG188" i="2"/>
  <c r="M188" i="2" s="1"/>
  <c r="N188" i="2" s="1"/>
  <c r="Y188" i="2"/>
  <c r="AJ188" i="2"/>
  <c r="AI188" i="2"/>
  <c r="AL188" i="2"/>
  <c r="AK188" i="2"/>
  <c r="AA188" i="2"/>
  <c r="AT177" i="2"/>
  <c r="AS177" i="2"/>
  <c r="AR177" i="2"/>
  <c r="Q177" i="2" s="1"/>
  <c r="R177" i="2" s="1"/>
  <c r="AL141" i="2"/>
  <c r="AK141" i="2"/>
  <c r="AJ141" i="2"/>
  <c r="AH141" i="2"/>
  <c r="AG141" i="2"/>
  <c r="AA141" i="2"/>
  <c r="Z141" i="2"/>
  <c r="AI141" i="2"/>
  <c r="Y141" i="2"/>
  <c r="AT129" i="2"/>
  <c r="AR129" i="2"/>
  <c r="Q129" i="2" s="1"/>
  <c r="R129" i="2" s="1"/>
  <c r="Z69" i="2"/>
  <c r="AL69" i="2"/>
  <c r="AH69" i="2"/>
  <c r="AK69" i="2"/>
  <c r="AG69" i="2"/>
  <c r="M69" i="2" s="1"/>
  <c r="N69" i="2" s="1"/>
  <c r="Y69" i="2"/>
  <c r="AJ69" i="2"/>
  <c r="AI69" i="2"/>
  <c r="AA69" i="2"/>
  <c r="AI52" i="2"/>
  <c r="AA52" i="2"/>
  <c r="AH52" i="2"/>
  <c r="Z52" i="2"/>
  <c r="AG52" i="2"/>
  <c r="M52" i="2" s="1"/>
  <c r="N52" i="2" s="1"/>
  <c r="Y52" i="2"/>
  <c r="AL52" i="2"/>
  <c r="AK52" i="2"/>
  <c r="AJ52" i="2"/>
  <c r="AI36" i="2"/>
  <c r="AA36" i="2"/>
  <c r="AH36" i="2"/>
  <c r="Z36" i="2"/>
  <c r="AG36" i="2"/>
  <c r="M36" i="2" s="1"/>
  <c r="N36" i="2" s="1"/>
  <c r="Y36" i="2"/>
  <c r="AL36" i="2"/>
  <c r="AK36" i="2"/>
  <c r="AJ36" i="2"/>
  <c r="W110" i="2"/>
  <c r="AH50" i="2"/>
  <c r="Z50" i="2"/>
  <c r="Y50" i="2"/>
  <c r="AG50" i="2"/>
  <c r="M50" i="2" s="1"/>
  <c r="N50" i="2" s="1"/>
  <c r="AK50" i="2"/>
  <c r="AJ50" i="2"/>
  <c r="AI50" i="2"/>
  <c r="AA50" i="2"/>
  <c r="AL50" i="2"/>
  <c r="AI34" i="2"/>
  <c r="AH34" i="2"/>
  <c r="Z34" i="2"/>
  <c r="AG34" i="2"/>
  <c r="M34" i="2" s="1"/>
  <c r="N34" i="2" s="1"/>
  <c r="Y34" i="2"/>
  <c r="AK34" i="2"/>
  <c r="AJ34" i="2"/>
  <c r="AA34" i="2"/>
  <c r="AL34" i="2"/>
  <c r="AT19" i="2"/>
  <c r="AS19" i="2"/>
  <c r="AR19" i="2"/>
  <c r="AT81" i="2"/>
  <c r="AS81" i="2"/>
  <c r="AR81" i="2"/>
  <c r="AT65" i="2"/>
  <c r="AS65" i="2"/>
  <c r="AR65" i="2"/>
  <c r="AT64" i="2"/>
  <c r="AS64" i="2"/>
  <c r="AR64" i="2"/>
  <c r="AT49" i="2"/>
  <c r="AS49" i="2"/>
  <c r="AR49" i="2"/>
  <c r="AS48" i="2"/>
  <c r="AR48" i="2"/>
  <c r="AT48" i="2"/>
  <c r="X127" i="2"/>
  <c r="AI60" i="2"/>
  <c r="AA60" i="2"/>
  <c r="AL60" i="2"/>
  <c r="AH60" i="2"/>
  <c r="Z60" i="2"/>
  <c r="AG60" i="2"/>
  <c r="M60" i="2" s="1"/>
  <c r="N60" i="2" s="1"/>
  <c r="Y60" i="2"/>
  <c r="AK60" i="2"/>
  <c r="AJ60" i="2"/>
  <c r="AT45" i="2"/>
  <c r="AS45" i="2"/>
  <c r="AR45" i="2"/>
  <c r="AL31" i="2"/>
  <c r="AK31" i="2"/>
  <c r="AJ31" i="2"/>
  <c r="AH31" i="2"/>
  <c r="AI31" i="2"/>
  <c r="AA31" i="2"/>
  <c r="Z31" i="2"/>
  <c r="AG31" i="2"/>
  <c r="M31" i="2" s="1"/>
  <c r="N31" i="2" s="1"/>
  <c r="Y31" i="2"/>
  <c r="V156" i="2"/>
  <c r="AA58" i="2"/>
  <c r="AH58" i="2"/>
  <c r="Z58" i="2"/>
  <c r="AG58" i="2"/>
  <c r="M58" i="2" s="1"/>
  <c r="N58" i="2" s="1"/>
  <c r="Y58" i="2"/>
  <c r="AL58" i="2"/>
  <c r="AK58" i="2"/>
  <c r="AJ58" i="2"/>
  <c r="AI58" i="2"/>
  <c r="AT43" i="2"/>
  <c r="AS43" i="2"/>
  <c r="AR43" i="2"/>
  <c r="W119" i="2"/>
  <c r="W91" i="2"/>
  <c r="X71" i="2"/>
  <c r="X70" i="2"/>
  <c r="X54" i="2"/>
  <c r="AT8" i="2"/>
  <c r="AS8" i="2"/>
  <c r="AR8" i="2"/>
  <c r="AT20" i="2"/>
  <c r="AS20" i="2"/>
  <c r="AR20" i="2"/>
  <c r="X41" i="2"/>
  <c r="M206" i="2"/>
  <c r="N206" i="2" s="1"/>
  <c r="X206" i="2"/>
  <c r="AT203" i="2"/>
  <c r="AS203" i="2"/>
  <c r="AR203" i="2"/>
  <c r="I184" i="2"/>
  <c r="AH176" i="2"/>
  <c r="Y176" i="2"/>
  <c r="AA176" i="2"/>
  <c r="AJ176" i="2"/>
  <c r="O176" i="2" s="1"/>
  <c r="P176" i="2" s="1"/>
  <c r="AI168" i="2"/>
  <c r="AA168" i="2"/>
  <c r="AH168" i="2"/>
  <c r="Z168" i="2"/>
  <c r="AG168" i="2"/>
  <c r="Y168" i="2"/>
  <c r="AJ168" i="2"/>
  <c r="AK168" i="2"/>
  <c r="AL168" i="2"/>
  <c r="AI108" i="2"/>
  <c r="AA108" i="2"/>
  <c r="AH108" i="2"/>
  <c r="Z108" i="2"/>
  <c r="AG108" i="2"/>
  <c r="M108" i="2" s="1"/>
  <c r="N108" i="2" s="1"/>
  <c r="Y108" i="2"/>
  <c r="AJ108" i="2"/>
  <c r="AL108" i="2"/>
  <c r="AK108" i="2"/>
  <c r="AJ217" i="2"/>
  <c r="AH217" i="2"/>
  <c r="Z217" i="2"/>
  <c r="AG217" i="2"/>
  <c r="AK217" i="2"/>
  <c r="AI217" i="2"/>
  <c r="AL217" i="2"/>
  <c r="Y217" i="2"/>
  <c r="AA217" i="2"/>
  <c r="AL181" i="2"/>
  <c r="AK181" i="2"/>
  <c r="AA181" i="2"/>
  <c r="AJ181" i="2"/>
  <c r="Z181" i="2"/>
  <c r="AI181" i="2"/>
  <c r="Y181" i="2"/>
  <c r="AH181" i="2"/>
  <c r="AG181" i="2"/>
  <c r="M181" i="2" s="1"/>
  <c r="N181" i="2" s="1"/>
  <c r="AH172" i="2"/>
  <c r="Z172" i="2"/>
  <c r="AG172" i="2"/>
  <c r="M172" i="2" s="1"/>
  <c r="N172" i="2" s="1"/>
  <c r="Y172" i="2"/>
  <c r="AL172" i="2"/>
  <c r="AK172" i="2"/>
  <c r="AA172" i="2"/>
  <c r="AJ172" i="2"/>
  <c r="AI172" i="2"/>
  <c r="AS146" i="2"/>
  <c r="AT146" i="2"/>
  <c r="AR146" i="2"/>
  <c r="X114" i="2"/>
  <c r="AL393" i="2"/>
  <c r="AK393" i="2"/>
  <c r="AA393" i="2"/>
  <c r="Z393" i="2"/>
  <c r="AI393" i="2"/>
  <c r="Y393" i="2"/>
  <c r="AJ393" i="2"/>
  <c r="AH393" i="2"/>
  <c r="AG393" i="2"/>
  <c r="M393" i="2" s="1"/>
  <c r="N393" i="2" s="1"/>
  <c r="AH372" i="2"/>
  <c r="Z372" i="2"/>
  <c r="AI372" i="2"/>
  <c r="Y372" i="2"/>
  <c r="AG372" i="2"/>
  <c r="M372" i="2" s="1"/>
  <c r="N372" i="2" s="1"/>
  <c r="AL372" i="2"/>
  <c r="AA372" i="2"/>
  <c r="AJ372" i="2"/>
  <c r="AK372" i="2"/>
  <c r="AT338" i="2"/>
  <c r="AR338" i="2"/>
  <c r="AS338" i="2"/>
  <c r="AH205" i="2"/>
  <c r="Z205" i="2"/>
  <c r="AI205" i="2"/>
  <c r="AG205" i="2"/>
  <c r="M205" i="2" s="1"/>
  <c r="N205" i="2" s="1"/>
  <c r="AK205" i="2"/>
  <c r="AA205" i="2"/>
  <c r="AL205" i="2"/>
  <c r="AJ205" i="2"/>
  <c r="Y205" i="2"/>
  <c r="AL409" i="2"/>
  <c r="AK409" i="2"/>
  <c r="AA409" i="2"/>
  <c r="Z409" i="2"/>
  <c r="AI409" i="2"/>
  <c r="AJ409" i="2"/>
  <c r="AH409" i="2"/>
  <c r="AG409" i="2"/>
  <c r="Y409" i="2"/>
  <c r="V303" i="2"/>
  <c r="V287" i="2"/>
  <c r="AL260" i="2"/>
  <c r="AJ260" i="2"/>
  <c r="Z260" i="2"/>
  <c r="Y260" i="2"/>
  <c r="AK260" i="2"/>
  <c r="AI260" i="2"/>
  <c r="AA260" i="2"/>
  <c r="AH260" i="2"/>
  <c r="AG260" i="2"/>
  <c r="M260" i="2" s="1"/>
  <c r="N260" i="2" s="1"/>
  <c r="I187" i="2"/>
  <c r="W187" i="2"/>
  <c r="I171" i="2"/>
  <c r="W171" i="2"/>
  <c r="W153" i="2"/>
  <c r="AR141" i="2"/>
  <c r="W121" i="2"/>
  <c r="AS116" i="2"/>
  <c r="AR116" i="2"/>
  <c r="AT116" i="2"/>
  <c r="AT53" i="2"/>
  <c r="AS53" i="2"/>
  <c r="AR53" i="2"/>
  <c r="AS52" i="2"/>
  <c r="AR52" i="2"/>
  <c r="AT52" i="2"/>
  <c r="AT36" i="2"/>
  <c r="AS36" i="2"/>
  <c r="AR36" i="2"/>
  <c r="V106" i="2"/>
  <c r="AG83" i="2"/>
  <c r="M83" i="2" s="1"/>
  <c r="N83" i="2" s="1"/>
  <c r="Y83" i="2"/>
  <c r="AL83" i="2"/>
  <c r="AH83" i="2"/>
  <c r="AK83" i="2"/>
  <c r="AJ83" i="2"/>
  <c r="Z83" i="2"/>
  <c r="AI83" i="2"/>
  <c r="AA83" i="2"/>
  <c r="AT51" i="2"/>
  <c r="AS51" i="2"/>
  <c r="AR51" i="2"/>
  <c r="AT50" i="2"/>
  <c r="AS50" i="2"/>
  <c r="AR50" i="2"/>
  <c r="AS34" i="2"/>
  <c r="AT34" i="2"/>
  <c r="AR34" i="2"/>
  <c r="AL95" i="2"/>
  <c r="AK95" i="2"/>
  <c r="AJ95" i="2"/>
  <c r="Y95" i="2"/>
  <c r="K95" i="2" s="1"/>
  <c r="L95" i="2" s="1"/>
  <c r="AI95" i="2"/>
  <c r="AH95" i="2"/>
  <c r="AG95" i="2"/>
  <c r="AA95" i="2"/>
  <c r="Z95" i="2"/>
  <c r="AF138" i="2"/>
  <c r="AC138" i="2"/>
  <c r="AE138" i="2"/>
  <c r="AD138" i="2"/>
  <c r="AB138" i="2"/>
  <c r="AS60" i="2"/>
  <c r="AT60" i="2"/>
  <c r="AR60" i="2"/>
  <c r="AI122" i="2"/>
  <c r="AA122" i="2"/>
  <c r="AH122" i="2"/>
  <c r="Z122" i="2"/>
  <c r="AG122" i="2"/>
  <c r="Y122" i="2"/>
  <c r="K122" i="2" s="1"/>
  <c r="L122" i="2" s="1"/>
  <c r="AL122" i="2"/>
  <c r="AK122" i="2"/>
  <c r="AJ122" i="2"/>
  <c r="Z77" i="2"/>
  <c r="AG77" i="2"/>
  <c r="M77" i="2" s="1"/>
  <c r="N77" i="2" s="1"/>
  <c r="Y77" i="2"/>
  <c r="AL77" i="2"/>
  <c r="AK77" i="2"/>
  <c r="AJ77" i="2"/>
  <c r="AI77" i="2"/>
  <c r="AA77" i="2"/>
  <c r="AH77" i="2"/>
  <c r="W113" i="2"/>
  <c r="AT75" i="2"/>
  <c r="AS75" i="2"/>
  <c r="AR75" i="2"/>
  <c r="AA74" i="2"/>
  <c r="AK74" i="2"/>
  <c r="AH74" i="2"/>
  <c r="Z74" i="2"/>
  <c r="AG74" i="2"/>
  <c r="M74" i="2" s="1"/>
  <c r="N74" i="2" s="1"/>
  <c r="Y74" i="2"/>
  <c r="AL74" i="2"/>
  <c r="AJ74" i="2"/>
  <c r="AI74" i="2"/>
  <c r="Z59" i="2"/>
  <c r="AL59" i="2"/>
  <c r="AK59" i="2"/>
  <c r="AG59" i="2"/>
  <c r="M59" i="2" s="1"/>
  <c r="N59" i="2" s="1"/>
  <c r="Y59" i="2"/>
  <c r="AJ59" i="2"/>
  <c r="AI59" i="2"/>
  <c r="AA59" i="2"/>
  <c r="AH59" i="2"/>
  <c r="X58" i="2"/>
  <c r="AI86" i="2"/>
  <c r="AA86" i="2"/>
  <c r="AH86" i="2"/>
  <c r="Z86" i="2"/>
  <c r="AG86" i="2"/>
  <c r="M86" i="2" s="1"/>
  <c r="N86" i="2" s="1"/>
  <c r="Y86" i="2"/>
  <c r="AK86" i="2"/>
  <c r="AL86" i="2"/>
  <c r="AJ86" i="2"/>
  <c r="AL9" i="2"/>
  <c r="AK9" i="2"/>
  <c r="AJ9" i="2"/>
  <c r="Z9" i="2"/>
  <c r="AI9" i="2"/>
  <c r="AA9" i="2"/>
  <c r="AH9" i="2"/>
  <c r="AG9" i="2"/>
  <c r="M9" i="2" s="1"/>
  <c r="N9" i="2" s="1"/>
  <c r="Y9" i="2"/>
  <c r="AG1138" i="2"/>
  <c r="M1138" i="2" s="1"/>
  <c r="N1138" i="2" s="1"/>
  <c r="Y1138" i="2"/>
  <c r="K1138" i="2" s="1"/>
  <c r="L1138" i="2" s="1"/>
  <c r="AL1138" i="2"/>
  <c r="AK1138" i="2"/>
  <c r="AH1138" i="2"/>
  <c r="Z1138" i="2"/>
  <c r="AJ1138" i="2"/>
  <c r="AI1138" i="2"/>
  <c r="AA1138" i="2"/>
  <c r="AG1132" i="2"/>
  <c r="M1132" i="2" s="1"/>
  <c r="N1132" i="2" s="1"/>
  <c r="Y1132" i="2"/>
  <c r="AL1132" i="2"/>
  <c r="AK1132" i="2"/>
  <c r="AH1132" i="2"/>
  <c r="Z1132" i="2"/>
  <c r="AA1132" i="2"/>
  <c r="AI1132" i="2"/>
  <c r="AJ1132" i="2"/>
  <c r="AG1128" i="2"/>
  <c r="M1128" i="2" s="1"/>
  <c r="N1128" i="2" s="1"/>
  <c r="Y1128" i="2"/>
  <c r="AL1128" i="2"/>
  <c r="AK1128" i="2"/>
  <c r="AH1128" i="2"/>
  <c r="Z1128" i="2"/>
  <c r="AA1128" i="2"/>
  <c r="AI1128" i="2"/>
  <c r="AJ1128" i="2"/>
  <c r="AK1123" i="2"/>
  <c r="AL1123" i="2"/>
  <c r="AA1123" i="2"/>
  <c r="AJ1123" i="2"/>
  <c r="Z1123" i="2"/>
  <c r="AI1123" i="2"/>
  <c r="Y1123" i="2"/>
  <c r="AH1123" i="2"/>
  <c r="AG1123" i="2"/>
  <c r="M1123" i="2" s="1"/>
  <c r="N1123" i="2" s="1"/>
  <c r="AL1092" i="2"/>
  <c r="AJ1092" i="2"/>
  <c r="AH1092" i="2"/>
  <c r="Z1092" i="2"/>
  <c r="Y1092" i="2"/>
  <c r="AK1092" i="2"/>
  <c r="AI1092" i="2"/>
  <c r="AG1092" i="2"/>
  <c r="M1092" i="2" s="1"/>
  <c r="N1092" i="2" s="1"/>
  <c r="AA1092" i="2"/>
  <c r="AL1170" i="2"/>
  <c r="AK1170" i="2"/>
  <c r="AA1170" i="2"/>
  <c r="Z1170" i="2"/>
  <c r="AJ1170" i="2"/>
  <c r="Y1170" i="2"/>
  <c r="AI1170" i="2"/>
  <c r="AH1170" i="2"/>
  <c r="AG1170" i="2"/>
  <c r="M1170" i="2" s="1"/>
  <c r="N1170" i="2" s="1"/>
  <c r="AR1091" i="2"/>
  <c r="AT1091" i="2"/>
  <c r="AS1091" i="2"/>
  <c r="AJ1089" i="2"/>
  <c r="AI1089" i="2"/>
  <c r="AA1089" i="2"/>
  <c r="AH1089" i="2"/>
  <c r="Z1089" i="2"/>
  <c r="AL1089" i="2"/>
  <c r="AG1089" i="2"/>
  <c r="M1089" i="2" s="1"/>
  <c r="N1089" i="2" s="1"/>
  <c r="Y1089" i="2"/>
  <c r="AK1089" i="2"/>
  <c r="AT1063" i="2"/>
  <c r="AR1063" i="2"/>
  <c r="AS1063" i="2"/>
  <c r="AI1026" i="2"/>
  <c r="AA1026" i="2"/>
  <c r="AH1026" i="2"/>
  <c r="Z1026" i="2"/>
  <c r="AL1026" i="2"/>
  <c r="AK1026" i="2"/>
  <c r="AJ1026" i="2"/>
  <c r="AG1026" i="2"/>
  <c r="M1026" i="2" s="1"/>
  <c r="N1026" i="2" s="1"/>
  <c r="Y1026" i="2"/>
  <c r="I998" i="2"/>
  <c r="W998" i="2"/>
  <c r="I924" i="2"/>
  <c r="V924" i="2"/>
  <c r="AI1020" i="2"/>
  <c r="AA1020" i="2"/>
  <c r="AH1020" i="2"/>
  <c r="Z1020" i="2"/>
  <c r="AJ1020" i="2"/>
  <c r="AG1020" i="2"/>
  <c r="M1020" i="2" s="1"/>
  <c r="N1020" i="2" s="1"/>
  <c r="Y1020" i="2"/>
  <c r="AK1020" i="2"/>
  <c r="AL1020" i="2"/>
  <c r="AL1065" i="2"/>
  <c r="AJ1065" i="2"/>
  <c r="AI1065" i="2"/>
  <c r="AA1065" i="2"/>
  <c r="AH1065" i="2"/>
  <c r="Z1065" i="2"/>
  <c r="AG1065" i="2"/>
  <c r="M1065" i="2" s="1"/>
  <c r="N1065" i="2" s="1"/>
  <c r="Y1065" i="2"/>
  <c r="AK1065" i="2"/>
  <c r="AL1005" i="2"/>
  <c r="AJ1005" i="2"/>
  <c r="AI1005" i="2"/>
  <c r="AA1005" i="2"/>
  <c r="AK1005" i="2"/>
  <c r="AH1005" i="2"/>
  <c r="AG1005" i="2"/>
  <c r="M1005" i="2" s="1"/>
  <c r="N1005" i="2" s="1"/>
  <c r="Y1005" i="2"/>
  <c r="Z1005" i="2"/>
  <c r="AH993" i="2"/>
  <c r="Z993" i="2"/>
  <c r="AG993" i="2"/>
  <c r="Y993" i="2"/>
  <c r="AL993" i="2"/>
  <c r="AK993" i="2"/>
  <c r="AI993" i="2"/>
  <c r="AA993" i="2"/>
  <c r="AJ993" i="2"/>
  <c r="AT970" i="2"/>
  <c r="AS970" i="2"/>
  <c r="AR970" i="2"/>
  <c r="AH939" i="2"/>
  <c r="Z939" i="2"/>
  <c r="AG939" i="2"/>
  <c r="M939" i="2" s="1"/>
  <c r="N939" i="2" s="1"/>
  <c r="Y939" i="2"/>
  <c r="AI939" i="2"/>
  <c r="AA939" i="2"/>
  <c r="AL939" i="2"/>
  <c r="AK939" i="2"/>
  <c r="AJ939" i="2"/>
  <c r="I819" i="2"/>
  <c r="AT1021" i="2"/>
  <c r="AR1021" i="2"/>
  <c r="AS1021" i="2"/>
  <c r="AH949" i="2"/>
  <c r="Z949" i="2"/>
  <c r="AG949" i="2"/>
  <c r="M949" i="2" s="1"/>
  <c r="N949" i="2" s="1"/>
  <c r="Y949" i="2"/>
  <c r="AL949" i="2"/>
  <c r="AI949" i="2"/>
  <c r="AA949" i="2"/>
  <c r="AJ949" i="2"/>
  <c r="AK949" i="2"/>
  <c r="I971" i="2"/>
  <c r="V971" i="2"/>
  <c r="AI903" i="2"/>
  <c r="AA903" i="2"/>
  <c r="AL903" i="2"/>
  <c r="AK903" i="2"/>
  <c r="Z903" i="2"/>
  <c r="AJ903" i="2"/>
  <c r="Y903" i="2"/>
  <c r="AH903" i="2"/>
  <c r="AG903" i="2"/>
  <c r="M903" i="2" s="1"/>
  <c r="N903" i="2" s="1"/>
  <c r="AL988" i="2"/>
  <c r="AK988" i="2"/>
  <c r="AJ988" i="2"/>
  <c r="AI988" i="2"/>
  <c r="AA988" i="2"/>
  <c r="AH988" i="2"/>
  <c r="Z988" i="2"/>
  <c r="AG988" i="2"/>
  <c r="M988" i="2" s="1"/>
  <c r="N988" i="2" s="1"/>
  <c r="Y988" i="2"/>
  <c r="I892" i="2"/>
  <c r="W892" i="2"/>
  <c r="V851" i="2"/>
  <c r="AH878" i="2"/>
  <c r="Z878" i="2"/>
  <c r="AG878" i="2"/>
  <c r="M878" i="2" s="1"/>
  <c r="N878" i="2" s="1"/>
  <c r="Y878" i="2"/>
  <c r="AL878" i="2"/>
  <c r="AK878" i="2"/>
  <c r="AI878" i="2"/>
  <c r="AA878" i="2"/>
  <c r="AJ878" i="2"/>
  <c r="V775" i="2"/>
  <c r="I775" i="2"/>
  <c r="V743" i="2"/>
  <c r="I743" i="2"/>
  <c r="AT1038" i="2"/>
  <c r="AR1038" i="2"/>
  <c r="AS1038" i="2"/>
  <c r="AI899" i="2"/>
  <c r="AA899" i="2"/>
  <c r="AH899" i="2"/>
  <c r="AG899" i="2"/>
  <c r="M899" i="2" s="1"/>
  <c r="N899" i="2" s="1"/>
  <c r="AL899" i="2"/>
  <c r="AJ899" i="2"/>
  <c r="Y899" i="2"/>
  <c r="Z899" i="2"/>
  <c r="AK899" i="2"/>
  <c r="AL865" i="2"/>
  <c r="AK865" i="2"/>
  <c r="AJ865" i="2"/>
  <c r="AH865" i="2"/>
  <c r="Z865" i="2"/>
  <c r="AG865" i="2"/>
  <c r="Y865" i="2"/>
  <c r="AA865" i="2"/>
  <c r="AI865" i="2"/>
  <c r="W867" i="2"/>
  <c r="AL833" i="2"/>
  <c r="AK833" i="2"/>
  <c r="AJ833" i="2"/>
  <c r="AH833" i="2"/>
  <c r="Z833" i="2"/>
  <c r="Y833" i="2"/>
  <c r="AI833" i="2"/>
  <c r="AA833" i="2"/>
  <c r="AG833" i="2"/>
  <c r="M833" i="2" s="1"/>
  <c r="N833" i="2" s="1"/>
  <c r="AT735" i="2"/>
  <c r="AS735" i="2"/>
  <c r="AR735" i="2"/>
  <c r="X741" i="2"/>
  <c r="AH732" i="2"/>
  <c r="Z732" i="2"/>
  <c r="AG732" i="2"/>
  <c r="M732" i="2" s="1"/>
  <c r="N732" i="2" s="1"/>
  <c r="Y732" i="2"/>
  <c r="AL732" i="2"/>
  <c r="AI732" i="2"/>
  <c r="AA732" i="2"/>
  <c r="AK732" i="2"/>
  <c r="AJ732" i="2"/>
  <c r="AL751" i="2"/>
  <c r="AK751" i="2"/>
  <c r="AJ751" i="2"/>
  <c r="AI751" i="2"/>
  <c r="AA751" i="2"/>
  <c r="AH751" i="2"/>
  <c r="Z751" i="2"/>
  <c r="AG751" i="2"/>
  <c r="Y751" i="2"/>
  <c r="AL831" i="2"/>
  <c r="AK831" i="2"/>
  <c r="AJ831" i="2"/>
  <c r="AH831" i="2"/>
  <c r="Z831" i="2"/>
  <c r="AA831" i="2"/>
  <c r="Y831" i="2"/>
  <c r="AG831" i="2"/>
  <c r="AI831" i="2"/>
  <c r="AR691" i="2"/>
  <c r="AS691" i="2"/>
  <c r="AT691" i="2"/>
  <c r="AS698" i="2"/>
  <c r="AT698" i="2"/>
  <c r="AR698" i="2"/>
  <c r="AR663" i="2"/>
  <c r="AS663" i="2"/>
  <c r="AT663" i="2"/>
  <c r="AJ629" i="2"/>
  <c r="AI629" i="2"/>
  <c r="AA629" i="2"/>
  <c r="AH629" i="2"/>
  <c r="Z629" i="2"/>
  <c r="AG629" i="2"/>
  <c r="M629" i="2" s="1"/>
  <c r="N629" i="2" s="1"/>
  <c r="Y629" i="2"/>
  <c r="AK629" i="2"/>
  <c r="AL629" i="2"/>
  <c r="AR564" i="2"/>
  <c r="AT564" i="2"/>
  <c r="AS564" i="2"/>
  <c r="AI566" i="2"/>
  <c r="AA566" i="2"/>
  <c r="AH566" i="2"/>
  <c r="Z566" i="2"/>
  <c r="AG566" i="2"/>
  <c r="M566" i="2" s="1"/>
  <c r="N566" i="2" s="1"/>
  <c r="Y566" i="2"/>
  <c r="AJ566" i="2"/>
  <c r="AL566" i="2"/>
  <c r="AK566" i="2"/>
  <c r="V505" i="2"/>
  <c r="I505" i="2"/>
  <c r="AI596" i="2"/>
  <c r="AA596" i="2"/>
  <c r="AH596" i="2"/>
  <c r="Z596" i="2"/>
  <c r="AG596" i="2"/>
  <c r="Y596" i="2"/>
  <c r="AJ596" i="2"/>
  <c r="AL596" i="2"/>
  <c r="AK596" i="2"/>
  <c r="I496" i="2"/>
  <c r="V496" i="2"/>
  <c r="AJ488" i="2"/>
  <c r="AI488" i="2"/>
  <c r="AA488" i="2"/>
  <c r="AH488" i="2"/>
  <c r="Z488" i="2"/>
  <c r="AG488" i="2"/>
  <c r="Y488" i="2"/>
  <c r="AL488" i="2"/>
  <c r="AK488" i="2"/>
  <c r="AJ478" i="2"/>
  <c r="AI478" i="2"/>
  <c r="AA478" i="2"/>
  <c r="AH478" i="2"/>
  <c r="Z478" i="2"/>
  <c r="AG478" i="2"/>
  <c r="Y478" i="2"/>
  <c r="K478" i="2" s="1"/>
  <c r="L478" i="2" s="1"/>
  <c r="AL478" i="2"/>
  <c r="AK478" i="2"/>
  <c r="V455" i="2"/>
  <c r="I455" i="2"/>
  <c r="V527" i="2"/>
  <c r="I527" i="2"/>
  <c r="AL439" i="2"/>
  <c r="AK439" i="2"/>
  <c r="AG439" i="2"/>
  <c r="M439" i="2" s="1"/>
  <c r="N439" i="2" s="1"/>
  <c r="AA439" i="2"/>
  <c r="Z439" i="2"/>
  <c r="Y439" i="2"/>
  <c r="AJ439" i="2"/>
  <c r="AH439" i="2"/>
  <c r="AI439" i="2"/>
  <c r="AK529" i="2"/>
  <c r="AL529" i="2"/>
  <c r="AA529" i="2"/>
  <c r="AJ529" i="2"/>
  <c r="Z529" i="2"/>
  <c r="AI529" i="2"/>
  <c r="Y529" i="2"/>
  <c r="AH529" i="2"/>
  <c r="AG529" i="2"/>
  <c r="M529" i="2" s="1"/>
  <c r="N529" i="2" s="1"/>
  <c r="AT427" i="2"/>
  <c r="AS427" i="2"/>
  <c r="AR427" i="2"/>
  <c r="AL377" i="2"/>
  <c r="AH377" i="2"/>
  <c r="Y377" i="2"/>
  <c r="AG377" i="2"/>
  <c r="M377" i="2" s="1"/>
  <c r="N377" i="2" s="1"/>
  <c r="AK377" i="2"/>
  <c r="Z377" i="2"/>
  <c r="AI377" i="2"/>
  <c r="AA377" i="2"/>
  <c r="AJ377" i="2"/>
  <c r="AJ301" i="2"/>
  <c r="AI301" i="2"/>
  <c r="AA301" i="2"/>
  <c r="AH301" i="2"/>
  <c r="Z301" i="2"/>
  <c r="Y301" i="2"/>
  <c r="AK301" i="2"/>
  <c r="AG301" i="2"/>
  <c r="M301" i="2" s="1"/>
  <c r="N301" i="2" s="1"/>
  <c r="AL301" i="2"/>
  <c r="AJ285" i="2"/>
  <c r="AI285" i="2"/>
  <c r="AA285" i="2"/>
  <c r="AH285" i="2"/>
  <c r="Z285" i="2"/>
  <c r="Y285" i="2"/>
  <c r="AK285" i="2"/>
  <c r="AG285" i="2"/>
  <c r="M285" i="2" s="1"/>
  <c r="N285" i="2" s="1"/>
  <c r="AL285" i="2"/>
  <c r="AJ269" i="2"/>
  <c r="AI269" i="2"/>
  <c r="AA269" i="2"/>
  <c r="AH269" i="2"/>
  <c r="Z269" i="2"/>
  <c r="Y269" i="2"/>
  <c r="AG269" i="2"/>
  <c r="M269" i="2" s="1"/>
  <c r="N269" i="2" s="1"/>
  <c r="AL269" i="2"/>
  <c r="AK269" i="2"/>
  <c r="AJ261" i="2"/>
  <c r="AI261" i="2"/>
  <c r="AA261" i="2"/>
  <c r="AH261" i="2"/>
  <c r="Z261" i="2"/>
  <c r="Y261" i="2"/>
  <c r="AG261" i="2"/>
  <c r="M261" i="2" s="1"/>
  <c r="N261" i="2" s="1"/>
  <c r="AL261" i="2"/>
  <c r="AK261" i="2"/>
  <c r="AJ386" i="2"/>
  <c r="AH386" i="2"/>
  <c r="Z386" i="2"/>
  <c r="AG386" i="2"/>
  <c r="M386" i="2" s="1"/>
  <c r="N386" i="2" s="1"/>
  <c r="Y386" i="2"/>
  <c r="AI386" i="2"/>
  <c r="AA386" i="2"/>
  <c r="AL386" i="2"/>
  <c r="AK386" i="2"/>
  <c r="AH374" i="2"/>
  <c r="Z374" i="2"/>
  <c r="AL374" i="2"/>
  <c r="AK374" i="2"/>
  <c r="AJ374" i="2"/>
  <c r="AA374" i="2"/>
  <c r="AI374" i="2"/>
  <c r="Y374" i="2"/>
  <c r="AG374" i="2"/>
  <c r="M374" i="2" s="1"/>
  <c r="N374" i="2" s="1"/>
  <c r="AG344" i="2"/>
  <c r="M344" i="2" s="1"/>
  <c r="N344" i="2" s="1"/>
  <c r="Y344" i="2"/>
  <c r="AL344" i="2"/>
  <c r="AJ344" i="2"/>
  <c r="AI344" i="2"/>
  <c r="AH344" i="2"/>
  <c r="AA344" i="2"/>
  <c r="AK344" i="2"/>
  <c r="Z344" i="2"/>
  <c r="AL274" i="2"/>
  <c r="AJ274" i="2"/>
  <c r="AH274" i="2"/>
  <c r="AG274" i="2"/>
  <c r="M274" i="2" s="1"/>
  <c r="N274" i="2" s="1"/>
  <c r="AA274" i="2"/>
  <c r="AK274" i="2"/>
  <c r="AI274" i="2"/>
  <c r="Y274" i="2"/>
  <c r="Z274" i="2"/>
  <c r="AT626" i="2"/>
  <c r="AS626" i="2"/>
  <c r="AR626" i="2"/>
  <c r="AR408" i="2"/>
  <c r="AT408" i="2"/>
  <c r="AS408" i="2"/>
  <c r="AJ223" i="2"/>
  <c r="AH223" i="2"/>
  <c r="Z223" i="2"/>
  <c r="AL223" i="2"/>
  <c r="Y223" i="2"/>
  <c r="AK223" i="2"/>
  <c r="AI223" i="2"/>
  <c r="AA223" i="2"/>
  <c r="AG223" i="2"/>
  <c r="M223" i="2" s="1"/>
  <c r="N223" i="2" s="1"/>
  <c r="AT411" i="2"/>
  <c r="AS411" i="2"/>
  <c r="AR411" i="2"/>
  <c r="AH170" i="2"/>
  <c r="Z170" i="2"/>
  <c r="AG170" i="2"/>
  <c r="Y170" i="2"/>
  <c r="AL170" i="2"/>
  <c r="AA170" i="2"/>
  <c r="AK170" i="2"/>
  <c r="AJ170" i="2"/>
  <c r="O170" i="2" s="1"/>
  <c r="P170" i="2" s="1"/>
  <c r="AI170" i="2"/>
  <c r="X111" i="2"/>
  <c r="Z3" i="2"/>
  <c r="Y3" i="2"/>
  <c r="AL3" i="2"/>
  <c r="AK3" i="2"/>
  <c r="AJ3" i="2"/>
  <c r="AI3" i="2"/>
  <c r="AA3" i="2"/>
  <c r="AG3" i="2"/>
  <c r="M3" i="2" s="1"/>
  <c r="N3" i="2" s="1"/>
  <c r="AH3" i="2"/>
  <c r="X143" i="2"/>
  <c r="AK107" i="2"/>
  <c r="Z107" i="2"/>
  <c r="AH107" i="2"/>
  <c r="AT61" i="2"/>
  <c r="AS61" i="2"/>
  <c r="AR61" i="2"/>
  <c r="AA12" i="2"/>
  <c r="AK12" i="2"/>
  <c r="AH12" i="2"/>
  <c r="Z12" i="2"/>
  <c r="AL12" i="2"/>
  <c r="AG12" i="2"/>
  <c r="M12" i="2" s="1"/>
  <c r="N12" i="2" s="1"/>
  <c r="Y12" i="2"/>
  <c r="AJ12" i="2"/>
  <c r="AI12" i="2"/>
  <c r="W194" i="2"/>
  <c r="AL63" i="2"/>
  <c r="AK63" i="2"/>
  <c r="AG63" i="2"/>
  <c r="M63" i="2" s="1"/>
  <c r="N63" i="2" s="1"/>
  <c r="AJ63" i="2"/>
  <c r="AI63" i="2"/>
  <c r="AA63" i="2"/>
  <c r="AH63" i="2"/>
  <c r="Y63" i="2"/>
  <c r="Z63" i="2"/>
  <c r="AI16" i="2"/>
  <c r="AA16" i="2"/>
  <c r="AH16" i="2"/>
  <c r="Z16" i="2"/>
  <c r="AG16" i="2"/>
  <c r="M16" i="2" s="1"/>
  <c r="N16" i="2" s="1"/>
  <c r="Y16" i="2"/>
  <c r="AL16" i="2"/>
  <c r="AK16" i="2"/>
  <c r="AJ16" i="2"/>
  <c r="W115" i="2"/>
  <c r="AH14" i="2"/>
  <c r="Z14" i="2"/>
  <c r="AG14" i="2"/>
  <c r="M14" i="2" s="1"/>
  <c r="N14" i="2" s="1"/>
  <c r="Y14" i="2"/>
  <c r="AL14" i="2"/>
  <c r="AK14" i="2"/>
  <c r="AJ14" i="2"/>
  <c r="AI14" i="2"/>
  <c r="AA14" i="2"/>
  <c r="W131" i="2"/>
  <c r="AI40" i="2"/>
  <c r="AA40" i="2"/>
  <c r="AL40" i="2"/>
  <c r="AH40" i="2"/>
  <c r="Z40" i="2"/>
  <c r="AG40" i="2"/>
  <c r="M40" i="2" s="1"/>
  <c r="N40" i="2" s="1"/>
  <c r="Y40" i="2"/>
  <c r="AK40" i="2"/>
  <c r="AJ40" i="2"/>
  <c r="V168" i="2"/>
  <c r="X74" i="2"/>
  <c r="AT59" i="2"/>
  <c r="AS59" i="2"/>
  <c r="AR59" i="2"/>
  <c r="V122" i="2"/>
  <c r="AG87" i="2"/>
  <c r="M87" i="2" s="1"/>
  <c r="N87" i="2" s="1"/>
  <c r="Y87" i="2"/>
  <c r="AL87" i="2"/>
  <c r="AK87" i="2"/>
  <c r="AJ87" i="2"/>
  <c r="Z87" i="2"/>
  <c r="AI87" i="2"/>
  <c r="AA87" i="2"/>
  <c r="AH87" i="2"/>
  <c r="AT86" i="2"/>
  <c r="AS86" i="2"/>
  <c r="AR86" i="2"/>
  <c r="X23" i="2"/>
  <c r="AI22" i="2"/>
  <c r="AK22" i="2"/>
  <c r="AH22" i="2"/>
  <c r="Z22" i="2"/>
  <c r="AG22" i="2"/>
  <c r="M22" i="2" s="1"/>
  <c r="N22" i="2" s="1"/>
  <c r="Y22" i="2"/>
  <c r="AL22" i="2"/>
  <c r="AJ22" i="2"/>
  <c r="AA22" i="2"/>
  <c r="X9" i="2"/>
  <c r="AT7" i="2"/>
  <c r="AS7" i="2"/>
  <c r="AR7" i="2"/>
  <c r="AA6" i="2"/>
  <c r="AH6" i="2"/>
  <c r="Z6" i="2"/>
  <c r="AG6" i="2"/>
  <c r="M6" i="2" s="1"/>
  <c r="N6" i="2" s="1"/>
  <c r="Y6" i="2"/>
  <c r="AL6" i="2"/>
  <c r="AK6" i="2"/>
  <c r="AJ6" i="2"/>
  <c r="AI6" i="2"/>
  <c r="AS1500" i="2"/>
  <c r="AT1500" i="2"/>
  <c r="AR1500" i="2"/>
  <c r="I1497" i="2"/>
  <c r="V1497" i="2"/>
  <c r="K1478" i="2"/>
  <c r="L1478" i="2" s="1"/>
  <c r="AL1480" i="2"/>
  <c r="AI1480" i="2"/>
  <c r="AA1480" i="2"/>
  <c r="Z1480" i="2"/>
  <c r="Y1480" i="2"/>
  <c r="AK1480" i="2"/>
  <c r="AH1480" i="2"/>
  <c r="AG1480" i="2"/>
  <c r="M1480" i="2" s="1"/>
  <c r="N1480" i="2" s="1"/>
  <c r="AJ1480" i="2"/>
  <c r="W1468" i="2"/>
  <c r="AS1473" i="2"/>
  <c r="AT1473" i="2"/>
  <c r="AR1473" i="2"/>
  <c r="I1462" i="2"/>
  <c r="V1462" i="2"/>
  <c r="I1456" i="2"/>
  <c r="V1456" i="2"/>
  <c r="Q1476" i="2"/>
  <c r="R1476" i="2" s="1"/>
  <c r="I1449" i="2"/>
  <c r="O1449" i="2"/>
  <c r="P1449" i="2" s="1"/>
  <c r="V1475" i="2"/>
  <c r="AR1442" i="2"/>
  <c r="AS1442" i="2"/>
  <c r="AT1442" i="2"/>
  <c r="I1432" i="2"/>
  <c r="W1432" i="2"/>
  <c r="AJ1438" i="2"/>
  <c r="AI1438" i="2"/>
  <c r="AA1438" i="2"/>
  <c r="AH1438" i="2"/>
  <c r="AK1438" i="2"/>
  <c r="AL1438" i="2"/>
  <c r="AG1438" i="2"/>
  <c r="M1438" i="2" s="1"/>
  <c r="N1438" i="2" s="1"/>
  <c r="Z1438" i="2"/>
  <c r="Y1438" i="2"/>
  <c r="V1439" i="2"/>
  <c r="I1439" i="2"/>
  <c r="I1422" i="2"/>
  <c r="V1422" i="2"/>
  <c r="K1422" i="2"/>
  <c r="L1422" i="2" s="1"/>
  <c r="AI1435" i="2"/>
  <c r="Z1435" i="2"/>
  <c r="AH1435" i="2"/>
  <c r="Y1435" i="2"/>
  <c r="AG1435" i="2"/>
  <c r="M1435" i="2" s="1"/>
  <c r="N1435" i="2" s="1"/>
  <c r="AJ1435" i="2"/>
  <c r="AA1435" i="2"/>
  <c r="AK1435" i="2"/>
  <c r="AL1435" i="2"/>
  <c r="AI1385" i="2"/>
  <c r="AA1385" i="2"/>
  <c r="AK1385" i="2"/>
  <c r="Z1385" i="2"/>
  <c r="AJ1385" i="2"/>
  <c r="Y1385" i="2"/>
  <c r="K1385" i="2" s="1"/>
  <c r="L1385" i="2" s="1"/>
  <c r="AH1385" i="2"/>
  <c r="AG1385" i="2"/>
  <c r="M1385" i="2" s="1"/>
  <c r="N1385" i="2" s="1"/>
  <c r="AL1385" i="2"/>
  <c r="AG1418" i="2"/>
  <c r="M1418" i="2" s="1"/>
  <c r="N1418" i="2" s="1"/>
  <c r="Y1418" i="2"/>
  <c r="AL1418" i="2"/>
  <c r="AH1418" i="2"/>
  <c r="Z1418" i="2"/>
  <c r="AK1418" i="2"/>
  <c r="AJ1418" i="2"/>
  <c r="AA1418" i="2"/>
  <c r="AI1418" i="2"/>
  <c r="I1416" i="2"/>
  <c r="V1416" i="2"/>
  <c r="M1390" i="2"/>
  <c r="N1390" i="2" s="1"/>
  <c r="W1374" i="2"/>
  <c r="AJ1406" i="2"/>
  <c r="AI1406" i="2"/>
  <c r="AA1406" i="2"/>
  <c r="AL1406" i="2"/>
  <c r="Z1406" i="2"/>
  <c r="AK1406" i="2"/>
  <c r="AH1406" i="2"/>
  <c r="AG1406" i="2"/>
  <c r="M1406" i="2" s="1"/>
  <c r="N1406" i="2" s="1"/>
  <c r="Y1406" i="2"/>
  <c r="AI1377" i="2"/>
  <c r="AA1377" i="2"/>
  <c r="AH1377" i="2"/>
  <c r="Y1377" i="2"/>
  <c r="AL1377" i="2"/>
  <c r="AG1377" i="2"/>
  <c r="M1377" i="2" s="1"/>
  <c r="N1377" i="2" s="1"/>
  <c r="AK1377" i="2"/>
  <c r="Z1377" i="2"/>
  <c r="AJ1377" i="2"/>
  <c r="W1379" i="2"/>
  <c r="AK1367" i="2"/>
  <c r="AJ1367" i="2"/>
  <c r="AA1367" i="2"/>
  <c r="AL1367" i="2"/>
  <c r="AI1367" i="2"/>
  <c r="Z1367" i="2"/>
  <c r="Y1367" i="2"/>
  <c r="AH1367" i="2"/>
  <c r="AG1367" i="2"/>
  <c r="M1367" i="2" s="1"/>
  <c r="N1367" i="2" s="1"/>
  <c r="K1393" i="2"/>
  <c r="L1393" i="2" s="1"/>
  <c r="AI1391" i="2"/>
  <c r="AA1391" i="2"/>
  <c r="AL1391" i="2"/>
  <c r="AK1391" i="2"/>
  <c r="Z1391" i="2"/>
  <c r="AJ1391" i="2"/>
  <c r="Y1391" i="2"/>
  <c r="AH1391" i="2"/>
  <c r="AG1391" i="2"/>
  <c r="M1391" i="2" s="1"/>
  <c r="N1391" i="2" s="1"/>
  <c r="I1358" i="2"/>
  <c r="W1358" i="2"/>
  <c r="I1341" i="2"/>
  <c r="W1341" i="2"/>
  <c r="V1341" i="2"/>
  <c r="I1347" i="2"/>
  <c r="O1347" i="2"/>
  <c r="P1347" i="2" s="1"/>
  <c r="I1328" i="2"/>
  <c r="AS1365" i="2"/>
  <c r="AR1365" i="2"/>
  <c r="AT1365" i="2"/>
  <c r="AR1366" i="2"/>
  <c r="AT1366" i="2"/>
  <c r="AS1366" i="2"/>
  <c r="W1330" i="2"/>
  <c r="M1322" i="2"/>
  <c r="N1322" i="2" s="1"/>
  <c r="AK1279" i="2"/>
  <c r="AJ1279" i="2"/>
  <c r="AH1279" i="2"/>
  <c r="Z1279" i="2"/>
  <c r="AI1279" i="2"/>
  <c r="AG1279" i="2"/>
  <c r="M1279" i="2" s="1"/>
  <c r="N1279" i="2" s="1"/>
  <c r="Y1279" i="2"/>
  <c r="AL1279" i="2"/>
  <c r="AA1279" i="2"/>
  <c r="AI1283" i="2"/>
  <c r="AA1283" i="2"/>
  <c r="AJ1283" i="2"/>
  <c r="Z1283" i="2"/>
  <c r="AG1283" i="2"/>
  <c r="M1283" i="2" s="1"/>
  <c r="N1283" i="2" s="1"/>
  <c r="AL1283" i="2"/>
  <c r="AH1283" i="2"/>
  <c r="AK1283" i="2"/>
  <c r="Y1283" i="2"/>
  <c r="AK1306" i="2"/>
  <c r="AH1306" i="2"/>
  <c r="Z1306" i="2"/>
  <c r="AA1306" i="2"/>
  <c r="AL1306" i="2"/>
  <c r="Y1306" i="2"/>
  <c r="AJ1306" i="2"/>
  <c r="AI1306" i="2"/>
  <c r="AG1306" i="2"/>
  <c r="M1306" i="2" s="1"/>
  <c r="N1306" i="2" s="1"/>
  <c r="AS1346" i="2"/>
  <c r="AT1346" i="2"/>
  <c r="AR1346" i="2"/>
  <c r="AR1315" i="2"/>
  <c r="AT1315" i="2"/>
  <c r="AS1315" i="2"/>
  <c r="V1317" i="2"/>
  <c r="I1317" i="2"/>
  <c r="V1298" i="2"/>
  <c r="I1298" i="2"/>
  <c r="W1270" i="2"/>
  <c r="AT1240" i="2"/>
  <c r="AS1240" i="2"/>
  <c r="AR1240" i="2"/>
  <c r="K1242" i="2"/>
  <c r="L1242" i="2" s="1"/>
  <c r="AL1232" i="2"/>
  <c r="AK1232" i="2"/>
  <c r="AH1232" i="2"/>
  <c r="AG1232" i="2"/>
  <c r="M1232" i="2" s="1"/>
  <c r="N1232" i="2" s="1"/>
  <c r="AA1232" i="2"/>
  <c r="Z1232" i="2"/>
  <c r="Y1232" i="2"/>
  <c r="AJ1232" i="2"/>
  <c r="AI1232" i="2"/>
  <c r="V1328" i="2"/>
  <c r="AT1286" i="2"/>
  <c r="AR1286" i="2"/>
  <c r="AS1286" i="2"/>
  <c r="AT1284" i="2"/>
  <c r="AR1284" i="2"/>
  <c r="AS1284" i="2"/>
  <c r="I1225" i="2"/>
  <c r="V1225" i="2"/>
  <c r="I1209" i="2"/>
  <c r="V1209" i="2"/>
  <c r="AK1310" i="2"/>
  <c r="AH1310" i="2"/>
  <c r="Z1310" i="2"/>
  <c r="AA1310" i="2"/>
  <c r="AL1310" i="2"/>
  <c r="Y1310" i="2"/>
  <c r="AI1310" i="2"/>
  <c r="AJ1310" i="2"/>
  <c r="AG1310" i="2"/>
  <c r="M1310" i="2" s="1"/>
  <c r="N1310" i="2" s="1"/>
  <c r="AH1282" i="2"/>
  <c r="Y1282" i="2"/>
  <c r="AK1282" i="2"/>
  <c r="AA1282" i="2"/>
  <c r="AJ1282" i="2"/>
  <c r="AI1282" i="2"/>
  <c r="AG1282" i="2"/>
  <c r="M1282" i="2" s="1"/>
  <c r="N1282" i="2" s="1"/>
  <c r="Z1282" i="2"/>
  <c r="AL1282" i="2"/>
  <c r="AT1246" i="2"/>
  <c r="AS1246" i="2"/>
  <c r="AR1246" i="2"/>
  <c r="I1210" i="2"/>
  <c r="V1210" i="2"/>
  <c r="I1195" i="2"/>
  <c r="W1195" i="2"/>
  <c r="V1195" i="2"/>
  <c r="Q1252" i="2"/>
  <c r="R1252" i="2" s="1"/>
  <c r="AH1247" i="2"/>
  <c r="Z1247" i="2"/>
  <c r="AG1247" i="2"/>
  <c r="M1247" i="2" s="1"/>
  <c r="N1247" i="2" s="1"/>
  <c r="Y1247" i="2"/>
  <c r="AK1247" i="2"/>
  <c r="AJ1247" i="2"/>
  <c r="AL1247" i="2"/>
  <c r="AA1247" i="2"/>
  <c r="AI1247" i="2"/>
  <c r="W1237" i="2"/>
  <c r="W1209" i="2"/>
  <c r="X1277" i="2"/>
  <c r="I1185" i="2"/>
  <c r="W1185" i="2"/>
  <c r="V1190" i="2"/>
  <c r="AJ1224" i="2"/>
  <c r="AI1224" i="2"/>
  <c r="AA1224" i="2"/>
  <c r="AG1224" i="2"/>
  <c r="M1224" i="2" s="1"/>
  <c r="N1224" i="2" s="1"/>
  <c r="Y1224" i="2"/>
  <c r="Z1224" i="2"/>
  <c r="AL1224" i="2"/>
  <c r="AK1224" i="2"/>
  <c r="AH1224" i="2"/>
  <c r="I1165" i="2"/>
  <c r="V1165" i="2"/>
  <c r="AJ1220" i="2"/>
  <c r="AI1220" i="2"/>
  <c r="AA1220" i="2"/>
  <c r="AG1220" i="2"/>
  <c r="M1220" i="2" s="1"/>
  <c r="N1220" i="2" s="1"/>
  <c r="Y1220" i="2"/>
  <c r="Z1220" i="2"/>
  <c r="AL1220" i="2"/>
  <c r="AK1220" i="2"/>
  <c r="AH1220" i="2"/>
  <c r="AH1169" i="2"/>
  <c r="Z1169" i="2"/>
  <c r="AG1169" i="2"/>
  <c r="M1169" i="2" s="1"/>
  <c r="N1169" i="2" s="1"/>
  <c r="Y1169" i="2"/>
  <c r="AL1169" i="2"/>
  <c r="AK1169" i="2"/>
  <c r="AA1169" i="2"/>
  <c r="AJ1169" i="2"/>
  <c r="AI1169" i="2"/>
  <c r="V1130" i="2"/>
  <c r="AG1164" i="2"/>
  <c r="M1164" i="2" s="1"/>
  <c r="N1164" i="2" s="1"/>
  <c r="Y1164" i="2"/>
  <c r="AL1164" i="2"/>
  <c r="AK1164" i="2"/>
  <c r="AJ1164" i="2"/>
  <c r="AH1164" i="2"/>
  <c r="Z1164" i="2"/>
  <c r="AI1164" i="2"/>
  <c r="AA1164" i="2"/>
  <c r="AT1152" i="2"/>
  <c r="AS1152" i="2"/>
  <c r="AR1152" i="2"/>
  <c r="W1172" i="2"/>
  <c r="K1129" i="2"/>
  <c r="L1129" i="2" s="1"/>
  <c r="I1087" i="2"/>
  <c r="W1087" i="2"/>
  <c r="AG1144" i="2"/>
  <c r="M1144" i="2" s="1"/>
  <c r="N1144" i="2" s="1"/>
  <c r="Y1144" i="2"/>
  <c r="AL1144" i="2"/>
  <c r="AK1144" i="2"/>
  <c r="AH1144" i="2"/>
  <c r="Z1144" i="2"/>
  <c r="AA1144" i="2"/>
  <c r="AJ1144" i="2"/>
  <c r="AI1144" i="2"/>
  <c r="AT1092" i="2"/>
  <c r="AR1092" i="2"/>
  <c r="AS1092" i="2"/>
  <c r="AG1140" i="2"/>
  <c r="M1140" i="2" s="1"/>
  <c r="N1140" i="2" s="1"/>
  <c r="Y1140" i="2"/>
  <c r="K1140" i="2" s="1"/>
  <c r="L1140" i="2" s="1"/>
  <c r="AL1140" i="2"/>
  <c r="AK1140" i="2"/>
  <c r="AH1140" i="2"/>
  <c r="Z1140" i="2"/>
  <c r="AJ1140" i="2"/>
  <c r="AI1140" i="2"/>
  <c r="AA1140" i="2"/>
  <c r="W1080" i="2"/>
  <c r="AQ1093" i="2"/>
  <c r="AP1093" i="2"/>
  <c r="AN1093" i="2"/>
  <c r="AO1093" i="2"/>
  <c r="AM1093" i="2"/>
  <c r="W1079" i="2"/>
  <c r="AL1059" i="2"/>
  <c r="AJ1059" i="2"/>
  <c r="AI1059" i="2"/>
  <c r="AA1059" i="2"/>
  <c r="AH1059" i="2"/>
  <c r="Z1059" i="2"/>
  <c r="AG1059" i="2"/>
  <c r="M1059" i="2" s="1"/>
  <c r="N1059" i="2" s="1"/>
  <c r="Y1059" i="2"/>
  <c r="AK1059" i="2"/>
  <c r="AT1037" i="2"/>
  <c r="AR1037" i="2"/>
  <c r="AS1037" i="2"/>
  <c r="I922" i="2"/>
  <c r="V922" i="2"/>
  <c r="I906" i="2"/>
  <c r="V906" i="2"/>
  <c r="O1024" i="2"/>
  <c r="P1024" i="2" s="1"/>
  <c r="AT1020" i="2"/>
  <c r="AS1020" i="2"/>
  <c r="AR1020" i="2"/>
  <c r="AI1034" i="2"/>
  <c r="AA1034" i="2"/>
  <c r="AH1034" i="2"/>
  <c r="Z1034" i="2"/>
  <c r="AL1034" i="2"/>
  <c r="AJ1034" i="2"/>
  <c r="AG1034" i="2"/>
  <c r="M1034" i="2" s="1"/>
  <c r="N1034" i="2" s="1"/>
  <c r="Y1034" i="2"/>
  <c r="AK1034" i="2"/>
  <c r="AU1019" i="2"/>
  <c r="AY1019" i="2"/>
  <c r="AV1019" i="2"/>
  <c r="AW1019" i="2"/>
  <c r="AX1019" i="2"/>
  <c r="AU1003" i="2"/>
  <c r="AY1003" i="2"/>
  <c r="AV1003" i="2"/>
  <c r="AW1003" i="2"/>
  <c r="AX1003" i="2"/>
  <c r="AT1061" i="2"/>
  <c r="AR1061" i="2"/>
  <c r="AS1061" i="2"/>
  <c r="AL1043" i="2"/>
  <c r="AJ1043" i="2"/>
  <c r="AI1043" i="2"/>
  <c r="AA1043" i="2"/>
  <c r="AH1043" i="2"/>
  <c r="Z1043" i="2"/>
  <c r="AG1043" i="2"/>
  <c r="M1043" i="2" s="1"/>
  <c r="N1043" i="2" s="1"/>
  <c r="Y1043" i="2"/>
  <c r="AK1043" i="2"/>
  <c r="AI1062" i="2"/>
  <c r="AA1062" i="2"/>
  <c r="AH1062" i="2"/>
  <c r="Z1062" i="2"/>
  <c r="AL1062" i="2"/>
  <c r="AK1062" i="2"/>
  <c r="AJ1062" i="2"/>
  <c r="Y1062" i="2"/>
  <c r="AG1062" i="2"/>
  <c r="M1062" i="2" s="1"/>
  <c r="N1062" i="2" s="1"/>
  <c r="M1047" i="2"/>
  <c r="N1047" i="2" s="1"/>
  <c r="AI1040" i="2"/>
  <c r="AA1040" i="2"/>
  <c r="AH1040" i="2"/>
  <c r="Z1040" i="2"/>
  <c r="AL1040" i="2"/>
  <c r="AJ1040" i="2"/>
  <c r="AK1040" i="2"/>
  <c r="AG1040" i="2"/>
  <c r="M1040" i="2" s="1"/>
  <c r="N1040" i="2" s="1"/>
  <c r="Y1040" i="2"/>
  <c r="AH959" i="2"/>
  <c r="Z959" i="2"/>
  <c r="AG959" i="2"/>
  <c r="M959" i="2" s="1"/>
  <c r="N959" i="2" s="1"/>
  <c r="Y959" i="2"/>
  <c r="AL959" i="2"/>
  <c r="AI959" i="2"/>
  <c r="AA959" i="2"/>
  <c r="AK959" i="2"/>
  <c r="AJ959" i="2"/>
  <c r="AL950" i="2"/>
  <c r="AK950" i="2"/>
  <c r="AJ950" i="2"/>
  <c r="AI950" i="2"/>
  <c r="AA950" i="2"/>
  <c r="AH950" i="2"/>
  <c r="Z950" i="2"/>
  <c r="AG950" i="2"/>
  <c r="M950" i="2" s="1"/>
  <c r="N950" i="2" s="1"/>
  <c r="Y950" i="2"/>
  <c r="I981" i="2"/>
  <c r="V981" i="2"/>
  <c r="AL942" i="2"/>
  <c r="AK942" i="2"/>
  <c r="AJ942" i="2"/>
  <c r="AI942" i="2"/>
  <c r="AA942" i="2"/>
  <c r="AH942" i="2"/>
  <c r="AG942" i="2"/>
  <c r="M942" i="2" s="1"/>
  <c r="N942" i="2" s="1"/>
  <c r="Z942" i="2"/>
  <c r="Y942" i="2"/>
  <c r="AG909" i="2"/>
  <c r="M909" i="2" s="1"/>
  <c r="N909" i="2" s="1"/>
  <c r="Y909" i="2"/>
  <c r="AI909" i="2"/>
  <c r="AA909" i="2"/>
  <c r="Z909" i="2"/>
  <c r="AL909" i="2"/>
  <c r="AK909" i="2"/>
  <c r="AH909" i="2"/>
  <c r="AJ909" i="2"/>
  <c r="X939" i="2"/>
  <c r="I923" i="2"/>
  <c r="V923" i="2"/>
  <c r="V897" i="2"/>
  <c r="I897" i="2"/>
  <c r="I849" i="2"/>
  <c r="Q849" i="2"/>
  <c r="R849" i="2" s="1"/>
  <c r="I996" i="2"/>
  <c r="W996" i="2"/>
  <c r="AH965" i="2"/>
  <c r="Z965" i="2"/>
  <c r="AG965" i="2"/>
  <c r="M965" i="2" s="1"/>
  <c r="N965" i="2" s="1"/>
  <c r="Y965" i="2"/>
  <c r="AL965" i="2"/>
  <c r="AI965" i="2"/>
  <c r="AA965" i="2"/>
  <c r="AJ965" i="2"/>
  <c r="AK965" i="2"/>
  <c r="AL956" i="2"/>
  <c r="AK956" i="2"/>
  <c r="AJ956" i="2"/>
  <c r="AI956" i="2"/>
  <c r="AA956" i="2"/>
  <c r="AH956" i="2"/>
  <c r="Z956" i="2"/>
  <c r="Y956" i="2"/>
  <c r="AG956" i="2"/>
  <c r="M956" i="2" s="1"/>
  <c r="N956" i="2" s="1"/>
  <c r="I951" i="2"/>
  <c r="V951" i="2"/>
  <c r="I991" i="2"/>
  <c r="V991" i="2"/>
  <c r="AH933" i="2"/>
  <c r="Z933" i="2"/>
  <c r="AG933" i="2"/>
  <c r="M933" i="2" s="1"/>
  <c r="N933" i="2" s="1"/>
  <c r="Y933" i="2"/>
  <c r="AI933" i="2"/>
  <c r="AA933" i="2"/>
  <c r="AL933" i="2"/>
  <c r="AK933" i="2"/>
  <c r="AJ933" i="2"/>
  <c r="V998" i="2"/>
  <c r="AU1025" i="2"/>
  <c r="AY1025" i="2"/>
  <c r="AX1025" i="2"/>
  <c r="AW1025" i="2"/>
  <c r="AV1025" i="2"/>
  <c r="W897" i="2"/>
  <c r="V877" i="2"/>
  <c r="V773" i="2"/>
  <c r="I773" i="2"/>
  <c r="V757" i="2"/>
  <c r="I757" i="2"/>
  <c r="I1010" i="2"/>
  <c r="V1010" i="2"/>
  <c r="V831" i="2"/>
  <c r="AH846" i="2"/>
  <c r="Z846" i="2"/>
  <c r="AG846" i="2"/>
  <c r="M846" i="2" s="1"/>
  <c r="N846" i="2" s="1"/>
  <c r="Y846" i="2"/>
  <c r="AL846" i="2"/>
  <c r="AI846" i="2"/>
  <c r="AA846" i="2"/>
  <c r="AJ846" i="2"/>
  <c r="AK846" i="2"/>
  <c r="AH820" i="2"/>
  <c r="Z820" i="2"/>
  <c r="AG820" i="2"/>
  <c r="M820" i="2" s="1"/>
  <c r="N820" i="2" s="1"/>
  <c r="Y820" i="2"/>
  <c r="AI820" i="2"/>
  <c r="AA820" i="2"/>
  <c r="AJ820" i="2"/>
  <c r="AL820" i="2"/>
  <c r="AK820" i="2"/>
  <c r="AL984" i="2"/>
  <c r="AK984" i="2"/>
  <c r="AJ984" i="2"/>
  <c r="AI984" i="2"/>
  <c r="AA984" i="2"/>
  <c r="AH984" i="2"/>
  <c r="Z984" i="2"/>
  <c r="AG984" i="2"/>
  <c r="M984" i="2" s="1"/>
  <c r="N984" i="2" s="1"/>
  <c r="Y984" i="2"/>
  <c r="V835" i="2"/>
  <c r="AH836" i="2"/>
  <c r="Z836" i="2"/>
  <c r="AG836" i="2"/>
  <c r="M836" i="2" s="1"/>
  <c r="N836" i="2" s="1"/>
  <c r="Y836" i="2"/>
  <c r="AL836" i="2"/>
  <c r="AI836" i="2"/>
  <c r="AA836" i="2"/>
  <c r="AK836" i="2"/>
  <c r="AJ836" i="2"/>
  <c r="AL803" i="2"/>
  <c r="AK803" i="2"/>
  <c r="AJ803" i="2"/>
  <c r="AI803" i="2"/>
  <c r="AA803" i="2"/>
  <c r="AH803" i="2"/>
  <c r="Z803" i="2"/>
  <c r="AG803" i="2"/>
  <c r="M803" i="2" s="1"/>
  <c r="N803" i="2" s="1"/>
  <c r="Y803" i="2"/>
  <c r="AH758" i="2"/>
  <c r="Z758" i="2"/>
  <c r="AG758" i="2"/>
  <c r="M758" i="2" s="1"/>
  <c r="N758" i="2" s="1"/>
  <c r="Y758" i="2"/>
  <c r="AL758" i="2"/>
  <c r="AI758" i="2"/>
  <c r="AA758" i="2"/>
  <c r="AK758" i="2"/>
  <c r="AJ758" i="2"/>
  <c r="AH738" i="2"/>
  <c r="Z738" i="2"/>
  <c r="AG738" i="2"/>
  <c r="M738" i="2" s="1"/>
  <c r="N738" i="2" s="1"/>
  <c r="Y738" i="2"/>
  <c r="AL738" i="2"/>
  <c r="AI738" i="2"/>
  <c r="AA738" i="2"/>
  <c r="AK738" i="2"/>
  <c r="AJ738" i="2"/>
  <c r="AH850" i="2"/>
  <c r="Z850" i="2"/>
  <c r="AG850" i="2"/>
  <c r="M850" i="2" s="1"/>
  <c r="N850" i="2" s="1"/>
  <c r="Y850" i="2"/>
  <c r="AL850" i="2"/>
  <c r="AI850" i="2"/>
  <c r="AA850" i="2"/>
  <c r="AK850" i="2"/>
  <c r="AJ850" i="2"/>
  <c r="V818" i="2"/>
  <c r="AL797" i="2"/>
  <c r="AK797" i="2"/>
  <c r="AJ797" i="2"/>
  <c r="AI797" i="2"/>
  <c r="AA797" i="2"/>
  <c r="AH797" i="2"/>
  <c r="Z797" i="2"/>
  <c r="Y797" i="2"/>
  <c r="AG797" i="2"/>
  <c r="M797" i="2" s="1"/>
  <c r="N797" i="2" s="1"/>
  <c r="Q827" i="2"/>
  <c r="R827" i="2" s="1"/>
  <c r="W817" i="2"/>
  <c r="AT803" i="2"/>
  <c r="AS803" i="2"/>
  <c r="AR803" i="2"/>
  <c r="W767" i="2"/>
  <c r="AH796" i="2"/>
  <c r="Z796" i="2"/>
  <c r="AG796" i="2"/>
  <c r="M796" i="2" s="1"/>
  <c r="N796" i="2" s="1"/>
  <c r="Y796" i="2"/>
  <c r="AL796" i="2"/>
  <c r="AI796" i="2"/>
  <c r="AA796" i="2"/>
  <c r="AK796" i="2"/>
  <c r="AJ796" i="2"/>
  <c r="W849" i="2"/>
  <c r="AL801" i="2"/>
  <c r="AK801" i="2"/>
  <c r="AJ801" i="2"/>
  <c r="AI801" i="2"/>
  <c r="AA801" i="2"/>
  <c r="AH801" i="2"/>
  <c r="Z801" i="2"/>
  <c r="AG801" i="2"/>
  <c r="M801" i="2" s="1"/>
  <c r="N801" i="2" s="1"/>
  <c r="Y801" i="2"/>
  <c r="AH754" i="2"/>
  <c r="Z754" i="2"/>
  <c r="AG754" i="2"/>
  <c r="M754" i="2" s="1"/>
  <c r="N754" i="2" s="1"/>
  <c r="Y754" i="2"/>
  <c r="AL754" i="2"/>
  <c r="AI754" i="2"/>
  <c r="AA754" i="2"/>
  <c r="AK754" i="2"/>
  <c r="AJ754" i="2"/>
  <c r="AH772" i="2"/>
  <c r="Z772" i="2"/>
  <c r="AG772" i="2"/>
  <c r="M772" i="2" s="1"/>
  <c r="N772" i="2" s="1"/>
  <c r="Y772" i="2"/>
  <c r="AL772" i="2"/>
  <c r="AI772" i="2"/>
  <c r="AA772" i="2"/>
  <c r="AK772" i="2"/>
  <c r="AJ772" i="2"/>
  <c r="AT744" i="2"/>
  <c r="AR744" i="2"/>
  <c r="AS744" i="2"/>
  <c r="V733" i="2"/>
  <c r="I733" i="2"/>
  <c r="W733" i="2"/>
  <c r="AT707" i="2"/>
  <c r="AS707" i="2"/>
  <c r="AR707" i="2"/>
  <c r="V731" i="2"/>
  <c r="I731" i="2"/>
  <c r="AG707" i="2"/>
  <c r="M707" i="2" s="1"/>
  <c r="N707" i="2" s="1"/>
  <c r="Y707" i="2"/>
  <c r="AL707" i="2"/>
  <c r="AJ707" i="2"/>
  <c r="Z707" i="2"/>
  <c r="AI707" i="2"/>
  <c r="AH707" i="2"/>
  <c r="AK707" i="2"/>
  <c r="AA707" i="2"/>
  <c r="AH736" i="2"/>
  <c r="Z736" i="2"/>
  <c r="AG736" i="2"/>
  <c r="M736" i="2" s="1"/>
  <c r="N736" i="2" s="1"/>
  <c r="Y736" i="2"/>
  <c r="AL736" i="2"/>
  <c r="AI736" i="2"/>
  <c r="AA736" i="2"/>
  <c r="AK736" i="2"/>
  <c r="AJ736" i="2"/>
  <c r="X720" i="2"/>
  <c r="AH814" i="2"/>
  <c r="Z814" i="2"/>
  <c r="AG814" i="2"/>
  <c r="M814" i="2" s="1"/>
  <c r="N814" i="2" s="1"/>
  <c r="Y814" i="2"/>
  <c r="K814" i="2" s="1"/>
  <c r="L814" i="2" s="1"/>
  <c r="AL814" i="2"/>
  <c r="AA814" i="2"/>
  <c r="AK814" i="2"/>
  <c r="AJ814" i="2"/>
  <c r="AI814" i="2"/>
  <c r="AT723" i="2"/>
  <c r="AS723" i="2"/>
  <c r="AR723" i="2"/>
  <c r="W702" i="2"/>
  <c r="AR689" i="2"/>
  <c r="AS689" i="2"/>
  <c r="AT689" i="2"/>
  <c r="AR671" i="2"/>
  <c r="AS671" i="2"/>
  <c r="AT671" i="2"/>
  <c r="AJ633" i="2"/>
  <c r="AI633" i="2"/>
  <c r="AA633" i="2"/>
  <c r="AH633" i="2"/>
  <c r="Z633" i="2"/>
  <c r="AG633" i="2"/>
  <c r="M633" i="2" s="1"/>
  <c r="N633" i="2" s="1"/>
  <c r="Y633" i="2"/>
  <c r="AK633" i="2"/>
  <c r="AL633" i="2"/>
  <c r="AJ689" i="2"/>
  <c r="AI689" i="2"/>
  <c r="AA689" i="2"/>
  <c r="AH689" i="2"/>
  <c r="Z689" i="2"/>
  <c r="AG689" i="2"/>
  <c r="M689" i="2" s="1"/>
  <c r="N689" i="2" s="1"/>
  <c r="Y689" i="2"/>
  <c r="AK689" i="2"/>
  <c r="AL689" i="2"/>
  <c r="V672" i="2"/>
  <c r="Q620" i="2"/>
  <c r="R620" i="2" s="1"/>
  <c r="AJ675" i="2"/>
  <c r="AI675" i="2"/>
  <c r="AA675" i="2"/>
  <c r="AH675" i="2"/>
  <c r="Z675" i="2"/>
  <c r="AG675" i="2"/>
  <c r="M675" i="2" s="1"/>
  <c r="N675" i="2" s="1"/>
  <c r="Y675" i="2"/>
  <c r="AK675" i="2"/>
  <c r="AL675" i="2"/>
  <c r="V718" i="2"/>
  <c r="AR681" i="2"/>
  <c r="AS681" i="2"/>
  <c r="AT681" i="2"/>
  <c r="W688" i="2"/>
  <c r="W709" i="2"/>
  <c r="W708" i="2"/>
  <c r="AR653" i="2"/>
  <c r="AS653" i="2"/>
  <c r="AT653" i="2"/>
  <c r="I600" i="2"/>
  <c r="V600" i="2"/>
  <c r="I584" i="2"/>
  <c r="V584" i="2"/>
  <c r="I568" i="2"/>
  <c r="V568" i="2"/>
  <c r="I544" i="2"/>
  <c r="V544" i="2"/>
  <c r="AI518" i="2"/>
  <c r="AA518" i="2"/>
  <c r="AG518" i="2"/>
  <c r="M518" i="2" s="1"/>
  <c r="N518" i="2" s="1"/>
  <c r="Y518" i="2"/>
  <c r="AH518" i="2"/>
  <c r="AL518" i="2"/>
  <c r="AK518" i="2"/>
  <c r="AJ518" i="2"/>
  <c r="Z518" i="2"/>
  <c r="AJ713" i="2"/>
  <c r="AG713" i="2"/>
  <c r="M713" i="2" s="1"/>
  <c r="N713" i="2" s="1"/>
  <c r="Y713" i="2"/>
  <c r="AL713" i="2"/>
  <c r="AK713" i="2"/>
  <c r="AI713" i="2"/>
  <c r="AH713" i="2"/>
  <c r="AA713" i="2"/>
  <c r="Z713" i="2"/>
  <c r="AJ645" i="2"/>
  <c r="AI645" i="2"/>
  <c r="AA645" i="2"/>
  <c r="AH645" i="2"/>
  <c r="Z645" i="2"/>
  <c r="AG645" i="2"/>
  <c r="M645" i="2" s="1"/>
  <c r="N645" i="2" s="1"/>
  <c r="Y645" i="2"/>
  <c r="AK645" i="2"/>
  <c r="AL645" i="2"/>
  <c r="AL644" i="2"/>
  <c r="AK644" i="2"/>
  <c r="AG644" i="2"/>
  <c r="M644" i="2" s="1"/>
  <c r="N644" i="2" s="1"/>
  <c r="Y644" i="2"/>
  <c r="AI644" i="2"/>
  <c r="AH644" i="2"/>
  <c r="Z644" i="2"/>
  <c r="AJ644" i="2"/>
  <c r="AA644" i="2"/>
  <c r="AL618" i="2"/>
  <c r="AK618" i="2"/>
  <c r="AG618" i="2"/>
  <c r="M618" i="2" s="1"/>
  <c r="N618" i="2" s="1"/>
  <c r="Y618" i="2"/>
  <c r="AA618" i="2"/>
  <c r="Z618" i="2"/>
  <c r="AJ618" i="2"/>
  <c r="AI618" i="2"/>
  <c r="AH618" i="2"/>
  <c r="K600" i="2"/>
  <c r="L600" i="2" s="1"/>
  <c r="W584" i="2"/>
  <c r="AL577" i="2"/>
  <c r="AK577" i="2"/>
  <c r="AI577" i="2"/>
  <c r="AA577" i="2"/>
  <c r="AJ577" i="2"/>
  <c r="AH577" i="2"/>
  <c r="AG577" i="2"/>
  <c r="M577" i="2" s="1"/>
  <c r="N577" i="2" s="1"/>
  <c r="Z577" i="2"/>
  <c r="Y577" i="2"/>
  <c r="AT561" i="2"/>
  <c r="AS561" i="2"/>
  <c r="AR561" i="2"/>
  <c r="AL545" i="2"/>
  <c r="AK545" i="2"/>
  <c r="AI545" i="2"/>
  <c r="AA545" i="2"/>
  <c r="AJ545" i="2"/>
  <c r="AH545" i="2"/>
  <c r="AG545" i="2"/>
  <c r="M545" i="2" s="1"/>
  <c r="N545" i="2" s="1"/>
  <c r="Z545" i="2"/>
  <c r="Y545" i="2"/>
  <c r="I528" i="2"/>
  <c r="V528" i="2"/>
  <c r="W528" i="2"/>
  <c r="AS613" i="2"/>
  <c r="AR613" i="2"/>
  <c r="AT613" i="2"/>
  <c r="V589" i="2"/>
  <c r="I589" i="2"/>
  <c r="V557" i="2"/>
  <c r="I557" i="2"/>
  <c r="W527" i="2"/>
  <c r="W674" i="2"/>
  <c r="M604" i="2"/>
  <c r="N604" i="2" s="1"/>
  <c r="AJ693" i="2"/>
  <c r="AI693" i="2"/>
  <c r="AA693" i="2"/>
  <c r="AH693" i="2"/>
  <c r="Z693" i="2"/>
  <c r="AG693" i="2"/>
  <c r="M693" i="2" s="1"/>
  <c r="N693" i="2" s="1"/>
  <c r="Y693" i="2"/>
  <c r="AK693" i="2"/>
  <c r="AL693" i="2"/>
  <c r="AL646" i="2"/>
  <c r="AK646" i="2"/>
  <c r="AG646" i="2"/>
  <c r="M646" i="2" s="1"/>
  <c r="N646" i="2" s="1"/>
  <c r="Y646" i="2"/>
  <c r="AA646" i="2"/>
  <c r="Z646" i="2"/>
  <c r="AJ646" i="2"/>
  <c r="AH646" i="2"/>
  <c r="AI646" i="2"/>
  <c r="X612" i="2"/>
  <c r="V503" i="2"/>
  <c r="I503" i="2"/>
  <c r="V487" i="2"/>
  <c r="I487" i="2"/>
  <c r="AJ683" i="2"/>
  <c r="AI683" i="2"/>
  <c r="AA683" i="2"/>
  <c r="AH683" i="2"/>
  <c r="Z683" i="2"/>
  <c r="AG683" i="2"/>
  <c r="M683" i="2" s="1"/>
  <c r="N683" i="2" s="1"/>
  <c r="Y683" i="2"/>
  <c r="AK683" i="2"/>
  <c r="AL683" i="2"/>
  <c r="AI588" i="2"/>
  <c r="AA588" i="2"/>
  <c r="AH588" i="2"/>
  <c r="Z588" i="2"/>
  <c r="AG588" i="2"/>
  <c r="M588" i="2" s="1"/>
  <c r="N588" i="2" s="1"/>
  <c r="Y588" i="2"/>
  <c r="AJ588" i="2"/>
  <c r="AL588" i="2"/>
  <c r="AK588" i="2"/>
  <c r="V515" i="2"/>
  <c r="I515" i="2"/>
  <c r="I488" i="2"/>
  <c r="V488" i="2"/>
  <c r="AL451" i="2"/>
  <c r="AK451" i="2"/>
  <c r="AI451" i="2"/>
  <c r="AA451" i="2"/>
  <c r="AH451" i="2"/>
  <c r="AG451" i="2"/>
  <c r="Z451" i="2"/>
  <c r="Y451" i="2"/>
  <c r="AJ451" i="2"/>
  <c r="AI546" i="2"/>
  <c r="AA546" i="2"/>
  <c r="AH546" i="2"/>
  <c r="Z546" i="2"/>
  <c r="AG546" i="2"/>
  <c r="M546" i="2" s="1"/>
  <c r="N546" i="2" s="1"/>
  <c r="Y546" i="2"/>
  <c r="AJ546" i="2"/>
  <c r="AK546" i="2"/>
  <c r="AL546" i="2"/>
  <c r="O499" i="2"/>
  <c r="P499" i="2" s="1"/>
  <c r="I444" i="2"/>
  <c r="V444" i="2"/>
  <c r="O476" i="2"/>
  <c r="P476" i="2" s="1"/>
  <c r="W381" i="2"/>
  <c r="I381" i="2"/>
  <c r="V595" i="2"/>
  <c r="I595" i="2"/>
  <c r="O514" i="2"/>
  <c r="P514" i="2" s="1"/>
  <c r="AL461" i="2"/>
  <c r="AK461" i="2"/>
  <c r="AI461" i="2"/>
  <c r="AA461" i="2"/>
  <c r="AJ461" i="2"/>
  <c r="AH461" i="2"/>
  <c r="AG461" i="2"/>
  <c r="M461" i="2" s="1"/>
  <c r="N461" i="2" s="1"/>
  <c r="Z461" i="2"/>
  <c r="Y461" i="2"/>
  <c r="AK521" i="2"/>
  <c r="AL521" i="2"/>
  <c r="AA521" i="2"/>
  <c r="AJ521" i="2"/>
  <c r="Z521" i="2"/>
  <c r="AI521" i="2"/>
  <c r="Y521" i="2"/>
  <c r="AH521" i="2"/>
  <c r="AG521" i="2"/>
  <c r="M521" i="2" s="1"/>
  <c r="N521" i="2" s="1"/>
  <c r="AJ508" i="2"/>
  <c r="AI508" i="2"/>
  <c r="AA508" i="2"/>
  <c r="AH508" i="2"/>
  <c r="Z508" i="2"/>
  <c r="AG508" i="2"/>
  <c r="M508" i="2" s="1"/>
  <c r="N508" i="2" s="1"/>
  <c r="Y508" i="2"/>
  <c r="AL508" i="2"/>
  <c r="AK508" i="2"/>
  <c r="W503" i="2"/>
  <c r="K431" i="2"/>
  <c r="L431" i="2" s="1"/>
  <c r="AR309" i="2"/>
  <c r="AT309" i="2"/>
  <c r="AS309" i="2"/>
  <c r="AR293" i="2"/>
  <c r="AT293" i="2"/>
  <c r="AS293" i="2"/>
  <c r="AR277" i="2"/>
  <c r="AT277" i="2"/>
  <c r="AS277" i="2"/>
  <c r="AR261" i="2"/>
  <c r="AT261" i="2"/>
  <c r="AS261" i="2"/>
  <c r="AL541" i="2"/>
  <c r="AK541" i="2"/>
  <c r="AH541" i="2"/>
  <c r="AG541" i="2"/>
  <c r="M541" i="2" s="1"/>
  <c r="N541" i="2" s="1"/>
  <c r="AA541" i="2"/>
  <c r="Z541" i="2"/>
  <c r="Y541" i="2"/>
  <c r="AJ541" i="2"/>
  <c r="AI541" i="2"/>
  <c r="AL387" i="2"/>
  <c r="AK387" i="2"/>
  <c r="AA387" i="2"/>
  <c r="Z387" i="2"/>
  <c r="AJ387" i="2"/>
  <c r="Y387" i="2"/>
  <c r="AH387" i="2"/>
  <c r="AI387" i="2"/>
  <c r="AG387" i="2"/>
  <c r="M387" i="2" s="1"/>
  <c r="N387" i="2" s="1"/>
  <c r="AT371" i="2"/>
  <c r="AS371" i="2"/>
  <c r="AR371" i="2"/>
  <c r="V208" i="2"/>
  <c r="K520" i="2"/>
  <c r="L520" i="2" s="1"/>
  <c r="AT439" i="2"/>
  <c r="AS439" i="2"/>
  <c r="AR439" i="2"/>
  <c r="V534" i="2"/>
  <c r="V519" i="2"/>
  <c r="I519" i="2"/>
  <c r="AR428" i="2"/>
  <c r="AT428" i="2"/>
  <c r="AS428" i="2"/>
  <c r="AJ309" i="2"/>
  <c r="AI309" i="2"/>
  <c r="AA309" i="2"/>
  <c r="AH309" i="2"/>
  <c r="Z309" i="2"/>
  <c r="Y309" i="2"/>
  <c r="AK309" i="2"/>
  <c r="AG309" i="2"/>
  <c r="M309" i="2" s="1"/>
  <c r="N309" i="2" s="1"/>
  <c r="AL309" i="2"/>
  <c r="V292" i="2"/>
  <c r="V284" i="2"/>
  <c r="AJ422" i="2"/>
  <c r="AH422" i="2"/>
  <c r="Z422" i="2"/>
  <c r="AG422" i="2"/>
  <c r="M422" i="2" s="1"/>
  <c r="N422" i="2" s="1"/>
  <c r="Y422" i="2"/>
  <c r="AL422" i="2"/>
  <c r="AK422" i="2"/>
  <c r="AI422" i="2"/>
  <c r="AA422" i="2"/>
  <c r="AH366" i="2"/>
  <c r="Z366" i="2"/>
  <c r="AG366" i="2"/>
  <c r="M366" i="2" s="1"/>
  <c r="N366" i="2" s="1"/>
  <c r="AK366" i="2"/>
  <c r="AA366" i="2"/>
  <c r="Y366" i="2"/>
  <c r="AL366" i="2"/>
  <c r="AJ366" i="2"/>
  <c r="AI366" i="2"/>
  <c r="V358" i="2"/>
  <c r="AG330" i="2"/>
  <c r="M330" i="2" s="1"/>
  <c r="N330" i="2" s="1"/>
  <c r="Y330" i="2"/>
  <c r="AL330" i="2"/>
  <c r="AJ330" i="2"/>
  <c r="AH330" i="2"/>
  <c r="AA330" i="2"/>
  <c r="Z330" i="2"/>
  <c r="AK330" i="2"/>
  <c r="AI330" i="2"/>
  <c r="AR386" i="2"/>
  <c r="AT386" i="2"/>
  <c r="AS386" i="2"/>
  <c r="AT344" i="2"/>
  <c r="AR344" i="2"/>
  <c r="AS344" i="2"/>
  <c r="I268" i="2"/>
  <c r="Q268" i="2"/>
  <c r="R268" i="2" s="1"/>
  <c r="I244" i="2"/>
  <c r="I221" i="2"/>
  <c r="Q221" i="2"/>
  <c r="R221" i="2" s="1"/>
  <c r="AS539" i="2"/>
  <c r="AT539" i="2"/>
  <c r="AR539" i="2"/>
  <c r="W497" i="2"/>
  <c r="AJ424" i="2"/>
  <c r="AH424" i="2"/>
  <c r="Z424" i="2"/>
  <c r="AG424" i="2"/>
  <c r="M424" i="2" s="1"/>
  <c r="N424" i="2" s="1"/>
  <c r="Y424" i="2"/>
  <c r="AL424" i="2"/>
  <c r="AK424" i="2"/>
  <c r="AI424" i="2"/>
  <c r="AA424" i="2"/>
  <c r="AS345" i="2"/>
  <c r="AR345" i="2"/>
  <c r="AT345" i="2"/>
  <c r="AT274" i="2"/>
  <c r="AR274" i="2"/>
  <c r="AS274" i="2"/>
  <c r="AL262" i="2"/>
  <c r="AJ262" i="2"/>
  <c r="AH262" i="2"/>
  <c r="AG262" i="2"/>
  <c r="M262" i="2" s="1"/>
  <c r="N262" i="2" s="1"/>
  <c r="AA262" i="2"/>
  <c r="AK262" i="2"/>
  <c r="AI262" i="2"/>
  <c r="Y262" i="2"/>
  <c r="Z262" i="2"/>
  <c r="M399" i="2"/>
  <c r="N399" i="2" s="1"/>
  <c r="V571" i="2"/>
  <c r="I571" i="2"/>
  <c r="AG354" i="2"/>
  <c r="M354" i="2" s="1"/>
  <c r="N354" i="2" s="1"/>
  <c r="Y354" i="2"/>
  <c r="AL354" i="2"/>
  <c r="AJ354" i="2"/>
  <c r="AK354" i="2"/>
  <c r="AI354" i="2"/>
  <c r="AA354" i="2"/>
  <c r="Z354" i="2"/>
  <c r="AH354" i="2"/>
  <c r="AK319" i="2"/>
  <c r="AJ319" i="2"/>
  <c r="AI319" i="2"/>
  <c r="AA319" i="2"/>
  <c r="AH319" i="2"/>
  <c r="Z319" i="2"/>
  <c r="Y319" i="2"/>
  <c r="AG319" i="2"/>
  <c r="M319" i="2" s="1"/>
  <c r="N319" i="2" s="1"/>
  <c r="AL319" i="2"/>
  <c r="AR255" i="2"/>
  <c r="AT255" i="2"/>
  <c r="AS255" i="2"/>
  <c r="I219" i="2"/>
  <c r="W219" i="2"/>
  <c r="V195" i="2"/>
  <c r="AR414" i="2"/>
  <c r="AT414" i="2"/>
  <c r="AS414" i="2"/>
  <c r="AL256" i="2"/>
  <c r="AJ256" i="2"/>
  <c r="AG256" i="2"/>
  <c r="M256" i="2" s="1"/>
  <c r="N256" i="2" s="1"/>
  <c r="AA256" i="2"/>
  <c r="AI256" i="2"/>
  <c r="AH256" i="2"/>
  <c r="Y256" i="2"/>
  <c r="AK256" i="2"/>
  <c r="Z256" i="2"/>
  <c r="AJ243" i="2"/>
  <c r="AH243" i="2"/>
  <c r="Z243" i="2"/>
  <c r="AA243" i="2"/>
  <c r="AL243" i="2"/>
  <c r="Y243" i="2"/>
  <c r="AK243" i="2"/>
  <c r="AI243" i="2"/>
  <c r="AG243" i="2"/>
  <c r="M243" i="2" s="1"/>
  <c r="N243" i="2" s="1"/>
  <c r="AL240" i="2"/>
  <c r="AJ240" i="2"/>
  <c r="AG240" i="2"/>
  <c r="M240" i="2" s="1"/>
  <c r="N240" i="2" s="1"/>
  <c r="AA240" i="2"/>
  <c r="AI240" i="2"/>
  <c r="AH240" i="2"/>
  <c r="Y240" i="2"/>
  <c r="AK240" i="2"/>
  <c r="Z240" i="2"/>
  <c r="V187" i="2"/>
  <c r="AL397" i="2"/>
  <c r="AK397" i="2"/>
  <c r="AA397" i="2"/>
  <c r="Z397" i="2"/>
  <c r="AI397" i="2"/>
  <c r="AJ397" i="2"/>
  <c r="AH397" i="2"/>
  <c r="AG397" i="2"/>
  <c r="M397" i="2" s="1"/>
  <c r="N397" i="2" s="1"/>
  <c r="Y397" i="2"/>
  <c r="AJ207" i="2"/>
  <c r="AH207" i="2"/>
  <c r="Z207" i="2"/>
  <c r="AL207" i="2"/>
  <c r="Y207" i="2"/>
  <c r="AK207" i="2"/>
  <c r="AI207" i="2"/>
  <c r="AA207" i="2"/>
  <c r="AG207" i="2"/>
  <c r="M207" i="2" s="1"/>
  <c r="N207" i="2" s="1"/>
  <c r="I161" i="2"/>
  <c r="I145" i="2"/>
  <c r="I129" i="2"/>
  <c r="V97" i="2"/>
  <c r="I97" i="2"/>
  <c r="AJ402" i="2"/>
  <c r="AH402" i="2"/>
  <c r="Z402" i="2"/>
  <c r="AG402" i="2"/>
  <c r="M402" i="2" s="1"/>
  <c r="N402" i="2" s="1"/>
  <c r="Y402" i="2"/>
  <c r="AL402" i="2"/>
  <c r="AK402" i="2"/>
  <c r="AI402" i="2"/>
  <c r="AA402" i="2"/>
  <c r="X191" i="2"/>
  <c r="AT172" i="2"/>
  <c r="AR172" i="2"/>
  <c r="AS172" i="2"/>
  <c r="AT140" i="2"/>
  <c r="AS140" i="2"/>
  <c r="AR140" i="2"/>
  <c r="V91" i="2"/>
  <c r="AG318" i="2"/>
  <c r="M318" i="2" s="1"/>
  <c r="N318" i="2" s="1"/>
  <c r="Y318" i="2"/>
  <c r="AL318" i="2"/>
  <c r="AJ318" i="2"/>
  <c r="AA318" i="2"/>
  <c r="Z318" i="2"/>
  <c r="AI318" i="2"/>
  <c r="AH318" i="2"/>
  <c r="AK318" i="2"/>
  <c r="I170" i="2"/>
  <c r="V170" i="2"/>
  <c r="I177" i="2"/>
  <c r="AT250" i="2"/>
  <c r="AR250" i="2"/>
  <c r="AS250" i="2"/>
  <c r="I176" i="2"/>
  <c r="W156" i="2"/>
  <c r="AI148" i="2"/>
  <c r="AA148" i="2"/>
  <c r="AH148" i="2"/>
  <c r="Z148" i="2"/>
  <c r="AG148" i="2"/>
  <c r="M148" i="2" s="1"/>
  <c r="N148" i="2" s="1"/>
  <c r="Y148" i="2"/>
  <c r="AJ148" i="2"/>
  <c r="AL148" i="2"/>
  <c r="AK148" i="2"/>
  <c r="AI140" i="2"/>
  <c r="AA140" i="2"/>
  <c r="AH140" i="2"/>
  <c r="Z140" i="2"/>
  <c r="AG140" i="2"/>
  <c r="M140" i="2" s="1"/>
  <c r="N140" i="2" s="1"/>
  <c r="Y140" i="2"/>
  <c r="AJ140" i="2"/>
  <c r="AK140" i="2"/>
  <c r="AL140" i="2"/>
  <c r="W132" i="2"/>
  <c r="AI124" i="2"/>
  <c r="AA124" i="2"/>
  <c r="AH124" i="2"/>
  <c r="Z124" i="2"/>
  <c r="AG124" i="2"/>
  <c r="M124" i="2" s="1"/>
  <c r="N124" i="2" s="1"/>
  <c r="Y124" i="2"/>
  <c r="AJ124" i="2"/>
  <c r="AL124" i="2"/>
  <c r="AK124" i="2"/>
  <c r="AI116" i="2"/>
  <c r="AA116" i="2"/>
  <c r="AH116" i="2"/>
  <c r="Z116" i="2"/>
  <c r="AG116" i="2"/>
  <c r="M116" i="2" s="1"/>
  <c r="N116" i="2" s="1"/>
  <c r="Y116" i="2"/>
  <c r="AJ116" i="2"/>
  <c r="AK116" i="2"/>
  <c r="AL116" i="2"/>
  <c r="V271" i="2"/>
  <c r="AS154" i="2"/>
  <c r="AT154" i="2"/>
  <c r="AR154" i="2"/>
  <c r="AR372" i="2"/>
  <c r="AT372" i="2"/>
  <c r="AS372" i="2"/>
  <c r="AH190" i="2"/>
  <c r="Z190" i="2"/>
  <c r="AG190" i="2"/>
  <c r="M190" i="2" s="1"/>
  <c r="N190" i="2" s="1"/>
  <c r="Y190" i="2"/>
  <c r="K190" i="2" s="1"/>
  <c r="L190" i="2" s="1"/>
  <c r="AJ190" i="2"/>
  <c r="AL190" i="2"/>
  <c r="AK190" i="2"/>
  <c r="AI190" i="2"/>
  <c r="AA190" i="2"/>
  <c r="V161" i="2"/>
  <c r="W145" i="2"/>
  <c r="O125" i="2"/>
  <c r="P125" i="2" s="1"/>
  <c r="V109" i="2"/>
  <c r="AH196" i="2"/>
  <c r="Z196" i="2"/>
  <c r="AG196" i="2"/>
  <c r="M196" i="2" s="1"/>
  <c r="N196" i="2" s="1"/>
  <c r="Y196" i="2"/>
  <c r="AJ196" i="2"/>
  <c r="AA196" i="2"/>
  <c r="AL196" i="2"/>
  <c r="AK196" i="2"/>
  <c r="AI196" i="2"/>
  <c r="W103" i="2"/>
  <c r="AK68" i="2"/>
  <c r="AH68" i="2"/>
  <c r="Z68" i="2"/>
  <c r="AG68" i="2"/>
  <c r="M68" i="2" s="1"/>
  <c r="N68" i="2" s="1"/>
  <c r="Y68" i="2"/>
  <c r="AL68" i="2"/>
  <c r="AJ68" i="2"/>
  <c r="AI68" i="2"/>
  <c r="AA68" i="2"/>
  <c r="X66" i="2"/>
  <c r="W155" i="2"/>
  <c r="W139" i="2"/>
  <c r="W123" i="2"/>
  <c r="V98" i="2"/>
  <c r="AG90" i="2"/>
  <c r="M90" i="2" s="1"/>
  <c r="N90" i="2" s="1"/>
  <c r="Y90" i="2"/>
  <c r="AJ90" i="2"/>
  <c r="AA90" i="2"/>
  <c r="AL90" i="2"/>
  <c r="AI90" i="2"/>
  <c r="Z90" i="2"/>
  <c r="AH90" i="2"/>
  <c r="AK90" i="2"/>
  <c r="X12" i="2"/>
  <c r="AQ126" i="2"/>
  <c r="AP126" i="2"/>
  <c r="AO126" i="2"/>
  <c r="AN126" i="2"/>
  <c r="AM126" i="2"/>
  <c r="AI10" i="2"/>
  <c r="AK10" i="2"/>
  <c r="AH10" i="2"/>
  <c r="Z10" i="2"/>
  <c r="AG10" i="2"/>
  <c r="M10" i="2" s="1"/>
  <c r="N10" i="2" s="1"/>
  <c r="Y10" i="2"/>
  <c r="AL10" i="2"/>
  <c r="AJ10" i="2"/>
  <c r="AA10" i="2"/>
  <c r="Z79" i="2"/>
  <c r="AL79" i="2"/>
  <c r="AK79" i="2"/>
  <c r="AG79" i="2"/>
  <c r="M79" i="2" s="1"/>
  <c r="N79" i="2" s="1"/>
  <c r="Y79" i="2"/>
  <c r="AJ79" i="2"/>
  <c r="AI79" i="2"/>
  <c r="AA79" i="2"/>
  <c r="AH79" i="2"/>
  <c r="AT31" i="2"/>
  <c r="AS31" i="2"/>
  <c r="AR31" i="2"/>
  <c r="AI30" i="2"/>
  <c r="AA30" i="2"/>
  <c r="AH30" i="2"/>
  <c r="Z30" i="2"/>
  <c r="AG30" i="2"/>
  <c r="M30" i="2" s="1"/>
  <c r="N30" i="2" s="1"/>
  <c r="Y30" i="2"/>
  <c r="AL30" i="2"/>
  <c r="AK30" i="2"/>
  <c r="AJ30" i="2"/>
  <c r="Z17" i="2"/>
  <c r="AG17" i="2"/>
  <c r="M17" i="2" s="1"/>
  <c r="N17" i="2" s="1"/>
  <c r="Y17" i="2"/>
  <c r="AL17" i="2"/>
  <c r="AK17" i="2"/>
  <c r="AJ17" i="2"/>
  <c r="AH17" i="2"/>
  <c r="AI17" i="2"/>
  <c r="AA17" i="2"/>
  <c r="AL2" i="2"/>
  <c r="AH2" i="2"/>
  <c r="Z2" i="2"/>
  <c r="AG2" i="2"/>
  <c r="M2" i="2" s="1"/>
  <c r="N2" i="2" s="1"/>
  <c r="Y2" i="2"/>
  <c r="AK2" i="2"/>
  <c r="AJ2" i="2"/>
  <c r="AI2" i="2"/>
  <c r="AA2" i="2"/>
  <c r="AS15" i="2"/>
  <c r="AR15" i="2"/>
  <c r="X14" i="2"/>
  <c r="W147" i="2"/>
  <c r="AH88" i="2"/>
  <c r="Z88" i="2"/>
  <c r="AG88" i="2"/>
  <c r="M88" i="2" s="1"/>
  <c r="N88" i="2" s="1"/>
  <c r="Y88" i="2"/>
  <c r="AK88" i="2"/>
  <c r="AL88" i="2"/>
  <c r="AJ88" i="2"/>
  <c r="AI88" i="2"/>
  <c r="AA88" i="2"/>
  <c r="AH56" i="2"/>
  <c r="Z56" i="2"/>
  <c r="AG56" i="2"/>
  <c r="M56" i="2" s="1"/>
  <c r="N56" i="2" s="1"/>
  <c r="Y56" i="2"/>
  <c r="AL56" i="2"/>
  <c r="AK56" i="2"/>
  <c r="AJ56" i="2"/>
  <c r="AI56" i="2"/>
  <c r="AA56" i="2"/>
  <c r="AS40" i="2"/>
  <c r="AT40" i="2"/>
  <c r="AR40" i="2"/>
  <c r="X159" i="2"/>
  <c r="W114" i="2"/>
  <c r="V194" i="2"/>
  <c r="V94" i="2"/>
  <c r="AL55" i="2"/>
  <c r="Z55" i="2"/>
  <c r="AK55" i="2"/>
  <c r="AG55" i="2"/>
  <c r="M55" i="2" s="1"/>
  <c r="N55" i="2" s="1"/>
  <c r="AJ55" i="2"/>
  <c r="AH55" i="2"/>
  <c r="AI55" i="2"/>
  <c r="AA55" i="2"/>
  <c r="Y55" i="2"/>
  <c r="AT22" i="2"/>
  <c r="AS22" i="2"/>
  <c r="AR22" i="2"/>
  <c r="AG37" i="2"/>
  <c r="M37" i="2" s="1"/>
  <c r="N37" i="2" s="1"/>
  <c r="Y37" i="2"/>
  <c r="AL37" i="2"/>
  <c r="Z37" i="2"/>
  <c r="AK37" i="2"/>
  <c r="AJ37" i="2"/>
  <c r="AH37" i="2"/>
  <c r="AI37" i="2"/>
  <c r="AA37" i="2"/>
  <c r="X6" i="2"/>
  <c r="AG35" i="2"/>
  <c r="M35" i="2" s="1"/>
  <c r="N35" i="2" s="1"/>
  <c r="Y35" i="2"/>
  <c r="AL35" i="2"/>
  <c r="AH35" i="2"/>
  <c r="AK35" i="2"/>
  <c r="AJ35" i="2"/>
  <c r="Z35" i="2"/>
  <c r="AI35" i="2"/>
  <c r="AA35" i="2"/>
  <c r="AG5" i="2"/>
  <c r="M5" i="2" s="1"/>
  <c r="N5" i="2" s="1"/>
  <c r="AL5" i="2"/>
  <c r="AK5" i="2"/>
  <c r="Z5" i="2"/>
  <c r="Y5" i="2"/>
  <c r="AJ5" i="2"/>
  <c r="AI5" i="2"/>
  <c r="AA5" i="2"/>
  <c r="AH5" i="2"/>
  <c r="AH25" i="2"/>
  <c r="AL25" i="2"/>
  <c r="Z25" i="2"/>
  <c r="AK25" i="2"/>
  <c r="AG25" i="2"/>
  <c r="M25" i="2" s="1"/>
  <c r="N25" i="2" s="1"/>
  <c r="Y25" i="2"/>
  <c r="AJ25" i="2"/>
  <c r="AI25" i="2"/>
  <c r="AA25" i="2"/>
  <c r="AL11" i="2"/>
  <c r="AK11" i="2"/>
  <c r="AG11" i="2"/>
  <c r="M11" i="2" s="1"/>
  <c r="N11" i="2" s="1"/>
  <c r="AJ11" i="2"/>
  <c r="AH11" i="2"/>
  <c r="AI11" i="2"/>
  <c r="AA11" i="2"/>
  <c r="Y11" i="2"/>
  <c r="Z11" i="2"/>
  <c r="AT1142" i="2"/>
  <c r="AS1142" i="2"/>
  <c r="AR1142" i="2"/>
  <c r="AQ1111" i="2"/>
  <c r="AP1111" i="2"/>
  <c r="AO1111" i="2"/>
  <c r="AN1111" i="2"/>
  <c r="AM1111" i="2"/>
  <c r="AQ1115" i="2"/>
  <c r="AP1115" i="2"/>
  <c r="AO1115" i="2"/>
  <c r="AN1115" i="2"/>
  <c r="AM1115" i="2"/>
  <c r="AT1023" i="2"/>
  <c r="AR1023" i="2"/>
  <c r="AS1023" i="2"/>
  <c r="AL1084" i="2"/>
  <c r="AK1084" i="2"/>
  <c r="Z1084" i="2"/>
  <c r="AH1084" i="2"/>
  <c r="AG1084" i="2"/>
  <c r="M1084" i="2" s="1"/>
  <c r="N1084" i="2" s="1"/>
  <c r="AJ1084" i="2"/>
  <c r="AI1084" i="2"/>
  <c r="AA1084" i="2"/>
  <c r="Y1084" i="2"/>
  <c r="AT1051" i="2"/>
  <c r="AR1051" i="2"/>
  <c r="AS1051" i="2"/>
  <c r="I908" i="2"/>
  <c r="V908" i="2"/>
  <c r="AQ1117" i="2"/>
  <c r="AP1117" i="2"/>
  <c r="AO1117" i="2"/>
  <c r="AN1117" i="2"/>
  <c r="AM1117" i="2"/>
  <c r="AL1013" i="2"/>
  <c r="AJ1013" i="2"/>
  <c r="AI1013" i="2"/>
  <c r="AA1013" i="2"/>
  <c r="AK1013" i="2"/>
  <c r="AH1013" i="2"/>
  <c r="AG1013" i="2"/>
  <c r="M1013" i="2" s="1"/>
  <c r="N1013" i="2" s="1"/>
  <c r="Y1013" i="2"/>
  <c r="Z1013" i="2"/>
  <c r="AL1045" i="2"/>
  <c r="AJ1045" i="2"/>
  <c r="AI1045" i="2"/>
  <c r="AA1045" i="2"/>
  <c r="AH1045" i="2"/>
  <c r="Z1045" i="2"/>
  <c r="AK1045" i="2"/>
  <c r="AG1045" i="2"/>
  <c r="M1045" i="2" s="1"/>
  <c r="N1045" i="2" s="1"/>
  <c r="Y1045" i="2"/>
  <c r="I993" i="2"/>
  <c r="V993" i="2"/>
  <c r="AL982" i="2"/>
  <c r="AK982" i="2"/>
  <c r="AJ982" i="2"/>
  <c r="AI982" i="2"/>
  <c r="AA982" i="2"/>
  <c r="AH982" i="2"/>
  <c r="Z982" i="2"/>
  <c r="AG982" i="2"/>
  <c r="M982" i="2" s="1"/>
  <c r="N982" i="2" s="1"/>
  <c r="Y982" i="2"/>
  <c r="AL954" i="2"/>
  <c r="AK954" i="2"/>
  <c r="AJ954" i="2"/>
  <c r="AI954" i="2"/>
  <c r="AA954" i="2"/>
  <c r="AH954" i="2"/>
  <c r="Z954" i="2"/>
  <c r="AG954" i="2"/>
  <c r="M954" i="2" s="1"/>
  <c r="N954" i="2" s="1"/>
  <c r="Y954" i="2"/>
  <c r="I935" i="2"/>
  <c r="V935" i="2"/>
  <c r="AL944" i="2"/>
  <c r="AK944" i="2"/>
  <c r="AJ944" i="2"/>
  <c r="AI944" i="2"/>
  <c r="AA944" i="2"/>
  <c r="AH944" i="2"/>
  <c r="Z944" i="2"/>
  <c r="AG944" i="2"/>
  <c r="M944" i="2" s="1"/>
  <c r="N944" i="2" s="1"/>
  <c r="Y944" i="2"/>
  <c r="AT946" i="2"/>
  <c r="AS946" i="2"/>
  <c r="AR946" i="2"/>
  <c r="AI902" i="2"/>
  <c r="AA902" i="2"/>
  <c r="AL902" i="2"/>
  <c r="AK902" i="2"/>
  <c r="Z902" i="2"/>
  <c r="AJ902" i="2"/>
  <c r="Y902" i="2"/>
  <c r="AH902" i="2"/>
  <c r="AG902" i="2"/>
  <c r="M902" i="2" s="1"/>
  <c r="N902" i="2" s="1"/>
  <c r="I1006" i="2"/>
  <c r="V1006" i="2"/>
  <c r="V759" i="2"/>
  <c r="I759" i="2"/>
  <c r="AT870" i="2"/>
  <c r="AS870" i="2"/>
  <c r="AR870" i="2"/>
  <c r="AH880" i="2"/>
  <c r="Z880" i="2"/>
  <c r="AG880" i="2"/>
  <c r="M880" i="2" s="1"/>
  <c r="N880" i="2" s="1"/>
  <c r="Y880" i="2"/>
  <c r="K880" i="2" s="1"/>
  <c r="L880" i="2" s="1"/>
  <c r="AL880" i="2"/>
  <c r="AK880" i="2"/>
  <c r="AI880" i="2"/>
  <c r="AA880" i="2"/>
  <c r="AJ880" i="2"/>
  <c r="I858" i="2"/>
  <c r="W858" i="2"/>
  <c r="AL845" i="2"/>
  <c r="AK845" i="2"/>
  <c r="AJ845" i="2"/>
  <c r="AH845" i="2"/>
  <c r="Z845" i="2"/>
  <c r="AI845" i="2"/>
  <c r="AG845" i="2"/>
  <c r="M845" i="2" s="1"/>
  <c r="N845" i="2" s="1"/>
  <c r="AA845" i="2"/>
  <c r="Y845" i="2"/>
  <c r="AG722" i="2"/>
  <c r="M722" i="2" s="1"/>
  <c r="N722" i="2" s="1"/>
  <c r="AI722" i="2"/>
  <c r="AA722" i="2"/>
  <c r="AK722" i="2"/>
  <c r="Z722" i="2"/>
  <c r="AJ722" i="2"/>
  <c r="Y722" i="2"/>
  <c r="AH722" i="2"/>
  <c r="AL722" i="2"/>
  <c r="AH744" i="2"/>
  <c r="Z744" i="2"/>
  <c r="AG744" i="2"/>
  <c r="M744" i="2" s="1"/>
  <c r="N744" i="2" s="1"/>
  <c r="Y744" i="2"/>
  <c r="AL744" i="2"/>
  <c r="AI744" i="2"/>
  <c r="AA744" i="2"/>
  <c r="AK744" i="2"/>
  <c r="AJ744" i="2"/>
  <c r="AL731" i="2"/>
  <c r="AK731" i="2"/>
  <c r="AJ731" i="2"/>
  <c r="Y731" i="2"/>
  <c r="AI731" i="2"/>
  <c r="AG731" i="2"/>
  <c r="AA731" i="2"/>
  <c r="Z731" i="2"/>
  <c r="AH731" i="2"/>
  <c r="AT782" i="2"/>
  <c r="AS782" i="2"/>
  <c r="AR782" i="2"/>
  <c r="AH740" i="2"/>
  <c r="Z740" i="2"/>
  <c r="AG740" i="2"/>
  <c r="M740" i="2" s="1"/>
  <c r="N740" i="2" s="1"/>
  <c r="Y740" i="2"/>
  <c r="AL740" i="2"/>
  <c r="AI740" i="2"/>
  <c r="AA740" i="2"/>
  <c r="AK740" i="2"/>
  <c r="AJ740" i="2"/>
  <c r="AR673" i="2"/>
  <c r="AS673" i="2"/>
  <c r="AT673" i="2"/>
  <c r="AR655" i="2"/>
  <c r="AS655" i="2"/>
  <c r="AT655" i="2"/>
  <c r="W710" i="2"/>
  <c r="AR647" i="2"/>
  <c r="AS647" i="2"/>
  <c r="AT647" i="2"/>
  <c r="AG697" i="2"/>
  <c r="M697" i="2" s="1"/>
  <c r="N697" i="2" s="1"/>
  <c r="Y697" i="2"/>
  <c r="AL697" i="2"/>
  <c r="AK697" i="2"/>
  <c r="AJ697" i="2"/>
  <c r="AA697" i="2"/>
  <c r="AI697" i="2"/>
  <c r="Z697" i="2"/>
  <c r="AH697" i="2"/>
  <c r="AJ653" i="2"/>
  <c r="AI653" i="2"/>
  <c r="AA653" i="2"/>
  <c r="AH653" i="2"/>
  <c r="Z653" i="2"/>
  <c r="AG653" i="2"/>
  <c r="M653" i="2" s="1"/>
  <c r="N653" i="2" s="1"/>
  <c r="Y653" i="2"/>
  <c r="AK653" i="2"/>
  <c r="AL653" i="2"/>
  <c r="V551" i="2"/>
  <c r="I551" i="2"/>
  <c r="AT532" i="2"/>
  <c r="AS532" i="2"/>
  <c r="AR532" i="2"/>
  <c r="AI613" i="2"/>
  <c r="AA613" i="2"/>
  <c r="AH613" i="2"/>
  <c r="Z613" i="2"/>
  <c r="AG613" i="2"/>
  <c r="M613" i="2" s="1"/>
  <c r="N613" i="2" s="1"/>
  <c r="Y613" i="2"/>
  <c r="AK613" i="2"/>
  <c r="AL613" i="2"/>
  <c r="AJ613" i="2"/>
  <c r="I590" i="2"/>
  <c r="V590" i="2"/>
  <c r="V489" i="2"/>
  <c r="I489" i="2"/>
  <c r="AL640" i="2"/>
  <c r="AK640" i="2"/>
  <c r="AG640" i="2"/>
  <c r="M640" i="2" s="1"/>
  <c r="N640" i="2" s="1"/>
  <c r="Y640" i="2"/>
  <c r="K640" i="2" s="1"/>
  <c r="L640" i="2" s="1"/>
  <c r="Z640" i="2"/>
  <c r="AI640" i="2"/>
  <c r="AH640" i="2"/>
  <c r="AA640" i="2"/>
  <c r="AJ640" i="2"/>
  <c r="AL624" i="2"/>
  <c r="AK624" i="2"/>
  <c r="AG624" i="2"/>
  <c r="M624" i="2" s="1"/>
  <c r="N624" i="2" s="1"/>
  <c r="Y624" i="2"/>
  <c r="Z624" i="2"/>
  <c r="AI624" i="2"/>
  <c r="AA624" i="2"/>
  <c r="AJ624" i="2"/>
  <c r="AH624" i="2"/>
  <c r="AL581" i="2"/>
  <c r="AK581" i="2"/>
  <c r="AI581" i="2"/>
  <c r="AA581" i="2"/>
  <c r="Z581" i="2"/>
  <c r="Y581" i="2"/>
  <c r="AJ581" i="2"/>
  <c r="AH581" i="2"/>
  <c r="AG581" i="2"/>
  <c r="AL483" i="2"/>
  <c r="AK483" i="2"/>
  <c r="AJ483" i="2"/>
  <c r="AI483" i="2"/>
  <c r="AA483" i="2"/>
  <c r="AH483" i="2"/>
  <c r="AG483" i="2"/>
  <c r="Y483" i="2"/>
  <c r="Z483" i="2"/>
  <c r="AL465" i="2"/>
  <c r="AK465" i="2"/>
  <c r="AI465" i="2"/>
  <c r="AA465" i="2"/>
  <c r="AJ465" i="2"/>
  <c r="AH465" i="2"/>
  <c r="AG465" i="2"/>
  <c r="M465" i="2" s="1"/>
  <c r="N465" i="2" s="1"/>
  <c r="Z465" i="2"/>
  <c r="Y465" i="2"/>
  <c r="AK523" i="2"/>
  <c r="AL523" i="2"/>
  <c r="AA523" i="2"/>
  <c r="AJ523" i="2"/>
  <c r="Z523" i="2"/>
  <c r="AI523" i="2"/>
  <c r="Y523" i="2"/>
  <c r="AH523" i="2"/>
  <c r="AG523" i="2"/>
  <c r="M523" i="2" s="1"/>
  <c r="N523" i="2" s="1"/>
  <c r="AJ426" i="2"/>
  <c r="AH426" i="2"/>
  <c r="Z426" i="2"/>
  <c r="AG426" i="2"/>
  <c r="M426" i="2" s="1"/>
  <c r="N426" i="2" s="1"/>
  <c r="Y426" i="2"/>
  <c r="AL426" i="2"/>
  <c r="AK426" i="2"/>
  <c r="AI426" i="2"/>
  <c r="AA426" i="2"/>
  <c r="AL417" i="2"/>
  <c r="AK417" i="2"/>
  <c r="AA417" i="2"/>
  <c r="Z417" i="2"/>
  <c r="AJ417" i="2"/>
  <c r="Y417" i="2"/>
  <c r="AI417" i="2"/>
  <c r="AH417" i="2"/>
  <c r="AG417" i="2"/>
  <c r="M417" i="2" s="1"/>
  <c r="N417" i="2" s="1"/>
  <c r="AS341" i="2"/>
  <c r="AR341" i="2"/>
  <c r="AT341" i="2"/>
  <c r="AK349" i="2"/>
  <c r="AJ349" i="2"/>
  <c r="AI349" i="2"/>
  <c r="AA349" i="2"/>
  <c r="AH349" i="2"/>
  <c r="Z349" i="2"/>
  <c r="Y349" i="2"/>
  <c r="AL349" i="2"/>
  <c r="AG349" i="2"/>
  <c r="M349" i="2" s="1"/>
  <c r="N349" i="2" s="1"/>
  <c r="AS323" i="2"/>
  <c r="AR323" i="2"/>
  <c r="AT323" i="2"/>
  <c r="AT387" i="2"/>
  <c r="AS387" i="2"/>
  <c r="AR387" i="2"/>
  <c r="AJ293" i="2"/>
  <c r="AI293" i="2"/>
  <c r="AA293" i="2"/>
  <c r="AH293" i="2"/>
  <c r="Z293" i="2"/>
  <c r="Y293" i="2"/>
  <c r="AK293" i="2"/>
  <c r="AG293" i="2"/>
  <c r="M293" i="2" s="1"/>
  <c r="N293" i="2" s="1"/>
  <c r="AL293" i="2"/>
  <c r="AJ277" i="2"/>
  <c r="AI277" i="2"/>
  <c r="AA277" i="2"/>
  <c r="AH277" i="2"/>
  <c r="Z277" i="2"/>
  <c r="Y277" i="2"/>
  <c r="AG277" i="2"/>
  <c r="M277" i="2" s="1"/>
  <c r="N277" i="2" s="1"/>
  <c r="AL277" i="2"/>
  <c r="AK277" i="2"/>
  <c r="AT246" i="2"/>
  <c r="AR246" i="2"/>
  <c r="AS246" i="2"/>
  <c r="AR502" i="2"/>
  <c r="AT502" i="2"/>
  <c r="AS502" i="2"/>
  <c r="X362" i="2"/>
  <c r="AS317" i="2"/>
  <c r="AR317" i="2"/>
  <c r="AT317" i="2"/>
  <c r="AT382" i="2"/>
  <c r="AR382" i="2"/>
  <c r="AS382" i="2"/>
  <c r="I272" i="2"/>
  <c r="AJ311" i="2"/>
  <c r="AI311" i="2"/>
  <c r="AA311" i="2"/>
  <c r="AH311" i="2"/>
  <c r="Z311" i="2"/>
  <c r="AL311" i="2"/>
  <c r="AK311" i="2"/>
  <c r="AG311" i="2"/>
  <c r="M311" i="2" s="1"/>
  <c r="N311" i="2" s="1"/>
  <c r="Y311" i="2"/>
  <c r="W295" i="2"/>
  <c r="W271" i="2"/>
  <c r="AT220" i="2"/>
  <c r="AR220" i="2"/>
  <c r="AS220" i="2"/>
  <c r="AR239" i="2"/>
  <c r="AT239" i="2"/>
  <c r="AS239" i="2"/>
  <c r="W263" i="2"/>
  <c r="AR404" i="2"/>
  <c r="AT404" i="2"/>
  <c r="AS404" i="2"/>
  <c r="AJ259" i="2"/>
  <c r="O259" i="2" s="1"/>
  <c r="P259" i="2" s="1"/>
  <c r="AI259" i="2"/>
  <c r="AA259" i="2"/>
  <c r="AH259" i="2"/>
  <c r="Z259" i="2"/>
  <c r="AL259" i="2"/>
  <c r="AK259" i="2"/>
  <c r="AG259" i="2"/>
  <c r="M259" i="2" s="1"/>
  <c r="N259" i="2" s="1"/>
  <c r="Y259" i="2"/>
  <c r="AT222" i="2"/>
  <c r="AR222" i="2"/>
  <c r="AS222" i="2"/>
  <c r="V99" i="2"/>
  <c r="I99" i="2"/>
  <c r="AL367" i="2"/>
  <c r="AI367" i="2"/>
  <c r="Z367" i="2"/>
  <c r="AH367" i="2"/>
  <c r="Y367" i="2"/>
  <c r="AG367" i="2"/>
  <c r="M367" i="2" s="1"/>
  <c r="N367" i="2" s="1"/>
  <c r="AA367" i="2"/>
  <c r="AK367" i="2"/>
  <c r="AJ367" i="2"/>
  <c r="AG340" i="2"/>
  <c r="Y340" i="2"/>
  <c r="AL340" i="2"/>
  <c r="AJ340" i="2"/>
  <c r="AK340" i="2"/>
  <c r="AI340" i="2"/>
  <c r="AH340" i="2"/>
  <c r="AA340" i="2"/>
  <c r="Z340" i="2"/>
  <c r="AJ227" i="2"/>
  <c r="AH227" i="2"/>
  <c r="Z227" i="2"/>
  <c r="AA227" i="2"/>
  <c r="AL227" i="2"/>
  <c r="Y227" i="2"/>
  <c r="AK227" i="2"/>
  <c r="AI227" i="2"/>
  <c r="AG227" i="2"/>
  <c r="M227" i="2" s="1"/>
  <c r="N227" i="2" s="1"/>
  <c r="W191" i="2"/>
  <c r="AT152" i="2"/>
  <c r="AS152" i="2"/>
  <c r="AR152" i="2"/>
  <c r="AS120" i="2"/>
  <c r="AR120" i="2"/>
  <c r="AT120" i="2"/>
  <c r="AG320" i="2"/>
  <c r="M320" i="2" s="1"/>
  <c r="N320" i="2" s="1"/>
  <c r="Y320" i="2"/>
  <c r="AL320" i="2"/>
  <c r="AJ320" i="2"/>
  <c r="Z320" i="2"/>
  <c r="AK320" i="2"/>
  <c r="AH320" i="2"/>
  <c r="AA320" i="2"/>
  <c r="AI320" i="2"/>
  <c r="AT374" i="2"/>
  <c r="AS374" i="2"/>
  <c r="AR374" i="2"/>
  <c r="I169" i="2"/>
  <c r="O169" i="2"/>
  <c r="P169" i="2" s="1"/>
  <c r="W304" i="2"/>
  <c r="AL288" i="2"/>
  <c r="AJ288" i="2"/>
  <c r="Z288" i="2"/>
  <c r="Y288" i="2"/>
  <c r="AK288" i="2"/>
  <c r="AI288" i="2"/>
  <c r="AG288" i="2"/>
  <c r="M288" i="2" s="1"/>
  <c r="N288" i="2" s="1"/>
  <c r="AA288" i="2"/>
  <c r="AH288" i="2"/>
  <c r="AD206" i="2"/>
  <c r="AB206" i="2"/>
  <c r="AF206" i="2"/>
  <c r="AE206" i="2"/>
  <c r="AC206" i="2"/>
  <c r="V167" i="2"/>
  <c r="AI96" i="2"/>
  <c r="AA96" i="2"/>
  <c r="AH96" i="2"/>
  <c r="Z96" i="2"/>
  <c r="AG96" i="2"/>
  <c r="Y96" i="2"/>
  <c r="AJ96" i="2"/>
  <c r="AL96" i="2"/>
  <c r="AK96" i="2"/>
  <c r="W253" i="2"/>
  <c r="AH180" i="2"/>
  <c r="Z180" i="2"/>
  <c r="AG180" i="2"/>
  <c r="M180" i="2" s="1"/>
  <c r="N180" i="2" s="1"/>
  <c r="Y180" i="2"/>
  <c r="AL180" i="2"/>
  <c r="AK180" i="2"/>
  <c r="AA180" i="2"/>
  <c r="AJ180" i="2"/>
  <c r="AI180" i="2"/>
  <c r="AR134" i="2"/>
  <c r="AT134" i="2"/>
  <c r="AS134" i="2"/>
  <c r="AS205" i="2"/>
  <c r="AR205" i="2"/>
  <c r="AT205" i="2"/>
  <c r="AJ213" i="2"/>
  <c r="AH213" i="2"/>
  <c r="Z213" i="2"/>
  <c r="AA213" i="2"/>
  <c r="AG213" i="2"/>
  <c r="M213" i="2" s="1"/>
  <c r="N213" i="2" s="1"/>
  <c r="Y213" i="2"/>
  <c r="AL213" i="2"/>
  <c r="AK213" i="2"/>
  <c r="AI213" i="2"/>
  <c r="AL161" i="2"/>
  <c r="AK161" i="2"/>
  <c r="AJ161" i="2"/>
  <c r="AH161" i="2"/>
  <c r="AG161" i="2"/>
  <c r="AA161" i="2"/>
  <c r="Z161" i="2"/>
  <c r="Y161" i="2"/>
  <c r="AI161" i="2"/>
  <c r="V153" i="2"/>
  <c r="V121" i="2"/>
  <c r="AS104" i="2"/>
  <c r="AR104" i="2"/>
  <c r="AT104" i="2"/>
  <c r="AG85" i="2"/>
  <c r="M85" i="2" s="1"/>
  <c r="N85" i="2" s="1"/>
  <c r="AL85" i="2"/>
  <c r="Z85" i="2"/>
  <c r="AK85" i="2"/>
  <c r="Y85" i="2"/>
  <c r="AJ85" i="2"/>
  <c r="AH85" i="2"/>
  <c r="AI85" i="2"/>
  <c r="AA85" i="2"/>
  <c r="W102" i="2"/>
  <c r="AT67" i="2"/>
  <c r="AS67" i="2"/>
  <c r="AR67" i="2"/>
  <c r="AK66" i="2"/>
  <c r="AH66" i="2"/>
  <c r="Z66" i="2"/>
  <c r="AG66" i="2"/>
  <c r="M66" i="2" s="1"/>
  <c r="N66" i="2" s="1"/>
  <c r="Y66" i="2"/>
  <c r="AL66" i="2"/>
  <c r="AJ66" i="2"/>
  <c r="AI66" i="2"/>
  <c r="AA66" i="2"/>
  <c r="AL109" i="2"/>
  <c r="AK109" i="2"/>
  <c r="AJ109" i="2"/>
  <c r="AG109" i="2"/>
  <c r="AA109" i="2"/>
  <c r="Z109" i="2"/>
  <c r="AI109" i="2"/>
  <c r="AH109" i="2"/>
  <c r="Y109" i="2"/>
  <c r="K109" i="2" s="1"/>
  <c r="L109" i="2" s="1"/>
  <c r="W1501" i="2"/>
  <c r="W1490" i="2"/>
  <c r="I1485" i="2"/>
  <c r="V1485" i="2"/>
  <c r="AG1495" i="2"/>
  <c r="M1495" i="2" s="1"/>
  <c r="N1495" i="2" s="1"/>
  <c r="Y1495" i="2"/>
  <c r="AJ1495" i="2"/>
  <c r="Z1495" i="2"/>
  <c r="AI1495" i="2"/>
  <c r="AH1495" i="2"/>
  <c r="AL1495" i="2"/>
  <c r="AK1495" i="2"/>
  <c r="AA1495" i="2"/>
  <c r="AT1482" i="2"/>
  <c r="AS1482" i="2"/>
  <c r="AR1482" i="2"/>
  <c r="AL1492" i="2"/>
  <c r="AK1492" i="2"/>
  <c r="AH1492" i="2"/>
  <c r="Z1492" i="2"/>
  <c r="AG1492" i="2"/>
  <c r="M1492" i="2" s="1"/>
  <c r="N1492" i="2" s="1"/>
  <c r="Y1492" i="2"/>
  <c r="AA1492" i="2"/>
  <c r="AJ1492" i="2"/>
  <c r="AI1492" i="2"/>
  <c r="AH1487" i="2"/>
  <c r="Z1487" i="2"/>
  <c r="AG1487" i="2"/>
  <c r="M1487" i="2" s="1"/>
  <c r="N1487" i="2" s="1"/>
  <c r="AL1487" i="2"/>
  <c r="AK1487" i="2"/>
  <c r="AI1487" i="2"/>
  <c r="Y1487" i="2"/>
  <c r="K1487" i="2" s="1"/>
  <c r="L1487" i="2" s="1"/>
  <c r="AJ1487" i="2"/>
  <c r="AA1487" i="2"/>
  <c r="AI1483" i="2"/>
  <c r="AA1483" i="2"/>
  <c r="AH1483" i="2"/>
  <c r="Z1483" i="2"/>
  <c r="AG1483" i="2"/>
  <c r="M1483" i="2" s="1"/>
  <c r="N1483" i="2" s="1"/>
  <c r="Y1483" i="2"/>
  <c r="AJ1483" i="2"/>
  <c r="AK1483" i="2"/>
  <c r="AL1483" i="2"/>
  <c r="V1461" i="2"/>
  <c r="I1461" i="2"/>
  <c r="V1454" i="2"/>
  <c r="I1454" i="2"/>
  <c r="AI1456" i="2"/>
  <c r="AL1456" i="2"/>
  <c r="AK1456" i="2"/>
  <c r="AA1456" i="2"/>
  <c r="Z1456" i="2"/>
  <c r="Y1456" i="2"/>
  <c r="AJ1456" i="2"/>
  <c r="AG1456" i="2"/>
  <c r="AH1456" i="2"/>
  <c r="AT1449" i="2"/>
  <c r="AS1449" i="2"/>
  <c r="AR1449" i="2"/>
  <c r="K1454" i="2"/>
  <c r="L1454" i="2" s="1"/>
  <c r="AJ1446" i="2"/>
  <c r="AI1446" i="2"/>
  <c r="AA1446" i="2"/>
  <c r="AH1446" i="2"/>
  <c r="Z1446" i="2"/>
  <c r="AG1446" i="2"/>
  <c r="M1446" i="2" s="1"/>
  <c r="N1446" i="2" s="1"/>
  <c r="Y1446" i="2"/>
  <c r="AK1446" i="2"/>
  <c r="AL1446" i="2"/>
  <c r="AY1440" i="2"/>
  <c r="AX1440" i="2"/>
  <c r="AW1440" i="2"/>
  <c r="AU1440" i="2"/>
  <c r="AV1440" i="2"/>
  <c r="AK1450" i="2"/>
  <c r="AH1450" i="2"/>
  <c r="AG1450" i="2"/>
  <c r="AL1450" i="2"/>
  <c r="AA1450" i="2"/>
  <c r="AI1450" i="2"/>
  <c r="Y1450" i="2"/>
  <c r="Z1450" i="2"/>
  <c r="AJ1450" i="2"/>
  <c r="I1436" i="2"/>
  <c r="W1436" i="2"/>
  <c r="V1436" i="2"/>
  <c r="AK1410" i="2"/>
  <c r="AA1410" i="2"/>
  <c r="AJ1410" i="2"/>
  <c r="Z1410" i="2"/>
  <c r="AI1410" i="2"/>
  <c r="Y1410" i="2"/>
  <c r="AL1410" i="2"/>
  <c r="AH1410" i="2"/>
  <c r="AG1410" i="2"/>
  <c r="M1410" i="2" s="1"/>
  <c r="N1410" i="2" s="1"/>
  <c r="X1418" i="2"/>
  <c r="I1430" i="2"/>
  <c r="V1430" i="2"/>
  <c r="K1430" i="2"/>
  <c r="L1430" i="2" s="1"/>
  <c r="AR1386" i="2"/>
  <c r="AT1386" i="2"/>
  <c r="AS1386" i="2"/>
  <c r="AI1375" i="2"/>
  <c r="AA1375" i="2"/>
  <c r="AL1375" i="2"/>
  <c r="AK1375" i="2"/>
  <c r="AJ1375" i="2"/>
  <c r="Z1375" i="2"/>
  <c r="AH1375" i="2"/>
  <c r="Y1375" i="2"/>
  <c r="AG1375" i="2"/>
  <c r="M1375" i="2" s="1"/>
  <c r="N1375" i="2" s="1"/>
  <c r="AG1397" i="2"/>
  <c r="M1397" i="2" s="1"/>
  <c r="N1397" i="2" s="1"/>
  <c r="AL1397" i="2"/>
  <c r="AA1397" i="2"/>
  <c r="AK1397" i="2"/>
  <c r="Z1397" i="2"/>
  <c r="AJ1397" i="2"/>
  <c r="Y1397" i="2"/>
  <c r="AI1397" i="2"/>
  <c r="AH1397" i="2"/>
  <c r="AS1367" i="2"/>
  <c r="AR1367" i="2"/>
  <c r="AT1367" i="2"/>
  <c r="AK1425" i="2"/>
  <c r="AJ1425" i="2"/>
  <c r="AI1425" i="2"/>
  <c r="AA1425" i="2"/>
  <c r="AH1425" i="2"/>
  <c r="Z1425" i="2"/>
  <c r="AL1425" i="2"/>
  <c r="AG1425" i="2"/>
  <c r="M1425" i="2" s="1"/>
  <c r="N1425" i="2" s="1"/>
  <c r="Y1425" i="2"/>
  <c r="AR1384" i="2"/>
  <c r="AT1384" i="2"/>
  <c r="AS1384" i="2"/>
  <c r="I1381" i="2"/>
  <c r="V1381" i="2"/>
  <c r="AS1314" i="2"/>
  <c r="AR1314" i="2"/>
  <c r="AT1314" i="2"/>
  <c r="AJ1382" i="2"/>
  <c r="AL1382" i="2"/>
  <c r="AA1382" i="2"/>
  <c r="AK1382" i="2"/>
  <c r="Z1382" i="2"/>
  <c r="AI1382" i="2"/>
  <c r="Y1382" i="2"/>
  <c r="AH1382" i="2"/>
  <c r="AG1382" i="2"/>
  <c r="M1382" i="2" s="1"/>
  <c r="N1382" i="2" s="1"/>
  <c r="AL1329" i="2"/>
  <c r="AI1329" i="2"/>
  <c r="AA1329" i="2"/>
  <c r="AH1329" i="2"/>
  <c r="AK1329" i="2"/>
  <c r="Y1329" i="2"/>
  <c r="Z1329" i="2"/>
  <c r="AJ1329" i="2"/>
  <c r="AG1329" i="2"/>
  <c r="M1329" i="2" s="1"/>
  <c r="N1329" i="2" s="1"/>
  <c r="AJ1401" i="2"/>
  <c r="AA1401" i="2"/>
  <c r="AK1401" i="2"/>
  <c r="AI1401" i="2"/>
  <c r="AH1401" i="2"/>
  <c r="AG1401" i="2"/>
  <c r="M1401" i="2" s="1"/>
  <c r="N1401" i="2" s="1"/>
  <c r="AL1401" i="2"/>
  <c r="Y1401" i="2"/>
  <c r="Z1401" i="2"/>
  <c r="K1368" i="2"/>
  <c r="L1368" i="2" s="1"/>
  <c r="V1294" i="2"/>
  <c r="I1294" i="2"/>
  <c r="V1308" i="2"/>
  <c r="I1308" i="2"/>
  <c r="AK1312" i="2"/>
  <c r="AH1312" i="2"/>
  <c r="Z1312" i="2"/>
  <c r="AA1312" i="2"/>
  <c r="AJ1312" i="2"/>
  <c r="AL1312" i="2"/>
  <c r="AI1312" i="2"/>
  <c r="Y1312" i="2"/>
  <c r="AG1312" i="2"/>
  <c r="M1312" i="2" s="1"/>
  <c r="N1312" i="2" s="1"/>
  <c r="AR1288" i="2"/>
  <c r="AS1288" i="2"/>
  <c r="AT1288" i="2"/>
  <c r="AJ1343" i="2"/>
  <c r="AG1343" i="2"/>
  <c r="M1343" i="2" s="1"/>
  <c r="N1343" i="2" s="1"/>
  <c r="Y1343" i="2"/>
  <c r="AL1343" i="2"/>
  <c r="AA1343" i="2"/>
  <c r="AK1343" i="2"/>
  <c r="Z1343" i="2"/>
  <c r="AH1343" i="2"/>
  <c r="AI1343" i="2"/>
  <c r="K1345" i="2"/>
  <c r="L1345" i="2" s="1"/>
  <c r="I1296" i="2"/>
  <c r="V1296" i="2"/>
  <c r="Q1279" i="2"/>
  <c r="R1279" i="2" s="1"/>
  <c r="Q1256" i="2"/>
  <c r="R1256" i="2" s="1"/>
  <c r="W1256" i="2"/>
  <c r="I1256" i="2"/>
  <c r="W1238" i="2"/>
  <c r="X1287" i="2"/>
  <c r="V1223" i="2"/>
  <c r="I1223" i="2"/>
  <c r="AT1245" i="2"/>
  <c r="AR1245" i="2"/>
  <c r="AS1245" i="2"/>
  <c r="W1234" i="2"/>
  <c r="I1193" i="2"/>
  <c r="W1193" i="2"/>
  <c r="V1193" i="2"/>
  <c r="W1252" i="2"/>
  <c r="V1238" i="2"/>
  <c r="AK1269" i="2"/>
  <c r="AJ1269" i="2"/>
  <c r="AH1269" i="2"/>
  <c r="Z1269" i="2"/>
  <c r="Y1269" i="2"/>
  <c r="AI1269" i="2"/>
  <c r="AG1269" i="2"/>
  <c r="M1269" i="2" s="1"/>
  <c r="N1269" i="2" s="1"/>
  <c r="AL1269" i="2"/>
  <c r="AA1269" i="2"/>
  <c r="W1221" i="2"/>
  <c r="AT1226" i="2"/>
  <c r="AS1226" i="2"/>
  <c r="AR1226" i="2"/>
  <c r="AJ1204" i="2"/>
  <c r="AI1204" i="2"/>
  <c r="AA1204" i="2"/>
  <c r="AL1204" i="2"/>
  <c r="Z1204" i="2"/>
  <c r="AK1204" i="2"/>
  <c r="Y1204" i="2"/>
  <c r="AH1204" i="2"/>
  <c r="AG1204" i="2"/>
  <c r="M1204" i="2" s="1"/>
  <c r="N1204" i="2" s="1"/>
  <c r="I1149" i="2"/>
  <c r="AK1267" i="2"/>
  <c r="AJ1267" i="2"/>
  <c r="AH1267" i="2"/>
  <c r="Z1267" i="2"/>
  <c r="AA1267" i="2"/>
  <c r="AL1267" i="2"/>
  <c r="AG1267" i="2"/>
  <c r="M1267" i="2" s="1"/>
  <c r="N1267" i="2" s="1"/>
  <c r="AI1267" i="2"/>
  <c r="Y1267" i="2"/>
  <c r="O1183" i="2"/>
  <c r="P1183" i="2" s="1"/>
  <c r="W1200" i="2"/>
  <c r="AR1224" i="2"/>
  <c r="AS1224" i="2"/>
  <c r="AT1224" i="2"/>
  <c r="Q1260" i="2"/>
  <c r="R1260" i="2" s="1"/>
  <c r="AR1220" i="2"/>
  <c r="AT1220" i="2"/>
  <c r="AS1220" i="2"/>
  <c r="AJ1212" i="2"/>
  <c r="AI1212" i="2"/>
  <c r="AA1212" i="2"/>
  <c r="AG1212" i="2"/>
  <c r="M1212" i="2" s="1"/>
  <c r="N1212" i="2" s="1"/>
  <c r="Y1212" i="2"/>
  <c r="Z1212" i="2"/>
  <c r="AL1212" i="2"/>
  <c r="AK1212" i="2"/>
  <c r="AH1212" i="2"/>
  <c r="AL1168" i="2"/>
  <c r="AK1168" i="2"/>
  <c r="AA1168" i="2"/>
  <c r="AJ1168" i="2"/>
  <c r="Z1168" i="2"/>
  <c r="AI1168" i="2"/>
  <c r="Y1168" i="2"/>
  <c r="AG1168" i="2"/>
  <c r="M1168" i="2" s="1"/>
  <c r="N1168" i="2" s="1"/>
  <c r="AH1168" i="2"/>
  <c r="O1191" i="2"/>
  <c r="P1191" i="2" s="1"/>
  <c r="AG1162" i="2"/>
  <c r="M1162" i="2" s="1"/>
  <c r="N1162" i="2" s="1"/>
  <c r="Y1162" i="2"/>
  <c r="AL1162" i="2"/>
  <c r="AK1162" i="2"/>
  <c r="AJ1162" i="2"/>
  <c r="AH1162" i="2"/>
  <c r="Z1162" i="2"/>
  <c r="AA1162" i="2"/>
  <c r="AI1162" i="2"/>
  <c r="AT1138" i="2"/>
  <c r="AS1138" i="2"/>
  <c r="AR1138" i="2"/>
  <c r="AK1131" i="2"/>
  <c r="AH1131" i="2"/>
  <c r="Z1131" i="2"/>
  <c r="AG1131" i="2"/>
  <c r="M1131" i="2" s="1"/>
  <c r="N1131" i="2" s="1"/>
  <c r="Y1131" i="2"/>
  <c r="AL1131" i="2"/>
  <c r="AA1131" i="2"/>
  <c r="AJ1131" i="2"/>
  <c r="AI1131" i="2"/>
  <c r="AS1164" i="2"/>
  <c r="AT1164" i="2"/>
  <c r="AR1164" i="2"/>
  <c r="W1186" i="2"/>
  <c r="V1163" i="2"/>
  <c r="I1095" i="2"/>
  <c r="W1095" i="2"/>
  <c r="AG1126" i="2"/>
  <c r="M1126" i="2" s="1"/>
  <c r="N1126" i="2" s="1"/>
  <c r="Y1126" i="2"/>
  <c r="K1126" i="2" s="1"/>
  <c r="L1126" i="2" s="1"/>
  <c r="AL1126" i="2"/>
  <c r="AH1126" i="2"/>
  <c r="Z1126" i="2"/>
  <c r="AA1126" i="2"/>
  <c r="AK1126" i="2"/>
  <c r="AJ1126" i="2"/>
  <c r="AI1126" i="2"/>
  <c r="AS1115" i="2"/>
  <c r="AR1115" i="2"/>
  <c r="AT1115" i="2"/>
  <c r="AS1107" i="2"/>
  <c r="AR1107" i="2"/>
  <c r="AT1107" i="2"/>
  <c r="V1096" i="2"/>
  <c r="AG1110" i="2"/>
  <c r="M1110" i="2" s="1"/>
  <c r="N1110" i="2" s="1"/>
  <c r="Y1110" i="2"/>
  <c r="AL1110" i="2"/>
  <c r="AK1110" i="2"/>
  <c r="AJ1110" i="2"/>
  <c r="AH1110" i="2"/>
  <c r="Z1110" i="2"/>
  <c r="AA1110" i="2"/>
  <c r="AI1110" i="2"/>
  <c r="AC1111" i="2"/>
  <c r="AB1111" i="2"/>
  <c r="AF1111" i="2"/>
  <c r="AD1111" i="2"/>
  <c r="AE1111" i="2"/>
  <c r="AC1115" i="2"/>
  <c r="AB1115" i="2"/>
  <c r="AF1115" i="2"/>
  <c r="AD1115" i="2"/>
  <c r="AE1115" i="2"/>
  <c r="X1075" i="2"/>
  <c r="AT1017" i="2"/>
  <c r="AR1017" i="2"/>
  <c r="AS1017" i="2"/>
  <c r="AK1109" i="2"/>
  <c r="AJ1109" i="2"/>
  <c r="AI1109" i="2"/>
  <c r="AA1109" i="2"/>
  <c r="AH1109" i="2"/>
  <c r="Z1109" i="2"/>
  <c r="AG1109" i="2"/>
  <c r="M1109" i="2" s="1"/>
  <c r="N1109" i="2" s="1"/>
  <c r="Y1109" i="2"/>
  <c r="AL1109" i="2"/>
  <c r="V1077" i="2"/>
  <c r="AT1067" i="2"/>
  <c r="AR1067" i="2"/>
  <c r="AS1067" i="2"/>
  <c r="AT1055" i="2"/>
  <c r="AR1055" i="2"/>
  <c r="AS1055" i="2"/>
  <c r="AT1035" i="2"/>
  <c r="AR1035" i="2"/>
  <c r="AS1035" i="2"/>
  <c r="AL1011" i="2"/>
  <c r="AJ1011" i="2"/>
  <c r="AI1011" i="2"/>
  <c r="AA1011" i="2"/>
  <c r="Z1011" i="2"/>
  <c r="Y1011" i="2"/>
  <c r="AK1011" i="2"/>
  <c r="AG1011" i="2"/>
  <c r="M1011" i="2" s="1"/>
  <c r="N1011" i="2" s="1"/>
  <c r="AH1011" i="2"/>
  <c r="AI1046" i="2"/>
  <c r="AA1046" i="2"/>
  <c r="AH1046" i="2"/>
  <c r="Z1046" i="2"/>
  <c r="AL1046" i="2"/>
  <c r="AJ1046" i="2"/>
  <c r="Y1046" i="2"/>
  <c r="AK1046" i="2"/>
  <c r="AG1046" i="2"/>
  <c r="M1046" i="2" s="1"/>
  <c r="N1046" i="2" s="1"/>
  <c r="I920" i="2"/>
  <c r="V920" i="2"/>
  <c r="AI1056" i="2"/>
  <c r="AA1056" i="2"/>
  <c r="AH1056" i="2"/>
  <c r="Z1056" i="2"/>
  <c r="AL1056" i="2"/>
  <c r="AK1056" i="2"/>
  <c r="AJ1056" i="2"/>
  <c r="AG1056" i="2"/>
  <c r="M1056" i="2" s="1"/>
  <c r="N1056" i="2" s="1"/>
  <c r="Y1056" i="2"/>
  <c r="AI994" i="2"/>
  <c r="AA994" i="2"/>
  <c r="AJ994" i="2"/>
  <c r="Z994" i="2"/>
  <c r="AH994" i="2"/>
  <c r="Y994" i="2"/>
  <c r="AG994" i="2"/>
  <c r="M994" i="2" s="1"/>
  <c r="N994" i="2" s="1"/>
  <c r="AK994" i="2"/>
  <c r="AL994" i="2"/>
  <c r="AC1117" i="2"/>
  <c r="AB1117" i="2"/>
  <c r="AF1117" i="2"/>
  <c r="AD1117" i="2"/>
  <c r="AE1117" i="2"/>
  <c r="AT1041" i="2"/>
  <c r="AR1041" i="2"/>
  <c r="AS1041" i="2"/>
  <c r="AT1034" i="2"/>
  <c r="AR1034" i="2"/>
  <c r="AS1034" i="2"/>
  <c r="V1027" i="2"/>
  <c r="AL1057" i="2"/>
  <c r="AJ1057" i="2"/>
  <c r="AI1057" i="2"/>
  <c r="AA1057" i="2"/>
  <c r="AH1057" i="2"/>
  <c r="Z1057" i="2"/>
  <c r="AG1057" i="2"/>
  <c r="M1057" i="2" s="1"/>
  <c r="N1057" i="2" s="1"/>
  <c r="Y1057" i="2"/>
  <c r="AK1057" i="2"/>
  <c r="AI1052" i="2"/>
  <c r="AA1052" i="2"/>
  <c r="AH1052" i="2"/>
  <c r="Z1052" i="2"/>
  <c r="AL1052" i="2"/>
  <c r="AK1052" i="2"/>
  <c r="AJ1052" i="2"/>
  <c r="AG1052" i="2"/>
  <c r="M1052" i="2" s="1"/>
  <c r="N1052" i="2" s="1"/>
  <c r="Y1052" i="2"/>
  <c r="AT1040" i="2"/>
  <c r="AR1040" i="2"/>
  <c r="AS1040" i="2"/>
  <c r="AH981" i="2"/>
  <c r="Z981" i="2"/>
  <c r="AG981" i="2"/>
  <c r="Y981" i="2"/>
  <c r="AL981" i="2"/>
  <c r="AK981" i="2"/>
  <c r="AI981" i="2"/>
  <c r="AA981" i="2"/>
  <c r="AJ981" i="2"/>
  <c r="I945" i="2"/>
  <c r="V945" i="2"/>
  <c r="AG913" i="2"/>
  <c r="M913" i="2" s="1"/>
  <c r="N913" i="2" s="1"/>
  <c r="Y913" i="2"/>
  <c r="AI913" i="2"/>
  <c r="AA913" i="2"/>
  <c r="Z913" i="2"/>
  <c r="AL913" i="2"/>
  <c r="AK913" i="2"/>
  <c r="AH913" i="2"/>
  <c r="AJ913" i="2"/>
  <c r="AT909" i="2"/>
  <c r="AS909" i="2"/>
  <c r="AR909" i="2"/>
  <c r="AL986" i="2"/>
  <c r="AK986" i="2"/>
  <c r="AJ986" i="2"/>
  <c r="AI986" i="2"/>
  <c r="AA986" i="2"/>
  <c r="AH986" i="2"/>
  <c r="Z986" i="2"/>
  <c r="AG986" i="2"/>
  <c r="M986" i="2" s="1"/>
  <c r="N986" i="2" s="1"/>
  <c r="Y986" i="2"/>
  <c r="AL970" i="2"/>
  <c r="AK970" i="2"/>
  <c r="AJ970" i="2"/>
  <c r="AI970" i="2"/>
  <c r="AA970" i="2"/>
  <c r="AH970" i="2"/>
  <c r="Z970" i="2"/>
  <c r="AG970" i="2"/>
  <c r="M970" i="2" s="1"/>
  <c r="N970" i="2" s="1"/>
  <c r="Y970" i="2"/>
  <c r="V895" i="2"/>
  <c r="I895" i="2"/>
  <c r="I847" i="2"/>
  <c r="Q847" i="2"/>
  <c r="R847" i="2" s="1"/>
  <c r="I815" i="2"/>
  <c r="O815" i="2"/>
  <c r="P815" i="2" s="1"/>
  <c r="W922" i="2"/>
  <c r="W906" i="2"/>
  <c r="W987" i="2"/>
  <c r="W971" i="2"/>
  <c r="K951" i="2"/>
  <c r="L951" i="2" s="1"/>
  <c r="AL936" i="2"/>
  <c r="AK936" i="2"/>
  <c r="AJ936" i="2"/>
  <c r="AI936" i="2"/>
  <c r="AA936" i="2"/>
  <c r="Y936" i="2"/>
  <c r="AH936" i="2"/>
  <c r="AG936" i="2"/>
  <c r="M936" i="2" s="1"/>
  <c r="N936" i="2" s="1"/>
  <c r="Z936" i="2"/>
  <c r="I979" i="2"/>
  <c r="V979" i="2"/>
  <c r="V1083" i="2"/>
  <c r="AH957" i="2"/>
  <c r="Z957" i="2"/>
  <c r="AG957" i="2"/>
  <c r="M957" i="2" s="1"/>
  <c r="N957" i="2" s="1"/>
  <c r="Y957" i="2"/>
  <c r="AL957" i="2"/>
  <c r="AI957" i="2"/>
  <c r="AA957" i="2"/>
  <c r="AK957" i="2"/>
  <c r="AJ957" i="2"/>
  <c r="AY940" i="2"/>
  <c r="AU940" i="2"/>
  <c r="AX940" i="2"/>
  <c r="AW940" i="2"/>
  <c r="AV940" i="2"/>
  <c r="W920" i="2"/>
  <c r="AL946" i="2"/>
  <c r="AK946" i="2"/>
  <c r="AJ946" i="2"/>
  <c r="AI946" i="2"/>
  <c r="AA946" i="2"/>
  <c r="AH946" i="2"/>
  <c r="Z946" i="2"/>
  <c r="AG946" i="2"/>
  <c r="M946" i="2" s="1"/>
  <c r="N946" i="2" s="1"/>
  <c r="Y946" i="2"/>
  <c r="X904" i="2"/>
  <c r="V817" i="2"/>
  <c r="X836" i="2"/>
  <c r="AH870" i="2"/>
  <c r="Z870" i="2"/>
  <c r="AG870" i="2"/>
  <c r="M870" i="2" s="1"/>
  <c r="N870" i="2" s="1"/>
  <c r="Y870" i="2"/>
  <c r="AL870" i="2"/>
  <c r="AK870" i="2"/>
  <c r="AI870" i="2"/>
  <c r="AA870" i="2"/>
  <c r="AJ870" i="2"/>
  <c r="V771" i="2"/>
  <c r="I771" i="2"/>
  <c r="V755" i="2"/>
  <c r="I755" i="2"/>
  <c r="V815" i="2"/>
  <c r="Q1025" i="2"/>
  <c r="R1025" i="2" s="1"/>
  <c r="V863" i="2"/>
  <c r="M976" i="2"/>
  <c r="N976" i="2" s="1"/>
  <c r="X758" i="2"/>
  <c r="X738" i="2"/>
  <c r="M844" i="2"/>
  <c r="N844" i="2" s="1"/>
  <c r="AH816" i="2"/>
  <c r="Z816" i="2"/>
  <c r="AG816" i="2"/>
  <c r="M816" i="2" s="1"/>
  <c r="N816" i="2" s="1"/>
  <c r="Y816" i="2"/>
  <c r="K816" i="2" s="1"/>
  <c r="L816" i="2" s="1"/>
  <c r="AI816" i="2"/>
  <c r="AA816" i="2"/>
  <c r="AJ816" i="2"/>
  <c r="AL816" i="2"/>
  <c r="AK816" i="2"/>
  <c r="AH812" i="2"/>
  <c r="Z812" i="2"/>
  <c r="AG812" i="2"/>
  <c r="M812" i="2" s="1"/>
  <c r="N812" i="2" s="1"/>
  <c r="Y812" i="2"/>
  <c r="AL812" i="2"/>
  <c r="AA812" i="2"/>
  <c r="AK812" i="2"/>
  <c r="AJ812" i="2"/>
  <c r="AI812" i="2"/>
  <c r="W755" i="2"/>
  <c r="AY950" i="2"/>
  <c r="AX950" i="2"/>
  <c r="AU950" i="2"/>
  <c r="AV950" i="2"/>
  <c r="AW950" i="2"/>
  <c r="AL791" i="2"/>
  <c r="AK791" i="2"/>
  <c r="AJ791" i="2"/>
  <c r="AI791" i="2"/>
  <c r="AA791" i="2"/>
  <c r="AH791" i="2"/>
  <c r="Z791" i="2"/>
  <c r="AG791" i="2"/>
  <c r="M791" i="2" s="1"/>
  <c r="N791" i="2" s="1"/>
  <c r="Y791" i="2"/>
  <c r="V829" i="2"/>
  <c r="AT796" i="2"/>
  <c r="AS796" i="2"/>
  <c r="AR796" i="2"/>
  <c r="W859" i="2"/>
  <c r="AT789" i="2"/>
  <c r="AS789" i="2"/>
  <c r="AR789" i="2"/>
  <c r="AT754" i="2"/>
  <c r="AR754" i="2"/>
  <c r="AS754" i="2"/>
  <c r="I890" i="2"/>
  <c r="W890" i="2"/>
  <c r="AY785" i="2"/>
  <c r="AX785" i="2"/>
  <c r="AU785" i="2"/>
  <c r="AW785" i="2"/>
  <c r="AV785" i="2"/>
  <c r="AT772" i="2"/>
  <c r="AS772" i="2"/>
  <c r="AR772" i="2"/>
  <c r="AH724" i="2"/>
  <c r="Z724" i="2"/>
  <c r="AG724" i="2"/>
  <c r="M724" i="2" s="1"/>
  <c r="N724" i="2" s="1"/>
  <c r="Y724" i="2"/>
  <c r="AI724" i="2"/>
  <c r="AA724" i="2"/>
  <c r="AL724" i="2"/>
  <c r="AK724" i="2"/>
  <c r="AJ724" i="2"/>
  <c r="AH790" i="2"/>
  <c r="Z790" i="2"/>
  <c r="AG790" i="2"/>
  <c r="M790" i="2" s="1"/>
  <c r="N790" i="2" s="1"/>
  <c r="Y790" i="2"/>
  <c r="AL790" i="2"/>
  <c r="AI790" i="2"/>
  <c r="AA790" i="2"/>
  <c r="AK790" i="2"/>
  <c r="AJ790" i="2"/>
  <c r="AL735" i="2"/>
  <c r="AK735" i="2"/>
  <c r="AH735" i="2"/>
  <c r="Z735" i="2"/>
  <c r="AJ735" i="2"/>
  <c r="AG735" i="2"/>
  <c r="M735" i="2" s="1"/>
  <c r="N735" i="2" s="1"/>
  <c r="AI735" i="2"/>
  <c r="AA735" i="2"/>
  <c r="Y735" i="2"/>
  <c r="AH792" i="2"/>
  <c r="Z792" i="2"/>
  <c r="AG792" i="2"/>
  <c r="M792" i="2" s="1"/>
  <c r="N792" i="2" s="1"/>
  <c r="Y792" i="2"/>
  <c r="AL792" i="2"/>
  <c r="AI792" i="2"/>
  <c r="AA792" i="2"/>
  <c r="AK792" i="2"/>
  <c r="AJ792" i="2"/>
  <c r="AH776" i="2"/>
  <c r="Z776" i="2"/>
  <c r="AG776" i="2"/>
  <c r="M776" i="2" s="1"/>
  <c r="N776" i="2" s="1"/>
  <c r="Y776" i="2"/>
  <c r="AL776" i="2"/>
  <c r="AI776" i="2"/>
  <c r="AA776" i="2"/>
  <c r="AK776" i="2"/>
  <c r="AJ776" i="2"/>
  <c r="AL741" i="2"/>
  <c r="AK741" i="2"/>
  <c r="AH741" i="2"/>
  <c r="Z741" i="2"/>
  <c r="Y741" i="2"/>
  <c r="AI741" i="2"/>
  <c r="AA741" i="2"/>
  <c r="AJ741" i="2"/>
  <c r="AG741" i="2"/>
  <c r="M741" i="2" s="1"/>
  <c r="N741" i="2" s="1"/>
  <c r="I726" i="2"/>
  <c r="W726" i="2"/>
  <c r="AH784" i="2"/>
  <c r="Z784" i="2"/>
  <c r="AG784" i="2"/>
  <c r="M784" i="2" s="1"/>
  <c r="N784" i="2" s="1"/>
  <c r="Y784" i="2"/>
  <c r="AL784" i="2"/>
  <c r="AI784" i="2"/>
  <c r="AA784" i="2"/>
  <c r="AK784" i="2"/>
  <c r="AJ784" i="2"/>
  <c r="V748" i="2"/>
  <c r="AT736" i="2"/>
  <c r="AR736" i="2"/>
  <c r="AS736" i="2"/>
  <c r="AH756" i="2"/>
  <c r="Z756" i="2"/>
  <c r="AG756" i="2"/>
  <c r="M756" i="2" s="1"/>
  <c r="N756" i="2" s="1"/>
  <c r="Y756" i="2"/>
  <c r="AL756" i="2"/>
  <c r="AI756" i="2"/>
  <c r="AA756" i="2"/>
  <c r="AJ756" i="2"/>
  <c r="AK756" i="2"/>
  <c r="X722" i="2"/>
  <c r="W743" i="2"/>
  <c r="AR687" i="2"/>
  <c r="AS687" i="2"/>
  <c r="AT687" i="2"/>
  <c r="K696" i="2"/>
  <c r="L696" i="2" s="1"/>
  <c r="AL680" i="2"/>
  <c r="AK680" i="2"/>
  <c r="AI680" i="2"/>
  <c r="AA680" i="2"/>
  <c r="AG680" i="2"/>
  <c r="M680" i="2" s="1"/>
  <c r="N680" i="2" s="1"/>
  <c r="Y680" i="2"/>
  <c r="AJ680" i="2"/>
  <c r="O680" i="2" s="1"/>
  <c r="P680" i="2" s="1"/>
  <c r="AH680" i="2"/>
  <c r="Z680" i="2"/>
  <c r="AR639" i="2"/>
  <c r="AS639" i="2"/>
  <c r="AT639" i="2"/>
  <c r="M620" i="2"/>
  <c r="N620" i="2" s="1"/>
  <c r="W666" i="2"/>
  <c r="AJ639" i="2"/>
  <c r="AI639" i="2"/>
  <c r="AA639" i="2"/>
  <c r="AH639" i="2"/>
  <c r="Z639" i="2"/>
  <c r="AG639" i="2"/>
  <c r="M639" i="2" s="1"/>
  <c r="N639" i="2" s="1"/>
  <c r="Y639" i="2"/>
  <c r="AK639" i="2"/>
  <c r="AL639" i="2"/>
  <c r="AJ663" i="2"/>
  <c r="AI663" i="2"/>
  <c r="AA663" i="2"/>
  <c r="AH663" i="2"/>
  <c r="Z663" i="2"/>
  <c r="AG663" i="2"/>
  <c r="M663" i="2" s="1"/>
  <c r="N663" i="2" s="1"/>
  <c r="Y663" i="2"/>
  <c r="AK663" i="2"/>
  <c r="AL663" i="2"/>
  <c r="AJ665" i="2"/>
  <c r="AI665" i="2"/>
  <c r="AA665" i="2"/>
  <c r="AH665" i="2"/>
  <c r="Z665" i="2"/>
  <c r="AG665" i="2"/>
  <c r="M665" i="2" s="1"/>
  <c r="N665" i="2" s="1"/>
  <c r="Y665" i="2"/>
  <c r="AK665" i="2"/>
  <c r="AL665" i="2"/>
  <c r="W692" i="2"/>
  <c r="AR661" i="2"/>
  <c r="AS661" i="2"/>
  <c r="AT661" i="2"/>
  <c r="V599" i="2"/>
  <c r="I599" i="2"/>
  <c r="V583" i="2"/>
  <c r="I583" i="2"/>
  <c r="V567" i="2"/>
  <c r="I567" i="2"/>
  <c r="V543" i="2"/>
  <c r="I543" i="2"/>
  <c r="W690" i="2"/>
  <c r="K648" i="2"/>
  <c r="L648" i="2" s="1"/>
  <c r="AT593" i="2"/>
  <c r="AS593" i="2"/>
  <c r="AR593" i="2"/>
  <c r="X558" i="2"/>
  <c r="M558" i="2"/>
  <c r="N558" i="2" s="1"/>
  <c r="AS525" i="2"/>
  <c r="AT525" i="2"/>
  <c r="AR525" i="2"/>
  <c r="V605" i="2"/>
  <c r="AI532" i="2"/>
  <c r="AA532" i="2"/>
  <c r="AG532" i="2"/>
  <c r="M532" i="2" s="1"/>
  <c r="N532" i="2" s="1"/>
  <c r="Y532" i="2"/>
  <c r="AK532" i="2"/>
  <c r="Z532" i="2"/>
  <c r="AJ532" i="2"/>
  <c r="AH532" i="2"/>
  <c r="AL532" i="2"/>
  <c r="V710" i="2"/>
  <c r="W590" i="2"/>
  <c r="W583" i="2"/>
  <c r="AI558" i="2"/>
  <c r="AA558" i="2"/>
  <c r="AH558" i="2"/>
  <c r="Z558" i="2"/>
  <c r="AG558" i="2"/>
  <c r="Y558" i="2"/>
  <c r="AJ558" i="2"/>
  <c r="AL558" i="2"/>
  <c r="AK558" i="2"/>
  <c r="W551" i="2"/>
  <c r="V501" i="2"/>
  <c r="I501" i="2"/>
  <c r="V485" i="2"/>
  <c r="I485" i="2"/>
  <c r="AQ623" i="2"/>
  <c r="AP623" i="2"/>
  <c r="AO623" i="2"/>
  <c r="AN623" i="2"/>
  <c r="AM623" i="2"/>
  <c r="AQ611" i="2"/>
  <c r="AP611" i="2"/>
  <c r="AO611" i="2"/>
  <c r="AN611" i="2"/>
  <c r="AM611" i="2"/>
  <c r="AI580" i="2"/>
  <c r="AA580" i="2"/>
  <c r="AH580" i="2"/>
  <c r="Z580" i="2"/>
  <c r="AG580" i="2"/>
  <c r="M580" i="2" s="1"/>
  <c r="N580" i="2" s="1"/>
  <c r="Y580" i="2"/>
  <c r="AJ580" i="2"/>
  <c r="AL580" i="2"/>
  <c r="AK580" i="2"/>
  <c r="AI562" i="2"/>
  <c r="AA562" i="2"/>
  <c r="AH562" i="2"/>
  <c r="Z562" i="2"/>
  <c r="AG562" i="2"/>
  <c r="M562" i="2" s="1"/>
  <c r="N562" i="2" s="1"/>
  <c r="Y562" i="2"/>
  <c r="AJ562" i="2"/>
  <c r="AK562" i="2"/>
  <c r="AL562" i="2"/>
  <c r="I480" i="2"/>
  <c r="V480" i="2"/>
  <c r="AJ464" i="2"/>
  <c r="AI464" i="2"/>
  <c r="AA464" i="2"/>
  <c r="AH464" i="2"/>
  <c r="Z464" i="2"/>
  <c r="AG464" i="2"/>
  <c r="Y464" i="2"/>
  <c r="AL464" i="2"/>
  <c r="AK464" i="2"/>
  <c r="V676" i="2"/>
  <c r="AU618" i="2"/>
  <c r="AW618" i="2"/>
  <c r="AV618" i="2"/>
  <c r="AY618" i="2"/>
  <c r="AX618" i="2"/>
  <c r="W605" i="2"/>
  <c r="V441" i="2"/>
  <c r="I441" i="2"/>
  <c r="K441" i="2"/>
  <c r="L441" i="2" s="1"/>
  <c r="V579" i="2"/>
  <c r="I579" i="2"/>
  <c r="AL447" i="2"/>
  <c r="AK447" i="2"/>
  <c r="AI447" i="2"/>
  <c r="AA447" i="2"/>
  <c r="AJ447" i="2"/>
  <c r="AH447" i="2"/>
  <c r="AG447" i="2"/>
  <c r="M447" i="2" s="1"/>
  <c r="N447" i="2" s="1"/>
  <c r="Z447" i="2"/>
  <c r="Y447" i="2"/>
  <c r="W579" i="2"/>
  <c r="AR542" i="2"/>
  <c r="AT542" i="2"/>
  <c r="AS542" i="2"/>
  <c r="K501" i="2"/>
  <c r="L501" i="2" s="1"/>
  <c r="AT461" i="2"/>
  <c r="AS461" i="2"/>
  <c r="AR461" i="2"/>
  <c r="AL595" i="2"/>
  <c r="AK595" i="2"/>
  <c r="AI595" i="2"/>
  <c r="AA595" i="2"/>
  <c r="AG595" i="2"/>
  <c r="Z595" i="2"/>
  <c r="Y595" i="2"/>
  <c r="AJ595" i="2"/>
  <c r="O595" i="2" s="1"/>
  <c r="P595" i="2" s="1"/>
  <c r="AH595" i="2"/>
  <c r="X570" i="2"/>
  <c r="AK531" i="2"/>
  <c r="AL531" i="2"/>
  <c r="AA531" i="2"/>
  <c r="AJ531" i="2"/>
  <c r="Z531" i="2"/>
  <c r="AI531" i="2"/>
  <c r="Y531" i="2"/>
  <c r="AH531" i="2"/>
  <c r="AG531" i="2"/>
  <c r="M531" i="2" s="1"/>
  <c r="N531" i="2" s="1"/>
  <c r="K652" i="2"/>
  <c r="L652" i="2" s="1"/>
  <c r="X508" i="2"/>
  <c r="AJ484" i="2"/>
  <c r="AI484" i="2"/>
  <c r="AA484" i="2"/>
  <c r="AH484" i="2"/>
  <c r="Z484" i="2"/>
  <c r="AG484" i="2"/>
  <c r="M484" i="2" s="1"/>
  <c r="N484" i="2" s="1"/>
  <c r="Y484" i="2"/>
  <c r="AL484" i="2"/>
  <c r="AK484" i="2"/>
  <c r="I452" i="2"/>
  <c r="V452" i="2"/>
  <c r="I464" i="2"/>
  <c r="V464" i="2"/>
  <c r="W376" i="2"/>
  <c r="AS343" i="2"/>
  <c r="AR343" i="2"/>
  <c r="AT343" i="2"/>
  <c r="AJ486" i="2"/>
  <c r="AI486" i="2"/>
  <c r="AA486" i="2"/>
  <c r="AH486" i="2"/>
  <c r="Z486" i="2"/>
  <c r="AG486" i="2"/>
  <c r="M486" i="2" s="1"/>
  <c r="N486" i="2" s="1"/>
  <c r="Y486" i="2"/>
  <c r="AL486" i="2"/>
  <c r="AK486" i="2"/>
  <c r="AR426" i="2"/>
  <c r="AT426" i="2"/>
  <c r="AS426" i="2"/>
  <c r="AL246" i="2"/>
  <c r="AJ246" i="2"/>
  <c r="AK246" i="2"/>
  <c r="Y246" i="2"/>
  <c r="AI246" i="2"/>
  <c r="AH246" i="2"/>
  <c r="AG246" i="2"/>
  <c r="M246" i="2" s="1"/>
  <c r="N246" i="2" s="1"/>
  <c r="AA246" i="2"/>
  <c r="Z246" i="2"/>
  <c r="AI607" i="2"/>
  <c r="AA607" i="2"/>
  <c r="AH607" i="2"/>
  <c r="Z607" i="2"/>
  <c r="AG607" i="2"/>
  <c r="M607" i="2" s="1"/>
  <c r="N607" i="2" s="1"/>
  <c r="Y607" i="2"/>
  <c r="K607" i="2" s="1"/>
  <c r="L607" i="2" s="1"/>
  <c r="AK607" i="2"/>
  <c r="AJ607" i="2"/>
  <c r="AL607" i="2"/>
  <c r="V451" i="2"/>
  <c r="I451" i="2"/>
  <c r="AK333" i="2"/>
  <c r="AJ333" i="2"/>
  <c r="AI333" i="2"/>
  <c r="AA333" i="2"/>
  <c r="AH333" i="2"/>
  <c r="Z333" i="2"/>
  <c r="Y333" i="2"/>
  <c r="AL333" i="2"/>
  <c r="AG333" i="2"/>
  <c r="M333" i="2" s="1"/>
  <c r="N333" i="2" s="1"/>
  <c r="I203" i="2"/>
  <c r="W203" i="2"/>
  <c r="Q203" i="2"/>
  <c r="R203" i="2" s="1"/>
  <c r="AI540" i="2"/>
  <c r="AA540" i="2"/>
  <c r="AG540" i="2"/>
  <c r="M540" i="2" s="1"/>
  <c r="N540" i="2" s="1"/>
  <c r="Y540" i="2"/>
  <c r="AJ540" i="2"/>
  <c r="AL540" i="2"/>
  <c r="AK540" i="2"/>
  <c r="AH540" i="2"/>
  <c r="Z540" i="2"/>
  <c r="AJ510" i="2"/>
  <c r="AI510" i="2"/>
  <c r="AA510" i="2"/>
  <c r="AH510" i="2"/>
  <c r="Z510" i="2"/>
  <c r="AG510" i="2"/>
  <c r="M510" i="2" s="1"/>
  <c r="N510" i="2" s="1"/>
  <c r="Y510" i="2"/>
  <c r="AL510" i="2"/>
  <c r="AK510" i="2"/>
  <c r="W481" i="2"/>
  <c r="AJ420" i="2"/>
  <c r="AH420" i="2"/>
  <c r="Z420" i="2"/>
  <c r="AG420" i="2"/>
  <c r="M420" i="2" s="1"/>
  <c r="N420" i="2" s="1"/>
  <c r="Y420" i="2"/>
  <c r="AL420" i="2"/>
  <c r="AK420" i="2"/>
  <c r="AI420" i="2"/>
  <c r="AA420" i="2"/>
  <c r="AS353" i="2"/>
  <c r="AR353" i="2"/>
  <c r="AT353" i="2"/>
  <c r="AS337" i="2"/>
  <c r="AR337" i="2"/>
  <c r="AT337" i="2"/>
  <c r="AS321" i="2"/>
  <c r="AR321" i="2"/>
  <c r="AT321" i="2"/>
  <c r="W452" i="2"/>
  <c r="AL429" i="2"/>
  <c r="AK429" i="2"/>
  <c r="AA429" i="2"/>
  <c r="Z429" i="2"/>
  <c r="AJ429" i="2"/>
  <c r="Y429" i="2"/>
  <c r="AI429" i="2"/>
  <c r="AH429" i="2"/>
  <c r="AG429" i="2"/>
  <c r="M429" i="2" s="1"/>
  <c r="N429" i="2" s="1"/>
  <c r="AL379" i="2"/>
  <c r="AK379" i="2"/>
  <c r="AJ379" i="2"/>
  <c r="AA379" i="2"/>
  <c r="AI379" i="2"/>
  <c r="Z379" i="2"/>
  <c r="AH379" i="2"/>
  <c r="Y379" i="2"/>
  <c r="AG379" i="2"/>
  <c r="M379" i="2" s="1"/>
  <c r="N379" i="2" s="1"/>
  <c r="AS347" i="2"/>
  <c r="AR347" i="2"/>
  <c r="AT347" i="2"/>
  <c r="V340" i="2"/>
  <c r="AS315" i="2"/>
  <c r="AR315" i="2"/>
  <c r="AT315" i="2"/>
  <c r="V218" i="2"/>
  <c r="AI602" i="2"/>
  <c r="AA602" i="2"/>
  <c r="AH602" i="2"/>
  <c r="Z602" i="2"/>
  <c r="AG602" i="2"/>
  <c r="M602" i="2" s="1"/>
  <c r="N602" i="2" s="1"/>
  <c r="Y602" i="2"/>
  <c r="AJ602" i="2"/>
  <c r="AK602" i="2"/>
  <c r="AL602" i="2"/>
  <c r="AQ323" i="2"/>
  <c r="AP323" i="2"/>
  <c r="AN323" i="2"/>
  <c r="AO323" i="2"/>
  <c r="AM323" i="2"/>
  <c r="AL306" i="2"/>
  <c r="AJ306" i="2"/>
  <c r="AH306" i="2"/>
  <c r="AG306" i="2"/>
  <c r="M306" i="2" s="1"/>
  <c r="N306" i="2" s="1"/>
  <c r="AA306" i="2"/>
  <c r="Y306" i="2"/>
  <c r="AK306" i="2"/>
  <c r="AI306" i="2"/>
  <c r="Z306" i="2"/>
  <c r="AL298" i="2"/>
  <c r="AJ298" i="2"/>
  <c r="AH298" i="2"/>
  <c r="AG298" i="2"/>
  <c r="M298" i="2" s="1"/>
  <c r="N298" i="2" s="1"/>
  <c r="AA298" i="2"/>
  <c r="Y298" i="2"/>
  <c r="AK298" i="2"/>
  <c r="AI298" i="2"/>
  <c r="Z298" i="2"/>
  <c r="AL290" i="2"/>
  <c r="AJ290" i="2"/>
  <c r="AH290" i="2"/>
  <c r="AG290" i="2"/>
  <c r="M290" i="2" s="1"/>
  <c r="N290" i="2" s="1"/>
  <c r="AA290" i="2"/>
  <c r="Y290" i="2"/>
  <c r="AK290" i="2"/>
  <c r="AI290" i="2"/>
  <c r="Z290" i="2"/>
  <c r="AL282" i="2"/>
  <c r="AJ282" i="2"/>
  <c r="AH282" i="2"/>
  <c r="AG282" i="2"/>
  <c r="M282" i="2" s="1"/>
  <c r="N282" i="2" s="1"/>
  <c r="AA282" i="2"/>
  <c r="Y282" i="2"/>
  <c r="AK282" i="2"/>
  <c r="AI282" i="2"/>
  <c r="Z282" i="2"/>
  <c r="AT262" i="2"/>
  <c r="AR262" i="2"/>
  <c r="AS262" i="2"/>
  <c r="AJ412" i="2"/>
  <c r="AH412" i="2"/>
  <c r="Z412" i="2"/>
  <c r="AG412" i="2"/>
  <c r="M412" i="2" s="1"/>
  <c r="N412" i="2" s="1"/>
  <c r="Y412" i="2"/>
  <c r="AL412" i="2"/>
  <c r="AK412" i="2"/>
  <c r="AI412" i="2"/>
  <c r="AA412" i="2"/>
  <c r="M415" i="2"/>
  <c r="N415" i="2" s="1"/>
  <c r="AR307" i="2"/>
  <c r="AS307" i="2"/>
  <c r="AT307" i="2"/>
  <c r="W299" i="2"/>
  <c r="W283" i="2"/>
  <c r="AR223" i="2"/>
  <c r="AT223" i="2"/>
  <c r="AS223" i="2"/>
  <c r="AJ392" i="2"/>
  <c r="AH392" i="2"/>
  <c r="Z392" i="2"/>
  <c r="AG392" i="2"/>
  <c r="M392" i="2" s="1"/>
  <c r="N392" i="2" s="1"/>
  <c r="Y392" i="2"/>
  <c r="AL392" i="2"/>
  <c r="AK392" i="2"/>
  <c r="AI392" i="2"/>
  <c r="AA392" i="2"/>
  <c r="AT354" i="2"/>
  <c r="AR354" i="2"/>
  <c r="AS354" i="2"/>
  <c r="AS319" i="2"/>
  <c r="AR319" i="2"/>
  <c r="AT319" i="2"/>
  <c r="O216" i="2"/>
  <c r="P216" i="2" s="1"/>
  <c r="AT179" i="2"/>
  <c r="AS179" i="2"/>
  <c r="AR179" i="2"/>
  <c r="M395" i="2"/>
  <c r="N395" i="2" s="1"/>
  <c r="W225" i="2"/>
  <c r="V95" i="2"/>
  <c r="I95" i="2"/>
  <c r="AT180" i="2"/>
  <c r="AR180" i="2"/>
  <c r="AS180" i="2"/>
  <c r="AT160" i="2"/>
  <c r="AS160" i="2"/>
  <c r="AR160" i="2"/>
  <c r="AT128" i="2"/>
  <c r="AS128" i="2"/>
  <c r="AR128" i="2"/>
  <c r="W364" i="2"/>
  <c r="K195" i="2"/>
  <c r="L195" i="2" s="1"/>
  <c r="X189" i="2"/>
  <c r="W93" i="2"/>
  <c r="AL234" i="2"/>
  <c r="AJ234" i="2"/>
  <c r="AA234" i="2"/>
  <c r="Z234" i="2"/>
  <c r="AK234" i="2"/>
  <c r="Y234" i="2"/>
  <c r="AI234" i="2"/>
  <c r="AH234" i="2"/>
  <c r="AG234" i="2"/>
  <c r="M234" i="2" s="1"/>
  <c r="N234" i="2" s="1"/>
  <c r="AJ394" i="2"/>
  <c r="AH394" i="2"/>
  <c r="Z394" i="2"/>
  <c r="AG394" i="2"/>
  <c r="M394" i="2" s="1"/>
  <c r="N394" i="2" s="1"/>
  <c r="Y394" i="2"/>
  <c r="AL394" i="2"/>
  <c r="AK394" i="2"/>
  <c r="AI394" i="2"/>
  <c r="AA394" i="2"/>
  <c r="W275" i="2"/>
  <c r="AJ233" i="2"/>
  <c r="AH233" i="2"/>
  <c r="Z233" i="2"/>
  <c r="AG233" i="2"/>
  <c r="M233" i="2" s="1"/>
  <c r="N233" i="2" s="1"/>
  <c r="AK233" i="2"/>
  <c r="AI233" i="2"/>
  <c r="AL233" i="2"/>
  <c r="AA233" i="2"/>
  <c r="Y233" i="2"/>
  <c r="I185" i="2"/>
  <c r="O185" i="2"/>
  <c r="P185" i="2" s="1"/>
  <c r="V295" i="2"/>
  <c r="I224" i="2"/>
  <c r="K224" i="2"/>
  <c r="L224" i="2" s="1"/>
  <c r="AI164" i="2"/>
  <c r="AA164" i="2"/>
  <c r="AH164" i="2"/>
  <c r="Z164" i="2"/>
  <c r="AG164" i="2"/>
  <c r="Y164" i="2"/>
  <c r="K164" i="2" s="1"/>
  <c r="L164" i="2" s="1"/>
  <c r="AK164" i="2"/>
  <c r="AL164" i="2"/>
  <c r="AJ164" i="2"/>
  <c r="V155" i="2"/>
  <c r="V147" i="2"/>
  <c r="V139" i="2"/>
  <c r="V131" i="2"/>
  <c r="V123" i="2"/>
  <c r="V115" i="2"/>
  <c r="AI104" i="2"/>
  <c r="AA104" i="2"/>
  <c r="AH104" i="2"/>
  <c r="Z104" i="2"/>
  <c r="AG104" i="2"/>
  <c r="M104" i="2" s="1"/>
  <c r="N104" i="2" s="1"/>
  <c r="Y104" i="2"/>
  <c r="AJ104" i="2"/>
  <c r="AK104" i="2"/>
  <c r="AL104" i="2"/>
  <c r="AL175" i="2"/>
  <c r="AK175" i="2"/>
  <c r="AI175" i="2"/>
  <c r="Y175" i="2"/>
  <c r="K175" i="2" s="1"/>
  <c r="L175" i="2" s="1"/>
  <c r="AH175" i="2"/>
  <c r="AG175" i="2"/>
  <c r="M175" i="2" s="1"/>
  <c r="N175" i="2" s="1"/>
  <c r="AJ175" i="2"/>
  <c r="AA175" i="2"/>
  <c r="Z175" i="2"/>
  <c r="AR142" i="2"/>
  <c r="AT142" i="2"/>
  <c r="AS142" i="2"/>
  <c r="AJ396" i="2"/>
  <c r="AH396" i="2"/>
  <c r="Z396" i="2"/>
  <c r="AG396" i="2"/>
  <c r="M396" i="2" s="1"/>
  <c r="N396" i="2" s="1"/>
  <c r="Y396" i="2"/>
  <c r="AL396" i="2"/>
  <c r="AK396" i="2"/>
  <c r="AI396" i="2"/>
  <c r="AA396" i="2"/>
  <c r="AR190" i="2"/>
  <c r="AS190" i="2"/>
  <c r="AT190" i="2"/>
  <c r="AH174" i="2"/>
  <c r="Z174" i="2"/>
  <c r="AG174" i="2"/>
  <c r="M174" i="2" s="1"/>
  <c r="N174" i="2" s="1"/>
  <c r="Y174" i="2"/>
  <c r="AK174" i="2"/>
  <c r="AA174" i="2"/>
  <c r="AJ174" i="2"/>
  <c r="AI174" i="2"/>
  <c r="AL174" i="2"/>
  <c r="M409" i="2"/>
  <c r="N409" i="2" s="1"/>
  <c r="O237" i="2"/>
  <c r="P237" i="2" s="1"/>
  <c r="V185" i="2"/>
  <c r="V169" i="2"/>
  <c r="AT145" i="2"/>
  <c r="AS145" i="2"/>
  <c r="AR145" i="2"/>
  <c r="Q145" i="2" s="1"/>
  <c r="R145" i="2" s="1"/>
  <c r="V216" i="2"/>
  <c r="AI84" i="2"/>
  <c r="AH84" i="2"/>
  <c r="Z84" i="2"/>
  <c r="AL84" i="2"/>
  <c r="AG84" i="2"/>
  <c r="M84" i="2" s="1"/>
  <c r="N84" i="2" s="1"/>
  <c r="Y84" i="2"/>
  <c r="AK84" i="2"/>
  <c r="AJ84" i="2"/>
  <c r="AA84" i="2"/>
  <c r="AT69" i="2"/>
  <c r="AS69" i="2"/>
  <c r="AR69" i="2"/>
  <c r="AS68" i="2"/>
  <c r="AT68" i="2"/>
  <c r="AR68" i="2"/>
  <c r="AL21" i="2"/>
  <c r="AK21" i="2"/>
  <c r="AJ21" i="2"/>
  <c r="AI21" i="2"/>
  <c r="AA21" i="2"/>
  <c r="AH21" i="2"/>
  <c r="AG21" i="2"/>
  <c r="M21" i="2" s="1"/>
  <c r="N21" i="2" s="1"/>
  <c r="Y21" i="2"/>
  <c r="Z21" i="2"/>
  <c r="AT83" i="2"/>
  <c r="AS83" i="2"/>
  <c r="AR83" i="2"/>
  <c r="AL82" i="2"/>
  <c r="AH82" i="2"/>
  <c r="Z82" i="2"/>
  <c r="AG82" i="2"/>
  <c r="M82" i="2" s="1"/>
  <c r="N82" i="2" s="1"/>
  <c r="Y82" i="2"/>
  <c r="AK82" i="2"/>
  <c r="AJ82" i="2"/>
  <c r="AI82" i="2"/>
  <c r="AA82" i="2"/>
  <c r="W167" i="2"/>
  <c r="AI150" i="2"/>
  <c r="AA150" i="2"/>
  <c r="AH150" i="2"/>
  <c r="Z150" i="2"/>
  <c r="AG150" i="2"/>
  <c r="M150" i="2" s="1"/>
  <c r="N150" i="2" s="1"/>
  <c r="Y150" i="2"/>
  <c r="K150" i="2" s="1"/>
  <c r="L150" i="2" s="1"/>
  <c r="AL150" i="2"/>
  <c r="AK150" i="2"/>
  <c r="AJ150" i="2"/>
  <c r="AI134" i="2"/>
  <c r="AA134" i="2"/>
  <c r="AH134" i="2"/>
  <c r="Z134" i="2"/>
  <c r="AG134" i="2"/>
  <c r="M134" i="2" s="1"/>
  <c r="N134" i="2" s="1"/>
  <c r="Y134" i="2"/>
  <c r="AL134" i="2"/>
  <c r="AK134" i="2"/>
  <c r="AJ134" i="2"/>
  <c r="AH65" i="2"/>
  <c r="AL65" i="2"/>
  <c r="Z65" i="2"/>
  <c r="AK65" i="2"/>
  <c r="AG65" i="2"/>
  <c r="M65" i="2" s="1"/>
  <c r="N65" i="2" s="1"/>
  <c r="Y65" i="2"/>
  <c r="AJ65" i="2"/>
  <c r="AI65" i="2"/>
  <c r="AA65" i="2"/>
  <c r="W127" i="2"/>
  <c r="AI76" i="2"/>
  <c r="AH76" i="2"/>
  <c r="Z76" i="2"/>
  <c r="AL76" i="2"/>
  <c r="AG76" i="2"/>
  <c r="M76" i="2" s="1"/>
  <c r="N76" i="2" s="1"/>
  <c r="Y76" i="2"/>
  <c r="AK76" i="2"/>
  <c r="AJ76" i="2"/>
  <c r="AA76" i="2"/>
  <c r="W98" i="2"/>
  <c r="AI24" i="2"/>
  <c r="AH24" i="2"/>
  <c r="Z24" i="2"/>
  <c r="AL24" i="2"/>
  <c r="AG24" i="2"/>
  <c r="M24" i="2" s="1"/>
  <c r="N24" i="2" s="1"/>
  <c r="Y24" i="2"/>
  <c r="AK24" i="2"/>
  <c r="AJ24" i="2"/>
  <c r="AA24" i="2"/>
  <c r="AI94" i="2"/>
  <c r="AA94" i="2"/>
  <c r="AH94" i="2"/>
  <c r="Z94" i="2"/>
  <c r="AG94" i="2"/>
  <c r="Y94" i="2"/>
  <c r="AL94" i="2"/>
  <c r="AK94" i="2"/>
  <c r="AJ94" i="2"/>
  <c r="AI62" i="2"/>
  <c r="AA62" i="2"/>
  <c r="AK62" i="2"/>
  <c r="AH62" i="2"/>
  <c r="Z62" i="2"/>
  <c r="AG62" i="2"/>
  <c r="M62" i="2" s="1"/>
  <c r="N62" i="2" s="1"/>
  <c r="Y62" i="2"/>
  <c r="AJ62" i="2"/>
  <c r="AL62" i="2"/>
  <c r="AG47" i="2"/>
  <c r="M47" i="2" s="1"/>
  <c r="N47" i="2" s="1"/>
  <c r="AL47" i="2"/>
  <c r="AH47" i="2"/>
  <c r="AK47" i="2"/>
  <c r="AJ47" i="2"/>
  <c r="AI47" i="2"/>
  <c r="AA47" i="2"/>
  <c r="Z47" i="2"/>
  <c r="Y47" i="2"/>
  <c r="AI46" i="2"/>
  <c r="AA46" i="2"/>
  <c r="AK46" i="2"/>
  <c r="AH46" i="2"/>
  <c r="Z46" i="2"/>
  <c r="AG46" i="2"/>
  <c r="M46" i="2" s="1"/>
  <c r="N46" i="2" s="1"/>
  <c r="Y46" i="2"/>
  <c r="AL46" i="2"/>
  <c r="AJ46" i="2"/>
  <c r="AT17" i="2"/>
  <c r="AS17" i="2"/>
  <c r="AR17" i="2"/>
  <c r="X2" i="2"/>
  <c r="V118" i="2"/>
  <c r="AS77" i="2"/>
  <c r="AR77" i="2"/>
  <c r="AG29" i="2"/>
  <c r="M29" i="2" s="1"/>
  <c r="N29" i="2" s="1"/>
  <c r="Y29" i="2"/>
  <c r="AL29" i="2"/>
  <c r="AK29" i="2"/>
  <c r="AH29" i="2"/>
  <c r="AJ29" i="2"/>
  <c r="AI29" i="2"/>
  <c r="AA29" i="2"/>
  <c r="Z29" i="2"/>
  <c r="AQ142" i="2"/>
  <c r="AP142" i="2"/>
  <c r="AO142" i="2"/>
  <c r="AN142" i="2"/>
  <c r="AM142" i="2"/>
  <c r="AS88" i="2"/>
  <c r="AT88" i="2"/>
  <c r="AR88" i="2"/>
  <c r="AS56" i="2"/>
  <c r="AR56" i="2"/>
  <c r="AT56" i="2"/>
  <c r="V110" i="2"/>
  <c r="W99" i="2"/>
  <c r="AH43" i="2"/>
  <c r="AG43" i="2"/>
  <c r="M43" i="2" s="1"/>
  <c r="N43" i="2" s="1"/>
  <c r="AL43" i="2"/>
  <c r="AK43" i="2"/>
  <c r="Y43" i="2"/>
  <c r="AJ43" i="2"/>
  <c r="AI43" i="2"/>
  <c r="AA43" i="2"/>
  <c r="Z43" i="2"/>
  <c r="AL13" i="2"/>
  <c r="AK13" i="2"/>
  <c r="Z13" i="2"/>
  <c r="AJ13" i="2"/>
  <c r="AH13" i="2"/>
  <c r="AI13" i="2"/>
  <c r="AA13" i="2"/>
  <c r="AG13" i="2"/>
  <c r="M13" i="2" s="1"/>
  <c r="N13" i="2" s="1"/>
  <c r="Y13" i="2"/>
  <c r="W163" i="2"/>
  <c r="Y39" i="2"/>
  <c r="AL39" i="2"/>
  <c r="Z39" i="2"/>
  <c r="AK39" i="2"/>
  <c r="AG39" i="2"/>
  <c r="M39" i="2" s="1"/>
  <c r="N39" i="2" s="1"/>
  <c r="AJ39" i="2"/>
  <c r="AI39" i="2"/>
  <c r="AA39" i="2"/>
  <c r="AH39" i="2"/>
  <c r="AI38" i="2"/>
  <c r="AA38" i="2"/>
  <c r="AH38" i="2"/>
  <c r="Z38" i="2"/>
  <c r="AG38" i="2"/>
  <c r="M38" i="2" s="1"/>
  <c r="N38" i="2" s="1"/>
  <c r="Y38" i="2"/>
  <c r="AL38" i="2"/>
  <c r="AK38" i="2"/>
  <c r="AJ38" i="2"/>
  <c r="AK72" i="2"/>
  <c r="AH72" i="2"/>
  <c r="Z72" i="2"/>
  <c r="AG72" i="2"/>
  <c r="M72" i="2" s="1"/>
  <c r="N72" i="2" s="1"/>
  <c r="Y72" i="2"/>
  <c r="AL72" i="2"/>
  <c r="AJ72" i="2"/>
  <c r="AI72" i="2"/>
  <c r="AA72" i="2"/>
  <c r="AT809" i="2"/>
  <c r="AS809" i="2"/>
  <c r="AR809" i="2"/>
  <c r="AS1492" i="2"/>
  <c r="AT1492" i="2"/>
  <c r="AR1492" i="2"/>
  <c r="V1478" i="2"/>
  <c r="I1478" i="2"/>
  <c r="AI1464" i="2"/>
  <c r="AA1464" i="2"/>
  <c r="AH1464" i="2"/>
  <c r="Z1464" i="2"/>
  <c r="AG1464" i="2"/>
  <c r="M1464" i="2" s="1"/>
  <c r="N1464" i="2" s="1"/>
  <c r="Y1464" i="2"/>
  <c r="AL1464" i="2"/>
  <c r="AK1464" i="2"/>
  <c r="AJ1464" i="2"/>
  <c r="K1474" i="2"/>
  <c r="L1474" i="2" s="1"/>
  <c r="AI1381" i="2"/>
  <c r="AA1381" i="2"/>
  <c r="AL1381" i="2"/>
  <c r="AK1381" i="2"/>
  <c r="AH1381" i="2"/>
  <c r="AG1381" i="2"/>
  <c r="Z1381" i="2"/>
  <c r="Y1381" i="2"/>
  <c r="AJ1381" i="2"/>
  <c r="AL1409" i="2"/>
  <c r="AI1409" i="2"/>
  <c r="AA1409" i="2"/>
  <c r="Z1409" i="2"/>
  <c r="Y1409" i="2"/>
  <c r="AK1409" i="2"/>
  <c r="AG1409" i="2"/>
  <c r="M1409" i="2" s="1"/>
  <c r="N1409" i="2" s="1"/>
  <c r="AH1409" i="2"/>
  <c r="AJ1409" i="2"/>
  <c r="AI1328" i="2"/>
  <c r="AA1328" i="2"/>
  <c r="AH1328" i="2"/>
  <c r="Z1328" i="2"/>
  <c r="AL1328" i="2"/>
  <c r="AG1328" i="2"/>
  <c r="AK1328" i="2"/>
  <c r="AJ1328" i="2"/>
  <c r="Y1328" i="2"/>
  <c r="AK1292" i="2"/>
  <c r="AJ1292" i="2"/>
  <c r="Z1292" i="2"/>
  <c r="AI1292" i="2"/>
  <c r="Y1292" i="2"/>
  <c r="AH1292" i="2"/>
  <c r="AG1292" i="2"/>
  <c r="M1292" i="2" s="1"/>
  <c r="N1292" i="2" s="1"/>
  <c r="AA1292" i="2"/>
  <c r="AL1292" i="2"/>
  <c r="I1295" i="2"/>
  <c r="V1295" i="2"/>
  <c r="W1295" i="2"/>
  <c r="AG1303" i="2"/>
  <c r="M1303" i="2" s="1"/>
  <c r="N1303" i="2" s="1"/>
  <c r="Y1303" i="2"/>
  <c r="AL1303" i="2"/>
  <c r="AI1303" i="2"/>
  <c r="AA1303" i="2"/>
  <c r="Z1303" i="2"/>
  <c r="AJ1303" i="2"/>
  <c r="AH1303" i="2"/>
  <c r="AK1303" i="2"/>
  <c r="I1290" i="2"/>
  <c r="V1290" i="2"/>
  <c r="AH1231" i="2"/>
  <c r="Z1231" i="2"/>
  <c r="AG1231" i="2"/>
  <c r="Y1231" i="2"/>
  <c r="AJ1231" i="2"/>
  <c r="O1231" i="2" s="1"/>
  <c r="P1231" i="2" s="1"/>
  <c r="AI1231" i="2"/>
  <c r="AL1231" i="2"/>
  <c r="AK1231" i="2"/>
  <c r="AA1231" i="2"/>
  <c r="AS1265" i="2"/>
  <c r="AR1265" i="2"/>
  <c r="AT1265" i="2"/>
  <c r="AL1244" i="2"/>
  <c r="AK1244" i="2"/>
  <c r="AI1244" i="2"/>
  <c r="AA1244" i="2"/>
  <c r="Z1244" i="2"/>
  <c r="AJ1244" i="2"/>
  <c r="AH1244" i="2"/>
  <c r="AG1244" i="2"/>
  <c r="M1244" i="2" s="1"/>
  <c r="N1244" i="2" s="1"/>
  <c r="Y1244" i="2"/>
  <c r="AH1255" i="2"/>
  <c r="Z1255" i="2"/>
  <c r="AG1255" i="2"/>
  <c r="M1255" i="2" s="1"/>
  <c r="N1255" i="2" s="1"/>
  <c r="Y1255" i="2"/>
  <c r="AL1255" i="2"/>
  <c r="AA1255" i="2"/>
  <c r="AK1255" i="2"/>
  <c r="AJ1255" i="2"/>
  <c r="AI1255" i="2"/>
  <c r="AH1251" i="2"/>
  <c r="Z1251" i="2"/>
  <c r="AG1251" i="2"/>
  <c r="Y1251" i="2"/>
  <c r="AL1251" i="2"/>
  <c r="AA1251" i="2"/>
  <c r="AJ1251" i="2"/>
  <c r="O1251" i="2" s="1"/>
  <c r="P1251" i="2" s="1"/>
  <c r="AI1251" i="2"/>
  <c r="AK1251" i="2"/>
  <c r="AH1229" i="2"/>
  <c r="Z1229" i="2"/>
  <c r="AG1229" i="2"/>
  <c r="M1229" i="2" s="1"/>
  <c r="N1229" i="2" s="1"/>
  <c r="AL1229" i="2"/>
  <c r="AK1229" i="2"/>
  <c r="AA1229" i="2"/>
  <c r="AI1229" i="2"/>
  <c r="Y1229" i="2"/>
  <c r="K1229" i="2" s="1"/>
  <c r="L1229" i="2" s="1"/>
  <c r="AJ1229" i="2"/>
  <c r="I1264" i="2"/>
  <c r="W1264" i="2"/>
  <c r="AK1219" i="2"/>
  <c r="AJ1219" i="2"/>
  <c r="O1219" i="2" s="1"/>
  <c r="P1219" i="2" s="1"/>
  <c r="AL1219" i="2"/>
  <c r="AI1219" i="2"/>
  <c r="AH1219" i="2"/>
  <c r="AG1219" i="2"/>
  <c r="AA1219" i="2"/>
  <c r="Z1219" i="2"/>
  <c r="Y1219" i="2"/>
  <c r="V1186" i="2"/>
  <c r="AH1235" i="2"/>
  <c r="Z1235" i="2"/>
  <c r="AG1235" i="2"/>
  <c r="M1235" i="2" s="1"/>
  <c r="N1235" i="2" s="1"/>
  <c r="Y1235" i="2"/>
  <c r="AK1235" i="2"/>
  <c r="AA1235" i="2"/>
  <c r="AJ1235" i="2"/>
  <c r="AI1235" i="2"/>
  <c r="AL1235" i="2"/>
  <c r="AR1212" i="2"/>
  <c r="AT1212" i="2"/>
  <c r="AS1212" i="2"/>
  <c r="AT1162" i="2"/>
  <c r="AS1162" i="2"/>
  <c r="AR1162" i="2"/>
  <c r="AS1151" i="2"/>
  <c r="AR1151" i="2"/>
  <c r="AT1151" i="2"/>
  <c r="M1129" i="2"/>
  <c r="N1129" i="2" s="1"/>
  <c r="AK1149" i="2"/>
  <c r="AJ1149" i="2"/>
  <c r="O1149" i="2" s="1"/>
  <c r="P1149" i="2" s="1"/>
  <c r="AI1149" i="2"/>
  <c r="AA1149" i="2"/>
  <c r="AH1149" i="2"/>
  <c r="Z1149" i="2"/>
  <c r="AG1149" i="2"/>
  <c r="M1149" i="2" s="1"/>
  <c r="N1149" i="2" s="1"/>
  <c r="Y1149" i="2"/>
  <c r="AL1149" i="2"/>
  <c r="AS1131" i="2"/>
  <c r="AT1131" i="2"/>
  <c r="AR1131" i="2"/>
  <c r="V1218" i="2"/>
  <c r="AG1156" i="2"/>
  <c r="M1156" i="2" s="1"/>
  <c r="N1156" i="2" s="1"/>
  <c r="Y1156" i="2"/>
  <c r="AL1156" i="2"/>
  <c r="AK1156" i="2"/>
  <c r="AJ1156" i="2"/>
  <c r="AH1156" i="2"/>
  <c r="Z1156" i="2"/>
  <c r="AI1156" i="2"/>
  <c r="AA1156" i="2"/>
  <c r="AG1146" i="2"/>
  <c r="M1146" i="2" s="1"/>
  <c r="N1146" i="2" s="1"/>
  <c r="Y1146" i="2"/>
  <c r="AL1146" i="2"/>
  <c r="AK1146" i="2"/>
  <c r="AH1146" i="2"/>
  <c r="Z1146" i="2"/>
  <c r="AJ1146" i="2"/>
  <c r="AI1146" i="2"/>
  <c r="AA1146" i="2"/>
  <c r="AT1144" i="2"/>
  <c r="AS1144" i="2"/>
  <c r="AR1144" i="2"/>
  <c r="AR1087" i="2"/>
  <c r="AT1087" i="2"/>
  <c r="AS1087" i="2"/>
  <c r="AK1151" i="2"/>
  <c r="AJ1151" i="2"/>
  <c r="AI1151" i="2"/>
  <c r="AA1151" i="2"/>
  <c r="AH1151" i="2"/>
  <c r="Z1151" i="2"/>
  <c r="AG1151" i="2"/>
  <c r="M1151" i="2" s="1"/>
  <c r="N1151" i="2" s="1"/>
  <c r="Y1151" i="2"/>
  <c r="AL1151" i="2"/>
  <c r="W1121" i="2"/>
  <c r="W1096" i="2"/>
  <c r="AT1013" i="2"/>
  <c r="AR1013" i="2"/>
  <c r="AS1013" i="2"/>
  <c r="AG1100" i="2"/>
  <c r="M1100" i="2" s="1"/>
  <c r="N1100" i="2" s="1"/>
  <c r="Y1100" i="2"/>
  <c r="AL1100" i="2"/>
  <c r="AK1100" i="2"/>
  <c r="AJ1100" i="2"/>
  <c r="AH1100" i="2"/>
  <c r="Z1100" i="2"/>
  <c r="AI1100" i="2"/>
  <c r="AA1100" i="2"/>
  <c r="AL1051" i="2"/>
  <c r="AJ1051" i="2"/>
  <c r="AI1051" i="2"/>
  <c r="AA1051" i="2"/>
  <c r="AH1051" i="2"/>
  <c r="Z1051" i="2"/>
  <c r="AK1051" i="2"/>
  <c r="AG1051" i="2"/>
  <c r="M1051" i="2" s="1"/>
  <c r="N1051" i="2" s="1"/>
  <c r="Y1051" i="2"/>
  <c r="V1024" i="2"/>
  <c r="I1024" i="2"/>
  <c r="AT1046" i="2"/>
  <c r="AR1046" i="2"/>
  <c r="AS1046" i="2"/>
  <c r="AL1025" i="2"/>
  <c r="AJ1025" i="2"/>
  <c r="AI1025" i="2"/>
  <c r="AA1025" i="2"/>
  <c r="AH1025" i="2"/>
  <c r="Z1025" i="2"/>
  <c r="AK1025" i="2"/>
  <c r="AG1025" i="2"/>
  <c r="M1025" i="2" s="1"/>
  <c r="N1025" i="2" s="1"/>
  <c r="Y1025" i="2"/>
  <c r="AS994" i="2"/>
  <c r="AR994" i="2"/>
  <c r="AT994" i="2"/>
  <c r="I918" i="2"/>
  <c r="V918" i="2"/>
  <c r="AL1076" i="2"/>
  <c r="AJ1076" i="2"/>
  <c r="AA1076" i="2"/>
  <c r="AI1076" i="2"/>
  <c r="Z1076" i="2"/>
  <c r="AH1076" i="2"/>
  <c r="Y1076" i="2"/>
  <c r="AG1076" i="2"/>
  <c r="AK1076" i="2"/>
  <c r="AT1056" i="2"/>
  <c r="AS1056" i="2"/>
  <c r="AR1056" i="2"/>
  <c r="AI1050" i="2"/>
  <c r="AA1050" i="2"/>
  <c r="AH1050" i="2"/>
  <c r="Z1050" i="2"/>
  <c r="AL1050" i="2"/>
  <c r="AJ1050" i="2"/>
  <c r="AG1050" i="2"/>
  <c r="M1050" i="2" s="1"/>
  <c r="N1050" i="2" s="1"/>
  <c r="Y1050" i="2"/>
  <c r="AK1050" i="2"/>
  <c r="AU1015" i="2"/>
  <c r="AY1015" i="2"/>
  <c r="AV1015" i="2"/>
  <c r="AW1015" i="2"/>
  <c r="AX1015" i="2"/>
  <c r="AL1069" i="2"/>
  <c r="AJ1069" i="2"/>
  <c r="AI1069" i="2"/>
  <c r="AA1069" i="2"/>
  <c r="AH1069" i="2"/>
  <c r="Z1069" i="2"/>
  <c r="AG1069" i="2"/>
  <c r="M1069" i="2" s="1"/>
  <c r="N1069" i="2" s="1"/>
  <c r="Y1069" i="2"/>
  <c r="AK1069" i="2"/>
  <c r="AT1053" i="2"/>
  <c r="AR1053" i="2"/>
  <c r="AS1053" i="2"/>
  <c r="AT1052" i="2"/>
  <c r="AS1052" i="2"/>
  <c r="AR1052" i="2"/>
  <c r="AI1066" i="2"/>
  <c r="AA1066" i="2"/>
  <c r="AH1066" i="2"/>
  <c r="Z1066" i="2"/>
  <c r="AL1066" i="2"/>
  <c r="AK1066" i="2"/>
  <c r="AJ1066" i="2"/>
  <c r="Y1066" i="2"/>
  <c r="AG1066" i="2"/>
  <c r="M1066" i="2" s="1"/>
  <c r="N1066" i="2" s="1"/>
  <c r="AI1010" i="2"/>
  <c r="AA1010" i="2"/>
  <c r="AH1010" i="2"/>
  <c r="Z1010" i="2"/>
  <c r="Y1010" i="2"/>
  <c r="AL1010" i="2"/>
  <c r="AK1010" i="2"/>
  <c r="AJ1010" i="2"/>
  <c r="AG1010" i="2"/>
  <c r="K1006" i="2"/>
  <c r="L1006" i="2" s="1"/>
  <c r="AL966" i="2"/>
  <c r="AK966" i="2"/>
  <c r="AJ966" i="2"/>
  <c r="AI966" i="2"/>
  <c r="AA966" i="2"/>
  <c r="AH966" i="2"/>
  <c r="Z966" i="2"/>
  <c r="AG966" i="2"/>
  <c r="M966" i="2" s="1"/>
  <c r="N966" i="2" s="1"/>
  <c r="Y966" i="2"/>
  <c r="AT938" i="2"/>
  <c r="AS938" i="2"/>
  <c r="AR938" i="2"/>
  <c r="I989" i="2"/>
  <c r="V989" i="2"/>
  <c r="AL968" i="2"/>
  <c r="AK968" i="2"/>
  <c r="AJ968" i="2"/>
  <c r="AI968" i="2"/>
  <c r="AA968" i="2"/>
  <c r="AH968" i="2"/>
  <c r="Z968" i="2"/>
  <c r="AG968" i="2"/>
  <c r="M968" i="2" s="1"/>
  <c r="N968" i="2" s="1"/>
  <c r="Y968" i="2"/>
  <c r="AG917" i="2"/>
  <c r="M917" i="2" s="1"/>
  <c r="N917" i="2" s="1"/>
  <c r="Y917" i="2"/>
  <c r="AI917" i="2"/>
  <c r="AA917" i="2"/>
  <c r="Z917" i="2"/>
  <c r="AL917" i="2"/>
  <c r="AK917" i="2"/>
  <c r="AH917" i="2"/>
  <c r="AJ917" i="2"/>
  <c r="AL940" i="2"/>
  <c r="AK940" i="2"/>
  <c r="AJ940" i="2"/>
  <c r="AI940" i="2"/>
  <c r="AA940" i="2"/>
  <c r="AH940" i="2"/>
  <c r="AG940" i="2"/>
  <c r="M940" i="2" s="1"/>
  <c r="N940" i="2" s="1"/>
  <c r="Z940" i="2"/>
  <c r="Y940" i="2"/>
  <c r="I919" i="2"/>
  <c r="V919" i="2"/>
  <c r="V893" i="2"/>
  <c r="I893" i="2"/>
  <c r="AL1021" i="2"/>
  <c r="AJ1021" i="2"/>
  <c r="AI1021" i="2"/>
  <c r="AA1021" i="2"/>
  <c r="AH1021" i="2"/>
  <c r="Z1021" i="2"/>
  <c r="Y1021" i="2"/>
  <c r="AK1021" i="2"/>
  <c r="AG1021" i="2"/>
  <c r="M1021" i="2" s="1"/>
  <c r="N1021" i="2" s="1"/>
  <c r="AT988" i="2"/>
  <c r="AS988" i="2"/>
  <c r="AR988" i="2"/>
  <c r="AH969" i="2"/>
  <c r="Z969" i="2"/>
  <c r="AG969" i="2"/>
  <c r="M969" i="2" s="1"/>
  <c r="N969" i="2" s="1"/>
  <c r="Y969" i="2"/>
  <c r="AL969" i="2"/>
  <c r="AI969" i="2"/>
  <c r="AA969" i="2"/>
  <c r="AK969" i="2"/>
  <c r="AJ969" i="2"/>
  <c r="AG923" i="2"/>
  <c r="Y923" i="2"/>
  <c r="AI923" i="2"/>
  <c r="AA923" i="2"/>
  <c r="AL923" i="2"/>
  <c r="AK923" i="2"/>
  <c r="AJ923" i="2"/>
  <c r="O923" i="2" s="1"/>
  <c r="P923" i="2" s="1"/>
  <c r="AH923" i="2"/>
  <c r="Z923" i="2"/>
  <c r="AG907" i="2"/>
  <c r="M907" i="2" s="1"/>
  <c r="N907" i="2" s="1"/>
  <c r="Y907" i="2"/>
  <c r="AI907" i="2"/>
  <c r="AA907" i="2"/>
  <c r="AL907" i="2"/>
  <c r="AK907" i="2"/>
  <c r="AJ907" i="2"/>
  <c r="AH907" i="2"/>
  <c r="Z907" i="2"/>
  <c r="AT957" i="2"/>
  <c r="AS957" i="2"/>
  <c r="AR957" i="2"/>
  <c r="AH868" i="2"/>
  <c r="Z868" i="2"/>
  <c r="AG868" i="2"/>
  <c r="M868" i="2" s="1"/>
  <c r="N868" i="2" s="1"/>
  <c r="Y868" i="2"/>
  <c r="AL868" i="2"/>
  <c r="AK868" i="2"/>
  <c r="AI868" i="2"/>
  <c r="AA868" i="2"/>
  <c r="AJ868" i="2"/>
  <c r="O868" i="2" s="1"/>
  <c r="P868" i="2" s="1"/>
  <c r="M824" i="2"/>
  <c r="N824" i="2" s="1"/>
  <c r="V813" i="2"/>
  <c r="V769" i="2"/>
  <c r="I769" i="2"/>
  <c r="V753" i="2"/>
  <c r="I753" i="2"/>
  <c r="AY966" i="2"/>
  <c r="AX966" i="2"/>
  <c r="AU966" i="2"/>
  <c r="AV966" i="2"/>
  <c r="AW966" i="2"/>
  <c r="I1014" i="2"/>
  <c r="V1014" i="2"/>
  <c r="I901" i="2"/>
  <c r="V901" i="2"/>
  <c r="AH838" i="2"/>
  <c r="Z838" i="2"/>
  <c r="AG838" i="2"/>
  <c r="M838" i="2" s="1"/>
  <c r="N838" i="2" s="1"/>
  <c r="Y838" i="2"/>
  <c r="AL838" i="2"/>
  <c r="AI838" i="2"/>
  <c r="AA838" i="2"/>
  <c r="AJ838" i="2"/>
  <c r="AK838" i="2"/>
  <c r="W819" i="2"/>
  <c r="I1018" i="2"/>
  <c r="V1018" i="2"/>
  <c r="AH955" i="2"/>
  <c r="Z955" i="2"/>
  <c r="AG955" i="2"/>
  <c r="M955" i="2" s="1"/>
  <c r="N955" i="2" s="1"/>
  <c r="Y955" i="2"/>
  <c r="AL955" i="2"/>
  <c r="AI955" i="2"/>
  <c r="AA955" i="2"/>
  <c r="AK955" i="2"/>
  <c r="AJ955" i="2"/>
  <c r="AY936" i="2"/>
  <c r="AU936" i="2"/>
  <c r="AV936" i="2"/>
  <c r="AW936" i="2"/>
  <c r="AX936" i="2"/>
  <c r="V843" i="2"/>
  <c r="AT880" i="2"/>
  <c r="AS880" i="2"/>
  <c r="AR880" i="2"/>
  <c r="AH828" i="2"/>
  <c r="Z828" i="2"/>
  <c r="AG828" i="2"/>
  <c r="M828" i="2" s="1"/>
  <c r="N828" i="2" s="1"/>
  <c r="Y828" i="2"/>
  <c r="AL828" i="2"/>
  <c r="AI828" i="2"/>
  <c r="AA828" i="2"/>
  <c r="AK828" i="2"/>
  <c r="AJ828" i="2"/>
  <c r="W875" i="2"/>
  <c r="AT850" i="2"/>
  <c r="AS850" i="2"/>
  <c r="AR850" i="2"/>
  <c r="AH840" i="2"/>
  <c r="Z840" i="2"/>
  <c r="AG840" i="2"/>
  <c r="M840" i="2" s="1"/>
  <c r="N840" i="2" s="1"/>
  <c r="Y840" i="2"/>
  <c r="AL840" i="2"/>
  <c r="AI840" i="2"/>
  <c r="AA840" i="2"/>
  <c r="AK840" i="2"/>
  <c r="AJ840" i="2"/>
  <c r="AL805" i="2"/>
  <c r="AK805" i="2"/>
  <c r="AJ805" i="2"/>
  <c r="AI805" i="2"/>
  <c r="AA805" i="2"/>
  <c r="AH805" i="2"/>
  <c r="Z805" i="2"/>
  <c r="Y805" i="2"/>
  <c r="AG805" i="2"/>
  <c r="M805" i="2" s="1"/>
  <c r="N805" i="2" s="1"/>
  <c r="I874" i="2"/>
  <c r="W874" i="2"/>
  <c r="AT799" i="2"/>
  <c r="AS799" i="2"/>
  <c r="AR799" i="2"/>
  <c r="AT791" i="2"/>
  <c r="AS791" i="2"/>
  <c r="AR791" i="2"/>
  <c r="AT783" i="2"/>
  <c r="AS783" i="2"/>
  <c r="AR783" i="2"/>
  <c r="W827" i="2"/>
  <c r="O775" i="2"/>
  <c r="P775" i="2" s="1"/>
  <c r="AH750" i="2"/>
  <c r="Z750" i="2"/>
  <c r="AG750" i="2"/>
  <c r="M750" i="2" s="1"/>
  <c r="N750" i="2" s="1"/>
  <c r="Y750" i="2"/>
  <c r="AL750" i="2"/>
  <c r="AI750" i="2"/>
  <c r="AA750" i="2"/>
  <c r="AJ750" i="2"/>
  <c r="AK750" i="2"/>
  <c r="W891" i="2"/>
  <c r="AH804" i="2"/>
  <c r="Z804" i="2"/>
  <c r="AG804" i="2"/>
  <c r="M804" i="2" s="1"/>
  <c r="N804" i="2" s="1"/>
  <c r="Y804" i="2"/>
  <c r="AL804" i="2"/>
  <c r="AI804" i="2"/>
  <c r="AA804" i="2"/>
  <c r="AK804" i="2"/>
  <c r="AJ804" i="2"/>
  <c r="AL895" i="2"/>
  <c r="AK895" i="2"/>
  <c r="AJ895" i="2"/>
  <c r="O895" i="2" s="1"/>
  <c r="P895" i="2" s="1"/>
  <c r="AH895" i="2"/>
  <c r="Z895" i="2"/>
  <c r="AG895" i="2"/>
  <c r="Y895" i="2"/>
  <c r="K895" i="2" s="1"/>
  <c r="L895" i="2" s="1"/>
  <c r="AI895" i="2"/>
  <c r="AA895" i="2"/>
  <c r="AL809" i="2"/>
  <c r="AK809" i="2"/>
  <c r="AJ809" i="2"/>
  <c r="AI809" i="2"/>
  <c r="AA809" i="2"/>
  <c r="AH809" i="2"/>
  <c r="Z809" i="2"/>
  <c r="AG809" i="2"/>
  <c r="M809" i="2" s="1"/>
  <c r="N809" i="2" s="1"/>
  <c r="Y809" i="2"/>
  <c r="K809" i="2" s="1"/>
  <c r="L809" i="2" s="1"/>
  <c r="AT790" i="2"/>
  <c r="AS790" i="2"/>
  <c r="AR790" i="2"/>
  <c r="V729" i="2"/>
  <c r="I729" i="2"/>
  <c r="AT792" i="2"/>
  <c r="AS792" i="2"/>
  <c r="AR792" i="2"/>
  <c r="AT776" i="2"/>
  <c r="AR776" i="2"/>
  <c r="AS776" i="2"/>
  <c r="W759" i="2"/>
  <c r="AT740" i="2"/>
  <c r="AS740" i="2"/>
  <c r="AR740" i="2"/>
  <c r="W893" i="2"/>
  <c r="AL723" i="2"/>
  <c r="AK723" i="2"/>
  <c r="AI723" i="2"/>
  <c r="Z723" i="2"/>
  <c r="AJ723" i="2"/>
  <c r="AH723" i="2"/>
  <c r="AG723" i="2"/>
  <c r="M723" i="2" s="1"/>
  <c r="N723" i="2" s="1"/>
  <c r="AA723" i="2"/>
  <c r="Y723" i="2"/>
  <c r="AH768" i="2"/>
  <c r="Z768" i="2"/>
  <c r="AG768" i="2"/>
  <c r="M768" i="2" s="1"/>
  <c r="N768" i="2" s="1"/>
  <c r="Y768" i="2"/>
  <c r="AL768" i="2"/>
  <c r="AI768" i="2"/>
  <c r="AA768" i="2"/>
  <c r="AK768" i="2"/>
  <c r="AJ768" i="2"/>
  <c r="AI720" i="2"/>
  <c r="AA720" i="2"/>
  <c r="AJ720" i="2"/>
  <c r="Z720" i="2"/>
  <c r="AL720" i="2"/>
  <c r="Y720" i="2"/>
  <c r="AK720" i="2"/>
  <c r="AH720" i="2"/>
  <c r="AG720" i="2"/>
  <c r="M720" i="2" s="1"/>
  <c r="N720" i="2" s="1"/>
  <c r="AJ719" i="2"/>
  <c r="AG719" i="2"/>
  <c r="M719" i="2" s="1"/>
  <c r="N719" i="2" s="1"/>
  <c r="Y719" i="2"/>
  <c r="AL719" i="2"/>
  <c r="Z719" i="2"/>
  <c r="AK719" i="2"/>
  <c r="AI719" i="2"/>
  <c r="AH719" i="2"/>
  <c r="AA719" i="2"/>
  <c r="AJ655" i="2"/>
  <c r="AI655" i="2"/>
  <c r="AA655" i="2"/>
  <c r="AH655" i="2"/>
  <c r="Z655" i="2"/>
  <c r="AG655" i="2"/>
  <c r="M655" i="2" s="1"/>
  <c r="N655" i="2" s="1"/>
  <c r="Y655" i="2"/>
  <c r="AK655" i="2"/>
  <c r="AL655" i="2"/>
  <c r="Q664" i="2"/>
  <c r="R664" i="2" s="1"/>
  <c r="AJ657" i="2"/>
  <c r="AI657" i="2"/>
  <c r="AA657" i="2"/>
  <c r="AH657" i="2"/>
  <c r="Z657" i="2"/>
  <c r="AG657" i="2"/>
  <c r="M657" i="2" s="1"/>
  <c r="N657" i="2" s="1"/>
  <c r="Y657" i="2"/>
  <c r="AK657" i="2"/>
  <c r="AL657" i="2"/>
  <c r="AK706" i="2"/>
  <c r="AH706" i="2"/>
  <c r="Z706" i="2"/>
  <c r="AL706" i="2"/>
  <c r="AA706" i="2"/>
  <c r="AJ706" i="2"/>
  <c r="Y706" i="2"/>
  <c r="AI706" i="2"/>
  <c r="AG706" i="2"/>
  <c r="AJ691" i="2"/>
  <c r="AI691" i="2"/>
  <c r="AA691" i="2"/>
  <c r="AH691" i="2"/>
  <c r="Z691" i="2"/>
  <c r="AG691" i="2"/>
  <c r="M691" i="2" s="1"/>
  <c r="N691" i="2" s="1"/>
  <c r="Y691" i="2"/>
  <c r="AK691" i="2"/>
  <c r="AL691" i="2"/>
  <c r="AT697" i="2"/>
  <c r="AS697" i="2"/>
  <c r="AR697" i="2"/>
  <c r="AL654" i="2"/>
  <c r="AK654" i="2"/>
  <c r="AI654" i="2"/>
  <c r="AA654" i="2"/>
  <c r="AG654" i="2"/>
  <c r="M654" i="2" s="1"/>
  <c r="N654" i="2" s="1"/>
  <c r="Y654" i="2"/>
  <c r="AH654" i="2"/>
  <c r="Z654" i="2"/>
  <c r="AJ654" i="2"/>
  <c r="K672" i="2"/>
  <c r="L672" i="2" s="1"/>
  <c r="AJ669" i="2"/>
  <c r="AI669" i="2"/>
  <c r="AA669" i="2"/>
  <c r="AH669" i="2"/>
  <c r="Z669" i="2"/>
  <c r="AG669" i="2"/>
  <c r="M669" i="2" s="1"/>
  <c r="N669" i="2" s="1"/>
  <c r="Y669" i="2"/>
  <c r="AK669" i="2"/>
  <c r="AL669" i="2"/>
  <c r="V652" i="2"/>
  <c r="V702" i="2"/>
  <c r="I702" i="2"/>
  <c r="AL638" i="2"/>
  <c r="AK638" i="2"/>
  <c r="AG638" i="2"/>
  <c r="M638" i="2" s="1"/>
  <c r="N638" i="2" s="1"/>
  <c r="Y638" i="2"/>
  <c r="AA638" i="2"/>
  <c r="Z638" i="2"/>
  <c r="AJ638" i="2"/>
  <c r="AH638" i="2"/>
  <c r="AI638" i="2"/>
  <c r="AR582" i="2"/>
  <c r="AT582" i="2"/>
  <c r="AS582" i="2"/>
  <c r="X566" i="2"/>
  <c r="Q648" i="2"/>
  <c r="R648" i="2" s="1"/>
  <c r="AL610" i="2"/>
  <c r="AK610" i="2"/>
  <c r="AG610" i="2"/>
  <c r="M610" i="2" s="1"/>
  <c r="N610" i="2" s="1"/>
  <c r="Y610" i="2"/>
  <c r="AA610" i="2"/>
  <c r="Z610" i="2"/>
  <c r="AJ610" i="2"/>
  <c r="AI610" i="2"/>
  <c r="AH610" i="2"/>
  <c r="AT585" i="2"/>
  <c r="AS585" i="2"/>
  <c r="AR585" i="2"/>
  <c r="AL569" i="2"/>
  <c r="AK569" i="2"/>
  <c r="AI569" i="2"/>
  <c r="AA569" i="2"/>
  <c r="AJ569" i="2"/>
  <c r="AH569" i="2"/>
  <c r="AG569" i="2"/>
  <c r="M569" i="2" s="1"/>
  <c r="N569" i="2" s="1"/>
  <c r="Z569" i="2"/>
  <c r="Y569" i="2"/>
  <c r="AT553" i="2"/>
  <c r="AS553" i="2"/>
  <c r="AR553" i="2"/>
  <c r="AI544" i="2"/>
  <c r="AA544" i="2"/>
  <c r="AH544" i="2"/>
  <c r="Z544" i="2"/>
  <c r="AG544" i="2"/>
  <c r="Y544" i="2"/>
  <c r="AJ544" i="2"/>
  <c r="AL544" i="2"/>
  <c r="AK544" i="2"/>
  <c r="AT524" i="2"/>
  <c r="AS524" i="2"/>
  <c r="AR524" i="2"/>
  <c r="AI617" i="2"/>
  <c r="AA617" i="2"/>
  <c r="AH617" i="2"/>
  <c r="Z617" i="2"/>
  <c r="AG617" i="2"/>
  <c r="M617" i="2" s="1"/>
  <c r="N617" i="2" s="1"/>
  <c r="Y617" i="2"/>
  <c r="AK617" i="2"/>
  <c r="AL617" i="2"/>
  <c r="AJ617" i="2"/>
  <c r="AT604" i="2"/>
  <c r="AS604" i="2"/>
  <c r="AR604" i="2"/>
  <c r="V581" i="2"/>
  <c r="I581" i="2"/>
  <c r="V549" i="2"/>
  <c r="I549" i="2"/>
  <c r="AK519" i="2"/>
  <c r="AG519" i="2"/>
  <c r="AL519" i="2"/>
  <c r="AA519" i="2"/>
  <c r="AJ519" i="2"/>
  <c r="Z519" i="2"/>
  <c r="AI519" i="2"/>
  <c r="AH519" i="2"/>
  <c r="Y519" i="2"/>
  <c r="M596" i="2"/>
  <c r="N596" i="2" s="1"/>
  <c r="AT522" i="2"/>
  <c r="AS522" i="2"/>
  <c r="AR522" i="2"/>
  <c r="AK517" i="2"/>
  <c r="AI517" i="2"/>
  <c r="Y517" i="2"/>
  <c r="AH517" i="2"/>
  <c r="AG517" i="2"/>
  <c r="M517" i="2" s="1"/>
  <c r="N517" i="2" s="1"/>
  <c r="Z517" i="2"/>
  <c r="AL517" i="2"/>
  <c r="AJ517" i="2"/>
  <c r="AA517" i="2"/>
  <c r="V499" i="2"/>
  <c r="I499" i="2"/>
  <c r="V483" i="2"/>
  <c r="I483" i="2"/>
  <c r="AJ637" i="2"/>
  <c r="AI637" i="2"/>
  <c r="AA637" i="2"/>
  <c r="AH637" i="2"/>
  <c r="Z637" i="2"/>
  <c r="AG637" i="2"/>
  <c r="M637" i="2" s="1"/>
  <c r="N637" i="2" s="1"/>
  <c r="Y637" i="2"/>
  <c r="AK637" i="2"/>
  <c r="AL637" i="2"/>
  <c r="AL636" i="2"/>
  <c r="AK636" i="2"/>
  <c r="AG636" i="2"/>
  <c r="M636" i="2" s="1"/>
  <c r="N636" i="2" s="1"/>
  <c r="Y636" i="2"/>
  <c r="AI636" i="2"/>
  <c r="AH636" i="2"/>
  <c r="Z636" i="2"/>
  <c r="AJ636" i="2"/>
  <c r="AA636" i="2"/>
  <c r="AI572" i="2"/>
  <c r="AA572" i="2"/>
  <c r="AH572" i="2"/>
  <c r="Z572" i="2"/>
  <c r="AG572" i="2"/>
  <c r="M572" i="2" s="1"/>
  <c r="N572" i="2" s="1"/>
  <c r="Y572" i="2"/>
  <c r="AJ572" i="2"/>
  <c r="AL572" i="2"/>
  <c r="AK572" i="2"/>
  <c r="AL557" i="2"/>
  <c r="AK557" i="2"/>
  <c r="AI557" i="2"/>
  <c r="AA557" i="2"/>
  <c r="Z557" i="2"/>
  <c r="Y557" i="2"/>
  <c r="AJ557" i="2"/>
  <c r="AH557" i="2"/>
  <c r="AG557" i="2"/>
  <c r="I478" i="2"/>
  <c r="V478" i="2"/>
  <c r="AR667" i="2"/>
  <c r="AS667" i="2"/>
  <c r="AT667" i="2"/>
  <c r="AI594" i="2"/>
  <c r="AA594" i="2"/>
  <c r="AH594" i="2"/>
  <c r="Z594" i="2"/>
  <c r="AG594" i="2"/>
  <c r="M594" i="2" s="1"/>
  <c r="N594" i="2" s="1"/>
  <c r="Y594" i="2"/>
  <c r="AJ594" i="2"/>
  <c r="AK594" i="2"/>
  <c r="AL594" i="2"/>
  <c r="AJ480" i="2"/>
  <c r="AI480" i="2"/>
  <c r="AA480" i="2"/>
  <c r="AH480" i="2"/>
  <c r="Z480" i="2"/>
  <c r="AG480" i="2"/>
  <c r="Y480" i="2"/>
  <c r="AL480" i="2"/>
  <c r="AK480" i="2"/>
  <c r="I476" i="2"/>
  <c r="V476" i="2"/>
  <c r="AL449" i="2"/>
  <c r="AK449" i="2"/>
  <c r="AI449" i="2"/>
  <c r="AA449" i="2"/>
  <c r="AJ449" i="2"/>
  <c r="AH449" i="2"/>
  <c r="AG449" i="2"/>
  <c r="M449" i="2" s="1"/>
  <c r="N449" i="2" s="1"/>
  <c r="Z449" i="2"/>
  <c r="Y449" i="2"/>
  <c r="I440" i="2"/>
  <c r="W440" i="2"/>
  <c r="V440" i="2"/>
  <c r="I514" i="2"/>
  <c r="V514" i="2"/>
  <c r="I458" i="2"/>
  <c r="V458" i="2"/>
  <c r="AR677" i="2"/>
  <c r="AS677" i="2"/>
  <c r="AT677" i="2"/>
  <c r="AL485" i="2"/>
  <c r="AK485" i="2"/>
  <c r="AJ485" i="2"/>
  <c r="O485" i="2" s="1"/>
  <c r="P485" i="2" s="1"/>
  <c r="AI485" i="2"/>
  <c r="AA485" i="2"/>
  <c r="Z485" i="2"/>
  <c r="Y485" i="2"/>
  <c r="AG485" i="2"/>
  <c r="AH485" i="2"/>
  <c r="AR669" i="2"/>
  <c r="AS669" i="2"/>
  <c r="AT669" i="2"/>
  <c r="AI554" i="2"/>
  <c r="AA554" i="2"/>
  <c r="AH554" i="2"/>
  <c r="Z554" i="2"/>
  <c r="AG554" i="2"/>
  <c r="M554" i="2" s="1"/>
  <c r="N554" i="2" s="1"/>
  <c r="Y554" i="2"/>
  <c r="AJ554" i="2"/>
  <c r="AK554" i="2"/>
  <c r="AL554" i="2"/>
  <c r="AS518" i="2"/>
  <c r="AR518" i="2"/>
  <c r="AT518" i="2"/>
  <c r="AL475" i="2"/>
  <c r="AK475" i="2"/>
  <c r="AI475" i="2"/>
  <c r="AA475" i="2"/>
  <c r="Y475" i="2"/>
  <c r="AJ475" i="2"/>
  <c r="AH475" i="2"/>
  <c r="AG475" i="2"/>
  <c r="M475" i="2" s="1"/>
  <c r="N475" i="2" s="1"/>
  <c r="Z475" i="2"/>
  <c r="AJ470" i="2"/>
  <c r="AI470" i="2"/>
  <c r="AA470" i="2"/>
  <c r="AH470" i="2"/>
  <c r="Z470" i="2"/>
  <c r="AG470" i="2"/>
  <c r="M470" i="2" s="1"/>
  <c r="N470" i="2" s="1"/>
  <c r="Y470" i="2"/>
  <c r="AL470" i="2"/>
  <c r="AK470" i="2"/>
  <c r="W555" i="2"/>
  <c r="V453" i="2"/>
  <c r="I453" i="2"/>
  <c r="K437" i="2"/>
  <c r="L437" i="2" s="1"/>
  <c r="AT384" i="2"/>
  <c r="AS384" i="2"/>
  <c r="AR384" i="2"/>
  <c r="AK353" i="2"/>
  <c r="AJ353" i="2"/>
  <c r="AI353" i="2"/>
  <c r="AA353" i="2"/>
  <c r="AH353" i="2"/>
  <c r="Z353" i="2"/>
  <c r="AL353" i="2"/>
  <c r="Y353" i="2"/>
  <c r="K353" i="2" s="1"/>
  <c r="L353" i="2" s="1"/>
  <c r="AG353" i="2"/>
  <c r="M353" i="2" s="1"/>
  <c r="N353" i="2" s="1"/>
  <c r="AK321" i="2"/>
  <c r="AJ321" i="2"/>
  <c r="AI321" i="2"/>
  <c r="AA321" i="2"/>
  <c r="AH321" i="2"/>
  <c r="Z321" i="2"/>
  <c r="AL321" i="2"/>
  <c r="Y321" i="2"/>
  <c r="AG321" i="2"/>
  <c r="M321" i="2" s="1"/>
  <c r="N321" i="2" s="1"/>
  <c r="AR305" i="2"/>
  <c r="AT305" i="2"/>
  <c r="AS305" i="2"/>
  <c r="AR289" i="2"/>
  <c r="AT289" i="2"/>
  <c r="AS289" i="2"/>
  <c r="AR273" i="2"/>
  <c r="AT273" i="2"/>
  <c r="AS273" i="2"/>
  <c r="K489" i="2"/>
  <c r="L489" i="2" s="1"/>
  <c r="AR486" i="2"/>
  <c r="AT486" i="2"/>
  <c r="AS486" i="2"/>
  <c r="AL385" i="2"/>
  <c r="AK385" i="2"/>
  <c r="AA385" i="2"/>
  <c r="AJ385" i="2"/>
  <c r="Z385" i="2"/>
  <c r="AH385" i="2"/>
  <c r="Y385" i="2"/>
  <c r="AI385" i="2"/>
  <c r="AG385" i="2"/>
  <c r="M385" i="2" s="1"/>
  <c r="N385" i="2" s="1"/>
  <c r="AS325" i="2"/>
  <c r="AR325" i="2"/>
  <c r="AT325" i="2"/>
  <c r="V332" i="2"/>
  <c r="V258" i="2"/>
  <c r="I201" i="2"/>
  <c r="K513" i="2"/>
  <c r="L513" i="2" s="1"/>
  <c r="AR510" i="2"/>
  <c r="AT510" i="2"/>
  <c r="AS510" i="2"/>
  <c r="AL435" i="2"/>
  <c r="AK435" i="2"/>
  <c r="AG435" i="2"/>
  <c r="M435" i="2" s="1"/>
  <c r="N435" i="2" s="1"/>
  <c r="AA435" i="2"/>
  <c r="Z435" i="2"/>
  <c r="Y435" i="2"/>
  <c r="AJ435" i="2"/>
  <c r="AI435" i="2"/>
  <c r="AH435" i="2"/>
  <c r="AL427" i="2"/>
  <c r="AK427" i="2"/>
  <c r="AA427" i="2"/>
  <c r="Z427" i="2"/>
  <c r="AJ427" i="2"/>
  <c r="Y427" i="2"/>
  <c r="AI427" i="2"/>
  <c r="AH427" i="2"/>
  <c r="AG427" i="2"/>
  <c r="M427" i="2" s="1"/>
  <c r="N427" i="2" s="1"/>
  <c r="W505" i="2"/>
  <c r="AR422" i="2"/>
  <c r="AT422" i="2"/>
  <c r="AS422" i="2"/>
  <c r="AQ343" i="2"/>
  <c r="AP343" i="2"/>
  <c r="AN343" i="2"/>
  <c r="AO343" i="2"/>
  <c r="AM343" i="2"/>
  <c r="AS333" i="2"/>
  <c r="AR333" i="2"/>
  <c r="AT333" i="2"/>
  <c r="I518" i="2"/>
  <c r="O518" i="2"/>
  <c r="P518" i="2" s="1"/>
  <c r="AH384" i="2"/>
  <c r="Z384" i="2"/>
  <c r="AG384" i="2"/>
  <c r="M384" i="2" s="1"/>
  <c r="N384" i="2" s="1"/>
  <c r="Y384" i="2"/>
  <c r="AL384" i="2"/>
  <c r="AJ384" i="2"/>
  <c r="AK384" i="2"/>
  <c r="AI384" i="2"/>
  <c r="AA384" i="2"/>
  <c r="AL369" i="2"/>
  <c r="AK369" i="2"/>
  <c r="AJ369" i="2"/>
  <c r="AA369" i="2"/>
  <c r="AI369" i="2"/>
  <c r="Z369" i="2"/>
  <c r="AG369" i="2"/>
  <c r="M369" i="2" s="1"/>
  <c r="N369" i="2" s="1"/>
  <c r="AH369" i="2"/>
  <c r="Y369" i="2"/>
  <c r="I260" i="2"/>
  <c r="I212" i="2"/>
  <c r="O212" i="2"/>
  <c r="P212" i="2" s="1"/>
  <c r="AR424" i="2"/>
  <c r="AT424" i="2"/>
  <c r="AS424" i="2"/>
  <c r="AG326" i="2"/>
  <c r="M326" i="2" s="1"/>
  <c r="N326" i="2" s="1"/>
  <c r="Y326" i="2"/>
  <c r="AL326" i="2"/>
  <c r="AJ326" i="2"/>
  <c r="O326" i="2" s="1"/>
  <c r="P326" i="2" s="1"/>
  <c r="AK326" i="2"/>
  <c r="AI326" i="2"/>
  <c r="AH326" i="2"/>
  <c r="Z326" i="2"/>
  <c r="AA326" i="2"/>
  <c r="AT306" i="2"/>
  <c r="AR306" i="2"/>
  <c r="AS306" i="2"/>
  <c r="AT298" i="2"/>
  <c r="AR298" i="2"/>
  <c r="AS298" i="2"/>
  <c r="AT290" i="2"/>
  <c r="AR290" i="2"/>
  <c r="AS290" i="2"/>
  <c r="AT282" i="2"/>
  <c r="AR282" i="2"/>
  <c r="AS282" i="2"/>
  <c r="AL270" i="2"/>
  <c r="AJ270" i="2"/>
  <c r="AH270" i="2"/>
  <c r="AG270" i="2"/>
  <c r="M270" i="2" s="1"/>
  <c r="N270" i="2" s="1"/>
  <c r="AA270" i="2"/>
  <c r="AK270" i="2"/>
  <c r="AI270" i="2"/>
  <c r="Y270" i="2"/>
  <c r="Z270" i="2"/>
  <c r="AR245" i="2"/>
  <c r="AT245" i="2"/>
  <c r="AS245" i="2"/>
  <c r="K626" i="2"/>
  <c r="L626" i="2" s="1"/>
  <c r="AL413" i="2"/>
  <c r="AK413" i="2"/>
  <c r="AA413" i="2"/>
  <c r="Z413" i="2"/>
  <c r="AI413" i="2"/>
  <c r="AH413" i="2"/>
  <c r="AG413" i="2"/>
  <c r="M413" i="2" s="1"/>
  <c r="N413" i="2" s="1"/>
  <c r="Y413" i="2"/>
  <c r="AJ413" i="2"/>
  <c r="AL405" i="2"/>
  <c r="AK405" i="2"/>
  <c r="AA405" i="2"/>
  <c r="Z405" i="2"/>
  <c r="AI405" i="2"/>
  <c r="AJ405" i="2"/>
  <c r="AG405" i="2"/>
  <c r="M405" i="2" s="1"/>
  <c r="N405" i="2" s="1"/>
  <c r="Y405" i="2"/>
  <c r="AH405" i="2"/>
  <c r="W280" i="2"/>
  <c r="W238" i="2"/>
  <c r="AL226" i="2"/>
  <c r="AJ226" i="2"/>
  <c r="AH226" i="2"/>
  <c r="AG226" i="2"/>
  <c r="M226" i="2" s="1"/>
  <c r="N226" i="2" s="1"/>
  <c r="AK226" i="2"/>
  <c r="Y226" i="2"/>
  <c r="AI226" i="2"/>
  <c r="Z226" i="2"/>
  <c r="AA226" i="2"/>
  <c r="AL373" i="2"/>
  <c r="AJ373" i="2"/>
  <c r="AA373" i="2"/>
  <c r="AI373" i="2"/>
  <c r="Z373" i="2"/>
  <c r="AH373" i="2"/>
  <c r="Y373" i="2"/>
  <c r="AG373" i="2"/>
  <c r="M373" i="2" s="1"/>
  <c r="N373" i="2" s="1"/>
  <c r="AK373" i="2"/>
  <c r="K267" i="2"/>
  <c r="L267" i="2" s="1"/>
  <c r="W208" i="2"/>
  <c r="W272" i="2"/>
  <c r="Q257" i="2"/>
  <c r="R257" i="2" s="1"/>
  <c r="Q241" i="2"/>
  <c r="R241" i="2" s="1"/>
  <c r="AL222" i="2"/>
  <c r="AJ222" i="2"/>
  <c r="AA222" i="2"/>
  <c r="AH222" i="2"/>
  <c r="AG222" i="2"/>
  <c r="M222" i="2" s="1"/>
  <c r="N222" i="2" s="1"/>
  <c r="Z222" i="2"/>
  <c r="Y222" i="2"/>
  <c r="AK222" i="2"/>
  <c r="AI222" i="2"/>
  <c r="V171" i="2"/>
  <c r="I380" i="2"/>
  <c r="V380" i="2"/>
  <c r="W324" i="2"/>
  <c r="AL268" i="2"/>
  <c r="AJ268" i="2"/>
  <c r="Z268" i="2"/>
  <c r="Y268" i="2"/>
  <c r="AK268" i="2"/>
  <c r="AI268" i="2"/>
  <c r="AA268" i="2"/>
  <c r="AH268" i="2"/>
  <c r="AG268" i="2"/>
  <c r="M268" i="2" s="1"/>
  <c r="N268" i="2" s="1"/>
  <c r="X259" i="2"/>
  <c r="AL244" i="2"/>
  <c r="AJ244" i="2"/>
  <c r="O244" i="2" s="1"/>
  <c r="P244" i="2" s="1"/>
  <c r="AI244" i="2"/>
  <c r="AH244" i="2"/>
  <c r="AG244" i="2"/>
  <c r="M244" i="2" s="1"/>
  <c r="N244" i="2" s="1"/>
  <c r="Z244" i="2"/>
  <c r="AK244" i="2"/>
  <c r="Y244" i="2"/>
  <c r="K244" i="2" s="1"/>
  <c r="L244" i="2" s="1"/>
  <c r="AA244" i="2"/>
  <c r="AR207" i="2"/>
  <c r="AT207" i="2"/>
  <c r="AS207" i="2"/>
  <c r="Q141" i="2"/>
  <c r="R141" i="2" s="1"/>
  <c r="I141" i="2"/>
  <c r="I125" i="2"/>
  <c r="I93" i="2"/>
  <c r="AR402" i="2"/>
  <c r="AT402" i="2"/>
  <c r="AS402" i="2"/>
  <c r="AT148" i="2"/>
  <c r="AS148" i="2"/>
  <c r="AR148" i="2"/>
  <c r="AT100" i="2"/>
  <c r="AS100" i="2"/>
  <c r="AR100" i="2"/>
  <c r="V199" i="2"/>
  <c r="W292" i="2"/>
  <c r="AS89" i="2"/>
  <c r="AT89" i="2"/>
  <c r="AR89" i="2"/>
  <c r="AL407" i="2"/>
  <c r="AK407" i="2"/>
  <c r="AA407" i="2"/>
  <c r="Z407" i="2"/>
  <c r="AI407" i="2"/>
  <c r="AG407" i="2"/>
  <c r="M407" i="2" s="1"/>
  <c r="N407" i="2" s="1"/>
  <c r="Y407" i="2"/>
  <c r="AJ407" i="2"/>
  <c r="AH407" i="2"/>
  <c r="AK335" i="2"/>
  <c r="AJ335" i="2"/>
  <c r="AI335" i="2"/>
  <c r="AA335" i="2"/>
  <c r="AH335" i="2"/>
  <c r="Z335" i="2"/>
  <c r="Y335" i="2"/>
  <c r="AG335" i="2"/>
  <c r="M335" i="2" s="1"/>
  <c r="N335" i="2" s="1"/>
  <c r="AL335" i="2"/>
  <c r="AN220" i="2"/>
  <c r="AP220" i="2"/>
  <c r="AO220" i="2"/>
  <c r="AM220" i="2"/>
  <c r="AQ220" i="2"/>
  <c r="I92" i="2"/>
  <c r="V92" i="2"/>
  <c r="O300" i="2"/>
  <c r="P300" i="2" s="1"/>
  <c r="W284" i="2"/>
  <c r="V267" i="2"/>
  <c r="AQ206" i="2"/>
  <c r="AP206" i="2"/>
  <c r="AO206" i="2"/>
  <c r="AN206" i="2"/>
  <c r="AM206" i="2"/>
  <c r="W201" i="2"/>
  <c r="K184" i="2"/>
  <c r="L184" i="2" s="1"/>
  <c r="AL177" i="2"/>
  <c r="AK177" i="2"/>
  <c r="AG177" i="2"/>
  <c r="M177" i="2" s="1"/>
  <c r="N177" i="2" s="1"/>
  <c r="Y177" i="2"/>
  <c r="AH177" i="2"/>
  <c r="AJ177" i="2"/>
  <c r="AI177" i="2"/>
  <c r="Z177" i="2"/>
  <c r="AA177" i="2"/>
  <c r="V163" i="2"/>
  <c r="O138" i="2"/>
  <c r="P138" i="2" s="1"/>
  <c r="O122" i="2"/>
  <c r="P122" i="2" s="1"/>
  <c r="AJ251" i="2"/>
  <c r="AH251" i="2"/>
  <c r="Z251" i="2"/>
  <c r="AI251" i="2"/>
  <c r="AG251" i="2"/>
  <c r="M251" i="2" s="1"/>
  <c r="N251" i="2" s="1"/>
  <c r="AL251" i="2"/>
  <c r="Y251" i="2"/>
  <c r="K251" i="2" s="1"/>
  <c r="L251" i="2" s="1"/>
  <c r="AK251" i="2"/>
  <c r="AA251" i="2"/>
  <c r="V263" i="2"/>
  <c r="W221" i="2"/>
  <c r="AL183" i="2"/>
  <c r="AK183" i="2"/>
  <c r="AI183" i="2"/>
  <c r="Y183" i="2"/>
  <c r="AH183" i="2"/>
  <c r="AG183" i="2"/>
  <c r="M183" i="2" s="1"/>
  <c r="N183" i="2" s="1"/>
  <c r="AA183" i="2"/>
  <c r="Z183" i="2"/>
  <c r="AJ183" i="2"/>
  <c r="AR162" i="2"/>
  <c r="AS162" i="2"/>
  <c r="AT162" i="2"/>
  <c r="AR130" i="2"/>
  <c r="AT130" i="2"/>
  <c r="AS130" i="2"/>
  <c r="V219" i="2"/>
  <c r="AR213" i="2"/>
  <c r="AT213" i="2"/>
  <c r="AS213" i="2"/>
  <c r="I179" i="2"/>
  <c r="W179" i="2"/>
  <c r="V157" i="2"/>
  <c r="O144" i="2"/>
  <c r="P144" i="2" s="1"/>
  <c r="W137" i="2"/>
  <c r="V125" i="2"/>
  <c r="V105" i="2"/>
  <c r="W97" i="2"/>
  <c r="AR196" i="2"/>
  <c r="AT196" i="2"/>
  <c r="AS196" i="2"/>
  <c r="O157" i="2"/>
  <c r="P157" i="2" s="1"/>
  <c r="W151" i="2"/>
  <c r="W135" i="2"/>
  <c r="W111" i="2"/>
  <c r="AT85" i="2"/>
  <c r="AS85" i="2"/>
  <c r="AR85" i="2"/>
  <c r="AS84" i="2"/>
  <c r="AR84" i="2"/>
  <c r="AT84" i="2"/>
  <c r="V132" i="2"/>
  <c r="Y51" i="2"/>
  <c r="AL51" i="2"/>
  <c r="AK51" i="2"/>
  <c r="AH51" i="2"/>
  <c r="Z51" i="2"/>
  <c r="AJ51" i="2"/>
  <c r="AI51" i="2"/>
  <c r="AA51" i="2"/>
  <c r="AG51" i="2"/>
  <c r="M51" i="2" s="1"/>
  <c r="N51" i="2" s="1"/>
  <c r="V198" i="2"/>
  <c r="V164" i="2"/>
  <c r="M126" i="2"/>
  <c r="N126" i="2" s="1"/>
  <c r="Z81" i="2"/>
  <c r="AL81" i="2"/>
  <c r="AK81" i="2"/>
  <c r="AG81" i="2"/>
  <c r="M81" i="2" s="1"/>
  <c r="N81" i="2" s="1"/>
  <c r="Y81" i="2"/>
  <c r="AJ81" i="2"/>
  <c r="AI81" i="2"/>
  <c r="AA81" i="2"/>
  <c r="AH81" i="2"/>
  <c r="AL32" i="2"/>
  <c r="AH32" i="2"/>
  <c r="Z32" i="2"/>
  <c r="AG32" i="2"/>
  <c r="M32" i="2" s="1"/>
  <c r="N32" i="2" s="1"/>
  <c r="Y32" i="2"/>
  <c r="AK32" i="2"/>
  <c r="AJ32" i="2"/>
  <c r="AI32" i="2"/>
  <c r="AA32" i="2"/>
  <c r="AT3" i="2"/>
  <c r="AS3" i="2"/>
  <c r="AR3" i="2"/>
  <c r="W143" i="2"/>
  <c r="AT76" i="2"/>
  <c r="AS76" i="2"/>
  <c r="AR76" i="2"/>
  <c r="AG27" i="2"/>
  <c r="M27" i="2" s="1"/>
  <c r="N27" i="2" s="1"/>
  <c r="Y27" i="2"/>
  <c r="AL27" i="2"/>
  <c r="AK27" i="2"/>
  <c r="AH27" i="2"/>
  <c r="AJ27" i="2"/>
  <c r="AI27" i="2"/>
  <c r="AA27" i="2"/>
  <c r="Z27" i="2"/>
  <c r="AI26" i="2"/>
  <c r="AA26" i="2"/>
  <c r="AL26" i="2"/>
  <c r="AH26" i="2"/>
  <c r="Z26" i="2"/>
  <c r="AG26" i="2"/>
  <c r="M26" i="2" s="1"/>
  <c r="N26" i="2" s="1"/>
  <c r="Y26" i="2"/>
  <c r="AK26" i="2"/>
  <c r="AJ26" i="2"/>
  <c r="AT24" i="2"/>
  <c r="AS24" i="2"/>
  <c r="AR24" i="2"/>
  <c r="AT47" i="2"/>
  <c r="AS47" i="2"/>
  <c r="AR47" i="2"/>
  <c r="AT29" i="2"/>
  <c r="AS29" i="2"/>
  <c r="AR29" i="2"/>
  <c r="W106" i="2"/>
  <c r="V96" i="2"/>
  <c r="AI158" i="2"/>
  <c r="AA158" i="2"/>
  <c r="AH158" i="2"/>
  <c r="Z158" i="2"/>
  <c r="AG158" i="2"/>
  <c r="M158" i="2" s="1"/>
  <c r="N158" i="2" s="1"/>
  <c r="Y158" i="2"/>
  <c r="K158" i="2" s="1"/>
  <c r="L158" i="2" s="1"/>
  <c r="AL158" i="2"/>
  <c r="AK158" i="2"/>
  <c r="AJ158" i="2"/>
  <c r="AL71" i="2"/>
  <c r="AK71" i="2"/>
  <c r="AH71" i="2"/>
  <c r="AG71" i="2"/>
  <c r="M71" i="2" s="1"/>
  <c r="N71" i="2" s="1"/>
  <c r="Y71" i="2"/>
  <c r="AJ71" i="2"/>
  <c r="AI71" i="2"/>
  <c r="AA71" i="2"/>
  <c r="Z71" i="2"/>
  <c r="W92" i="2"/>
  <c r="AL73" i="2"/>
  <c r="AK73" i="2"/>
  <c r="Y73" i="2"/>
  <c r="AJ73" i="2"/>
  <c r="AI73" i="2"/>
  <c r="AA73" i="2"/>
  <c r="Z73" i="2"/>
  <c r="AG73" i="2"/>
  <c r="M73" i="2" s="1"/>
  <c r="N73" i="2" s="1"/>
  <c r="AH73" i="2"/>
  <c r="Z41" i="2"/>
  <c r="AG41" i="2"/>
  <c r="M41" i="2" s="1"/>
  <c r="N41" i="2" s="1"/>
  <c r="AL41" i="2"/>
  <c r="AK41" i="2"/>
  <c r="AJ41" i="2"/>
  <c r="AI41" i="2"/>
  <c r="AA41" i="2"/>
  <c r="AH41" i="2"/>
  <c r="Y41" i="2"/>
  <c r="AR624" i="2" l="1"/>
  <c r="Z1163" i="2"/>
  <c r="AS624" i="2"/>
  <c r="AR615" i="2"/>
  <c r="M1450" i="2"/>
  <c r="N1450" i="2" s="1"/>
  <c r="AH100" i="2"/>
  <c r="M398" i="2"/>
  <c r="N398" i="2" s="1"/>
  <c r="M459" i="2"/>
  <c r="N459" i="2" s="1"/>
  <c r="AG847" i="2"/>
  <c r="M847" i="2" s="1"/>
  <c r="N847" i="2" s="1"/>
  <c r="AA1163" i="2"/>
  <c r="M706" i="2"/>
  <c r="N706" i="2" s="1"/>
  <c r="AK100" i="2"/>
  <c r="AI100" i="2"/>
  <c r="AR1450" i="2"/>
  <c r="M362" i="2"/>
  <c r="N362" i="2" s="1"/>
  <c r="M739" i="2"/>
  <c r="N739" i="2" s="1"/>
  <c r="M883" i="2"/>
  <c r="N883" i="2" s="1"/>
  <c r="AT1269" i="2"/>
  <c r="AT1355" i="2"/>
  <c r="AH847" i="2"/>
  <c r="AR688" i="2"/>
  <c r="AJ1163" i="2"/>
  <c r="O1163" i="2" s="1"/>
  <c r="P1163" i="2" s="1"/>
  <c r="M1499" i="2"/>
  <c r="N1499" i="2" s="1"/>
  <c r="AR883" i="2"/>
  <c r="Q883" i="2" s="1"/>
  <c r="R883" i="2" s="1"/>
  <c r="Z1415" i="2"/>
  <c r="AR459" i="2"/>
  <c r="AR1269" i="2"/>
  <c r="AR1355" i="2"/>
  <c r="AT521" i="2"/>
  <c r="AR674" i="2"/>
  <c r="AJ847" i="2"/>
  <c r="AS688" i="2"/>
  <c r="AS266" i="2"/>
  <c r="AL1163" i="2"/>
  <c r="AK1163" i="2"/>
  <c r="AS883" i="2"/>
  <c r="M1473" i="2"/>
  <c r="N1473" i="2" s="1"/>
  <c r="AS291" i="2"/>
  <c r="Y718" i="2"/>
  <c r="K718" i="2" s="1"/>
  <c r="L718" i="2" s="1"/>
  <c r="AK718" i="2"/>
  <c r="M1116" i="2"/>
  <c r="N1116" i="2" s="1"/>
  <c r="AK664" i="2"/>
  <c r="AH716" i="2"/>
  <c r="AS683" i="2"/>
  <c r="AG662" i="2"/>
  <c r="M662" i="2" s="1"/>
  <c r="N662" i="2" s="1"/>
  <c r="AG678" i="2"/>
  <c r="M678" i="2" s="1"/>
  <c r="N678" i="2" s="1"/>
  <c r="AR1348" i="2"/>
  <c r="Q1348" i="2" s="1"/>
  <c r="R1348" i="2" s="1"/>
  <c r="AT1183" i="2"/>
  <c r="M1315" i="2"/>
  <c r="N1315" i="2" s="1"/>
  <c r="AA718" i="2"/>
  <c r="AR1474" i="2"/>
  <c r="Z664" i="2"/>
  <c r="AL664" i="2"/>
  <c r="AJ716" i="2"/>
  <c r="O716" i="2" s="1"/>
  <c r="P716" i="2" s="1"/>
  <c r="M1474" i="2"/>
  <c r="N1474" i="2" s="1"/>
  <c r="M428" i="2"/>
  <c r="N428" i="2" s="1"/>
  <c r="AA662" i="2"/>
  <c r="AA678" i="2"/>
  <c r="M533" i="2"/>
  <c r="N533" i="2" s="1"/>
  <c r="AR1183" i="2"/>
  <c r="Q1183" i="2" s="1"/>
  <c r="R1183" i="2" s="1"/>
  <c r="AG718" i="2"/>
  <c r="AS1474" i="2"/>
  <c r="AH664" i="2"/>
  <c r="AG716" i="2"/>
  <c r="AK716" i="2"/>
  <c r="AI662" i="2"/>
  <c r="M1183" i="2"/>
  <c r="N1183" i="2" s="1"/>
  <c r="AI678" i="2"/>
  <c r="AI718" i="2"/>
  <c r="AJ664" i="2"/>
  <c r="AR1200" i="2"/>
  <c r="AV1200" i="2" s="1"/>
  <c r="AI716" i="2"/>
  <c r="AK662" i="2"/>
  <c r="AK678" i="2"/>
  <c r="AL718" i="2"/>
  <c r="Y664" i="2"/>
  <c r="K664" i="2" s="1"/>
  <c r="L664" i="2" s="1"/>
  <c r="AL716" i="2"/>
  <c r="Z662" i="2"/>
  <c r="AL662" i="2"/>
  <c r="AT1201" i="2"/>
  <c r="AR533" i="2"/>
  <c r="Z678" i="2"/>
  <c r="AL678" i="2"/>
  <c r="M1325" i="2"/>
  <c r="N1325" i="2" s="1"/>
  <c r="AJ662" i="2"/>
  <c r="O662" i="2" s="1"/>
  <c r="P662" i="2" s="1"/>
  <c r="AR1201" i="2"/>
  <c r="AT533" i="2"/>
  <c r="AJ678" i="2"/>
  <c r="M363" i="2"/>
  <c r="N363" i="2" s="1"/>
  <c r="AJ211" i="2"/>
  <c r="AH211" i="2"/>
  <c r="Z211" i="2"/>
  <c r="AA211" i="2"/>
  <c r="AL211" i="2"/>
  <c r="Y211" i="2"/>
  <c r="AK211" i="2"/>
  <c r="Y1355" i="2"/>
  <c r="AA1355" i="2"/>
  <c r="Z1355" i="2"/>
  <c r="AL1355" i="2"/>
  <c r="AI1355" i="2"/>
  <c r="AH1355" i="2"/>
  <c r="AK1355" i="2"/>
  <c r="AG1355" i="2"/>
  <c r="M1355" i="2" s="1"/>
  <c r="N1355" i="2" s="1"/>
  <c r="AJ1355" i="2"/>
  <c r="X1099" i="2"/>
  <c r="Y1099" i="2"/>
  <c r="AK1099" i="2"/>
  <c r="AL1099" i="2"/>
  <c r="AJ1099" i="2"/>
  <c r="AI1099" i="2"/>
  <c r="AA1099" i="2"/>
  <c r="AH1099" i="2"/>
  <c r="AG1099" i="2"/>
  <c r="M1099" i="2" s="1"/>
  <c r="N1099" i="2" s="1"/>
  <c r="Z1099" i="2"/>
  <c r="AS614" i="2"/>
  <c r="AT614" i="2"/>
  <c r="AR614" i="2"/>
  <c r="AH1119" i="2"/>
  <c r="Z1119" i="2"/>
  <c r="AG1119" i="2"/>
  <c r="M1119" i="2" s="1"/>
  <c r="N1119" i="2" s="1"/>
  <c r="AK1119" i="2"/>
  <c r="AL1119" i="2"/>
  <c r="AA1119" i="2"/>
  <c r="Y1119" i="2"/>
  <c r="AJ1119" i="2"/>
  <c r="AI1119" i="2"/>
  <c r="Y154" i="2"/>
  <c r="AL154" i="2"/>
  <c r="AK154" i="2"/>
  <c r="AI154" i="2"/>
  <c r="AJ154" i="2"/>
  <c r="AA154" i="2"/>
  <c r="AH154" i="2"/>
  <c r="Z154" i="2"/>
  <c r="AG154" i="2"/>
  <c r="M154" i="2" s="1"/>
  <c r="N154" i="2" s="1"/>
  <c r="AS1271" i="2"/>
  <c r="AR1271" i="2"/>
  <c r="AT1271" i="2"/>
  <c r="AG107" i="2"/>
  <c r="M107" i="2" s="1"/>
  <c r="N107" i="2" s="1"/>
  <c r="AT141" i="2"/>
  <c r="Z176" i="2"/>
  <c r="AT283" i="2"/>
  <c r="Z316" i="2"/>
  <c r="AR420" i="2"/>
  <c r="AS706" i="2"/>
  <c r="AK612" i="2"/>
  <c r="AG1077" i="2"/>
  <c r="AI1077" i="2"/>
  <c r="M1451" i="2"/>
  <c r="N1451" i="2" s="1"/>
  <c r="AS1169" i="2"/>
  <c r="AR521" i="2"/>
  <c r="AW725" i="2"/>
  <c r="AS861" i="2"/>
  <c r="AI863" i="2"/>
  <c r="AL264" i="2"/>
  <c r="AJ1147" i="2"/>
  <c r="Z361" i="2"/>
  <c r="AG361" i="2"/>
  <c r="M361" i="2" s="1"/>
  <c r="N361" i="2" s="1"/>
  <c r="Y361" i="2"/>
  <c r="AK361" i="2"/>
  <c r="AL361" i="2"/>
  <c r="AJ361" i="2"/>
  <c r="AI361" i="2"/>
  <c r="AA361" i="2"/>
  <c r="AH361" i="2"/>
  <c r="AS1459" i="2"/>
  <c r="AT1459" i="2"/>
  <c r="AR1459" i="2"/>
  <c r="AK1258" i="2"/>
  <c r="AA1258" i="2"/>
  <c r="AG1258" i="2"/>
  <c r="M1258" i="2" s="1"/>
  <c r="N1258" i="2" s="1"/>
  <c r="AH1258" i="2"/>
  <c r="AJ1258" i="2"/>
  <c r="AL1258" i="2"/>
  <c r="Z1258" i="2"/>
  <c r="AI1258" i="2"/>
  <c r="Y1258" i="2"/>
  <c r="AW1168" i="2"/>
  <c r="Q1168" i="2"/>
  <c r="R1168" i="2" s="1"/>
  <c r="AU1168" i="2"/>
  <c r="AY1168" i="2"/>
  <c r="AV1168" i="2"/>
  <c r="AX1168" i="2"/>
  <c r="AI107" i="2"/>
  <c r="AK176" i="2"/>
  <c r="M128" i="2"/>
  <c r="N128" i="2" s="1"/>
  <c r="AJ316" i="2"/>
  <c r="O316" i="2" s="1"/>
  <c r="P316" i="2" s="1"/>
  <c r="AR326" i="2"/>
  <c r="M265" i="2"/>
  <c r="N265" i="2" s="1"/>
  <c r="AA612" i="2"/>
  <c r="AH1077" i="2"/>
  <c r="AU725" i="2"/>
  <c r="AG863" i="2"/>
  <c r="AG264" i="2"/>
  <c r="M264" i="2" s="1"/>
  <c r="N264" i="2" s="1"/>
  <c r="Y1147" i="2"/>
  <c r="K1147" i="2" s="1"/>
  <c r="L1147" i="2" s="1"/>
  <c r="Y1201" i="2"/>
  <c r="AJ1201" i="2"/>
  <c r="Z1201" i="2"/>
  <c r="AG1201" i="2"/>
  <c r="M1201" i="2" s="1"/>
  <c r="N1201" i="2" s="1"/>
  <c r="AI1201" i="2"/>
  <c r="AL1201" i="2"/>
  <c r="AK1201" i="2"/>
  <c r="AA1201" i="2"/>
  <c r="AH1201" i="2"/>
  <c r="AG245" i="2"/>
  <c r="AI245" i="2"/>
  <c r="AJ245" i="2"/>
  <c r="AH245" i="2"/>
  <c r="Z245" i="2"/>
  <c r="AA245" i="2"/>
  <c r="AL245" i="2"/>
  <c r="Y245" i="2"/>
  <c r="AK245" i="2"/>
  <c r="AJ1122" i="2"/>
  <c r="AA1122" i="2"/>
  <c r="Z1122" i="2"/>
  <c r="AI1122" i="2"/>
  <c r="AG1122" i="2"/>
  <c r="AH1122" i="2"/>
  <c r="AL1122" i="2"/>
  <c r="AK1122" i="2"/>
  <c r="Y1122" i="2"/>
  <c r="Y107" i="2"/>
  <c r="K107" i="2" s="1"/>
  <c r="L107" i="2" s="1"/>
  <c r="AL176" i="2"/>
  <c r="M141" i="2"/>
  <c r="N141" i="2" s="1"/>
  <c r="M129" i="2"/>
  <c r="N129" i="2" s="1"/>
  <c r="AL316" i="2"/>
  <c r="AH612" i="2"/>
  <c r="AR1410" i="2"/>
  <c r="Z1077" i="2"/>
  <c r="Z863" i="2"/>
  <c r="AH264" i="2"/>
  <c r="AG1147" i="2"/>
  <c r="M1147" i="2" s="1"/>
  <c r="N1147" i="2" s="1"/>
  <c r="X166" i="2"/>
  <c r="AR633" i="2"/>
  <c r="AS633" i="2"/>
  <c r="AT633" i="2"/>
  <c r="AG166" i="2"/>
  <c r="M166" i="2" s="1"/>
  <c r="N166" i="2" s="1"/>
  <c r="Y166" i="2"/>
  <c r="AL166" i="2"/>
  <c r="AK166" i="2"/>
  <c r="AI166" i="2"/>
  <c r="AJ166" i="2"/>
  <c r="AA166" i="2"/>
  <c r="AH166" i="2"/>
  <c r="Z166" i="2"/>
  <c r="AG1113" i="2"/>
  <c r="M1113" i="2" s="1"/>
  <c r="N1113" i="2" s="1"/>
  <c r="AK1113" i="2"/>
  <c r="AL1113" i="2"/>
  <c r="AH1113" i="2"/>
  <c r="AJ1113" i="2"/>
  <c r="AA1113" i="2"/>
  <c r="Y1113" i="2"/>
  <c r="Z1113" i="2"/>
  <c r="AI1113" i="2"/>
  <c r="Y316" i="2"/>
  <c r="K316" i="2" s="1"/>
  <c r="L316" i="2" s="1"/>
  <c r="AR523" i="2"/>
  <c r="AI612" i="2"/>
  <c r="AS1410" i="2"/>
  <c r="AJ1077" i="2"/>
  <c r="O1077" i="2" s="1"/>
  <c r="P1077" i="2" s="1"/>
  <c r="M1459" i="2"/>
  <c r="N1459" i="2" s="1"/>
  <c r="AT327" i="2"/>
  <c r="M1055" i="2"/>
  <c r="N1055" i="2" s="1"/>
  <c r="AT1451" i="2"/>
  <c r="AS1392" i="2"/>
  <c r="AR865" i="2"/>
  <c r="Q865" i="2" s="1"/>
  <c r="R865" i="2" s="1"/>
  <c r="AH863" i="2"/>
  <c r="AK835" i="2"/>
  <c r="AA264" i="2"/>
  <c r="Z1147" i="2"/>
  <c r="M611" i="2"/>
  <c r="N611" i="2" s="1"/>
  <c r="AJ1091" i="2"/>
  <c r="Y1091" i="2"/>
  <c r="Z1091" i="2"/>
  <c r="AH1091" i="2"/>
  <c r="AL1091" i="2"/>
  <c r="AI1091" i="2"/>
  <c r="AA1091" i="2"/>
  <c r="Y325" i="2"/>
  <c r="AH325" i="2"/>
  <c r="Z325" i="2"/>
  <c r="AG325" i="2"/>
  <c r="M325" i="2" s="1"/>
  <c r="N325" i="2" s="1"/>
  <c r="AK325" i="2"/>
  <c r="AJ325" i="2"/>
  <c r="AI325" i="2"/>
  <c r="AA325" i="2"/>
  <c r="AL325" i="2"/>
  <c r="AA1415" i="2"/>
  <c r="AG1415" i="2"/>
  <c r="AJ1415" i="2"/>
  <c r="AL1415" i="2"/>
  <c r="AK1415" i="2"/>
  <c r="AI1415" i="2"/>
  <c r="AJ107" i="2"/>
  <c r="AI176" i="2"/>
  <c r="AH316" i="2"/>
  <c r="AG316" i="2"/>
  <c r="M316" i="2" s="1"/>
  <c r="N316" i="2" s="1"/>
  <c r="AT523" i="2"/>
  <c r="AJ612" i="2"/>
  <c r="M1392" i="2"/>
  <c r="N1392" i="2" s="1"/>
  <c r="AA1077" i="2"/>
  <c r="AR327" i="2"/>
  <c r="AS1451" i="2"/>
  <c r="AR1392" i="2"/>
  <c r="AS265" i="2"/>
  <c r="Q725" i="2"/>
  <c r="R725" i="2" s="1"/>
  <c r="AS865" i="2"/>
  <c r="AJ863" i="2"/>
  <c r="AK264" i="2"/>
  <c r="AH1147" i="2"/>
  <c r="X361" i="2"/>
  <c r="AS1258" i="2"/>
  <c r="AT1258" i="2"/>
  <c r="AR1258" i="2"/>
  <c r="AS420" i="2"/>
  <c r="AR706" i="2"/>
  <c r="Y612" i="2"/>
  <c r="K612" i="2" s="1"/>
  <c r="L612" i="2" s="1"/>
  <c r="AL1077" i="2"/>
  <c r="AT265" i="2"/>
  <c r="AY725" i="2"/>
  <c r="M347" i="2"/>
  <c r="N347" i="2" s="1"/>
  <c r="AK863" i="2"/>
  <c r="Z264" i="2"/>
  <c r="AT665" i="2"/>
  <c r="AA1147" i="2"/>
  <c r="M245" i="2"/>
  <c r="N245" i="2" s="1"/>
  <c r="Z162" i="2"/>
  <c r="AG162" i="2"/>
  <c r="M162" i="2" s="1"/>
  <c r="N162" i="2" s="1"/>
  <c r="Y162" i="2"/>
  <c r="AL162" i="2"/>
  <c r="AK162" i="2"/>
  <c r="AI162" i="2"/>
  <c r="AJ162" i="2"/>
  <c r="AA162" i="2"/>
  <c r="AH162" i="2"/>
  <c r="Y359" i="2"/>
  <c r="AK359" i="2"/>
  <c r="AJ359" i="2"/>
  <c r="AL359" i="2"/>
  <c r="AI359" i="2"/>
  <c r="AA359" i="2"/>
  <c r="AH359" i="2"/>
  <c r="Z359" i="2"/>
  <c r="AG359" i="2"/>
  <c r="M359" i="2" s="1"/>
  <c r="N359" i="2" s="1"/>
  <c r="X1122" i="2"/>
  <c r="M1122" i="2"/>
  <c r="N1122" i="2" s="1"/>
  <c r="AA107" i="2"/>
  <c r="M865" i="2"/>
  <c r="N865" i="2" s="1"/>
  <c r="M242" i="2"/>
  <c r="N242" i="2" s="1"/>
  <c r="AA863" i="2"/>
  <c r="AJ264" i="2"/>
  <c r="M677" i="2"/>
  <c r="N677" i="2" s="1"/>
  <c r="AS665" i="2"/>
  <c r="M952" i="2"/>
  <c r="N952" i="2" s="1"/>
  <c r="AK1474" i="2"/>
  <c r="AG375" i="2"/>
  <c r="M375" i="2" s="1"/>
  <c r="N375" i="2" s="1"/>
  <c r="AG835" i="2"/>
  <c r="AI818" i="2"/>
  <c r="AT739" i="2"/>
  <c r="AS739" i="2"/>
  <c r="AR739" i="2"/>
  <c r="Y1427" i="2"/>
  <c r="AJ1427" i="2"/>
  <c r="AI1427" i="2"/>
  <c r="AK1427" i="2"/>
  <c r="AA1427" i="2"/>
  <c r="AH1427" i="2"/>
  <c r="Z1427" i="2"/>
  <c r="AL1427" i="2"/>
  <c r="AG1427" i="2"/>
  <c r="M1427" i="2" s="1"/>
  <c r="N1427" i="2" s="1"/>
  <c r="AK615" i="2"/>
  <c r="AI615" i="2"/>
  <c r="AA615" i="2"/>
  <c r="AL615" i="2"/>
  <c r="AH615" i="2"/>
  <c r="Z615" i="2"/>
  <c r="AG615" i="2"/>
  <c r="M615" i="2" s="1"/>
  <c r="N615" i="2" s="1"/>
  <c r="AJ615" i="2"/>
  <c r="Y615" i="2"/>
  <c r="X231" i="2"/>
  <c r="X357" i="2"/>
  <c r="AS952" i="2"/>
  <c r="AR952" i="2"/>
  <c r="AT952" i="2"/>
  <c r="Z1474" i="2"/>
  <c r="AL1474" i="2"/>
  <c r="AI375" i="2"/>
  <c r="AI835" i="2"/>
  <c r="Y264" i="2"/>
  <c r="AT615" i="2"/>
  <c r="Y818" i="2"/>
  <c r="M1023" i="2"/>
  <c r="N1023" i="2" s="1"/>
  <c r="M1093" i="2"/>
  <c r="N1093" i="2" s="1"/>
  <c r="X1093" i="2"/>
  <c r="AA200" i="2"/>
  <c r="AH200" i="2"/>
  <c r="Z200" i="2"/>
  <c r="AG200" i="2"/>
  <c r="M200" i="2" s="1"/>
  <c r="N200" i="2" s="1"/>
  <c r="Y200" i="2"/>
  <c r="AK200" i="2"/>
  <c r="AI200" i="2"/>
  <c r="AL200" i="2"/>
  <c r="AJ200" i="2"/>
  <c r="AA635" i="2"/>
  <c r="Z635" i="2"/>
  <c r="AG635" i="2"/>
  <c r="M635" i="2" s="1"/>
  <c r="N635" i="2" s="1"/>
  <c r="AJ635" i="2"/>
  <c r="AI635" i="2"/>
  <c r="AH635" i="2"/>
  <c r="Y635" i="2"/>
  <c r="AK635" i="2"/>
  <c r="AL635" i="2"/>
  <c r="Y643" i="2"/>
  <c r="AJ643" i="2"/>
  <c r="AL643" i="2"/>
  <c r="AI643" i="2"/>
  <c r="AA643" i="2"/>
  <c r="AH643" i="2"/>
  <c r="Z643" i="2"/>
  <c r="AG643" i="2"/>
  <c r="M643" i="2" s="1"/>
  <c r="N643" i="2" s="1"/>
  <c r="AK643" i="2"/>
  <c r="AG1351" i="2"/>
  <c r="M1351" i="2" s="1"/>
  <c r="N1351" i="2" s="1"/>
  <c r="AL1351" i="2"/>
  <c r="AA1351" i="2"/>
  <c r="AJ1351" i="2"/>
  <c r="Y1351" i="2"/>
  <c r="AK1351" i="2"/>
  <c r="Z1351" i="2"/>
  <c r="AI1351" i="2"/>
  <c r="AH1351" i="2"/>
  <c r="AA1474" i="2"/>
  <c r="Y375" i="2"/>
  <c r="AR1496" i="2"/>
  <c r="M337" i="2"/>
  <c r="N337" i="2" s="1"/>
  <c r="Z835" i="2"/>
  <c r="M542" i="2"/>
  <c r="N542" i="2" s="1"/>
  <c r="AG818" i="2"/>
  <c r="AI1107" i="2"/>
  <c r="AH1107" i="2"/>
  <c r="Z1107" i="2"/>
  <c r="AK1107" i="2"/>
  <c r="AJ1107" i="2"/>
  <c r="AA1107" i="2"/>
  <c r="AG1107" i="2"/>
  <c r="M1107" i="2" s="1"/>
  <c r="N1107" i="2" s="1"/>
  <c r="AL1107" i="2"/>
  <c r="Y1107" i="2"/>
  <c r="Y341" i="2"/>
  <c r="AK341" i="2"/>
  <c r="AG341" i="2"/>
  <c r="M341" i="2" s="1"/>
  <c r="N341" i="2" s="1"/>
  <c r="AJ341" i="2"/>
  <c r="AI341" i="2"/>
  <c r="AL341" i="2"/>
  <c r="AA341" i="2"/>
  <c r="AH341" i="2"/>
  <c r="Z341" i="2"/>
  <c r="AH1248" i="2"/>
  <c r="AA1248" i="2"/>
  <c r="Y1248" i="2"/>
  <c r="AJ1248" i="2"/>
  <c r="AL1248" i="2"/>
  <c r="AK1248" i="2"/>
  <c r="Z1248" i="2"/>
  <c r="AI1248" i="2"/>
  <c r="AG1248" i="2"/>
  <c r="M1248" i="2" s="1"/>
  <c r="N1248" i="2" s="1"/>
  <c r="AH1103" i="2"/>
  <c r="AG1103" i="2"/>
  <c r="M1103" i="2" s="1"/>
  <c r="N1103" i="2" s="1"/>
  <c r="Y1103" i="2"/>
  <c r="AL1103" i="2"/>
  <c r="AK1103" i="2"/>
  <c r="AJ1103" i="2"/>
  <c r="AA1103" i="2"/>
  <c r="AI1103" i="2"/>
  <c r="Z1103" i="2"/>
  <c r="AK619" i="2"/>
  <c r="AI619" i="2"/>
  <c r="AA619" i="2"/>
  <c r="Z619" i="2"/>
  <c r="AG619" i="2"/>
  <c r="M619" i="2" s="1"/>
  <c r="N619" i="2" s="1"/>
  <c r="AL619" i="2"/>
  <c r="Y619" i="2"/>
  <c r="AJ619" i="2"/>
  <c r="AH619" i="2"/>
  <c r="Y327" i="2"/>
  <c r="AA327" i="2"/>
  <c r="AH327" i="2"/>
  <c r="Z327" i="2"/>
  <c r="AL327" i="2"/>
  <c r="AI327" i="2"/>
  <c r="AK327" i="2"/>
  <c r="AJ327" i="2"/>
  <c r="AG327" i="2"/>
  <c r="M327" i="2" s="1"/>
  <c r="N327" i="2" s="1"/>
  <c r="AJ1101" i="2"/>
  <c r="AA1101" i="2"/>
  <c r="AH1101" i="2"/>
  <c r="AK1101" i="2"/>
  <c r="AI1101" i="2"/>
  <c r="Z1101" i="2"/>
  <c r="Y1101" i="2"/>
  <c r="AG1101" i="2"/>
  <c r="M1101" i="2" s="1"/>
  <c r="N1101" i="2" s="1"/>
  <c r="AL1101" i="2"/>
  <c r="AT619" i="2"/>
  <c r="AR619" i="2"/>
  <c r="AS619" i="2"/>
  <c r="AT1496" i="2"/>
  <c r="AH835" i="2"/>
  <c r="Z818" i="2"/>
  <c r="X1105" i="2"/>
  <c r="AK339" i="2"/>
  <c r="AJ339" i="2"/>
  <c r="AI339" i="2"/>
  <c r="Y339" i="2"/>
  <c r="AG339" i="2"/>
  <c r="M339" i="2" s="1"/>
  <c r="N339" i="2" s="1"/>
  <c r="AA339" i="2"/>
  <c r="AH339" i="2"/>
  <c r="Z339" i="2"/>
  <c r="AL339" i="2"/>
  <c r="AT942" i="2"/>
  <c r="AS942" i="2"/>
  <c r="AR942" i="2"/>
  <c r="AC1415" i="2"/>
  <c r="AB1415" i="2"/>
  <c r="AF1415" i="2"/>
  <c r="AD1415" i="2"/>
  <c r="AE1415" i="2"/>
  <c r="AJ835" i="2"/>
  <c r="O835" i="2" s="1"/>
  <c r="P835" i="2" s="1"/>
  <c r="AJ818" i="2"/>
  <c r="AH818" i="2"/>
  <c r="AI229" i="2"/>
  <c r="Y229" i="2"/>
  <c r="Z229" i="2"/>
  <c r="AA229" i="2"/>
  <c r="AG229" i="2"/>
  <c r="M229" i="2" s="1"/>
  <c r="N229" i="2" s="1"/>
  <c r="AL229" i="2"/>
  <c r="AJ229" i="2"/>
  <c r="AH229" i="2"/>
  <c r="AK229" i="2"/>
  <c r="X355" i="2"/>
  <c r="AT622" i="2"/>
  <c r="AS622" i="2"/>
  <c r="AR622" i="2"/>
  <c r="AT968" i="2"/>
  <c r="AS968" i="2"/>
  <c r="AR968" i="2"/>
  <c r="AH1271" i="2"/>
  <c r="AA1271" i="2"/>
  <c r="AL1271" i="2"/>
  <c r="AK1271" i="2"/>
  <c r="AJ1271" i="2"/>
  <c r="Z1271" i="2"/>
  <c r="AI1271" i="2"/>
  <c r="Y1271" i="2"/>
  <c r="AG1271" i="2"/>
  <c r="M1271" i="2" s="1"/>
  <c r="N1271" i="2" s="1"/>
  <c r="Z345" i="2"/>
  <c r="AG345" i="2"/>
  <c r="M345" i="2" s="1"/>
  <c r="N345" i="2" s="1"/>
  <c r="Y345" i="2"/>
  <c r="AK345" i="2"/>
  <c r="AL345" i="2"/>
  <c r="AA345" i="2"/>
  <c r="AH345" i="2"/>
  <c r="AI345" i="2"/>
  <c r="AJ345" i="2"/>
  <c r="Y1419" i="2"/>
  <c r="AG1419" i="2"/>
  <c r="M1419" i="2" s="1"/>
  <c r="N1419" i="2" s="1"/>
  <c r="AA1419" i="2"/>
  <c r="AL1419" i="2"/>
  <c r="AK1419" i="2"/>
  <c r="AJ1419" i="2"/>
  <c r="AH1419" i="2"/>
  <c r="AI1419" i="2"/>
  <c r="Z1419" i="2"/>
  <c r="AS944" i="2"/>
  <c r="AR944" i="2"/>
  <c r="AT944" i="2"/>
  <c r="AK627" i="2"/>
  <c r="AI627" i="2"/>
  <c r="AA627" i="2"/>
  <c r="AL627" i="2"/>
  <c r="AJ627" i="2"/>
  <c r="AG627" i="2"/>
  <c r="M627" i="2" s="1"/>
  <c r="N627" i="2" s="1"/>
  <c r="AH627" i="2"/>
  <c r="Z627" i="2"/>
  <c r="Y627" i="2"/>
  <c r="AT643" i="2"/>
  <c r="AS643" i="2"/>
  <c r="AR643" i="2"/>
  <c r="AK355" i="2"/>
  <c r="AJ355" i="2"/>
  <c r="Y355" i="2"/>
  <c r="Z355" i="2"/>
  <c r="AL355" i="2"/>
  <c r="AI355" i="2"/>
  <c r="AG355" i="2"/>
  <c r="M355" i="2" s="1"/>
  <c r="N355" i="2" s="1"/>
  <c r="AA355" i="2"/>
  <c r="AH355" i="2"/>
  <c r="AK730" i="2"/>
  <c r="Y730" i="2"/>
  <c r="AA730" i="2"/>
  <c r="AJ730" i="2"/>
  <c r="AL730" i="2"/>
  <c r="AH730" i="2"/>
  <c r="Z730" i="2"/>
  <c r="AI730" i="2"/>
  <c r="AG730" i="2"/>
  <c r="M730" i="2" s="1"/>
  <c r="N730" i="2" s="1"/>
  <c r="AH252" i="2"/>
  <c r="AG252" i="2"/>
  <c r="M252" i="2" s="1"/>
  <c r="N252" i="2" s="1"/>
  <c r="AI252" i="2"/>
  <c r="AL252" i="2"/>
  <c r="AJ252" i="2"/>
  <c r="AA252" i="2"/>
  <c r="Z252" i="2"/>
  <c r="AK252" i="2"/>
  <c r="Y252" i="2"/>
  <c r="AR1415" i="2"/>
  <c r="AT1415" i="2"/>
  <c r="AS1415" i="2"/>
  <c r="AI1421" i="2"/>
  <c r="AH1421" i="2"/>
  <c r="Z1421" i="2"/>
  <c r="AA1421" i="2"/>
  <c r="AL1421" i="2"/>
  <c r="AG1421" i="2"/>
  <c r="M1421" i="2" s="1"/>
  <c r="N1421" i="2" s="1"/>
  <c r="Y1421" i="2"/>
  <c r="AK1421" i="2"/>
  <c r="AJ1421" i="2"/>
  <c r="X329" i="2"/>
  <c r="Y357" i="2"/>
  <c r="AA357" i="2"/>
  <c r="AH357" i="2"/>
  <c r="Z357" i="2"/>
  <c r="AL357" i="2"/>
  <c r="AK357" i="2"/>
  <c r="AJ357" i="2"/>
  <c r="AG357" i="2"/>
  <c r="M357" i="2" s="1"/>
  <c r="N357" i="2" s="1"/>
  <c r="AI357" i="2"/>
  <c r="Y835" i="2"/>
  <c r="K835" i="2" s="1"/>
  <c r="L835" i="2" s="1"/>
  <c r="AL835" i="2"/>
  <c r="AL818" i="2"/>
  <c r="AT960" i="2"/>
  <c r="AR960" i="2"/>
  <c r="AS960" i="2"/>
  <c r="AJ1105" i="2"/>
  <c r="AA1105" i="2"/>
  <c r="AH1105" i="2"/>
  <c r="AL1105" i="2"/>
  <c r="AK1105" i="2"/>
  <c r="AI1105" i="2"/>
  <c r="Z1105" i="2"/>
  <c r="Y1105" i="2"/>
  <c r="AG1105" i="2"/>
  <c r="M1105" i="2" s="1"/>
  <c r="N1105" i="2" s="1"/>
  <c r="AR627" i="2"/>
  <c r="AS627" i="2"/>
  <c r="AT627" i="2"/>
  <c r="AR1351" i="2"/>
  <c r="AT1351" i="2"/>
  <c r="AS1351" i="2"/>
  <c r="AK329" i="2"/>
  <c r="AL329" i="2"/>
  <c r="AJ329" i="2"/>
  <c r="AI329" i="2"/>
  <c r="AA329" i="2"/>
  <c r="AH329" i="2"/>
  <c r="Z329" i="2"/>
  <c r="AG329" i="2"/>
  <c r="M329" i="2" s="1"/>
  <c r="N329" i="2" s="1"/>
  <c r="Y329" i="2"/>
  <c r="M1415" i="2"/>
  <c r="N1415" i="2" s="1"/>
  <c r="Z375" i="2"/>
  <c r="AT1326" i="2"/>
  <c r="AS1326" i="2"/>
  <c r="AR1326" i="2"/>
  <c r="Z236" i="2"/>
  <c r="AK236" i="2"/>
  <c r="Y236" i="2"/>
  <c r="AG236" i="2"/>
  <c r="M236" i="2" s="1"/>
  <c r="N236" i="2" s="1"/>
  <c r="AA236" i="2"/>
  <c r="AI236" i="2"/>
  <c r="AH236" i="2"/>
  <c r="AJ236" i="2"/>
  <c r="AL236" i="2"/>
  <c r="AR611" i="2"/>
  <c r="AS611" i="2"/>
  <c r="AT611" i="2"/>
  <c r="X236" i="2"/>
  <c r="AK231" i="2"/>
  <c r="AJ231" i="2"/>
  <c r="Y231" i="2"/>
  <c r="AH231" i="2"/>
  <c r="Z231" i="2"/>
  <c r="AA231" i="2"/>
  <c r="AI231" i="2"/>
  <c r="AG231" i="2"/>
  <c r="M231" i="2" s="1"/>
  <c r="N231" i="2" s="1"/>
  <c r="AL231" i="2"/>
  <c r="M623" i="2"/>
  <c r="N623" i="2" s="1"/>
  <c r="K1415" i="2"/>
  <c r="L1415" i="2" s="1"/>
  <c r="AQ26" i="2"/>
  <c r="AP26" i="2"/>
  <c r="AO26" i="2"/>
  <c r="AN26" i="2"/>
  <c r="AM26" i="2"/>
  <c r="O26" i="2"/>
  <c r="P26" i="2" s="1"/>
  <c r="AD27" i="2"/>
  <c r="AC27" i="2"/>
  <c r="AB27" i="2"/>
  <c r="AF27" i="2"/>
  <c r="AE27" i="2"/>
  <c r="K27" i="2"/>
  <c r="L27" i="2" s="1"/>
  <c r="AD183" i="2"/>
  <c r="AC183" i="2"/>
  <c r="AF183" i="2"/>
  <c r="AB183" i="2"/>
  <c r="AE183" i="2"/>
  <c r="AQ177" i="2"/>
  <c r="AP177" i="2"/>
  <c r="AO177" i="2"/>
  <c r="AN177" i="2"/>
  <c r="AM177" i="2"/>
  <c r="AL292" i="2"/>
  <c r="AJ292" i="2"/>
  <c r="Z292" i="2"/>
  <c r="Y292" i="2"/>
  <c r="AK292" i="2"/>
  <c r="AI292" i="2"/>
  <c r="AG292" i="2"/>
  <c r="M292" i="2" s="1"/>
  <c r="N292" i="2" s="1"/>
  <c r="AA292" i="2"/>
  <c r="AH292" i="2"/>
  <c r="AY325" i="2"/>
  <c r="AX325" i="2"/>
  <c r="AV325" i="2"/>
  <c r="AU325" i="2"/>
  <c r="AW325" i="2"/>
  <c r="Q325" i="2"/>
  <c r="R325" i="2" s="1"/>
  <c r="AM517" i="2"/>
  <c r="AQ517" i="2"/>
  <c r="AP517" i="2"/>
  <c r="AO517" i="2"/>
  <c r="AN517" i="2"/>
  <c r="O517" i="2"/>
  <c r="P517" i="2" s="1"/>
  <c r="AB657" i="2"/>
  <c r="AE657" i="2"/>
  <c r="AC657" i="2"/>
  <c r="AD657" i="2"/>
  <c r="AF657" i="2"/>
  <c r="K657" i="2"/>
  <c r="L657" i="2" s="1"/>
  <c r="AQ720" i="2"/>
  <c r="AO720" i="2"/>
  <c r="AN720" i="2"/>
  <c r="AP720" i="2"/>
  <c r="AM720" i="2"/>
  <c r="O720" i="2"/>
  <c r="P720" i="2" s="1"/>
  <c r="AX223" i="2"/>
  <c r="AV223" i="2"/>
  <c r="AY223" i="2"/>
  <c r="AW223" i="2"/>
  <c r="AU223" i="2"/>
  <c r="Q223" i="2"/>
  <c r="R223" i="2" s="1"/>
  <c r="AN306" i="2"/>
  <c r="AM306" i="2"/>
  <c r="AQ306" i="2"/>
  <c r="AO306" i="2"/>
  <c r="AP306" i="2"/>
  <c r="O306" i="2"/>
  <c r="P306" i="2" s="1"/>
  <c r="AQ333" i="2"/>
  <c r="AP333" i="2"/>
  <c r="AN333" i="2"/>
  <c r="AO333" i="2"/>
  <c r="AM333" i="2"/>
  <c r="O333" i="2"/>
  <c r="P333" i="2" s="1"/>
  <c r="M464" i="2"/>
  <c r="N464" i="2" s="1"/>
  <c r="X464" i="2"/>
  <c r="AB484" i="2"/>
  <c r="AF484" i="2"/>
  <c r="AE484" i="2"/>
  <c r="AD484" i="2"/>
  <c r="AC484" i="2"/>
  <c r="K484" i="2"/>
  <c r="L484" i="2" s="1"/>
  <c r="AL690" i="2"/>
  <c r="AK690" i="2"/>
  <c r="AI690" i="2"/>
  <c r="AA690" i="2"/>
  <c r="AG690" i="2"/>
  <c r="M690" i="2" s="1"/>
  <c r="N690" i="2" s="1"/>
  <c r="Y690" i="2"/>
  <c r="AJ690" i="2"/>
  <c r="AH690" i="2"/>
  <c r="Z690" i="2"/>
  <c r="AT904" i="2"/>
  <c r="AS904" i="2"/>
  <c r="AR904" i="2"/>
  <c r="AH987" i="2"/>
  <c r="Z987" i="2"/>
  <c r="AG987" i="2"/>
  <c r="Y987" i="2"/>
  <c r="AL987" i="2"/>
  <c r="AK987" i="2"/>
  <c r="AI987" i="2"/>
  <c r="AA987" i="2"/>
  <c r="AJ987" i="2"/>
  <c r="AF1162" i="2"/>
  <c r="AE1162" i="2"/>
  <c r="AD1162" i="2"/>
  <c r="AC1162" i="2"/>
  <c r="AB1162" i="2"/>
  <c r="K1162" i="2"/>
  <c r="L1162" i="2" s="1"/>
  <c r="AP1168" i="2"/>
  <c r="AO1168" i="2"/>
  <c r="AN1168" i="2"/>
  <c r="AM1168" i="2"/>
  <c r="AQ1168" i="2"/>
  <c r="O1168" i="2"/>
  <c r="P1168" i="2" s="1"/>
  <c r="AF1456" i="2"/>
  <c r="AE1456" i="2"/>
  <c r="AC1456" i="2"/>
  <c r="AB1456" i="2"/>
  <c r="AD1456" i="2"/>
  <c r="K1456" i="2"/>
  <c r="L1456" i="2" s="1"/>
  <c r="AJ271" i="2"/>
  <c r="AI271" i="2"/>
  <c r="AA271" i="2"/>
  <c r="AH271" i="2"/>
  <c r="Z271" i="2"/>
  <c r="AL271" i="2"/>
  <c r="AK271" i="2"/>
  <c r="AG271" i="2"/>
  <c r="Y271" i="2"/>
  <c r="AQ293" i="2"/>
  <c r="AP293" i="2"/>
  <c r="AN293" i="2"/>
  <c r="AO293" i="2"/>
  <c r="AM293" i="2"/>
  <c r="O293" i="2"/>
  <c r="P293" i="2" s="1"/>
  <c r="AB426" i="2"/>
  <c r="AF426" i="2"/>
  <c r="AE426" i="2"/>
  <c r="AD426" i="2"/>
  <c r="AC426" i="2"/>
  <c r="K426" i="2"/>
  <c r="L426" i="2" s="1"/>
  <c r="AN483" i="2"/>
  <c r="AM483" i="2"/>
  <c r="AQ483" i="2"/>
  <c r="AP483" i="2"/>
  <c r="AO483" i="2"/>
  <c r="O483" i="2"/>
  <c r="P483" i="2" s="1"/>
  <c r="AU31" i="2"/>
  <c r="AX31" i="2"/>
  <c r="AY31" i="2"/>
  <c r="AW31" i="2"/>
  <c r="AV31" i="2"/>
  <c r="Q31" i="2"/>
  <c r="R31" i="2" s="1"/>
  <c r="AQ158" i="2"/>
  <c r="AP158" i="2"/>
  <c r="AO158" i="2"/>
  <c r="AN158" i="2"/>
  <c r="AM158" i="2"/>
  <c r="O158" i="2"/>
  <c r="P158" i="2" s="1"/>
  <c r="AM71" i="2"/>
  <c r="AO71" i="2"/>
  <c r="AQ71" i="2"/>
  <c r="AN71" i="2"/>
  <c r="AP71" i="2"/>
  <c r="O71" i="2"/>
  <c r="P71" i="2" s="1"/>
  <c r="M96" i="2"/>
  <c r="N96" i="2" s="1"/>
  <c r="X96" i="2"/>
  <c r="AD26" i="2"/>
  <c r="AF26" i="2"/>
  <c r="AE26" i="2"/>
  <c r="AC26" i="2"/>
  <c r="AB26" i="2"/>
  <c r="K26" i="2"/>
  <c r="L26" i="2" s="1"/>
  <c r="AU85" i="2"/>
  <c r="AW85" i="2"/>
  <c r="AY85" i="2"/>
  <c r="AV85" i="2"/>
  <c r="AX85" i="2"/>
  <c r="Q85" i="2"/>
  <c r="R85" i="2" s="1"/>
  <c r="M157" i="2"/>
  <c r="N157" i="2" s="1"/>
  <c r="X157" i="2"/>
  <c r="AY162" i="2"/>
  <c r="AX162" i="2"/>
  <c r="AW162" i="2"/>
  <c r="AV162" i="2"/>
  <c r="AU162" i="2"/>
  <c r="Q162" i="2"/>
  <c r="R162" i="2" s="1"/>
  <c r="AD177" i="2"/>
  <c r="AC177" i="2"/>
  <c r="AF177" i="2"/>
  <c r="AE177" i="2"/>
  <c r="AB177" i="2"/>
  <c r="AY100" i="2"/>
  <c r="AX100" i="2"/>
  <c r="AW100" i="2"/>
  <c r="AV100" i="2"/>
  <c r="AU100" i="2"/>
  <c r="Q100" i="2"/>
  <c r="R100" i="2" s="1"/>
  <c r="AL505" i="2"/>
  <c r="AK505" i="2"/>
  <c r="AJ505" i="2"/>
  <c r="AI505" i="2"/>
  <c r="AA505" i="2"/>
  <c r="AH505" i="2"/>
  <c r="AG505" i="2"/>
  <c r="Z505" i="2"/>
  <c r="Y505" i="2"/>
  <c r="AQ353" i="2"/>
  <c r="AP353" i="2"/>
  <c r="AN353" i="2"/>
  <c r="AO353" i="2"/>
  <c r="AM353" i="2"/>
  <c r="O353" i="2"/>
  <c r="P353" i="2" s="1"/>
  <c r="M514" i="2"/>
  <c r="N514" i="2" s="1"/>
  <c r="X514" i="2"/>
  <c r="AQ480" i="2"/>
  <c r="AP480" i="2"/>
  <c r="AO480" i="2"/>
  <c r="AN480" i="2"/>
  <c r="AM480" i="2"/>
  <c r="AE557" i="2"/>
  <c r="AD557" i="2"/>
  <c r="AC557" i="2"/>
  <c r="AF557" i="2"/>
  <c r="AB557" i="2"/>
  <c r="K557" i="2"/>
  <c r="L557" i="2" s="1"/>
  <c r="AQ572" i="2"/>
  <c r="AP572" i="2"/>
  <c r="AO572" i="2"/>
  <c r="AM572" i="2"/>
  <c r="AN572" i="2"/>
  <c r="O572" i="2"/>
  <c r="P572" i="2" s="1"/>
  <c r="AQ637" i="2"/>
  <c r="AP637" i="2"/>
  <c r="AO637" i="2"/>
  <c r="AN637" i="2"/>
  <c r="AM637" i="2"/>
  <c r="O637" i="2"/>
  <c r="P637" i="2" s="1"/>
  <c r="AM519" i="2"/>
  <c r="AQ519" i="2"/>
  <c r="AP519" i="2"/>
  <c r="AO519" i="2"/>
  <c r="AN519" i="2"/>
  <c r="O519" i="2"/>
  <c r="P519" i="2" s="1"/>
  <c r="AB655" i="2"/>
  <c r="AE655" i="2"/>
  <c r="AC655" i="2"/>
  <c r="AF655" i="2"/>
  <c r="AD655" i="2"/>
  <c r="K655" i="2"/>
  <c r="L655" i="2" s="1"/>
  <c r="AX957" i="2"/>
  <c r="AW957" i="2"/>
  <c r="AV957" i="2"/>
  <c r="AU957" i="2"/>
  <c r="AY957" i="2"/>
  <c r="Q957" i="2"/>
  <c r="R957" i="2" s="1"/>
  <c r="AY1052" i="2"/>
  <c r="AX1052" i="2"/>
  <c r="AV1052" i="2"/>
  <c r="AU1052" i="2"/>
  <c r="AW1052" i="2"/>
  <c r="Q1052" i="2"/>
  <c r="R1052" i="2" s="1"/>
  <c r="AQ1151" i="2"/>
  <c r="AP1151" i="2"/>
  <c r="AO1151" i="2"/>
  <c r="AN1151" i="2"/>
  <c r="AM1151" i="2"/>
  <c r="O1151" i="2"/>
  <c r="P1151" i="2" s="1"/>
  <c r="AF1146" i="2"/>
  <c r="AD1146" i="2"/>
  <c r="AC1146" i="2"/>
  <c r="AE1146" i="2"/>
  <c r="AB1146" i="2"/>
  <c r="AY1212" i="2"/>
  <c r="AW1212" i="2"/>
  <c r="AV1212" i="2"/>
  <c r="AX1212" i="2"/>
  <c r="AU1212" i="2"/>
  <c r="Q1212" i="2"/>
  <c r="R1212" i="2" s="1"/>
  <c r="AF1219" i="2"/>
  <c r="AE1219" i="2"/>
  <c r="AC1219" i="2"/>
  <c r="AB1219" i="2"/>
  <c r="AD1219" i="2"/>
  <c r="K1219" i="2"/>
  <c r="L1219" i="2" s="1"/>
  <c r="AE1464" i="2"/>
  <c r="AD1464" i="2"/>
  <c r="AC1464" i="2"/>
  <c r="AB1464" i="2"/>
  <c r="AF1464" i="2"/>
  <c r="K1464" i="2"/>
  <c r="L1464" i="2" s="1"/>
  <c r="AP72" i="2"/>
  <c r="AO72" i="2"/>
  <c r="AN72" i="2"/>
  <c r="AM72" i="2"/>
  <c r="AQ72" i="2"/>
  <c r="O72" i="2"/>
  <c r="P72" i="2" s="1"/>
  <c r="AD47" i="2"/>
  <c r="AC47" i="2"/>
  <c r="AB47" i="2"/>
  <c r="AF47" i="2"/>
  <c r="AE47" i="2"/>
  <c r="K47" i="2"/>
  <c r="L47" i="2" s="1"/>
  <c r="AM21" i="2"/>
  <c r="AO21" i="2"/>
  <c r="AQ21" i="2"/>
  <c r="AN21" i="2"/>
  <c r="AP21" i="2"/>
  <c r="O21" i="2"/>
  <c r="P21" i="2" s="1"/>
  <c r="X147" i="2"/>
  <c r="X95" i="2"/>
  <c r="M95" i="2"/>
  <c r="N95" i="2" s="1"/>
  <c r="AY347" i="2"/>
  <c r="AX347" i="2"/>
  <c r="AV347" i="2"/>
  <c r="AW347" i="2"/>
  <c r="AU347" i="2"/>
  <c r="Q347" i="2"/>
  <c r="R347" i="2" s="1"/>
  <c r="AY321" i="2"/>
  <c r="AX321" i="2"/>
  <c r="AV321" i="2"/>
  <c r="AW321" i="2"/>
  <c r="AU321" i="2"/>
  <c r="Q321" i="2"/>
  <c r="R321" i="2" s="1"/>
  <c r="AP420" i="2"/>
  <c r="AO420" i="2"/>
  <c r="AQ420" i="2"/>
  <c r="AN420" i="2"/>
  <c r="AM420" i="2"/>
  <c r="O420" i="2"/>
  <c r="P420" i="2" s="1"/>
  <c r="AB540" i="2"/>
  <c r="AF540" i="2"/>
  <c r="AE540" i="2"/>
  <c r="AD540" i="2"/>
  <c r="AC540" i="2"/>
  <c r="K540" i="2"/>
  <c r="L540" i="2" s="1"/>
  <c r="AX426" i="2"/>
  <c r="AW426" i="2"/>
  <c r="AY426" i="2"/>
  <c r="AV426" i="2"/>
  <c r="AU426" i="2"/>
  <c r="Q426" i="2"/>
  <c r="R426" i="2" s="1"/>
  <c r="AR570" i="2"/>
  <c r="AT570" i="2"/>
  <c r="AS570" i="2"/>
  <c r="X441" i="2"/>
  <c r="M441" i="2"/>
  <c r="N441" i="2" s="1"/>
  <c r="AE580" i="2"/>
  <c r="AB580" i="2"/>
  <c r="AD580" i="2"/>
  <c r="AC580" i="2"/>
  <c r="AF580" i="2"/>
  <c r="K580" i="2"/>
  <c r="L580" i="2" s="1"/>
  <c r="AL583" i="2"/>
  <c r="AK583" i="2"/>
  <c r="AI583" i="2"/>
  <c r="AA583" i="2"/>
  <c r="AJ583" i="2"/>
  <c r="AH583" i="2"/>
  <c r="AG583" i="2"/>
  <c r="M583" i="2" s="1"/>
  <c r="N583" i="2" s="1"/>
  <c r="Z583" i="2"/>
  <c r="Y583" i="2"/>
  <c r="AF532" i="2"/>
  <c r="AE532" i="2"/>
  <c r="AD532" i="2"/>
  <c r="AC532" i="2"/>
  <c r="AB532" i="2"/>
  <c r="K532" i="2"/>
  <c r="L532" i="2" s="1"/>
  <c r="X583" i="2"/>
  <c r="AL743" i="2"/>
  <c r="AK743" i="2"/>
  <c r="AJ743" i="2"/>
  <c r="AI743" i="2"/>
  <c r="AA743" i="2"/>
  <c r="AH743" i="2"/>
  <c r="Z743" i="2"/>
  <c r="AG743" i="2"/>
  <c r="Y743" i="2"/>
  <c r="M748" i="2"/>
  <c r="N748" i="2" s="1"/>
  <c r="X748" i="2"/>
  <c r="AP776" i="2"/>
  <c r="AO776" i="2"/>
  <c r="AN776" i="2"/>
  <c r="AM776" i="2"/>
  <c r="AQ776" i="2"/>
  <c r="O776" i="2"/>
  <c r="P776" i="2" s="1"/>
  <c r="AF790" i="2"/>
  <c r="AE790" i="2"/>
  <c r="AD790" i="2"/>
  <c r="AC790" i="2"/>
  <c r="AB790" i="2"/>
  <c r="K790" i="2"/>
  <c r="L790" i="2" s="1"/>
  <c r="AD791" i="2"/>
  <c r="AC791" i="2"/>
  <c r="AB791" i="2"/>
  <c r="AE791" i="2"/>
  <c r="AF791" i="2"/>
  <c r="K791" i="2"/>
  <c r="L791" i="2" s="1"/>
  <c r="AT738" i="2"/>
  <c r="AR738" i="2"/>
  <c r="AS738" i="2"/>
  <c r="X771" i="2"/>
  <c r="M771" i="2"/>
  <c r="N771" i="2" s="1"/>
  <c r="AD986" i="2"/>
  <c r="AC986" i="2"/>
  <c r="AB986" i="2"/>
  <c r="AE986" i="2"/>
  <c r="AF986" i="2"/>
  <c r="K986" i="2"/>
  <c r="L986" i="2" s="1"/>
  <c r="AQ1052" i="2"/>
  <c r="AP1052" i="2"/>
  <c r="AN1052" i="2"/>
  <c r="AM1052" i="2"/>
  <c r="AO1052" i="2"/>
  <c r="O1052" i="2"/>
  <c r="P1052" i="2" s="1"/>
  <c r="AE1057" i="2"/>
  <c r="AD1057" i="2"/>
  <c r="AB1057" i="2"/>
  <c r="AF1057" i="2"/>
  <c r="AC1057" i="2"/>
  <c r="K1057" i="2"/>
  <c r="L1057" i="2" s="1"/>
  <c r="X1027" i="2"/>
  <c r="M1027" i="2"/>
  <c r="N1027" i="2" s="1"/>
  <c r="AO1110" i="2"/>
  <c r="AN1110" i="2"/>
  <c r="AM1110" i="2"/>
  <c r="AP1110" i="2"/>
  <c r="AQ1110" i="2"/>
  <c r="O1110" i="2"/>
  <c r="P1110" i="2" s="1"/>
  <c r="AO1126" i="2"/>
  <c r="AP1126" i="2"/>
  <c r="AM1126" i="2"/>
  <c r="AN1126" i="2"/>
  <c r="AQ1126" i="2"/>
  <c r="O1126" i="2"/>
  <c r="P1126" i="2" s="1"/>
  <c r="AC1269" i="2"/>
  <c r="AB1269" i="2"/>
  <c r="AE1269" i="2"/>
  <c r="AD1269" i="2"/>
  <c r="AF1269" i="2"/>
  <c r="AC1425" i="2"/>
  <c r="AB1425" i="2"/>
  <c r="AD1425" i="2"/>
  <c r="AF1425" i="2"/>
  <c r="AE1425" i="2"/>
  <c r="K1425" i="2"/>
  <c r="L1425" i="2" s="1"/>
  <c r="AU1386" i="2"/>
  <c r="AY1386" i="2"/>
  <c r="AW1386" i="2"/>
  <c r="AV1386" i="2"/>
  <c r="Q1386" i="2"/>
  <c r="R1386" i="2" s="1"/>
  <c r="AX1386" i="2"/>
  <c r="AN1410" i="2"/>
  <c r="AM1410" i="2"/>
  <c r="AP1410" i="2"/>
  <c r="AQ1410" i="2"/>
  <c r="AO1410" i="2"/>
  <c r="O1410" i="2"/>
  <c r="P1410" i="2" s="1"/>
  <c r="AF288" i="2"/>
  <c r="AE288" i="2"/>
  <c r="AD288" i="2"/>
  <c r="AB288" i="2"/>
  <c r="AC288" i="2"/>
  <c r="AP227" i="2"/>
  <c r="AN227" i="2"/>
  <c r="AO227" i="2"/>
  <c r="AM227" i="2"/>
  <c r="AQ227" i="2"/>
  <c r="O227" i="2"/>
  <c r="P227" i="2" s="1"/>
  <c r="AB311" i="2"/>
  <c r="AF311" i="2"/>
  <c r="AE311" i="2"/>
  <c r="AC311" i="2"/>
  <c r="AD311" i="2"/>
  <c r="K311" i="2"/>
  <c r="L311" i="2" s="1"/>
  <c r="AQ311" i="2"/>
  <c r="AP311" i="2"/>
  <c r="AN311" i="2"/>
  <c r="AO311" i="2"/>
  <c r="AM311" i="2"/>
  <c r="O311" i="2"/>
  <c r="P311" i="2" s="1"/>
  <c r="AB277" i="2"/>
  <c r="AF277" i="2"/>
  <c r="AD277" i="2"/>
  <c r="AC277" i="2"/>
  <c r="AE277" i="2"/>
  <c r="K277" i="2"/>
  <c r="L277" i="2" s="1"/>
  <c r="AE523" i="2"/>
  <c r="AC523" i="2"/>
  <c r="AF523" i="2"/>
  <c r="AB523" i="2"/>
  <c r="AD523" i="2"/>
  <c r="K523" i="2"/>
  <c r="L523" i="2" s="1"/>
  <c r="AU1051" i="2"/>
  <c r="AY1051" i="2"/>
  <c r="AX1051" i="2"/>
  <c r="AV1051" i="2"/>
  <c r="AW1051" i="2"/>
  <c r="Q1051" i="2"/>
  <c r="R1051" i="2" s="1"/>
  <c r="AW1142" i="2"/>
  <c r="AV1142" i="2"/>
  <c r="AX1142" i="2"/>
  <c r="AY1142" i="2"/>
  <c r="AU1142" i="2"/>
  <c r="Q1142" i="2"/>
  <c r="R1142" i="2" s="1"/>
  <c r="AM11" i="2"/>
  <c r="AP11" i="2"/>
  <c r="AQ11" i="2"/>
  <c r="AO11" i="2"/>
  <c r="AN11" i="2"/>
  <c r="O11" i="2"/>
  <c r="P11" i="2" s="1"/>
  <c r="AM5" i="2"/>
  <c r="AO5" i="2"/>
  <c r="AP5" i="2"/>
  <c r="AQ5" i="2"/>
  <c r="AN5" i="2"/>
  <c r="O5" i="2"/>
  <c r="P5" i="2" s="1"/>
  <c r="AM55" i="2"/>
  <c r="AP55" i="2"/>
  <c r="AO55" i="2"/>
  <c r="AQ55" i="2"/>
  <c r="AN55" i="2"/>
  <c r="O55" i="2"/>
  <c r="P55" i="2" s="1"/>
  <c r="X194" i="2"/>
  <c r="AP56" i="2"/>
  <c r="AO56" i="2"/>
  <c r="AN56" i="2"/>
  <c r="AM56" i="2"/>
  <c r="AQ56" i="2"/>
  <c r="O56" i="2"/>
  <c r="P56" i="2" s="1"/>
  <c r="AL147" i="2"/>
  <c r="AK147" i="2"/>
  <c r="AJ147" i="2"/>
  <c r="Z147" i="2"/>
  <c r="Y147" i="2"/>
  <c r="AG147" i="2"/>
  <c r="M147" i="2" s="1"/>
  <c r="N147" i="2" s="1"/>
  <c r="AI147" i="2"/>
  <c r="AH147" i="2"/>
  <c r="AA147" i="2"/>
  <c r="AF30" i="2"/>
  <c r="AD30" i="2"/>
  <c r="AE30" i="2"/>
  <c r="AC30" i="2"/>
  <c r="AB30" i="2"/>
  <c r="K30" i="2"/>
  <c r="L30" i="2" s="1"/>
  <c r="AP196" i="2"/>
  <c r="AO196" i="2"/>
  <c r="AN196" i="2"/>
  <c r="AQ196" i="2"/>
  <c r="AM196" i="2"/>
  <c r="O196" i="2"/>
  <c r="P196" i="2" s="1"/>
  <c r="AQ124" i="2"/>
  <c r="AP124" i="2"/>
  <c r="AO124" i="2"/>
  <c r="AN124" i="2"/>
  <c r="AM124" i="2"/>
  <c r="O124" i="2"/>
  <c r="P124" i="2" s="1"/>
  <c r="AT191" i="2"/>
  <c r="AS191" i="2"/>
  <c r="AR191" i="2"/>
  <c r="AN397" i="2"/>
  <c r="AQ397" i="2"/>
  <c r="AP397" i="2"/>
  <c r="AO397" i="2"/>
  <c r="AM397" i="2"/>
  <c r="O397" i="2"/>
  <c r="P397" i="2" s="1"/>
  <c r="X284" i="2"/>
  <c r="AN387" i="2"/>
  <c r="AP387" i="2"/>
  <c r="AO387" i="2"/>
  <c r="AM387" i="2"/>
  <c r="AQ387" i="2"/>
  <c r="O387" i="2"/>
  <c r="P387" i="2" s="1"/>
  <c r="AE541" i="2"/>
  <c r="AD541" i="2"/>
  <c r="AC541" i="2"/>
  <c r="AF541" i="2"/>
  <c r="AB541" i="2"/>
  <c r="K541" i="2"/>
  <c r="L541" i="2" s="1"/>
  <c r="AY293" i="2"/>
  <c r="AX293" i="2"/>
  <c r="AV293" i="2"/>
  <c r="AW293" i="2"/>
  <c r="AU293" i="2"/>
  <c r="Q293" i="2"/>
  <c r="R293" i="2" s="1"/>
  <c r="AQ508" i="2"/>
  <c r="AP508" i="2"/>
  <c r="AO508" i="2"/>
  <c r="AN508" i="2"/>
  <c r="AM508" i="2"/>
  <c r="O508" i="2"/>
  <c r="P508" i="2" s="1"/>
  <c r="M595" i="2"/>
  <c r="N595" i="2" s="1"/>
  <c r="X595" i="2"/>
  <c r="AN451" i="2"/>
  <c r="AM451" i="2"/>
  <c r="AQ451" i="2"/>
  <c r="AP451" i="2"/>
  <c r="AO451" i="2"/>
  <c r="O451" i="2"/>
  <c r="P451" i="2" s="1"/>
  <c r="AE588" i="2"/>
  <c r="AB588" i="2"/>
  <c r="AD588" i="2"/>
  <c r="AC588" i="2"/>
  <c r="AF588" i="2"/>
  <c r="K588" i="2"/>
  <c r="L588" i="2" s="1"/>
  <c r="AB683" i="2"/>
  <c r="AE683" i="2"/>
  <c r="AC683" i="2"/>
  <c r="AD683" i="2"/>
  <c r="AF683" i="2"/>
  <c r="K683" i="2"/>
  <c r="L683" i="2" s="1"/>
  <c r="X487" i="2"/>
  <c r="M487" i="2"/>
  <c r="N487" i="2" s="1"/>
  <c r="AL674" i="2"/>
  <c r="AK674" i="2"/>
  <c r="AI674" i="2"/>
  <c r="AA674" i="2"/>
  <c r="AG674" i="2"/>
  <c r="M674" i="2" s="1"/>
  <c r="N674" i="2" s="1"/>
  <c r="Y674" i="2"/>
  <c r="AJ674" i="2"/>
  <c r="AH674" i="2"/>
  <c r="Z674" i="2"/>
  <c r="AK708" i="2"/>
  <c r="AH708" i="2"/>
  <c r="Z708" i="2"/>
  <c r="AL708" i="2"/>
  <c r="Y708" i="2"/>
  <c r="AJ708" i="2"/>
  <c r="AI708" i="2"/>
  <c r="AG708" i="2"/>
  <c r="M708" i="2" s="1"/>
  <c r="N708" i="2" s="1"/>
  <c r="AA708" i="2"/>
  <c r="AQ675" i="2"/>
  <c r="AP675" i="2"/>
  <c r="AO675" i="2"/>
  <c r="AM675" i="2"/>
  <c r="AN675" i="2"/>
  <c r="O675" i="2"/>
  <c r="P675" i="2" s="1"/>
  <c r="AK702" i="2"/>
  <c r="AH702" i="2"/>
  <c r="Z702" i="2"/>
  <c r="AJ702" i="2"/>
  <c r="Y702" i="2"/>
  <c r="AG702" i="2"/>
  <c r="AI702" i="2"/>
  <c r="AA702" i="2"/>
  <c r="AL702" i="2"/>
  <c r="AO707" i="2"/>
  <c r="AQ707" i="2"/>
  <c r="AN707" i="2"/>
  <c r="AM707" i="2"/>
  <c r="AP707" i="2"/>
  <c r="O707" i="2"/>
  <c r="P707" i="2" s="1"/>
  <c r="AP772" i="2"/>
  <c r="AO772" i="2"/>
  <c r="AN772" i="2"/>
  <c r="AM772" i="2"/>
  <c r="AQ772" i="2"/>
  <c r="O772" i="2"/>
  <c r="P772" i="2" s="1"/>
  <c r="AQ797" i="2"/>
  <c r="AP797" i="2"/>
  <c r="AM797" i="2"/>
  <c r="AO797" i="2"/>
  <c r="AN797" i="2"/>
  <c r="O797" i="2"/>
  <c r="P797" i="2" s="1"/>
  <c r="AD803" i="2"/>
  <c r="AC803" i="2"/>
  <c r="AB803" i="2"/>
  <c r="AE803" i="2"/>
  <c r="AF803" i="2"/>
  <c r="K803" i="2"/>
  <c r="L803" i="2" s="1"/>
  <c r="AP820" i="2"/>
  <c r="AO820" i="2"/>
  <c r="AN820" i="2"/>
  <c r="AQ820" i="2"/>
  <c r="AM820" i="2"/>
  <c r="O820" i="2"/>
  <c r="P820" i="2" s="1"/>
  <c r="AP846" i="2"/>
  <c r="AO846" i="2"/>
  <c r="AN846" i="2"/>
  <c r="AQ846" i="2"/>
  <c r="AM846" i="2"/>
  <c r="O846" i="2"/>
  <c r="P846" i="2" s="1"/>
  <c r="M831" i="2"/>
  <c r="N831" i="2" s="1"/>
  <c r="X831" i="2"/>
  <c r="M773" i="2"/>
  <c r="N773" i="2" s="1"/>
  <c r="X773" i="2"/>
  <c r="M951" i="2"/>
  <c r="N951" i="2" s="1"/>
  <c r="X951" i="2"/>
  <c r="AP965" i="2"/>
  <c r="AO965" i="2"/>
  <c r="AN965" i="2"/>
  <c r="AM965" i="2"/>
  <c r="AQ965" i="2"/>
  <c r="O965" i="2"/>
  <c r="P965" i="2" s="1"/>
  <c r="AI996" i="2"/>
  <c r="AA996" i="2"/>
  <c r="AH996" i="2"/>
  <c r="Z996" i="2"/>
  <c r="AL996" i="2"/>
  <c r="AK996" i="2"/>
  <c r="Y996" i="2"/>
  <c r="AJ996" i="2"/>
  <c r="AG996" i="2"/>
  <c r="M996" i="2" s="1"/>
  <c r="N996" i="2" s="1"/>
  <c r="AR939" i="2"/>
  <c r="AS939" i="2"/>
  <c r="AT939" i="2"/>
  <c r="AM1043" i="2"/>
  <c r="AQ1043" i="2"/>
  <c r="AP1043" i="2"/>
  <c r="AN1043" i="2"/>
  <c r="AO1043" i="2"/>
  <c r="O1043" i="2"/>
  <c r="P1043" i="2" s="1"/>
  <c r="AF1144" i="2"/>
  <c r="AD1144" i="2"/>
  <c r="AC1144" i="2"/>
  <c r="AB1144" i="2"/>
  <c r="AE1144" i="2"/>
  <c r="AO1164" i="2"/>
  <c r="AN1164" i="2"/>
  <c r="AM1164" i="2"/>
  <c r="AP1164" i="2"/>
  <c r="AQ1164" i="2"/>
  <c r="O1164" i="2"/>
  <c r="P1164" i="2" s="1"/>
  <c r="X1165" i="2"/>
  <c r="M1165" i="2"/>
  <c r="N1165" i="2" s="1"/>
  <c r="AP1247" i="2"/>
  <c r="AO1247" i="2"/>
  <c r="AM1247" i="2"/>
  <c r="AQ1247" i="2"/>
  <c r="AN1247" i="2"/>
  <c r="O1247" i="2"/>
  <c r="P1247" i="2" s="1"/>
  <c r="AU1284" i="2"/>
  <c r="AX1284" i="2"/>
  <c r="AY1284" i="2"/>
  <c r="AW1284" i="2"/>
  <c r="AV1284" i="2"/>
  <c r="Q1284" i="2"/>
  <c r="R1284" i="2" s="1"/>
  <c r="AN401" i="2"/>
  <c r="AQ401" i="2"/>
  <c r="AP401" i="2"/>
  <c r="AO401" i="2"/>
  <c r="AM401" i="2"/>
  <c r="O401" i="2"/>
  <c r="P401" i="2" s="1"/>
  <c r="AD73" i="2"/>
  <c r="AC73" i="2"/>
  <c r="AB73" i="2"/>
  <c r="AF73" i="2"/>
  <c r="AE73" i="2"/>
  <c r="K73" i="2"/>
  <c r="L73" i="2" s="1"/>
  <c r="AE71" i="2"/>
  <c r="AD71" i="2"/>
  <c r="AC71" i="2"/>
  <c r="AB71" i="2"/>
  <c r="AF71" i="2"/>
  <c r="K71" i="2"/>
  <c r="L71" i="2" s="1"/>
  <c r="AI106" i="2"/>
  <c r="AA106" i="2"/>
  <c r="AH106" i="2"/>
  <c r="Z106" i="2"/>
  <c r="AG106" i="2"/>
  <c r="M106" i="2" s="1"/>
  <c r="N106" i="2" s="1"/>
  <c r="Y106" i="2"/>
  <c r="AL106" i="2"/>
  <c r="AK106" i="2"/>
  <c r="AJ106" i="2"/>
  <c r="AO51" i="2"/>
  <c r="AQ51" i="2"/>
  <c r="AN51" i="2"/>
  <c r="AM51" i="2"/>
  <c r="AP51" i="2"/>
  <c r="O51" i="2"/>
  <c r="P51" i="2" s="1"/>
  <c r="AX196" i="2"/>
  <c r="AW196" i="2"/>
  <c r="AV196" i="2"/>
  <c r="AU196" i="2"/>
  <c r="AY196" i="2"/>
  <c r="Q196" i="2"/>
  <c r="R196" i="2" s="1"/>
  <c r="AL179" i="2"/>
  <c r="AK179" i="2"/>
  <c r="AA179" i="2"/>
  <c r="AJ179" i="2"/>
  <c r="Z179" i="2"/>
  <c r="AI179" i="2"/>
  <c r="AH179" i="2"/>
  <c r="AG179" i="2"/>
  <c r="M179" i="2" s="1"/>
  <c r="N179" i="2" s="1"/>
  <c r="Y179" i="2"/>
  <c r="X219" i="2"/>
  <c r="AQ183" i="2"/>
  <c r="AP183" i="2"/>
  <c r="AO183" i="2"/>
  <c r="AM183" i="2"/>
  <c r="AN183" i="2"/>
  <c r="O183" i="2"/>
  <c r="P183" i="2" s="1"/>
  <c r="AC335" i="2"/>
  <c r="AB335" i="2"/>
  <c r="AF335" i="2"/>
  <c r="AE335" i="2"/>
  <c r="AD335" i="2"/>
  <c r="K335" i="2"/>
  <c r="L335" i="2" s="1"/>
  <c r="AN407" i="2"/>
  <c r="AQ407" i="2"/>
  <c r="AP407" i="2"/>
  <c r="AO407" i="2"/>
  <c r="AM407" i="2"/>
  <c r="O407" i="2"/>
  <c r="P407" i="2" s="1"/>
  <c r="AY89" i="2"/>
  <c r="AX89" i="2"/>
  <c r="AW89" i="2"/>
  <c r="AV89" i="2"/>
  <c r="AU89" i="2"/>
  <c r="Q89" i="2"/>
  <c r="R89" i="2" s="1"/>
  <c r="AG324" i="2"/>
  <c r="M324" i="2" s="1"/>
  <c r="N324" i="2" s="1"/>
  <c r="Y324" i="2"/>
  <c r="AL324" i="2"/>
  <c r="AJ324" i="2"/>
  <c r="AK324" i="2"/>
  <c r="AI324" i="2"/>
  <c r="AH324" i="2"/>
  <c r="AA324" i="2"/>
  <c r="Z324" i="2"/>
  <c r="X171" i="2"/>
  <c r="AN222" i="2"/>
  <c r="AQ222" i="2"/>
  <c r="AP222" i="2"/>
  <c r="AO222" i="2"/>
  <c r="AM222" i="2"/>
  <c r="O222" i="2"/>
  <c r="P222" i="2" s="1"/>
  <c r="AQ373" i="2"/>
  <c r="AP373" i="2"/>
  <c r="AN373" i="2"/>
  <c r="AM373" i="2"/>
  <c r="AO373" i="2"/>
  <c r="O373" i="2"/>
  <c r="P373" i="2" s="1"/>
  <c r="AF405" i="2"/>
  <c r="AD405" i="2"/>
  <c r="AC405" i="2"/>
  <c r="AE405" i="2"/>
  <c r="AB405" i="2"/>
  <c r="K405" i="2"/>
  <c r="L405" i="2" s="1"/>
  <c r="AN413" i="2"/>
  <c r="AQ413" i="2"/>
  <c r="AP413" i="2"/>
  <c r="AO413" i="2"/>
  <c r="AM413" i="2"/>
  <c r="O413" i="2"/>
  <c r="P413" i="2" s="1"/>
  <c r="AV306" i="2"/>
  <c r="AU306" i="2"/>
  <c r="AX306" i="2"/>
  <c r="AW306" i="2"/>
  <c r="AY306" i="2"/>
  <c r="Q306" i="2"/>
  <c r="R306" i="2" s="1"/>
  <c r="M258" i="2"/>
  <c r="N258" i="2" s="1"/>
  <c r="X258" i="2"/>
  <c r="AY273" i="2"/>
  <c r="AX273" i="2"/>
  <c r="AV273" i="2"/>
  <c r="AW273" i="2"/>
  <c r="AU273" i="2"/>
  <c r="Q273" i="2"/>
  <c r="R273" i="2" s="1"/>
  <c r="AC321" i="2"/>
  <c r="AB321" i="2"/>
  <c r="AF321" i="2"/>
  <c r="AE321" i="2"/>
  <c r="AD321" i="2"/>
  <c r="AN449" i="2"/>
  <c r="AM449" i="2"/>
  <c r="AQ449" i="2"/>
  <c r="AP449" i="2"/>
  <c r="AO449" i="2"/>
  <c r="O449" i="2"/>
  <c r="P449" i="2" s="1"/>
  <c r="AY667" i="2"/>
  <c r="AX667" i="2"/>
  <c r="AW667" i="2"/>
  <c r="AU667" i="2"/>
  <c r="AV667" i="2"/>
  <c r="Q667" i="2"/>
  <c r="R667" i="2" s="1"/>
  <c r="AE572" i="2"/>
  <c r="AB572" i="2"/>
  <c r="AD572" i="2"/>
  <c r="AC572" i="2"/>
  <c r="AF572" i="2"/>
  <c r="K572" i="2"/>
  <c r="L572" i="2" s="1"/>
  <c r="AC617" i="2"/>
  <c r="AF617" i="2"/>
  <c r="AB617" i="2"/>
  <c r="AE617" i="2"/>
  <c r="AD617" i="2"/>
  <c r="AF654" i="2"/>
  <c r="AE654" i="2"/>
  <c r="AD654" i="2"/>
  <c r="AC654" i="2"/>
  <c r="AB654" i="2"/>
  <c r="K654" i="2"/>
  <c r="L654" i="2" s="1"/>
  <c r="AL759" i="2"/>
  <c r="AK759" i="2"/>
  <c r="AJ759" i="2"/>
  <c r="AI759" i="2"/>
  <c r="AA759" i="2"/>
  <c r="AH759" i="2"/>
  <c r="Z759" i="2"/>
  <c r="AG759" i="2"/>
  <c r="Y759" i="2"/>
  <c r="X729" i="2"/>
  <c r="AP804" i="2"/>
  <c r="AO804" i="2"/>
  <c r="AN804" i="2"/>
  <c r="AM804" i="2"/>
  <c r="AQ804" i="2"/>
  <c r="O804" i="2"/>
  <c r="P804" i="2" s="1"/>
  <c r="AF750" i="2"/>
  <c r="AE750" i="2"/>
  <c r="AD750" i="2"/>
  <c r="AC750" i="2"/>
  <c r="AB750" i="2"/>
  <c r="K750" i="2"/>
  <c r="L750" i="2" s="1"/>
  <c r="AY783" i="2"/>
  <c r="AX783" i="2"/>
  <c r="AU783" i="2"/>
  <c r="AW783" i="2"/>
  <c r="AV783" i="2"/>
  <c r="Q783" i="2"/>
  <c r="R783" i="2" s="1"/>
  <c r="AL819" i="2"/>
  <c r="AK819" i="2"/>
  <c r="AJ819" i="2"/>
  <c r="AA819" i="2"/>
  <c r="Z819" i="2"/>
  <c r="Y819" i="2"/>
  <c r="AI819" i="2"/>
  <c r="AH819" i="2"/>
  <c r="AG819" i="2"/>
  <c r="M819" i="2" s="1"/>
  <c r="N819" i="2" s="1"/>
  <c r="X769" i="2"/>
  <c r="M769" i="2"/>
  <c r="N769" i="2" s="1"/>
  <c r="AE1021" i="2"/>
  <c r="AD1021" i="2"/>
  <c r="AB1021" i="2"/>
  <c r="AC1021" i="2"/>
  <c r="AF1021" i="2"/>
  <c r="K1021" i="2"/>
  <c r="L1021" i="2" s="1"/>
  <c r="X893" i="2"/>
  <c r="AY938" i="2"/>
  <c r="AU938" i="2"/>
  <c r="AX938" i="2"/>
  <c r="AV938" i="2"/>
  <c r="AW938" i="2"/>
  <c r="Q938" i="2"/>
  <c r="R938" i="2" s="1"/>
  <c r="AQ1066" i="2"/>
  <c r="AP1066" i="2"/>
  <c r="AN1066" i="2"/>
  <c r="AM1066" i="2"/>
  <c r="AO1066" i="2"/>
  <c r="O1066" i="2"/>
  <c r="P1066" i="2" s="1"/>
  <c r="X918" i="2"/>
  <c r="M918" i="2"/>
  <c r="N918" i="2" s="1"/>
  <c r="AC1149" i="2"/>
  <c r="AB1149" i="2"/>
  <c r="AD1149" i="2"/>
  <c r="AE1149" i="2"/>
  <c r="AF1149" i="2"/>
  <c r="K1149" i="2"/>
  <c r="L1149" i="2" s="1"/>
  <c r="AG1264" i="2"/>
  <c r="M1264" i="2" s="1"/>
  <c r="N1264" i="2" s="1"/>
  <c r="Y1264" i="2"/>
  <c r="AL1264" i="2"/>
  <c r="AH1264" i="2"/>
  <c r="AK1264" i="2"/>
  <c r="AI1264" i="2"/>
  <c r="AA1264" i="2"/>
  <c r="AJ1264" i="2"/>
  <c r="Z1264" i="2"/>
  <c r="AX1265" i="2"/>
  <c r="AY1265" i="2"/>
  <c r="AV1265" i="2"/>
  <c r="AW1265" i="2"/>
  <c r="AU1265" i="2"/>
  <c r="Q1265" i="2"/>
  <c r="R1265" i="2" s="1"/>
  <c r="AE1231" i="2"/>
  <c r="AD1231" i="2"/>
  <c r="AC1231" i="2"/>
  <c r="AF1231" i="2"/>
  <c r="AB1231" i="2"/>
  <c r="K1231" i="2"/>
  <c r="L1231" i="2" s="1"/>
  <c r="AE1328" i="2"/>
  <c r="AB1328" i="2"/>
  <c r="AF1328" i="2"/>
  <c r="AD1328" i="2"/>
  <c r="AC1328" i="2"/>
  <c r="K1328" i="2"/>
  <c r="L1328" i="2" s="1"/>
  <c r="AM13" i="2"/>
  <c r="AP13" i="2"/>
  <c r="AQ13" i="2"/>
  <c r="AO13" i="2"/>
  <c r="AN13" i="2"/>
  <c r="O13" i="2"/>
  <c r="P13" i="2" s="1"/>
  <c r="AD43" i="2"/>
  <c r="AC43" i="2"/>
  <c r="AB43" i="2"/>
  <c r="AF43" i="2"/>
  <c r="AE43" i="2"/>
  <c r="K43" i="2"/>
  <c r="L43" i="2" s="1"/>
  <c r="AO29" i="2"/>
  <c r="AP29" i="2"/>
  <c r="AQ29" i="2"/>
  <c r="AN29" i="2"/>
  <c r="AM29" i="2"/>
  <c r="O29" i="2"/>
  <c r="P29" i="2" s="1"/>
  <c r="AD46" i="2"/>
  <c r="AC46" i="2"/>
  <c r="AF46" i="2"/>
  <c r="AE46" i="2"/>
  <c r="AB46" i="2"/>
  <c r="K46" i="2"/>
  <c r="L46" i="2" s="1"/>
  <c r="AC76" i="2"/>
  <c r="AF76" i="2"/>
  <c r="AE76" i="2"/>
  <c r="AD76" i="2"/>
  <c r="AB76" i="2"/>
  <c r="K76" i="2"/>
  <c r="L76" i="2" s="1"/>
  <c r="AP174" i="2"/>
  <c r="AO174" i="2"/>
  <c r="AM174" i="2"/>
  <c r="AN174" i="2"/>
  <c r="AQ174" i="2"/>
  <c r="O174" i="2"/>
  <c r="P174" i="2" s="1"/>
  <c r="AB396" i="2"/>
  <c r="AF396" i="2"/>
  <c r="AD396" i="2"/>
  <c r="AE396" i="2"/>
  <c r="AC396" i="2"/>
  <c r="K396" i="2"/>
  <c r="L396" i="2" s="1"/>
  <c r="AY142" i="2"/>
  <c r="AX142" i="2"/>
  <c r="AW142" i="2"/>
  <c r="AV142" i="2"/>
  <c r="AU142" i="2"/>
  <c r="Q142" i="2"/>
  <c r="R142" i="2" s="1"/>
  <c r="X155" i="2"/>
  <c r="AL93" i="2"/>
  <c r="AK93" i="2"/>
  <c r="AJ93" i="2"/>
  <c r="AH93" i="2"/>
  <c r="AG93" i="2"/>
  <c r="M93" i="2" s="1"/>
  <c r="N93" i="2" s="1"/>
  <c r="Z93" i="2"/>
  <c r="AA93" i="2"/>
  <c r="Y93" i="2"/>
  <c r="AI93" i="2"/>
  <c r="AJ225" i="2"/>
  <c r="AH225" i="2"/>
  <c r="Z225" i="2"/>
  <c r="AA225" i="2"/>
  <c r="AL225" i="2"/>
  <c r="Y225" i="2"/>
  <c r="AK225" i="2"/>
  <c r="AI225" i="2"/>
  <c r="AG225" i="2"/>
  <c r="M225" i="2" s="1"/>
  <c r="N225" i="2" s="1"/>
  <c r="AW354" i="2"/>
  <c r="AV354" i="2"/>
  <c r="AU354" i="2"/>
  <c r="AY354" i="2"/>
  <c r="AX354" i="2"/>
  <c r="Q354" i="2"/>
  <c r="R354" i="2" s="1"/>
  <c r="AJ283" i="2"/>
  <c r="AI283" i="2"/>
  <c r="AA283" i="2"/>
  <c r="AH283" i="2"/>
  <c r="Z283" i="2"/>
  <c r="AL283" i="2"/>
  <c r="AK283" i="2"/>
  <c r="AG283" i="2"/>
  <c r="M283" i="2" s="1"/>
  <c r="N283" i="2" s="1"/>
  <c r="Y283" i="2"/>
  <c r="AF298" i="2"/>
  <c r="AE298" i="2"/>
  <c r="AD298" i="2"/>
  <c r="AB298" i="2"/>
  <c r="AC298" i="2"/>
  <c r="K298" i="2"/>
  <c r="L298" i="2" s="1"/>
  <c r="AL481" i="2"/>
  <c r="AK481" i="2"/>
  <c r="AJ481" i="2"/>
  <c r="AI481" i="2"/>
  <c r="AA481" i="2"/>
  <c r="AH481" i="2"/>
  <c r="AG481" i="2"/>
  <c r="Z481" i="2"/>
  <c r="Y481" i="2"/>
  <c r="AC333" i="2"/>
  <c r="AB333" i="2"/>
  <c r="AF333" i="2"/>
  <c r="AD333" i="2"/>
  <c r="AE333" i="2"/>
  <c r="K333" i="2"/>
  <c r="L333" i="2" s="1"/>
  <c r="AF246" i="2"/>
  <c r="AD246" i="2"/>
  <c r="AB246" i="2"/>
  <c r="AE246" i="2"/>
  <c r="AC246" i="2"/>
  <c r="K246" i="2"/>
  <c r="L246" i="2" s="1"/>
  <c r="AQ486" i="2"/>
  <c r="AP486" i="2"/>
  <c r="AO486" i="2"/>
  <c r="AN486" i="2"/>
  <c r="AM486" i="2"/>
  <c r="O486" i="2"/>
  <c r="P486" i="2" s="1"/>
  <c r="AE531" i="2"/>
  <c r="AC531" i="2"/>
  <c r="AF531" i="2"/>
  <c r="AD531" i="2"/>
  <c r="AB531" i="2"/>
  <c r="K531" i="2"/>
  <c r="L531" i="2" s="1"/>
  <c r="AY542" i="2"/>
  <c r="AX542" i="2"/>
  <c r="AW542" i="2"/>
  <c r="AU542" i="2"/>
  <c r="AV542" i="2"/>
  <c r="Q542" i="2"/>
  <c r="R542" i="2" s="1"/>
  <c r="O480" i="2"/>
  <c r="P480" i="2" s="1"/>
  <c r="AQ464" i="2"/>
  <c r="AP464" i="2"/>
  <c r="AO464" i="2"/>
  <c r="AM464" i="2"/>
  <c r="AN464" i="2"/>
  <c r="AQ558" i="2"/>
  <c r="AP558" i="2"/>
  <c r="AO558" i="2"/>
  <c r="AM558" i="2"/>
  <c r="AN558" i="2"/>
  <c r="O558" i="2"/>
  <c r="P558" i="2" s="1"/>
  <c r="AI590" i="2"/>
  <c r="AA590" i="2"/>
  <c r="AH590" i="2"/>
  <c r="Z590" i="2"/>
  <c r="AG590" i="2"/>
  <c r="Y590" i="2"/>
  <c r="AJ590" i="2"/>
  <c r="AL590" i="2"/>
  <c r="AK590" i="2"/>
  <c r="AR558" i="2"/>
  <c r="AT558" i="2"/>
  <c r="AS558" i="2"/>
  <c r="AQ665" i="2"/>
  <c r="AP665" i="2"/>
  <c r="AO665" i="2"/>
  <c r="AM665" i="2"/>
  <c r="AN665" i="2"/>
  <c r="O665" i="2"/>
  <c r="P665" i="2" s="1"/>
  <c r="AF756" i="2"/>
  <c r="AE756" i="2"/>
  <c r="AD756" i="2"/>
  <c r="AC756" i="2"/>
  <c r="AB756" i="2"/>
  <c r="K756" i="2"/>
  <c r="L756" i="2" s="1"/>
  <c r="AP784" i="2"/>
  <c r="AO784" i="2"/>
  <c r="AN784" i="2"/>
  <c r="AM784" i="2"/>
  <c r="AQ784" i="2"/>
  <c r="O784" i="2"/>
  <c r="P784" i="2" s="1"/>
  <c r="AD741" i="2"/>
  <c r="AC741" i="2"/>
  <c r="AE741" i="2"/>
  <c r="AF741" i="2"/>
  <c r="K741" i="2"/>
  <c r="L741" i="2" s="1"/>
  <c r="AB741" i="2"/>
  <c r="AP792" i="2"/>
  <c r="AO792" i="2"/>
  <c r="AN792" i="2"/>
  <c r="AM792" i="2"/>
  <c r="AQ792" i="2"/>
  <c r="O792" i="2"/>
  <c r="P792" i="2" s="1"/>
  <c r="AX796" i="2"/>
  <c r="AW796" i="2"/>
  <c r="AV796" i="2"/>
  <c r="AU796" i="2"/>
  <c r="AY796" i="2"/>
  <c r="Q796" i="2"/>
  <c r="R796" i="2" s="1"/>
  <c r="AL755" i="2"/>
  <c r="AK755" i="2"/>
  <c r="AJ755" i="2"/>
  <c r="AI755" i="2"/>
  <c r="AA755" i="2"/>
  <c r="AH755" i="2"/>
  <c r="Z755" i="2"/>
  <c r="Y755" i="2"/>
  <c r="AG755" i="2"/>
  <c r="AT758" i="2"/>
  <c r="AR758" i="2"/>
  <c r="AS758" i="2"/>
  <c r="AP870" i="2"/>
  <c r="AO870" i="2"/>
  <c r="AN870" i="2"/>
  <c r="AQ870" i="2"/>
  <c r="AM870" i="2"/>
  <c r="O870" i="2"/>
  <c r="P870" i="2" s="1"/>
  <c r="M979" i="2"/>
  <c r="N979" i="2" s="1"/>
  <c r="X979" i="2"/>
  <c r="AQ936" i="2"/>
  <c r="AM936" i="2"/>
  <c r="AP936" i="2"/>
  <c r="AO936" i="2"/>
  <c r="AN936" i="2"/>
  <c r="O936" i="2"/>
  <c r="P936" i="2" s="1"/>
  <c r="AW909" i="2"/>
  <c r="AV909" i="2"/>
  <c r="AU909" i="2"/>
  <c r="AY909" i="2"/>
  <c r="AX909" i="2"/>
  <c r="Q909" i="2"/>
  <c r="R909" i="2" s="1"/>
  <c r="AU1035" i="2"/>
  <c r="AY1035" i="2"/>
  <c r="AX1035" i="2"/>
  <c r="AV1035" i="2"/>
  <c r="AW1035" i="2"/>
  <c r="Q1035" i="2"/>
  <c r="R1035" i="2" s="1"/>
  <c r="M1077" i="2"/>
  <c r="N1077" i="2" s="1"/>
  <c r="X1077" i="2"/>
  <c r="AQ1109" i="2"/>
  <c r="AP1109" i="2"/>
  <c r="AO1109" i="2"/>
  <c r="AN1109" i="2"/>
  <c r="AM1109" i="2"/>
  <c r="O1109" i="2"/>
  <c r="P1109" i="2" s="1"/>
  <c r="AJ1095" i="2"/>
  <c r="AI1095" i="2"/>
  <c r="AA1095" i="2"/>
  <c r="AH1095" i="2"/>
  <c r="Z1095" i="2"/>
  <c r="AL1095" i="2"/>
  <c r="AK1095" i="2"/>
  <c r="AG1095" i="2"/>
  <c r="M1095" i="2" s="1"/>
  <c r="N1095" i="2" s="1"/>
  <c r="Y1095" i="2"/>
  <c r="AP1131" i="2"/>
  <c r="AO1131" i="2"/>
  <c r="AQ1131" i="2"/>
  <c r="AN1131" i="2"/>
  <c r="AM1131" i="2"/>
  <c r="O1131" i="2"/>
  <c r="P1131" i="2" s="1"/>
  <c r="AY1224" i="2"/>
  <c r="AW1224" i="2"/>
  <c r="AV1224" i="2"/>
  <c r="AX1224" i="2"/>
  <c r="AU1224" i="2"/>
  <c r="Q1224" i="2"/>
  <c r="R1224" i="2" s="1"/>
  <c r="AQ1204" i="2"/>
  <c r="AO1204" i="2"/>
  <c r="AM1204" i="2"/>
  <c r="AP1204" i="2"/>
  <c r="AN1204" i="2"/>
  <c r="O1204" i="2"/>
  <c r="P1204" i="2" s="1"/>
  <c r="M1296" i="2"/>
  <c r="N1296" i="2" s="1"/>
  <c r="X1296" i="2"/>
  <c r="AQ1375" i="2"/>
  <c r="AN1375" i="2"/>
  <c r="AO1375" i="2"/>
  <c r="AM1375" i="2"/>
  <c r="AP1375" i="2"/>
  <c r="O1375" i="2"/>
  <c r="P1375" i="2" s="1"/>
  <c r="AT1418" i="2"/>
  <c r="AR1418" i="2"/>
  <c r="AS1418" i="2"/>
  <c r="AI1436" i="2"/>
  <c r="AA1436" i="2"/>
  <c r="AK1436" i="2"/>
  <c r="AJ1436" i="2"/>
  <c r="Z1436" i="2"/>
  <c r="AH1436" i="2"/>
  <c r="Y1436" i="2"/>
  <c r="AG1436" i="2"/>
  <c r="AL1436" i="2"/>
  <c r="AQ1446" i="2"/>
  <c r="AP1446" i="2"/>
  <c r="AO1446" i="2"/>
  <c r="AN1446" i="2"/>
  <c r="AM1446" i="2"/>
  <c r="O1446" i="2"/>
  <c r="P1446" i="2" s="1"/>
  <c r="AD1492" i="2"/>
  <c r="AC1492" i="2"/>
  <c r="AE1492" i="2"/>
  <c r="AB1492" i="2"/>
  <c r="AF1492" i="2"/>
  <c r="AE1495" i="2"/>
  <c r="AD1495" i="2"/>
  <c r="AC1495" i="2"/>
  <c r="AF1495" i="2"/>
  <c r="AB1495" i="2"/>
  <c r="K1495" i="2"/>
  <c r="L1495" i="2" s="1"/>
  <c r="AU67" i="2"/>
  <c r="AX67" i="2"/>
  <c r="AW67" i="2"/>
  <c r="AY67" i="2"/>
  <c r="AV67" i="2"/>
  <c r="Q67" i="2"/>
  <c r="R67" i="2" s="1"/>
  <c r="AY120" i="2"/>
  <c r="AX120" i="2"/>
  <c r="AW120" i="2"/>
  <c r="AV120" i="2"/>
  <c r="AU120" i="2"/>
  <c r="Q120" i="2"/>
  <c r="R120" i="2" s="1"/>
  <c r="AF340" i="2"/>
  <c r="AE340" i="2"/>
  <c r="AD340" i="2"/>
  <c r="AB340" i="2"/>
  <c r="AC340" i="2"/>
  <c r="K340" i="2"/>
  <c r="L340" i="2" s="1"/>
  <c r="AB259" i="2"/>
  <c r="AF259" i="2"/>
  <c r="AE259" i="2"/>
  <c r="AD259" i="2"/>
  <c r="AC259" i="2"/>
  <c r="K259" i="2"/>
  <c r="L259" i="2" s="1"/>
  <c r="AQ259" i="2"/>
  <c r="AP259" i="2"/>
  <c r="AN259" i="2"/>
  <c r="AO259" i="2"/>
  <c r="AM259" i="2"/>
  <c r="AX382" i="2"/>
  <c r="AY382" i="2"/>
  <c r="AW382" i="2"/>
  <c r="AV382" i="2"/>
  <c r="AU382" i="2"/>
  <c r="Q382" i="2"/>
  <c r="R382" i="2" s="1"/>
  <c r="AY502" i="2"/>
  <c r="AX502" i="2"/>
  <c r="AW502" i="2"/>
  <c r="AV502" i="2"/>
  <c r="AU502" i="2"/>
  <c r="Q502" i="2"/>
  <c r="R502" i="2" s="1"/>
  <c r="AB293" i="2"/>
  <c r="AF293" i="2"/>
  <c r="AD293" i="2"/>
  <c r="AC293" i="2"/>
  <c r="AE293" i="2"/>
  <c r="AF483" i="2"/>
  <c r="AE483" i="2"/>
  <c r="AD483" i="2"/>
  <c r="AC483" i="2"/>
  <c r="AB483" i="2"/>
  <c r="K483" i="2"/>
  <c r="L483" i="2" s="1"/>
  <c r="AQ613" i="2"/>
  <c r="AP613" i="2"/>
  <c r="AO613" i="2"/>
  <c r="AN613" i="2"/>
  <c r="AM613" i="2"/>
  <c r="O613" i="2"/>
  <c r="P613" i="2" s="1"/>
  <c r="AQ653" i="2"/>
  <c r="AP653" i="2"/>
  <c r="AO653" i="2"/>
  <c r="AM653" i="2"/>
  <c r="AN653" i="2"/>
  <c r="O653" i="2"/>
  <c r="P653" i="2" s="1"/>
  <c r="AC697" i="2"/>
  <c r="AB697" i="2"/>
  <c r="AF697" i="2"/>
  <c r="AD697" i="2"/>
  <c r="AE697" i="2"/>
  <c r="K697" i="2"/>
  <c r="L697" i="2" s="1"/>
  <c r="AY655" i="2"/>
  <c r="AX655" i="2"/>
  <c r="AW655" i="2"/>
  <c r="AU655" i="2"/>
  <c r="AV655" i="2"/>
  <c r="Q655" i="2"/>
  <c r="R655" i="2" s="1"/>
  <c r="AD954" i="2"/>
  <c r="AC954" i="2"/>
  <c r="AB954" i="2"/>
  <c r="AE954" i="2"/>
  <c r="AF954" i="2"/>
  <c r="K954" i="2"/>
  <c r="L954" i="2" s="1"/>
  <c r="AE5" i="2"/>
  <c r="AD5" i="2"/>
  <c r="AC5" i="2"/>
  <c r="AB5" i="2"/>
  <c r="AF5" i="2"/>
  <c r="K5" i="2"/>
  <c r="L5" i="2" s="1"/>
  <c r="AM35" i="2"/>
  <c r="AQ35" i="2"/>
  <c r="AP35" i="2"/>
  <c r="AO35" i="2"/>
  <c r="AN35" i="2"/>
  <c r="O35" i="2"/>
  <c r="P35" i="2" s="1"/>
  <c r="AX22" i="2"/>
  <c r="AW22" i="2"/>
  <c r="AV22" i="2"/>
  <c r="AU22" i="2"/>
  <c r="AY22" i="2"/>
  <c r="Q22" i="2"/>
  <c r="R22" i="2" s="1"/>
  <c r="AI114" i="2"/>
  <c r="AA114" i="2"/>
  <c r="AH114" i="2"/>
  <c r="Z114" i="2"/>
  <c r="AG114" i="2"/>
  <c r="M114" i="2" s="1"/>
  <c r="N114" i="2" s="1"/>
  <c r="Y114" i="2"/>
  <c r="AL114" i="2"/>
  <c r="AK114" i="2"/>
  <c r="AJ114" i="2"/>
  <c r="AP88" i="2"/>
  <c r="AO88" i="2"/>
  <c r="AN88" i="2"/>
  <c r="AM88" i="2"/>
  <c r="AQ88" i="2"/>
  <c r="O88" i="2"/>
  <c r="P88" i="2" s="1"/>
  <c r="AT14" i="2"/>
  <c r="AS14" i="2"/>
  <c r="AR14" i="2"/>
  <c r="AT12" i="2"/>
  <c r="AS12" i="2"/>
  <c r="AR12" i="2"/>
  <c r="AP90" i="2"/>
  <c r="AO90" i="2"/>
  <c r="AQ90" i="2"/>
  <c r="AN90" i="2"/>
  <c r="AM90" i="2"/>
  <c r="O90" i="2"/>
  <c r="P90" i="2" s="1"/>
  <c r="AS66" i="2"/>
  <c r="AR66" i="2"/>
  <c r="AT66" i="2"/>
  <c r="AF196" i="2"/>
  <c r="AB196" i="2"/>
  <c r="AE196" i="2"/>
  <c r="AD196" i="2"/>
  <c r="AC196" i="2"/>
  <c r="K196" i="2"/>
  <c r="L196" i="2" s="1"/>
  <c r="AF124" i="2"/>
  <c r="AD124" i="2"/>
  <c r="AC124" i="2"/>
  <c r="AB124" i="2"/>
  <c r="AE124" i="2"/>
  <c r="K124" i="2"/>
  <c r="L124" i="2" s="1"/>
  <c r="AY140" i="2"/>
  <c r="AX140" i="2"/>
  <c r="AW140" i="2"/>
  <c r="AV140" i="2"/>
  <c r="AU140" i="2"/>
  <c r="Q140" i="2"/>
  <c r="R140" i="2" s="1"/>
  <c r="AP402" i="2"/>
  <c r="AO402" i="2"/>
  <c r="AQ402" i="2"/>
  <c r="AN402" i="2"/>
  <c r="AM402" i="2"/>
  <c r="O402" i="2"/>
  <c r="P402" i="2" s="1"/>
  <c r="AF240" i="2"/>
  <c r="AD240" i="2"/>
  <c r="AB240" i="2"/>
  <c r="AE240" i="2"/>
  <c r="AC240" i="2"/>
  <c r="K240" i="2"/>
  <c r="L240" i="2" s="1"/>
  <c r="AX255" i="2"/>
  <c r="AV255" i="2"/>
  <c r="AY255" i="2"/>
  <c r="AW255" i="2"/>
  <c r="AU255" i="2"/>
  <c r="Q255" i="2"/>
  <c r="R255" i="2" s="1"/>
  <c r="AO354" i="2"/>
  <c r="AN354" i="2"/>
  <c r="AM354" i="2"/>
  <c r="AQ354" i="2"/>
  <c r="AP354" i="2"/>
  <c r="O354" i="2"/>
  <c r="P354" i="2" s="1"/>
  <c r="AL497" i="2"/>
  <c r="AK497" i="2"/>
  <c r="AJ497" i="2"/>
  <c r="AI497" i="2"/>
  <c r="AA497" i="2"/>
  <c r="AH497" i="2"/>
  <c r="AG497" i="2"/>
  <c r="Z497" i="2"/>
  <c r="Y497" i="2"/>
  <c r="AO330" i="2"/>
  <c r="AN330" i="2"/>
  <c r="AM330" i="2"/>
  <c r="AP330" i="2"/>
  <c r="AQ330" i="2"/>
  <c r="O330" i="2"/>
  <c r="P330" i="2" s="1"/>
  <c r="AF366" i="2"/>
  <c r="AE366" i="2"/>
  <c r="AD366" i="2"/>
  <c r="AB366" i="2"/>
  <c r="AC366" i="2"/>
  <c r="X292" i="2"/>
  <c r="X519" i="2"/>
  <c r="M519" i="2"/>
  <c r="N519" i="2" s="1"/>
  <c r="AY371" i="2"/>
  <c r="AX371" i="2"/>
  <c r="AW371" i="2"/>
  <c r="AV371" i="2"/>
  <c r="Q371" i="2"/>
  <c r="R371" i="2" s="1"/>
  <c r="AU371" i="2"/>
  <c r="AN461" i="2"/>
  <c r="AM461" i="2"/>
  <c r="AQ461" i="2"/>
  <c r="AP461" i="2"/>
  <c r="AO461" i="2"/>
  <c r="O461" i="2"/>
  <c r="P461" i="2" s="1"/>
  <c r="AF451" i="2"/>
  <c r="AE451" i="2"/>
  <c r="AD451" i="2"/>
  <c r="AC451" i="2"/>
  <c r="AB451" i="2"/>
  <c r="K451" i="2"/>
  <c r="L451" i="2" s="1"/>
  <c r="X488" i="2"/>
  <c r="M488" i="2"/>
  <c r="N488" i="2" s="1"/>
  <c r="AF646" i="2"/>
  <c r="AE646" i="2"/>
  <c r="AD646" i="2"/>
  <c r="AC646" i="2"/>
  <c r="AB646" i="2"/>
  <c r="K646" i="2"/>
  <c r="L646" i="2" s="1"/>
  <c r="AK527" i="2"/>
  <c r="AG527" i="2"/>
  <c r="M527" i="2" s="1"/>
  <c r="N527" i="2" s="1"/>
  <c r="AL527" i="2"/>
  <c r="AA527" i="2"/>
  <c r="AJ527" i="2"/>
  <c r="Z527" i="2"/>
  <c r="AI527" i="2"/>
  <c r="AH527" i="2"/>
  <c r="Y527" i="2"/>
  <c r="AY613" i="2"/>
  <c r="AX613" i="2"/>
  <c r="AW613" i="2"/>
  <c r="AV613" i="2"/>
  <c r="AU613" i="2"/>
  <c r="Q613" i="2"/>
  <c r="R613" i="2" s="1"/>
  <c r="AB645" i="2"/>
  <c r="AC645" i="2"/>
  <c r="AF645" i="2"/>
  <c r="AE645" i="2"/>
  <c r="AD645" i="2"/>
  <c r="K645" i="2"/>
  <c r="L645" i="2" s="1"/>
  <c r="AO713" i="2"/>
  <c r="AN713" i="2"/>
  <c r="AM713" i="2"/>
  <c r="AQ713" i="2"/>
  <c r="AP713" i="2"/>
  <c r="O713" i="2"/>
  <c r="P713" i="2" s="1"/>
  <c r="X600" i="2"/>
  <c r="M600" i="2"/>
  <c r="N600" i="2" s="1"/>
  <c r="AJ709" i="2"/>
  <c r="AG709" i="2"/>
  <c r="M709" i="2" s="1"/>
  <c r="N709" i="2" s="1"/>
  <c r="Y709" i="2"/>
  <c r="AL709" i="2"/>
  <c r="AA709" i="2"/>
  <c r="AK709" i="2"/>
  <c r="AH709" i="2"/>
  <c r="AI709" i="2"/>
  <c r="Z709" i="2"/>
  <c r="AB633" i="2"/>
  <c r="AC633" i="2"/>
  <c r="AF633" i="2"/>
  <c r="AE633" i="2"/>
  <c r="AD633" i="2"/>
  <c r="K633" i="2"/>
  <c r="L633" i="2" s="1"/>
  <c r="AP814" i="2"/>
  <c r="AO814" i="2"/>
  <c r="AN814" i="2"/>
  <c r="AQ814" i="2"/>
  <c r="AM814" i="2"/>
  <c r="O814" i="2"/>
  <c r="P814" i="2" s="1"/>
  <c r="AS720" i="2"/>
  <c r="AT720" i="2"/>
  <c r="AR720" i="2"/>
  <c r="AL733" i="2"/>
  <c r="AK733" i="2"/>
  <c r="AH733" i="2"/>
  <c r="Z733" i="2"/>
  <c r="AG733" i="2"/>
  <c r="AA733" i="2"/>
  <c r="AJ733" i="2"/>
  <c r="AI733" i="2"/>
  <c r="Y733" i="2"/>
  <c r="AL767" i="2"/>
  <c r="AK767" i="2"/>
  <c r="AJ767" i="2"/>
  <c r="AI767" i="2"/>
  <c r="AA767" i="2"/>
  <c r="AH767" i="2"/>
  <c r="Z767" i="2"/>
  <c r="AG767" i="2"/>
  <c r="Y767" i="2"/>
  <c r="AP836" i="2"/>
  <c r="AO836" i="2"/>
  <c r="AN836" i="2"/>
  <c r="AQ836" i="2"/>
  <c r="AM836" i="2"/>
  <c r="O836" i="2"/>
  <c r="P836" i="2" s="1"/>
  <c r="X877" i="2"/>
  <c r="AF909" i="2"/>
  <c r="AE909" i="2"/>
  <c r="AD909" i="2"/>
  <c r="AC909" i="2"/>
  <c r="AB909" i="2"/>
  <c r="K909" i="2"/>
  <c r="L909" i="2" s="1"/>
  <c r="AQ942" i="2"/>
  <c r="AM942" i="2"/>
  <c r="AN942" i="2"/>
  <c r="AO942" i="2"/>
  <c r="AP942" i="2"/>
  <c r="O942" i="2"/>
  <c r="P942" i="2" s="1"/>
  <c r="AF1040" i="2"/>
  <c r="AE1040" i="2"/>
  <c r="AD1040" i="2"/>
  <c r="AB1040" i="2"/>
  <c r="AC1040" i="2"/>
  <c r="K1040" i="2"/>
  <c r="L1040" i="2" s="1"/>
  <c r="AY1020" i="2"/>
  <c r="AX1020" i="2"/>
  <c r="AV1020" i="2"/>
  <c r="AU1020" i="2"/>
  <c r="AW1020" i="2"/>
  <c r="Q1020" i="2"/>
  <c r="R1020" i="2" s="1"/>
  <c r="AO1140" i="2"/>
  <c r="AN1140" i="2"/>
  <c r="AP1140" i="2"/>
  <c r="AM1140" i="2"/>
  <c r="AQ1140" i="2"/>
  <c r="O1140" i="2"/>
  <c r="P1140" i="2" s="1"/>
  <c r="AW1152" i="2"/>
  <c r="AV1152" i="2"/>
  <c r="AU1152" i="2"/>
  <c r="AX1152" i="2"/>
  <c r="AY1152" i="2"/>
  <c r="Q1152" i="2"/>
  <c r="R1152" i="2" s="1"/>
  <c r="AK1209" i="2"/>
  <c r="AJ1209" i="2"/>
  <c r="AA1209" i="2"/>
  <c r="Z1209" i="2"/>
  <c r="Y1209" i="2"/>
  <c r="AL1209" i="2"/>
  <c r="AI1209" i="2"/>
  <c r="AG1209" i="2"/>
  <c r="AH1209" i="2"/>
  <c r="X1210" i="2"/>
  <c r="M1210" i="2"/>
  <c r="N1210" i="2" s="1"/>
  <c r="AP1310" i="2"/>
  <c r="AM1310" i="2"/>
  <c r="AQ1310" i="2"/>
  <c r="AO1310" i="2"/>
  <c r="AN1310" i="2"/>
  <c r="O1310" i="2"/>
  <c r="P1310" i="2" s="1"/>
  <c r="AQ1232" i="2"/>
  <c r="AO1232" i="2"/>
  <c r="AN1232" i="2"/>
  <c r="AM1232" i="2"/>
  <c r="AP1232" i="2"/>
  <c r="O1232" i="2"/>
  <c r="P1232" i="2" s="1"/>
  <c r="X1298" i="2"/>
  <c r="M1298" i="2"/>
  <c r="N1298" i="2" s="1"/>
  <c r="AQ1283" i="2"/>
  <c r="AP1283" i="2"/>
  <c r="AO1283" i="2"/>
  <c r="AM1283" i="2"/>
  <c r="AN1283" i="2"/>
  <c r="O1283" i="2"/>
  <c r="P1283" i="2" s="1"/>
  <c r="AY1366" i="2"/>
  <c r="AW1366" i="2"/>
  <c r="AV1366" i="2"/>
  <c r="AX1366" i="2"/>
  <c r="AU1366" i="2"/>
  <c r="Q1366" i="2"/>
  <c r="R1366" i="2" s="1"/>
  <c r="AC6" i="2"/>
  <c r="AF6" i="2"/>
  <c r="AE6" i="2"/>
  <c r="AB6" i="2"/>
  <c r="AD6" i="2"/>
  <c r="K6" i="2"/>
  <c r="L6" i="2" s="1"/>
  <c r="AT9" i="2"/>
  <c r="AS9" i="2"/>
  <c r="AR9" i="2"/>
  <c r="M122" i="2"/>
  <c r="N122" i="2" s="1"/>
  <c r="X122" i="2"/>
  <c r="AC14" i="2"/>
  <c r="AF14" i="2"/>
  <c r="AE14" i="2"/>
  <c r="AB14" i="2"/>
  <c r="AD14" i="2"/>
  <c r="K14" i="2"/>
  <c r="L14" i="2" s="1"/>
  <c r="AP170" i="2"/>
  <c r="AO170" i="2"/>
  <c r="AQ170" i="2"/>
  <c r="AN170" i="2"/>
  <c r="AM170" i="2"/>
  <c r="AV411" i="2"/>
  <c r="AY411" i="2"/>
  <c r="AW411" i="2"/>
  <c r="AX411" i="2"/>
  <c r="AU411" i="2"/>
  <c r="Q411" i="2"/>
  <c r="R411" i="2" s="1"/>
  <c r="AV626" i="2"/>
  <c r="AU626" i="2"/>
  <c r="AW626" i="2"/>
  <c r="AY626" i="2"/>
  <c r="AX626" i="2"/>
  <c r="Q626" i="2"/>
  <c r="R626" i="2" s="1"/>
  <c r="AB261" i="2"/>
  <c r="AF261" i="2"/>
  <c r="AD261" i="2"/>
  <c r="AC261" i="2"/>
  <c r="AE261" i="2"/>
  <c r="AQ301" i="2"/>
  <c r="AP301" i="2"/>
  <c r="AN301" i="2"/>
  <c r="AO301" i="2"/>
  <c r="AM301" i="2"/>
  <c r="O301" i="2"/>
  <c r="P301" i="2" s="1"/>
  <c r="AN439" i="2"/>
  <c r="AM439" i="2"/>
  <c r="AQ439" i="2"/>
  <c r="AP439" i="2"/>
  <c r="AO439" i="2"/>
  <c r="O439" i="2"/>
  <c r="P439" i="2" s="1"/>
  <c r="AQ629" i="2"/>
  <c r="AP629" i="2"/>
  <c r="AO629" i="2"/>
  <c r="AM629" i="2"/>
  <c r="AN629" i="2"/>
  <c r="O629" i="2"/>
  <c r="P629" i="2" s="1"/>
  <c r="AE899" i="2"/>
  <c r="AF899" i="2"/>
  <c r="AD899" i="2"/>
  <c r="AC899" i="2"/>
  <c r="AB899" i="2"/>
  <c r="K899" i="2"/>
  <c r="L899" i="2" s="1"/>
  <c r="AY1038" i="2"/>
  <c r="AX1038" i="2"/>
  <c r="AV1038" i="2"/>
  <c r="AU1038" i="2"/>
  <c r="AW1038" i="2"/>
  <c r="Q1038" i="2"/>
  <c r="R1038" i="2" s="1"/>
  <c r="AP949" i="2"/>
  <c r="AO949" i="2"/>
  <c r="AN949" i="2"/>
  <c r="AM949" i="2"/>
  <c r="AQ949" i="2"/>
  <c r="O949" i="2"/>
  <c r="P949" i="2" s="1"/>
  <c r="AQ1020" i="2"/>
  <c r="AP1020" i="2"/>
  <c r="AN1020" i="2"/>
  <c r="AM1020" i="2"/>
  <c r="AO1020" i="2"/>
  <c r="O1020" i="2"/>
  <c r="P1020" i="2" s="1"/>
  <c r="AI998" i="2"/>
  <c r="AA998" i="2"/>
  <c r="AH998" i="2"/>
  <c r="Z998" i="2"/>
  <c r="AG998" i="2"/>
  <c r="AL998" i="2"/>
  <c r="Y998" i="2"/>
  <c r="AJ998" i="2"/>
  <c r="AK998" i="2"/>
  <c r="AN1092" i="2"/>
  <c r="AM1092" i="2"/>
  <c r="AP1092" i="2"/>
  <c r="AQ1092" i="2"/>
  <c r="AO1092" i="2"/>
  <c r="O1092" i="2"/>
  <c r="P1092" i="2" s="1"/>
  <c r="AT58" i="2"/>
  <c r="AS58" i="2"/>
  <c r="AR58" i="2"/>
  <c r="AU53" i="2"/>
  <c r="AX53" i="2"/>
  <c r="AW53" i="2"/>
  <c r="AY53" i="2"/>
  <c r="AV53" i="2"/>
  <c r="Q53" i="2"/>
  <c r="R53" i="2" s="1"/>
  <c r="AL121" i="2"/>
  <c r="AK121" i="2"/>
  <c r="AJ121" i="2"/>
  <c r="AG121" i="2"/>
  <c r="AA121" i="2"/>
  <c r="Y121" i="2"/>
  <c r="Z121" i="2"/>
  <c r="AI121" i="2"/>
  <c r="AH121" i="2"/>
  <c r="AL187" i="2"/>
  <c r="AK187" i="2"/>
  <c r="AA187" i="2"/>
  <c r="AJ187" i="2"/>
  <c r="Z187" i="2"/>
  <c r="AI187" i="2"/>
  <c r="AH187" i="2"/>
  <c r="AG187" i="2"/>
  <c r="Y187" i="2"/>
  <c r="AF260" i="2"/>
  <c r="AE260" i="2"/>
  <c r="AD260" i="2"/>
  <c r="AB260" i="2"/>
  <c r="AC260" i="2"/>
  <c r="K260" i="2"/>
  <c r="L260" i="2" s="1"/>
  <c r="AP217" i="2"/>
  <c r="AN217" i="2"/>
  <c r="AQ217" i="2"/>
  <c r="AO217" i="2"/>
  <c r="AM217" i="2"/>
  <c r="AX20" i="2"/>
  <c r="AW20" i="2"/>
  <c r="AV20" i="2"/>
  <c r="AU20" i="2"/>
  <c r="AY20" i="2"/>
  <c r="Q20" i="2"/>
  <c r="R20" i="2" s="1"/>
  <c r="AS70" i="2"/>
  <c r="AT70" i="2"/>
  <c r="AR70" i="2"/>
  <c r="AQ60" i="2"/>
  <c r="AP60" i="2"/>
  <c r="AO60" i="2"/>
  <c r="AN60" i="2"/>
  <c r="AM60" i="2"/>
  <c r="O60" i="2"/>
  <c r="P60" i="2" s="1"/>
  <c r="AY64" i="2"/>
  <c r="AX64" i="2"/>
  <c r="AW64" i="2"/>
  <c r="AV64" i="2"/>
  <c r="AU64" i="2"/>
  <c r="Q64" i="2"/>
  <c r="R64" i="2" s="1"/>
  <c r="AC34" i="2"/>
  <c r="AD34" i="2"/>
  <c r="AF34" i="2"/>
  <c r="AE34" i="2"/>
  <c r="AB34" i="2"/>
  <c r="K34" i="2"/>
  <c r="L34" i="2" s="1"/>
  <c r="AP50" i="2"/>
  <c r="AO50" i="2"/>
  <c r="AN50" i="2"/>
  <c r="AM50" i="2"/>
  <c r="AQ50" i="2"/>
  <c r="O50" i="2"/>
  <c r="P50" i="2" s="1"/>
  <c r="AQ52" i="2"/>
  <c r="AP52" i="2"/>
  <c r="AO52" i="2"/>
  <c r="AN52" i="2"/>
  <c r="AM52" i="2"/>
  <c r="O52" i="2"/>
  <c r="P52" i="2" s="1"/>
  <c r="AE141" i="2"/>
  <c r="AD141" i="2"/>
  <c r="AC141" i="2"/>
  <c r="AB141" i="2"/>
  <c r="AF141" i="2"/>
  <c r="K141" i="2"/>
  <c r="L141" i="2" s="1"/>
  <c r="AX200" i="2"/>
  <c r="AW200" i="2"/>
  <c r="AV200" i="2"/>
  <c r="AY200" i="2"/>
  <c r="AU200" i="2"/>
  <c r="Q200" i="2"/>
  <c r="R200" i="2" s="1"/>
  <c r="AY126" i="2"/>
  <c r="AX126" i="2"/>
  <c r="AW126" i="2"/>
  <c r="AV126" i="2"/>
  <c r="AU126" i="2"/>
  <c r="Q126" i="2"/>
  <c r="R126" i="2" s="1"/>
  <c r="AX182" i="2"/>
  <c r="AW182" i="2"/>
  <c r="AU182" i="2"/>
  <c r="AY182" i="2"/>
  <c r="AV182" i="2"/>
  <c r="Q182" i="2"/>
  <c r="R182" i="2" s="1"/>
  <c r="AY351" i="2"/>
  <c r="AX351" i="2"/>
  <c r="AV351" i="2"/>
  <c r="AU351" i="2"/>
  <c r="AW351" i="2"/>
  <c r="Q351" i="2"/>
  <c r="R351" i="2" s="1"/>
  <c r="AF401" i="2"/>
  <c r="AD401" i="2"/>
  <c r="AC401" i="2"/>
  <c r="AE401" i="2"/>
  <c r="AB401" i="2"/>
  <c r="K401" i="2"/>
  <c r="L401" i="2" s="1"/>
  <c r="AY283" i="2"/>
  <c r="AX283" i="2"/>
  <c r="AV283" i="2"/>
  <c r="AW283" i="2"/>
  <c r="AU283" i="2"/>
  <c r="Q283" i="2"/>
  <c r="R283" i="2" s="1"/>
  <c r="AP408" i="2"/>
  <c r="AO408" i="2"/>
  <c r="AQ408" i="2"/>
  <c r="AN408" i="2"/>
  <c r="AM408" i="2"/>
  <c r="O408" i="2"/>
  <c r="P408" i="2" s="1"/>
  <c r="AN310" i="2"/>
  <c r="AM310" i="2"/>
  <c r="AQ310" i="2"/>
  <c r="AO310" i="2"/>
  <c r="AP310" i="2"/>
  <c r="O310" i="2"/>
  <c r="P310" i="2" s="1"/>
  <c r="X324" i="2"/>
  <c r="AN419" i="2"/>
  <c r="AQ419" i="2"/>
  <c r="AP419" i="2"/>
  <c r="AO419" i="2"/>
  <c r="AM419" i="2"/>
  <c r="O419" i="2"/>
  <c r="P419" i="2" s="1"/>
  <c r="AE23" i="2"/>
  <c r="AD23" i="2"/>
  <c r="AC23" i="2"/>
  <c r="AB23" i="2"/>
  <c r="AF23" i="2"/>
  <c r="K23" i="2"/>
  <c r="L23" i="2" s="1"/>
  <c r="AO15" i="2"/>
  <c r="AP15" i="2"/>
  <c r="AQ15" i="2"/>
  <c r="AN15" i="2"/>
  <c r="AM15" i="2"/>
  <c r="O15" i="2"/>
  <c r="P15" i="2" s="1"/>
  <c r="AD49" i="2"/>
  <c r="AC49" i="2"/>
  <c r="AB49" i="2"/>
  <c r="AF49" i="2"/>
  <c r="AE49" i="2"/>
  <c r="K49" i="2"/>
  <c r="L49" i="2" s="1"/>
  <c r="AF118" i="2"/>
  <c r="AB118" i="2"/>
  <c r="AE118" i="2"/>
  <c r="AC118" i="2"/>
  <c r="AD118" i="2"/>
  <c r="AF100" i="2"/>
  <c r="AD100" i="2"/>
  <c r="AC100" i="2"/>
  <c r="AB100" i="2"/>
  <c r="AE100" i="2"/>
  <c r="K100" i="2"/>
  <c r="L100" i="2" s="1"/>
  <c r="AQ120" i="2"/>
  <c r="AP120" i="2"/>
  <c r="AO120" i="2"/>
  <c r="AN120" i="2"/>
  <c r="AM120" i="2"/>
  <c r="O120" i="2"/>
  <c r="P120" i="2" s="1"/>
  <c r="AQ128" i="2"/>
  <c r="AP128" i="2"/>
  <c r="AO128" i="2"/>
  <c r="AN128" i="2"/>
  <c r="AM128" i="2"/>
  <c r="O128" i="2"/>
  <c r="P128" i="2" s="1"/>
  <c r="AD169" i="2"/>
  <c r="AC169" i="2"/>
  <c r="AF169" i="2"/>
  <c r="AE169" i="2"/>
  <c r="AB169" i="2"/>
  <c r="AQ89" i="2"/>
  <c r="AP89" i="2"/>
  <c r="AO89" i="2"/>
  <c r="AN89" i="2"/>
  <c r="AM89" i="2"/>
  <c r="O89" i="2"/>
  <c r="P89" i="2" s="1"/>
  <c r="AP257" i="2"/>
  <c r="AN257" i="2"/>
  <c r="AM257" i="2"/>
  <c r="AQ257" i="2"/>
  <c r="AO257" i="2"/>
  <c r="AF322" i="2"/>
  <c r="AE322" i="2"/>
  <c r="AD322" i="2"/>
  <c r="AB322" i="2"/>
  <c r="AC322" i="2"/>
  <c r="K322" i="2"/>
  <c r="L322" i="2" s="1"/>
  <c r="AF471" i="2"/>
  <c r="AE471" i="2"/>
  <c r="AD471" i="2"/>
  <c r="AC471" i="2"/>
  <c r="AB471" i="2"/>
  <c r="AB494" i="2"/>
  <c r="AF494" i="2"/>
  <c r="AE494" i="2"/>
  <c r="AD494" i="2"/>
  <c r="AC494" i="2"/>
  <c r="K494" i="2"/>
  <c r="L494" i="2" s="1"/>
  <c r="X555" i="2"/>
  <c r="AU5" i="2"/>
  <c r="AW5" i="2"/>
  <c r="AY5" i="2"/>
  <c r="AX5" i="2"/>
  <c r="AV5" i="2"/>
  <c r="Q5" i="2"/>
  <c r="R5" i="2" s="1"/>
  <c r="AP78" i="2"/>
  <c r="AO78" i="2"/>
  <c r="AN78" i="2"/>
  <c r="AM78" i="2"/>
  <c r="AQ78" i="2"/>
  <c r="O78" i="2"/>
  <c r="P78" i="2" s="1"/>
  <c r="AX32" i="2"/>
  <c r="AW32" i="2"/>
  <c r="AV32" i="2"/>
  <c r="AU32" i="2"/>
  <c r="AY32" i="2"/>
  <c r="Q32" i="2"/>
  <c r="R32" i="2" s="1"/>
  <c r="AE53" i="2"/>
  <c r="AD53" i="2"/>
  <c r="AC53" i="2"/>
  <c r="AB53" i="2"/>
  <c r="AF53" i="2"/>
  <c r="K53" i="2"/>
  <c r="L53" i="2" s="1"/>
  <c r="AX396" i="2"/>
  <c r="AW396" i="2"/>
  <c r="AY396" i="2"/>
  <c r="AV396" i="2"/>
  <c r="AU396" i="2"/>
  <c r="Q396" i="2"/>
  <c r="R396" i="2" s="1"/>
  <c r="AB390" i="2"/>
  <c r="AF390" i="2"/>
  <c r="AD390" i="2"/>
  <c r="AC390" i="2"/>
  <c r="AE390" i="2"/>
  <c r="K390" i="2"/>
  <c r="L390" i="2" s="1"/>
  <c r="AF112" i="2"/>
  <c r="AC112" i="2"/>
  <c r="AB112" i="2"/>
  <c r="AE112" i="2"/>
  <c r="AD112" i="2"/>
  <c r="K112" i="2"/>
  <c r="L112" i="2" s="1"/>
  <c r="AF350" i="2"/>
  <c r="AE350" i="2"/>
  <c r="AD350" i="2"/>
  <c r="AB350" i="2"/>
  <c r="AC350" i="2"/>
  <c r="K350" i="2"/>
  <c r="L350" i="2" s="1"/>
  <c r="AX227" i="2"/>
  <c r="AV227" i="2"/>
  <c r="AY227" i="2"/>
  <c r="AU227" i="2"/>
  <c r="AW227" i="2"/>
  <c r="Q227" i="2"/>
  <c r="R227" i="2" s="1"/>
  <c r="AN210" i="2"/>
  <c r="AQ210" i="2"/>
  <c r="AO210" i="2"/>
  <c r="AP210" i="2"/>
  <c r="AM210" i="2"/>
  <c r="O210" i="2"/>
  <c r="P210" i="2" s="1"/>
  <c r="AF336" i="2"/>
  <c r="AE336" i="2"/>
  <c r="AD336" i="2"/>
  <c r="AB336" i="2"/>
  <c r="AC336" i="2"/>
  <c r="K336" i="2"/>
  <c r="L336" i="2" s="1"/>
  <c r="AB398" i="2"/>
  <c r="AF398" i="2"/>
  <c r="AD398" i="2"/>
  <c r="AC398" i="2"/>
  <c r="AE398" i="2"/>
  <c r="K398" i="2"/>
  <c r="L398" i="2" s="1"/>
  <c r="AQ281" i="2"/>
  <c r="AP281" i="2"/>
  <c r="AN281" i="2"/>
  <c r="AO281" i="2"/>
  <c r="AM281" i="2"/>
  <c r="O281" i="2"/>
  <c r="P281" i="2" s="1"/>
  <c r="AV435" i="2"/>
  <c r="AU435" i="2"/>
  <c r="AW435" i="2"/>
  <c r="AY435" i="2"/>
  <c r="AX435" i="2"/>
  <c r="Q435" i="2"/>
  <c r="R435" i="2" s="1"/>
  <c r="AB418" i="2"/>
  <c r="AF418" i="2"/>
  <c r="AE418" i="2"/>
  <c r="AD418" i="2"/>
  <c r="AC418" i="2"/>
  <c r="K418" i="2"/>
  <c r="L418" i="2" s="1"/>
  <c r="AF425" i="2"/>
  <c r="AD425" i="2"/>
  <c r="AC425" i="2"/>
  <c r="AE425" i="2"/>
  <c r="AB425" i="2"/>
  <c r="K425" i="2"/>
  <c r="L425" i="2" s="1"/>
  <c r="AL457" i="2"/>
  <c r="AK457" i="2"/>
  <c r="AI457" i="2"/>
  <c r="AA457" i="2"/>
  <c r="Z457" i="2"/>
  <c r="Y457" i="2"/>
  <c r="AJ457" i="2"/>
  <c r="AH457" i="2"/>
  <c r="AG457" i="2"/>
  <c r="AF463" i="2"/>
  <c r="AE463" i="2"/>
  <c r="AD463" i="2"/>
  <c r="AC463" i="2"/>
  <c r="AB463" i="2"/>
  <c r="K463" i="2"/>
  <c r="L463" i="2" s="1"/>
  <c r="AQ578" i="2"/>
  <c r="AP578" i="2"/>
  <c r="AO578" i="2"/>
  <c r="AM578" i="2"/>
  <c r="AN578" i="2"/>
  <c r="O578" i="2"/>
  <c r="P578" i="2" s="1"/>
  <c r="AE564" i="2"/>
  <c r="AB564" i="2"/>
  <c r="AD564" i="2"/>
  <c r="AC564" i="2"/>
  <c r="AF564" i="2"/>
  <c r="K564" i="2"/>
  <c r="L564" i="2" s="1"/>
  <c r="X481" i="2"/>
  <c r="M481" i="2"/>
  <c r="N481" i="2" s="1"/>
  <c r="AE582" i="2"/>
  <c r="AB582" i="2"/>
  <c r="AF582" i="2"/>
  <c r="AD582" i="2"/>
  <c r="AC582" i="2"/>
  <c r="K582" i="2"/>
  <c r="L582" i="2" s="1"/>
  <c r="AF628" i="2"/>
  <c r="AE628" i="2"/>
  <c r="AD628" i="2"/>
  <c r="AC628" i="2"/>
  <c r="AB628" i="2"/>
  <c r="K628" i="2"/>
  <c r="L628" i="2" s="1"/>
  <c r="AF660" i="2"/>
  <c r="AE660" i="2"/>
  <c r="AD660" i="2"/>
  <c r="AC660" i="2"/>
  <c r="AB660" i="2"/>
  <c r="K660" i="2"/>
  <c r="L660" i="2" s="1"/>
  <c r="AB641" i="2"/>
  <c r="AC641" i="2"/>
  <c r="AF641" i="2"/>
  <c r="AE641" i="2"/>
  <c r="AD641" i="2"/>
  <c r="M716" i="2"/>
  <c r="N716" i="2" s="1"/>
  <c r="X716" i="2"/>
  <c r="AP766" i="2"/>
  <c r="AO766" i="2"/>
  <c r="AN766" i="2"/>
  <c r="AM766" i="2"/>
  <c r="AQ766" i="2"/>
  <c r="O766" i="2"/>
  <c r="P766" i="2" s="1"/>
  <c r="M751" i="2"/>
  <c r="N751" i="2" s="1"/>
  <c r="X751" i="2"/>
  <c r="AF862" i="2"/>
  <c r="AD862" i="2"/>
  <c r="AC862" i="2"/>
  <c r="AE862" i="2"/>
  <c r="AB862" i="2"/>
  <c r="X867" i="2"/>
  <c r="AX969" i="2"/>
  <c r="AW969" i="2"/>
  <c r="AV969" i="2"/>
  <c r="AU969" i="2"/>
  <c r="AY969" i="2"/>
  <c r="Q969" i="2"/>
  <c r="R969" i="2" s="1"/>
  <c r="AF937" i="2"/>
  <c r="AE937" i="2"/>
  <c r="AD937" i="2"/>
  <c r="AB937" i="2"/>
  <c r="AC937" i="2"/>
  <c r="K937" i="2"/>
  <c r="L937" i="2" s="1"/>
  <c r="X977" i="2"/>
  <c r="M977" i="2"/>
  <c r="N977" i="2" s="1"/>
  <c r="M916" i="2"/>
  <c r="N916" i="2" s="1"/>
  <c r="X916" i="2"/>
  <c r="AY1109" i="2"/>
  <c r="AX1109" i="2"/>
  <c r="AW1109" i="2"/>
  <c r="AV1109" i="2"/>
  <c r="AU1109" i="2"/>
  <c r="Q1109" i="2"/>
  <c r="R1109" i="2" s="1"/>
  <c r="M1076" i="2"/>
  <c r="N1076" i="2" s="1"/>
  <c r="X1076" i="2"/>
  <c r="X1270" i="2"/>
  <c r="X1393" i="2"/>
  <c r="M1393" i="2"/>
  <c r="N1393" i="2" s="1"/>
  <c r="X1368" i="2"/>
  <c r="M1368" i="2"/>
  <c r="N1368" i="2" s="1"/>
  <c r="AE1386" i="2"/>
  <c r="AB1386" i="2"/>
  <c r="AF1386" i="2"/>
  <c r="AD1386" i="2"/>
  <c r="AC1386" i="2"/>
  <c r="K1386" i="2"/>
  <c r="L1386" i="2" s="1"/>
  <c r="AD1392" i="2"/>
  <c r="AC1392" i="2"/>
  <c r="AB1392" i="2"/>
  <c r="AF1392" i="2"/>
  <c r="AE1392" i="2"/>
  <c r="K1392" i="2"/>
  <c r="L1392" i="2" s="1"/>
  <c r="X1405" i="2"/>
  <c r="AQ1442" i="2"/>
  <c r="AP1442" i="2"/>
  <c r="AO1442" i="2"/>
  <c r="AM1442" i="2"/>
  <c r="AN1442" i="2"/>
  <c r="O1442" i="2"/>
  <c r="P1442" i="2" s="1"/>
  <c r="X1221" i="2"/>
  <c r="AD1240" i="2"/>
  <c r="AC1240" i="2"/>
  <c r="AE1240" i="2"/>
  <c r="AB1240" i="2"/>
  <c r="AF1240" i="2"/>
  <c r="K1240" i="2"/>
  <c r="L1240" i="2" s="1"/>
  <c r="AF1342" i="2"/>
  <c r="AC1342" i="2"/>
  <c r="AD1342" i="2"/>
  <c r="AB1342" i="2"/>
  <c r="AE1342" i="2"/>
  <c r="K1342" i="2"/>
  <c r="L1342" i="2" s="1"/>
  <c r="AY1369" i="2"/>
  <c r="AV1369" i="2"/>
  <c r="AX1369" i="2"/>
  <c r="AW1369" i="2"/>
  <c r="AU1369" i="2"/>
  <c r="Q1369" i="2"/>
  <c r="R1369" i="2" s="1"/>
  <c r="AN1441" i="2"/>
  <c r="AM1441" i="2"/>
  <c r="AQ1441" i="2"/>
  <c r="AO1441" i="2"/>
  <c r="AP1441" i="2"/>
  <c r="O1441" i="2"/>
  <c r="P1441" i="2" s="1"/>
  <c r="AY1446" i="2"/>
  <c r="AX1446" i="2"/>
  <c r="AW1446" i="2"/>
  <c r="AV1446" i="2"/>
  <c r="AU1446" i="2"/>
  <c r="Q1446" i="2"/>
  <c r="R1446" i="2" s="1"/>
  <c r="AE1019" i="2"/>
  <c r="AD1019" i="2"/>
  <c r="AB1019" i="2"/>
  <c r="AF1019" i="2"/>
  <c r="AC1019" i="2"/>
  <c r="K1019" i="2"/>
  <c r="L1019" i="2" s="1"/>
  <c r="X117" i="2"/>
  <c r="AL133" i="2"/>
  <c r="AK133" i="2"/>
  <c r="AJ133" i="2"/>
  <c r="AH133" i="2"/>
  <c r="AG133" i="2"/>
  <c r="AA133" i="2"/>
  <c r="Z133" i="2"/>
  <c r="AI133" i="2"/>
  <c r="Y133" i="2"/>
  <c r="AV214" i="2"/>
  <c r="AX214" i="2"/>
  <c r="AW214" i="2"/>
  <c r="AU214" i="2"/>
  <c r="AY214" i="2"/>
  <c r="Q214" i="2"/>
  <c r="R214" i="2" s="1"/>
  <c r="AT304" i="2"/>
  <c r="AR304" i="2"/>
  <c r="AS304" i="2"/>
  <c r="AX366" i="2"/>
  <c r="AY366" i="2"/>
  <c r="AW366" i="2"/>
  <c r="AV366" i="2"/>
  <c r="AU366" i="2"/>
  <c r="Q366" i="2"/>
  <c r="R366" i="2" s="1"/>
  <c r="AQ454" i="2"/>
  <c r="AP454" i="2"/>
  <c r="AO454" i="2"/>
  <c r="AM454" i="2"/>
  <c r="AN454" i="2"/>
  <c r="O454" i="2"/>
  <c r="P454" i="2" s="1"/>
  <c r="AN487" i="2"/>
  <c r="AM487" i="2"/>
  <c r="AQ487" i="2"/>
  <c r="AP487" i="2"/>
  <c r="AO487" i="2"/>
  <c r="O487" i="2"/>
  <c r="P487" i="2" s="1"/>
  <c r="AU531" i="2"/>
  <c r="AW531" i="2"/>
  <c r="AV531" i="2"/>
  <c r="AY531" i="2"/>
  <c r="AX531" i="2"/>
  <c r="Q531" i="2"/>
  <c r="R531" i="2" s="1"/>
  <c r="AB476" i="2"/>
  <c r="AE476" i="2"/>
  <c r="AF476" i="2"/>
  <c r="AD476" i="2"/>
  <c r="AC476" i="2"/>
  <c r="AM567" i="2"/>
  <c r="AQ567" i="2"/>
  <c r="AN567" i="2"/>
  <c r="AP567" i="2"/>
  <c r="AO567" i="2"/>
  <c r="O567" i="2"/>
  <c r="P567" i="2" s="1"/>
  <c r="X597" i="2"/>
  <c r="M597" i="2"/>
  <c r="N597" i="2" s="1"/>
  <c r="AL591" i="2"/>
  <c r="AK591" i="2"/>
  <c r="AI591" i="2"/>
  <c r="AA591" i="2"/>
  <c r="AJ591" i="2"/>
  <c r="AH591" i="2"/>
  <c r="AG591" i="2"/>
  <c r="Z591" i="2"/>
  <c r="Y591" i="2"/>
  <c r="AQ631" i="2"/>
  <c r="AP631" i="2"/>
  <c r="AO631" i="2"/>
  <c r="AM631" i="2"/>
  <c r="AN631" i="2"/>
  <c r="O631" i="2"/>
  <c r="P631" i="2" s="1"/>
  <c r="AH728" i="2"/>
  <c r="Z728" i="2"/>
  <c r="AG728" i="2"/>
  <c r="Y728" i="2"/>
  <c r="AI728" i="2"/>
  <c r="AA728" i="2"/>
  <c r="AK728" i="2"/>
  <c r="AL728" i="2"/>
  <c r="AJ728" i="2"/>
  <c r="X884" i="2"/>
  <c r="AX812" i="2"/>
  <c r="AW812" i="2"/>
  <c r="AV812" i="2"/>
  <c r="AY812" i="2"/>
  <c r="AU812" i="2"/>
  <c r="Q812" i="2"/>
  <c r="R812" i="2" s="1"/>
  <c r="X810" i="2"/>
  <c r="AF832" i="2"/>
  <c r="AD832" i="2"/>
  <c r="AC832" i="2"/>
  <c r="AB832" i="2"/>
  <c r="AE832" i="2"/>
  <c r="K832" i="2"/>
  <c r="L832" i="2" s="1"/>
  <c r="AX890" i="2"/>
  <c r="AW890" i="2"/>
  <c r="AV890" i="2"/>
  <c r="AY890" i="2"/>
  <c r="AU890" i="2"/>
  <c r="Q890" i="2"/>
  <c r="R890" i="2" s="1"/>
  <c r="X761" i="2"/>
  <c r="AH983" i="2"/>
  <c r="Z983" i="2"/>
  <c r="AG983" i="2"/>
  <c r="Y983" i="2"/>
  <c r="AL983" i="2"/>
  <c r="AK983" i="2"/>
  <c r="AI983" i="2"/>
  <c r="AA983" i="2"/>
  <c r="AJ983" i="2"/>
  <c r="AD938" i="2"/>
  <c r="AC938" i="2"/>
  <c r="AB938" i="2"/>
  <c r="AE938" i="2"/>
  <c r="AF938" i="2"/>
  <c r="K938" i="2"/>
  <c r="L938" i="2" s="1"/>
  <c r="AP989" i="2"/>
  <c r="AO989" i="2"/>
  <c r="AN989" i="2"/>
  <c r="AM989" i="2"/>
  <c r="AQ989" i="2"/>
  <c r="O989" i="2"/>
  <c r="P989" i="2" s="1"/>
  <c r="M1001" i="2"/>
  <c r="N1001" i="2" s="1"/>
  <c r="X1001" i="2"/>
  <c r="AO1112" i="2"/>
  <c r="AN1112" i="2"/>
  <c r="AM1112" i="2"/>
  <c r="AP1112" i="2"/>
  <c r="AQ1112" i="2"/>
  <c r="O1112" i="2"/>
  <c r="P1112" i="2" s="1"/>
  <c r="AT1132" i="2"/>
  <c r="AS1132" i="2"/>
  <c r="AR1132" i="2"/>
  <c r="AF1158" i="2"/>
  <c r="AE1158" i="2"/>
  <c r="AD1158" i="2"/>
  <c r="AC1158" i="2"/>
  <c r="AB1158" i="2"/>
  <c r="K1158" i="2"/>
  <c r="L1158" i="2" s="1"/>
  <c r="AK1141" i="2"/>
  <c r="AJ1141" i="2"/>
  <c r="AH1141" i="2"/>
  <c r="Z1141" i="2"/>
  <c r="AG1141" i="2"/>
  <c r="Y1141" i="2"/>
  <c r="AL1141" i="2"/>
  <c r="AI1141" i="2"/>
  <c r="AA1141" i="2"/>
  <c r="AH1259" i="2"/>
  <c r="Z1259" i="2"/>
  <c r="AJ1259" i="2"/>
  <c r="AA1259" i="2"/>
  <c r="AI1259" i="2"/>
  <c r="Y1259" i="2"/>
  <c r="AK1259" i="2"/>
  <c r="AG1259" i="2"/>
  <c r="AL1259" i="2"/>
  <c r="AX1255" i="2"/>
  <c r="AW1255" i="2"/>
  <c r="AU1255" i="2"/>
  <c r="AY1255" i="2"/>
  <c r="AV1255" i="2"/>
  <c r="Q1255" i="2"/>
  <c r="R1255" i="2" s="1"/>
  <c r="AM1280" i="2"/>
  <c r="AN1280" i="2"/>
  <c r="AQ1280" i="2"/>
  <c r="AP1280" i="2"/>
  <c r="AO1280" i="2"/>
  <c r="O1280" i="2"/>
  <c r="P1280" i="2" s="1"/>
  <c r="X1199" i="2"/>
  <c r="AM1317" i="2"/>
  <c r="AO1317" i="2"/>
  <c r="AP1317" i="2"/>
  <c r="AN1317" i="2"/>
  <c r="AQ1317" i="2"/>
  <c r="O1317" i="2"/>
  <c r="P1317" i="2" s="1"/>
  <c r="AY1360" i="2"/>
  <c r="AW1360" i="2"/>
  <c r="AV1360" i="2"/>
  <c r="AX1360" i="2"/>
  <c r="AU1360" i="2"/>
  <c r="Q1360" i="2"/>
  <c r="R1360" i="2" s="1"/>
  <c r="AU1069" i="2"/>
  <c r="AY1069" i="2"/>
  <c r="AX1069" i="2"/>
  <c r="AW1069" i="2"/>
  <c r="AV1069" i="2"/>
  <c r="Q1069" i="2"/>
  <c r="R1069" i="2" s="1"/>
  <c r="AG314" i="2"/>
  <c r="Y314" i="2"/>
  <c r="AL314" i="2"/>
  <c r="AJ314" i="2"/>
  <c r="AH314" i="2"/>
  <c r="AA314" i="2"/>
  <c r="Z314" i="2"/>
  <c r="AK314" i="2"/>
  <c r="AI314" i="2"/>
  <c r="AQ331" i="2"/>
  <c r="AP331" i="2"/>
  <c r="AN331" i="2"/>
  <c r="AM331" i="2"/>
  <c r="AO331" i="2"/>
  <c r="O331" i="2"/>
  <c r="P331" i="2" s="1"/>
  <c r="AY448" i="2"/>
  <c r="AX448" i="2"/>
  <c r="AW448" i="2"/>
  <c r="AU448" i="2"/>
  <c r="AV448" i="2"/>
  <c r="Q448" i="2"/>
  <c r="R448" i="2" s="1"/>
  <c r="AR470" i="2"/>
  <c r="AT470" i="2"/>
  <c r="AS470" i="2"/>
  <c r="AN670" i="2"/>
  <c r="AM670" i="2"/>
  <c r="AQ670" i="2"/>
  <c r="AO670" i="2"/>
  <c r="AP670" i="2"/>
  <c r="O670" i="2"/>
  <c r="P670" i="2" s="1"/>
  <c r="AF752" i="2"/>
  <c r="AE752" i="2"/>
  <c r="AD752" i="2"/>
  <c r="AB752" i="2"/>
  <c r="AC752" i="2"/>
  <c r="K752" i="2"/>
  <c r="L752" i="2" s="1"/>
  <c r="X711" i="2"/>
  <c r="AD739" i="2"/>
  <c r="AC739" i="2"/>
  <c r="AE739" i="2"/>
  <c r="AB739" i="2"/>
  <c r="AF739" i="2"/>
  <c r="K739" i="2"/>
  <c r="L739" i="2" s="1"/>
  <c r="AD699" i="2"/>
  <c r="AF699" i="2"/>
  <c r="AC699" i="2"/>
  <c r="AB699" i="2"/>
  <c r="AE699" i="2"/>
  <c r="K699" i="2"/>
  <c r="L699" i="2" s="1"/>
  <c r="AQ773" i="2"/>
  <c r="AP773" i="2"/>
  <c r="AM773" i="2"/>
  <c r="AO773" i="2"/>
  <c r="AN773" i="2"/>
  <c r="O773" i="2"/>
  <c r="P773" i="2" s="1"/>
  <c r="AD785" i="2"/>
  <c r="AC785" i="2"/>
  <c r="AB785" i="2"/>
  <c r="AE785" i="2"/>
  <c r="AF785" i="2"/>
  <c r="K785" i="2"/>
  <c r="L785" i="2" s="1"/>
  <c r="AP861" i="2"/>
  <c r="AO861" i="2"/>
  <c r="AM861" i="2"/>
  <c r="AQ861" i="2"/>
  <c r="AN861" i="2"/>
  <c r="AX894" i="2"/>
  <c r="AW894" i="2"/>
  <c r="AV894" i="2"/>
  <c r="AY894" i="2"/>
  <c r="AU894" i="2"/>
  <c r="Q894" i="2"/>
  <c r="R894" i="2" s="1"/>
  <c r="AQ924" i="2"/>
  <c r="AM924" i="2"/>
  <c r="AP924" i="2"/>
  <c r="AO924" i="2"/>
  <c r="AN924" i="2"/>
  <c r="O924" i="2"/>
  <c r="P924" i="2" s="1"/>
  <c r="AQ964" i="2"/>
  <c r="AP964" i="2"/>
  <c r="AM964" i="2"/>
  <c r="AO964" i="2"/>
  <c r="AN964" i="2"/>
  <c r="O964" i="2"/>
  <c r="P964" i="2" s="1"/>
  <c r="AY1008" i="2"/>
  <c r="AX1008" i="2"/>
  <c r="AV1008" i="2"/>
  <c r="AU1008" i="2"/>
  <c r="AW1008" i="2"/>
  <c r="Q1008" i="2"/>
  <c r="R1008" i="2" s="1"/>
  <c r="AE1055" i="2"/>
  <c r="AD1055" i="2"/>
  <c r="AB1055" i="2"/>
  <c r="AF1055" i="2"/>
  <c r="AC1055" i="2"/>
  <c r="K1055" i="2"/>
  <c r="L1055" i="2" s="1"/>
  <c r="AO1116" i="2"/>
  <c r="AN1116" i="2"/>
  <c r="AM1116" i="2"/>
  <c r="AP1116" i="2"/>
  <c r="AQ1116" i="2"/>
  <c r="O1116" i="2"/>
  <c r="P1116" i="2" s="1"/>
  <c r="AC1191" i="2"/>
  <c r="AB1191" i="2"/>
  <c r="AF1191" i="2"/>
  <c r="AD1191" i="2"/>
  <c r="AE1191" i="2"/>
  <c r="K1191" i="2"/>
  <c r="L1191" i="2" s="1"/>
  <c r="AV1205" i="2"/>
  <c r="AU1205" i="2"/>
  <c r="AY1205" i="2"/>
  <c r="AX1205" i="2"/>
  <c r="AW1205" i="2"/>
  <c r="Q1205" i="2"/>
  <c r="R1205" i="2" s="1"/>
  <c r="AP1253" i="2"/>
  <c r="AO1253" i="2"/>
  <c r="AM1253" i="2"/>
  <c r="AQ1253" i="2"/>
  <c r="AN1253" i="2"/>
  <c r="O1253" i="2"/>
  <c r="P1253" i="2" s="1"/>
  <c r="AK1302" i="2"/>
  <c r="AH1302" i="2"/>
  <c r="Z1302" i="2"/>
  <c r="AJ1302" i="2"/>
  <c r="AI1302" i="2"/>
  <c r="AG1302" i="2"/>
  <c r="AL1302" i="2"/>
  <c r="AA1302" i="2"/>
  <c r="Y1302" i="2"/>
  <c r="X1311" i="2"/>
  <c r="AB1336" i="2"/>
  <c r="AE1336" i="2"/>
  <c r="AD1336" i="2"/>
  <c r="AF1336" i="2"/>
  <c r="AC1336" i="2"/>
  <c r="K1336" i="2"/>
  <c r="L1336" i="2" s="1"/>
  <c r="AQ1336" i="2"/>
  <c r="AP1336" i="2"/>
  <c r="AM1336" i="2"/>
  <c r="AN1336" i="2"/>
  <c r="AO1336" i="2"/>
  <c r="O1336" i="2"/>
  <c r="P1336" i="2" s="1"/>
  <c r="AF1359" i="2"/>
  <c r="AE1359" i="2"/>
  <c r="AC1359" i="2"/>
  <c r="AB1359" i="2"/>
  <c r="AD1359" i="2"/>
  <c r="AY990" i="2"/>
  <c r="AX990" i="2"/>
  <c r="AW990" i="2"/>
  <c r="AU990" i="2"/>
  <c r="AV990" i="2"/>
  <c r="Q990" i="2"/>
  <c r="R990" i="2" s="1"/>
  <c r="AW1158" i="2"/>
  <c r="AV1158" i="2"/>
  <c r="AU1158" i="2"/>
  <c r="AX1158" i="2"/>
  <c r="AY1158" i="2"/>
  <c r="Q1158" i="2"/>
  <c r="R1158" i="2" s="1"/>
  <c r="AF1241" i="2"/>
  <c r="AE1241" i="2"/>
  <c r="AC1241" i="2"/>
  <c r="AB1241" i="2"/>
  <c r="AD1241" i="2"/>
  <c r="K1241" i="2"/>
  <c r="L1241" i="2" s="1"/>
  <c r="AK1304" i="2"/>
  <c r="AH1304" i="2"/>
  <c r="Z1304" i="2"/>
  <c r="AL1304" i="2"/>
  <c r="Y1304" i="2"/>
  <c r="AJ1304" i="2"/>
  <c r="AI1304" i="2"/>
  <c r="AG1304" i="2"/>
  <c r="M1304" i="2" s="1"/>
  <c r="N1304" i="2" s="1"/>
  <c r="AA1304" i="2"/>
  <c r="AE1376" i="2"/>
  <c r="AD1376" i="2"/>
  <c r="AC1376" i="2"/>
  <c r="AB1376" i="2"/>
  <c r="AF1376" i="2"/>
  <c r="K1376" i="2"/>
  <c r="L1376" i="2" s="1"/>
  <c r="AP414" i="2"/>
  <c r="AO414" i="2"/>
  <c r="AQ414" i="2"/>
  <c r="AM414" i="2"/>
  <c r="AN414" i="2"/>
  <c r="O414" i="2"/>
  <c r="P414" i="2" s="1"/>
  <c r="AV230" i="2"/>
  <c r="AX230" i="2"/>
  <c r="AW230" i="2"/>
  <c r="AU230" i="2"/>
  <c r="AY230" i="2"/>
  <c r="Q230" i="2"/>
  <c r="R230" i="2" s="1"/>
  <c r="AP371" i="2"/>
  <c r="AO371" i="2"/>
  <c r="AN371" i="2"/>
  <c r="AM371" i="2"/>
  <c r="AQ371" i="2"/>
  <c r="O371" i="2"/>
  <c r="P371" i="2" s="1"/>
  <c r="AY313" i="2"/>
  <c r="AX313" i="2"/>
  <c r="AV313" i="2"/>
  <c r="AW313" i="2"/>
  <c r="AU313" i="2"/>
  <c r="Q313" i="2"/>
  <c r="R313" i="2" s="1"/>
  <c r="AR472" i="2"/>
  <c r="AT472" i="2"/>
  <c r="AS472" i="2"/>
  <c r="AR548" i="2"/>
  <c r="AT548" i="2"/>
  <c r="AS548" i="2"/>
  <c r="AU577" i="2"/>
  <c r="AY577" i="2"/>
  <c r="AV577" i="2"/>
  <c r="AX577" i="2"/>
  <c r="AW577" i="2"/>
  <c r="Q577" i="2"/>
  <c r="R577" i="2" s="1"/>
  <c r="AF664" i="2"/>
  <c r="AE664" i="2"/>
  <c r="AD664" i="2"/>
  <c r="AC664" i="2"/>
  <c r="AB664" i="2"/>
  <c r="X742" i="2"/>
  <c r="AX756" i="2"/>
  <c r="AW756" i="2"/>
  <c r="AV756" i="2"/>
  <c r="AU756" i="2"/>
  <c r="AY756" i="2"/>
  <c r="Q756" i="2"/>
  <c r="R756" i="2" s="1"/>
  <c r="AP894" i="2"/>
  <c r="AO894" i="2"/>
  <c r="AN894" i="2"/>
  <c r="AQ894" i="2"/>
  <c r="AM894" i="2"/>
  <c r="O894" i="2"/>
  <c r="P894" i="2" s="1"/>
  <c r="AT896" i="2"/>
  <c r="AS896" i="2"/>
  <c r="AR896" i="2"/>
  <c r="AU903" i="2"/>
  <c r="AY903" i="2"/>
  <c r="AX903" i="2"/>
  <c r="AW903" i="2"/>
  <c r="AV903" i="2"/>
  <c r="Q903" i="2"/>
  <c r="R903" i="2" s="1"/>
  <c r="AT1070" i="2"/>
  <c r="AS1070" i="2"/>
  <c r="AR1070" i="2"/>
  <c r="AU1031" i="2"/>
  <c r="AY1031" i="2"/>
  <c r="AX1031" i="2"/>
  <c r="AV1031" i="2"/>
  <c r="AW1031" i="2"/>
  <c r="Q1031" i="2"/>
  <c r="R1031" i="2" s="1"/>
  <c r="AW1167" i="2"/>
  <c r="AY1167" i="2"/>
  <c r="AX1167" i="2"/>
  <c r="AU1167" i="2"/>
  <c r="AV1167" i="2"/>
  <c r="Q1167" i="2"/>
  <c r="R1167" i="2" s="1"/>
  <c r="AX1229" i="2"/>
  <c r="AW1229" i="2"/>
  <c r="AV1229" i="2"/>
  <c r="AU1229" i="2"/>
  <c r="AY1229" i="2"/>
  <c r="Q1229" i="2"/>
  <c r="R1229" i="2" s="1"/>
  <c r="X1222" i="2"/>
  <c r="AM1286" i="2"/>
  <c r="AO1286" i="2"/>
  <c r="AQ1286" i="2"/>
  <c r="AN1286" i="2"/>
  <c r="AP1286" i="2"/>
  <c r="O1286" i="2"/>
  <c r="P1286" i="2" s="1"/>
  <c r="AE1333" i="2"/>
  <c r="AD1333" i="2"/>
  <c r="AB1333" i="2"/>
  <c r="AF1333" i="2"/>
  <c r="AC1333" i="2"/>
  <c r="K1333" i="2"/>
  <c r="L1333" i="2" s="1"/>
  <c r="X1353" i="2"/>
  <c r="AQ1423" i="2"/>
  <c r="AP1423" i="2"/>
  <c r="AM1423" i="2"/>
  <c r="AO1423" i="2"/>
  <c r="AN1423" i="2"/>
  <c r="O1423" i="2"/>
  <c r="P1423" i="2" s="1"/>
  <c r="AB1451" i="2"/>
  <c r="AF1451" i="2"/>
  <c r="AE1451" i="2"/>
  <c r="AD1451" i="2"/>
  <c r="AC1451" i="2"/>
  <c r="K1451" i="2"/>
  <c r="L1451" i="2" s="1"/>
  <c r="AY1392" i="2"/>
  <c r="AV1392" i="2"/>
  <c r="AX1392" i="2"/>
  <c r="AW1392" i="2"/>
  <c r="AU1392" i="2"/>
  <c r="Q1392" i="2"/>
  <c r="R1392" i="2" s="1"/>
  <c r="AF1439" i="2"/>
  <c r="AE1439" i="2"/>
  <c r="AD1439" i="2"/>
  <c r="AC1439" i="2"/>
  <c r="AB1439" i="2"/>
  <c r="K1439" i="2"/>
  <c r="L1439" i="2" s="1"/>
  <c r="AM1277" i="2"/>
  <c r="AP1277" i="2"/>
  <c r="AQ1277" i="2"/>
  <c r="AO1277" i="2"/>
  <c r="AN1277" i="2"/>
  <c r="O1277" i="2"/>
  <c r="P1277" i="2" s="1"/>
  <c r="AW87" i="2"/>
  <c r="AY87" i="2"/>
  <c r="AX87" i="2"/>
  <c r="AV87" i="2"/>
  <c r="AU87" i="2"/>
  <c r="Q87" i="2"/>
  <c r="R87" i="2" s="1"/>
  <c r="AH378" i="2"/>
  <c r="Z378" i="2"/>
  <c r="AJ378" i="2"/>
  <c r="AA378" i="2"/>
  <c r="AI378" i="2"/>
  <c r="Y378" i="2"/>
  <c r="AG378" i="2"/>
  <c r="AL378" i="2"/>
  <c r="AK378" i="2"/>
  <c r="AJ432" i="2"/>
  <c r="AH432" i="2"/>
  <c r="Z432" i="2"/>
  <c r="AG432" i="2"/>
  <c r="M432" i="2" s="1"/>
  <c r="N432" i="2" s="1"/>
  <c r="Y432" i="2"/>
  <c r="AA432" i="2"/>
  <c r="AL432" i="2"/>
  <c r="AK432" i="2"/>
  <c r="AI432" i="2"/>
  <c r="AT538" i="2"/>
  <c r="AS538" i="2"/>
  <c r="AR538" i="2"/>
  <c r="AE520" i="2"/>
  <c r="AD520" i="2"/>
  <c r="AC520" i="2"/>
  <c r="AB520" i="2"/>
  <c r="AF520" i="2"/>
  <c r="X434" i="2"/>
  <c r="AO703" i="2"/>
  <c r="AP703" i="2"/>
  <c r="AN703" i="2"/>
  <c r="AM703" i="2"/>
  <c r="AQ703" i="2"/>
  <c r="O703" i="2"/>
  <c r="P703" i="2" s="1"/>
  <c r="AL473" i="2"/>
  <c r="AK473" i="2"/>
  <c r="AI473" i="2"/>
  <c r="AA473" i="2"/>
  <c r="Z473" i="2"/>
  <c r="Y473" i="2"/>
  <c r="AJ473" i="2"/>
  <c r="AH473" i="2"/>
  <c r="AG473" i="2"/>
  <c r="AV393" i="2"/>
  <c r="AY393" i="2"/>
  <c r="AW393" i="2"/>
  <c r="AX393" i="2"/>
  <c r="AU393" i="2"/>
  <c r="Q393" i="2"/>
  <c r="R393" i="2" s="1"/>
  <c r="AP700" i="2"/>
  <c r="AQ700" i="2"/>
  <c r="AO700" i="2"/>
  <c r="AM700" i="2"/>
  <c r="AN700" i="2"/>
  <c r="O700" i="2"/>
  <c r="P700" i="2" s="1"/>
  <c r="AP774" i="2"/>
  <c r="AO774" i="2"/>
  <c r="AN774" i="2"/>
  <c r="AM774" i="2"/>
  <c r="AQ774" i="2"/>
  <c r="O774" i="2"/>
  <c r="P774" i="2" s="1"/>
  <c r="AF864" i="2"/>
  <c r="AD864" i="2"/>
  <c r="AC864" i="2"/>
  <c r="AE864" i="2"/>
  <c r="AB864" i="2"/>
  <c r="K864" i="2"/>
  <c r="L864" i="2" s="1"/>
  <c r="AL889" i="2"/>
  <c r="AK889" i="2"/>
  <c r="AJ889" i="2"/>
  <c r="AH889" i="2"/>
  <c r="Z889" i="2"/>
  <c r="AG889" i="2"/>
  <c r="Y889" i="2"/>
  <c r="AA889" i="2"/>
  <c r="AI889" i="2"/>
  <c r="AY986" i="2"/>
  <c r="AX986" i="2"/>
  <c r="AW986" i="2"/>
  <c r="AU986" i="2"/>
  <c r="AV986" i="2"/>
  <c r="Q986" i="2"/>
  <c r="R986" i="2" s="1"/>
  <c r="AF1070" i="2"/>
  <c r="AE1070" i="2"/>
  <c r="AD1070" i="2"/>
  <c r="AC1070" i="2"/>
  <c r="AB1070" i="2"/>
  <c r="K1070" i="2"/>
  <c r="L1070" i="2" s="1"/>
  <c r="AM1067" i="2"/>
  <c r="AQ1067" i="2"/>
  <c r="AP1067" i="2"/>
  <c r="AO1067" i="2"/>
  <c r="AN1067" i="2"/>
  <c r="O1067" i="2"/>
  <c r="P1067" i="2" s="1"/>
  <c r="AQ1208" i="2"/>
  <c r="AO1208" i="2"/>
  <c r="AP1208" i="2"/>
  <c r="AN1208" i="2"/>
  <c r="AM1208" i="2"/>
  <c r="O1208" i="2"/>
  <c r="P1208" i="2" s="1"/>
  <c r="AC1308" i="2"/>
  <c r="AE1308" i="2"/>
  <c r="AB1308" i="2"/>
  <c r="AF1308" i="2"/>
  <c r="AD1308" i="2"/>
  <c r="K1308" i="2"/>
  <c r="L1308" i="2" s="1"/>
  <c r="AN1357" i="2"/>
  <c r="AQ1357" i="2"/>
  <c r="AP1357" i="2"/>
  <c r="AO1357" i="2"/>
  <c r="AM1357" i="2"/>
  <c r="O1357" i="2"/>
  <c r="P1357" i="2" s="1"/>
  <c r="AE1323" i="2"/>
  <c r="AD1323" i="2"/>
  <c r="AC1323" i="2"/>
  <c r="AF1323" i="2"/>
  <c r="AB1323" i="2"/>
  <c r="K1323" i="2"/>
  <c r="L1323" i="2" s="1"/>
  <c r="AE1493" i="2"/>
  <c r="AF1493" i="2"/>
  <c r="AB1493" i="2"/>
  <c r="AD1493" i="2"/>
  <c r="AC1493" i="2"/>
  <c r="K1493" i="2"/>
  <c r="L1493" i="2" s="1"/>
  <c r="AQ918" i="2"/>
  <c r="AM918" i="2"/>
  <c r="AP918" i="2"/>
  <c r="AO918" i="2"/>
  <c r="AN918" i="2"/>
  <c r="O918" i="2"/>
  <c r="P918" i="2" s="1"/>
  <c r="AM1431" i="2"/>
  <c r="AQ1431" i="2"/>
  <c r="AP1431" i="2"/>
  <c r="AO1431" i="2"/>
  <c r="AN1431" i="2"/>
  <c r="O1431" i="2"/>
  <c r="P1431" i="2" s="1"/>
  <c r="AM125" i="2"/>
  <c r="AN125" i="2"/>
  <c r="AQ125" i="2"/>
  <c r="AP125" i="2"/>
  <c r="AO125" i="2"/>
  <c r="AV240" i="2"/>
  <c r="AW240" i="2"/>
  <c r="AU240" i="2"/>
  <c r="AY240" i="2"/>
  <c r="AX240" i="2"/>
  <c r="Q240" i="2"/>
  <c r="R240" i="2" s="1"/>
  <c r="AJ438" i="2"/>
  <c r="AI438" i="2"/>
  <c r="AA438" i="2"/>
  <c r="AH438" i="2"/>
  <c r="Z438" i="2"/>
  <c r="AG438" i="2"/>
  <c r="M438" i="2" s="1"/>
  <c r="N438" i="2" s="1"/>
  <c r="Y438" i="2"/>
  <c r="AL438" i="2"/>
  <c r="AK438" i="2"/>
  <c r="X474" i="2"/>
  <c r="AM585" i="2"/>
  <c r="AQ585" i="2"/>
  <c r="AN585" i="2"/>
  <c r="AP585" i="2"/>
  <c r="AO585" i="2"/>
  <c r="O585" i="2"/>
  <c r="P585" i="2" s="1"/>
  <c r="AE600" i="2"/>
  <c r="AB600" i="2"/>
  <c r="AF600" i="2"/>
  <c r="AD600" i="2"/>
  <c r="AC600" i="2"/>
  <c r="AM614" i="2"/>
  <c r="AO614" i="2"/>
  <c r="AQ614" i="2"/>
  <c r="AP614" i="2"/>
  <c r="AN614" i="2"/>
  <c r="O614" i="2"/>
  <c r="P614" i="2" s="1"/>
  <c r="AL658" i="2"/>
  <c r="AK658" i="2"/>
  <c r="AI658" i="2"/>
  <c r="AA658" i="2"/>
  <c r="AG658" i="2"/>
  <c r="Y658" i="2"/>
  <c r="AJ658" i="2"/>
  <c r="AH658" i="2"/>
  <c r="Z658" i="2"/>
  <c r="AV674" i="2"/>
  <c r="AU674" i="2"/>
  <c r="AY674" i="2"/>
  <c r="AW674" i="2"/>
  <c r="AX674" i="2"/>
  <c r="Q674" i="2"/>
  <c r="R674" i="2" s="1"/>
  <c r="X682" i="2"/>
  <c r="AN662" i="2"/>
  <c r="AM662" i="2"/>
  <c r="AQ662" i="2"/>
  <c r="AO662" i="2"/>
  <c r="AP662" i="2"/>
  <c r="AV678" i="2"/>
  <c r="AU678" i="2"/>
  <c r="AY678" i="2"/>
  <c r="AW678" i="2"/>
  <c r="AX678" i="2"/>
  <c r="Q678" i="2"/>
  <c r="R678" i="2" s="1"/>
  <c r="AM721" i="2"/>
  <c r="AQ721" i="2"/>
  <c r="AP721" i="2"/>
  <c r="AN721" i="2"/>
  <c r="AO721" i="2"/>
  <c r="O721" i="2"/>
  <c r="P721" i="2" s="1"/>
  <c r="AL745" i="2"/>
  <c r="AK745" i="2"/>
  <c r="AJ745" i="2"/>
  <c r="AI745" i="2"/>
  <c r="AA745" i="2"/>
  <c r="AH745" i="2"/>
  <c r="Z745" i="2"/>
  <c r="Y745" i="2"/>
  <c r="AG745" i="2"/>
  <c r="AQ793" i="2"/>
  <c r="AP793" i="2"/>
  <c r="AM793" i="2"/>
  <c r="AO793" i="2"/>
  <c r="AN793" i="2"/>
  <c r="O793" i="2"/>
  <c r="P793" i="2" s="1"/>
  <c r="AT892" i="2"/>
  <c r="AS892" i="2"/>
  <c r="AR892" i="2"/>
  <c r="AD847" i="2"/>
  <c r="AC847" i="2"/>
  <c r="AB847" i="2"/>
  <c r="AE847" i="2"/>
  <c r="AF847" i="2"/>
  <c r="K847" i="2"/>
  <c r="L847" i="2" s="1"/>
  <c r="AX865" i="2"/>
  <c r="AW865" i="2"/>
  <c r="AU865" i="2"/>
  <c r="AY865" i="2"/>
  <c r="AV865" i="2"/>
  <c r="AF822" i="2"/>
  <c r="AD822" i="2"/>
  <c r="AE822" i="2"/>
  <c r="AC822" i="2"/>
  <c r="AB822" i="2"/>
  <c r="AT882" i="2"/>
  <c r="AS882" i="2"/>
  <c r="AR882" i="2"/>
  <c r="AF1086" i="2"/>
  <c r="AE1086" i="2"/>
  <c r="AD1086" i="2"/>
  <c r="AC1086" i="2"/>
  <c r="AB1086" i="2"/>
  <c r="K1086" i="2"/>
  <c r="L1086" i="2" s="1"/>
  <c r="AY1012" i="2"/>
  <c r="AX1012" i="2"/>
  <c r="AV1012" i="2"/>
  <c r="AU1012" i="2"/>
  <c r="AW1012" i="2"/>
  <c r="Q1012" i="2"/>
  <c r="R1012" i="2" s="1"/>
  <c r="X914" i="2"/>
  <c r="AF1044" i="2"/>
  <c r="AE1044" i="2"/>
  <c r="AD1044" i="2"/>
  <c r="AB1044" i="2"/>
  <c r="AC1044" i="2"/>
  <c r="K1044" i="2"/>
  <c r="L1044" i="2" s="1"/>
  <c r="AV1094" i="2"/>
  <c r="AU1094" i="2"/>
  <c r="AX1094" i="2"/>
  <c r="AY1094" i="2"/>
  <c r="AW1094" i="2"/>
  <c r="Q1094" i="2"/>
  <c r="R1094" i="2" s="1"/>
  <c r="AW1124" i="2"/>
  <c r="AX1124" i="2"/>
  <c r="AY1124" i="2"/>
  <c r="AV1124" i="2"/>
  <c r="AU1124" i="2"/>
  <c r="Q1124" i="2"/>
  <c r="R1124" i="2" s="1"/>
  <c r="M1171" i="2"/>
  <c r="N1171" i="2" s="1"/>
  <c r="X1171" i="2"/>
  <c r="X1276" i="2"/>
  <c r="AX1228" i="2"/>
  <c r="AW1228" i="2"/>
  <c r="AV1228" i="2"/>
  <c r="AY1228" i="2"/>
  <c r="AU1228" i="2"/>
  <c r="Q1228" i="2"/>
  <c r="R1228" i="2" s="1"/>
  <c r="AY1358" i="2"/>
  <c r="AW1358" i="2"/>
  <c r="AV1358" i="2"/>
  <c r="AX1358" i="2"/>
  <c r="AU1358" i="2"/>
  <c r="Q1358" i="2"/>
  <c r="R1358" i="2" s="1"/>
  <c r="AU1382" i="2"/>
  <c r="AY1382" i="2"/>
  <c r="AX1382" i="2"/>
  <c r="AW1382" i="2"/>
  <c r="AV1382" i="2"/>
  <c r="Q1382" i="2"/>
  <c r="R1382" i="2" s="1"/>
  <c r="AT1441" i="2"/>
  <c r="AS1441" i="2"/>
  <c r="AR1441" i="2"/>
  <c r="AT1432" i="2"/>
  <c r="AS1432" i="2"/>
  <c r="AR1432" i="2"/>
  <c r="AO1266" i="2"/>
  <c r="AN1266" i="2"/>
  <c r="AQ1266" i="2"/>
  <c r="AP1266" i="2"/>
  <c r="AM1266" i="2"/>
  <c r="O1266" i="2"/>
  <c r="P1266" i="2" s="1"/>
  <c r="X1249" i="2"/>
  <c r="M1249" i="2"/>
  <c r="N1249" i="2" s="1"/>
  <c r="AO1449" i="2"/>
  <c r="AN1449" i="2"/>
  <c r="AM1449" i="2"/>
  <c r="AP1449" i="2"/>
  <c r="AQ1449" i="2"/>
  <c r="AN214" i="2"/>
  <c r="AO214" i="2"/>
  <c r="AM214" i="2"/>
  <c r="AQ214" i="2"/>
  <c r="AP214" i="2"/>
  <c r="O214" i="2"/>
  <c r="P214" i="2" s="1"/>
  <c r="AB255" i="2"/>
  <c r="AF255" i="2"/>
  <c r="AC255" i="2"/>
  <c r="AD255" i="2"/>
  <c r="AE255" i="2"/>
  <c r="K255" i="2"/>
  <c r="L255" i="2" s="1"/>
  <c r="AN389" i="2"/>
  <c r="AQ389" i="2"/>
  <c r="AP389" i="2"/>
  <c r="AO389" i="2"/>
  <c r="AM389" i="2"/>
  <c r="O389" i="2"/>
  <c r="P389" i="2" s="1"/>
  <c r="X469" i="2"/>
  <c r="M469" i="2"/>
  <c r="N469" i="2" s="1"/>
  <c r="X468" i="2"/>
  <c r="AJ462" i="2"/>
  <c r="AI462" i="2"/>
  <c r="AA462" i="2"/>
  <c r="AH462" i="2"/>
  <c r="Z462" i="2"/>
  <c r="AG462" i="2"/>
  <c r="Y462" i="2"/>
  <c r="AL462" i="2"/>
  <c r="AK462" i="2"/>
  <c r="X479" i="2"/>
  <c r="AC530" i="2"/>
  <c r="AB530" i="2"/>
  <c r="AF530" i="2"/>
  <c r="AE530" i="2"/>
  <c r="AD530" i="2"/>
  <c r="K530" i="2"/>
  <c r="L530" i="2" s="1"/>
  <c r="AQ609" i="2"/>
  <c r="AP609" i="2"/>
  <c r="AO609" i="2"/>
  <c r="AN609" i="2"/>
  <c r="AM609" i="2"/>
  <c r="O609" i="2"/>
  <c r="P609" i="2" s="1"/>
  <c r="AM561" i="2"/>
  <c r="AQ561" i="2"/>
  <c r="AN561" i="2"/>
  <c r="AP561" i="2"/>
  <c r="AO561" i="2"/>
  <c r="O561" i="2"/>
  <c r="P561" i="2" s="1"/>
  <c r="AB659" i="2"/>
  <c r="AE659" i="2"/>
  <c r="AC659" i="2"/>
  <c r="AD659" i="2"/>
  <c r="AF659" i="2"/>
  <c r="K659" i="2"/>
  <c r="L659" i="2" s="1"/>
  <c r="AS712" i="2"/>
  <c r="AT712" i="2"/>
  <c r="AR712" i="2"/>
  <c r="AF678" i="2"/>
  <c r="AE678" i="2"/>
  <c r="AD678" i="2"/>
  <c r="AC678" i="2"/>
  <c r="AB678" i="2"/>
  <c r="K678" i="2"/>
  <c r="L678" i="2" s="1"/>
  <c r="AP863" i="2"/>
  <c r="AO863" i="2"/>
  <c r="AM863" i="2"/>
  <c r="AQ863" i="2"/>
  <c r="AN863" i="2"/>
  <c r="O863" i="2"/>
  <c r="P863" i="2" s="1"/>
  <c r="AU899" i="2"/>
  <c r="AY899" i="2"/>
  <c r="AX899" i="2"/>
  <c r="AW899" i="2"/>
  <c r="AV899" i="2"/>
  <c r="Q899" i="2"/>
  <c r="R899" i="2" s="1"/>
  <c r="X826" i="2"/>
  <c r="AF842" i="2"/>
  <c r="AD842" i="2"/>
  <c r="AB842" i="2"/>
  <c r="AE842" i="2"/>
  <c r="AC842" i="2"/>
  <c r="AO931" i="2"/>
  <c r="AN931" i="2"/>
  <c r="AM931" i="2"/>
  <c r="AQ931" i="2"/>
  <c r="AP931" i="2"/>
  <c r="O931" i="2"/>
  <c r="P931" i="2" s="1"/>
  <c r="AP935" i="2"/>
  <c r="AO935" i="2"/>
  <c r="AN935" i="2"/>
  <c r="AM935" i="2"/>
  <c r="AQ935" i="2"/>
  <c r="O935" i="2"/>
  <c r="P935" i="2" s="1"/>
  <c r="AQ1064" i="2"/>
  <c r="AP1064" i="2"/>
  <c r="AN1064" i="2"/>
  <c r="AM1064" i="2"/>
  <c r="AO1064" i="2"/>
  <c r="O1064" i="2"/>
  <c r="P1064" i="2" s="1"/>
  <c r="AF1024" i="2"/>
  <c r="AE1024" i="2"/>
  <c r="AD1024" i="2"/>
  <c r="AC1024" i="2"/>
  <c r="AB1024" i="2"/>
  <c r="AO1098" i="2"/>
  <c r="AN1098" i="2"/>
  <c r="AM1098" i="2"/>
  <c r="AP1098" i="2"/>
  <c r="AQ1098" i="2"/>
  <c r="O1098" i="2"/>
  <c r="P1098" i="2" s="1"/>
  <c r="AD1136" i="2"/>
  <c r="AC1136" i="2"/>
  <c r="AF1136" i="2"/>
  <c r="AE1136" i="2"/>
  <c r="AB1136" i="2"/>
  <c r="K1136" i="2"/>
  <c r="L1136" i="2" s="1"/>
  <c r="AF1173" i="2"/>
  <c r="AE1173" i="2"/>
  <c r="AD1173" i="2"/>
  <c r="AC1173" i="2"/>
  <c r="AB1173" i="2"/>
  <c r="AU1282" i="2"/>
  <c r="AX1282" i="2"/>
  <c r="AW1282" i="2"/>
  <c r="AV1282" i="2"/>
  <c r="AY1282" i="2"/>
  <c r="Q1282" i="2"/>
  <c r="R1282" i="2" s="1"/>
  <c r="AM1284" i="2"/>
  <c r="AQ1284" i="2"/>
  <c r="AO1284" i="2"/>
  <c r="AP1284" i="2"/>
  <c r="AN1284" i="2"/>
  <c r="O1284" i="2"/>
  <c r="P1284" i="2" s="1"/>
  <c r="AM1378" i="2"/>
  <c r="AQ1378" i="2"/>
  <c r="AP1378" i="2"/>
  <c r="AO1378" i="2"/>
  <c r="AN1378" i="2"/>
  <c r="O1378" i="2"/>
  <c r="P1378" i="2" s="1"/>
  <c r="X834" i="2"/>
  <c r="AH1243" i="2"/>
  <c r="Z1243" i="2"/>
  <c r="AG1243" i="2"/>
  <c r="Y1243" i="2"/>
  <c r="AI1243" i="2"/>
  <c r="AL1243" i="2"/>
  <c r="AA1243" i="2"/>
  <c r="AK1243" i="2"/>
  <c r="AJ1243" i="2"/>
  <c r="AY16" i="2"/>
  <c r="AX16" i="2"/>
  <c r="AW16" i="2"/>
  <c r="AV16" i="2"/>
  <c r="AU16" i="2"/>
  <c r="Q16" i="2"/>
  <c r="R16" i="2" s="1"/>
  <c r="AD185" i="2"/>
  <c r="AC185" i="2"/>
  <c r="AF185" i="2"/>
  <c r="AE185" i="2"/>
  <c r="AB185" i="2"/>
  <c r="K185" i="2"/>
  <c r="L185" i="2" s="1"/>
  <c r="AC337" i="2"/>
  <c r="AB337" i="2"/>
  <c r="AF337" i="2"/>
  <c r="AE337" i="2"/>
  <c r="AD337" i="2"/>
  <c r="AT352" i="2"/>
  <c r="AR352" i="2"/>
  <c r="AS352" i="2"/>
  <c r="AV445" i="2"/>
  <c r="AU445" i="2"/>
  <c r="AY445" i="2"/>
  <c r="AX445" i="2"/>
  <c r="AW445" i="2"/>
  <c r="Q445" i="2"/>
  <c r="R445" i="2" s="1"/>
  <c r="X490" i="2"/>
  <c r="AC621" i="2"/>
  <c r="AF621" i="2"/>
  <c r="AB621" i="2"/>
  <c r="AE621" i="2"/>
  <c r="AD621" i="2"/>
  <c r="X632" i="2"/>
  <c r="X536" i="2"/>
  <c r="AV646" i="2"/>
  <c r="AU646" i="2"/>
  <c r="AW646" i="2"/>
  <c r="AY646" i="2"/>
  <c r="AX646" i="2"/>
  <c r="Q646" i="2"/>
  <c r="R646" i="2" s="1"/>
  <c r="AX746" i="2"/>
  <c r="AW746" i="2"/>
  <c r="AV746" i="2"/>
  <c r="AU746" i="2"/>
  <c r="AY746" i="2"/>
  <c r="Q746" i="2"/>
  <c r="R746" i="2" s="1"/>
  <c r="AT1049" i="2"/>
  <c r="AR1049" i="2"/>
  <c r="AS1049" i="2"/>
  <c r="AQ1373" i="2"/>
  <c r="AO1373" i="2"/>
  <c r="AN1373" i="2"/>
  <c r="AM1373" i="2"/>
  <c r="AP1373" i="2"/>
  <c r="O1373" i="2"/>
  <c r="P1373" i="2" s="1"/>
  <c r="AD189" i="2"/>
  <c r="AC189" i="2"/>
  <c r="AF189" i="2"/>
  <c r="AE189" i="2"/>
  <c r="AB189" i="2"/>
  <c r="K189" i="2"/>
  <c r="L189" i="2" s="1"/>
  <c r="AY466" i="2"/>
  <c r="AX466" i="2"/>
  <c r="AW466" i="2"/>
  <c r="AU466" i="2"/>
  <c r="AV466" i="2"/>
  <c r="Q466" i="2"/>
  <c r="R466" i="2" s="1"/>
  <c r="X247" i="2"/>
  <c r="AX430" i="2"/>
  <c r="AW430" i="2"/>
  <c r="AY430" i="2"/>
  <c r="AV430" i="2"/>
  <c r="AU430" i="2"/>
  <c r="Q430" i="2"/>
  <c r="R430" i="2" s="1"/>
  <c r="AY301" i="2"/>
  <c r="AX301" i="2"/>
  <c r="AV301" i="2"/>
  <c r="AW301" i="2"/>
  <c r="AU301" i="2"/>
  <c r="Q301" i="2"/>
  <c r="R301" i="2" s="1"/>
  <c r="AV401" i="2"/>
  <c r="AY401" i="2"/>
  <c r="AW401" i="2"/>
  <c r="AX401" i="2"/>
  <c r="AU401" i="2"/>
  <c r="Q401" i="2"/>
  <c r="R401" i="2" s="1"/>
  <c r="AR685" i="2"/>
  <c r="AS685" i="2"/>
  <c r="AT685" i="2"/>
  <c r="X634" i="2"/>
  <c r="K641" i="2"/>
  <c r="L641" i="2" s="1"/>
  <c r="AY665" i="2"/>
  <c r="AX665" i="2"/>
  <c r="AW665" i="2"/>
  <c r="AU665" i="2"/>
  <c r="AV665" i="2"/>
  <c r="Q665" i="2"/>
  <c r="R665" i="2" s="1"/>
  <c r="AQ673" i="2"/>
  <c r="AP673" i="2"/>
  <c r="AO673" i="2"/>
  <c r="AM673" i="2"/>
  <c r="AN673" i="2"/>
  <c r="O673" i="2"/>
  <c r="P673" i="2" s="1"/>
  <c r="AF780" i="2"/>
  <c r="AE780" i="2"/>
  <c r="AD780" i="2"/>
  <c r="AC780" i="2"/>
  <c r="AB780" i="2"/>
  <c r="K780" i="2"/>
  <c r="L780" i="2" s="1"/>
  <c r="AP746" i="2"/>
  <c r="AO746" i="2"/>
  <c r="AN746" i="2"/>
  <c r="AM746" i="2"/>
  <c r="AQ746" i="2"/>
  <c r="O746" i="2"/>
  <c r="P746" i="2" s="1"/>
  <c r="AX822" i="2"/>
  <c r="AW822" i="2"/>
  <c r="AV822" i="2"/>
  <c r="AY822" i="2"/>
  <c r="AU822" i="2"/>
  <c r="Q822" i="2"/>
  <c r="R822" i="2" s="1"/>
  <c r="X963" i="2"/>
  <c r="AQ1058" i="2"/>
  <c r="AP1058" i="2"/>
  <c r="AN1058" i="2"/>
  <c r="AM1058" i="2"/>
  <c r="AO1058" i="2"/>
  <c r="O1058" i="2"/>
  <c r="P1058" i="2" s="1"/>
  <c r="AE1061" i="2"/>
  <c r="AD1061" i="2"/>
  <c r="AB1061" i="2"/>
  <c r="AF1061" i="2"/>
  <c r="AC1061" i="2"/>
  <c r="K1061" i="2"/>
  <c r="L1061" i="2" s="1"/>
  <c r="AE1007" i="2"/>
  <c r="AD1007" i="2"/>
  <c r="AB1007" i="2"/>
  <c r="AF1007" i="2"/>
  <c r="AC1007" i="2"/>
  <c r="K1007" i="2"/>
  <c r="L1007" i="2" s="1"/>
  <c r="AW1128" i="2"/>
  <c r="AX1128" i="2"/>
  <c r="AV1128" i="2"/>
  <c r="AU1128" i="2"/>
  <c r="AY1128" i="2"/>
  <c r="Q1128" i="2"/>
  <c r="R1128" i="2" s="1"/>
  <c r="X1291" i="2"/>
  <c r="AE1325" i="2"/>
  <c r="AD1325" i="2"/>
  <c r="AF1325" i="2"/>
  <c r="AC1325" i="2"/>
  <c r="AB1325" i="2"/>
  <c r="K1325" i="2"/>
  <c r="L1325" i="2" s="1"/>
  <c r="AF1363" i="2"/>
  <c r="AE1363" i="2"/>
  <c r="AC1363" i="2"/>
  <c r="AB1363" i="2"/>
  <c r="AD1363" i="2"/>
  <c r="K1363" i="2"/>
  <c r="L1363" i="2" s="1"/>
  <c r="AF1389" i="2"/>
  <c r="AE1389" i="2"/>
  <c r="AD1389" i="2"/>
  <c r="AC1389" i="2"/>
  <c r="AB1389" i="2"/>
  <c r="X1411" i="2"/>
  <c r="AB1453" i="2"/>
  <c r="AC1453" i="2"/>
  <c r="AF1453" i="2"/>
  <c r="AD1453" i="2"/>
  <c r="AE1453" i="2"/>
  <c r="K1453" i="2"/>
  <c r="L1453" i="2" s="1"/>
  <c r="AY1458" i="2"/>
  <c r="AU1458" i="2"/>
  <c r="AX1458" i="2"/>
  <c r="AW1458" i="2"/>
  <c r="AV1458" i="2"/>
  <c r="Q1458" i="2"/>
  <c r="R1458" i="2" s="1"/>
  <c r="X1491" i="2"/>
  <c r="AB1408" i="2"/>
  <c r="AE1408" i="2"/>
  <c r="AC1408" i="2"/>
  <c r="AF1408" i="2"/>
  <c r="AD1408" i="2"/>
  <c r="K1408" i="2"/>
  <c r="L1408" i="2" s="1"/>
  <c r="AQ1408" i="2"/>
  <c r="AP1408" i="2"/>
  <c r="AM1408" i="2"/>
  <c r="AO1408" i="2"/>
  <c r="AN1408" i="2"/>
  <c r="O1408" i="2"/>
  <c r="P1408" i="2" s="1"/>
  <c r="AQ482" i="2"/>
  <c r="AP482" i="2"/>
  <c r="AO482" i="2"/>
  <c r="AN482" i="2"/>
  <c r="AM482" i="2"/>
  <c r="AV1350" i="2"/>
  <c r="AY1350" i="2"/>
  <c r="AX1350" i="2"/>
  <c r="AW1350" i="2"/>
  <c r="AU1350" i="2"/>
  <c r="Q1350" i="2"/>
  <c r="R1350" i="2" s="1"/>
  <c r="AE1001" i="2"/>
  <c r="AD1001" i="2"/>
  <c r="AB1001" i="2"/>
  <c r="AC1001" i="2"/>
  <c r="AF1001" i="2"/>
  <c r="AQ910" i="2"/>
  <c r="AM910" i="2"/>
  <c r="AP910" i="2"/>
  <c r="AO910" i="2"/>
  <c r="AN910" i="2"/>
  <c r="AT1176" i="2"/>
  <c r="AS1176" i="2"/>
  <c r="AR1176" i="2"/>
  <c r="AT642" i="2"/>
  <c r="AS642" i="2"/>
  <c r="AR642" i="2"/>
  <c r="AF684" i="2"/>
  <c r="AE684" i="2"/>
  <c r="AD684" i="2"/>
  <c r="AC684" i="2"/>
  <c r="AB684" i="2"/>
  <c r="AE41" i="2"/>
  <c r="AD41" i="2"/>
  <c r="AC41" i="2"/>
  <c r="AB41" i="2"/>
  <c r="AF41" i="2"/>
  <c r="K41" i="2"/>
  <c r="L41" i="2" s="1"/>
  <c r="AQ27" i="2"/>
  <c r="AP27" i="2"/>
  <c r="AO27" i="2"/>
  <c r="AN27" i="2"/>
  <c r="AM27" i="2"/>
  <c r="O27" i="2"/>
  <c r="P27" i="2" s="1"/>
  <c r="AP32" i="2"/>
  <c r="AO32" i="2"/>
  <c r="AN32" i="2"/>
  <c r="AM32" i="2"/>
  <c r="AQ32" i="2"/>
  <c r="O32" i="2"/>
  <c r="P32" i="2" s="1"/>
  <c r="AL97" i="2"/>
  <c r="AK97" i="2"/>
  <c r="AJ97" i="2"/>
  <c r="AH97" i="2"/>
  <c r="AG97" i="2"/>
  <c r="AA97" i="2"/>
  <c r="Z97" i="2"/>
  <c r="Y97" i="2"/>
  <c r="AI97" i="2"/>
  <c r="X163" i="2"/>
  <c r="X332" i="2"/>
  <c r="AX384" i="2"/>
  <c r="AW384" i="2"/>
  <c r="AY384" i="2"/>
  <c r="AV384" i="2"/>
  <c r="AU384" i="2"/>
  <c r="Q384" i="2"/>
  <c r="R384" i="2" s="1"/>
  <c r="AB480" i="2"/>
  <c r="AF480" i="2"/>
  <c r="AE480" i="2"/>
  <c r="AD480" i="2"/>
  <c r="AC480" i="2"/>
  <c r="K480" i="2"/>
  <c r="L480" i="2" s="1"/>
  <c r="AM569" i="2"/>
  <c r="AQ569" i="2"/>
  <c r="AN569" i="2"/>
  <c r="AP569" i="2"/>
  <c r="AO569" i="2"/>
  <c r="O569" i="2"/>
  <c r="P569" i="2" s="1"/>
  <c r="X702" i="2"/>
  <c r="M702" i="2"/>
  <c r="N702" i="2" s="1"/>
  <c r="AL875" i="2"/>
  <c r="AK875" i="2"/>
  <c r="AJ875" i="2"/>
  <c r="AH875" i="2"/>
  <c r="Z875" i="2"/>
  <c r="AG875" i="2"/>
  <c r="M875" i="2" s="1"/>
  <c r="N875" i="2" s="1"/>
  <c r="Y875" i="2"/>
  <c r="AI875" i="2"/>
  <c r="AA875" i="2"/>
  <c r="AF955" i="2"/>
  <c r="AE955" i="2"/>
  <c r="AD955" i="2"/>
  <c r="AC955" i="2"/>
  <c r="AB955" i="2"/>
  <c r="K955" i="2"/>
  <c r="L955" i="2" s="1"/>
  <c r="X813" i="2"/>
  <c r="X919" i="2"/>
  <c r="M919" i="2"/>
  <c r="N919" i="2" s="1"/>
  <c r="AQ966" i="2"/>
  <c r="AP966" i="2"/>
  <c r="AM966" i="2"/>
  <c r="AO966" i="2"/>
  <c r="AN966" i="2"/>
  <c r="O966" i="2"/>
  <c r="P966" i="2" s="1"/>
  <c r="AF1076" i="2"/>
  <c r="AD1076" i="2"/>
  <c r="AC1076" i="2"/>
  <c r="AE1076" i="2"/>
  <c r="AB1076" i="2"/>
  <c r="K1076" i="2"/>
  <c r="L1076" i="2" s="1"/>
  <c r="AC1151" i="2"/>
  <c r="AB1151" i="2"/>
  <c r="AF1151" i="2"/>
  <c r="AD1151" i="2"/>
  <c r="AE1151" i="2"/>
  <c r="K1151" i="2"/>
  <c r="L1151" i="2" s="1"/>
  <c r="AX56" i="2"/>
  <c r="AW56" i="2"/>
  <c r="AV56" i="2"/>
  <c r="AU56" i="2"/>
  <c r="AY56" i="2"/>
  <c r="Q56" i="2"/>
  <c r="R56" i="2" s="1"/>
  <c r="AQ62" i="2"/>
  <c r="AP62" i="2"/>
  <c r="AO62" i="2"/>
  <c r="AN62" i="2"/>
  <c r="AM62" i="2"/>
  <c r="O62" i="2"/>
  <c r="P62" i="2" s="1"/>
  <c r="AQ94" i="2"/>
  <c r="AP94" i="2"/>
  <c r="AO94" i="2"/>
  <c r="AN94" i="2"/>
  <c r="AM94" i="2"/>
  <c r="X218" i="2"/>
  <c r="AQ510" i="2"/>
  <c r="AP510" i="2"/>
  <c r="AO510" i="2"/>
  <c r="AN510" i="2"/>
  <c r="AM510" i="2"/>
  <c r="O510" i="2"/>
  <c r="P510" i="2" s="1"/>
  <c r="X451" i="2"/>
  <c r="M451" i="2"/>
  <c r="N451" i="2" s="1"/>
  <c r="AL579" i="2"/>
  <c r="AK579" i="2"/>
  <c r="AI579" i="2"/>
  <c r="AA579" i="2"/>
  <c r="AG579" i="2"/>
  <c r="Z579" i="2"/>
  <c r="Y579" i="2"/>
  <c r="AJ579" i="2"/>
  <c r="AH579" i="2"/>
  <c r="X599" i="2"/>
  <c r="M599" i="2"/>
  <c r="N599" i="2" s="1"/>
  <c r="AY639" i="2"/>
  <c r="AX639" i="2"/>
  <c r="AW639" i="2"/>
  <c r="AV639" i="2"/>
  <c r="AU639" i="2"/>
  <c r="Q639" i="2"/>
  <c r="R639" i="2" s="1"/>
  <c r="AD735" i="2"/>
  <c r="AC735" i="2"/>
  <c r="AE735" i="2"/>
  <c r="AB735" i="2"/>
  <c r="AF735" i="2"/>
  <c r="K735" i="2"/>
  <c r="L735" i="2" s="1"/>
  <c r="AQ994" i="2"/>
  <c r="AP994" i="2"/>
  <c r="AO994" i="2"/>
  <c r="AN994" i="2"/>
  <c r="AM994" i="2"/>
  <c r="O994" i="2"/>
  <c r="P994" i="2" s="1"/>
  <c r="AG1200" i="2"/>
  <c r="M1200" i="2" s="1"/>
  <c r="N1200" i="2" s="1"/>
  <c r="Y1200" i="2"/>
  <c r="AL1200" i="2"/>
  <c r="AK1200" i="2"/>
  <c r="AJ1200" i="2"/>
  <c r="AH1200" i="2"/>
  <c r="AA1200" i="2"/>
  <c r="Z1200" i="2"/>
  <c r="AI1200" i="2"/>
  <c r="AT1287" i="2"/>
  <c r="AS1287" i="2"/>
  <c r="AR1287" i="2"/>
  <c r="AB1343" i="2"/>
  <c r="AC1343" i="2"/>
  <c r="AF1343" i="2"/>
  <c r="AD1343" i="2"/>
  <c r="AE1343" i="2"/>
  <c r="K1343" i="2"/>
  <c r="L1343" i="2" s="1"/>
  <c r="AC1312" i="2"/>
  <c r="AE1312" i="2"/>
  <c r="AF1312" i="2"/>
  <c r="AD1312" i="2"/>
  <c r="AB1312" i="2"/>
  <c r="K1312" i="2"/>
  <c r="L1312" i="2" s="1"/>
  <c r="AM1401" i="2"/>
  <c r="AO1401" i="2"/>
  <c r="AN1401" i="2"/>
  <c r="AQ1401" i="2"/>
  <c r="AP1401" i="2"/>
  <c r="O1401" i="2"/>
  <c r="P1401" i="2" s="1"/>
  <c r="AV1367" i="2"/>
  <c r="AU1367" i="2"/>
  <c r="AY1367" i="2"/>
  <c r="AX1367" i="2"/>
  <c r="AW1367" i="2"/>
  <c r="Q1367" i="2"/>
  <c r="R1367" i="2" s="1"/>
  <c r="X1430" i="2"/>
  <c r="M1430" i="2"/>
  <c r="N1430" i="2" s="1"/>
  <c r="AQ66" i="2"/>
  <c r="AP66" i="2"/>
  <c r="AO66" i="2"/>
  <c r="AN66" i="2"/>
  <c r="AM66" i="2"/>
  <c r="O66" i="2"/>
  <c r="P66" i="2" s="1"/>
  <c r="AE161" i="2"/>
  <c r="AD161" i="2"/>
  <c r="AC161" i="2"/>
  <c r="AB161" i="2"/>
  <c r="AF161" i="2"/>
  <c r="K161" i="2"/>
  <c r="L161" i="2" s="1"/>
  <c r="AP213" i="2"/>
  <c r="AN213" i="2"/>
  <c r="AQ213" i="2"/>
  <c r="AO213" i="2"/>
  <c r="AM213" i="2"/>
  <c r="O213" i="2"/>
  <c r="P213" i="2" s="1"/>
  <c r="AY134" i="2"/>
  <c r="AX134" i="2"/>
  <c r="AW134" i="2"/>
  <c r="AV134" i="2"/>
  <c r="AU134" i="2"/>
  <c r="Q134" i="2"/>
  <c r="R134" i="2" s="1"/>
  <c r="AN288" i="2"/>
  <c r="AM288" i="2"/>
  <c r="AP288" i="2"/>
  <c r="AO288" i="2"/>
  <c r="AQ288" i="2"/>
  <c r="O288" i="2"/>
  <c r="P288" i="2" s="1"/>
  <c r="AX239" i="2"/>
  <c r="AV239" i="2"/>
  <c r="AY239" i="2"/>
  <c r="AW239" i="2"/>
  <c r="AU239" i="2"/>
  <c r="Q239" i="2"/>
  <c r="R239" i="2" s="1"/>
  <c r="AP426" i="2"/>
  <c r="AO426" i="2"/>
  <c r="AQ426" i="2"/>
  <c r="AN426" i="2"/>
  <c r="AM426" i="2"/>
  <c r="O426" i="2"/>
  <c r="P426" i="2" s="1"/>
  <c r="AY532" i="2"/>
  <c r="AW532" i="2"/>
  <c r="AU532" i="2"/>
  <c r="AX532" i="2"/>
  <c r="AV532" i="2"/>
  <c r="Q532" i="2"/>
  <c r="R532" i="2" s="1"/>
  <c r="AD740" i="2"/>
  <c r="AC740" i="2"/>
  <c r="AF740" i="2"/>
  <c r="AE740" i="2"/>
  <c r="AB740" i="2"/>
  <c r="K740" i="2"/>
  <c r="L740" i="2" s="1"/>
  <c r="AP744" i="2"/>
  <c r="AO744" i="2"/>
  <c r="AN744" i="2"/>
  <c r="AM744" i="2"/>
  <c r="AQ744" i="2"/>
  <c r="O744" i="2"/>
  <c r="P744" i="2" s="1"/>
  <c r="AP845" i="2"/>
  <c r="AM845" i="2"/>
  <c r="AN845" i="2"/>
  <c r="AO845" i="2"/>
  <c r="AQ845" i="2"/>
  <c r="O845" i="2"/>
  <c r="P845" i="2" s="1"/>
  <c r="AY946" i="2"/>
  <c r="AX946" i="2"/>
  <c r="AU946" i="2"/>
  <c r="AW946" i="2"/>
  <c r="AV946" i="2"/>
  <c r="Q946" i="2"/>
  <c r="R946" i="2" s="1"/>
  <c r="AD982" i="2"/>
  <c r="AC982" i="2"/>
  <c r="AB982" i="2"/>
  <c r="AE982" i="2"/>
  <c r="AF982" i="2"/>
  <c r="K982" i="2"/>
  <c r="L982" i="2" s="1"/>
  <c r="AF1084" i="2"/>
  <c r="AE1084" i="2"/>
  <c r="AD1084" i="2"/>
  <c r="AC1084" i="2"/>
  <c r="AB1084" i="2"/>
  <c r="K1084" i="2"/>
  <c r="L1084" i="2" s="1"/>
  <c r="AT159" i="2"/>
  <c r="AS159" i="2"/>
  <c r="AR159" i="2"/>
  <c r="AW15" i="2"/>
  <c r="AX15" i="2"/>
  <c r="AY15" i="2"/>
  <c r="AV15" i="2"/>
  <c r="AU15" i="2"/>
  <c r="Q15" i="2"/>
  <c r="R15" i="2" s="1"/>
  <c r="AD17" i="2"/>
  <c r="AC17" i="2"/>
  <c r="AB17" i="2"/>
  <c r="AF17" i="2"/>
  <c r="AE17" i="2"/>
  <c r="K17" i="2"/>
  <c r="L17" i="2" s="1"/>
  <c r="AC90" i="2"/>
  <c r="AF90" i="2"/>
  <c r="AE90" i="2"/>
  <c r="AD90" i="2"/>
  <c r="AB90" i="2"/>
  <c r="K90" i="2"/>
  <c r="L90" i="2" s="1"/>
  <c r="X271" i="2"/>
  <c r="M271" i="2"/>
  <c r="N271" i="2" s="1"/>
  <c r="AQ140" i="2"/>
  <c r="AP140" i="2"/>
  <c r="AO140" i="2"/>
  <c r="AN140" i="2"/>
  <c r="AM140" i="2"/>
  <c r="O140" i="2"/>
  <c r="P140" i="2" s="1"/>
  <c r="AI156" i="2"/>
  <c r="AA156" i="2"/>
  <c r="AH156" i="2"/>
  <c r="Z156" i="2"/>
  <c r="AG156" i="2"/>
  <c r="Y156" i="2"/>
  <c r="AJ156" i="2"/>
  <c r="AK156" i="2"/>
  <c r="AL156" i="2"/>
  <c r="O177" i="2"/>
  <c r="P177" i="2" s="1"/>
  <c r="AO318" i="2"/>
  <c r="AN318" i="2"/>
  <c r="AM318" i="2"/>
  <c r="AQ318" i="2"/>
  <c r="AP318" i="2"/>
  <c r="O318" i="2"/>
  <c r="P318" i="2" s="1"/>
  <c r="AQ319" i="2"/>
  <c r="AP319" i="2"/>
  <c r="AN319" i="2"/>
  <c r="AO319" i="2"/>
  <c r="AM319" i="2"/>
  <c r="O319" i="2"/>
  <c r="P319" i="2" s="1"/>
  <c r="AU539" i="2"/>
  <c r="AV539" i="2"/>
  <c r="AY539" i="2"/>
  <c r="AX539" i="2"/>
  <c r="AW539" i="2"/>
  <c r="Q539" i="2"/>
  <c r="R539" i="2" s="1"/>
  <c r="AX386" i="2"/>
  <c r="AW386" i="2"/>
  <c r="AU386" i="2"/>
  <c r="AV386" i="2"/>
  <c r="AY386" i="2"/>
  <c r="Q386" i="2"/>
  <c r="R386" i="2" s="1"/>
  <c r="AQ309" i="2"/>
  <c r="AP309" i="2"/>
  <c r="AN309" i="2"/>
  <c r="AO309" i="2"/>
  <c r="AM309" i="2"/>
  <c r="O309" i="2"/>
  <c r="P309" i="2" s="1"/>
  <c r="X534" i="2"/>
  <c r="M534" i="2"/>
  <c r="N534" i="2" s="1"/>
  <c r="AY261" i="2"/>
  <c r="AX261" i="2"/>
  <c r="AV261" i="2"/>
  <c r="AW261" i="2"/>
  <c r="AU261" i="2"/>
  <c r="Q261" i="2"/>
  <c r="R261" i="2" s="1"/>
  <c r="AB508" i="2"/>
  <c r="AF508" i="2"/>
  <c r="AE508" i="2"/>
  <c r="AD508" i="2"/>
  <c r="AC508" i="2"/>
  <c r="K508" i="2"/>
  <c r="L508" i="2" s="1"/>
  <c r="X503" i="2"/>
  <c r="AM545" i="2"/>
  <c r="AQ545" i="2"/>
  <c r="AN545" i="2"/>
  <c r="AP545" i="2"/>
  <c r="AO545" i="2"/>
  <c r="O545" i="2"/>
  <c r="P545" i="2" s="1"/>
  <c r="AE577" i="2"/>
  <c r="AD577" i="2"/>
  <c r="AC577" i="2"/>
  <c r="AF577" i="2"/>
  <c r="AB577" i="2"/>
  <c r="K577" i="2"/>
  <c r="L577" i="2" s="1"/>
  <c r="AE618" i="2"/>
  <c r="AD618" i="2"/>
  <c r="AC618" i="2"/>
  <c r="AB618" i="2"/>
  <c r="AF618" i="2"/>
  <c r="K618" i="2"/>
  <c r="L618" i="2" s="1"/>
  <c r="AL688" i="2"/>
  <c r="AK688" i="2"/>
  <c r="AI688" i="2"/>
  <c r="AA688" i="2"/>
  <c r="AG688" i="2"/>
  <c r="M688" i="2" s="1"/>
  <c r="N688" i="2" s="1"/>
  <c r="Y688" i="2"/>
  <c r="AJ688" i="2"/>
  <c r="AH688" i="2"/>
  <c r="Z688" i="2"/>
  <c r="AB675" i="2"/>
  <c r="AE675" i="2"/>
  <c r="AC675" i="2"/>
  <c r="AD675" i="2"/>
  <c r="AF675" i="2"/>
  <c r="K675" i="2"/>
  <c r="L675" i="2" s="1"/>
  <c r="AU723" i="2"/>
  <c r="AW723" i="2"/>
  <c r="AY723" i="2"/>
  <c r="AX723" i="2"/>
  <c r="AV723" i="2"/>
  <c r="Q723" i="2"/>
  <c r="R723" i="2" s="1"/>
  <c r="AP736" i="2"/>
  <c r="AO736" i="2"/>
  <c r="AQ736" i="2"/>
  <c r="AN736" i="2"/>
  <c r="O736" i="2"/>
  <c r="P736" i="2" s="1"/>
  <c r="AM736" i="2"/>
  <c r="AD707" i="2"/>
  <c r="AF707" i="2"/>
  <c r="AC707" i="2"/>
  <c r="AE707" i="2"/>
  <c r="AB707" i="2"/>
  <c r="K707" i="2"/>
  <c r="L707" i="2" s="1"/>
  <c r="AP754" i="2"/>
  <c r="AO754" i="2"/>
  <c r="AN754" i="2"/>
  <c r="AM754" i="2"/>
  <c r="AQ754" i="2"/>
  <c r="O754" i="2"/>
  <c r="P754" i="2" s="1"/>
  <c r="AQ801" i="2"/>
  <c r="AP801" i="2"/>
  <c r="AM801" i="2"/>
  <c r="AO801" i="2"/>
  <c r="AN801" i="2"/>
  <c r="O801" i="2"/>
  <c r="P801" i="2" s="1"/>
  <c r="AY803" i="2"/>
  <c r="AX803" i="2"/>
  <c r="AU803" i="2"/>
  <c r="AW803" i="2"/>
  <c r="AV803" i="2"/>
  <c r="Q803" i="2"/>
  <c r="R803" i="2" s="1"/>
  <c r="AF850" i="2"/>
  <c r="AD850" i="2"/>
  <c r="AC850" i="2"/>
  <c r="AB850" i="2"/>
  <c r="AE850" i="2"/>
  <c r="K850" i="2"/>
  <c r="L850" i="2" s="1"/>
  <c r="AQ984" i="2"/>
  <c r="AP984" i="2"/>
  <c r="AO984" i="2"/>
  <c r="AM984" i="2"/>
  <c r="AN984" i="2"/>
  <c r="O984" i="2"/>
  <c r="P984" i="2" s="1"/>
  <c r="M1010" i="2"/>
  <c r="N1010" i="2" s="1"/>
  <c r="X1010" i="2"/>
  <c r="AL897" i="2"/>
  <c r="AK897" i="2"/>
  <c r="AJ897" i="2"/>
  <c r="AI897" i="2"/>
  <c r="AA897" i="2"/>
  <c r="AH897" i="2"/>
  <c r="Z897" i="2"/>
  <c r="AG897" i="2"/>
  <c r="Y897" i="2"/>
  <c r="AF933" i="2"/>
  <c r="AE933" i="2"/>
  <c r="AC933" i="2"/>
  <c r="AB933" i="2"/>
  <c r="AD933" i="2"/>
  <c r="K933" i="2"/>
  <c r="L933" i="2" s="1"/>
  <c r="AO909" i="2"/>
  <c r="AN909" i="2"/>
  <c r="AM909" i="2"/>
  <c r="AQ909" i="2"/>
  <c r="AP909" i="2"/>
  <c r="O909" i="2"/>
  <c r="P909" i="2" s="1"/>
  <c r="AE1043" i="2"/>
  <c r="AD1043" i="2"/>
  <c r="AB1043" i="2"/>
  <c r="AF1043" i="2"/>
  <c r="AC1043" i="2"/>
  <c r="K1043" i="2"/>
  <c r="L1043" i="2" s="1"/>
  <c r="AQ1034" i="2"/>
  <c r="AP1034" i="2"/>
  <c r="AN1034" i="2"/>
  <c r="AM1034" i="2"/>
  <c r="AO1034" i="2"/>
  <c r="O1034" i="2"/>
  <c r="P1034" i="2" s="1"/>
  <c r="AV1092" i="2"/>
  <c r="AU1092" i="2"/>
  <c r="AX1092" i="2"/>
  <c r="AW1092" i="2"/>
  <c r="AY1092" i="2"/>
  <c r="Q1092" i="2"/>
  <c r="R1092" i="2" s="1"/>
  <c r="AO1144" i="2"/>
  <c r="AN1144" i="2"/>
  <c r="AP1144" i="2"/>
  <c r="AQ1144" i="2"/>
  <c r="AM1144" i="2"/>
  <c r="O1144" i="2"/>
  <c r="P1144" i="2" s="1"/>
  <c r="AJ1087" i="2"/>
  <c r="AI1087" i="2"/>
  <c r="AA1087" i="2"/>
  <c r="AH1087" i="2"/>
  <c r="Z1087" i="2"/>
  <c r="AL1087" i="2"/>
  <c r="AK1087" i="2"/>
  <c r="Y1087" i="2"/>
  <c r="AG1087" i="2"/>
  <c r="M1087" i="2" s="1"/>
  <c r="N1087" i="2" s="1"/>
  <c r="AQ1224" i="2"/>
  <c r="AO1224" i="2"/>
  <c r="AN1224" i="2"/>
  <c r="AP1224" i="2"/>
  <c r="AM1224" i="2"/>
  <c r="O1224" i="2"/>
  <c r="P1224" i="2" s="1"/>
  <c r="AE1247" i="2"/>
  <c r="AF1247" i="2"/>
  <c r="AD1247" i="2"/>
  <c r="AC1247" i="2"/>
  <c r="AB1247" i="2"/>
  <c r="K1247" i="2"/>
  <c r="L1247" i="2" s="1"/>
  <c r="X1209" i="2"/>
  <c r="M1209" i="2"/>
  <c r="N1209" i="2" s="1"/>
  <c r="AD1232" i="2"/>
  <c r="AC1232" i="2"/>
  <c r="AE1232" i="2"/>
  <c r="AB1232" i="2"/>
  <c r="AF1232" i="2"/>
  <c r="K1232" i="2"/>
  <c r="L1232" i="2" s="1"/>
  <c r="AY1240" i="2"/>
  <c r="AX1240" i="2"/>
  <c r="AW1240" i="2"/>
  <c r="AV1240" i="2"/>
  <c r="AU1240" i="2"/>
  <c r="Q1240" i="2"/>
  <c r="R1240" i="2" s="1"/>
  <c r="AL1374" i="2"/>
  <c r="AH1374" i="2"/>
  <c r="Y1374" i="2"/>
  <c r="AG1374" i="2"/>
  <c r="AA1374" i="2"/>
  <c r="AJ1374" i="2"/>
  <c r="AI1374" i="2"/>
  <c r="Z1374" i="2"/>
  <c r="AK1374" i="2"/>
  <c r="AF1385" i="2"/>
  <c r="AE1385" i="2"/>
  <c r="AD1385" i="2"/>
  <c r="AC1385" i="2"/>
  <c r="AB1385" i="2"/>
  <c r="M1422" i="2"/>
  <c r="N1422" i="2" s="1"/>
  <c r="X1422" i="2"/>
  <c r="AY1500" i="2"/>
  <c r="AX1500" i="2"/>
  <c r="AW1500" i="2"/>
  <c r="AV1500" i="2"/>
  <c r="AU1500" i="2"/>
  <c r="Q1500" i="2"/>
  <c r="R1500" i="2" s="1"/>
  <c r="AW59" i="2"/>
  <c r="AY59" i="2"/>
  <c r="AX59" i="2"/>
  <c r="AV59" i="2"/>
  <c r="AU59" i="2"/>
  <c r="Q59" i="2"/>
  <c r="R59" i="2" s="1"/>
  <c r="AC40" i="2"/>
  <c r="AF40" i="2"/>
  <c r="AE40" i="2"/>
  <c r="AD40" i="2"/>
  <c r="AB40" i="2"/>
  <c r="K40" i="2"/>
  <c r="L40" i="2" s="1"/>
  <c r="AL131" i="2"/>
  <c r="AK131" i="2"/>
  <c r="AJ131" i="2"/>
  <c r="Z131" i="2"/>
  <c r="Y131" i="2"/>
  <c r="AI131" i="2"/>
  <c r="AH131" i="2"/>
  <c r="AG131" i="2"/>
  <c r="AA131" i="2"/>
  <c r="AF16" i="2"/>
  <c r="AE16" i="2"/>
  <c r="AD16" i="2"/>
  <c r="AC16" i="2"/>
  <c r="AB16" i="2"/>
  <c r="K16" i="2"/>
  <c r="L16" i="2" s="1"/>
  <c r="AD63" i="2"/>
  <c r="AC63" i="2"/>
  <c r="AB63" i="2"/>
  <c r="AF63" i="2"/>
  <c r="AE63" i="2"/>
  <c r="K63" i="2"/>
  <c r="L63" i="2" s="1"/>
  <c r="AH194" i="2"/>
  <c r="Z194" i="2"/>
  <c r="AG194" i="2"/>
  <c r="M194" i="2" s="1"/>
  <c r="N194" i="2" s="1"/>
  <c r="Y194" i="2"/>
  <c r="AJ194" i="2"/>
  <c r="AK194" i="2"/>
  <c r="AI194" i="2"/>
  <c r="AL194" i="2"/>
  <c r="AA194" i="2"/>
  <c r="AM3" i="2"/>
  <c r="AO3" i="2"/>
  <c r="AQ3" i="2"/>
  <c r="AP3" i="2"/>
  <c r="AN3" i="2"/>
  <c r="O3" i="2"/>
  <c r="P3" i="2" s="1"/>
  <c r="AO344" i="2"/>
  <c r="AN344" i="2"/>
  <c r="AM344" i="2"/>
  <c r="AQ344" i="2"/>
  <c r="AP344" i="2"/>
  <c r="O344" i="2"/>
  <c r="P344" i="2" s="1"/>
  <c r="AP374" i="2"/>
  <c r="AO374" i="2"/>
  <c r="AQ374" i="2"/>
  <c r="AN374" i="2"/>
  <c r="AM374" i="2"/>
  <c r="O374" i="2"/>
  <c r="P374" i="2" s="1"/>
  <c r="AB269" i="2"/>
  <c r="AF269" i="2"/>
  <c r="AD269" i="2"/>
  <c r="AC269" i="2"/>
  <c r="AE269" i="2"/>
  <c r="K269" i="2"/>
  <c r="L269" i="2" s="1"/>
  <c r="AQ377" i="2"/>
  <c r="AP377" i="2"/>
  <c r="AO377" i="2"/>
  <c r="AN377" i="2"/>
  <c r="AM377" i="2"/>
  <c r="O377" i="2"/>
  <c r="P377" i="2" s="1"/>
  <c r="AF439" i="2"/>
  <c r="AE439" i="2"/>
  <c r="AD439" i="2"/>
  <c r="AC439" i="2"/>
  <c r="AB439" i="2"/>
  <c r="K439" i="2"/>
  <c r="L439" i="2" s="1"/>
  <c r="X527" i="2"/>
  <c r="AP831" i="2"/>
  <c r="AM831" i="2"/>
  <c r="AQ831" i="2"/>
  <c r="AO831" i="2"/>
  <c r="AN831" i="2"/>
  <c r="O831" i="2"/>
  <c r="P831" i="2" s="1"/>
  <c r="AP833" i="2"/>
  <c r="AM833" i="2"/>
  <c r="AQ833" i="2"/>
  <c r="AO833" i="2"/>
  <c r="AN833" i="2"/>
  <c r="O833" i="2"/>
  <c r="P833" i="2" s="1"/>
  <c r="AM899" i="2"/>
  <c r="AQ899" i="2"/>
  <c r="AP899" i="2"/>
  <c r="AO899" i="2"/>
  <c r="AN899" i="2"/>
  <c r="O899" i="2"/>
  <c r="P899" i="2" s="1"/>
  <c r="AH892" i="2"/>
  <c r="Z892" i="2"/>
  <c r="AG892" i="2"/>
  <c r="M892" i="2" s="1"/>
  <c r="N892" i="2" s="1"/>
  <c r="Y892" i="2"/>
  <c r="AL892" i="2"/>
  <c r="AK892" i="2"/>
  <c r="AI892" i="2"/>
  <c r="AA892" i="2"/>
  <c r="AJ892" i="2"/>
  <c r="AQ988" i="2"/>
  <c r="AP988" i="2"/>
  <c r="AO988" i="2"/>
  <c r="AM988" i="2"/>
  <c r="AN988" i="2"/>
  <c r="O988" i="2"/>
  <c r="P988" i="2" s="1"/>
  <c r="AU1021" i="2"/>
  <c r="AY1021" i="2"/>
  <c r="AX1021" i="2"/>
  <c r="AW1021" i="2"/>
  <c r="AV1021" i="2"/>
  <c r="Q1021" i="2"/>
  <c r="R1021" i="2" s="1"/>
  <c r="AM993" i="2"/>
  <c r="AQ993" i="2"/>
  <c r="AP993" i="2"/>
  <c r="AO993" i="2"/>
  <c r="AN993" i="2"/>
  <c r="O993" i="2"/>
  <c r="P993" i="2" s="1"/>
  <c r="AM1005" i="2"/>
  <c r="AQ1005" i="2"/>
  <c r="AN1005" i="2"/>
  <c r="AO1005" i="2"/>
  <c r="AP1005" i="2"/>
  <c r="O1005" i="2"/>
  <c r="P1005" i="2" s="1"/>
  <c r="X106" i="2"/>
  <c r="AU141" i="2"/>
  <c r="AX141" i="2"/>
  <c r="AW141" i="2"/>
  <c r="AV141" i="2"/>
  <c r="AY141" i="2"/>
  <c r="AP372" i="2"/>
  <c r="AQ372" i="2"/>
  <c r="AO372" i="2"/>
  <c r="AN372" i="2"/>
  <c r="AM372" i="2"/>
  <c r="O372" i="2"/>
  <c r="P372" i="2" s="1"/>
  <c r="AD181" i="2"/>
  <c r="AC181" i="2"/>
  <c r="AF181" i="2"/>
  <c r="AE181" i="2"/>
  <c r="AB181" i="2"/>
  <c r="K181" i="2"/>
  <c r="L181" i="2" s="1"/>
  <c r="AB217" i="2"/>
  <c r="AF217" i="2"/>
  <c r="AE217" i="2"/>
  <c r="AD217" i="2"/>
  <c r="AC217" i="2"/>
  <c r="K217" i="2"/>
  <c r="L217" i="2" s="1"/>
  <c r="AF176" i="2"/>
  <c r="AE176" i="2"/>
  <c r="AD176" i="2"/>
  <c r="AB176" i="2"/>
  <c r="AC176" i="2"/>
  <c r="K176" i="2"/>
  <c r="L176" i="2" s="1"/>
  <c r="AT71" i="2"/>
  <c r="AS71" i="2"/>
  <c r="AR71" i="2"/>
  <c r="AT127" i="2"/>
  <c r="AS127" i="2"/>
  <c r="AR127" i="2"/>
  <c r="AY19" i="2"/>
  <c r="AW19" i="2"/>
  <c r="AV19" i="2"/>
  <c r="AU19" i="2"/>
  <c r="AX19" i="2"/>
  <c r="Q19" i="2"/>
  <c r="R19" i="2" s="1"/>
  <c r="AP188" i="2"/>
  <c r="AO188" i="2"/>
  <c r="AQ188" i="2"/>
  <c r="AN188" i="2"/>
  <c r="AM188" i="2"/>
  <c r="O188" i="2"/>
  <c r="P188" i="2" s="1"/>
  <c r="AR237" i="2"/>
  <c r="AT237" i="2"/>
  <c r="AS237" i="2"/>
  <c r="AF338" i="2"/>
  <c r="AE338" i="2"/>
  <c r="AD338" i="2"/>
  <c r="AB338" i="2"/>
  <c r="AC338" i="2"/>
  <c r="K338" i="2"/>
  <c r="L338" i="2" s="1"/>
  <c r="AB235" i="2"/>
  <c r="AF235" i="2"/>
  <c r="AE235" i="2"/>
  <c r="AD235" i="2"/>
  <c r="AC235" i="2"/>
  <c r="K235" i="2"/>
  <c r="L235" i="2" s="1"/>
  <c r="AG332" i="2"/>
  <c r="M332" i="2" s="1"/>
  <c r="N332" i="2" s="1"/>
  <c r="Y332" i="2"/>
  <c r="AL332" i="2"/>
  <c r="AJ332" i="2"/>
  <c r="AA332" i="2"/>
  <c r="Z332" i="2"/>
  <c r="AK332" i="2"/>
  <c r="AI332" i="2"/>
  <c r="AH332" i="2"/>
  <c r="AF258" i="2"/>
  <c r="AD258" i="2"/>
  <c r="AB258" i="2"/>
  <c r="AE258" i="2"/>
  <c r="AC258" i="2"/>
  <c r="K258" i="2"/>
  <c r="L258" i="2" s="1"/>
  <c r="AN266" i="2"/>
  <c r="AM266" i="2"/>
  <c r="AQ266" i="2"/>
  <c r="AP266" i="2"/>
  <c r="AO266" i="2"/>
  <c r="O266" i="2"/>
  <c r="P266" i="2" s="1"/>
  <c r="AF286" i="2"/>
  <c r="AE286" i="2"/>
  <c r="AD286" i="2"/>
  <c r="AB286" i="2"/>
  <c r="AC286" i="2"/>
  <c r="K286" i="2"/>
  <c r="L286" i="2" s="1"/>
  <c r="AX416" i="2"/>
  <c r="AW416" i="2"/>
  <c r="AY416" i="2"/>
  <c r="AV416" i="2"/>
  <c r="AU416" i="2"/>
  <c r="Q416" i="2"/>
  <c r="R416" i="2" s="1"/>
  <c r="AF382" i="2"/>
  <c r="AE382" i="2"/>
  <c r="AD382" i="2"/>
  <c r="AB382" i="2"/>
  <c r="AC382" i="2"/>
  <c r="AB430" i="2"/>
  <c r="AF430" i="2"/>
  <c r="AE430" i="2"/>
  <c r="AD430" i="2"/>
  <c r="AC430" i="2"/>
  <c r="K430" i="2"/>
  <c r="L430" i="2" s="1"/>
  <c r="AX418" i="2"/>
  <c r="AW418" i="2"/>
  <c r="AY418" i="2"/>
  <c r="AV418" i="2"/>
  <c r="AU418" i="2"/>
  <c r="Q418" i="2"/>
  <c r="R418" i="2" s="1"/>
  <c r="AE7" i="2"/>
  <c r="AD7" i="2"/>
  <c r="AC7" i="2"/>
  <c r="AB7" i="2"/>
  <c r="AF7" i="2"/>
  <c r="K7" i="2"/>
  <c r="L7" i="2" s="1"/>
  <c r="AP8" i="2"/>
  <c r="AO8" i="2"/>
  <c r="AN8" i="2"/>
  <c r="AM8" i="2"/>
  <c r="AQ8" i="2"/>
  <c r="O8" i="2"/>
  <c r="P8" i="2" s="1"/>
  <c r="AX78" i="2"/>
  <c r="AW78" i="2"/>
  <c r="AV78" i="2"/>
  <c r="AU78" i="2"/>
  <c r="AY78" i="2"/>
  <c r="Q78" i="2"/>
  <c r="R78" i="2" s="1"/>
  <c r="AC48" i="2"/>
  <c r="AD48" i="2"/>
  <c r="AF48" i="2"/>
  <c r="AE48" i="2"/>
  <c r="AB48" i="2"/>
  <c r="K48" i="2"/>
  <c r="L48" i="2" s="1"/>
  <c r="AQ64" i="2"/>
  <c r="AP64" i="2"/>
  <c r="AO64" i="2"/>
  <c r="AN64" i="2"/>
  <c r="AM64" i="2"/>
  <c r="O64" i="2"/>
  <c r="P64" i="2" s="1"/>
  <c r="AL312" i="2"/>
  <c r="AJ312" i="2"/>
  <c r="Z312" i="2"/>
  <c r="Y312" i="2"/>
  <c r="AK312" i="2"/>
  <c r="AI312" i="2"/>
  <c r="AG312" i="2"/>
  <c r="M312" i="2" s="1"/>
  <c r="N312" i="2" s="1"/>
  <c r="AA312" i="2"/>
  <c r="AH312" i="2"/>
  <c r="AF352" i="2"/>
  <c r="AE352" i="2"/>
  <c r="AD352" i="2"/>
  <c r="AB352" i="2"/>
  <c r="AC352" i="2"/>
  <c r="K352" i="2"/>
  <c r="L352" i="2" s="1"/>
  <c r="AN212" i="2"/>
  <c r="AM212" i="2"/>
  <c r="AP212" i="2"/>
  <c r="AO212" i="2"/>
  <c r="AQ212" i="2"/>
  <c r="AF120" i="2"/>
  <c r="AD120" i="2"/>
  <c r="AC120" i="2"/>
  <c r="AB120" i="2"/>
  <c r="AE120" i="2"/>
  <c r="K120" i="2"/>
  <c r="L120" i="2" s="1"/>
  <c r="AQ144" i="2"/>
  <c r="AP144" i="2"/>
  <c r="AO144" i="2"/>
  <c r="AN144" i="2"/>
  <c r="AM144" i="2"/>
  <c r="AF184" i="2"/>
  <c r="AE184" i="2"/>
  <c r="AD184" i="2"/>
  <c r="AB184" i="2"/>
  <c r="AC184" i="2"/>
  <c r="AF250" i="2"/>
  <c r="AD250" i="2"/>
  <c r="AB250" i="2"/>
  <c r="AE250" i="2"/>
  <c r="AC250" i="2"/>
  <c r="AV300" i="2"/>
  <c r="AU300" i="2"/>
  <c r="AY300" i="2"/>
  <c r="AW300" i="2"/>
  <c r="AX300" i="2"/>
  <c r="AW350" i="2"/>
  <c r="AV350" i="2"/>
  <c r="AU350" i="2"/>
  <c r="AX350" i="2"/>
  <c r="AY350" i="2"/>
  <c r="Q350" i="2"/>
  <c r="R350" i="2" s="1"/>
  <c r="AB241" i="2"/>
  <c r="AF241" i="2"/>
  <c r="AD241" i="2"/>
  <c r="AC241" i="2"/>
  <c r="AE241" i="2"/>
  <c r="K241" i="2"/>
  <c r="L241" i="2" s="1"/>
  <c r="AQ351" i="2"/>
  <c r="AP351" i="2"/>
  <c r="AN351" i="2"/>
  <c r="AO351" i="2"/>
  <c r="AM351" i="2"/>
  <c r="O351" i="2"/>
  <c r="P351" i="2" s="1"/>
  <c r="AF254" i="2"/>
  <c r="AD254" i="2"/>
  <c r="AB254" i="2"/>
  <c r="AE254" i="2"/>
  <c r="AC254" i="2"/>
  <c r="K254" i="2"/>
  <c r="L254" i="2" s="1"/>
  <c r="AN278" i="2"/>
  <c r="AM278" i="2"/>
  <c r="AQ278" i="2"/>
  <c r="AP278" i="2"/>
  <c r="AO278" i="2"/>
  <c r="O278" i="2"/>
  <c r="P278" i="2" s="1"/>
  <c r="AN437" i="2"/>
  <c r="AM437" i="2"/>
  <c r="AO437" i="2"/>
  <c r="AP437" i="2"/>
  <c r="AQ437" i="2"/>
  <c r="AQ44" i="2"/>
  <c r="AP44" i="2"/>
  <c r="AO44" i="2"/>
  <c r="AN44" i="2"/>
  <c r="AM44" i="2"/>
  <c r="O44" i="2"/>
  <c r="P44" i="2" s="1"/>
  <c r="AY26" i="2"/>
  <c r="AX26" i="2"/>
  <c r="AW26" i="2"/>
  <c r="AV26" i="2"/>
  <c r="AU26" i="2"/>
  <c r="Q26" i="2"/>
  <c r="R26" i="2" s="1"/>
  <c r="AC28" i="2"/>
  <c r="AF28" i="2"/>
  <c r="AE28" i="2"/>
  <c r="AD28" i="2"/>
  <c r="AB28" i="2"/>
  <c r="K28" i="2"/>
  <c r="L28" i="2" s="1"/>
  <c r="AP18" i="2"/>
  <c r="AO18" i="2"/>
  <c r="AN18" i="2"/>
  <c r="AM18" i="2"/>
  <c r="AQ18" i="2"/>
  <c r="O18" i="2"/>
  <c r="P18" i="2" s="1"/>
  <c r="AF130" i="2"/>
  <c r="AC130" i="2"/>
  <c r="AB130" i="2"/>
  <c r="AE130" i="2"/>
  <c r="AD130" i="2"/>
  <c r="K130" i="2"/>
  <c r="L130" i="2" s="1"/>
  <c r="AP410" i="2"/>
  <c r="AO410" i="2"/>
  <c r="AQ410" i="2"/>
  <c r="AN410" i="2"/>
  <c r="AM410" i="2"/>
  <c r="O410" i="2"/>
  <c r="P410" i="2" s="1"/>
  <c r="AT201" i="2"/>
  <c r="AS201" i="2"/>
  <c r="AR201" i="2"/>
  <c r="AF300" i="2"/>
  <c r="AE300" i="2"/>
  <c r="AD300" i="2"/>
  <c r="AB300" i="2"/>
  <c r="AC300" i="2"/>
  <c r="K300" i="2"/>
  <c r="L300" i="2" s="1"/>
  <c r="AN411" i="2"/>
  <c r="AQ411" i="2"/>
  <c r="AP411" i="2"/>
  <c r="AO411" i="2"/>
  <c r="AM411" i="2"/>
  <c r="O411" i="2"/>
  <c r="P411" i="2" s="1"/>
  <c r="AN216" i="2"/>
  <c r="AM216" i="2"/>
  <c r="AP216" i="2"/>
  <c r="AO216" i="2"/>
  <c r="AQ216" i="2"/>
  <c r="AJ287" i="2"/>
  <c r="AI287" i="2"/>
  <c r="AA287" i="2"/>
  <c r="AH287" i="2"/>
  <c r="Z287" i="2"/>
  <c r="AL287" i="2"/>
  <c r="AK287" i="2"/>
  <c r="AG287" i="2"/>
  <c r="Y287" i="2"/>
  <c r="AX412" i="2"/>
  <c r="AW412" i="2"/>
  <c r="AY412" i="2"/>
  <c r="AV412" i="2"/>
  <c r="AU412" i="2"/>
  <c r="Q412" i="2"/>
  <c r="R412" i="2" s="1"/>
  <c r="AB416" i="2"/>
  <c r="AF416" i="2"/>
  <c r="AE416" i="2"/>
  <c r="AD416" i="2"/>
  <c r="AC416" i="2"/>
  <c r="K416" i="2"/>
  <c r="L416" i="2" s="1"/>
  <c r="AY450" i="2"/>
  <c r="AX450" i="2"/>
  <c r="AW450" i="2"/>
  <c r="AU450" i="2"/>
  <c r="AV450" i="2"/>
  <c r="Q450" i="2"/>
  <c r="R450" i="2" s="1"/>
  <c r="AH368" i="2"/>
  <c r="Z368" i="2"/>
  <c r="AK368" i="2"/>
  <c r="AJ368" i="2"/>
  <c r="AA368" i="2"/>
  <c r="AI368" i="2"/>
  <c r="Y368" i="2"/>
  <c r="AG368" i="2"/>
  <c r="M368" i="2" s="1"/>
  <c r="N368" i="2" s="1"/>
  <c r="AL368" i="2"/>
  <c r="AB265" i="2"/>
  <c r="AF265" i="2"/>
  <c r="AD265" i="2"/>
  <c r="AC265" i="2"/>
  <c r="AE265" i="2"/>
  <c r="AQ289" i="2"/>
  <c r="AP289" i="2"/>
  <c r="AN289" i="2"/>
  <c r="AO289" i="2"/>
  <c r="AM289" i="2"/>
  <c r="O289" i="2"/>
  <c r="P289" i="2" s="1"/>
  <c r="AN425" i="2"/>
  <c r="AQ425" i="2"/>
  <c r="AP425" i="2"/>
  <c r="AO425" i="2"/>
  <c r="AM425" i="2"/>
  <c r="O425" i="2"/>
  <c r="P425" i="2" s="1"/>
  <c r="AQ500" i="2"/>
  <c r="AP500" i="2"/>
  <c r="AO500" i="2"/>
  <c r="AN500" i="2"/>
  <c r="AM500" i="2"/>
  <c r="O500" i="2"/>
  <c r="P500" i="2" s="1"/>
  <c r="AE578" i="2"/>
  <c r="AB578" i="2"/>
  <c r="AF578" i="2"/>
  <c r="AD578" i="2"/>
  <c r="AC578" i="2"/>
  <c r="K578" i="2"/>
  <c r="L578" i="2" s="1"/>
  <c r="AQ524" i="2"/>
  <c r="AO524" i="2"/>
  <c r="AP524" i="2"/>
  <c r="AN524" i="2"/>
  <c r="AM524" i="2"/>
  <c r="O524" i="2"/>
  <c r="P524" i="2" s="1"/>
  <c r="AY617" i="2"/>
  <c r="AX617" i="2"/>
  <c r="AW617" i="2"/>
  <c r="AV617" i="2"/>
  <c r="AU617" i="2"/>
  <c r="Q617" i="2"/>
  <c r="R617" i="2" s="1"/>
  <c r="AY651" i="2"/>
  <c r="AX651" i="2"/>
  <c r="AW651" i="2"/>
  <c r="AU651" i="2"/>
  <c r="AV651" i="2"/>
  <c r="Q651" i="2"/>
  <c r="R651" i="2" s="1"/>
  <c r="AB679" i="2"/>
  <c r="AE679" i="2"/>
  <c r="AC679" i="2"/>
  <c r="AF679" i="2"/>
  <c r="AD679" i="2"/>
  <c r="K679" i="2"/>
  <c r="L679" i="2" s="1"/>
  <c r="AB671" i="2"/>
  <c r="AE671" i="2"/>
  <c r="AC671" i="2"/>
  <c r="AF671" i="2"/>
  <c r="AD671" i="2"/>
  <c r="K671" i="2"/>
  <c r="L671" i="2" s="1"/>
  <c r="AF764" i="2"/>
  <c r="AE764" i="2"/>
  <c r="AD764" i="2"/>
  <c r="AB764" i="2"/>
  <c r="AC764" i="2"/>
  <c r="K764" i="2"/>
  <c r="L764" i="2" s="1"/>
  <c r="AQ980" i="2"/>
  <c r="AP980" i="2"/>
  <c r="AO980" i="2"/>
  <c r="AM980" i="2"/>
  <c r="AN980" i="2"/>
  <c r="O980" i="2"/>
  <c r="P980" i="2" s="1"/>
  <c r="AT750" i="2"/>
  <c r="AR750" i="2"/>
  <c r="AS750" i="2"/>
  <c r="AQ799" i="2"/>
  <c r="AP799" i="2"/>
  <c r="AM799" i="2"/>
  <c r="AO799" i="2"/>
  <c r="AN799" i="2"/>
  <c r="O799" i="2"/>
  <c r="P799" i="2" s="1"/>
  <c r="AP848" i="2"/>
  <c r="AO848" i="2"/>
  <c r="AN848" i="2"/>
  <c r="AQ848" i="2"/>
  <c r="AM848" i="2"/>
  <c r="O848" i="2"/>
  <c r="P848" i="2" s="1"/>
  <c r="AY793" i="2"/>
  <c r="AX793" i="2"/>
  <c r="AU793" i="2"/>
  <c r="AW793" i="2"/>
  <c r="AV793" i="2"/>
  <c r="Q793" i="2"/>
  <c r="R793" i="2" s="1"/>
  <c r="AD787" i="2"/>
  <c r="AC787" i="2"/>
  <c r="AB787" i="2"/>
  <c r="AE787" i="2"/>
  <c r="AF787" i="2"/>
  <c r="K787" i="2"/>
  <c r="L787" i="2" s="1"/>
  <c r="AD974" i="2"/>
  <c r="AC974" i="2"/>
  <c r="AB974" i="2"/>
  <c r="AE974" i="2"/>
  <c r="AF974" i="2"/>
  <c r="K974" i="2"/>
  <c r="L974" i="2" s="1"/>
  <c r="AQ990" i="2"/>
  <c r="AP990" i="2"/>
  <c r="AO990" i="2"/>
  <c r="AM990" i="2"/>
  <c r="AN990" i="2"/>
  <c r="O990" i="2"/>
  <c r="P990" i="2" s="1"/>
  <c r="AE997" i="2"/>
  <c r="AD997" i="2"/>
  <c r="AC997" i="2"/>
  <c r="AB997" i="2"/>
  <c r="AF997" i="2"/>
  <c r="K997" i="2"/>
  <c r="L997" i="2" s="1"/>
  <c r="AQ1036" i="2"/>
  <c r="AP1036" i="2"/>
  <c r="AN1036" i="2"/>
  <c r="AM1036" i="2"/>
  <c r="AO1036" i="2"/>
  <c r="O1036" i="2"/>
  <c r="P1036" i="2" s="1"/>
  <c r="AY1050" i="2"/>
  <c r="AX1050" i="2"/>
  <c r="AV1050" i="2"/>
  <c r="AU1050" i="2"/>
  <c r="AW1050" i="2"/>
  <c r="Q1050" i="2"/>
  <c r="R1050" i="2" s="1"/>
  <c r="AJ1083" i="2"/>
  <c r="AI1083" i="2"/>
  <c r="AA1083" i="2"/>
  <c r="AH1083" i="2"/>
  <c r="Z1083" i="2"/>
  <c r="Y1083" i="2"/>
  <c r="AL1083" i="2"/>
  <c r="AK1083" i="2"/>
  <c r="AG1083" i="2"/>
  <c r="M1083" i="2" s="1"/>
  <c r="N1083" i="2" s="1"/>
  <c r="AF1108" i="2"/>
  <c r="AE1108" i="2"/>
  <c r="AD1108" i="2"/>
  <c r="AC1108" i="2"/>
  <c r="AB1108" i="2"/>
  <c r="K1108" i="2"/>
  <c r="L1108" i="2" s="1"/>
  <c r="X1191" i="2"/>
  <c r="M1191" i="2"/>
  <c r="N1191" i="2" s="1"/>
  <c r="AO1154" i="2"/>
  <c r="AN1154" i="2"/>
  <c r="AM1154" i="2"/>
  <c r="AP1154" i="2"/>
  <c r="AQ1154" i="2"/>
  <c r="O1154" i="2"/>
  <c r="P1154" i="2" s="1"/>
  <c r="X1202" i="2"/>
  <c r="M1202" i="2"/>
  <c r="N1202" i="2" s="1"/>
  <c r="AN1223" i="2"/>
  <c r="AM1223" i="2"/>
  <c r="AQ1223" i="2"/>
  <c r="AO1223" i="2"/>
  <c r="AP1223" i="2"/>
  <c r="O1223" i="2"/>
  <c r="P1223" i="2" s="1"/>
  <c r="AK1161" i="2"/>
  <c r="AJ1161" i="2"/>
  <c r="AI1161" i="2"/>
  <c r="AA1161" i="2"/>
  <c r="AH1161" i="2"/>
  <c r="Z1161" i="2"/>
  <c r="AG1161" i="2"/>
  <c r="M1161" i="2" s="1"/>
  <c r="N1161" i="2" s="1"/>
  <c r="Y1161" i="2"/>
  <c r="AL1161" i="2"/>
  <c r="AD1226" i="2"/>
  <c r="AF1226" i="2"/>
  <c r="AE1226" i="2"/>
  <c r="AB1226" i="2"/>
  <c r="AC1226" i="2"/>
  <c r="K1226" i="2"/>
  <c r="L1226" i="2" s="1"/>
  <c r="AC1265" i="2"/>
  <c r="AB1265" i="2"/>
  <c r="AE1265" i="2"/>
  <c r="AD1265" i="2"/>
  <c r="AF1265" i="2"/>
  <c r="K1265" i="2"/>
  <c r="L1265" i="2" s="1"/>
  <c r="AL1250" i="2"/>
  <c r="AK1250" i="2"/>
  <c r="AI1250" i="2"/>
  <c r="AA1250" i="2"/>
  <c r="AG1250" i="2"/>
  <c r="M1250" i="2" s="1"/>
  <c r="N1250" i="2" s="1"/>
  <c r="Z1250" i="2"/>
  <c r="Y1250" i="2"/>
  <c r="AH1250" i="2"/>
  <c r="AJ1250" i="2"/>
  <c r="AM1294" i="2"/>
  <c r="AQ1294" i="2"/>
  <c r="AP1294" i="2"/>
  <c r="AO1294" i="2"/>
  <c r="AN1294" i="2"/>
  <c r="O1294" i="2"/>
  <c r="P1294" i="2" s="1"/>
  <c r="AF1350" i="2"/>
  <c r="AC1350" i="2"/>
  <c r="AD1350" i="2"/>
  <c r="AB1350" i="2"/>
  <c r="AE1350" i="2"/>
  <c r="K1350" i="2"/>
  <c r="L1350" i="2" s="1"/>
  <c r="AL1405" i="2"/>
  <c r="AK1405" i="2"/>
  <c r="AH1405" i="2"/>
  <c r="Y1405" i="2"/>
  <c r="AJ1405" i="2"/>
  <c r="AI1405" i="2"/>
  <c r="AG1405" i="2"/>
  <c r="M1405" i="2" s="1"/>
  <c r="N1405" i="2" s="1"/>
  <c r="AA1405" i="2"/>
  <c r="Z1405" i="2"/>
  <c r="AF1412" i="2"/>
  <c r="AE1412" i="2"/>
  <c r="AB1412" i="2"/>
  <c r="AD1412" i="2"/>
  <c r="AC1412" i="2"/>
  <c r="K1412" i="2"/>
  <c r="L1412" i="2" s="1"/>
  <c r="AQ1440" i="2"/>
  <c r="AP1440" i="2"/>
  <c r="AO1440" i="2"/>
  <c r="AM1440" i="2"/>
  <c r="AN1440" i="2"/>
  <c r="O1440" i="2"/>
  <c r="P1440" i="2" s="1"/>
  <c r="AH1467" i="2"/>
  <c r="Z1467" i="2"/>
  <c r="AG1467" i="2"/>
  <c r="M1467" i="2" s="1"/>
  <c r="N1467" i="2" s="1"/>
  <c r="Y1467" i="2"/>
  <c r="AI1467" i="2"/>
  <c r="AL1467" i="2"/>
  <c r="AK1467" i="2"/>
  <c r="AA1467" i="2"/>
  <c r="AJ1467" i="2"/>
  <c r="AU1260" i="2"/>
  <c r="AW1260" i="2"/>
  <c r="AV1260" i="2"/>
  <c r="AX1260" i="2"/>
  <c r="AY1260" i="2"/>
  <c r="AU1323" i="2"/>
  <c r="AW1323" i="2"/>
  <c r="AY1323" i="2"/>
  <c r="AX1323" i="2"/>
  <c r="AV1323" i="2"/>
  <c r="Q1323" i="2"/>
  <c r="R1323" i="2" s="1"/>
  <c r="AM1290" i="2"/>
  <c r="AP1290" i="2"/>
  <c r="AQ1290" i="2"/>
  <c r="AN1290" i="2"/>
  <c r="AO1290" i="2"/>
  <c r="AD1369" i="2"/>
  <c r="AC1369" i="2"/>
  <c r="AB1369" i="2"/>
  <c r="AF1369" i="2"/>
  <c r="AE1369" i="2"/>
  <c r="K1369" i="2"/>
  <c r="L1369" i="2" s="1"/>
  <c r="AV1410" i="2"/>
  <c r="AU1410" i="2"/>
  <c r="AW1410" i="2"/>
  <c r="AY1410" i="2"/>
  <c r="AX1410" i="2"/>
  <c r="Q1410" i="2"/>
  <c r="R1410" i="2" s="1"/>
  <c r="AF1441" i="2"/>
  <c r="AE1441" i="2"/>
  <c r="AD1441" i="2"/>
  <c r="AC1441" i="2"/>
  <c r="AB1441" i="2"/>
  <c r="K1441" i="2"/>
  <c r="L1441" i="2" s="1"/>
  <c r="AE1478" i="2"/>
  <c r="AB1478" i="2"/>
  <c r="AF1478" i="2"/>
  <c r="AC1478" i="2"/>
  <c r="AD1478" i="2"/>
  <c r="AT995" i="2"/>
  <c r="AS995" i="2"/>
  <c r="AR995" i="2"/>
  <c r="AY1016" i="2"/>
  <c r="AX1016" i="2"/>
  <c r="AV1016" i="2"/>
  <c r="AU1016" i="2"/>
  <c r="AW1016" i="2"/>
  <c r="Q1016" i="2"/>
  <c r="R1016" i="2" s="1"/>
  <c r="AE995" i="2"/>
  <c r="AB995" i="2"/>
  <c r="AF995" i="2"/>
  <c r="AC995" i="2"/>
  <c r="AD995" i="2"/>
  <c r="K995" i="2"/>
  <c r="L995" i="2" s="1"/>
  <c r="AX215" i="2"/>
  <c r="AV215" i="2"/>
  <c r="AU215" i="2"/>
  <c r="AW215" i="2"/>
  <c r="AY215" i="2"/>
  <c r="Q215" i="2"/>
  <c r="R215" i="2" s="1"/>
  <c r="X165" i="2"/>
  <c r="AN626" i="2"/>
  <c r="AM626" i="2"/>
  <c r="AO626" i="2"/>
  <c r="AP626" i="2"/>
  <c r="AQ626" i="2"/>
  <c r="O626" i="2"/>
  <c r="P626" i="2" s="1"/>
  <c r="AJ209" i="2"/>
  <c r="AH209" i="2"/>
  <c r="Z209" i="2"/>
  <c r="AA209" i="2"/>
  <c r="AL209" i="2"/>
  <c r="Y209" i="2"/>
  <c r="AK209" i="2"/>
  <c r="AI209" i="2"/>
  <c r="AG209" i="2"/>
  <c r="AY281" i="2"/>
  <c r="AX281" i="2"/>
  <c r="AV281" i="2"/>
  <c r="AW281" i="2"/>
  <c r="AU281" i="2"/>
  <c r="Q281" i="2"/>
  <c r="R281" i="2" s="1"/>
  <c r="AB456" i="2"/>
  <c r="AE456" i="2"/>
  <c r="AC456" i="2"/>
  <c r="AF456" i="2"/>
  <c r="AD456" i="2"/>
  <c r="K456" i="2"/>
  <c r="L456" i="2" s="1"/>
  <c r="AB496" i="2"/>
  <c r="AF496" i="2"/>
  <c r="AE496" i="2"/>
  <c r="AD496" i="2"/>
  <c r="AC496" i="2"/>
  <c r="AT403" i="2"/>
  <c r="AS403" i="2"/>
  <c r="AR403" i="2"/>
  <c r="AM515" i="2"/>
  <c r="AQ515" i="2"/>
  <c r="AP515" i="2"/>
  <c r="AO515" i="2"/>
  <c r="AN515" i="2"/>
  <c r="O515" i="2"/>
  <c r="P515" i="2" s="1"/>
  <c r="X668" i="2"/>
  <c r="AF686" i="2"/>
  <c r="AE686" i="2"/>
  <c r="AD686" i="2"/>
  <c r="AC686" i="2"/>
  <c r="AB686" i="2"/>
  <c r="AC704" i="2"/>
  <c r="AD704" i="2"/>
  <c r="AB704" i="2"/>
  <c r="AE704" i="2"/>
  <c r="AF704" i="2"/>
  <c r="AV696" i="2"/>
  <c r="AU696" i="2"/>
  <c r="AY696" i="2"/>
  <c r="AW696" i="2"/>
  <c r="AX696" i="2"/>
  <c r="AT752" i="2"/>
  <c r="AS752" i="2"/>
  <c r="AR752" i="2"/>
  <c r="AR719" i="2"/>
  <c r="AT719" i="2"/>
  <c r="AS719" i="2"/>
  <c r="AP881" i="2"/>
  <c r="AO881" i="2"/>
  <c r="AM881" i="2"/>
  <c r="AQ881" i="2"/>
  <c r="AN881" i="2"/>
  <c r="O881" i="2"/>
  <c r="P881" i="2" s="1"/>
  <c r="AF770" i="2"/>
  <c r="AE770" i="2"/>
  <c r="AD770" i="2"/>
  <c r="AC770" i="2"/>
  <c r="AB770" i="2"/>
  <c r="AW905" i="2"/>
  <c r="AU905" i="2"/>
  <c r="AY905" i="2"/>
  <c r="AV905" i="2"/>
  <c r="AX905" i="2"/>
  <c r="Q905" i="2"/>
  <c r="R905" i="2" s="1"/>
  <c r="X1039" i="2"/>
  <c r="AW1116" i="2"/>
  <c r="AV1116" i="2"/>
  <c r="AU1116" i="2"/>
  <c r="AX1116" i="2"/>
  <c r="AY1116" i="2"/>
  <c r="Q1116" i="2"/>
  <c r="R1116" i="2" s="1"/>
  <c r="AR1097" i="2"/>
  <c r="AT1097" i="2"/>
  <c r="AS1097" i="2"/>
  <c r="AC1135" i="2"/>
  <c r="AD1135" i="2"/>
  <c r="AB1135" i="2"/>
  <c r="AE1135" i="2"/>
  <c r="AF1135" i="2"/>
  <c r="AF1202" i="2"/>
  <c r="AE1202" i="2"/>
  <c r="AD1202" i="2"/>
  <c r="AC1202" i="2"/>
  <c r="AB1202" i="2"/>
  <c r="AM1288" i="2"/>
  <c r="AP1288" i="2"/>
  <c r="AO1288" i="2"/>
  <c r="AQ1288" i="2"/>
  <c r="AN1288" i="2"/>
  <c r="O1288" i="2"/>
  <c r="P1288" i="2" s="1"/>
  <c r="AD1326" i="2"/>
  <c r="AF1326" i="2"/>
  <c r="AC1326" i="2"/>
  <c r="AE1326" i="2"/>
  <c r="AB1326" i="2"/>
  <c r="K1326" i="2"/>
  <c r="L1326" i="2" s="1"/>
  <c r="AV1359" i="2"/>
  <c r="AU1359" i="2"/>
  <c r="AY1359" i="2"/>
  <c r="AX1359" i="2"/>
  <c r="AW1359" i="2"/>
  <c r="Q1359" i="2"/>
  <c r="R1359" i="2" s="1"/>
  <c r="AM1459" i="2"/>
  <c r="AQ1459" i="2"/>
  <c r="AP1459" i="2"/>
  <c r="AO1459" i="2"/>
  <c r="AN1459" i="2"/>
  <c r="O1459" i="2"/>
  <c r="P1459" i="2" s="1"/>
  <c r="AP1471" i="2"/>
  <c r="AO1471" i="2"/>
  <c r="AM1471" i="2"/>
  <c r="AQ1471" i="2"/>
  <c r="AN1471" i="2"/>
  <c r="O1471" i="2"/>
  <c r="P1471" i="2" s="1"/>
  <c r="AX886" i="2"/>
  <c r="AW886" i="2"/>
  <c r="AV886" i="2"/>
  <c r="AY886" i="2"/>
  <c r="AU886" i="2"/>
  <c r="Q886" i="2"/>
  <c r="R886" i="2" s="1"/>
  <c r="AX72" i="2"/>
  <c r="AW72" i="2"/>
  <c r="AV72" i="2"/>
  <c r="AU72" i="2"/>
  <c r="AY72" i="2"/>
  <c r="Q72" i="2"/>
  <c r="R72" i="2" s="1"/>
  <c r="AR249" i="2"/>
  <c r="AT249" i="2"/>
  <c r="AS249" i="2"/>
  <c r="AW360" i="2"/>
  <c r="AV360" i="2"/>
  <c r="AU360" i="2"/>
  <c r="AY360" i="2"/>
  <c r="AX360" i="2"/>
  <c r="Q360" i="2"/>
  <c r="R360" i="2" s="1"/>
  <c r="AO362" i="2"/>
  <c r="AN362" i="2"/>
  <c r="AM362" i="2"/>
  <c r="AP362" i="2"/>
  <c r="AQ362" i="2"/>
  <c r="O362" i="2"/>
  <c r="P362" i="2" s="1"/>
  <c r="AD383" i="2"/>
  <c r="AF383" i="2"/>
  <c r="AC383" i="2"/>
  <c r="AE383" i="2"/>
  <c r="AB383" i="2"/>
  <c r="K383" i="2"/>
  <c r="L383" i="2" s="1"/>
  <c r="AT224" i="2"/>
  <c r="AR224" i="2"/>
  <c r="AS224" i="2"/>
  <c r="AR484" i="2"/>
  <c r="AS484" i="2"/>
  <c r="AT484" i="2"/>
  <c r="AI598" i="2"/>
  <c r="AA598" i="2"/>
  <c r="AH598" i="2"/>
  <c r="Z598" i="2"/>
  <c r="AG598" i="2"/>
  <c r="Y598" i="2"/>
  <c r="AJ598" i="2"/>
  <c r="AL598" i="2"/>
  <c r="AK598" i="2"/>
  <c r="AR574" i="2"/>
  <c r="AT574" i="2"/>
  <c r="AS574" i="2"/>
  <c r="M728" i="2"/>
  <c r="N728" i="2" s="1"/>
  <c r="X728" i="2"/>
  <c r="AF782" i="2"/>
  <c r="AE782" i="2"/>
  <c r="AD782" i="2"/>
  <c r="AC782" i="2"/>
  <c r="AB782" i="2"/>
  <c r="K782" i="2"/>
  <c r="L782" i="2" s="1"/>
  <c r="AD883" i="2"/>
  <c r="AC883" i="2"/>
  <c r="AB883" i="2"/>
  <c r="AE883" i="2"/>
  <c r="AF883" i="2"/>
  <c r="AP888" i="2"/>
  <c r="AO888" i="2"/>
  <c r="AN888" i="2"/>
  <c r="AQ888" i="2"/>
  <c r="AM888" i="2"/>
  <c r="O888" i="2"/>
  <c r="P888" i="2" s="1"/>
  <c r="AD771" i="2"/>
  <c r="AC771" i="2"/>
  <c r="AB771" i="2"/>
  <c r="AE771" i="2"/>
  <c r="AF771" i="2"/>
  <c r="K771" i="2"/>
  <c r="L771" i="2" s="1"/>
  <c r="AT819" i="2"/>
  <c r="AS819" i="2"/>
  <c r="AR819" i="2"/>
  <c r="X763" i="2"/>
  <c r="AP886" i="2"/>
  <c r="AO886" i="2"/>
  <c r="AN886" i="2"/>
  <c r="AQ886" i="2"/>
  <c r="AM886" i="2"/>
  <c r="O886" i="2"/>
  <c r="P886" i="2" s="1"/>
  <c r="AK926" i="2"/>
  <c r="AJ926" i="2"/>
  <c r="AI926" i="2"/>
  <c r="AA926" i="2"/>
  <c r="AH926" i="2"/>
  <c r="AG926" i="2"/>
  <c r="M926" i="2" s="1"/>
  <c r="N926" i="2" s="1"/>
  <c r="Z926" i="2"/>
  <c r="Y926" i="2"/>
  <c r="AL926" i="2"/>
  <c r="AQ978" i="2"/>
  <c r="AP978" i="2"/>
  <c r="AO978" i="2"/>
  <c r="AM978" i="2"/>
  <c r="AN978" i="2"/>
  <c r="O978" i="2"/>
  <c r="P978" i="2" s="1"/>
  <c r="AU1047" i="2"/>
  <c r="AY1047" i="2"/>
  <c r="AX1047" i="2"/>
  <c r="AV1047" i="2"/>
  <c r="AW1047" i="2"/>
  <c r="Q1047" i="2"/>
  <c r="R1047" i="2" s="1"/>
  <c r="AU1005" i="2"/>
  <c r="AY1005" i="2"/>
  <c r="AX1005" i="2"/>
  <c r="AW1005" i="2"/>
  <c r="AV1005" i="2"/>
  <c r="Q1005" i="2"/>
  <c r="R1005" i="2" s="1"/>
  <c r="AO1114" i="2"/>
  <c r="AN1114" i="2"/>
  <c r="AM1114" i="2"/>
  <c r="AP1114" i="2"/>
  <c r="AQ1114" i="2"/>
  <c r="O1114" i="2"/>
  <c r="P1114" i="2" s="1"/>
  <c r="AV1357" i="2"/>
  <c r="AW1357" i="2"/>
  <c r="AY1357" i="2"/>
  <c r="AU1357" i="2"/>
  <c r="AX1357" i="2"/>
  <c r="Q1357" i="2"/>
  <c r="R1357" i="2" s="1"/>
  <c r="AX1312" i="2"/>
  <c r="AU1312" i="2"/>
  <c r="AW1312" i="2"/>
  <c r="AY1312" i="2"/>
  <c r="AV1312" i="2"/>
  <c r="Q1312" i="2"/>
  <c r="R1312" i="2" s="1"/>
  <c r="AE1319" i="2"/>
  <c r="AC1319" i="2"/>
  <c r="AF1319" i="2"/>
  <c r="AD1319" i="2"/>
  <c r="AB1319" i="2"/>
  <c r="K1319" i="2"/>
  <c r="L1319" i="2" s="1"/>
  <c r="AU1397" i="2"/>
  <c r="AY1397" i="2"/>
  <c r="AV1397" i="2"/>
  <c r="AX1397" i="2"/>
  <c r="AW1397" i="2"/>
  <c r="Q1397" i="2"/>
  <c r="R1397" i="2" s="1"/>
  <c r="AF1489" i="2"/>
  <c r="AE1489" i="2"/>
  <c r="AD1489" i="2"/>
  <c r="AC1489" i="2"/>
  <c r="AB1489" i="2"/>
  <c r="K1489" i="2"/>
  <c r="L1489" i="2" s="1"/>
  <c r="AJ1411" i="2"/>
  <c r="AI1411" i="2"/>
  <c r="AA1411" i="2"/>
  <c r="AK1411" i="2"/>
  <c r="Y1411" i="2"/>
  <c r="AH1411" i="2"/>
  <c r="AG1411" i="2"/>
  <c r="M1411" i="2" s="1"/>
  <c r="N1411" i="2" s="1"/>
  <c r="AL1411" i="2"/>
  <c r="Z1411" i="2"/>
  <c r="AF358" i="2"/>
  <c r="AE358" i="2"/>
  <c r="AD358" i="2"/>
  <c r="AB358" i="2"/>
  <c r="AC358" i="2"/>
  <c r="K358" i="2"/>
  <c r="L358" i="2" s="1"/>
  <c r="AQ363" i="2"/>
  <c r="AP363" i="2"/>
  <c r="AN363" i="2"/>
  <c r="AM363" i="2"/>
  <c r="AO363" i="2"/>
  <c r="O363" i="2"/>
  <c r="P363" i="2" s="1"/>
  <c r="AN489" i="2"/>
  <c r="AM489" i="2"/>
  <c r="AQ489" i="2"/>
  <c r="AP489" i="2"/>
  <c r="AO489" i="2"/>
  <c r="O489" i="2"/>
  <c r="P489" i="2" s="1"/>
  <c r="AF501" i="2"/>
  <c r="AE501" i="2"/>
  <c r="AD501" i="2"/>
  <c r="AC501" i="2"/>
  <c r="AB501" i="2"/>
  <c r="AR554" i="2"/>
  <c r="AT554" i="2"/>
  <c r="AS554" i="2"/>
  <c r="X460" i="2"/>
  <c r="AQ568" i="2"/>
  <c r="AP568" i="2"/>
  <c r="AO568" i="2"/>
  <c r="AM568" i="2"/>
  <c r="AN568" i="2"/>
  <c r="O568" i="2"/>
  <c r="P568" i="2" s="1"/>
  <c r="AL575" i="2"/>
  <c r="AK575" i="2"/>
  <c r="AI575" i="2"/>
  <c r="AA575" i="2"/>
  <c r="AJ575" i="2"/>
  <c r="AH575" i="2"/>
  <c r="AG575" i="2"/>
  <c r="Z575" i="2"/>
  <c r="Y575" i="2"/>
  <c r="AB661" i="2"/>
  <c r="AE661" i="2"/>
  <c r="AC661" i="2"/>
  <c r="AF661" i="2"/>
  <c r="AD661" i="2"/>
  <c r="K661" i="2"/>
  <c r="L661" i="2" s="1"/>
  <c r="AR645" i="2"/>
  <c r="AS645" i="2"/>
  <c r="AT645" i="2"/>
  <c r="AU620" i="2"/>
  <c r="AW620" i="2"/>
  <c r="AY620" i="2"/>
  <c r="AX620" i="2"/>
  <c r="AV620" i="2"/>
  <c r="AK712" i="2"/>
  <c r="AH712" i="2"/>
  <c r="Z712" i="2"/>
  <c r="AL712" i="2"/>
  <c r="Y712" i="2"/>
  <c r="AJ712" i="2"/>
  <c r="AI712" i="2"/>
  <c r="AG712" i="2"/>
  <c r="M712" i="2" s="1"/>
  <c r="N712" i="2" s="1"/>
  <c r="AA712" i="2"/>
  <c r="AY805" i="2"/>
  <c r="AX805" i="2"/>
  <c r="AU805" i="2"/>
  <c r="AW805" i="2"/>
  <c r="AV805" i="2"/>
  <c r="Q805" i="2"/>
  <c r="R805" i="2" s="1"/>
  <c r="AL749" i="2"/>
  <c r="AK749" i="2"/>
  <c r="AJ749" i="2"/>
  <c r="AI749" i="2"/>
  <c r="AA749" i="2"/>
  <c r="AH749" i="2"/>
  <c r="Z749" i="2"/>
  <c r="AG749" i="2"/>
  <c r="Y749" i="2"/>
  <c r="AX768" i="2"/>
  <c r="AW768" i="2"/>
  <c r="AV768" i="2"/>
  <c r="AU768" i="2"/>
  <c r="AY768" i="2"/>
  <c r="Q768" i="2"/>
  <c r="R768" i="2" s="1"/>
  <c r="X765" i="2"/>
  <c r="AT955" i="2"/>
  <c r="AR955" i="2"/>
  <c r="AS955" i="2"/>
  <c r="AF860" i="2"/>
  <c r="AD860" i="2"/>
  <c r="AC860" i="2"/>
  <c r="AB860" i="2"/>
  <c r="AE860" i="2"/>
  <c r="K860" i="2"/>
  <c r="L860" i="2" s="1"/>
  <c r="AO911" i="2"/>
  <c r="AN911" i="2"/>
  <c r="AM911" i="2"/>
  <c r="AQ911" i="2"/>
  <c r="AP911" i="2"/>
  <c r="O911" i="2"/>
  <c r="P911" i="2" s="1"/>
  <c r="AD960" i="2"/>
  <c r="AC960" i="2"/>
  <c r="AB960" i="2"/>
  <c r="AE960" i="2"/>
  <c r="AF960" i="2"/>
  <c r="K960" i="2"/>
  <c r="L960" i="2" s="1"/>
  <c r="AQ958" i="2"/>
  <c r="AP958" i="2"/>
  <c r="AM958" i="2"/>
  <c r="AO958" i="2"/>
  <c r="AN958" i="2"/>
  <c r="O958" i="2"/>
  <c r="P958" i="2" s="1"/>
  <c r="AL855" i="2"/>
  <c r="AK855" i="2"/>
  <c r="AJ855" i="2"/>
  <c r="AH855" i="2"/>
  <c r="Z855" i="2"/>
  <c r="AG855" i="2"/>
  <c r="Y855" i="2"/>
  <c r="AI855" i="2"/>
  <c r="AA855" i="2"/>
  <c r="AF1008" i="2"/>
  <c r="AE1008" i="2"/>
  <c r="AD1008" i="2"/>
  <c r="AC1008" i="2"/>
  <c r="AB1008" i="2"/>
  <c r="K1008" i="2"/>
  <c r="L1008" i="2" s="1"/>
  <c r="AO1167" i="2"/>
  <c r="AQ1167" i="2"/>
  <c r="AP1167" i="2"/>
  <c r="AN1167" i="2"/>
  <c r="AM1167" i="2"/>
  <c r="O1167" i="2"/>
  <c r="P1167" i="2" s="1"/>
  <c r="AQ1171" i="2"/>
  <c r="AP1171" i="2"/>
  <c r="AO1171" i="2"/>
  <c r="AN1171" i="2"/>
  <c r="AM1171" i="2"/>
  <c r="AC1203" i="2"/>
  <c r="AB1203" i="2"/>
  <c r="AF1203" i="2"/>
  <c r="AD1203" i="2"/>
  <c r="AE1203" i="2"/>
  <c r="AW1200" i="2"/>
  <c r="AX1200" i="2"/>
  <c r="AE1287" i="2"/>
  <c r="AD1287" i="2"/>
  <c r="AB1287" i="2"/>
  <c r="AC1287" i="2"/>
  <c r="AF1287" i="2"/>
  <c r="K1287" i="2"/>
  <c r="L1287" i="2" s="1"/>
  <c r="AU1280" i="2"/>
  <c r="AW1280" i="2"/>
  <c r="AY1280" i="2"/>
  <c r="AX1280" i="2"/>
  <c r="AV1280" i="2"/>
  <c r="Q1280" i="2"/>
  <c r="R1280" i="2" s="1"/>
  <c r="AT1303" i="2"/>
  <c r="AR1303" i="2"/>
  <c r="AS1303" i="2"/>
  <c r="X1332" i="2"/>
  <c r="AM1393" i="2"/>
  <c r="AO1393" i="2"/>
  <c r="AQ1393" i="2"/>
  <c r="AP1393" i="2"/>
  <c r="AN1393" i="2"/>
  <c r="O1393" i="2"/>
  <c r="P1393" i="2" s="1"/>
  <c r="AC1423" i="2"/>
  <c r="AB1423" i="2"/>
  <c r="AD1423" i="2"/>
  <c r="AF1423" i="2"/>
  <c r="AE1423" i="2"/>
  <c r="AF1452" i="2"/>
  <c r="AC1452" i="2"/>
  <c r="AD1452" i="2"/>
  <c r="AB1452" i="2"/>
  <c r="AE1452" i="2"/>
  <c r="AG1414" i="2"/>
  <c r="Y1414" i="2"/>
  <c r="AH1414" i="2"/>
  <c r="Z1414" i="2"/>
  <c r="AA1414" i="2"/>
  <c r="AJ1414" i="2"/>
  <c r="AL1414" i="2"/>
  <c r="AK1414" i="2"/>
  <c r="AI1414" i="2"/>
  <c r="AK1494" i="2"/>
  <c r="AI1494" i="2"/>
  <c r="AA1494" i="2"/>
  <c r="AL1494" i="2"/>
  <c r="Z1494" i="2"/>
  <c r="AJ1494" i="2"/>
  <c r="Y1494" i="2"/>
  <c r="AH1494" i="2"/>
  <c r="AG1494" i="2"/>
  <c r="AQ1289" i="2"/>
  <c r="AP1289" i="2"/>
  <c r="AN1289" i="2"/>
  <c r="AM1289" i="2"/>
  <c r="AO1289" i="2"/>
  <c r="O1289" i="2"/>
  <c r="P1289" i="2" s="1"/>
  <c r="AE1457" i="2"/>
  <c r="AD1457" i="2"/>
  <c r="AC1457" i="2"/>
  <c r="AF1457" i="2"/>
  <c r="AB1457" i="2"/>
  <c r="K1457" i="2"/>
  <c r="L1457" i="2" s="1"/>
  <c r="AC1498" i="2"/>
  <c r="AF1498" i="2"/>
  <c r="AE1498" i="2"/>
  <c r="AD1498" i="2"/>
  <c r="AB1498" i="2"/>
  <c r="AN441" i="2"/>
  <c r="AM441" i="2"/>
  <c r="AO441" i="2"/>
  <c r="AQ441" i="2"/>
  <c r="AP441" i="2"/>
  <c r="O441" i="2"/>
  <c r="P441" i="2" s="1"/>
  <c r="AB667" i="2"/>
  <c r="AE667" i="2"/>
  <c r="AC667" i="2"/>
  <c r="AD667" i="2"/>
  <c r="AF667" i="2"/>
  <c r="K667" i="2"/>
  <c r="L667" i="2" s="1"/>
  <c r="AM535" i="2"/>
  <c r="AQ535" i="2"/>
  <c r="AP535" i="2"/>
  <c r="AO535" i="2"/>
  <c r="AN535" i="2"/>
  <c r="O535" i="2"/>
  <c r="P535" i="2" s="1"/>
  <c r="AN648" i="2"/>
  <c r="AM648" i="2"/>
  <c r="AO648" i="2"/>
  <c r="AQ648" i="2"/>
  <c r="AP648" i="2"/>
  <c r="O648" i="2"/>
  <c r="P648" i="2" s="1"/>
  <c r="AT662" i="2"/>
  <c r="AS662" i="2"/>
  <c r="AR662" i="2"/>
  <c r="X734" i="2"/>
  <c r="AP737" i="2"/>
  <c r="AM737" i="2"/>
  <c r="AQ737" i="2"/>
  <c r="AN737" i="2"/>
  <c r="AO737" i="2"/>
  <c r="O737" i="2"/>
  <c r="P737" i="2" s="1"/>
  <c r="AT705" i="2"/>
  <c r="AS705" i="2"/>
  <c r="AR705" i="2"/>
  <c r="AF896" i="2"/>
  <c r="AD896" i="2"/>
  <c r="AC896" i="2"/>
  <c r="AE896" i="2"/>
  <c r="AB896" i="2"/>
  <c r="AX852" i="2"/>
  <c r="AW852" i="2"/>
  <c r="AV852" i="2"/>
  <c r="AY852" i="2"/>
  <c r="AU852" i="2"/>
  <c r="Q852" i="2"/>
  <c r="R852" i="2" s="1"/>
  <c r="AD948" i="2"/>
  <c r="AC948" i="2"/>
  <c r="AB948" i="2"/>
  <c r="AE948" i="2"/>
  <c r="AF948" i="2"/>
  <c r="K948" i="2"/>
  <c r="L948" i="2" s="1"/>
  <c r="AF915" i="2"/>
  <c r="AE915" i="2"/>
  <c r="AD915" i="2"/>
  <c r="AC915" i="2"/>
  <c r="AB915" i="2"/>
  <c r="K915" i="2"/>
  <c r="L915" i="2" s="1"/>
  <c r="AQ1070" i="2"/>
  <c r="AP1070" i="2"/>
  <c r="AN1070" i="2"/>
  <c r="AM1070" i="2"/>
  <c r="AO1070" i="2"/>
  <c r="O1070" i="2"/>
  <c r="P1070" i="2" s="1"/>
  <c r="AK928" i="2"/>
  <c r="AJ928" i="2"/>
  <c r="AI928" i="2"/>
  <c r="AA928" i="2"/>
  <c r="Z928" i="2"/>
  <c r="Y928" i="2"/>
  <c r="AL928" i="2"/>
  <c r="AH928" i="2"/>
  <c r="AG928" i="2"/>
  <c r="AO1124" i="2"/>
  <c r="AP1124" i="2"/>
  <c r="AQ1124" i="2"/>
  <c r="AM1124" i="2"/>
  <c r="AN1124" i="2"/>
  <c r="O1124" i="2"/>
  <c r="P1124" i="2" s="1"/>
  <c r="K1203" i="2"/>
  <c r="L1203" i="2" s="1"/>
  <c r="AE1273" i="2"/>
  <c r="AC1273" i="2"/>
  <c r="AB1273" i="2"/>
  <c r="AF1273" i="2"/>
  <c r="AD1273" i="2"/>
  <c r="K1273" i="2"/>
  <c r="L1273" i="2" s="1"/>
  <c r="AK1181" i="2"/>
  <c r="AI1181" i="2"/>
  <c r="AA1181" i="2"/>
  <c r="AH1181" i="2"/>
  <c r="Z1181" i="2"/>
  <c r="AG1181" i="2"/>
  <c r="M1181" i="2" s="1"/>
  <c r="N1181" i="2" s="1"/>
  <c r="Y1181" i="2"/>
  <c r="AL1181" i="2"/>
  <c r="AJ1181" i="2"/>
  <c r="AF1272" i="2"/>
  <c r="AD1272" i="2"/>
  <c r="AE1272" i="2"/>
  <c r="AB1272" i="2"/>
  <c r="AC1272" i="2"/>
  <c r="K1272" i="2"/>
  <c r="L1272" i="2" s="1"/>
  <c r="AX1300" i="2"/>
  <c r="AU1300" i="2"/>
  <c r="AV1300" i="2"/>
  <c r="AY1300" i="2"/>
  <c r="AW1300" i="2"/>
  <c r="Q1300" i="2"/>
  <c r="R1300" i="2" s="1"/>
  <c r="AM1327" i="2"/>
  <c r="AQ1327" i="2"/>
  <c r="AN1327" i="2"/>
  <c r="AP1327" i="2"/>
  <c r="AO1327" i="2"/>
  <c r="O1327" i="2"/>
  <c r="P1327" i="2" s="1"/>
  <c r="AF1293" i="2"/>
  <c r="AE1293" i="2"/>
  <c r="AC1293" i="2"/>
  <c r="AD1293" i="2"/>
  <c r="AB1293" i="2"/>
  <c r="K1293" i="2"/>
  <c r="L1293" i="2" s="1"/>
  <c r="AR1356" i="2"/>
  <c r="AT1356" i="2"/>
  <c r="AS1356" i="2"/>
  <c r="AR1406" i="2"/>
  <c r="AS1406" i="2"/>
  <c r="AT1406" i="2"/>
  <c r="AY1429" i="2"/>
  <c r="AX1429" i="2"/>
  <c r="AW1429" i="2"/>
  <c r="AV1429" i="2"/>
  <c r="AU1429" i="2"/>
  <c r="Q1429" i="2"/>
  <c r="R1429" i="2" s="1"/>
  <c r="AP1475" i="2"/>
  <c r="AO1475" i="2"/>
  <c r="AN1475" i="2"/>
  <c r="AQ1475" i="2"/>
  <c r="AM1475" i="2"/>
  <c r="O1475" i="2"/>
  <c r="P1475" i="2" s="1"/>
  <c r="AN694" i="2"/>
  <c r="AM694" i="2"/>
  <c r="AQ694" i="2"/>
  <c r="AO694" i="2"/>
  <c r="AP694" i="2"/>
  <c r="O694" i="2"/>
  <c r="P694" i="2" s="1"/>
  <c r="AT93" i="2"/>
  <c r="AS93" i="2"/>
  <c r="AR93" i="2"/>
  <c r="AQ315" i="2"/>
  <c r="AP315" i="2"/>
  <c r="AN315" i="2"/>
  <c r="AM315" i="2"/>
  <c r="AO315" i="2"/>
  <c r="O315" i="2"/>
  <c r="P315" i="2" s="1"/>
  <c r="AQ458" i="2"/>
  <c r="AP458" i="2"/>
  <c r="AO458" i="2"/>
  <c r="AM458" i="2"/>
  <c r="AN458" i="2"/>
  <c r="AY683" i="2"/>
  <c r="AX683" i="2"/>
  <c r="AW683" i="2"/>
  <c r="AU683" i="2"/>
  <c r="AV683" i="2"/>
  <c r="Q683" i="2"/>
  <c r="R683" i="2" s="1"/>
  <c r="X509" i="2"/>
  <c r="X552" i="2"/>
  <c r="X658" i="2"/>
  <c r="M658" i="2"/>
  <c r="N658" i="2" s="1"/>
  <c r="AF808" i="2"/>
  <c r="AE808" i="2"/>
  <c r="AD808" i="2"/>
  <c r="AC808" i="2"/>
  <c r="AB808" i="2"/>
  <c r="K808" i="2"/>
  <c r="L808" i="2" s="1"/>
  <c r="AD783" i="2"/>
  <c r="AC783" i="2"/>
  <c r="AB783" i="2"/>
  <c r="AE783" i="2"/>
  <c r="AF783" i="2"/>
  <c r="K783" i="2"/>
  <c r="L783" i="2" s="1"/>
  <c r="AT801" i="2"/>
  <c r="AS801" i="2"/>
  <c r="AR801" i="2"/>
  <c r="AT878" i="2"/>
  <c r="AS878" i="2"/>
  <c r="AR878" i="2"/>
  <c r="AX868" i="2"/>
  <c r="AW868" i="2"/>
  <c r="AV868" i="2"/>
  <c r="AY868" i="2"/>
  <c r="AU868" i="2"/>
  <c r="Q868" i="2"/>
  <c r="R868" i="2" s="1"/>
  <c r="AD932" i="2"/>
  <c r="AC932" i="2"/>
  <c r="AB932" i="2"/>
  <c r="AE932" i="2"/>
  <c r="AF932" i="2"/>
  <c r="K932" i="2"/>
  <c r="L932" i="2" s="1"/>
  <c r="AG927" i="2"/>
  <c r="Y927" i="2"/>
  <c r="AI927" i="2"/>
  <c r="AA927" i="2"/>
  <c r="AL927" i="2"/>
  <c r="AK927" i="2"/>
  <c r="AJ927" i="2"/>
  <c r="AH927" i="2"/>
  <c r="Z927" i="2"/>
  <c r="X961" i="2"/>
  <c r="AW1098" i="2"/>
  <c r="AV1098" i="2"/>
  <c r="AU1098" i="2"/>
  <c r="AX1098" i="2"/>
  <c r="AY1098" i="2"/>
  <c r="Q1098" i="2"/>
  <c r="R1098" i="2" s="1"/>
  <c r="AY1201" i="2"/>
  <c r="AX1201" i="2"/>
  <c r="AW1201" i="2"/>
  <c r="AV1201" i="2"/>
  <c r="AU1201" i="2"/>
  <c r="Q1201" i="2"/>
  <c r="R1201" i="2" s="1"/>
  <c r="AJ1222" i="2"/>
  <c r="AI1222" i="2"/>
  <c r="AA1222" i="2"/>
  <c r="AG1222" i="2"/>
  <c r="M1222" i="2" s="1"/>
  <c r="N1222" i="2" s="1"/>
  <c r="Y1222" i="2"/>
  <c r="AH1222" i="2"/>
  <c r="Z1222" i="2"/>
  <c r="AL1222" i="2"/>
  <c r="AK1222" i="2"/>
  <c r="AK1211" i="2"/>
  <c r="AJ1211" i="2"/>
  <c r="AL1211" i="2"/>
  <c r="AI1211" i="2"/>
  <c r="AH1211" i="2"/>
  <c r="AG1211" i="2"/>
  <c r="M1211" i="2" s="1"/>
  <c r="N1211" i="2" s="1"/>
  <c r="AA1211" i="2"/>
  <c r="Z1211" i="2"/>
  <c r="Y1211" i="2"/>
  <c r="AQ1334" i="2"/>
  <c r="AP1334" i="2"/>
  <c r="AM1334" i="2"/>
  <c r="AN1334" i="2"/>
  <c r="AO1334" i="2"/>
  <c r="O1334" i="2"/>
  <c r="P1334" i="2" s="1"/>
  <c r="AE1372" i="2"/>
  <c r="AD1372" i="2"/>
  <c r="AF1372" i="2"/>
  <c r="AC1372" i="2"/>
  <c r="AB1372" i="2"/>
  <c r="K1372" i="2"/>
  <c r="L1372" i="2" s="1"/>
  <c r="AX1476" i="2"/>
  <c r="AW1476" i="2"/>
  <c r="AU1476" i="2"/>
  <c r="AY1476" i="2"/>
  <c r="AV1476" i="2"/>
  <c r="M1463" i="2"/>
  <c r="N1463" i="2" s="1"/>
  <c r="X1463" i="2"/>
  <c r="AY1496" i="2"/>
  <c r="AX1496" i="2"/>
  <c r="AW1496" i="2"/>
  <c r="AV1496" i="2"/>
  <c r="AU1496" i="2"/>
  <c r="Q1496" i="2"/>
  <c r="R1496" i="2" s="1"/>
  <c r="AX862" i="2"/>
  <c r="AW862" i="2"/>
  <c r="AV862" i="2"/>
  <c r="AY862" i="2"/>
  <c r="AU862" i="2"/>
  <c r="Q862" i="2"/>
  <c r="R862" i="2" s="1"/>
  <c r="AY1117" i="2"/>
  <c r="AX1117" i="2"/>
  <c r="AW1117" i="2"/>
  <c r="AV1117" i="2"/>
  <c r="AU1117" i="2"/>
  <c r="Q1117" i="2"/>
  <c r="R1117" i="2" s="1"/>
  <c r="AM537" i="2"/>
  <c r="AO537" i="2"/>
  <c r="AN537" i="2"/>
  <c r="AQ537" i="2"/>
  <c r="AP537" i="2"/>
  <c r="O537" i="2"/>
  <c r="P537" i="2" s="1"/>
  <c r="AT334" i="2"/>
  <c r="AR334" i="2"/>
  <c r="AS334" i="2"/>
  <c r="AL587" i="2"/>
  <c r="AK587" i="2"/>
  <c r="AI587" i="2"/>
  <c r="AA587" i="2"/>
  <c r="AG587" i="2"/>
  <c r="Z587" i="2"/>
  <c r="Y587" i="2"/>
  <c r="AJ587" i="2"/>
  <c r="AH587" i="2"/>
  <c r="AY269" i="2"/>
  <c r="AX269" i="2"/>
  <c r="AV269" i="2"/>
  <c r="AW269" i="2"/>
  <c r="AU269" i="2"/>
  <c r="Q269" i="2"/>
  <c r="R269" i="2" s="1"/>
  <c r="AB506" i="2"/>
  <c r="AF506" i="2"/>
  <c r="AE506" i="2"/>
  <c r="AD506" i="2"/>
  <c r="AC506" i="2"/>
  <c r="K506" i="2"/>
  <c r="L506" i="2" s="1"/>
  <c r="X563" i="2"/>
  <c r="X462" i="2"/>
  <c r="M462" i="2"/>
  <c r="N462" i="2" s="1"/>
  <c r="AL495" i="2"/>
  <c r="AK495" i="2"/>
  <c r="AJ495" i="2"/>
  <c r="AI495" i="2"/>
  <c r="AA495" i="2"/>
  <c r="AH495" i="2"/>
  <c r="AG495" i="2"/>
  <c r="Z495" i="2"/>
  <c r="Y495" i="2"/>
  <c r="AQ516" i="2"/>
  <c r="AO516" i="2"/>
  <c r="AP516" i="2"/>
  <c r="AN516" i="2"/>
  <c r="AM516" i="2"/>
  <c r="O516" i="2"/>
  <c r="P516" i="2" s="1"/>
  <c r="AU533" i="2"/>
  <c r="AY533" i="2"/>
  <c r="AX533" i="2"/>
  <c r="AW533" i="2"/>
  <c r="AV533" i="2"/>
  <c r="Q533" i="2"/>
  <c r="R533" i="2" s="1"/>
  <c r="AL606" i="2"/>
  <c r="AK606" i="2"/>
  <c r="AG606" i="2"/>
  <c r="Y606" i="2"/>
  <c r="AJ606" i="2"/>
  <c r="AI606" i="2"/>
  <c r="AH606" i="2"/>
  <c r="Z606" i="2"/>
  <c r="AA606" i="2"/>
  <c r="AV688" i="2"/>
  <c r="AU688" i="2"/>
  <c r="AY688" i="2"/>
  <c r="AW688" i="2"/>
  <c r="AX688" i="2"/>
  <c r="Q688" i="2"/>
  <c r="R688" i="2" s="1"/>
  <c r="AT786" i="2"/>
  <c r="AS786" i="2"/>
  <c r="AR786" i="2"/>
  <c r="AP898" i="2"/>
  <c r="AO898" i="2"/>
  <c r="AN898" i="2"/>
  <c r="AM898" i="2"/>
  <c r="AQ898" i="2"/>
  <c r="O898" i="2"/>
  <c r="P898" i="2" s="1"/>
  <c r="AF943" i="2"/>
  <c r="AE943" i="2"/>
  <c r="AD943" i="2"/>
  <c r="AC943" i="2"/>
  <c r="AB943" i="2"/>
  <c r="K943" i="2"/>
  <c r="L943" i="2" s="1"/>
  <c r="AQ1012" i="2"/>
  <c r="AP1012" i="2"/>
  <c r="AN1012" i="2"/>
  <c r="AM1012" i="2"/>
  <c r="AO1012" i="2"/>
  <c r="O1012" i="2"/>
  <c r="P1012" i="2" s="1"/>
  <c r="AW1102" i="2"/>
  <c r="AV1102" i="2"/>
  <c r="AU1102" i="2"/>
  <c r="AX1102" i="2"/>
  <c r="AY1102" i="2"/>
  <c r="Q1102" i="2"/>
  <c r="R1102" i="2" s="1"/>
  <c r="AO1136" i="2"/>
  <c r="AP1136" i="2"/>
  <c r="AQ1136" i="2"/>
  <c r="AN1136" i="2"/>
  <c r="AM1136" i="2"/>
  <c r="O1136" i="2"/>
  <c r="P1136" i="2" s="1"/>
  <c r="AP1129" i="2"/>
  <c r="AO1129" i="2"/>
  <c r="AQ1129" i="2"/>
  <c r="AM1129" i="2"/>
  <c r="AN1129" i="2"/>
  <c r="O1129" i="2"/>
  <c r="P1129" i="2" s="1"/>
  <c r="AK1207" i="2"/>
  <c r="AI1207" i="2"/>
  <c r="AH1207" i="2"/>
  <c r="AG1207" i="2"/>
  <c r="M1207" i="2" s="1"/>
  <c r="N1207" i="2" s="1"/>
  <c r="AA1207" i="2"/>
  <c r="AL1207" i="2"/>
  <c r="AJ1207" i="2"/>
  <c r="Y1207" i="2"/>
  <c r="Z1207" i="2"/>
  <c r="AT1253" i="2"/>
  <c r="AR1253" i="2"/>
  <c r="AS1253" i="2"/>
  <c r="AD1236" i="2"/>
  <c r="AC1236" i="2"/>
  <c r="AB1236" i="2"/>
  <c r="AF1236" i="2"/>
  <c r="AE1236" i="2"/>
  <c r="K1236" i="2"/>
  <c r="L1236" i="2" s="1"/>
  <c r="AO1305" i="2"/>
  <c r="AQ1305" i="2"/>
  <c r="AP1305" i="2"/>
  <c r="AN1305" i="2"/>
  <c r="AM1305" i="2"/>
  <c r="O1305" i="2"/>
  <c r="P1305" i="2" s="1"/>
  <c r="M1259" i="2"/>
  <c r="N1259" i="2" s="1"/>
  <c r="X1259" i="2"/>
  <c r="AW1339" i="2"/>
  <c r="AV1339" i="2"/>
  <c r="AU1339" i="2"/>
  <c r="AY1339" i="2"/>
  <c r="AX1339" i="2"/>
  <c r="Q1339" i="2"/>
  <c r="R1339" i="2" s="1"/>
  <c r="AV1448" i="2"/>
  <c r="AU1448" i="2"/>
  <c r="AY1448" i="2"/>
  <c r="AW1448" i="2"/>
  <c r="AX1448" i="2"/>
  <c r="AK714" i="2"/>
  <c r="AJ714" i="2"/>
  <c r="AH714" i="2"/>
  <c r="Z714" i="2"/>
  <c r="Y714" i="2"/>
  <c r="AL714" i="2"/>
  <c r="AI714" i="2"/>
  <c r="AG714" i="2"/>
  <c r="M714" i="2" s="1"/>
  <c r="N714" i="2" s="1"/>
  <c r="AA714" i="2"/>
  <c r="AQ1402" i="2"/>
  <c r="AP1402" i="2"/>
  <c r="AO1402" i="2"/>
  <c r="AN1402" i="2"/>
  <c r="AM1402" i="2"/>
  <c r="O1402" i="2"/>
  <c r="P1402" i="2" s="1"/>
  <c r="AQ1485" i="2"/>
  <c r="AP1485" i="2"/>
  <c r="AO1485" i="2"/>
  <c r="AN1485" i="2"/>
  <c r="AM1485" i="2"/>
  <c r="O1485" i="2"/>
  <c r="P1485" i="2" s="1"/>
  <c r="G6" i="4"/>
  <c r="BM4" i="4"/>
  <c r="H6" i="4" s="1"/>
  <c r="AX202" i="2"/>
  <c r="AW202" i="2"/>
  <c r="AV202" i="2"/>
  <c r="AU202" i="2"/>
  <c r="AY202" i="2"/>
  <c r="Q202" i="2"/>
  <c r="R202" i="2" s="1"/>
  <c r="X186" i="2"/>
  <c r="AD380" i="2"/>
  <c r="AC380" i="2"/>
  <c r="AB380" i="2"/>
  <c r="AF380" i="2"/>
  <c r="AE380" i="2"/>
  <c r="AT226" i="2"/>
  <c r="AR226" i="2"/>
  <c r="AS226" i="2"/>
  <c r="AQ548" i="2"/>
  <c r="AP548" i="2"/>
  <c r="AO548" i="2"/>
  <c r="AM548" i="2"/>
  <c r="AN548" i="2"/>
  <c r="O548" i="2"/>
  <c r="P548" i="2" s="1"/>
  <c r="AR580" i="2"/>
  <c r="AT580" i="2"/>
  <c r="AS580" i="2"/>
  <c r="AY516" i="2"/>
  <c r="AW516" i="2"/>
  <c r="AU516" i="2"/>
  <c r="AX516" i="2"/>
  <c r="AV516" i="2"/>
  <c r="Q516" i="2"/>
  <c r="R516" i="2" s="1"/>
  <c r="AT666" i="2"/>
  <c r="AS666" i="2"/>
  <c r="AR666" i="2"/>
  <c r="AP835" i="2"/>
  <c r="AM835" i="2"/>
  <c r="AO835" i="2"/>
  <c r="AN835" i="2"/>
  <c r="AQ835" i="2"/>
  <c r="AX1306" i="2"/>
  <c r="AU1306" i="2"/>
  <c r="AY1306" i="2"/>
  <c r="AW1306" i="2"/>
  <c r="AV1306" i="2"/>
  <c r="Q1306" i="2"/>
  <c r="R1306" i="2" s="1"/>
  <c r="AB1444" i="2"/>
  <c r="AF1444" i="2"/>
  <c r="AE1444" i="2"/>
  <c r="AC1444" i="2"/>
  <c r="AD1444" i="2"/>
  <c r="K1444" i="2"/>
  <c r="L1444" i="2" s="1"/>
  <c r="AF264" i="2"/>
  <c r="AE264" i="2"/>
  <c r="AD264" i="2"/>
  <c r="AB264" i="2"/>
  <c r="AC264" i="2"/>
  <c r="K264" i="2"/>
  <c r="L264" i="2" s="1"/>
  <c r="AN189" i="2"/>
  <c r="AO189" i="2"/>
  <c r="AM189" i="2"/>
  <c r="AQ189" i="2"/>
  <c r="AP189" i="2"/>
  <c r="O189" i="2"/>
  <c r="P189" i="2" s="1"/>
  <c r="X276" i="2"/>
  <c r="AL308" i="2"/>
  <c r="AJ308" i="2"/>
  <c r="Z308" i="2"/>
  <c r="Y308" i="2"/>
  <c r="AK308" i="2"/>
  <c r="AI308" i="2"/>
  <c r="AG308" i="2"/>
  <c r="AA308" i="2"/>
  <c r="AH308" i="2"/>
  <c r="AT272" i="2"/>
  <c r="AR272" i="2"/>
  <c r="AS272" i="2"/>
  <c r="AL232" i="2"/>
  <c r="AJ232" i="2"/>
  <c r="Z232" i="2"/>
  <c r="AK232" i="2"/>
  <c r="Y232" i="2"/>
  <c r="AI232" i="2"/>
  <c r="AH232" i="2"/>
  <c r="AA232" i="2"/>
  <c r="AG232" i="2"/>
  <c r="M232" i="2" s="1"/>
  <c r="N232" i="2" s="1"/>
  <c r="AY615" i="2"/>
  <c r="AX615" i="2"/>
  <c r="AW615" i="2"/>
  <c r="AV615" i="2"/>
  <c r="AU615" i="2"/>
  <c r="Q615" i="2"/>
  <c r="R615" i="2" s="1"/>
  <c r="AU517" i="2"/>
  <c r="AY517" i="2"/>
  <c r="AX517" i="2"/>
  <c r="AW517" i="2"/>
  <c r="AV517" i="2"/>
  <c r="Q517" i="2"/>
  <c r="R517" i="2" s="1"/>
  <c r="AF534" i="2"/>
  <c r="AE534" i="2"/>
  <c r="AD534" i="2"/>
  <c r="AC534" i="2"/>
  <c r="AB534" i="2"/>
  <c r="K534" i="2"/>
  <c r="L534" i="2" s="1"/>
  <c r="AP843" i="2"/>
  <c r="AM843" i="2"/>
  <c r="AO843" i="2"/>
  <c r="AN843" i="2"/>
  <c r="AQ843" i="2"/>
  <c r="O843" i="2"/>
  <c r="P843" i="2" s="1"/>
  <c r="AF748" i="2"/>
  <c r="AE748" i="2"/>
  <c r="AD748" i="2"/>
  <c r="AC748" i="2"/>
  <c r="AB748" i="2"/>
  <c r="K748" i="2"/>
  <c r="L748" i="2" s="1"/>
  <c r="AX848" i="2"/>
  <c r="AW848" i="2"/>
  <c r="AV848" i="2"/>
  <c r="AY848" i="2"/>
  <c r="AU848" i="2"/>
  <c r="Q848" i="2"/>
  <c r="R848" i="2" s="1"/>
  <c r="AD962" i="2"/>
  <c r="AC962" i="2"/>
  <c r="AB962" i="2"/>
  <c r="AE962" i="2"/>
  <c r="AF962" i="2"/>
  <c r="K962" i="2"/>
  <c r="L962" i="2" s="1"/>
  <c r="AT888" i="2"/>
  <c r="AS888" i="2"/>
  <c r="AR888" i="2"/>
  <c r="AU1071" i="2"/>
  <c r="AY1071" i="2"/>
  <c r="AX1071" i="2"/>
  <c r="AW1071" i="2"/>
  <c r="AV1071" i="2"/>
  <c r="Q1071" i="2"/>
  <c r="R1071" i="2" s="1"/>
  <c r="AF1042" i="2"/>
  <c r="AE1042" i="2"/>
  <c r="AD1042" i="2"/>
  <c r="AB1042" i="2"/>
  <c r="AC1042" i="2"/>
  <c r="AF1227" i="2"/>
  <c r="AD1227" i="2"/>
  <c r="AC1227" i="2"/>
  <c r="AE1227" i="2"/>
  <c r="AB1227" i="2"/>
  <c r="AU1273" i="2"/>
  <c r="AX1273" i="2"/>
  <c r="AY1273" i="2"/>
  <c r="AW1273" i="2"/>
  <c r="AV1273" i="2"/>
  <c r="Q1273" i="2"/>
  <c r="R1273" i="2" s="1"/>
  <c r="X1197" i="2"/>
  <c r="X1285" i="2"/>
  <c r="AM1331" i="2"/>
  <c r="AQ1331" i="2"/>
  <c r="AN1331" i="2"/>
  <c r="AP1331" i="2"/>
  <c r="AO1331" i="2"/>
  <c r="O1331" i="2"/>
  <c r="P1331" i="2" s="1"/>
  <c r="AT1329" i="2"/>
  <c r="AS1329" i="2"/>
  <c r="AR1329" i="2"/>
  <c r="AT1307" i="2"/>
  <c r="AS1307" i="2"/>
  <c r="AR1307" i="2"/>
  <c r="AF1365" i="2"/>
  <c r="AE1365" i="2"/>
  <c r="AC1365" i="2"/>
  <c r="AB1365" i="2"/>
  <c r="AD1365" i="2"/>
  <c r="K1365" i="2"/>
  <c r="L1365" i="2" s="1"/>
  <c r="AU1372" i="2"/>
  <c r="AW1372" i="2"/>
  <c r="AV1372" i="2"/>
  <c r="AY1372" i="2"/>
  <c r="AX1372" i="2"/>
  <c r="Q1372" i="2"/>
  <c r="R1372" i="2" s="1"/>
  <c r="AG1437" i="2"/>
  <c r="M1437" i="2" s="1"/>
  <c r="N1437" i="2" s="1"/>
  <c r="AL1437" i="2"/>
  <c r="AH1437" i="2"/>
  <c r="Y1437" i="2"/>
  <c r="AI1437" i="2"/>
  <c r="AK1437" i="2"/>
  <c r="Z1437" i="2"/>
  <c r="AJ1437" i="2"/>
  <c r="AA1437" i="2"/>
  <c r="AD1488" i="2"/>
  <c r="AF1488" i="2"/>
  <c r="AE1488" i="2"/>
  <c r="AC1488" i="2"/>
  <c r="AB1488" i="2"/>
  <c r="K1488" i="2"/>
  <c r="L1488" i="2" s="1"/>
  <c r="AW1490" i="2"/>
  <c r="AX1490" i="2"/>
  <c r="AV1490" i="2"/>
  <c r="AU1490" i="2"/>
  <c r="AY1490" i="2"/>
  <c r="Q1490" i="2"/>
  <c r="R1490" i="2" s="1"/>
  <c r="AE1497" i="2"/>
  <c r="AB1497" i="2"/>
  <c r="AF1497" i="2"/>
  <c r="AD1497" i="2"/>
  <c r="AC1497" i="2"/>
  <c r="K1497" i="2"/>
  <c r="L1497" i="2" s="1"/>
  <c r="X967" i="2"/>
  <c r="AW1160" i="2"/>
  <c r="AV1160" i="2"/>
  <c r="AU1160" i="2"/>
  <c r="AX1160" i="2"/>
  <c r="AY1160" i="2"/>
  <c r="Q1160" i="2"/>
  <c r="R1160" i="2" s="1"/>
  <c r="AG1309" i="2"/>
  <c r="Y1309" i="2"/>
  <c r="AL1309" i="2"/>
  <c r="AI1309" i="2"/>
  <c r="AA1309" i="2"/>
  <c r="AJ1309" i="2"/>
  <c r="AH1309" i="2"/>
  <c r="Z1309" i="2"/>
  <c r="AK1309" i="2"/>
  <c r="K1227" i="2"/>
  <c r="L1227" i="2" s="1"/>
  <c r="AN507" i="2"/>
  <c r="AM507" i="2"/>
  <c r="AQ507" i="2"/>
  <c r="AP507" i="2"/>
  <c r="AO507" i="2"/>
  <c r="O507" i="2"/>
  <c r="P507" i="2" s="1"/>
  <c r="AV405" i="2"/>
  <c r="AY405" i="2"/>
  <c r="AW405" i="2"/>
  <c r="AX405" i="2"/>
  <c r="AU405" i="2"/>
  <c r="Q405" i="2"/>
  <c r="R405" i="2" s="1"/>
  <c r="AX1247" i="2"/>
  <c r="AW1247" i="2"/>
  <c r="AU1247" i="2"/>
  <c r="AY1247" i="2"/>
  <c r="AV1247" i="2"/>
  <c r="Q1247" i="2"/>
  <c r="R1247" i="2" s="1"/>
  <c r="AS1498" i="2"/>
  <c r="AT1498" i="2"/>
  <c r="AR1498" i="2"/>
  <c r="AF158" i="2"/>
  <c r="AB158" i="2"/>
  <c r="AC158" i="2"/>
  <c r="AE158" i="2"/>
  <c r="AD158" i="2"/>
  <c r="AF407" i="2"/>
  <c r="AD407" i="2"/>
  <c r="AC407" i="2"/>
  <c r="AE407" i="2"/>
  <c r="AB407" i="2"/>
  <c r="K407" i="2"/>
  <c r="L407" i="2" s="1"/>
  <c r="AN226" i="2"/>
  <c r="AQ226" i="2"/>
  <c r="AP226" i="2"/>
  <c r="AO226" i="2"/>
  <c r="AM226" i="2"/>
  <c r="O226" i="2"/>
  <c r="P226" i="2" s="1"/>
  <c r="AF413" i="2"/>
  <c r="AD413" i="2"/>
  <c r="AC413" i="2"/>
  <c r="AE413" i="2"/>
  <c r="AB413" i="2"/>
  <c r="K413" i="2"/>
  <c r="L413" i="2" s="1"/>
  <c r="AX424" i="2"/>
  <c r="AW424" i="2"/>
  <c r="AY424" i="2"/>
  <c r="AV424" i="2"/>
  <c r="AU424" i="2"/>
  <c r="Q424" i="2"/>
  <c r="R424" i="2" s="1"/>
  <c r="AY518" i="2"/>
  <c r="AW518" i="2"/>
  <c r="AX518" i="2"/>
  <c r="AV518" i="2"/>
  <c r="AU518" i="2"/>
  <c r="Q518" i="2"/>
  <c r="R518" i="2" s="1"/>
  <c r="AF485" i="2"/>
  <c r="AE485" i="2"/>
  <c r="AD485" i="2"/>
  <c r="AC485" i="2"/>
  <c r="AB485" i="2"/>
  <c r="K485" i="2"/>
  <c r="L485" i="2" s="1"/>
  <c r="X478" i="2"/>
  <c r="M478" i="2"/>
  <c r="N478" i="2" s="1"/>
  <c r="AB637" i="2"/>
  <c r="AC637" i="2"/>
  <c r="AF637" i="2"/>
  <c r="AE637" i="2"/>
  <c r="AD637" i="2"/>
  <c r="K637" i="2"/>
  <c r="L637" i="2" s="1"/>
  <c r="X581" i="2"/>
  <c r="M581" i="2"/>
  <c r="N581" i="2" s="1"/>
  <c r="AN638" i="2"/>
  <c r="AM638" i="2"/>
  <c r="AO638" i="2"/>
  <c r="AP638" i="2"/>
  <c r="AQ638" i="2"/>
  <c r="O638" i="2"/>
  <c r="P638" i="2" s="1"/>
  <c r="AQ691" i="2"/>
  <c r="AP691" i="2"/>
  <c r="AO691" i="2"/>
  <c r="AM691" i="2"/>
  <c r="AN691" i="2"/>
  <c r="O691" i="2"/>
  <c r="P691" i="2" s="1"/>
  <c r="AP768" i="2"/>
  <c r="AO768" i="2"/>
  <c r="AN768" i="2"/>
  <c r="AM768" i="2"/>
  <c r="AQ768" i="2"/>
  <c r="O768" i="2"/>
  <c r="P768" i="2" s="1"/>
  <c r="AH874" i="2"/>
  <c r="Z874" i="2"/>
  <c r="AG874" i="2"/>
  <c r="M874" i="2" s="1"/>
  <c r="N874" i="2" s="1"/>
  <c r="Y874" i="2"/>
  <c r="AL874" i="2"/>
  <c r="AK874" i="2"/>
  <c r="AI874" i="2"/>
  <c r="AA874" i="2"/>
  <c r="AJ874" i="2"/>
  <c r="AF907" i="2"/>
  <c r="AE907" i="2"/>
  <c r="AD907" i="2"/>
  <c r="AC907" i="2"/>
  <c r="AB907" i="2"/>
  <c r="K907" i="2"/>
  <c r="L907" i="2" s="1"/>
  <c r="AQ940" i="2"/>
  <c r="AM940" i="2"/>
  <c r="AO940" i="2"/>
  <c r="AN940" i="2"/>
  <c r="AP940" i="2"/>
  <c r="O940" i="2"/>
  <c r="P940" i="2" s="1"/>
  <c r="AF1010" i="2"/>
  <c r="AE1010" i="2"/>
  <c r="AB1010" i="2"/>
  <c r="AC1010" i="2"/>
  <c r="AD1010" i="2"/>
  <c r="K1010" i="2"/>
  <c r="L1010" i="2" s="1"/>
  <c r="AO1100" i="2"/>
  <c r="AN1100" i="2"/>
  <c r="AM1100" i="2"/>
  <c r="AP1100" i="2"/>
  <c r="AQ1100" i="2"/>
  <c r="O1100" i="2"/>
  <c r="P1100" i="2" s="1"/>
  <c r="X1186" i="2"/>
  <c r="AQ1328" i="2"/>
  <c r="AP1328" i="2"/>
  <c r="AO1328" i="2"/>
  <c r="AN1328" i="2"/>
  <c r="AM1328" i="2"/>
  <c r="AD72" i="2"/>
  <c r="AC72" i="2"/>
  <c r="AF72" i="2"/>
  <c r="AE72" i="2"/>
  <c r="AB72" i="2"/>
  <c r="K72" i="2"/>
  <c r="L72" i="2" s="1"/>
  <c r="AL163" i="2"/>
  <c r="AK163" i="2"/>
  <c r="AJ163" i="2"/>
  <c r="Z163" i="2"/>
  <c r="Y163" i="2"/>
  <c r="AI163" i="2"/>
  <c r="AH163" i="2"/>
  <c r="AG163" i="2"/>
  <c r="M163" i="2" s="1"/>
  <c r="N163" i="2" s="1"/>
  <c r="AA163" i="2"/>
  <c r="M118" i="2"/>
  <c r="N118" i="2" s="1"/>
  <c r="X118" i="2"/>
  <c r="AV262" i="2"/>
  <c r="AU262" i="2"/>
  <c r="AX262" i="2"/>
  <c r="AW262" i="2"/>
  <c r="AY262" i="2"/>
  <c r="Q262" i="2"/>
  <c r="R262" i="2" s="1"/>
  <c r="AV461" i="2"/>
  <c r="AU461" i="2"/>
  <c r="AY461" i="2"/>
  <c r="AX461" i="2"/>
  <c r="AW461" i="2"/>
  <c r="Q461" i="2"/>
  <c r="R461" i="2" s="1"/>
  <c r="M480" i="2"/>
  <c r="N480" i="2" s="1"/>
  <c r="X480" i="2"/>
  <c r="X710" i="2"/>
  <c r="AU593" i="2"/>
  <c r="AY593" i="2"/>
  <c r="AV593" i="2"/>
  <c r="AX593" i="2"/>
  <c r="AW593" i="2"/>
  <c r="Q593" i="2"/>
  <c r="R593" i="2" s="1"/>
  <c r="AX754" i="2"/>
  <c r="AW754" i="2"/>
  <c r="AV754" i="2"/>
  <c r="AU754" i="2"/>
  <c r="AY754" i="2"/>
  <c r="Q754" i="2"/>
  <c r="R754" i="2" s="1"/>
  <c r="AE1011" i="2"/>
  <c r="AD1011" i="2"/>
  <c r="AB1011" i="2"/>
  <c r="AF1011" i="2"/>
  <c r="AC1011" i="2"/>
  <c r="K1011" i="2"/>
  <c r="L1011" i="2" s="1"/>
  <c r="AQ1212" i="2"/>
  <c r="AO1212" i="2"/>
  <c r="AN1212" i="2"/>
  <c r="AP1212" i="2"/>
  <c r="AM1212" i="2"/>
  <c r="O1212" i="2"/>
  <c r="P1212" i="2" s="1"/>
  <c r="AX1226" i="2"/>
  <c r="AW1226" i="2"/>
  <c r="AU1226" i="2"/>
  <c r="AY1226" i="2"/>
  <c r="AV1226" i="2"/>
  <c r="Q1226" i="2"/>
  <c r="R1226" i="2" s="1"/>
  <c r="X105" i="2"/>
  <c r="AY148" i="2"/>
  <c r="AX148" i="2"/>
  <c r="AW148" i="2"/>
  <c r="AV148" i="2"/>
  <c r="AU148" i="2"/>
  <c r="Q148" i="2"/>
  <c r="R148" i="2" s="1"/>
  <c r="AN405" i="2"/>
  <c r="AQ405" i="2"/>
  <c r="AP405" i="2"/>
  <c r="AO405" i="2"/>
  <c r="AM405" i="2"/>
  <c r="O405" i="2"/>
  <c r="P405" i="2" s="1"/>
  <c r="AP384" i="2"/>
  <c r="AO384" i="2"/>
  <c r="AQ384" i="2"/>
  <c r="AN384" i="2"/>
  <c r="AM384" i="2"/>
  <c r="O384" i="2"/>
  <c r="P384" i="2" s="1"/>
  <c r="AD385" i="2"/>
  <c r="AC385" i="2"/>
  <c r="AE385" i="2"/>
  <c r="AB385" i="2"/>
  <c r="AF385" i="2"/>
  <c r="K385" i="2"/>
  <c r="L385" i="2" s="1"/>
  <c r="AN475" i="2"/>
  <c r="AM475" i="2"/>
  <c r="AQ475" i="2"/>
  <c r="AP475" i="2"/>
  <c r="AO475" i="2"/>
  <c r="O475" i="2"/>
  <c r="P475" i="2" s="1"/>
  <c r="AY677" i="2"/>
  <c r="AX677" i="2"/>
  <c r="AW677" i="2"/>
  <c r="AU677" i="2"/>
  <c r="AV677" i="2"/>
  <c r="Q677" i="2"/>
  <c r="R677" i="2" s="1"/>
  <c r="AJ440" i="2"/>
  <c r="AI440" i="2"/>
  <c r="AA440" i="2"/>
  <c r="AH440" i="2"/>
  <c r="Z440" i="2"/>
  <c r="AG440" i="2"/>
  <c r="M440" i="2" s="1"/>
  <c r="N440" i="2" s="1"/>
  <c r="Y440" i="2"/>
  <c r="AK440" i="2"/>
  <c r="AL440" i="2"/>
  <c r="AQ594" i="2"/>
  <c r="AP594" i="2"/>
  <c r="AO594" i="2"/>
  <c r="AM594" i="2"/>
  <c r="AN594" i="2"/>
  <c r="O594" i="2"/>
  <c r="P594" i="2" s="1"/>
  <c r="AE517" i="2"/>
  <c r="AC517" i="2"/>
  <c r="AF517" i="2"/>
  <c r="AD517" i="2"/>
  <c r="AB517" i="2"/>
  <c r="K517" i="2"/>
  <c r="L517" i="2" s="1"/>
  <c r="AX604" i="2"/>
  <c r="AU604" i="2"/>
  <c r="AY604" i="2"/>
  <c r="AW604" i="2"/>
  <c r="AV604" i="2"/>
  <c r="Q604" i="2"/>
  <c r="R604" i="2" s="1"/>
  <c r="AU553" i="2"/>
  <c r="AY553" i="2"/>
  <c r="AV553" i="2"/>
  <c r="AX553" i="2"/>
  <c r="AW553" i="2"/>
  <c r="Q553" i="2"/>
  <c r="R553" i="2" s="1"/>
  <c r="M652" i="2"/>
  <c r="N652" i="2" s="1"/>
  <c r="X652" i="2"/>
  <c r="AF720" i="2"/>
  <c r="AE720" i="2"/>
  <c r="AC720" i="2"/>
  <c r="AD720" i="2"/>
  <c r="AB720" i="2"/>
  <c r="K720" i="2"/>
  <c r="L720" i="2" s="1"/>
  <c r="AD723" i="2"/>
  <c r="AC723" i="2"/>
  <c r="AE723" i="2"/>
  <c r="AF723" i="2"/>
  <c r="AB723" i="2"/>
  <c r="K723" i="2"/>
  <c r="L723" i="2" s="1"/>
  <c r="AX776" i="2"/>
  <c r="AW776" i="2"/>
  <c r="AV776" i="2"/>
  <c r="AU776" i="2"/>
  <c r="AY776" i="2"/>
  <c r="Q776" i="2"/>
  <c r="R776" i="2" s="1"/>
  <c r="AL891" i="2"/>
  <c r="AK891" i="2"/>
  <c r="AJ891" i="2"/>
  <c r="AH891" i="2"/>
  <c r="Z891" i="2"/>
  <c r="AG891" i="2"/>
  <c r="M891" i="2" s="1"/>
  <c r="N891" i="2" s="1"/>
  <c r="Y891" i="2"/>
  <c r="AI891" i="2"/>
  <c r="AA891" i="2"/>
  <c r="AP828" i="2"/>
  <c r="AO828" i="2"/>
  <c r="AN828" i="2"/>
  <c r="AQ828" i="2"/>
  <c r="AM828" i="2"/>
  <c r="O828" i="2"/>
  <c r="P828" i="2" s="1"/>
  <c r="AP838" i="2"/>
  <c r="AO838" i="2"/>
  <c r="AN838" i="2"/>
  <c r="AQ838" i="2"/>
  <c r="AM838" i="2"/>
  <c r="O838" i="2"/>
  <c r="P838" i="2" s="1"/>
  <c r="AF868" i="2"/>
  <c r="AD868" i="2"/>
  <c r="AC868" i="2"/>
  <c r="AB868" i="2"/>
  <c r="AE868" i="2"/>
  <c r="K868" i="2"/>
  <c r="L868" i="2" s="1"/>
  <c r="X1024" i="2"/>
  <c r="M1024" i="2"/>
  <c r="N1024" i="2" s="1"/>
  <c r="AM1051" i="2"/>
  <c r="AQ1051" i="2"/>
  <c r="AP1051" i="2"/>
  <c r="AN1051" i="2"/>
  <c r="AO1051" i="2"/>
  <c r="O1051" i="2"/>
  <c r="P1051" i="2" s="1"/>
  <c r="AL1096" i="2"/>
  <c r="AJ1096" i="2"/>
  <c r="AH1096" i="2"/>
  <c r="Z1096" i="2"/>
  <c r="AI1096" i="2"/>
  <c r="AG1096" i="2"/>
  <c r="M1096" i="2" s="1"/>
  <c r="N1096" i="2" s="1"/>
  <c r="AA1096" i="2"/>
  <c r="Y1096" i="2"/>
  <c r="AK1096" i="2"/>
  <c r="AO1146" i="2"/>
  <c r="AN1146" i="2"/>
  <c r="AP1146" i="2"/>
  <c r="AQ1146" i="2"/>
  <c r="AM1146" i="2"/>
  <c r="O1146" i="2"/>
  <c r="P1146" i="2" s="1"/>
  <c r="AW1162" i="2"/>
  <c r="AV1162" i="2"/>
  <c r="AU1162" i="2"/>
  <c r="AX1162" i="2"/>
  <c r="AY1162" i="2"/>
  <c r="Q1162" i="2"/>
  <c r="R1162" i="2" s="1"/>
  <c r="AP1235" i="2"/>
  <c r="AO1235" i="2"/>
  <c r="AN1235" i="2"/>
  <c r="AM1235" i="2"/>
  <c r="AQ1235" i="2"/>
  <c r="O1235" i="2"/>
  <c r="P1235" i="2" s="1"/>
  <c r="AP1229" i="2"/>
  <c r="AO1229" i="2"/>
  <c r="AQ1229" i="2"/>
  <c r="AN1229" i="2"/>
  <c r="AM1229" i="2"/>
  <c r="O1229" i="2"/>
  <c r="P1229" i="2" s="1"/>
  <c r="AE1255" i="2"/>
  <c r="AD1255" i="2"/>
  <c r="AC1255" i="2"/>
  <c r="AF1255" i="2"/>
  <c r="AB1255" i="2"/>
  <c r="K1255" i="2"/>
  <c r="L1255" i="2" s="1"/>
  <c r="AD1303" i="2"/>
  <c r="AE1303" i="2"/>
  <c r="AC1303" i="2"/>
  <c r="AB1303" i="2"/>
  <c r="AF1303" i="2"/>
  <c r="AQ1381" i="2"/>
  <c r="AN1381" i="2"/>
  <c r="AP1381" i="2"/>
  <c r="AM1381" i="2"/>
  <c r="AO1381" i="2"/>
  <c r="O1381" i="2"/>
  <c r="P1381" i="2" s="1"/>
  <c r="AY809" i="2"/>
  <c r="AX809" i="2"/>
  <c r="AU809" i="2"/>
  <c r="AW809" i="2"/>
  <c r="AV809" i="2"/>
  <c r="Q809" i="2"/>
  <c r="R809" i="2" s="1"/>
  <c r="AP39" i="2"/>
  <c r="AO39" i="2"/>
  <c r="AQ39" i="2"/>
  <c r="AN39" i="2"/>
  <c r="AM39" i="2"/>
  <c r="O39" i="2"/>
  <c r="P39" i="2" s="1"/>
  <c r="AT2" i="2"/>
  <c r="AS2" i="2"/>
  <c r="AR2" i="2"/>
  <c r="AC62" i="2"/>
  <c r="AF62" i="2"/>
  <c r="AD62" i="2"/>
  <c r="AE62" i="2"/>
  <c r="AB62" i="2"/>
  <c r="K62" i="2"/>
  <c r="L62" i="2" s="1"/>
  <c r="AO65" i="2"/>
  <c r="AP65" i="2"/>
  <c r="AQ65" i="2"/>
  <c r="AN65" i="2"/>
  <c r="AM65" i="2"/>
  <c r="O65" i="2"/>
  <c r="P65" i="2" s="1"/>
  <c r="AQ134" i="2"/>
  <c r="AP134" i="2"/>
  <c r="AO134" i="2"/>
  <c r="AN134" i="2"/>
  <c r="AM134" i="2"/>
  <c r="O134" i="2"/>
  <c r="P134" i="2" s="1"/>
  <c r="AE21" i="2"/>
  <c r="AD21" i="2"/>
  <c r="AC21" i="2"/>
  <c r="AB21" i="2"/>
  <c r="AF21" i="2"/>
  <c r="K21" i="2"/>
  <c r="L21" i="2" s="1"/>
  <c r="AX68" i="2"/>
  <c r="AW68" i="2"/>
  <c r="AV68" i="2"/>
  <c r="AU68" i="2"/>
  <c r="AY68" i="2"/>
  <c r="Q68" i="2"/>
  <c r="R68" i="2" s="1"/>
  <c r="X169" i="2"/>
  <c r="M169" i="2"/>
  <c r="N169" i="2" s="1"/>
  <c r="AX190" i="2"/>
  <c r="AW190" i="2"/>
  <c r="AV190" i="2"/>
  <c r="AY190" i="2"/>
  <c r="AU190" i="2"/>
  <c r="Q190" i="2"/>
  <c r="R190" i="2" s="1"/>
  <c r="AB394" i="2"/>
  <c r="AF394" i="2"/>
  <c r="AD394" i="2"/>
  <c r="AE394" i="2"/>
  <c r="AC394" i="2"/>
  <c r="K394" i="2"/>
  <c r="L394" i="2" s="1"/>
  <c r="AF234" i="2"/>
  <c r="AD234" i="2"/>
  <c r="AB234" i="2"/>
  <c r="AE234" i="2"/>
  <c r="AC234" i="2"/>
  <c r="K234" i="2"/>
  <c r="L234" i="2" s="1"/>
  <c r="AT189" i="2"/>
  <c r="AS189" i="2"/>
  <c r="AR189" i="2"/>
  <c r="AG364" i="2"/>
  <c r="Y364" i="2"/>
  <c r="AL364" i="2"/>
  <c r="AJ364" i="2"/>
  <c r="AA364" i="2"/>
  <c r="Z364" i="2"/>
  <c r="AK364" i="2"/>
  <c r="AI364" i="2"/>
  <c r="AH364" i="2"/>
  <c r="AX180" i="2"/>
  <c r="AW180" i="2"/>
  <c r="AY180" i="2"/>
  <c r="AV180" i="2"/>
  <c r="AU180" i="2"/>
  <c r="Q180" i="2"/>
  <c r="R180" i="2" s="1"/>
  <c r="AP392" i="2"/>
  <c r="AO392" i="2"/>
  <c r="AQ392" i="2"/>
  <c r="AM392" i="2"/>
  <c r="AN392" i="2"/>
  <c r="O392" i="2"/>
  <c r="P392" i="2" s="1"/>
  <c r="AJ299" i="2"/>
  <c r="AI299" i="2"/>
  <c r="AA299" i="2"/>
  <c r="AH299" i="2"/>
  <c r="Z299" i="2"/>
  <c r="AL299" i="2"/>
  <c r="AK299" i="2"/>
  <c r="AG299" i="2"/>
  <c r="M299" i="2" s="1"/>
  <c r="N299" i="2" s="1"/>
  <c r="Y299" i="2"/>
  <c r="AN282" i="2"/>
  <c r="AM282" i="2"/>
  <c r="AQ282" i="2"/>
  <c r="AO282" i="2"/>
  <c r="AP282" i="2"/>
  <c r="O282" i="2"/>
  <c r="P282" i="2" s="1"/>
  <c r="AQ602" i="2"/>
  <c r="AP602" i="2"/>
  <c r="AO602" i="2"/>
  <c r="AM602" i="2"/>
  <c r="AN602" i="2"/>
  <c r="O602" i="2"/>
  <c r="P602" i="2" s="1"/>
  <c r="AD379" i="2"/>
  <c r="AB379" i="2"/>
  <c r="AF379" i="2"/>
  <c r="AE379" i="2"/>
  <c r="AC379" i="2"/>
  <c r="K379" i="2"/>
  <c r="L379" i="2" s="1"/>
  <c r="AY337" i="2"/>
  <c r="AX337" i="2"/>
  <c r="AV337" i="2"/>
  <c r="AW337" i="2"/>
  <c r="AU337" i="2"/>
  <c r="Q337" i="2"/>
  <c r="R337" i="2" s="1"/>
  <c r="AN246" i="2"/>
  <c r="AO246" i="2"/>
  <c r="AM246" i="2"/>
  <c r="AQ246" i="2"/>
  <c r="AP246" i="2"/>
  <c r="O246" i="2"/>
  <c r="P246" i="2" s="1"/>
  <c r="AB486" i="2"/>
  <c r="AF486" i="2"/>
  <c r="AE486" i="2"/>
  <c r="AD486" i="2"/>
  <c r="AC486" i="2"/>
  <c r="K486" i="2"/>
  <c r="L486" i="2" s="1"/>
  <c r="AY343" i="2"/>
  <c r="AX343" i="2"/>
  <c r="AV343" i="2"/>
  <c r="AW343" i="2"/>
  <c r="AU343" i="2"/>
  <c r="Q343" i="2"/>
  <c r="R343" i="2" s="1"/>
  <c r="AE595" i="2"/>
  <c r="AD595" i="2"/>
  <c r="AC595" i="2"/>
  <c r="AF595" i="2"/>
  <c r="AB595" i="2"/>
  <c r="K595" i="2"/>
  <c r="L595" i="2" s="1"/>
  <c r="AF447" i="2"/>
  <c r="AE447" i="2"/>
  <c r="AD447" i="2"/>
  <c r="AC447" i="2"/>
  <c r="AB447" i="2"/>
  <c r="K447" i="2"/>
  <c r="L447" i="2" s="1"/>
  <c r="AB464" i="2"/>
  <c r="AE464" i="2"/>
  <c r="AF464" i="2"/>
  <c r="AD464" i="2"/>
  <c r="AC464" i="2"/>
  <c r="K464" i="2"/>
  <c r="L464" i="2" s="1"/>
  <c r="M485" i="2"/>
  <c r="N485" i="2" s="1"/>
  <c r="X485" i="2"/>
  <c r="AB665" i="2"/>
  <c r="AE665" i="2"/>
  <c r="AC665" i="2"/>
  <c r="AF665" i="2"/>
  <c r="AD665" i="2"/>
  <c r="K665" i="2"/>
  <c r="L665" i="2" s="1"/>
  <c r="AQ663" i="2"/>
  <c r="AP663" i="2"/>
  <c r="AO663" i="2"/>
  <c r="AM663" i="2"/>
  <c r="AN663" i="2"/>
  <c r="O663" i="2"/>
  <c r="P663" i="2" s="1"/>
  <c r="AH726" i="2"/>
  <c r="Z726" i="2"/>
  <c r="AG726" i="2"/>
  <c r="M726" i="2" s="1"/>
  <c r="N726" i="2" s="1"/>
  <c r="Y726" i="2"/>
  <c r="AI726" i="2"/>
  <c r="AA726" i="2"/>
  <c r="AL726" i="2"/>
  <c r="AJ726" i="2"/>
  <c r="AK726" i="2"/>
  <c r="AP790" i="2"/>
  <c r="AO790" i="2"/>
  <c r="AN790" i="2"/>
  <c r="AM790" i="2"/>
  <c r="AQ790" i="2"/>
  <c r="O790" i="2"/>
  <c r="P790" i="2" s="1"/>
  <c r="AP812" i="2"/>
  <c r="AO812" i="2"/>
  <c r="AN812" i="2"/>
  <c r="AM812" i="2"/>
  <c r="AQ812" i="2"/>
  <c r="O812" i="2"/>
  <c r="P812" i="2" s="1"/>
  <c r="M815" i="2"/>
  <c r="N815" i="2" s="1"/>
  <c r="X815" i="2"/>
  <c r="AT836" i="2"/>
  <c r="AR836" i="2"/>
  <c r="AS836" i="2"/>
  <c r="AF957" i="2"/>
  <c r="AE957" i="2"/>
  <c r="AD957" i="2"/>
  <c r="AC957" i="2"/>
  <c r="AB957" i="2"/>
  <c r="K957" i="2"/>
  <c r="L957" i="2" s="1"/>
  <c r="AF913" i="2"/>
  <c r="AE913" i="2"/>
  <c r="AD913" i="2"/>
  <c r="AC913" i="2"/>
  <c r="AB913" i="2"/>
  <c r="K913" i="2"/>
  <c r="L913" i="2" s="1"/>
  <c r="AF1046" i="2"/>
  <c r="AE1046" i="2"/>
  <c r="AD1046" i="2"/>
  <c r="AB1046" i="2"/>
  <c r="AC1046" i="2"/>
  <c r="K1046" i="2"/>
  <c r="L1046" i="2" s="1"/>
  <c r="AC1109" i="2"/>
  <c r="AB1109" i="2"/>
  <c r="AF1109" i="2"/>
  <c r="AD1109" i="2"/>
  <c r="AE1109" i="2"/>
  <c r="K1109" i="2"/>
  <c r="L1109" i="2" s="1"/>
  <c r="AF1110" i="2"/>
  <c r="AE1110" i="2"/>
  <c r="AD1110" i="2"/>
  <c r="AC1110" i="2"/>
  <c r="AB1110" i="2"/>
  <c r="K1110" i="2"/>
  <c r="L1110" i="2" s="1"/>
  <c r="X1163" i="2"/>
  <c r="M1163" i="2"/>
  <c r="N1163" i="2" s="1"/>
  <c r="AW1138" i="2"/>
  <c r="AV1138" i="2"/>
  <c r="AX1138" i="2"/>
  <c r="AY1138" i="2"/>
  <c r="AU1138" i="2"/>
  <c r="Q1138" i="2"/>
  <c r="R1138" i="2" s="1"/>
  <c r="AO1162" i="2"/>
  <c r="AN1162" i="2"/>
  <c r="AM1162" i="2"/>
  <c r="AP1162" i="2"/>
  <c r="AQ1162" i="2"/>
  <c r="O1162" i="2"/>
  <c r="P1162" i="2" s="1"/>
  <c r="AD1168" i="2"/>
  <c r="AC1168" i="2"/>
  <c r="AF1168" i="2"/>
  <c r="AE1168" i="2"/>
  <c r="AB1168" i="2"/>
  <c r="K1168" i="2"/>
  <c r="L1168" i="2" s="1"/>
  <c r="AB1204" i="2"/>
  <c r="AC1204" i="2"/>
  <c r="AF1204" i="2"/>
  <c r="AE1204" i="2"/>
  <c r="AD1204" i="2"/>
  <c r="K1204" i="2"/>
  <c r="L1204" i="2" s="1"/>
  <c r="AP1269" i="2"/>
  <c r="AQ1269" i="2"/>
  <c r="AO1269" i="2"/>
  <c r="AM1269" i="2"/>
  <c r="AN1269" i="2"/>
  <c r="O1269" i="2"/>
  <c r="P1269" i="2" s="1"/>
  <c r="AL1234" i="2"/>
  <c r="AK1234" i="2"/>
  <c r="AA1234" i="2"/>
  <c r="AJ1234" i="2"/>
  <c r="Z1234" i="2"/>
  <c r="AI1234" i="2"/>
  <c r="Y1234" i="2"/>
  <c r="AH1234" i="2"/>
  <c r="AG1234" i="2"/>
  <c r="M1234" i="2" s="1"/>
  <c r="N1234" i="2" s="1"/>
  <c r="AL1238" i="2"/>
  <c r="AK1238" i="2"/>
  <c r="AJ1238" i="2"/>
  <c r="Z1238" i="2"/>
  <c r="AI1238" i="2"/>
  <c r="Y1238" i="2"/>
  <c r="AG1238" i="2"/>
  <c r="M1238" i="2" s="1"/>
  <c r="N1238" i="2" s="1"/>
  <c r="AH1238" i="2"/>
  <c r="AA1238" i="2"/>
  <c r="AE1401" i="2"/>
  <c r="AF1401" i="2"/>
  <c r="AD1401" i="2"/>
  <c r="AC1401" i="2"/>
  <c r="AB1401" i="2"/>
  <c r="K1401" i="2"/>
  <c r="L1401" i="2" s="1"/>
  <c r="X1381" i="2"/>
  <c r="M1381" i="2"/>
  <c r="N1381" i="2" s="1"/>
  <c r="AN1450" i="2"/>
  <c r="AQ1450" i="2"/>
  <c r="AP1450" i="2"/>
  <c r="AO1450" i="2"/>
  <c r="AM1450" i="2"/>
  <c r="O1450" i="2"/>
  <c r="P1450" i="2" s="1"/>
  <c r="AB1446" i="2"/>
  <c r="AF1446" i="2"/>
  <c r="AE1446" i="2"/>
  <c r="AC1446" i="2"/>
  <c r="AD1446" i="2"/>
  <c r="K1446" i="2"/>
  <c r="L1446" i="2" s="1"/>
  <c r="AW1449" i="2"/>
  <c r="AX1449" i="2"/>
  <c r="AV1449" i="2"/>
  <c r="AU1449" i="2"/>
  <c r="AY1449" i="2"/>
  <c r="Q1449" i="2"/>
  <c r="R1449" i="2" s="1"/>
  <c r="M1485" i="2"/>
  <c r="N1485" i="2" s="1"/>
  <c r="X1485" i="2"/>
  <c r="AC180" i="2"/>
  <c r="AB180" i="2"/>
  <c r="AF180" i="2"/>
  <c r="AE180" i="2"/>
  <c r="AD180" i="2"/>
  <c r="X167" i="2"/>
  <c r="AX374" i="2"/>
  <c r="AU374" i="2"/>
  <c r="AY374" i="2"/>
  <c r="AW374" i="2"/>
  <c r="AV374" i="2"/>
  <c r="Q374" i="2"/>
  <c r="R374" i="2" s="1"/>
  <c r="AO320" i="2"/>
  <c r="AN320" i="2"/>
  <c r="AM320" i="2"/>
  <c r="AQ320" i="2"/>
  <c r="AP320" i="2"/>
  <c r="O320" i="2"/>
  <c r="P320" i="2" s="1"/>
  <c r="AY152" i="2"/>
  <c r="AX152" i="2"/>
  <c r="AW152" i="2"/>
  <c r="AV152" i="2"/>
  <c r="AU152" i="2"/>
  <c r="Q152" i="2"/>
  <c r="R152" i="2" s="1"/>
  <c r="AB227" i="2"/>
  <c r="AF227" i="2"/>
  <c r="AC227" i="2"/>
  <c r="AE227" i="2"/>
  <c r="AD227" i="2"/>
  <c r="K227" i="2"/>
  <c r="L227" i="2" s="1"/>
  <c r="AQ367" i="2"/>
  <c r="AP367" i="2"/>
  <c r="AO367" i="2"/>
  <c r="AM367" i="2"/>
  <c r="AN367" i="2"/>
  <c r="O367" i="2"/>
  <c r="P367" i="2" s="1"/>
  <c r="AV246" i="2"/>
  <c r="AX246" i="2"/>
  <c r="AW246" i="2"/>
  <c r="AU246" i="2"/>
  <c r="AY246" i="2"/>
  <c r="Q246" i="2"/>
  <c r="R246" i="2" s="1"/>
  <c r="AY323" i="2"/>
  <c r="AX323" i="2"/>
  <c r="AV323" i="2"/>
  <c r="AW323" i="2"/>
  <c r="AU323" i="2"/>
  <c r="Q323" i="2"/>
  <c r="R323" i="2" s="1"/>
  <c r="AM523" i="2"/>
  <c r="AQ523" i="2"/>
  <c r="AP523" i="2"/>
  <c r="AO523" i="2"/>
  <c r="AN523" i="2"/>
  <c r="O523" i="2"/>
  <c r="P523" i="2" s="1"/>
  <c r="AN465" i="2"/>
  <c r="AM465" i="2"/>
  <c r="AQ465" i="2"/>
  <c r="AP465" i="2"/>
  <c r="AO465" i="2"/>
  <c r="O465" i="2"/>
  <c r="P465" i="2" s="1"/>
  <c r="AM581" i="2"/>
  <c r="AQ581" i="2"/>
  <c r="AN581" i="2"/>
  <c r="AP581" i="2"/>
  <c r="AO581" i="2"/>
  <c r="O581" i="2"/>
  <c r="P581" i="2" s="1"/>
  <c r="AN624" i="2"/>
  <c r="AM624" i="2"/>
  <c r="AO624" i="2"/>
  <c r="AQ624" i="2"/>
  <c r="AP624" i="2"/>
  <c r="O624" i="2"/>
  <c r="P624" i="2" s="1"/>
  <c r="AN640" i="2"/>
  <c r="AM640" i="2"/>
  <c r="AO640" i="2"/>
  <c r="AQ640" i="2"/>
  <c r="AP640" i="2"/>
  <c r="O640" i="2"/>
  <c r="P640" i="2" s="1"/>
  <c r="AB653" i="2"/>
  <c r="AE653" i="2"/>
  <c r="AC653" i="2"/>
  <c r="AF653" i="2"/>
  <c r="AD653" i="2"/>
  <c r="K653" i="2"/>
  <c r="L653" i="2" s="1"/>
  <c r="AE902" i="2"/>
  <c r="AD902" i="2"/>
  <c r="AC902" i="2"/>
  <c r="AB902" i="2"/>
  <c r="AF902" i="2"/>
  <c r="K902" i="2"/>
  <c r="L902" i="2" s="1"/>
  <c r="AQ944" i="2"/>
  <c r="AP944" i="2"/>
  <c r="AM944" i="2"/>
  <c r="AN944" i="2"/>
  <c r="AO944" i="2"/>
  <c r="O944" i="2"/>
  <c r="P944" i="2" s="1"/>
  <c r="X993" i="2"/>
  <c r="M993" i="2"/>
  <c r="N993" i="2" s="1"/>
  <c r="AP37" i="2"/>
  <c r="AO37" i="2"/>
  <c r="AQ37" i="2"/>
  <c r="AN37" i="2"/>
  <c r="AM37" i="2"/>
  <c r="O37" i="2"/>
  <c r="P37" i="2" s="1"/>
  <c r="AY40" i="2"/>
  <c r="AX40" i="2"/>
  <c r="AW40" i="2"/>
  <c r="AV40" i="2"/>
  <c r="AU40" i="2"/>
  <c r="Q40" i="2"/>
  <c r="R40" i="2" s="1"/>
  <c r="AC56" i="2"/>
  <c r="AF56" i="2"/>
  <c r="AD56" i="2"/>
  <c r="AE56" i="2"/>
  <c r="AB56" i="2"/>
  <c r="K56" i="2"/>
  <c r="L56" i="2" s="1"/>
  <c r="AL103" i="2"/>
  <c r="AK103" i="2"/>
  <c r="AJ103" i="2"/>
  <c r="Z103" i="2"/>
  <c r="Y103" i="2"/>
  <c r="AG103" i="2"/>
  <c r="M103" i="2" s="1"/>
  <c r="N103" i="2" s="1"/>
  <c r="AI103" i="2"/>
  <c r="AH103" i="2"/>
  <c r="AA103" i="2"/>
  <c r="O94" i="2"/>
  <c r="P94" i="2" s="1"/>
  <c r="AF140" i="2"/>
  <c r="AD140" i="2"/>
  <c r="AC140" i="2"/>
  <c r="AB140" i="2"/>
  <c r="AE140" i="2"/>
  <c r="K140" i="2"/>
  <c r="L140" i="2" s="1"/>
  <c r="AQ148" i="2"/>
  <c r="AP148" i="2"/>
  <c r="AO148" i="2"/>
  <c r="AN148" i="2"/>
  <c r="AM148" i="2"/>
  <c r="O148" i="2"/>
  <c r="P148" i="2" s="1"/>
  <c r="AP207" i="2"/>
  <c r="AN207" i="2"/>
  <c r="AO207" i="2"/>
  <c r="AM207" i="2"/>
  <c r="AQ207" i="2"/>
  <c r="O207" i="2"/>
  <c r="P207" i="2" s="1"/>
  <c r="AB243" i="2"/>
  <c r="AF243" i="2"/>
  <c r="AC243" i="2"/>
  <c r="AE243" i="2"/>
  <c r="AD243" i="2"/>
  <c r="K243" i="2"/>
  <c r="L243" i="2" s="1"/>
  <c r="AX414" i="2"/>
  <c r="AW414" i="2"/>
  <c r="AY414" i="2"/>
  <c r="AV414" i="2"/>
  <c r="AU414" i="2"/>
  <c r="Q414" i="2"/>
  <c r="R414" i="2" s="1"/>
  <c r="AF354" i="2"/>
  <c r="AE354" i="2"/>
  <c r="AD354" i="2"/>
  <c r="AB354" i="2"/>
  <c r="AC354" i="2"/>
  <c r="K354" i="2"/>
  <c r="L354" i="2" s="1"/>
  <c r="AY345" i="2"/>
  <c r="AX345" i="2"/>
  <c r="AV345" i="2"/>
  <c r="AW345" i="2"/>
  <c r="AU345" i="2"/>
  <c r="Q345" i="2"/>
  <c r="R345" i="2" s="1"/>
  <c r="AB424" i="2"/>
  <c r="AF424" i="2"/>
  <c r="AE424" i="2"/>
  <c r="AD424" i="2"/>
  <c r="AC424" i="2"/>
  <c r="K424" i="2"/>
  <c r="L424" i="2" s="1"/>
  <c r="AF330" i="2"/>
  <c r="AE330" i="2"/>
  <c r="AD330" i="2"/>
  <c r="AB330" i="2"/>
  <c r="AC330" i="2"/>
  <c r="K330" i="2"/>
  <c r="L330" i="2" s="1"/>
  <c r="AB422" i="2"/>
  <c r="AF422" i="2"/>
  <c r="AE422" i="2"/>
  <c r="AD422" i="2"/>
  <c r="AC422" i="2"/>
  <c r="K422" i="2"/>
  <c r="L422" i="2" s="1"/>
  <c r="AY309" i="2"/>
  <c r="AX309" i="2"/>
  <c r="AV309" i="2"/>
  <c r="AW309" i="2"/>
  <c r="AU309" i="2"/>
  <c r="Q309" i="2"/>
  <c r="R309" i="2" s="1"/>
  <c r="AE521" i="2"/>
  <c r="AC521" i="2"/>
  <c r="AD521" i="2"/>
  <c r="AB521" i="2"/>
  <c r="AF521" i="2"/>
  <c r="K521" i="2"/>
  <c r="L521" i="2" s="1"/>
  <c r="AL381" i="2"/>
  <c r="AK381" i="2"/>
  <c r="AI381" i="2"/>
  <c r="Z381" i="2"/>
  <c r="AG381" i="2"/>
  <c r="M381" i="2" s="1"/>
  <c r="N381" i="2" s="1"/>
  <c r="AA381" i="2"/>
  <c r="Y381" i="2"/>
  <c r="AJ381" i="2"/>
  <c r="AH381" i="2"/>
  <c r="AT612" i="2"/>
  <c r="AS612" i="2"/>
  <c r="AR612" i="2"/>
  <c r="AI528" i="2"/>
  <c r="AA528" i="2"/>
  <c r="AG528" i="2"/>
  <c r="Y528" i="2"/>
  <c r="AL528" i="2"/>
  <c r="AK528" i="2"/>
  <c r="Z528" i="2"/>
  <c r="AJ528" i="2"/>
  <c r="AH528" i="2"/>
  <c r="AI584" i="2"/>
  <c r="AA584" i="2"/>
  <c r="AH584" i="2"/>
  <c r="Z584" i="2"/>
  <c r="AG584" i="2"/>
  <c r="Y584" i="2"/>
  <c r="AJ584" i="2"/>
  <c r="AL584" i="2"/>
  <c r="AK584" i="2"/>
  <c r="AF644" i="2"/>
  <c r="AE644" i="2"/>
  <c r="AD644" i="2"/>
  <c r="AC644" i="2"/>
  <c r="AB644" i="2"/>
  <c r="K644" i="2"/>
  <c r="L644" i="2" s="1"/>
  <c r="AQ518" i="2"/>
  <c r="AO518" i="2"/>
  <c r="AP518" i="2"/>
  <c r="AN518" i="2"/>
  <c r="AM518" i="2"/>
  <c r="X544" i="2"/>
  <c r="M544" i="2"/>
  <c r="N544" i="2" s="1"/>
  <c r="M672" i="2"/>
  <c r="N672" i="2" s="1"/>
  <c r="X672" i="2"/>
  <c r="AY671" i="2"/>
  <c r="AX671" i="2"/>
  <c r="AW671" i="2"/>
  <c r="AU671" i="2"/>
  <c r="AV671" i="2"/>
  <c r="Q671" i="2"/>
  <c r="R671" i="2" s="1"/>
  <c r="AD797" i="2"/>
  <c r="AC797" i="2"/>
  <c r="AB797" i="2"/>
  <c r="AE797" i="2"/>
  <c r="AF797" i="2"/>
  <c r="K797" i="2"/>
  <c r="L797" i="2" s="1"/>
  <c r="X818" i="2"/>
  <c r="M818" i="2"/>
  <c r="N818" i="2" s="1"/>
  <c r="AD738" i="2"/>
  <c r="AF738" i="2"/>
  <c r="AE738" i="2"/>
  <c r="AB738" i="2"/>
  <c r="AC738" i="2"/>
  <c r="K738" i="2"/>
  <c r="L738" i="2" s="1"/>
  <c r="X835" i="2"/>
  <c r="M835" i="2"/>
  <c r="N835" i="2" s="1"/>
  <c r="AF820" i="2"/>
  <c r="AE820" i="2"/>
  <c r="AD820" i="2"/>
  <c r="AC820" i="2"/>
  <c r="AB820" i="2"/>
  <c r="K820" i="2"/>
  <c r="L820" i="2" s="1"/>
  <c r="M998" i="2"/>
  <c r="N998" i="2" s="1"/>
  <c r="X998" i="2"/>
  <c r="AD942" i="2"/>
  <c r="AC942" i="2"/>
  <c r="AB942" i="2"/>
  <c r="AE942" i="2"/>
  <c r="AF942" i="2"/>
  <c r="K942" i="2"/>
  <c r="L942" i="2" s="1"/>
  <c r="AU1061" i="2"/>
  <c r="AY1061" i="2"/>
  <c r="AX1061" i="2"/>
  <c r="AW1061" i="2"/>
  <c r="AV1061" i="2"/>
  <c r="Q1061" i="2"/>
  <c r="R1061" i="2" s="1"/>
  <c r="AU1037" i="2"/>
  <c r="AY1037" i="2"/>
  <c r="AX1037" i="2"/>
  <c r="AV1037" i="2"/>
  <c r="AW1037" i="2"/>
  <c r="Q1037" i="2"/>
  <c r="R1037" i="2" s="1"/>
  <c r="AF1164" i="2"/>
  <c r="AE1164" i="2"/>
  <c r="AD1164" i="2"/>
  <c r="AC1164" i="2"/>
  <c r="AB1164" i="2"/>
  <c r="K1164" i="2"/>
  <c r="L1164" i="2" s="1"/>
  <c r="AD1169" i="2"/>
  <c r="AC1169" i="2"/>
  <c r="AB1169" i="2"/>
  <c r="AE1169" i="2"/>
  <c r="AF1169" i="2"/>
  <c r="K1169" i="2"/>
  <c r="L1169" i="2" s="1"/>
  <c r="AB1220" i="2"/>
  <c r="AF1220" i="2"/>
  <c r="AE1220" i="2"/>
  <c r="AD1220" i="2"/>
  <c r="AC1220" i="2"/>
  <c r="K1220" i="2"/>
  <c r="L1220" i="2" s="1"/>
  <c r="AM1282" i="2"/>
  <c r="AQ1282" i="2"/>
  <c r="AO1282" i="2"/>
  <c r="AN1282" i="2"/>
  <c r="AP1282" i="2"/>
  <c r="O1282" i="2"/>
  <c r="P1282" i="2" s="1"/>
  <c r="AC1310" i="2"/>
  <c r="AE1310" i="2"/>
  <c r="AD1310" i="2"/>
  <c r="AB1310" i="2"/>
  <c r="AF1310" i="2"/>
  <c r="K1310" i="2"/>
  <c r="L1310" i="2" s="1"/>
  <c r="X1317" i="2"/>
  <c r="M1317" i="2"/>
  <c r="N1317" i="2" s="1"/>
  <c r="AF1283" i="2"/>
  <c r="AD1283" i="2"/>
  <c r="AE1283" i="2"/>
  <c r="AC1283" i="2"/>
  <c r="AB1283" i="2"/>
  <c r="K1283" i="2"/>
  <c r="L1283" i="2" s="1"/>
  <c r="AM1279" i="2"/>
  <c r="AP1279" i="2"/>
  <c r="AQ1279" i="2"/>
  <c r="AO1279" i="2"/>
  <c r="AN1279" i="2"/>
  <c r="O1279" i="2"/>
  <c r="P1279" i="2" s="1"/>
  <c r="AV1365" i="2"/>
  <c r="AU1365" i="2"/>
  <c r="AW1365" i="2"/>
  <c r="AX1365" i="2"/>
  <c r="AY1365" i="2"/>
  <c r="Q1365" i="2"/>
  <c r="R1365" i="2" s="1"/>
  <c r="AQ1385" i="2"/>
  <c r="AN1385" i="2"/>
  <c r="AP1385" i="2"/>
  <c r="AM1385" i="2"/>
  <c r="AO1385" i="2"/>
  <c r="O1385" i="2"/>
  <c r="P1385" i="2" s="1"/>
  <c r="AM1435" i="2"/>
  <c r="AQ1435" i="2"/>
  <c r="AP1435" i="2"/>
  <c r="AO1435" i="2"/>
  <c r="AN1435" i="2"/>
  <c r="O1435" i="2"/>
  <c r="P1435" i="2" s="1"/>
  <c r="X1456" i="2"/>
  <c r="M1456" i="2"/>
  <c r="N1456" i="2" s="1"/>
  <c r="AL1468" i="2"/>
  <c r="AK1468" i="2"/>
  <c r="AG1468" i="2"/>
  <c r="M1468" i="2" s="1"/>
  <c r="N1468" i="2" s="1"/>
  <c r="AA1468" i="2"/>
  <c r="AJ1468" i="2"/>
  <c r="Z1468" i="2"/>
  <c r="AI1468" i="2"/>
  <c r="Y1468" i="2"/>
  <c r="AH1468" i="2"/>
  <c r="AP22" i="2"/>
  <c r="AO22" i="2"/>
  <c r="AN22" i="2"/>
  <c r="AM22" i="2"/>
  <c r="AQ22" i="2"/>
  <c r="O22" i="2"/>
  <c r="P22" i="2" s="1"/>
  <c r="AT23" i="2"/>
  <c r="AS23" i="2"/>
  <c r="AR23" i="2"/>
  <c r="AE107" i="2"/>
  <c r="AD107" i="2"/>
  <c r="AC107" i="2"/>
  <c r="AB107" i="2"/>
  <c r="AF107" i="2"/>
  <c r="AN274" i="2"/>
  <c r="AM274" i="2"/>
  <c r="AQ274" i="2"/>
  <c r="AP274" i="2"/>
  <c r="AO274" i="2"/>
  <c r="O274" i="2"/>
  <c r="P274" i="2" s="1"/>
  <c r="AB386" i="2"/>
  <c r="AF386" i="2"/>
  <c r="AE386" i="2"/>
  <c r="AD386" i="2"/>
  <c r="AC386" i="2"/>
  <c r="K386" i="2"/>
  <c r="L386" i="2" s="1"/>
  <c r="AB285" i="2"/>
  <c r="AF285" i="2"/>
  <c r="AD285" i="2"/>
  <c r="AC285" i="2"/>
  <c r="AE285" i="2"/>
  <c r="K285" i="2"/>
  <c r="L285" i="2" s="1"/>
  <c r="AV427" i="2"/>
  <c r="AY427" i="2"/>
  <c r="AX427" i="2"/>
  <c r="AW427" i="2"/>
  <c r="AU427" i="2"/>
  <c r="Q427" i="2"/>
  <c r="R427" i="2" s="1"/>
  <c r="AM529" i="2"/>
  <c r="AO529" i="2"/>
  <c r="AN529" i="2"/>
  <c r="AQ529" i="2"/>
  <c r="AP529" i="2"/>
  <c r="O529" i="2"/>
  <c r="P529" i="2" s="1"/>
  <c r="AB629" i="2"/>
  <c r="AC629" i="2"/>
  <c r="AF629" i="2"/>
  <c r="AE629" i="2"/>
  <c r="AD629" i="2"/>
  <c r="K629" i="2"/>
  <c r="L629" i="2" s="1"/>
  <c r="AY691" i="2"/>
  <c r="AX691" i="2"/>
  <c r="AW691" i="2"/>
  <c r="AU691" i="2"/>
  <c r="AV691" i="2"/>
  <c r="Q691" i="2"/>
  <c r="R691" i="2" s="1"/>
  <c r="AQ751" i="2"/>
  <c r="AP751" i="2"/>
  <c r="AM751" i="2"/>
  <c r="AN751" i="2"/>
  <c r="AO751" i="2"/>
  <c r="O751" i="2"/>
  <c r="P751" i="2" s="1"/>
  <c r="AE732" i="2"/>
  <c r="AD732" i="2"/>
  <c r="AB732" i="2"/>
  <c r="AF732" i="2"/>
  <c r="AC732" i="2"/>
  <c r="AF939" i="2"/>
  <c r="AE939" i="2"/>
  <c r="AD939" i="2"/>
  <c r="AC939" i="2"/>
  <c r="AB939" i="2"/>
  <c r="K939" i="2"/>
  <c r="L939" i="2" s="1"/>
  <c r="AM1065" i="2"/>
  <c r="AQ1065" i="2"/>
  <c r="AP1065" i="2"/>
  <c r="AO1065" i="2"/>
  <c r="AN1065" i="2"/>
  <c r="O1065" i="2"/>
  <c r="P1065" i="2" s="1"/>
  <c r="AF1026" i="2"/>
  <c r="AE1026" i="2"/>
  <c r="AD1026" i="2"/>
  <c r="AC1026" i="2"/>
  <c r="AB1026" i="2"/>
  <c r="K1026" i="2"/>
  <c r="L1026" i="2" s="1"/>
  <c r="AD1128" i="2"/>
  <c r="AC1128" i="2"/>
  <c r="AF1128" i="2"/>
  <c r="AE1128" i="2"/>
  <c r="AB1128" i="2"/>
  <c r="K1128" i="2"/>
  <c r="L1128" i="2" s="1"/>
  <c r="AC86" i="2"/>
  <c r="AF86" i="2"/>
  <c r="AE86" i="2"/>
  <c r="AD86" i="2"/>
  <c r="AB86" i="2"/>
  <c r="K86" i="2"/>
  <c r="L86" i="2" s="1"/>
  <c r="AE95" i="2"/>
  <c r="AD95" i="2"/>
  <c r="AC95" i="2"/>
  <c r="AB95" i="2"/>
  <c r="AF95" i="2"/>
  <c r="AX50" i="2"/>
  <c r="AW50" i="2"/>
  <c r="AV50" i="2"/>
  <c r="AU50" i="2"/>
  <c r="AY50" i="2"/>
  <c r="Q50" i="2"/>
  <c r="R50" i="2" s="1"/>
  <c r="AY36" i="2"/>
  <c r="AX36" i="2"/>
  <c r="AW36" i="2"/>
  <c r="AV36" i="2"/>
  <c r="AU36" i="2"/>
  <c r="Q36" i="2"/>
  <c r="R36" i="2" s="1"/>
  <c r="AN260" i="2"/>
  <c r="AM260" i="2"/>
  <c r="AP260" i="2"/>
  <c r="AO260" i="2"/>
  <c r="AQ260" i="2"/>
  <c r="O260" i="2"/>
  <c r="P260" i="2" s="1"/>
  <c r="AS114" i="2"/>
  <c r="AR114" i="2"/>
  <c r="AT114" i="2"/>
  <c r="AL91" i="2"/>
  <c r="AK91" i="2"/>
  <c r="AJ91" i="2"/>
  <c r="Z91" i="2"/>
  <c r="AG91" i="2"/>
  <c r="AI91" i="2"/>
  <c r="Y91" i="2"/>
  <c r="AH91" i="2"/>
  <c r="AA91" i="2"/>
  <c r="AP58" i="2"/>
  <c r="AO58" i="2"/>
  <c r="AN58" i="2"/>
  <c r="AM58" i="2"/>
  <c r="AQ58" i="2"/>
  <c r="O58" i="2"/>
  <c r="P58" i="2" s="1"/>
  <c r="M156" i="2"/>
  <c r="N156" i="2" s="1"/>
  <c r="X156" i="2"/>
  <c r="AM31" i="2"/>
  <c r="AO31" i="2"/>
  <c r="AQ31" i="2"/>
  <c r="AN31" i="2"/>
  <c r="AP31" i="2"/>
  <c r="O31" i="2"/>
  <c r="P31" i="2" s="1"/>
  <c r="AC60" i="2"/>
  <c r="AF60" i="2"/>
  <c r="AE60" i="2"/>
  <c r="AB60" i="2"/>
  <c r="AD60" i="2"/>
  <c r="K60" i="2"/>
  <c r="L60" i="2" s="1"/>
  <c r="AC36" i="2"/>
  <c r="AF36" i="2"/>
  <c r="AD36" i="2"/>
  <c r="AE36" i="2"/>
  <c r="AB36" i="2"/>
  <c r="K36" i="2"/>
  <c r="L36" i="2" s="1"/>
  <c r="AY177" i="2"/>
  <c r="AX177" i="2"/>
  <c r="AU177" i="2"/>
  <c r="AW177" i="2"/>
  <c r="AV177" i="2"/>
  <c r="AB188" i="2"/>
  <c r="AF188" i="2"/>
  <c r="AE188" i="2"/>
  <c r="AD188" i="2"/>
  <c r="AC188" i="2"/>
  <c r="AM173" i="2"/>
  <c r="AO173" i="2"/>
  <c r="AP173" i="2"/>
  <c r="AQ173" i="2"/>
  <c r="AN173" i="2"/>
  <c r="O173" i="2"/>
  <c r="P173" i="2" s="1"/>
  <c r="AX390" i="2"/>
  <c r="AW390" i="2"/>
  <c r="AY390" i="2"/>
  <c r="AV390" i="2"/>
  <c r="AU390" i="2"/>
  <c r="Q390" i="2"/>
  <c r="R390" i="2" s="1"/>
  <c r="AQ160" i="2"/>
  <c r="AP160" i="2"/>
  <c r="AO160" i="2"/>
  <c r="AN160" i="2"/>
  <c r="AM160" i="2"/>
  <c r="O160" i="2"/>
  <c r="P160" i="2" s="1"/>
  <c r="AH198" i="2"/>
  <c r="Z198" i="2"/>
  <c r="AG198" i="2"/>
  <c r="M198" i="2" s="1"/>
  <c r="N198" i="2" s="1"/>
  <c r="Y198" i="2"/>
  <c r="AJ198" i="2"/>
  <c r="AA198" i="2"/>
  <c r="AL198" i="2"/>
  <c r="AK198" i="2"/>
  <c r="AI198" i="2"/>
  <c r="AX229" i="2"/>
  <c r="AV229" i="2"/>
  <c r="AY229" i="2"/>
  <c r="AW229" i="2"/>
  <c r="AU229" i="2"/>
  <c r="Q229" i="2"/>
  <c r="R229" i="2" s="1"/>
  <c r="AB291" i="2"/>
  <c r="AF291" i="2"/>
  <c r="AE291" i="2"/>
  <c r="AC291" i="2"/>
  <c r="AD291" i="2"/>
  <c r="AQ291" i="2"/>
  <c r="AP291" i="2"/>
  <c r="AN291" i="2"/>
  <c r="AO291" i="2"/>
  <c r="AM291" i="2"/>
  <c r="O291" i="2"/>
  <c r="P291" i="2" s="1"/>
  <c r="AF399" i="2"/>
  <c r="AD399" i="2"/>
  <c r="AC399" i="2"/>
  <c r="AE399" i="2"/>
  <c r="AB399" i="2"/>
  <c r="K399" i="2"/>
  <c r="L399" i="2" s="1"/>
  <c r="AF294" i="2"/>
  <c r="AE294" i="2"/>
  <c r="AD294" i="2"/>
  <c r="AB294" i="2"/>
  <c r="AC294" i="2"/>
  <c r="K294" i="2"/>
  <c r="L294" i="2" s="1"/>
  <c r="AY331" i="2"/>
  <c r="AX331" i="2"/>
  <c r="AV331" i="2"/>
  <c r="AW331" i="2"/>
  <c r="AU331" i="2"/>
  <c r="Q331" i="2"/>
  <c r="R331" i="2" s="1"/>
  <c r="AX235" i="2"/>
  <c r="AV235" i="2"/>
  <c r="AU235" i="2"/>
  <c r="AY235" i="2"/>
  <c r="AW235" i="2"/>
  <c r="Q235" i="2"/>
  <c r="R235" i="2" s="1"/>
  <c r="AQ70" i="2"/>
  <c r="AP70" i="2"/>
  <c r="AO70" i="2"/>
  <c r="AN70" i="2"/>
  <c r="AM70" i="2"/>
  <c r="O70" i="2"/>
  <c r="P70" i="2" s="1"/>
  <c r="AT42" i="2"/>
  <c r="AS42" i="2"/>
  <c r="AR42" i="2"/>
  <c r="AX18" i="2"/>
  <c r="AW18" i="2"/>
  <c r="AV18" i="2"/>
  <c r="AU18" i="2"/>
  <c r="AY18" i="2"/>
  <c r="Q18" i="2"/>
  <c r="R18" i="2" s="1"/>
  <c r="AO19" i="2"/>
  <c r="AP19" i="2"/>
  <c r="AQ19" i="2"/>
  <c r="AN19" i="2"/>
  <c r="AM19" i="2"/>
  <c r="O19" i="2"/>
  <c r="P19" i="2" s="1"/>
  <c r="AU21" i="2"/>
  <c r="AX21" i="2"/>
  <c r="AY21" i="2"/>
  <c r="AW21" i="2"/>
  <c r="AV21" i="2"/>
  <c r="Q21" i="2"/>
  <c r="R21" i="2" s="1"/>
  <c r="AY108" i="2"/>
  <c r="AX108" i="2"/>
  <c r="AW108" i="2"/>
  <c r="AV108" i="2"/>
  <c r="AU108" i="2"/>
  <c r="Q108" i="2"/>
  <c r="R108" i="2" s="1"/>
  <c r="AM129" i="2"/>
  <c r="AN129" i="2"/>
  <c r="AQ129" i="2"/>
  <c r="AP129" i="2"/>
  <c r="AO129" i="2"/>
  <c r="O129" i="2"/>
  <c r="P129" i="2" s="1"/>
  <c r="AF128" i="2"/>
  <c r="AD128" i="2"/>
  <c r="AC128" i="2"/>
  <c r="AB128" i="2"/>
  <c r="AE128" i="2"/>
  <c r="K128" i="2"/>
  <c r="L128" i="2" s="1"/>
  <c r="AQ136" i="2"/>
  <c r="AP136" i="2"/>
  <c r="AO136" i="2"/>
  <c r="AN136" i="2"/>
  <c r="AM136" i="2"/>
  <c r="O136" i="2"/>
  <c r="P136" i="2" s="1"/>
  <c r="AC89" i="2"/>
  <c r="AF89" i="2"/>
  <c r="AE89" i="2"/>
  <c r="AD89" i="2"/>
  <c r="AB89" i="2"/>
  <c r="K89" i="2"/>
  <c r="L89" i="2" s="1"/>
  <c r="AY124" i="2"/>
  <c r="AX124" i="2"/>
  <c r="AW124" i="2"/>
  <c r="AV124" i="2"/>
  <c r="AU124" i="2"/>
  <c r="Q124" i="2"/>
  <c r="R124" i="2" s="1"/>
  <c r="AF278" i="2"/>
  <c r="AE278" i="2"/>
  <c r="AD278" i="2"/>
  <c r="AB278" i="2"/>
  <c r="AC278" i="2"/>
  <c r="K278" i="2"/>
  <c r="L278" i="2" s="1"/>
  <c r="AF437" i="2"/>
  <c r="AE437" i="2"/>
  <c r="AD437" i="2"/>
  <c r="AC437" i="2"/>
  <c r="AB437" i="2"/>
  <c r="AE75" i="2"/>
  <c r="AD75" i="2"/>
  <c r="AC75" i="2"/>
  <c r="AB75" i="2"/>
  <c r="AF75" i="2"/>
  <c r="K75" i="2"/>
  <c r="L75" i="2" s="1"/>
  <c r="AD78" i="2"/>
  <c r="AC78" i="2"/>
  <c r="AF78" i="2"/>
  <c r="AE78" i="2"/>
  <c r="AB78" i="2"/>
  <c r="K78" i="2"/>
  <c r="L78" i="2" s="1"/>
  <c r="AC18" i="2"/>
  <c r="AF18" i="2"/>
  <c r="AD18" i="2"/>
  <c r="AE18" i="2"/>
  <c r="AB18" i="2"/>
  <c r="K18" i="2"/>
  <c r="L18" i="2" s="1"/>
  <c r="AF146" i="2"/>
  <c r="AC146" i="2"/>
  <c r="AE146" i="2"/>
  <c r="AD146" i="2"/>
  <c r="AB146" i="2"/>
  <c r="AH178" i="2"/>
  <c r="Z178" i="2"/>
  <c r="AG178" i="2"/>
  <c r="Y178" i="2"/>
  <c r="AL178" i="2"/>
  <c r="AK178" i="2"/>
  <c r="AJ178" i="2"/>
  <c r="AI178" i="2"/>
  <c r="AA178" i="2"/>
  <c r="AX221" i="2"/>
  <c r="AV221" i="2"/>
  <c r="AW221" i="2"/>
  <c r="AU221" i="2"/>
  <c r="AY221" i="2"/>
  <c r="O217" i="2"/>
  <c r="P217" i="2" s="1"/>
  <c r="K288" i="2"/>
  <c r="L288" i="2" s="1"/>
  <c r="AT136" i="2"/>
  <c r="AS136" i="2"/>
  <c r="AR136" i="2"/>
  <c r="AR225" i="2"/>
  <c r="AT225" i="2"/>
  <c r="AS225" i="2"/>
  <c r="AP400" i="2"/>
  <c r="AO400" i="2"/>
  <c r="AQ400" i="2"/>
  <c r="AM400" i="2"/>
  <c r="AN400" i="2"/>
  <c r="O400" i="2"/>
  <c r="P400" i="2" s="1"/>
  <c r="AF411" i="2"/>
  <c r="AD411" i="2"/>
  <c r="AC411" i="2"/>
  <c r="AE411" i="2"/>
  <c r="AB411" i="2"/>
  <c r="K411" i="2"/>
  <c r="L411" i="2" s="1"/>
  <c r="AJ303" i="2"/>
  <c r="AI303" i="2"/>
  <c r="AA303" i="2"/>
  <c r="AH303" i="2"/>
  <c r="Z303" i="2"/>
  <c r="AL303" i="2"/>
  <c r="AK303" i="2"/>
  <c r="AG303" i="2"/>
  <c r="M303" i="2" s="1"/>
  <c r="N303" i="2" s="1"/>
  <c r="Y303" i="2"/>
  <c r="X368" i="2"/>
  <c r="AB273" i="2"/>
  <c r="AF273" i="2"/>
  <c r="AD273" i="2"/>
  <c r="AC273" i="2"/>
  <c r="AE273" i="2"/>
  <c r="AQ297" i="2"/>
  <c r="AP297" i="2"/>
  <c r="AN297" i="2"/>
  <c r="AO297" i="2"/>
  <c r="AM297" i="2"/>
  <c r="O297" i="2"/>
  <c r="P297" i="2" s="1"/>
  <c r="AC317" i="2"/>
  <c r="AB317" i="2"/>
  <c r="AF317" i="2"/>
  <c r="AD317" i="2"/>
  <c r="AE317" i="2"/>
  <c r="K317" i="2"/>
  <c r="L317" i="2" s="1"/>
  <c r="AY586" i="2"/>
  <c r="AX586" i="2"/>
  <c r="AW586" i="2"/>
  <c r="AU586" i="2"/>
  <c r="AV586" i="2"/>
  <c r="Q586" i="2"/>
  <c r="R586" i="2" s="1"/>
  <c r="AH370" i="2"/>
  <c r="Z370" i="2"/>
  <c r="AL370" i="2"/>
  <c r="AK370" i="2"/>
  <c r="AI370" i="2"/>
  <c r="Y370" i="2"/>
  <c r="AJ370" i="2"/>
  <c r="AG370" i="2"/>
  <c r="AA370" i="2"/>
  <c r="M506" i="2"/>
  <c r="N506" i="2" s="1"/>
  <c r="X506" i="2"/>
  <c r="AQ448" i="2"/>
  <c r="AP448" i="2"/>
  <c r="AO448" i="2"/>
  <c r="AM448" i="2"/>
  <c r="AN448" i="2"/>
  <c r="O448" i="2"/>
  <c r="P448" i="2" s="1"/>
  <c r="X497" i="2"/>
  <c r="M497" i="2"/>
  <c r="N497" i="2" s="1"/>
  <c r="AY695" i="2"/>
  <c r="AX695" i="2"/>
  <c r="AW695" i="2"/>
  <c r="AU695" i="2"/>
  <c r="AV695" i="2"/>
  <c r="Q695" i="2"/>
  <c r="R695" i="2" s="1"/>
  <c r="X704" i="2"/>
  <c r="M704" i="2"/>
  <c r="N704" i="2" s="1"/>
  <c r="AL813" i="2"/>
  <c r="AK813" i="2"/>
  <c r="AJ813" i="2"/>
  <c r="AH813" i="2"/>
  <c r="AG813" i="2"/>
  <c r="M813" i="2" s="1"/>
  <c r="N813" i="2" s="1"/>
  <c r="AA813" i="2"/>
  <c r="AI813" i="2"/>
  <c r="Z813" i="2"/>
  <c r="Y813" i="2"/>
  <c r="AX814" i="2"/>
  <c r="AW814" i="2"/>
  <c r="AV814" i="2"/>
  <c r="AY814" i="2"/>
  <c r="AU814" i="2"/>
  <c r="Q814" i="2"/>
  <c r="R814" i="2" s="1"/>
  <c r="AF856" i="2"/>
  <c r="AD856" i="2"/>
  <c r="AC856" i="2"/>
  <c r="AE856" i="2"/>
  <c r="AB856" i="2"/>
  <c r="M767" i="2"/>
  <c r="N767" i="2" s="1"/>
  <c r="X767" i="2"/>
  <c r="AI901" i="2"/>
  <c r="AA901" i="2"/>
  <c r="AL901" i="2"/>
  <c r="AK901" i="2"/>
  <c r="Z901" i="2"/>
  <c r="AJ901" i="2"/>
  <c r="Y901" i="2"/>
  <c r="AG901" i="2"/>
  <c r="M901" i="2" s="1"/>
  <c r="N901" i="2" s="1"/>
  <c r="AH901" i="2"/>
  <c r="AY976" i="2"/>
  <c r="AX976" i="2"/>
  <c r="AW976" i="2"/>
  <c r="AU976" i="2"/>
  <c r="AV976" i="2"/>
  <c r="Q976" i="2"/>
  <c r="R976" i="2" s="1"/>
  <c r="AE904" i="2"/>
  <c r="AB904" i="2"/>
  <c r="AF904" i="2"/>
  <c r="AC904" i="2"/>
  <c r="AD904" i="2"/>
  <c r="K904" i="2"/>
  <c r="L904" i="2" s="1"/>
  <c r="AP951" i="2"/>
  <c r="AO951" i="2"/>
  <c r="AN951" i="2"/>
  <c r="AM951" i="2"/>
  <c r="AQ951" i="2"/>
  <c r="O951" i="2"/>
  <c r="P951" i="2" s="1"/>
  <c r="AP991" i="2"/>
  <c r="AO991" i="2"/>
  <c r="AN991" i="2"/>
  <c r="AM991" i="2"/>
  <c r="AQ991" i="2"/>
  <c r="O991" i="2"/>
  <c r="P991" i="2" s="1"/>
  <c r="AT978" i="2"/>
  <c r="AS978" i="2"/>
  <c r="AR978" i="2"/>
  <c r="AM1037" i="2"/>
  <c r="AQ1037" i="2"/>
  <c r="AP1037" i="2"/>
  <c r="AN1037" i="2"/>
  <c r="AO1037" i="2"/>
  <c r="O1037" i="2"/>
  <c r="P1037" i="2" s="1"/>
  <c r="AM1063" i="2"/>
  <c r="AQ1063" i="2"/>
  <c r="AP1063" i="2"/>
  <c r="AO1063" i="2"/>
  <c r="AN1063" i="2"/>
  <c r="O1063" i="2"/>
  <c r="P1063" i="2" s="1"/>
  <c r="AO1134" i="2"/>
  <c r="AP1134" i="2"/>
  <c r="AN1134" i="2"/>
  <c r="AM1134" i="2"/>
  <c r="AQ1134" i="2"/>
  <c r="O1134" i="2"/>
  <c r="P1134" i="2" s="1"/>
  <c r="K1146" i="2"/>
  <c r="L1146" i="2" s="1"/>
  <c r="AW1146" i="2"/>
  <c r="AV1146" i="2"/>
  <c r="AX1146" i="2"/>
  <c r="AY1146" i="2"/>
  <c r="AU1146" i="2"/>
  <c r="Q1146" i="2"/>
  <c r="R1146" i="2" s="1"/>
  <c r="AQ1177" i="2"/>
  <c r="AP1177" i="2"/>
  <c r="AO1177" i="2"/>
  <c r="AN1177" i="2"/>
  <c r="AM1177" i="2"/>
  <c r="O1177" i="2"/>
  <c r="P1177" i="2" s="1"/>
  <c r="Q1200" i="2"/>
  <c r="R1200" i="2" s="1"/>
  <c r="AF1223" i="2"/>
  <c r="AE1223" i="2"/>
  <c r="AC1223" i="2"/>
  <c r="AB1223" i="2"/>
  <c r="AD1223" i="2"/>
  <c r="K1223" i="2"/>
  <c r="L1223" i="2" s="1"/>
  <c r="AL1260" i="2"/>
  <c r="AK1260" i="2"/>
  <c r="AJ1260" i="2"/>
  <c r="AA1260" i="2"/>
  <c r="AH1260" i="2"/>
  <c r="Y1260" i="2"/>
  <c r="AG1260" i="2"/>
  <c r="M1260" i="2" s="1"/>
  <c r="N1260" i="2" s="1"/>
  <c r="Z1260" i="2"/>
  <c r="AI1260" i="2"/>
  <c r="X1189" i="2"/>
  <c r="AI1316" i="2"/>
  <c r="AA1316" i="2"/>
  <c r="AK1316" i="2"/>
  <c r="AG1316" i="2"/>
  <c r="M1316" i="2" s="1"/>
  <c r="N1316" i="2" s="1"/>
  <c r="AL1316" i="2"/>
  <c r="AJ1316" i="2"/>
  <c r="AH1316" i="2"/>
  <c r="Z1316" i="2"/>
  <c r="Y1316" i="2"/>
  <c r="X1330" i="2"/>
  <c r="AN1361" i="2"/>
  <c r="AM1361" i="2"/>
  <c r="AP1361" i="2"/>
  <c r="AO1361" i="2"/>
  <c r="AQ1361" i="2"/>
  <c r="O1361" i="2"/>
  <c r="P1361" i="2" s="1"/>
  <c r="AY1373" i="2"/>
  <c r="AX1373" i="2"/>
  <c r="AV1373" i="2"/>
  <c r="AU1373" i="2"/>
  <c r="AW1373" i="2"/>
  <c r="Q1373" i="2"/>
  <c r="R1373" i="2" s="1"/>
  <c r="AQ1398" i="2"/>
  <c r="AN1398" i="2"/>
  <c r="AP1398" i="2"/>
  <c r="AO1398" i="2"/>
  <c r="AM1398" i="2"/>
  <c r="O1398" i="2"/>
  <c r="P1398" i="2" s="1"/>
  <c r="AY1375" i="2"/>
  <c r="AW1375" i="2"/>
  <c r="AU1375" i="2"/>
  <c r="AV1375" i="2"/>
  <c r="AX1375" i="2"/>
  <c r="Q1375" i="2"/>
  <c r="R1375" i="2" s="1"/>
  <c r="AM1386" i="2"/>
  <c r="AQ1386" i="2"/>
  <c r="AP1386" i="2"/>
  <c r="AO1386" i="2"/>
  <c r="AN1386" i="2"/>
  <c r="O1386" i="2"/>
  <c r="P1386" i="2" s="1"/>
  <c r="M1376" i="2"/>
  <c r="N1376" i="2" s="1"/>
  <c r="X1376" i="2"/>
  <c r="AQ1417" i="2"/>
  <c r="AP1417" i="2"/>
  <c r="AO1417" i="2"/>
  <c r="AN1417" i="2"/>
  <c r="AM1417" i="2"/>
  <c r="O1417" i="2"/>
  <c r="P1417" i="2" s="1"/>
  <c r="AB1442" i="2"/>
  <c r="AE1442" i="2"/>
  <c r="AC1442" i="2"/>
  <c r="AD1442" i="2"/>
  <c r="AF1442" i="2"/>
  <c r="K1442" i="2"/>
  <c r="L1442" i="2" s="1"/>
  <c r="X1501" i="2"/>
  <c r="AY1256" i="2"/>
  <c r="AX1256" i="2"/>
  <c r="AW1256" i="2"/>
  <c r="AU1256" i="2"/>
  <c r="AV1256" i="2"/>
  <c r="AQ1369" i="2"/>
  <c r="AM1369" i="2"/>
  <c r="AN1369" i="2"/>
  <c r="AP1369" i="2"/>
  <c r="AO1369" i="2"/>
  <c r="O1369" i="2"/>
  <c r="P1369" i="2" s="1"/>
  <c r="AU1395" i="2"/>
  <c r="AV1395" i="2"/>
  <c r="AY1395" i="2"/>
  <c r="AX1395" i="2"/>
  <c r="AW1395" i="2"/>
  <c r="Q1395" i="2"/>
  <c r="R1395" i="2" s="1"/>
  <c r="X1467" i="2"/>
  <c r="AM1478" i="2"/>
  <c r="AQ1478" i="2"/>
  <c r="AN1478" i="2"/>
  <c r="AO1478" i="2"/>
  <c r="AP1478" i="2"/>
  <c r="AP977" i="2"/>
  <c r="AO977" i="2"/>
  <c r="AN977" i="2"/>
  <c r="AM977" i="2"/>
  <c r="AQ977" i="2"/>
  <c r="O977" i="2"/>
  <c r="P977" i="2" s="1"/>
  <c r="AQ1077" i="2"/>
  <c r="AP1077" i="2"/>
  <c r="AO1077" i="2"/>
  <c r="AM1077" i="2"/>
  <c r="AN1077" i="2"/>
  <c r="AY1081" i="2"/>
  <c r="AX1081" i="2"/>
  <c r="AW1081" i="2"/>
  <c r="AV1081" i="2"/>
  <c r="AU1081" i="2"/>
  <c r="Q1081" i="2"/>
  <c r="R1081" i="2" s="1"/>
  <c r="AO1152" i="2"/>
  <c r="AN1152" i="2"/>
  <c r="AM1152" i="2"/>
  <c r="AP1152" i="2"/>
  <c r="AQ1152" i="2"/>
  <c r="O1152" i="2"/>
  <c r="P1152" i="2" s="1"/>
  <c r="AV413" i="2"/>
  <c r="AY413" i="2"/>
  <c r="AW413" i="2"/>
  <c r="AU413" i="2"/>
  <c r="AX413" i="2"/>
  <c r="Q413" i="2"/>
  <c r="R413" i="2" s="1"/>
  <c r="AF626" i="2"/>
  <c r="AE626" i="2"/>
  <c r="AD626" i="2"/>
  <c r="AC626" i="2"/>
  <c r="AB626" i="2"/>
  <c r="AY383" i="2"/>
  <c r="AX383" i="2"/>
  <c r="AV383" i="2"/>
  <c r="AW383" i="2"/>
  <c r="AU383" i="2"/>
  <c r="Q383" i="2"/>
  <c r="R383" i="2" s="1"/>
  <c r="AW330" i="2"/>
  <c r="AV330" i="2"/>
  <c r="AU330" i="2"/>
  <c r="AY330" i="2"/>
  <c r="AX330" i="2"/>
  <c r="Q330" i="2"/>
  <c r="R330" i="2" s="1"/>
  <c r="AN195" i="2"/>
  <c r="AM195" i="2"/>
  <c r="AQ195" i="2"/>
  <c r="AP195" i="2"/>
  <c r="AO195" i="2"/>
  <c r="M209" i="2"/>
  <c r="N209" i="2" s="1"/>
  <c r="X209" i="2"/>
  <c r="AB454" i="2"/>
  <c r="AE454" i="2"/>
  <c r="AD454" i="2"/>
  <c r="AC454" i="2"/>
  <c r="AF454" i="2"/>
  <c r="K454" i="2"/>
  <c r="L454" i="2" s="1"/>
  <c r="AF487" i="2"/>
  <c r="AE487" i="2"/>
  <c r="AD487" i="2"/>
  <c r="AC487" i="2"/>
  <c r="AB487" i="2"/>
  <c r="K487" i="2"/>
  <c r="L487" i="2" s="1"/>
  <c r="AR556" i="2"/>
  <c r="AT556" i="2"/>
  <c r="AS556" i="2"/>
  <c r="AQ685" i="2"/>
  <c r="AP685" i="2"/>
  <c r="AO685" i="2"/>
  <c r="AM685" i="2"/>
  <c r="AN685" i="2"/>
  <c r="O685" i="2"/>
  <c r="P685" i="2" s="1"/>
  <c r="AP704" i="2"/>
  <c r="AN704" i="2"/>
  <c r="AM704" i="2"/>
  <c r="AO704" i="2"/>
  <c r="AQ704" i="2"/>
  <c r="O704" i="2"/>
  <c r="P704" i="2" s="1"/>
  <c r="AB631" i="2"/>
  <c r="AC631" i="2"/>
  <c r="AD631" i="2"/>
  <c r="AE631" i="2"/>
  <c r="AF631" i="2"/>
  <c r="K631" i="2"/>
  <c r="L631" i="2" s="1"/>
  <c r="AL821" i="2"/>
  <c r="AK821" i="2"/>
  <c r="AJ821" i="2"/>
  <c r="AI821" i="2"/>
  <c r="AH821" i="2"/>
  <c r="AG821" i="2"/>
  <c r="M821" i="2" s="1"/>
  <c r="N821" i="2" s="1"/>
  <c r="AA821" i="2"/>
  <c r="Y821" i="2"/>
  <c r="Z821" i="2"/>
  <c r="AY900" i="2"/>
  <c r="AU900" i="2"/>
  <c r="AX900" i="2"/>
  <c r="AW900" i="2"/>
  <c r="AV900" i="2"/>
  <c r="Q900" i="2"/>
  <c r="R900" i="2" s="1"/>
  <c r="X983" i="2"/>
  <c r="M983" i="2"/>
  <c r="N983" i="2" s="1"/>
  <c r="AT1045" i="2"/>
  <c r="AR1045" i="2"/>
  <c r="AS1045" i="2"/>
  <c r="AY1036" i="2"/>
  <c r="AX1036" i="2"/>
  <c r="AV1036" i="2"/>
  <c r="AU1036" i="2"/>
  <c r="AW1036" i="2"/>
  <c r="Q1036" i="2"/>
  <c r="R1036" i="2" s="1"/>
  <c r="AF1118" i="2"/>
  <c r="AE1118" i="2"/>
  <c r="AD1118" i="2"/>
  <c r="AC1118" i="2"/>
  <c r="AB1118" i="2"/>
  <c r="K1118" i="2"/>
  <c r="L1118" i="2" s="1"/>
  <c r="AL1039" i="2"/>
  <c r="AJ1039" i="2"/>
  <c r="AI1039" i="2"/>
  <c r="AA1039" i="2"/>
  <c r="AH1039" i="2"/>
  <c r="Z1039" i="2"/>
  <c r="Y1039" i="2"/>
  <c r="AK1039" i="2"/>
  <c r="AG1039" i="2"/>
  <c r="M1039" i="2" s="1"/>
  <c r="N1039" i="2" s="1"/>
  <c r="AB1216" i="2"/>
  <c r="AF1216" i="2"/>
  <c r="AE1216" i="2"/>
  <c r="AD1216" i="2"/>
  <c r="AC1216" i="2"/>
  <c r="K1216" i="2"/>
  <c r="L1216" i="2" s="1"/>
  <c r="X1198" i="2"/>
  <c r="AJ1206" i="2"/>
  <c r="AI1206" i="2"/>
  <c r="AA1206" i="2"/>
  <c r="AG1206" i="2"/>
  <c r="Y1206" i="2"/>
  <c r="Z1206" i="2"/>
  <c r="AL1206" i="2"/>
  <c r="AK1206" i="2"/>
  <c r="AH1206" i="2"/>
  <c r="AQ1324" i="2"/>
  <c r="AP1324" i="2"/>
  <c r="AM1324" i="2"/>
  <c r="AO1324" i="2"/>
  <c r="AN1324" i="2"/>
  <c r="O1324" i="2"/>
  <c r="P1324" i="2" s="1"/>
  <c r="AT1385" i="2"/>
  <c r="AS1385" i="2"/>
  <c r="AR1385" i="2"/>
  <c r="AY1421" i="2"/>
  <c r="AX1421" i="2"/>
  <c r="AV1421" i="2"/>
  <c r="AW1421" i="2"/>
  <c r="AU1421" i="2"/>
  <c r="Q1421" i="2"/>
  <c r="R1421" i="2" s="1"/>
  <c r="AY1434" i="2"/>
  <c r="AX1434" i="2"/>
  <c r="AW1434" i="2"/>
  <c r="AV1434" i="2"/>
  <c r="AU1434" i="2"/>
  <c r="Q1434" i="2"/>
  <c r="R1434" i="2" s="1"/>
  <c r="AE1459" i="2"/>
  <c r="AC1459" i="2"/>
  <c r="AF1459" i="2"/>
  <c r="AD1459" i="2"/>
  <c r="AB1459" i="2"/>
  <c r="K1459" i="2"/>
  <c r="L1459" i="2" s="1"/>
  <c r="AM1482" i="2"/>
  <c r="AQ1482" i="2"/>
  <c r="AN1482" i="2"/>
  <c r="AO1482" i="2"/>
  <c r="AP1482" i="2"/>
  <c r="O1482" i="2"/>
  <c r="P1482" i="2" s="1"/>
  <c r="AY1362" i="2"/>
  <c r="AW1362" i="2"/>
  <c r="AV1362" i="2"/>
  <c r="AX1362" i="2"/>
  <c r="AU1362" i="2"/>
  <c r="Q1362" i="2"/>
  <c r="R1362" i="2" s="1"/>
  <c r="AF1434" i="2"/>
  <c r="AE1434" i="2"/>
  <c r="AD1434" i="2"/>
  <c r="AC1434" i="2"/>
  <c r="AB1434" i="2"/>
  <c r="K1434" i="2"/>
  <c r="L1434" i="2" s="1"/>
  <c r="AX766" i="2"/>
  <c r="AW766" i="2"/>
  <c r="AV766" i="2"/>
  <c r="AU766" i="2"/>
  <c r="AY766" i="2"/>
  <c r="Q766" i="2"/>
  <c r="R766" i="2" s="1"/>
  <c r="AX1237" i="2"/>
  <c r="AW1237" i="2"/>
  <c r="AV1237" i="2"/>
  <c r="AU1237" i="2"/>
  <c r="AY1237" i="2"/>
  <c r="AQ1396" i="2"/>
  <c r="AN1396" i="2"/>
  <c r="AP1396" i="2"/>
  <c r="AO1396" i="2"/>
  <c r="AM1396" i="2"/>
  <c r="O1396" i="2"/>
  <c r="P1396" i="2" s="1"/>
  <c r="K188" i="2"/>
  <c r="L188" i="2" s="1"/>
  <c r="AV286" i="2"/>
  <c r="AU286" i="2"/>
  <c r="AX286" i="2"/>
  <c r="AW286" i="2"/>
  <c r="AY286" i="2"/>
  <c r="Q286" i="2"/>
  <c r="R286" i="2" s="1"/>
  <c r="X228" i="2"/>
  <c r="AV385" i="2"/>
  <c r="AY385" i="2"/>
  <c r="AX385" i="2"/>
  <c r="AW385" i="2"/>
  <c r="AU385" i="2"/>
  <c r="Q385" i="2"/>
  <c r="R385" i="2" s="1"/>
  <c r="AY456" i="2"/>
  <c r="AX456" i="2"/>
  <c r="AW456" i="2"/>
  <c r="AU456" i="2"/>
  <c r="AV456" i="2"/>
  <c r="Q456" i="2"/>
  <c r="R456" i="2" s="1"/>
  <c r="AY562" i="2"/>
  <c r="AX562" i="2"/>
  <c r="AW562" i="2"/>
  <c r="AU562" i="2"/>
  <c r="AV562" i="2"/>
  <c r="Q562" i="2"/>
  <c r="R562" i="2" s="1"/>
  <c r="AM593" i="2"/>
  <c r="AQ593" i="2"/>
  <c r="AN593" i="2"/>
  <c r="AP593" i="2"/>
  <c r="AO593" i="2"/>
  <c r="O593" i="2"/>
  <c r="P593" i="2" s="1"/>
  <c r="AJ711" i="2"/>
  <c r="AG711" i="2"/>
  <c r="M711" i="2" s="1"/>
  <c r="N711" i="2" s="1"/>
  <c r="Y711" i="2"/>
  <c r="AL711" i="2"/>
  <c r="AA711" i="2"/>
  <c r="AK711" i="2"/>
  <c r="AI711" i="2"/>
  <c r="AH711" i="2"/>
  <c r="Z711" i="2"/>
  <c r="AP788" i="2"/>
  <c r="AO788" i="2"/>
  <c r="AN788" i="2"/>
  <c r="AM788" i="2"/>
  <c r="AQ788" i="2"/>
  <c r="O788" i="2"/>
  <c r="P788" i="2" s="1"/>
  <c r="AT879" i="2"/>
  <c r="AS879" i="2"/>
  <c r="AR879" i="2"/>
  <c r="AL747" i="2"/>
  <c r="AK747" i="2"/>
  <c r="AJ747" i="2"/>
  <c r="AI747" i="2"/>
  <c r="AA747" i="2"/>
  <c r="AH747" i="2"/>
  <c r="Z747" i="2"/>
  <c r="Y747" i="2"/>
  <c r="AG747" i="2"/>
  <c r="M747" i="2" s="1"/>
  <c r="N747" i="2" s="1"/>
  <c r="AD964" i="2"/>
  <c r="AC964" i="2"/>
  <c r="AB964" i="2"/>
  <c r="AE964" i="2"/>
  <c r="AF964" i="2"/>
  <c r="K964" i="2"/>
  <c r="L964" i="2" s="1"/>
  <c r="AX949" i="2"/>
  <c r="AW949" i="2"/>
  <c r="AV949" i="2"/>
  <c r="AU949" i="2"/>
  <c r="AY949" i="2"/>
  <c r="Q949" i="2"/>
  <c r="R949" i="2" s="1"/>
  <c r="AL837" i="2"/>
  <c r="AK837" i="2"/>
  <c r="AJ837" i="2"/>
  <c r="AH837" i="2"/>
  <c r="Z837" i="2"/>
  <c r="AI837" i="2"/>
  <c r="AG837" i="2"/>
  <c r="AA837" i="2"/>
  <c r="Y837" i="2"/>
  <c r="M973" i="2"/>
  <c r="N973" i="2" s="1"/>
  <c r="X973" i="2"/>
  <c r="AF1002" i="2"/>
  <c r="AE1002" i="2"/>
  <c r="AB1002" i="2"/>
  <c r="AC1002" i="2"/>
  <c r="AD1002" i="2"/>
  <c r="AW1104" i="2"/>
  <c r="AV1104" i="2"/>
  <c r="AU1104" i="2"/>
  <c r="AX1104" i="2"/>
  <c r="AY1104" i="2"/>
  <c r="Q1104" i="2"/>
  <c r="R1104" i="2" s="1"/>
  <c r="X1179" i="2"/>
  <c r="AE1253" i="2"/>
  <c r="AC1253" i="2"/>
  <c r="AB1253" i="2"/>
  <c r="AD1253" i="2"/>
  <c r="AF1253" i="2"/>
  <c r="K1253" i="2"/>
  <c r="L1253" i="2" s="1"/>
  <c r="X1302" i="2"/>
  <c r="M1302" i="2"/>
  <c r="N1302" i="2" s="1"/>
  <c r="O1478" i="2"/>
  <c r="P1478" i="2" s="1"/>
  <c r="AY787" i="2"/>
  <c r="AX787" i="2"/>
  <c r="AU787" i="2"/>
  <c r="AW787" i="2"/>
  <c r="AV787" i="2"/>
  <c r="Q787" i="2"/>
  <c r="R787" i="2" s="1"/>
  <c r="AM1015" i="2"/>
  <c r="AQ1015" i="2"/>
  <c r="AP1015" i="2"/>
  <c r="AO1015" i="2"/>
  <c r="AN1015" i="2"/>
  <c r="O1015" i="2"/>
  <c r="P1015" i="2" s="1"/>
  <c r="AS30" i="2"/>
  <c r="AR30" i="2"/>
  <c r="AT30" i="2"/>
  <c r="AV459" i="2"/>
  <c r="AU459" i="2"/>
  <c r="AY459" i="2"/>
  <c r="AX459" i="2"/>
  <c r="AW459" i="2"/>
  <c r="Q459" i="2"/>
  <c r="R459" i="2" s="1"/>
  <c r="AV433" i="2"/>
  <c r="AU433" i="2"/>
  <c r="AY433" i="2"/>
  <c r="AX433" i="2"/>
  <c r="AW433" i="2"/>
  <c r="AE568" i="2"/>
  <c r="AB568" i="2"/>
  <c r="AF568" i="2"/>
  <c r="AD568" i="2"/>
  <c r="AC568" i="2"/>
  <c r="K568" i="2"/>
  <c r="L568" i="2" s="1"/>
  <c r="AH742" i="2"/>
  <c r="Z742" i="2"/>
  <c r="AG742" i="2"/>
  <c r="M742" i="2" s="1"/>
  <c r="N742" i="2" s="1"/>
  <c r="Y742" i="2"/>
  <c r="AL742" i="2"/>
  <c r="AI742" i="2"/>
  <c r="AA742" i="2"/>
  <c r="AK742" i="2"/>
  <c r="AJ742" i="2"/>
  <c r="AD879" i="2"/>
  <c r="AC879" i="2"/>
  <c r="AB879" i="2"/>
  <c r="AE879" i="2"/>
  <c r="AF879" i="2"/>
  <c r="K879" i="2"/>
  <c r="L879" i="2" s="1"/>
  <c r="AP844" i="2"/>
  <c r="AO844" i="2"/>
  <c r="AN844" i="2"/>
  <c r="AQ844" i="2"/>
  <c r="AM844" i="2"/>
  <c r="O844" i="2"/>
  <c r="P844" i="2" s="1"/>
  <c r="AT932" i="2"/>
  <c r="AS932" i="2"/>
  <c r="AR932" i="2"/>
  <c r="AL781" i="2"/>
  <c r="AK781" i="2"/>
  <c r="AJ781" i="2"/>
  <c r="AI781" i="2"/>
  <c r="AA781" i="2"/>
  <c r="AH781" i="2"/>
  <c r="Z781" i="2"/>
  <c r="Y781" i="2"/>
  <c r="AG781" i="2"/>
  <c r="AH975" i="2"/>
  <c r="Z975" i="2"/>
  <c r="AG975" i="2"/>
  <c r="Y975" i="2"/>
  <c r="AL975" i="2"/>
  <c r="AK975" i="2"/>
  <c r="AI975" i="2"/>
  <c r="AA975" i="2"/>
  <c r="AJ975" i="2"/>
  <c r="AL823" i="2"/>
  <c r="AK823" i="2"/>
  <c r="AJ823" i="2"/>
  <c r="AH823" i="2"/>
  <c r="Z823" i="2"/>
  <c r="AA823" i="2"/>
  <c r="Y823" i="2"/>
  <c r="AG823" i="2"/>
  <c r="AI823" i="2"/>
  <c r="AL887" i="2"/>
  <c r="AK887" i="2"/>
  <c r="AJ887" i="2"/>
  <c r="AH887" i="2"/>
  <c r="Z887" i="2"/>
  <c r="AG887" i="2"/>
  <c r="M887" i="2" s="1"/>
  <c r="N887" i="2" s="1"/>
  <c r="Y887" i="2"/>
  <c r="AI887" i="2"/>
  <c r="AA887" i="2"/>
  <c r="AH985" i="2"/>
  <c r="Z985" i="2"/>
  <c r="AG985" i="2"/>
  <c r="Y985" i="2"/>
  <c r="AL985" i="2"/>
  <c r="AK985" i="2"/>
  <c r="AI985" i="2"/>
  <c r="AA985" i="2"/>
  <c r="AJ985" i="2"/>
  <c r="AI1030" i="2"/>
  <c r="AA1030" i="2"/>
  <c r="AH1030" i="2"/>
  <c r="Z1030" i="2"/>
  <c r="AL1030" i="2"/>
  <c r="Y1030" i="2"/>
  <c r="AK1030" i="2"/>
  <c r="AJ1030" i="2"/>
  <c r="AG1030" i="2"/>
  <c r="X926" i="2"/>
  <c r="AY1103" i="2"/>
  <c r="AX1103" i="2"/>
  <c r="AW1103" i="2"/>
  <c r="AV1103" i="2"/>
  <c r="AU1103" i="2"/>
  <c r="Q1103" i="2"/>
  <c r="R1103" i="2" s="1"/>
  <c r="AE1184" i="2"/>
  <c r="AD1184" i="2"/>
  <c r="AC1184" i="2"/>
  <c r="AB1184" i="2"/>
  <c r="AF1184" i="2"/>
  <c r="K1184" i="2"/>
  <c r="L1184" i="2" s="1"/>
  <c r="X1127" i="2"/>
  <c r="X1327" i="2"/>
  <c r="M1327" i="2"/>
  <c r="N1327" i="2" s="1"/>
  <c r="AQ1368" i="2"/>
  <c r="AO1368" i="2"/>
  <c r="AN1368" i="2"/>
  <c r="AP1368" i="2"/>
  <c r="AM1368" i="2"/>
  <c r="O1368" i="2"/>
  <c r="P1368" i="2" s="1"/>
  <c r="AE1393" i="2"/>
  <c r="AF1393" i="2"/>
  <c r="AD1393" i="2"/>
  <c r="AC1393" i="2"/>
  <c r="AB1393" i="2"/>
  <c r="AM1388" i="2"/>
  <c r="AQ1388" i="2"/>
  <c r="AP1388" i="2"/>
  <c r="AO1388" i="2"/>
  <c r="AN1388" i="2"/>
  <c r="O1388" i="2"/>
  <c r="P1388" i="2" s="1"/>
  <c r="AF1422" i="2"/>
  <c r="AE1422" i="2"/>
  <c r="AD1422" i="2"/>
  <c r="AB1422" i="2"/>
  <c r="AC1422" i="2"/>
  <c r="AO1451" i="2"/>
  <c r="AQ1451" i="2"/>
  <c r="AP1451" i="2"/>
  <c r="AN1451" i="2"/>
  <c r="AM1451" i="2"/>
  <c r="O1451" i="2"/>
  <c r="P1451" i="2" s="1"/>
  <c r="AM1463" i="2"/>
  <c r="AQ1463" i="2"/>
  <c r="AP1463" i="2"/>
  <c r="AO1463" i="2"/>
  <c r="AN1463" i="2"/>
  <c r="AX832" i="2"/>
  <c r="AW832" i="2"/>
  <c r="AV832" i="2"/>
  <c r="AY832" i="2"/>
  <c r="AU832" i="2"/>
  <c r="Q832" i="2"/>
  <c r="R832" i="2" s="1"/>
  <c r="AT1148" i="2"/>
  <c r="AS1148" i="2"/>
  <c r="AR1148" i="2"/>
  <c r="AM1457" i="2"/>
  <c r="AQ1457" i="2"/>
  <c r="AO1457" i="2"/>
  <c r="AN1457" i="2"/>
  <c r="AP1457" i="2"/>
  <c r="O1457" i="2"/>
  <c r="P1457" i="2" s="1"/>
  <c r="AQ1498" i="2"/>
  <c r="AP1498" i="2"/>
  <c r="AO1498" i="2"/>
  <c r="AN1498" i="2"/>
  <c r="AM1498" i="2"/>
  <c r="M378" i="2"/>
  <c r="N378" i="2" s="1"/>
  <c r="X378" i="2"/>
  <c r="AF421" i="2"/>
  <c r="AD421" i="2"/>
  <c r="AC421" i="2"/>
  <c r="AE421" i="2"/>
  <c r="AB421" i="2"/>
  <c r="K421" i="2"/>
  <c r="L421" i="2" s="1"/>
  <c r="AQ492" i="2"/>
  <c r="AP492" i="2"/>
  <c r="AO492" i="2"/>
  <c r="AN492" i="2"/>
  <c r="AM492" i="2"/>
  <c r="O492" i="2"/>
  <c r="P492" i="2" s="1"/>
  <c r="AF441" i="2"/>
  <c r="AE441" i="2"/>
  <c r="AD441" i="2"/>
  <c r="AC441" i="2"/>
  <c r="AB441" i="2"/>
  <c r="X573" i="2"/>
  <c r="AN676" i="2"/>
  <c r="AM676" i="2"/>
  <c r="AQ676" i="2"/>
  <c r="AO676" i="2"/>
  <c r="AP676" i="2"/>
  <c r="O676" i="2"/>
  <c r="P676" i="2" s="1"/>
  <c r="AV680" i="2"/>
  <c r="AU680" i="2"/>
  <c r="AY680" i="2"/>
  <c r="AW680" i="2"/>
  <c r="AX680" i="2"/>
  <c r="Q680" i="2"/>
  <c r="R680" i="2" s="1"/>
  <c r="AQ687" i="2"/>
  <c r="AP687" i="2"/>
  <c r="AO687" i="2"/>
  <c r="AM687" i="2"/>
  <c r="AN687" i="2"/>
  <c r="O687" i="2"/>
  <c r="P687" i="2" s="1"/>
  <c r="AF778" i="2"/>
  <c r="AE778" i="2"/>
  <c r="AD778" i="2"/>
  <c r="AC778" i="2"/>
  <c r="AB778" i="2"/>
  <c r="K778" i="2"/>
  <c r="L778" i="2" s="1"/>
  <c r="AM1029" i="2"/>
  <c r="AQ1029" i="2"/>
  <c r="AP1029" i="2"/>
  <c r="AO1029" i="2"/>
  <c r="AN1029" i="2"/>
  <c r="O1029" i="2"/>
  <c r="P1029" i="2" s="1"/>
  <c r="AF979" i="2"/>
  <c r="AE979" i="2"/>
  <c r="AD979" i="2"/>
  <c r="AC979" i="2"/>
  <c r="AB979" i="2"/>
  <c r="K979" i="2"/>
  <c r="L979" i="2" s="1"/>
  <c r="X857" i="2"/>
  <c r="AE1041" i="2"/>
  <c r="AD1041" i="2"/>
  <c r="AB1041" i="2"/>
  <c r="AF1041" i="2"/>
  <c r="AC1041" i="2"/>
  <c r="K1041" i="2"/>
  <c r="L1041" i="2" s="1"/>
  <c r="AV1086" i="2"/>
  <c r="AU1086" i="2"/>
  <c r="AX1086" i="2"/>
  <c r="AY1086" i="2"/>
  <c r="AW1086" i="2"/>
  <c r="Q1086" i="2"/>
  <c r="R1086" i="2" s="1"/>
  <c r="AL999" i="2"/>
  <c r="AJ999" i="2"/>
  <c r="AA999" i="2"/>
  <c r="Z999" i="2"/>
  <c r="AK999" i="2"/>
  <c r="Y999" i="2"/>
  <c r="AI999" i="2"/>
  <c r="AH999" i="2"/>
  <c r="AG999" i="2"/>
  <c r="AE1067" i="2"/>
  <c r="AD1067" i="2"/>
  <c r="AB1067" i="2"/>
  <c r="AF1067" i="2"/>
  <c r="AC1067" i="2"/>
  <c r="K1067" i="2"/>
  <c r="L1067" i="2" s="1"/>
  <c r="X1137" i="2"/>
  <c r="AQ1272" i="2"/>
  <c r="AO1272" i="2"/>
  <c r="AN1272" i="2"/>
  <c r="AM1272" i="2"/>
  <c r="AP1272" i="2"/>
  <c r="O1272" i="2"/>
  <c r="P1272" i="2" s="1"/>
  <c r="AQ1230" i="2"/>
  <c r="AP1230" i="2"/>
  <c r="AO1230" i="2"/>
  <c r="AN1230" i="2"/>
  <c r="AM1230" i="2"/>
  <c r="O1230" i="2"/>
  <c r="P1230" i="2" s="1"/>
  <c r="AP1239" i="2"/>
  <c r="AO1239" i="2"/>
  <c r="AQ1239" i="2"/>
  <c r="AN1239" i="2"/>
  <c r="AM1239" i="2"/>
  <c r="O1239" i="2"/>
  <c r="P1239" i="2" s="1"/>
  <c r="AI1278" i="2"/>
  <c r="AA1278" i="2"/>
  <c r="AG1278" i="2"/>
  <c r="Y1278" i="2"/>
  <c r="AL1278" i="2"/>
  <c r="Z1278" i="2"/>
  <c r="AK1278" i="2"/>
  <c r="AJ1278" i="2"/>
  <c r="AH1278" i="2"/>
  <c r="AM1275" i="2"/>
  <c r="AP1275" i="2"/>
  <c r="AO1275" i="2"/>
  <c r="AN1275" i="2"/>
  <c r="AQ1275" i="2"/>
  <c r="O1275" i="2"/>
  <c r="P1275" i="2" s="1"/>
  <c r="AQ1318" i="2"/>
  <c r="AN1318" i="2"/>
  <c r="AP1318" i="2"/>
  <c r="AO1318" i="2"/>
  <c r="AM1318" i="2"/>
  <c r="O1318" i="2"/>
  <c r="P1318" i="2" s="1"/>
  <c r="AF1426" i="2"/>
  <c r="AE1426" i="2"/>
  <c r="AD1426" i="2"/>
  <c r="AC1426" i="2"/>
  <c r="AB1426" i="2"/>
  <c r="K1426" i="2"/>
  <c r="L1426" i="2" s="1"/>
  <c r="AK1448" i="2"/>
  <c r="AL1448" i="2"/>
  <c r="AJ1448" i="2"/>
  <c r="AA1448" i="2"/>
  <c r="AI1448" i="2"/>
  <c r="Z1448" i="2"/>
  <c r="AH1448" i="2"/>
  <c r="Y1448" i="2"/>
  <c r="AG1448" i="2"/>
  <c r="M1448" i="2" s="1"/>
  <c r="N1448" i="2" s="1"/>
  <c r="AP825" i="2"/>
  <c r="AM825" i="2"/>
  <c r="AQ825" i="2"/>
  <c r="AO825" i="2"/>
  <c r="AN825" i="2"/>
  <c r="AC918" i="2"/>
  <c r="AB918" i="2"/>
  <c r="AE918" i="2"/>
  <c r="AF918" i="2"/>
  <c r="AD918" i="2"/>
  <c r="K918" i="2"/>
  <c r="L918" i="2" s="1"/>
  <c r="AC1431" i="2"/>
  <c r="AB1431" i="2"/>
  <c r="AD1431" i="2"/>
  <c r="AF1431" i="2"/>
  <c r="AE1431" i="2"/>
  <c r="AM1461" i="2"/>
  <c r="AQ1461" i="2"/>
  <c r="AO1461" i="2"/>
  <c r="AP1461" i="2"/>
  <c r="AN1461" i="2"/>
  <c r="O1461" i="2"/>
  <c r="P1461" i="2" s="1"/>
  <c r="AX174" i="2"/>
  <c r="AW174" i="2"/>
  <c r="AU174" i="2"/>
  <c r="AY174" i="2"/>
  <c r="AV174" i="2"/>
  <c r="Q174" i="2"/>
  <c r="R174" i="2" s="1"/>
  <c r="AD375" i="2"/>
  <c r="AE375" i="2"/>
  <c r="AC375" i="2"/>
  <c r="AB375" i="2"/>
  <c r="AF375" i="2"/>
  <c r="K375" i="2"/>
  <c r="L375" i="2" s="1"/>
  <c r="X438" i="2"/>
  <c r="AV477" i="2"/>
  <c r="AU477" i="2"/>
  <c r="AY477" i="2"/>
  <c r="AX477" i="2"/>
  <c r="AW477" i="2"/>
  <c r="Q477" i="2"/>
  <c r="R477" i="2" s="1"/>
  <c r="AL365" i="2"/>
  <c r="AK365" i="2"/>
  <c r="AI365" i="2"/>
  <c r="Z365" i="2"/>
  <c r="AA365" i="2"/>
  <c r="Y365" i="2"/>
  <c r="AJ365" i="2"/>
  <c r="AH365" i="2"/>
  <c r="AG365" i="2"/>
  <c r="AV395" i="2"/>
  <c r="AY395" i="2"/>
  <c r="AW395" i="2"/>
  <c r="AU395" i="2"/>
  <c r="AX395" i="2"/>
  <c r="Q395" i="2"/>
  <c r="R395" i="2" s="1"/>
  <c r="AF662" i="2"/>
  <c r="AE662" i="2"/>
  <c r="AD662" i="2"/>
  <c r="AC662" i="2"/>
  <c r="AB662" i="2"/>
  <c r="AD769" i="2"/>
  <c r="AC769" i="2"/>
  <c r="AB769" i="2"/>
  <c r="AE769" i="2"/>
  <c r="AF769" i="2"/>
  <c r="K769" i="2"/>
  <c r="L769" i="2" s="1"/>
  <c r="AD793" i="2"/>
  <c r="AC793" i="2"/>
  <c r="AB793" i="2"/>
  <c r="AE793" i="2"/>
  <c r="AF793" i="2"/>
  <c r="K793" i="2"/>
  <c r="L793" i="2" s="1"/>
  <c r="AT828" i="2"/>
  <c r="AR828" i="2"/>
  <c r="AS828" i="2"/>
  <c r="AP1125" i="2"/>
  <c r="AQ1125" i="2"/>
  <c r="AO1125" i="2"/>
  <c r="AN1125" i="2"/>
  <c r="AM1125" i="2"/>
  <c r="O1125" i="2"/>
  <c r="P1125" i="2" s="1"/>
  <c r="AY1089" i="2"/>
  <c r="AX1089" i="2"/>
  <c r="AV1089" i="2"/>
  <c r="AU1089" i="2"/>
  <c r="AW1089" i="2"/>
  <c r="Q1089" i="2"/>
  <c r="R1089" i="2" s="1"/>
  <c r="AK1139" i="2"/>
  <c r="AJ1139" i="2"/>
  <c r="AH1139" i="2"/>
  <c r="Z1139" i="2"/>
  <c r="AG1139" i="2"/>
  <c r="Y1139" i="2"/>
  <c r="AL1139" i="2"/>
  <c r="AI1139" i="2"/>
  <c r="AA1139" i="2"/>
  <c r="AP1263" i="2"/>
  <c r="AM1263" i="2"/>
  <c r="AQ1263" i="2"/>
  <c r="AO1263" i="2"/>
  <c r="AN1263" i="2"/>
  <c r="O1263" i="2"/>
  <c r="P1263" i="2" s="1"/>
  <c r="AY1402" i="2"/>
  <c r="AX1402" i="2"/>
  <c r="AU1402" i="2"/>
  <c r="AW1402" i="2"/>
  <c r="AV1402" i="2"/>
  <c r="Q1402" i="2"/>
  <c r="R1402" i="2" s="1"/>
  <c r="AP1473" i="2"/>
  <c r="AO1473" i="2"/>
  <c r="AN1473" i="2"/>
  <c r="AQ1473" i="2"/>
  <c r="AM1473" i="2"/>
  <c r="O1473" i="2"/>
  <c r="P1473" i="2" s="1"/>
  <c r="AY1398" i="2"/>
  <c r="AW1398" i="2"/>
  <c r="AX1398" i="2"/>
  <c r="AV1398" i="2"/>
  <c r="AU1398" i="2"/>
  <c r="Q1398" i="2"/>
  <c r="R1398" i="2" s="1"/>
  <c r="AF1420" i="2"/>
  <c r="AE1420" i="2"/>
  <c r="AD1420" i="2"/>
  <c r="AB1420" i="2"/>
  <c r="AC1420" i="2"/>
  <c r="K1420" i="2"/>
  <c r="L1420" i="2" s="1"/>
  <c r="K261" i="2"/>
  <c r="L261" i="2" s="1"/>
  <c r="AV310" i="2"/>
  <c r="AU310" i="2"/>
  <c r="AX310" i="2"/>
  <c r="AW310" i="2"/>
  <c r="AY310" i="2"/>
  <c r="Q310" i="2"/>
  <c r="R310" i="2" s="1"/>
  <c r="AN477" i="2"/>
  <c r="AM477" i="2"/>
  <c r="AQ477" i="2"/>
  <c r="AP477" i="2"/>
  <c r="AO477" i="2"/>
  <c r="O477" i="2"/>
  <c r="P477" i="2" s="1"/>
  <c r="AN491" i="2"/>
  <c r="AM491" i="2"/>
  <c r="AQ491" i="2"/>
  <c r="AP491" i="2"/>
  <c r="AO491" i="2"/>
  <c r="M511" i="2"/>
  <c r="N511" i="2" s="1"/>
  <c r="X511" i="2"/>
  <c r="AY621" i="2"/>
  <c r="AX621" i="2"/>
  <c r="AW621" i="2"/>
  <c r="AV621" i="2"/>
  <c r="AU621" i="2"/>
  <c r="Q621" i="2"/>
  <c r="R621" i="2" s="1"/>
  <c r="M606" i="2"/>
  <c r="N606" i="2" s="1"/>
  <c r="X606" i="2"/>
  <c r="AX872" i="2"/>
  <c r="AW872" i="2"/>
  <c r="AV872" i="2"/>
  <c r="AY872" i="2"/>
  <c r="AU872" i="2"/>
  <c r="Q872" i="2"/>
  <c r="R872" i="2" s="1"/>
  <c r="AX830" i="2"/>
  <c r="AW830" i="2"/>
  <c r="AV830" i="2"/>
  <c r="AY830" i="2"/>
  <c r="AU830" i="2"/>
  <c r="Q830" i="2"/>
  <c r="R830" i="2" s="1"/>
  <c r="AH884" i="2"/>
  <c r="Z884" i="2"/>
  <c r="AG884" i="2"/>
  <c r="M884" i="2" s="1"/>
  <c r="N884" i="2" s="1"/>
  <c r="Y884" i="2"/>
  <c r="AL884" i="2"/>
  <c r="AK884" i="2"/>
  <c r="AI884" i="2"/>
  <c r="AA884" i="2"/>
  <c r="AJ884" i="2"/>
  <c r="AQ992" i="2"/>
  <c r="AP992" i="2"/>
  <c r="AO992" i="2"/>
  <c r="AM992" i="2"/>
  <c r="AN992" i="2"/>
  <c r="O992" i="2"/>
  <c r="P992" i="2" s="1"/>
  <c r="X1028" i="2"/>
  <c r="AP945" i="2"/>
  <c r="AO945" i="2"/>
  <c r="AN945" i="2"/>
  <c r="AM945" i="2"/>
  <c r="AQ945" i="2"/>
  <c r="O945" i="2"/>
  <c r="P945" i="2" s="1"/>
  <c r="AF973" i="2"/>
  <c r="AE973" i="2"/>
  <c r="AD973" i="2"/>
  <c r="AC973" i="2"/>
  <c r="AB973" i="2"/>
  <c r="AY1004" i="2"/>
  <c r="AX1004" i="2"/>
  <c r="AV1004" i="2"/>
  <c r="AU1004" i="2"/>
  <c r="AW1004" i="2"/>
  <c r="Q1004" i="2"/>
  <c r="R1004" i="2" s="1"/>
  <c r="AE1003" i="2"/>
  <c r="AD1003" i="2"/>
  <c r="AB1003" i="2"/>
  <c r="AF1003" i="2"/>
  <c r="AC1003" i="2"/>
  <c r="K1003" i="2"/>
  <c r="L1003" i="2" s="1"/>
  <c r="AQ1024" i="2"/>
  <c r="AP1024" i="2"/>
  <c r="AN1024" i="2"/>
  <c r="AM1024" i="2"/>
  <c r="AO1024" i="2"/>
  <c r="AG1192" i="2"/>
  <c r="M1192" i="2" s="1"/>
  <c r="N1192" i="2" s="1"/>
  <c r="Y1192" i="2"/>
  <c r="AL1192" i="2"/>
  <c r="AK1192" i="2"/>
  <c r="AJ1192" i="2"/>
  <c r="AI1192" i="2"/>
  <c r="AH1192" i="2"/>
  <c r="AA1192" i="2"/>
  <c r="Z1192" i="2"/>
  <c r="AP1245" i="2"/>
  <c r="AO1245" i="2"/>
  <c r="AM1245" i="2"/>
  <c r="AQ1245" i="2"/>
  <c r="AN1245" i="2"/>
  <c r="O1245" i="2"/>
  <c r="P1245" i="2" s="1"/>
  <c r="AW1347" i="2"/>
  <c r="AV1347" i="2"/>
  <c r="AU1347" i="2"/>
  <c r="AX1347" i="2"/>
  <c r="AY1347" i="2"/>
  <c r="Q1347" i="2"/>
  <c r="R1347" i="2" s="1"/>
  <c r="AD1297" i="2"/>
  <c r="AC1297" i="2"/>
  <c r="AB1297" i="2"/>
  <c r="AF1297" i="2"/>
  <c r="AE1297" i="2"/>
  <c r="K1297" i="2"/>
  <c r="L1297" i="2" s="1"/>
  <c r="X1352" i="2"/>
  <c r="AQ789" i="2"/>
  <c r="AP789" i="2"/>
  <c r="AM789" i="2"/>
  <c r="AO789" i="2"/>
  <c r="AN789" i="2"/>
  <c r="O789" i="2"/>
  <c r="P789" i="2" s="1"/>
  <c r="AY980" i="2"/>
  <c r="AX980" i="2"/>
  <c r="AW980" i="2"/>
  <c r="AU980" i="2"/>
  <c r="AV980" i="2"/>
  <c r="Q980" i="2"/>
  <c r="R980" i="2" s="1"/>
  <c r="AW1188" i="2"/>
  <c r="AV1188" i="2"/>
  <c r="AU1188" i="2"/>
  <c r="AY1188" i="2"/>
  <c r="AX1188" i="2"/>
  <c r="Q1188" i="2"/>
  <c r="R1188" i="2" s="1"/>
  <c r="AS537" i="2"/>
  <c r="AT537" i="2"/>
  <c r="AR537" i="2"/>
  <c r="AP388" i="2"/>
  <c r="AO388" i="2"/>
  <c r="AN388" i="2"/>
  <c r="AQ388" i="2"/>
  <c r="AM388" i="2"/>
  <c r="O388" i="2"/>
  <c r="P388" i="2" s="1"/>
  <c r="AV415" i="2"/>
  <c r="AY415" i="2"/>
  <c r="AX415" i="2"/>
  <c r="AW415" i="2"/>
  <c r="AU415" i="2"/>
  <c r="Q415" i="2"/>
  <c r="R415" i="2" s="1"/>
  <c r="AJ504" i="2"/>
  <c r="AI504" i="2"/>
  <c r="AA504" i="2"/>
  <c r="AH504" i="2"/>
  <c r="Z504" i="2"/>
  <c r="AG504" i="2"/>
  <c r="M504" i="2" s="1"/>
  <c r="N504" i="2" s="1"/>
  <c r="Y504" i="2"/>
  <c r="AL504" i="2"/>
  <c r="AK504" i="2"/>
  <c r="AE548" i="2"/>
  <c r="AB548" i="2"/>
  <c r="AD548" i="2"/>
  <c r="AC548" i="2"/>
  <c r="AF548" i="2"/>
  <c r="K548" i="2"/>
  <c r="L548" i="2" s="1"/>
  <c r="AE553" i="2"/>
  <c r="AD553" i="2"/>
  <c r="AC553" i="2"/>
  <c r="AF553" i="2"/>
  <c r="AB553" i="2"/>
  <c r="K553" i="2"/>
  <c r="L553" i="2" s="1"/>
  <c r="AL634" i="2"/>
  <c r="AK634" i="2"/>
  <c r="AG634" i="2"/>
  <c r="M634" i="2" s="1"/>
  <c r="N634" i="2" s="1"/>
  <c r="Y634" i="2"/>
  <c r="AJ634" i="2"/>
  <c r="AI634" i="2"/>
  <c r="AA634" i="2"/>
  <c r="AH634" i="2"/>
  <c r="Z634" i="2"/>
  <c r="X1400" i="2"/>
  <c r="X192" i="2"/>
  <c r="AB267" i="2"/>
  <c r="AF267" i="2"/>
  <c r="AE267" i="2"/>
  <c r="AD267" i="2"/>
  <c r="AC267" i="2"/>
  <c r="AQ267" i="2"/>
  <c r="AP267" i="2"/>
  <c r="AN267" i="2"/>
  <c r="AO267" i="2"/>
  <c r="AM267" i="2"/>
  <c r="O267" i="2"/>
  <c r="P267" i="2" s="1"/>
  <c r="X232" i="2"/>
  <c r="AV369" i="2"/>
  <c r="AU369" i="2"/>
  <c r="AY369" i="2"/>
  <c r="AX369" i="2"/>
  <c r="AW369" i="2"/>
  <c r="Q369" i="2"/>
  <c r="R369" i="2" s="1"/>
  <c r="AL433" i="2"/>
  <c r="AK433" i="2"/>
  <c r="Y433" i="2"/>
  <c r="AJ433" i="2"/>
  <c r="AI433" i="2"/>
  <c r="AH433" i="2"/>
  <c r="AG433" i="2"/>
  <c r="M433" i="2" s="1"/>
  <c r="N433" i="2" s="1"/>
  <c r="Z433" i="2"/>
  <c r="AA433" i="2"/>
  <c r="AQ647" i="2"/>
  <c r="AP647" i="2"/>
  <c r="AO647" i="2"/>
  <c r="AM647" i="2"/>
  <c r="AN647" i="2"/>
  <c r="O647" i="2"/>
  <c r="P647" i="2" s="1"/>
  <c r="AB673" i="2"/>
  <c r="AE673" i="2"/>
  <c r="AC673" i="2"/>
  <c r="AD673" i="2"/>
  <c r="AF673" i="2"/>
  <c r="K673" i="2"/>
  <c r="L673" i="2" s="1"/>
  <c r="AP798" i="2"/>
  <c r="AO798" i="2"/>
  <c r="AN798" i="2"/>
  <c r="AM798" i="2"/>
  <c r="AQ798" i="2"/>
  <c r="O798" i="2"/>
  <c r="P798" i="2" s="1"/>
  <c r="AP818" i="2"/>
  <c r="AO818" i="2"/>
  <c r="AN818" i="2"/>
  <c r="AQ818" i="2"/>
  <c r="AM818" i="2"/>
  <c r="O818" i="2"/>
  <c r="P818" i="2" s="1"/>
  <c r="AQ775" i="2"/>
  <c r="AP775" i="2"/>
  <c r="AM775" i="2"/>
  <c r="AO775" i="2"/>
  <c r="AN775" i="2"/>
  <c r="AX875" i="2"/>
  <c r="AW875" i="2"/>
  <c r="AU875" i="2"/>
  <c r="AY875" i="2"/>
  <c r="AV875" i="2"/>
  <c r="X931" i="2"/>
  <c r="M931" i="2"/>
  <c r="N931" i="2" s="1"/>
  <c r="AM1023" i="2"/>
  <c r="AQ1023" i="2"/>
  <c r="AP1023" i="2"/>
  <c r="AO1023" i="2"/>
  <c r="AN1023" i="2"/>
  <c r="O1023" i="2"/>
  <c r="P1023" i="2" s="1"/>
  <c r="AI1000" i="2"/>
  <c r="AA1000" i="2"/>
  <c r="AH1000" i="2"/>
  <c r="Z1000" i="2"/>
  <c r="AJ1000" i="2"/>
  <c r="AG1000" i="2"/>
  <c r="AK1000" i="2"/>
  <c r="AL1000" i="2"/>
  <c r="Y1000" i="2"/>
  <c r="AB1081" i="2"/>
  <c r="AD1081" i="2"/>
  <c r="AF1081" i="2"/>
  <c r="AE1081" i="2"/>
  <c r="AC1081" i="2"/>
  <c r="K1081" i="2"/>
  <c r="L1081" i="2" s="1"/>
  <c r="AQ1081" i="2"/>
  <c r="AP1081" i="2"/>
  <c r="AO1081" i="2"/>
  <c r="AN1081" i="2"/>
  <c r="AM1081" i="2"/>
  <c r="O1081" i="2"/>
  <c r="P1081" i="2" s="1"/>
  <c r="AL1078" i="2"/>
  <c r="AJ1078" i="2"/>
  <c r="Z1078" i="2"/>
  <c r="AI1078" i="2"/>
  <c r="Y1078" i="2"/>
  <c r="AH1078" i="2"/>
  <c r="AG1078" i="2"/>
  <c r="M1078" i="2" s="1"/>
  <c r="N1078" i="2" s="1"/>
  <c r="AK1078" i="2"/>
  <c r="AA1078" i="2"/>
  <c r="AY1101" i="2"/>
  <c r="AX1101" i="2"/>
  <c r="AW1101" i="2"/>
  <c r="AV1101" i="2"/>
  <c r="AU1101" i="2"/>
  <c r="Q1101" i="2"/>
  <c r="R1101" i="2" s="1"/>
  <c r="AY1111" i="2"/>
  <c r="AX1111" i="2"/>
  <c r="AW1111" i="2"/>
  <c r="AV1111" i="2"/>
  <c r="AU1111" i="2"/>
  <c r="Q1111" i="2"/>
  <c r="R1111" i="2" s="1"/>
  <c r="AO1160" i="2"/>
  <c r="AN1160" i="2"/>
  <c r="AM1160" i="2"/>
  <c r="AP1160" i="2"/>
  <c r="AQ1160" i="2"/>
  <c r="O1160" i="2"/>
  <c r="P1160" i="2" s="1"/>
  <c r="AY1216" i="2"/>
  <c r="AW1216" i="2"/>
  <c r="AV1216" i="2"/>
  <c r="AX1216" i="2"/>
  <c r="AU1216" i="2"/>
  <c r="Q1216" i="2"/>
  <c r="R1216" i="2" s="1"/>
  <c r="AE1174" i="2"/>
  <c r="AD1174" i="2"/>
  <c r="AC1174" i="2"/>
  <c r="AB1174" i="2"/>
  <c r="AF1174" i="2"/>
  <c r="K1174" i="2"/>
  <c r="L1174" i="2" s="1"/>
  <c r="X1196" i="2"/>
  <c r="AQ1246" i="2"/>
  <c r="AP1246" i="2"/>
  <c r="AO1246" i="2"/>
  <c r="AM1246" i="2"/>
  <c r="AN1246" i="2"/>
  <c r="O1246" i="2"/>
  <c r="P1246" i="2" s="1"/>
  <c r="AI1285" i="2"/>
  <c r="AA1285" i="2"/>
  <c r="AK1285" i="2"/>
  <c r="AJ1285" i="2"/>
  <c r="Z1285" i="2"/>
  <c r="AG1285" i="2"/>
  <c r="M1285" i="2" s="1"/>
  <c r="N1285" i="2" s="1"/>
  <c r="Y1285" i="2"/>
  <c r="AL1285" i="2"/>
  <c r="AH1285" i="2"/>
  <c r="AM1315" i="2"/>
  <c r="AO1315" i="2"/>
  <c r="AQ1315" i="2"/>
  <c r="AP1315" i="2"/>
  <c r="AN1315" i="2"/>
  <c r="O1315" i="2"/>
  <c r="P1315" i="2" s="1"/>
  <c r="AN1346" i="2"/>
  <c r="AQ1346" i="2"/>
  <c r="AM1346" i="2"/>
  <c r="AP1346" i="2"/>
  <c r="AO1346" i="2"/>
  <c r="O1346" i="2"/>
  <c r="P1346" i="2" s="1"/>
  <c r="AU1321" i="2"/>
  <c r="AY1321" i="2"/>
  <c r="AV1321" i="2"/>
  <c r="AX1321" i="2"/>
  <c r="AW1321" i="2"/>
  <c r="Q1321" i="2"/>
  <c r="R1321" i="2" s="1"/>
  <c r="M1389" i="2"/>
  <c r="N1389" i="2" s="1"/>
  <c r="X1389" i="2"/>
  <c r="AQ1389" i="2"/>
  <c r="AN1389" i="2"/>
  <c r="AP1389" i="2"/>
  <c r="AO1389" i="2"/>
  <c r="AM1389" i="2"/>
  <c r="O1389" i="2"/>
  <c r="P1389" i="2" s="1"/>
  <c r="AS1423" i="2"/>
  <c r="AR1423" i="2"/>
  <c r="AT1423" i="2"/>
  <c r="AO1453" i="2"/>
  <c r="AM1453" i="2"/>
  <c r="AQ1453" i="2"/>
  <c r="AN1453" i="2"/>
  <c r="AP1453" i="2"/>
  <c r="O1453" i="2"/>
  <c r="P1453" i="2" s="1"/>
  <c r="AE1462" i="2"/>
  <c r="AC1462" i="2"/>
  <c r="AD1462" i="2"/>
  <c r="AB1462" i="2"/>
  <c r="AF1462" i="2"/>
  <c r="K1462" i="2"/>
  <c r="L1462" i="2" s="1"/>
  <c r="AD1472" i="2"/>
  <c r="AC1472" i="2"/>
  <c r="AF1472" i="2"/>
  <c r="AE1472" i="2"/>
  <c r="AB1472" i="2"/>
  <c r="K1472" i="2"/>
  <c r="L1472" i="2" s="1"/>
  <c r="AO1497" i="2"/>
  <c r="AM1497" i="2"/>
  <c r="AQ1497" i="2"/>
  <c r="AP1497" i="2"/>
  <c r="AN1497" i="2"/>
  <c r="O1497" i="2"/>
  <c r="P1497" i="2" s="1"/>
  <c r="AF1018" i="2"/>
  <c r="AE1018" i="2"/>
  <c r="AB1018" i="2"/>
  <c r="AC1018" i="2"/>
  <c r="AD1018" i="2"/>
  <c r="X1437" i="2"/>
  <c r="AO1499" i="2"/>
  <c r="AM1499" i="2"/>
  <c r="AP1499" i="2"/>
  <c r="AN1499" i="2"/>
  <c r="AQ1499" i="2"/>
  <c r="O1499" i="2"/>
  <c r="P1499" i="2" s="1"/>
  <c r="K382" i="2"/>
  <c r="L382" i="2" s="1"/>
  <c r="AN1088" i="2"/>
  <c r="AM1088" i="2"/>
  <c r="AP1088" i="2"/>
  <c r="AQ1088" i="2"/>
  <c r="AO1088" i="2"/>
  <c r="AB482" i="2"/>
  <c r="AF482" i="2"/>
  <c r="AE482" i="2"/>
  <c r="AD482" i="2"/>
  <c r="AC482" i="2"/>
  <c r="AN1407" i="2"/>
  <c r="AM1407" i="2"/>
  <c r="AQ1407" i="2"/>
  <c r="AP1407" i="2"/>
  <c r="AO1407" i="2"/>
  <c r="AM1433" i="2"/>
  <c r="AO1433" i="2"/>
  <c r="AN1433" i="2"/>
  <c r="AP1433" i="2"/>
  <c r="AQ1433" i="2"/>
  <c r="AN469" i="2"/>
  <c r="AM469" i="2"/>
  <c r="AQ469" i="2"/>
  <c r="AP469" i="2"/>
  <c r="AO469" i="2"/>
  <c r="AC910" i="2"/>
  <c r="AB910" i="2"/>
  <c r="AE910" i="2"/>
  <c r="AF910" i="2"/>
  <c r="AD910" i="2"/>
  <c r="AX1236" i="2"/>
  <c r="AW1236" i="2"/>
  <c r="AU1236" i="2"/>
  <c r="AV1236" i="2"/>
  <c r="AY1236" i="2"/>
  <c r="Q1236" i="2"/>
  <c r="R1236" i="2" s="1"/>
  <c r="AX883" i="2"/>
  <c r="AW883" i="2"/>
  <c r="AU883" i="2"/>
  <c r="AY883" i="2"/>
  <c r="AV883" i="2"/>
  <c r="AW1140" i="2"/>
  <c r="AV1140" i="2"/>
  <c r="AX1140" i="2"/>
  <c r="AY1140" i="2"/>
  <c r="AU1140" i="2"/>
  <c r="Q1140" i="2"/>
  <c r="R1140" i="2" s="1"/>
  <c r="AX790" i="2"/>
  <c r="AW790" i="2"/>
  <c r="AV790" i="2"/>
  <c r="AU790" i="2"/>
  <c r="AY790" i="2"/>
  <c r="Q790" i="2"/>
  <c r="R790" i="2" s="1"/>
  <c r="AF840" i="2"/>
  <c r="AD840" i="2"/>
  <c r="AC840" i="2"/>
  <c r="AB840" i="2"/>
  <c r="AE840" i="2"/>
  <c r="K840" i="2"/>
  <c r="L840" i="2" s="1"/>
  <c r="X901" i="2"/>
  <c r="AF969" i="2"/>
  <c r="AE969" i="2"/>
  <c r="AD969" i="2"/>
  <c r="AC969" i="2"/>
  <c r="AB969" i="2"/>
  <c r="K969" i="2"/>
  <c r="L969" i="2" s="1"/>
  <c r="AY1151" i="2"/>
  <c r="AX1151" i="2"/>
  <c r="AW1151" i="2"/>
  <c r="AV1151" i="2"/>
  <c r="AU1151" i="2"/>
  <c r="Q1151" i="2"/>
  <c r="R1151" i="2" s="1"/>
  <c r="AH92" i="2"/>
  <c r="Z92" i="2"/>
  <c r="AG92" i="2"/>
  <c r="Y92" i="2"/>
  <c r="AA92" i="2"/>
  <c r="AK92" i="2"/>
  <c r="AJ92" i="2"/>
  <c r="AL92" i="2"/>
  <c r="AI92" i="2"/>
  <c r="AW29" i="2"/>
  <c r="AY29" i="2"/>
  <c r="AX29" i="2"/>
  <c r="AV29" i="2"/>
  <c r="AU29" i="2"/>
  <c r="Q29" i="2"/>
  <c r="R29" i="2" s="1"/>
  <c r="AL143" i="2"/>
  <c r="AK143" i="2"/>
  <c r="AJ143" i="2"/>
  <c r="Z143" i="2"/>
  <c r="Y143" i="2"/>
  <c r="AG143" i="2"/>
  <c r="M143" i="2" s="1"/>
  <c r="N143" i="2" s="1"/>
  <c r="AI143" i="2"/>
  <c r="AH143" i="2"/>
  <c r="AA143" i="2"/>
  <c r="AC32" i="2"/>
  <c r="AD32" i="2"/>
  <c r="AF32" i="2"/>
  <c r="AE32" i="2"/>
  <c r="AB32" i="2"/>
  <c r="K32" i="2"/>
  <c r="L32" i="2" s="1"/>
  <c r="AM81" i="2"/>
  <c r="AP81" i="2"/>
  <c r="AO81" i="2"/>
  <c r="AQ81" i="2"/>
  <c r="AN81" i="2"/>
  <c r="O81" i="2"/>
  <c r="P81" i="2" s="1"/>
  <c r="M164" i="2"/>
  <c r="N164" i="2" s="1"/>
  <c r="X164" i="2"/>
  <c r="AL135" i="2"/>
  <c r="AK135" i="2"/>
  <c r="AJ135" i="2"/>
  <c r="Z135" i="2"/>
  <c r="Y135" i="2"/>
  <c r="AI135" i="2"/>
  <c r="AH135" i="2"/>
  <c r="AA135" i="2"/>
  <c r="AG135" i="2"/>
  <c r="X125" i="2"/>
  <c r="M125" i="2"/>
  <c r="N125" i="2" s="1"/>
  <c r="AP251" i="2"/>
  <c r="AN251" i="2"/>
  <c r="AQ251" i="2"/>
  <c r="AO251" i="2"/>
  <c r="AM251" i="2"/>
  <c r="O251" i="2"/>
  <c r="P251" i="2" s="1"/>
  <c r="AL284" i="2"/>
  <c r="AJ284" i="2"/>
  <c r="Z284" i="2"/>
  <c r="Y284" i="2"/>
  <c r="AK284" i="2"/>
  <c r="AI284" i="2"/>
  <c r="AG284" i="2"/>
  <c r="M284" i="2" s="1"/>
  <c r="N284" i="2" s="1"/>
  <c r="AA284" i="2"/>
  <c r="AH284" i="2"/>
  <c r="AX402" i="2"/>
  <c r="AW402" i="2"/>
  <c r="AY402" i="2"/>
  <c r="AV402" i="2"/>
  <c r="AU402" i="2"/>
  <c r="Q402" i="2"/>
  <c r="R402" i="2" s="1"/>
  <c r="AF222" i="2"/>
  <c r="AD222" i="2"/>
  <c r="AB222" i="2"/>
  <c r="AE222" i="2"/>
  <c r="AC222" i="2"/>
  <c r="K222" i="2"/>
  <c r="L222" i="2" s="1"/>
  <c r="AD373" i="2"/>
  <c r="AE373" i="2"/>
  <c r="AC373" i="2"/>
  <c r="AB373" i="2"/>
  <c r="AF373" i="2"/>
  <c r="K373" i="2"/>
  <c r="L373" i="2" s="1"/>
  <c r="AL238" i="2"/>
  <c r="AJ238" i="2"/>
  <c r="AA238" i="2"/>
  <c r="Z238" i="2"/>
  <c r="AH238" i="2"/>
  <c r="AG238" i="2"/>
  <c r="M238" i="2" s="1"/>
  <c r="N238" i="2" s="1"/>
  <c r="AK238" i="2"/>
  <c r="AI238" i="2"/>
  <c r="Y238" i="2"/>
  <c r="AF427" i="2"/>
  <c r="AD427" i="2"/>
  <c r="AC427" i="2"/>
  <c r="AE427" i="2"/>
  <c r="AB427" i="2"/>
  <c r="K427" i="2"/>
  <c r="L427" i="2" s="1"/>
  <c r="AN435" i="2"/>
  <c r="AM435" i="2"/>
  <c r="AQ435" i="2"/>
  <c r="AP435" i="2"/>
  <c r="AO435" i="2"/>
  <c r="O435" i="2"/>
  <c r="P435" i="2" s="1"/>
  <c r="AY486" i="2"/>
  <c r="AX486" i="2"/>
  <c r="AW486" i="2"/>
  <c r="AV486" i="2"/>
  <c r="AU486" i="2"/>
  <c r="Q486" i="2"/>
  <c r="R486" i="2" s="1"/>
  <c r="AY289" i="2"/>
  <c r="AX289" i="2"/>
  <c r="AV289" i="2"/>
  <c r="AW289" i="2"/>
  <c r="AU289" i="2"/>
  <c r="Q289" i="2"/>
  <c r="R289" i="2" s="1"/>
  <c r="AB470" i="2"/>
  <c r="AE470" i="2"/>
  <c r="AD470" i="2"/>
  <c r="AC470" i="2"/>
  <c r="AF470" i="2"/>
  <c r="K470" i="2"/>
  <c r="L470" i="2" s="1"/>
  <c r="AF475" i="2"/>
  <c r="AE475" i="2"/>
  <c r="AD475" i="2"/>
  <c r="AC475" i="2"/>
  <c r="AB475" i="2"/>
  <c r="K475" i="2"/>
  <c r="L475" i="2" s="1"/>
  <c r="AE594" i="2"/>
  <c r="AB594" i="2"/>
  <c r="AF594" i="2"/>
  <c r="AD594" i="2"/>
  <c r="AC594" i="2"/>
  <c r="K594" i="2"/>
  <c r="L594" i="2" s="1"/>
  <c r="AF636" i="2"/>
  <c r="AE636" i="2"/>
  <c r="AD636" i="2"/>
  <c r="AC636" i="2"/>
  <c r="AB636" i="2"/>
  <c r="K636" i="2"/>
  <c r="L636" i="2" s="1"/>
  <c r="X499" i="2"/>
  <c r="M499" i="2"/>
  <c r="N499" i="2" s="1"/>
  <c r="AE519" i="2"/>
  <c r="AC519" i="2"/>
  <c r="AF519" i="2"/>
  <c r="AD519" i="2"/>
  <c r="AB519" i="2"/>
  <c r="K519" i="2"/>
  <c r="L519" i="2" s="1"/>
  <c r="AQ544" i="2"/>
  <c r="AP544" i="2"/>
  <c r="AO544" i="2"/>
  <c r="AM544" i="2"/>
  <c r="AN544" i="2"/>
  <c r="O544" i="2"/>
  <c r="P544" i="2" s="1"/>
  <c r="AM610" i="2"/>
  <c r="AO610" i="2"/>
  <c r="AQ610" i="2"/>
  <c r="AP610" i="2"/>
  <c r="AN610" i="2"/>
  <c r="O610" i="2"/>
  <c r="P610" i="2" s="1"/>
  <c r="AR566" i="2"/>
  <c r="AT566" i="2"/>
  <c r="AS566" i="2"/>
  <c r="AQ669" i="2"/>
  <c r="AP669" i="2"/>
  <c r="AO669" i="2"/>
  <c r="AM669" i="2"/>
  <c r="AN669" i="2"/>
  <c r="O669" i="2"/>
  <c r="P669" i="2" s="1"/>
  <c r="AB691" i="2"/>
  <c r="AE691" i="2"/>
  <c r="AC691" i="2"/>
  <c r="AD691" i="2"/>
  <c r="AF691" i="2"/>
  <c r="K691" i="2"/>
  <c r="L691" i="2" s="1"/>
  <c r="AQ657" i="2"/>
  <c r="AP657" i="2"/>
  <c r="AO657" i="2"/>
  <c r="AM657" i="2"/>
  <c r="AN657" i="2"/>
  <c r="O657" i="2"/>
  <c r="P657" i="2" s="1"/>
  <c r="AQ809" i="2"/>
  <c r="AP809" i="2"/>
  <c r="AM809" i="2"/>
  <c r="AO809" i="2"/>
  <c r="AN809" i="2"/>
  <c r="O809" i="2"/>
  <c r="P809" i="2" s="1"/>
  <c r="AY791" i="2"/>
  <c r="AX791" i="2"/>
  <c r="AU791" i="2"/>
  <c r="AW791" i="2"/>
  <c r="AV791" i="2"/>
  <c r="Q791" i="2"/>
  <c r="R791" i="2" s="1"/>
  <c r="AX880" i="2"/>
  <c r="AW880" i="2"/>
  <c r="AV880" i="2"/>
  <c r="AY880" i="2"/>
  <c r="AU880" i="2"/>
  <c r="Q880" i="2"/>
  <c r="R880" i="2" s="1"/>
  <c r="AF923" i="2"/>
  <c r="AE923" i="2"/>
  <c r="AD923" i="2"/>
  <c r="AC923" i="2"/>
  <c r="AB923" i="2"/>
  <c r="AD940" i="2"/>
  <c r="AC940" i="2"/>
  <c r="AB940" i="2"/>
  <c r="AE940" i="2"/>
  <c r="AF940" i="2"/>
  <c r="K940" i="2"/>
  <c r="L940" i="2" s="1"/>
  <c r="AF917" i="2"/>
  <c r="AE917" i="2"/>
  <c r="AD917" i="2"/>
  <c r="AC917" i="2"/>
  <c r="AB917" i="2"/>
  <c r="K917" i="2"/>
  <c r="L917" i="2" s="1"/>
  <c r="AQ968" i="2"/>
  <c r="AP968" i="2"/>
  <c r="AM968" i="2"/>
  <c r="AO968" i="2"/>
  <c r="AN968" i="2"/>
  <c r="O968" i="2"/>
  <c r="P968" i="2" s="1"/>
  <c r="AD966" i="2"/>
  <c r="AC966" i="2"/>
  <c r="AB966" i="2"/>
  <c r="AE966" i="2"/>
  <c r="AF966" i="2"/>
  <c r="K966" i="2"/>
  <c r="L966" i="2" s="1"/>
  <c r="AU1053" i="2"/>
  <c r="AY1053" i="2"/>
  <c r="AX1053" i="2"/>
  <c r="AW1053" i="2"/>
  <c r="AV1053" i="2"/>
  <c r="Q1053" i="2"/>
  <c r="R1053" i="2" s="1"/>
  <c r="AY994" i="2"/>
  <c r="AX994" i="2"/>
  <c r="AW994" i="2"/>
  <c r="AV994" i="2"/>
  <c r="AU994" i="2"/>
  <c r="Q994" i="2"/>
  <c r="R994" i="2" s="1"/>
  <c r="AE1051" i="2"/>
  <c r="AD1051" i="2"/>
  <c r="AB1051" i="2"/>
  <c r="AF1051" i="2"/>
  <c r="AC1051" i="2"/>
  <c r="K1051" i="2"/>
  <c r="L1051" i="2" s="1"/>
  <c r="AL1121" i="2"/>
  <c r="AK1121" i="2"/>
  <c r="AJ1121" i="2"/>
  <c r="AA1121" i="2"/>
  <c r="AI1121" i="2"/>
  <c r="Z1121" i="2"/>
  <c r="AG1121" i="2"/>
  <c r="M1121" i="2" s="1"/>
  <c r="N1121" i="2" s="1"/>
  <c r="AH1121" i="2"/>
  <c r="Y1121" i="2"/>
  <c r="AY1087" i="2"/>
  <c r="AX1087" i="2"/>
  <c r="AV1087" i="2"/>
  <c r="AW1087" i="2"/>
  <c r="AU1087" i="2"/>
  <c r="Q1087" i="2"/>
  <c r="R1087" i="2" s="1"/>
  <c r="X1218" i="2"/>
  <c r="AB1229" i="2"/>
  <c r="AF1229" i="2"/>
  <c r="AE1229" i="2"/>
  <c r="AD1229" i="2"/>
  <c r="AC1229" i="2"/>
  <c r="AC1292" i="2"/>
  <c r="AE1292" i="2"/>
  <c r="AD1292" i="2"/>
  <c r="AB1292" i="2"/>
  <c r="AF1292" i="2"/>
  <c r="K1292" i="2"/>
  <c r="L1292" i="2" s="1"/>
  <c r="AF1381" i="2"/>
  <c r="AD1381" i="2"/>
  <c r="AC1381" i="2"/>
  <c r="AB1381" i="2"/>
  <c r="AE1381" i="2"/>
  <c r="AE13" i="2"/>
  <c r="AD13" i="2"/>
  <c r="AC13" i="2"/>
  <c r="AB13" i="2"/>
  <c r="AF13" i="2"/>
  <c r="K13" i="2"/>
  <c r="L13" i="2" s="1"/>
  <c r="AX88" i="2"/>
  <c r="AW88" i="2"/>
  <c r="AV88" i="2"/>
  <c r="AU88" i="2"/>
  <c r="AY88" i="2"/>
  <c r="Q88" i="2"/>
  <c r="R88" i="2" s="1"/>
  <c r="AX17" i="2"/>
  <c r="AW17" i="2"/>
  <c r="AY17" i="2"/>
  <c r="AV17" i="2"/>
  <c r="AU17" i="2"/>
  <c r="Q17" i="2"/>
  <c r="R17" i="2" s="1"/>
  <c r="AP47" i="2"/>
  <c r="AQ47" i="2"/>
  <c r="AO47" i="2"/>
  <c r="AN47" i="2"/>
  <c r="AM47" i="2"/>
  <c r="O47" i="2"/>
  <c r="P47" i="2" s="1"/>
  <c r="AD65" i="2"/>
  <c r="AC65" i="2"/>
  <c r="AB65" i="2"/>
  <c r="AF65" i="2"/>
  <c r="AE65" i="2"/>
  <c r="K65" i="2"/>
  <c r="L65" i="2" s="1"/>
  <c r="AQ150" i="2"/>
  <c r="AP150" i="2"/>
  <c r="AO150" i="2"/>
  <c r="AN150" i="2"/>
  <c r="AM150" i="2"/>
  <c r="O150" i="2"/>
  <c r="P150" i="2" s="1"/>
  <c r="AC84" i="2"/>
  <c r="AF84" i="2"/>
  <c r="AE84" i="2"/>
  <c r="AB84" i="2"/>
  <c r="AD84" i="2"/>
  <c r="K84" i="2"/>
  <c r="L84" i="2" s="1"/>
  <c r="X185" i="2"/>
  <c r="M185" i="2"/>
  <c r="N185" i="2" s="1"/>
  <c r="AF174" i="2"/>
  <c r="AE174" i="2"/>
  <c r="AD174" i="2"/>
  <c r="AC174" i="2"/>
  <c r="AB174" i="2"/>
  <c r="K174" i="2"/>
  <c r="L174" i="2" s="1"/>
  <c r="AQ175" i="2"/>
  <c r="AP175" i="2"/>
  <c r="AM175" i="2"/>
  <c r="AO175" i="2"/>
  <c r="AN175" i="2"/>
  <c r="O175" i="2"/>
  <c r="P175" i="2" s="1"/>
  <c r="X115" i="2"/>
  <c r="AY128" i="2"/>
  <c r="AX128" i="2"/>
  <c r="AW128" i="2"/>
  <c r="AV128" i="2"/>
  <c r="AU128" i="2"/>
  <c r="Q128" i="2"/>
  <c r="R128" i="2" s="1"/>
  <c r="AB412" i="2"/>
  <c r="AF412" i="2"/>
  <c r="AD412" i="2"/>
  <c r="AE412" i="2"/>
  <c r="AC412" i="2"/>
  <c r="K412" i="2"/>
  <c r="L412" i="2" s="1"/>
  <c r="AN290" i="2"/>
  <c r="AM290" i="2"/>
  <c r="AQ290" i="2"/>
  <c r="AO290" i="2"/>
  <c r="AP290" i="2"/>
  <c r="O290" i="2"/>
  <c r="P290" i="2" s="1"/>
  <c r="AE602" i="2"/>
  <c r="AB602" i="2"/>
  <c r="AF602" i="2"/>
  <c r="AD602" i="2"/>
  <c r="AC602" i="2"/>
  <c r="K602" i="2"/>
  <c r="L602" i="2" s="1"/>
  <c r="AY315" i="2"/>
  <c r="AX315" i="2"/>
  <c r="AV315" i="2"/>
  <c r="AW315" i="2"/>
  <c r="AU315" i="2"/>
  <c r="Q315" i="2"/>
  <c r="R315" i="2" s="1"/>
  <c r="AB420" i="2"/>
  <c r="AF420" i="2"/>
  <c r="AE420" i="2"/>
  <c r="AD420" i="2"/>
  <c r="AC420" i="2"/>
  <c r="K420" i="2"/>
  <c r="L420" i="2" s="1"/>
  <c r="AB510" i="2"/>
  <c r="AF510" i="2"/>
  <c r="AE510" i="2"/>
  <c r="AD510" i="2"/>
  <c r="AC510" i="2"/>
  <c r="K510" i="2"/>
  <c r="L510" i="2" s="1"/>
  <c r="AQ607" i="2"/>
  <c r="AP607" i="2"/>
  <c r="AO607" i="2"/>
  <c r="AN607" i="2"/>
  <c r="AM607" i="2"/>
  <c r="O607" i="2"/>
  <c r="P607" i="2" s="1"/>
  <c r="AQ484" i="2"/>
  <c r="AP484" i="2"/>
  <c r="AO484" i="2"/>
  <c r="AN484" i="2"/>
  <c r="AM484" i="2"/>
  <c r="O484" i="2"/>
  <c r="P484" i="2" s="1"/>
  <c r="AM531" i="2"/>
  <c r="AQ531" i="2"/>
  <c r="AP531" i="2"/>
  <c r="AN531" i="2"/>
  <c r="AO531" i="2"/>
  <c r="O531" i="2"/>
  <c r="P531" i="2" s="1"/>
  <c r="X605" i="2"/>
  <c r="AY789" i="2"/>
  <c r="AX789" i="2"/>
  <c r="AU789" i="2"/>
  <c r="AW789" i="2"/>
  <c r="AV789" i="2"/>
  <c r="Q789" i="2"/>
  <c r="R789" i="2" s="1"/>
  <c r="X829" i="2"/>
  <c r="X863" i="2"/>
  <c r="M863" i="2"/>
  <c r="N863" i="2" s="1"/>
  <c r="X817" i="2"/>
  <c r="AO913" i="2"/>
  <c r="AN913" i="2"/>
  <c r="AM913" i="2"/>
  <c r="AQ913" i="2"/>
  <c r="AP913" i="2"/>
  <c r="O913" i="2"/>
  <c r="P913" i="2" s="1"/>
  <c r="AY1040" i="2"/>
  <c r="AX1040" i="2"/>
  <c r="AV1040" i="2"/>
  <c r="AU1040" i="2"/>
  <c r="AW1040" i="2"/>
  <c r="Q1040" i="2"/>
  <c r="R1040" i="2" s="1"/>
  <c r="AQ1046" i="2"/>
  <c r="AP1046" i="2"/>
  <c r="AN1046" i="2"/>
  <c r="AM1046" i="2"/>
  <c r="AO1046" i="2"/>
  <c r="O1046" i="2"/>
  <c r="P1046" i="2" s="1"/>
  <c r="AU1055" i="2"/>
  <c r="AY1055" i="2"/>
  <c r="AX1055" i="2"/>
  <c r="AW1055" i="2"/>
  <c r="AV1055" i="2"/>
  <c r="Q1055" i="2"/>
  <c r="R1055" i="2" s="1"/>
  <c r="AU1017" i="2"/>
  <c r="AY1017" i="2"/>
  <c r="AX1017" i="2"/>
  <c r="AW1017" i="2"/>
  <c r="AV1017" i="2"/>
  <c r="Q1017" i="2"/>
  <c r="R1017" i="2" s="1"/>
  <c r="AG1186" i="2"/>
  <c r="M1186" i="2" s="1"/>
  <c r="N1186" i="2" s="1"/>
  <c r="Y1186" i="2"/>
  <c r="AL1186" i="2"/>
  <c r="AK1186" i="2"/>
  <c r="AJ1186" i="2"/>
  <c r="AI1186" i="2"/>
  <c r="AH1186" i="2"/>
  <c r="AA1186" i="2"/>
  <c r="Z1186" i="2"/>
  <c r="AC1131" i="2"/>
  <c r="AD1131" i="2"/>
  <c r="AB1131" i="2"/>
  <c r="AE1131" i="2"/>
  <c r="AF1131" i="2"/>
  <c r="K1131" i="2"/>
  <c r="L1131" i="2" s="1"/>
  <c r="AP1267" i="2"/>
  <c r="AO1267" i="2"/>
  <c r="AN1267" i="2"/>
  <c r="AQ1267" i="2"/>
  <c r="AM1267" i="2"/>
  <c r="O1267" i="2"/>
  <c r="P1267" i="2" s="1"/>
  <c r="AO1343" i="2"/>
  <c r="AM1343" i="2"/>
  <c r="AQ1343" i="2"/>
  <c r="AP1343" i="2"/>
  <c r="AN1343" i="2"/>
  <c r="O1343" i="2"/>
  <c r="P1343" i="2" s="1"/>
  <c r="X1308" i="2"/>
  <c r="M1308" i="2"/>
  <c r="N1308" i="2" s="1"/>
  <c r="AD66" i="2"/>
  <c r="AC66" i="2"/>
  <c r="AF66" i="2"/>
  <c r="AE66" i="2"/>
  <c r="AB66" i="2"/>
  <c r="K66" i="2"/>
  <c r="L66" i="2" s="1"/>
  <c r="AI102" i="2"/>
  <c r="AA102" i="2"/>
  <c r="AH102" i="2"/>
  <c r="Z102" i="2"/>
  <c r="AG102" i="2"/>
  <c r="M102" i="2" s="1"/>
  <c r="N102" i="2" s="1"/>
  <c r="Y102" i="2"/>
  <c r="AK102" i="2"/>
  <c r="AJ102" i="2"/>
  <c r="AL102" i="2"/>
  <c r="AQ96" i="2"/>
  <c r="AP96" i="2"/>
  <c r="AO96" i="2"/>
  <c r="AN96" i="2"/>
  <c r="AM96" i="2"/>
  <c r="O96" i="2"/>
  <c r="P96" i="2" s="1"/>
  <c r="AL304" i="2"/>
  <c r="AJ304" i="2"/>
  <c r="Z304" i="2"/>
  <c r="Y304" i="2"/>
  <c r="AK304" i="2"/>
  <c r="AI304" i="2"/>
  <c r="AG304" i="2"/>
  <c r="M304" i="2" s="1"/>
  <c r="N304" i="2" s="1"/>
  <c r="AA304" i="2"/>
  <c r="AH304" i="2"/>
  <c r="AV220" i="2"/>
  <c r="AY220" i="2"/>
  <c r="AW220" i="2"/>
  <c r="AU220" i="2"/>
  <c r="AX220" i="2"/>
  <c r="Q220" i="2"/>
  <c r="R220" i="2" s="1"/>
  <c r="AY317" i="2"/>
  <c r="AX317" i="2"/>
  <c r="AV317" i="2"/>
  <c r="AW317" i="2"/>
  <c r="AU317" i="2"/>
  <c r="Q317" i="2"/>
  <c r="R317" i="2" s="1"/>
  <c r="AQ349" i="2"/>
  <c r="AP349" i="2"/>
  <c r="AN349" i="2"/>
  <c r="AO349" i="2"/>
  <c r="AM349" i="2"/>
  <c r="O349" i="2"/>
  <c r="P349" i="2" s="1"/>
  <c r="AF417" i="2"/>
  <c r="AD417" i="2"/>
  <c r="AC417" i="2"/>
  <c r="AE417" i="2"/>
  <c r="AB417" i="2"/>
  <c r="K417" i="2"/>
  <c r="L417" i="2" s="1"/>
  <c r="AE581" i="2"/>
  <c r="AD581" i="2"/>
  <c r="AC581" i="2"/>
  <c r="AF581" i="2"/>
  <c r="AB581" i="2"/>
  <c r="K581" i="2"/>
  <c r="L581" i="2" s="1"/>
  <c r="AC613" i="2"/>
  <c r="AF613" i="2"/>
  <c r="AB613" i="2"/>
  <c r="AE613" i="2"/>
  <c r="AD613" i="2"/>
  <c r="AY673" i="2"/>
  <c r="AX673" i="2"/>
  <c r="AW673" i="2"/>
  <c r="AU673" i="2"/>
  <c r="AV673" i="2"/>
  <c r="Q673" i="2"/>
  <c r="R673" i="2" s="1"/>
  <c r="AD845" i="2"/>
  <c r="AC845" i="2"/>
  <c r="AB845" i="2"/>
  <c r="AE845" i="2"/>
  <c r="AF845" i="2"/>
  <c r="K845" i="2"/>
  <c r="L845" i="2" s="1"/>
  <c r="AF880" i="2"/>
  <c r="AD880" i="2"/>
  <c r="AC880" i="2"/>
  <c r="AE880" i="2"/>
  <c r="AB880" i="2"/>
  <c r="AQ902" i="2"/>
  <c r="AM902" i="2"/>
  <c r="AO902" i="2"/>
  <c r="AN902" i="2"/>
  <c r="AP902" i="2"/>
  <c r="O902" i="2"/>
  <c r="P902" i="2" s="1"/>
  <c r="AM1045" i="2"/>
  <c r="AQ1045" i="2"/>
  <c r="AP1045" i="2"/>
  <c r="AN1045" i="2"/>
  <c r="AO1045" i="2"/>
  <c r="O1045" i="2"/>
  <c r="P1045" i="2" s="1"/>
  <c r="AU1023" i="2"/>
  <c r="AY1023" i="2"/>
  <c r="AX1023" i="2"/>
  <c r="AV1023" i="2"/>
  <c r="AW1023" i="2"/>
  <c r="Q1023" i="2"/>
  <c r="R1023" i="2" s="1"/>
  <c r="AE11" i="2"/>
  <c r="AD11" i="2"/>
  <c r="AC11" i="2"/>
  <c r="AB11" i="2"/>
  <c r="AF11" i="2"/>
  <c r="K11" i="2"/>
  <c r="L11" i="2" s="1"/>
  <c r="AE55" i="2"/>
  <c r="AD55" i="2"/>
  <c r="AC55" i="2"/>
  <c r="AB55" i="2"/>
  <c r="AF55" i="2"/>
  <c r="K55" i="2"/>
  <c r="L55" i="2" s="1"/>
  <c r="AD88" i="2"/>
  <c r="AC88" i="2"/>
  <c r="AF88" i="2"/>
  <c r="AE88" i="2"/>
  <c r="AB88" i="2"/>
  <c r="K88" i="2"/>
  <c r="L88" i="2" s="1"/>
  <c r="AM79" i="2"/>
  <c r="AP79" i="2"/>
  <c r="AO79" i="2"/>
  <c r="AQ79" i="2"/>
  <c r="AN79" i="2"/>
  <c r="O79" i="2"/>
  <c r="P79" i="2" s="1"/>
  <c r="AQ10" i="2"/>
  <c r="AP10" i="2"/>
  <c r="AO10" i="2"/>
  <c r="AN10" i="2"/>
  <c r="AM10" i="2"/>
  <c r="O10" i="2"/>
  <c r="P10" i="2" s="1"/>
  <c r="X98" i="2"/>
  <c r="AP68" i="2"/>
  <c r="AO68" i="2"/>
  <c r="AN68" i="2"/>
  <c r="AM68" i="2"/>
  <c r="AQ68" i="2"/>
  <c r="O68" i="2"/>
  <c r="P68" i="2" s="1"/>
  <c r="AF148" i="2"/>
  <c r="AD148" i="2"/>
  <c r="AC148" i="2"/>
  <c r="AB148" i="2"/>
  <c r="AE148" i="2"/>
  <c r="K148" i="2"/>
  <c r="L148" i="2" s="1"/>
  <c r="AF318" i="2"/>
  <c r="AE318" i="2"/>
  <c r="AD318" i="2"/>
  <c r="AB318" i="2"/>
  <c r="AC318" i="2"/>
  <c r="K318" i="2"/>
  <c r="L318" i="2" s="1"/>
  <c r="X97" i="2"/>
  <c r="M97" i="2"/>
  <c r="N97" i="2" s="1"/>
  <c r="M195" i="2"/>
  <c r="N195" i="2" s="1"/>
  <c r="X195" i="2"/>
  <c r="X571" i="2"/>
  <c r="M571" i="2"/>
  <c r="N571" i="2" s="1"/>
  <c r="AV439" i="2"/>
  <c r="AU439" i="2"/>
  <c r="AW439" i="2"/>
  <c r="AY439" i="2"/>
  <c r="AX439" i="2"/>
  <c r="Q439" i="2"/>
  <c r="R439" i="2" s="1"/>
  <c r="AQ546" i="2"/>
  <c r="AP546" i="2"/>
  <c r="AO546" i="2"/>
  <c r="AM546" i="2"/>
  <c r="AN546" i="2"/>
  <c r="O546" i="2"/>
  <c r="P546" i="2" s="1"/>
  <c r="X515" i="2"/>
  <c r="M515" i="2"/>
  <c r="N515" i="2" s="1"/>
  <c r="M557" i="2"/>
  <c r="N557" i="2" s="1"/>
  <c r="X557" i="2"/>
  <c r="M528" i="2"/>
  <c r="N528" i="2" s="1"/>
  <c r="X528" i="2"/>
  <c r="M733" i="2"/>
  <c r="N733" i="2" s="1"/>
  <c r="X733" i="2"/>
  <c r="AD801" i="2"/>
  <c r="AC801" i="2"/>
  <c r="AB801" i="2"/>
  <c r="AE801" i="2"/>
  <c r="AF801" i="2"/>
  <c r="K801" i="2"/>
  <c r="L801" i="2" s="1"/>
  <c r="AF796" i="2"/>
  <c r="AE796" i="2"/>
  <c r="AD796" i="2"/>
  <c r="AC796" i="2"/>
  <c r="AB796" i="2"/>
  <c r="K796" i="2"/>
  <c r="L796" i="2" s="1"/>
  <c r="AF758" i="2"/>
  <c r="AE758" i="2"/>
  <c r="AD758" i="2"/>
  <c r="AB758" i="2"/>
  <c r="AC758" i="2"/>
  <c r="K758" i="2"/>
  <c r="L758" i="2" s="1"/>
  <c r="AD984" i="2"/>
  <c r="AC984" i="2"/>
  <c r="AB984" i="2"/>
  <c r="AE984" i="2"/>
  <c r="AF984" i="2"/>
  <c r="K984" i="2"/>
  <c r="L984" i="2" s="1"/>
  <c r="AF846" i="2"/>
  <c r="AD846" i="2"/>
  <c r="AE846" i="2"/>
  <c r="AC846" i="2"/>
  <c r="AB846" i="2"/>
  <c r="K846" i="2"/>
  <c r="L846" i="2" s="1"/>
  <c r="K923" i="2"/>
  <c r="L923" i="2" s="1"/>
  <c r="AQ956" i="2"/>
  <c r="AP956" i="2"/>
  <c r="AM956" i="2"/>
  <c r="AO956" i="2"/>
  <c r="AN956" i="2"/>
  <c r="O956" i="2"/>
  <c r="P956" i="2" s="1"/>
  <c r="AF965" i="2"/>
  <c r="AE965" i="2"/>
  <c r="AD965" i="2"/>
  <c r="AC965" i="2"/>
  <c r="AB965" i="2"/>
  <c r="K965" i="2"/>
  <c r="L965" i="2" s="1"/>
  <c r="X981" i="2"/>
  <c r="M981" i="2"/>
  <c r="N981" i="2" s="1"/>
  <c r="AQ950" i="2"/>
  <c r="AP950" i="2"/>
  <c r="AM950" i="2"/>
  <c r="AO950" i="2"/>
  <c r="AN950" i="2"/>
  <c r="O950" i="2"/>
  <c r="P950" i="2" s="1"/>
  <c r="AF959" i="2"/>
  <c r="AE959" i="2"/>
  <c r="AD959" i="2"/>
  <c r="AC959" i="2"/>
  <c r="AB959" i="2"/>
  <c r="K959" i="2"/>
  <c r="L959" i="2" s="1"/>
  <c r="AQ1040" i="2"/>
  <c r="AP1040" i="2"/>
  <c r="AN1040" i="2"/>
  <c r="AM1040" i="2"/>
  <c r="AO1040" i="2"/>
  <c r="O1040" i="2"/>
  <c r="P1040" i="2" s="1"/>
  <c r="AF1062" i="2"/>
  <c r="AE1062" i="2"/>
  <c r="AD1062" i="2"/>
  <c r="AC1062" i="2"/>
  <c r="AB1062" i="2"/>
  <c r="K1062" i="2"/>
  <c r="L1062" i="2" s="1"/>
  <c r="AM1059" i="2"/>
  <c r="AQ1059" i="2"/>
  <c r="AP1059" i="2"/>
  <c r="AO1059" i="2"/>
  <c r="AN1059" i="2"/>
  <c r="O1059" i="2"/>
  <c r="P1059" i="2" s="1"/>
  <c r="X1190" i="2"/>
  <c r="M1190" i="2"/>
  <c r="N1190" i="2" s="1"/>
  <c r="AH1237" i="2"/>
  <c r="Z1237" i="2"/>
  <c r="AG1237" i="2"/>
  <c r="M1237" i="2" s="1"/>
  <c r="N1237" i="2" s="1"/>
  <c r="Y1237" i="2"/>
  <c r="AL1237" i="2"/>
  <c r="AK1237" i="2"/>
  <c r="AA1237" i="2"/>
  <c r="AI1237" i="2"/>
  <c r="AJ1237" i="2"/>
  <c r="AY1246" i="2"/>
  <c r="AX1246" i="2"/>
  <c r="AW1246" i="2"/>
  <c r="AV1246" i="2"/>
  <c r="AU1246" i="2"/>
  <c r="Q1246" i="2"/>
  <c r="R1246" i="2" s="1"/>
  <c r="AP1306" i="2"/>
  <c r="AM1306" i="2"/>
  <c r="AN1306" i="2"/>
  <c r="AO1306" i="2"/>
  <c r="AQ1306" i="2"/>
  <c r="O1306" i="2"/>
  <c r="P1306" i="2" s="1"/>
  <c r="AN1367" i="2"/>
  <c r="AM1367" i="2"/>
  <c r="AQ1367" i="2"/>
  <c r="AO1367" i="2"/>
  <c r="AP1367" i="2"/>
  <c r="O1367" i="2"/>
  <c r="P1367" i="2" s="1"/>
  <c r="AF1377" i="2"/>
  <c r="AE1377" i="2"/>
  <c r="AD1377" i="2"/>
  <c r="AC1377" i="2"/>
  <c r="AB1377" i="2"/>
  <c r="K1377" i="2"/>
  <c r="L1377" i="2" s="1"/>
  <c r="M1416" i="2"/>
  <c r="N1416" i="2" s="1"/>
  <c r="X1416" i="2"/>
  <c r="AY1442" i="2"/>
  <c r="AX1442" i="2"/>
  <c r="AW1442" i="2"/>
  <c r="AU1442" i="2"/>
  <c r="AV1442" i="2"/>
  <c r="Q1442" i="2"/>
  <c r="R1442" i="2" s="1"/>
  <c r="AM1480" i="2"/>
  <c r="AQ1480" i="2"/>
  <c r="AN1480" i="2"/>
  <c r="AP1480" i="2"/>
  <c r="AO1480" i="2"/>
  <c r="O1480" i="2"/>
  <c r="P1480" i="2" s="1"/>
  <c r="AO87" i="2"/>
  <c r="AP87" i="2"/>
  <c r="AQ87" i="2"/>
  <c r="AN87" i="2"/>
  <c r="AM87" i="2"/>
  <c r="O87" i="2"/>
  <c r="P87" i="2" s="1"/>
  <c r="AP12" i="2"/>
  <c r="AO12" i="2"/>
  <c r="AN12" i="2"/>
  <c r="AM12" i="2"/>
  <c r="AQ12" i="2"/>
  <c r="O12" i="2"/>
  <c r="P12" i="2" s="1"/>
  <c r="AW61" i="2"/>
  <c r="AX61" i="2"/>
  <c r="AY61" i="2"/>
  <c r="AV61" i="2"/>
  <c r="AU61" i="2"/>
  <c r="Q61" i="2"/>
  <c r="R61" i="2" s="1"/>
  <c r="AP223" i="2"/>
  <c r="AN223" i="2"/>
  <c r="AO223" i="2"/>
  <c r="AM223" i="2"/>
  <c r="AQ223" i="2"/>
  <c r="O223" i="2"/>
  <c r="P223" i="2" s="1"/>
  <c r="AF344" i="2"/>
  <c r="AE344" i="2"/>
  <c r="AD344" i="2"/>
  <c r="AB344" i="2"/>
  <c r="AC344" i="2"/>
  <c r="K344" i="2"/>
  <c r="L344" i="2" s="1"/>
  <c r="AB301" i="2"/>
  <c r="AF301" i="2"/>
  <c r="AD301" i="2"/>
  <c r="AC301" i="2"/>
  <c r="AE301" i="2"/>
  <c r="K301" i="2"/>
  <c r="L301" i="2" s="1"/>
  <c r="X455" i="2"/>
  <c r="M455" i="2"/>
  <c r="N455" i="2" s="1"/>
  <c r="AQ596" i="2"/>
  <c r="AP596" i="2"/>
  <c r="AO596" i="2"/>
  <c r="AM596" i="2"/>
  <c r="AN596" i="2"/>
  <c r="O596" i="2"/>
  <c r="P596" i="2" s="1"/>
  <c r="M505" i="2"/>
  <c r="N505" i="2" s="1"/>
  <c r="X505" i="2"/>
  <c r="AP865" i="2"/>
  <c r="AO865" i="2"/>
  <c r="AM865" i="2"/>
  <c r="AQ865" i="2"/>
  <c r="AN865" i="2"/>
  <c r="O865" i="2"/>
  <c r="P865" i="2" s="1"/>
  <c r="X743" i="2"/>
  <c r="M743" i="2"/>
  <c r="N743" i="2" s="1"/>
  <c r="AF878" i="2"/>
  <c r="AD878" i="2"/>
  <c r="AC878" i="2"/>
  <c r="AE878" i="2"/>
  <c r="AB878" i="2"/>
  <c r="AD988" i="2"/>
  <c r="AC988" i="2"/>
  <c r="AB988" i="2"/>
  <c r="AE988" i="2"/>
  <c r="AF988" i="2"/>
  <c r="K988" i="2"/>
  <c r="L988" i="2" s="1"/>
  <c r="AE1005" i="2"/>
  <c r="AD1005" i="2"/>
  <c r="AB1005" i="2"/>
  <c r="AF1005" i="2"/>
  <c r="AC1005" i="2"/>
  <c r="K1005" i="2"/>
  <c r="L1005" i="2" s="1"/>
  <c r="AE1170" i="2"/>
  <c r="AD1170" i="2"/>
  <c r="AC1170" i="2"/>
  <c r="AB1170" i="2"/>
  <c r="AF1170" i="2"/>
  <c r="K1170" i="2"/>
  <c r="L1170" i="2" s="1"/>
  <c r="AO1128" i="2"/>
  <c r="AP1128" i="2"/>
  <c r="AQ1128" i="2"/>
  <c r="AN1128" i="2"/>
  <c r="AM1128" i="2"/>
  <c r="O1128" i="2"/>
  <c r="P1128" i="2" s="1"/>
  <c r="AD1132" i="2"/>
  <c r="AC1132" i="2"/>
  <c r="AF1132" i="2"/>
  <c r="AE1132" i="2"/>
  <c r="AB1132" i="2"/>
  <c r="K1132" i="2"/>
  <c r="L1132" i="2" s="1"/>
  <c r="AP74" i="2"/>
  <c r="AO74" i="2"/>
  <c r="AN74" i="2"/>
  <c r="AM74" i="2"/>
  <c r="AQ74" i="2"/>
  <c r="O74" i="2"/>
  <c r="P74" i="2" s="1"/>
  <c r="AU75" i="2"/>
  <c r="AX75" i="2"/>
  <c r="AW75" i="2"/>
  <c r="AY75" i="2"/>
  <c r="AV75" i="2"/>
  <c r="Q75" i="2"/>
  <c r="R75" i="2" s="1"/>
  <c r="AQ122" i="2"/>
  <c r="AP122" i="2"/>
  <c r="AO122" i="2"/>
  <c r="AN122" i="2"/>
  <c r="AM122" i="2"/>
  <c r="AM95" i="2"/>
  <c r="AO95" i="2"/>
  <c r="AN95" i="2"/>
  <c r="AQ95" i="2"/>
  <c r="AP95" i="2"/>
  <c r="O95" i="2"/>
  <c r="P95" i="2" s="1"/>
  <c r="AM83" i="2"/>
  <c r="AO83" i="2"/>
  <c r="AQ83" i="2"/>
  <c r="AN83" i="2"/>
  <c r="AP83" i="2"/>
  <c r="O83" i="2"/>
  <c r="P83" i="2" s="1"/>
  <c r="AF409" i="2"/>
  <c r="AD409" i="2"/>
  <c r="AC409" i="2"/>
  <c r="AE409" i="2"/>
  <c r="AB409" i="2"/>
  <c r="K409" i="2"/>
  <c r="L409" i="2" s="1"/>
  <c r="AN393" i="2"/>
  <c r="AQ393" i="2"/>
  <c r="AP393" i="2"/>
  <c r="AO393" i="2"/>
  <c r="AM393" i="2"/>
  <c r="O393" i="2"/>
  <c r="P393" i="2" s="1"/>
  <c r="AY146" i="2"/>
  <c r="AX146" i="2"/>
  <c r="AW146" i="2"/>
  <c r="AV146" i="2"/>
  <c r="AU146" i="2"/>
  <c r="Q146" i="2"/>
  <c r="R146" i="2" s="1"/>
  <c r="AC172" i="2"/>
  <c r="AB172" i="2"/>
  <c r="AF172" i="2"/>
  <c r="AE172" i="2"/>
  <c r="AD172" i="2"/>
  <c r="K172" i="2"/>
  <c r="L172" i="2" s="1"/>
  <c r="AT206" i="2"/>
  <c r="AR206" i="2"/>
  <c r="AS206" i="2"/>
  <c r="AX8" i="2"/>
  <c r="AW8" i="2"/>
  <c r="AV8" i="2"/>
  <c r="AU8" i="2"/>
  <c r="AY8" i="2"/>
  <c r="Q8" i="2"/>
  <c r="R8" i="2" s="1"/>
  <c r="AL119" i="2"/>
  <c r="AK119" i="2"/>
  <c r="AJ119" i="2"/>
  <c r="Y119" i="2"/>
  <c r="AG119" i="2"/>
  <c r="M119" i="2" s="1"/>
  <c r="N119" i="2" s="1"/>
  <c r="AI119" i="2"/>
  <c r="AH119" i="2"/>
  <c r="AA119" i="2"/>
  <c r="Z119" i="2"/>
  <c r="AY48" i="2"/>
  <c r="AX48" i="2"/>
  <c r="AW48" i="2"/>
  <c r="AV48" i="2"/>
  <c r="AU48" i="2"/>
  <c r="Q48" i="2"/>
  <c r="R48" i="2" s="1"/>
  <c r="AX65" i="2"/>
  <c r="AW65" i="2"/>
  <c r="AY65" i="2"/>
  <c r="AV65" i="2"/>
  <c r="AU65" i="2"/>
  <c r="Q65" i="2"/>
  <c r="R65" i="2" s="1"/>
  <c r="AC50" i="2"/>
  <c r="AF50" i="2"/>
  <c r="AE50" i="2"/>
  <c r="AB50" i="2"/>
  <c r="AD50" i="2"/>
  <c r="K50" i="2"/>
  <c r="L50" i="2" s="1"/>
  <c r="AC52" i="2"/>
  <c r="AD52" i="2"/>
  <c r="AF52" i="2"/>
  <c r="AE52" i="2"/>
  <c r="AB52" i="2"/>
  <c r="K52" i="2"/>
  <c r="L52" i="2" s="1"/>
  <c r="AO69" i="2"/>
  <c r="AQ69" i="2"/>
  <c r="AP69" i="2"/>
  <c r="AN69" i="2"/>
  <c r="AM69" i="2"/>
  <c r="O69" i="2"/>
  <c r="P69" i="2" s="1"/>
  <c r="AF160" i="2"/>
  <c r="AD160" i="2"/>
  <c r="AC160" i="2"/>
  <c r="AB160" i="2"/>
  <c r="AE160" i="2"/>
  <c r="K160" i="2"/>
  <c r="L160" i="2" s="1"/>
  <c r="X103" i="2"/>
  <c r="AB404" i="2"/>
  <c r="AF404" i="2"/>
  <c r="AD404" i="2"/>
  <c r="AC404" i="2"/>
  <c r="AE404" i="2"/>
  <c r="K404" i="2"/>
  <c r="L404" i="2" s="1"/>
  <c r="AF242" i="2"/>
  <c r="AD242" i="2"/>
  <c r="AB242" i="2"/>
  <c r="AE242" i="2"/>
  <c r="AC242" i="2"/>
  <c r="K242" i="2"/>
  <c r="L242" i="2" s="1"/>
  <c r="AP239" i="2"/>
  <c r="AN239" i="2"/>
  <c r="AO239" i="2"/>
  <c r="AM239" i="2"/>
  <c r="AQ239" i="2"/>
  <c r="O239" i="2"/>
  <c r="P239" i="2" s="1"/>
  <c r="AF266" i="2"/>
  <c r="AE266" i="2"/>
  <c r="AD266" i="2"/>
  <c r="AB266" i="2"/>
  <c r="AC266" i="2"/>
  <c r="K266" i="2"/>
  <c r="L266" i="2" s="1"/>
  <c r="AF302" i="2"/>
  <c r="AE302" i="2"/>
  <c r="AD302" i="2"/>
  <c r="AB302" i="2"/>
  <c r="AC302" i="2"/>
  <c r="K302" i="2"/>
  <c r="L302" i="2" s="1"/>
  <c r="AN513" i="2"/>
  <c r="AM513" i="2"/>
  <c r="AQ513" i="2"/>
  <c r="AP513" i="2"/>
  <c r="AO513" i="2"/>
  <c r="O513" i="2"/>
  <c r="P513" i="2" s="1"/>
  <c r="AF230" i="2"/>
  <c r="AD230" i="2"/>
  <c r="AB230" i="2"/>
  <c r="AE230" i="2"/>
  <c r="AC230" i="2"/>
  <c r="K230" i="2"/>
  <c r="L230" i="2" s="1"/>
  <c r="AC8" i="2"/>
  <c r="AF8" i="2"/>
  <c r="AE8" i="2"/>
  <c r="AD8" i="2"/>
  <c r="AB8" i="2"/>
  <c r="K8" i="2"/>
  <c r="L8" i="2" s="1"/>
  <c r="AM23" i="2"/>
  <c r="AO23" i="2"/>
  <c r="AQ23" i="2"/>
  <c r="AN23" i="2"/>
  <c r="AP23" i="2"/>
  <c r="O23" i="2"/>
  <c r="P23" i="2" s="1"/>
  <c r="AP54" i="2"/>
  <c r="AO54" i="2"/>
  <c r="AN54" i="2"/>
  <c r="AM54" i="2"/>
  <c r="AQ54" i="2"/>
  <c r="O54" i="2"/>
  <c r="P54" i="2" s="1"/>
  <c r="AD45" i="2"/>
  <c r="AC45" i="2"/>
  <c r="AB45" i="2"/>
  <c r="AF45" i="2"/>
  <c r="AE45" i="2"/>
  <c r="K45" i="2"/>
  <c r="L45" i="2" s="1"/>
  <c r="AT107" i="2"/>
  <c r="AS107" i="2"/>
  <c r="AR107" i="2"/>
  <c r="AM67" i="2"/>
  <c r="AO67" i="2"/>
  <c r="AQ67" i="2"/>
  <c r="AP67" i="2"/>
  <c r="AN67" i="2"/>
  <c r="O67" i="2"/>
  <c r="P67" i="2" s="1"/>
  <c r="AF403" i="2"/>
  <c r="AD403" i="2"/>
  <c r="AC403" i="2"/>
  <c r="AE403" i="2"/>
  <c r="AB403" i="2"/>
  <c r="K403" i="2"/>
  <c r="L403" i="2" s="1"/>
  <c r="AF212" i="2"/>
  <c r="AD212" i="2"/>
  <c r="AB212" i="2"/>
  <c r="AE212" i="2"/>
  <c r="AC212" i="2"/>
  <c r="AF136" i="2"/>
  <c r="AD136" i="2"/>
  <c r="AC136" i="2"/>
  <c r="AB136" i="2"/>
  <c r="AE136" i="2"/>
  <c r="K136" i="2"/>
  <c r="L136" i="2" s="1"/>
  <c r="AQ152" i="2"/>
  <c r="AP152" i="2"/>
  <c r="AO152" i="2"/>
  <c r="AN152" i="2"/>
  <c r="AM152" i="2"/>
  <c r="O152" i="2"/>
  <c r="P152" i="2" s="1"/>
  <c r="AB406" i="2"/>
  <c r="AF406" i="2"/>
  <c r="AD406" i="2"/>
  <c r="AE406" i="2"/>
  <c r="AC406" i="2"/>
  <c r="K406" i="2"/>
  <c r="L406" i="2" s="1"/>
  <c r="AP182" i="2"/>
  <c r="AO182" i="2"/>
  <c r="AN182" i="2"/>
  <c r="AQ182" i="2"/>
  <c r="AM182" i="2"/>
  <c r="O182" i="2"/>
  <c r="P182" i="2" s="1"/>
  <c r="AW336" i="2"/>
  <c r="AV336" i="2"/>
  <c r="AU336" i="2"/>
  <c r="AY336" i="2"/>
  <c r="AX336" i="2"/>
  <c r="Q336" i="2"/>
  <c r="R336" i="2" s="1"/>
  <c r="AF391" i="2"/>
  <c r="AD391" i="2"/>
  <c r="AC391" i="2"/>
  <c r="AE391" i="2"/>
  <c r="AB391" i="2"/>
  <c r="K391" i="2"/>
  <c r="L391" i="2" s="1"/>
  <c r="AV397" i="2"/>
  <c r="AY397" i="2"/>
  <c r="AW397" i="2"/>
  <c r="AX397" i="2"/>
  <c r="AU397" i="2"/>
  <c r="Q397" i="2"/>
  <c r="R397" i="2" s="1"/>
  <c r="AB257" i="2"/>
  <c r="AF257" i="2"/>
  <c r="AD257" i="2"/>
  <c r="AC257" i="2"/>
  <c r="AE257" i="2"/>
  <c r="AY373" i="2"/>
  <c r="AW373" i="2"/>
  <c r="AX373" i="2"/>
  <c r="AV373" i="2"/>
  <c r="AU373" i="2"/>
  <c r="Q373" i="2"/>
  <c r="R373" i="2" s="1"/>
  <c r="AT11" i="2"/>
  <c r="AS11" i="2"/>
  <c r="AR11" i="2"/>
  <c r="AU35" i="2"/>
  <c r="AW35" i="2"/>
  <c r="AX35" i="2"/>
  <c r="AY35" i="2"/>
  <c r="AV35" i="2"/>
  <c r="Q35" i="2"/>
  <c r="R35" i="2" s="1"/>
  <c r="AF44" i="2"/>
  <c r="AE44" i="2"/>
  <c r="AD44" i="2"/>
  <c r="AC44" i="2"/>
  <c r="AB44" i="2"/>
  <c r="K44" i="2"/>
  <c r="L44" i="2" s="1"/>
  <c r="AW63" i="2"/>
  <c r="AX63" i="2"/>
  <c r="AY63" i="2"/>
  <c r="AV63" i="2"/>
  <c r="AU63" i="2"/>
  <c r="Q63" i="2"/>
  <c r="R63" i="2" s="1"/>
  <c r="AD33" i="2"/>
  <c r="AC33" i="2"/>
  <c r="AB33" i="2"/>
  <c r="AF33" i="2"/>
  <c r="AE33" i="2"/>
  <c r="K33" i="2"/>
  <c r="L33" i="2" s="1"/>
  <c r="AP4" i="2"/>
  <c r="AO4" i="2"/>
  <c r="AN4" i="2"/>
  <c r="AM4" i="2"/>
  <c r="AQ4" i="2"/>
  <c r="O4" i="2"/>
  <c r="P4" i="2" s="1"/>
  <c r="AE157" i="2"/>
  <c r="AD157" i="2"/>
  <c r="AC157" i="2"/>
  <c r="AB157" i="2"/>
  <c r="AF157" i="2"/>
  <c r="K157" i="2"/>
  <c r="L157" i="2" s="1"/>
  <c r="AJ279" i="2"/>
  <c r="AI279" i="2"/>
  <c r="AA279" i="2"/>
  <c r="AH279" i="2"/>
  <c r="Z279" i="2"/>
  <c r="AL279" i="2"/>
  <c r="AK279" i="2"/>
  <c r="AG279" i="2"/>
  <c r="M279" i="2" s="1"/>
  <c r="N279" i="2" s="1"/>
  <c r="Y279" i="2"/>
  <c r="AN300" i="2"/>
  <c r="AM300" i="2"/>
  <c r="AP300" i="2"/>
  <c r="AO300" i="2"/>
  <c r="AQ300" i="2"/>
  <c r="AR392" i="2"/>
  <c r="AT392" i="2"/>
  <c r="AS392" i="2"/>
  <c r="AO334" i="2"/>
  <c r="AN334" i="2"/>
  <c r="AM334" i="2"/>
  <c r="AQ334" i="2"/>
  <c r="AP334" i="2"/>
  <c r="O334" i="2"/>
  <c r="P334" i="2" s="1"/>
  <c r="AV270" i="2"/>
  <c r="AU270" i="2"/>
  <c r="AX270" i="2"/>
  <c r="AW270" i="2"/>
  <c r="AY270" i="2"/>
  <c r="Q270" i="2"/>
  <c r="R270" i="2" s="1"/>
  <c r="AB281" i="2"/>
  <c r="AF281" i="2"/>
  <c r="AD281" i="2"/>
  <c r="AC281" i="2"/>
  <c r="AE281" i="2"/>
  <c r="AQ305" i="2"/>
  <c r="AP305" i="2"/>
  <c r="AN305" i="2"/>
  <c r="AO305" i="2"/>
  <c r="AM305" i="2"/>
  <c r="O305" i="2"/>
  <c r="P305" i="2" s="1"/>
  <c r="AU529" i="2"/>
  <c r="AY529" i="2"/>
  <c r="AX529" i="2"/>
  <c r="AW529" i="2"/>
  <c r="AV529" i="2"/>
  <c r="Q529" i="2"/>
  <c r="R529" i="2" s="1"/>
  <c r="AB500" i="2"/>
  <c r="AF500" i="2"/>
  <c r="AE500" i="2"/>
  <c r="AD500" i="2"/>
  <c r="AC500" i="2"/>
  <c r="K500" i="2"/>
  <c r="L500" i="2" s="1"/>
  <c r="AE543" i="2"/>
  <c r="AD543" i="2"/>
  <c r="AC543" i="2"/>
  <c r="AF543" i="2"/>
  <c r="AB543" i="2"/>
  <c r="AM622" i="2"/>
  <c r="AO622" i="2"/>
  <c r="AQ622" i="2"/>
  <c r="AP622" i="2"/>
  <c r="AN622" i="2"/>
  <c r="O622" i="2"/>
  <c r="P622" i="2" s="1"/>
  <c r="AY659" i="2"/>
  <c r="AX659" i="2"/>
  <c r="AW659" i="2"/>
  <c r="AU659" i="2"/>
  <c r="AV659" i="2"/>
  <c r="Q659" i="2"/>
  <c r="R659" i="2" s="1"/>
  <c r="AM612" i="2"/>
  <c r="AO612" i="2"/>
  <c r="AN612" i="2"/>
  <c r="AP612" i="2"/>
  <c r="AQ612" i="2"/>
  <c r="O612" i="2"/>
  <c r="P612" i="2" s="1"/>
  <c r="AY631" i="2"/>
  <c r="AX631" i="2"/>
  <c r="AW631" i="2"/>
  <c r="AV631" i="2"/>
  <c r="AU631" i="2"/>
  <c r="Q631" i="2"/>
  <c r="R631" i="2" s="1"/>
  <c r="AD980" i="2"/>
  <c r="AC980" i="2"/>
  <c r="AB980" i="2"/>
  <c r="AE980" i="2"/>
  <c r="AF980" i="2"/>
  <c r="K980" i="2"/>
  <c r="L980" i="2" s="1"/>
  <c r="AD799" i="2"/>
  <c r="AC799" i="2"/>
  <c r="AB799" i="2"/>
  <c r="AE799" i="2"/>
  <c r="AF799" i="2"/>
  <c r="K799" i="2"/>
  <c r="L799" i="2" s="1"/>
  <c r="AF872" i="2"/>
  <c r="AD872" i="2"/>
  <c r="AC872" i="2"/>
  <c r="AE872" i="2"/>
  <c r="AB872" i="2"/>
  <c r="K872" i="2"/>
  <c r="L872" i="2" s="1"/>
  <c r="AP862" i="2"/>
  <c r="AO862" i="2"/>
  <c r="AN862" i="2"/>
  <c r="AQ862" i="2"/>
  <c r="AM862" i="2"/>
  <c r="O862" i="2"/>
  <c r="P862" i="2" s="1"/>
  <c r="AQ934" i="2"/>
  <c r="AM934" i="2"/>
  <c r="AP934" i="2"/>
  <c r="AO934" i="2"/>
  <c r="AN934" i="2"/>
  <c r="O934" i="2"/>
  <c r="P934" i="2" s="1"/>
  <c r="AF953" i="2"/>
  <c r="AE953" i="2"/>
  <c r="AD953" i="2"/>
  <c r="AC953" i="2"/>
  <c r="AB953" i="2"/>
  <c r="K953" i="2"/>
  <c r="L953" i="2" s="1"/>
  <c r="AQ904" i="2"/>
  <c r="AM904" i="2"/>
  <c r="AP904" i="2"/>
  <c r="AN904" i="2"/>
  <c r="AO904" i="2"/>
  <c r="O904" i="2"/>
  <c r="P904" i="2" s="1"/>
  <c r="AP937" i="2"/>
  <c r="AO937" i="2"/>
  <c r="AN937" i="2"/>
  <c r="AM937" i="2"/>
  <c r="AQ937" i="2"/>
  <c r="O937" i="2"/>
  <c r="P937" i="2" s="1"/>
  <c r="AD990" i="2"/>
  <c r="AC990" i="2"/>
  <c r="AB990" i="2"/>
  <c r="AE990" i="2"/>
  <c r="AF990" i="2"/>
  <c r="K990" i="2"/>
  <c r="L990" i="2" s="1"/>
  <c r="AF921" i="2"/>
  <c r="AE921" i="2"/>
  <c r="AD921" i="2"/>
  <c r="AC921" i="2"/>
  <c r="AB921" i="2"/>
  <c r="K921" i="2"/>
  <c r="L921" i="2" s="1"/>
  <c r="AF1054" i="2"/>
  <c r="AE1054" i="2"/>
  <c r="AD1054" i="2"/>
  <c r="AC1054" i="2"/>
  <c r="AB1054" i="2"/>
  <c r="K1054" i="2"/>
  <c r="L1054" i="2" s="1"/>
  <c r="AT1066" i="2"/>
  <c r="AS1066" i="2"/>
  <c r="AR1066" i="2"/>
  <c r="AM1009" i="2"/>
  <c r="AQ1009" i="2"/>
  <c r="AN1009" i="2"/>
  <c r="AO1009" i="2"/>
  <c r="AP1009" i="2"/>
  <c r="O1009" i="2"/>
  <c r="P1009" i="2" s="1"/>
  <c r="AE1037" i="2"/>
  <c r="AD1037" i="2"/>
  <c r="AB1037" i="2"/>
  <c r="AF1037" i="2"/>
  <c r="AC1037" i="2"/>
  <c r="K1037" i="2"/>
  <c r="L1037" i="2" s="1"/>
  <c r="AU1009" i="2"/>
  <c r="AY1009" i="2"/>
  <c r="AX1009" i="2"/>
  <c r="AW1009" i="2"/>
  <c r="AV1009" i="2"/>
  <c r="Q1009" i="2"/>
  <c r="R1009" i="2" s="1"/>
  <c r="AY1149" i="2"/>
  <c r="AX1149" i="2"/>
  <c r="AW1149" i="2"/>
  <c r="AV1149" i="2"/>
  <c r="AU1149" i="2"/>
  <c r="Q1149" i="2"/>
  <c r="R1149" i="2" s="1"/>
  <c r="AP1133" i="2"/>
  <c r="AO1133" i="2"/>
  <c r="AQ1133" i="2"/>
  <c r="AM1133" i="2"/>
  <c r="AN1133" i="2"/>
  <c r="O1133" i="2"/>
  <c r="P1133" i="2" s="1"/>
  <c r="X1184" i="2"/>
  <c r="M1184" i="2"/>
  <c r="N1184" i="2" s="1"/>
  <c r="AF1177" i="2"/>
  <c r="AE1177" i="2"/>
  <c r="AD1177" i="2"/>
  <c r="AC1177" i="2"/>
  <c r="AB1177" i="2"/>
  <c r="K1177" i="2"/>
  <c r="L1177" i="2" s="1"/>
  <c r="AK1189" i="2"/>
  <c r="AJ1189" i="2"/>
  <c r="AI1189" i="2"/>
  <c r="AA1189" i="2"/>
  <c r="AH1189" i="2"/>
  <c r="Z1189" i="2"/>
  <c r="AG1189" i="2"/>
  <c r="M1189" i="2" s="1"/>
  <c r="N1189" i="2" s="1"/>
  <c r="Y1189" i="2"/>
  <c r="AL1189" i="2"/>
  <c r="AU1325" i="2"/>
  <c r="AW1325" i="2"/>
  <c r="AX1325" i="2"/>
  <c r="AV1325" i="2"/>
  <c r="AY1325" i="2"/>
  <c r="Q1325" i="2"/>
  <c r="R1325" i="2" s="1"/>
  <c r="AQ1314" i="2"/>
  <c r="AP1314" i="2"/>
  <c r="AM1314" i="2"/>
  <c r="AN1314" i="2"/>
  <c r="AO1314" i="2"/>
  <c r="O1314" i="2"/>
  <c r="P1314" i="2" s="1"/>
  <c r="AF1416" i="2"/>
  <c r="AE1416" i="2"/>
  <c r="AD1416" i="2"/>
  <c r="AC1416" i="2"/>
  <c r="AB1416" i="2"/>
  <c r="AB1440" i="2"/>
  <c r="AE1440" i="2"/>
  <c r="AC1440" i="2"/>
  <c r="AF1440" i="2"/>
  <c r="AD1440" i="2"/>
  <c r="K1440" i="2"/>
  <c r="L1440" i="2" s="1"/>
  <c r="AU1477" i="2"/>
  <c r="AY1477" i="2"/>
  <c r="AX1477" i="2"/>
  <c r="AW1477" i="2"/>
  <c r="AV1477" i="2"/>
  <c r="Q1477" i="2"/>
  <c r="R1477" i="2" s="1"/>
  <c r="AC1500" i="2"/>
  <c r="AF1500" i="2"/>
  <c r="AE1500" i="2"/>
  <c r="AD1500" i="2"/>
  <c r="AB1500" i="2"/>
  <c r="K1500" i="2"/>
  <c r="L1500" i="2" s="1"/>
  <c r="AE1290" i="2"/>
  <c r="AC1290" i="2"/>
  <c r="AB1290" i="2"/>
  <c r="AF1290" i="2"/>
  <c r="AD1290" i="2"/>
  <c r="AB1339" i="2"/>
  <c r="AF1339" i="2"/>
  <c r="AE1339" i="2"/>
  <c r="AD1339" i="2"/>
  <c r="AC1339" i="2"/>
  <c r="AU997" i="2"/>
  <c r="AY997" i="2"/>
  <c r="AX997" i="2"/>
  <c r="AW997" i="2"/>
  <c r="AV997" i="2"/>
  <c r="Q997" i="2"/>
  <c r="R997" i="2" s="1"/>
  <c r="AX1129" i="2"/>
  <c r="AW1129" i="2"/>
  <c r="AY1129" i="2"/>
  <c r="AV1129" i="2"/>
  <c r="AU1129" i="2"/>
  <c r="Q1129" i="2"/>
  <c r="R1129" i="2" s="1"/>
  <c r="AX39" i="2"/>
  <c r="AW39" i="2"/>
  <c r="AY39" i="2"/>
  <c r="AV39" i="2"/>
  <c r="AU39" i="2"/>
  <c r="Q39" i="2"/>
  <c r="R39" i="2" s="1"/>
  <c r="AY62" i="2"/>
  <c r="AX62" i="2"/>
  <c r="AW62" i="2"/>
  <c r="AV62" i="2"/>
  <c r="AU62" i="2"/>
  <c r="Q62" i="2"/>
  <c r="R62" i="2" s="1"/>
  <c r="AL101" i="2"/>
  <c r="AK101" i="2"/>
  <c r="AJ101" i="2"/>
  <c r="AH101" i="2"/>
  <c r="AG101" i="2"/>
  <c r="AA101" i="2"/>
  <c r="Z101" i="2"/>
  <c r="Y101" i="2"/>
  <c r="AI101" i="2"/>
  <c r="AL149" i="2"/>
  <c r="AK149" i="2"/>
  <c r="AJ149" i="2"/>
  <c r="AH149" i="2"/>
  <c r="AG149" i="2"/>
  <c r="M149" i="2" s="1"/>
  <c r="N149" i="2" s="1"/>
  <c r="Y149" i="2"/>
  <c r="AA149" i="2"/>
  <c r="Z149" i="2"/>
  <c r="AI149" i="2"/>
  <c r="AL165" i="2"/>
  <c r="AK165" i="2"/>
  <c r="AJ165" i="2"/>
  <c r="AH165" i="2"/>
  <c r="Y165" i="2"/>
  <c r="AG165" i="2"/>
  <c r="M165" i="2" s="1"/>
  <c r="N165" i="2" s="1"/>
  <c r="AA165" i="2"/>
  <c r="Z165" i="2"/>
  <c r="AI165" i="2"/>
  <c r="AR275" i="2"/>
  <c r="AT275" i="2"/>
  <c r="AS275" i="2"/>
  <c r="AN395" i="2"/>
  <c r="AQ395" i="2"/>
  <c r="AP395" i="2"/>
  <c r="AO395" i="2"/>
  <c r="AM395" i="2"/>
  <c r="O395" i="2"/>
  <c r="P395" i="2" s="1"/>
  <c r="AG342" i="2"/>
  <c r="Y342" i="2"/>
  <c r="AL342" i="2"/>
  <c r="AJ342" i="2"/>
  <c r="AK342" i="2"/>
  <c r="AI342" i="2"/>
  <c r="AH342" i="2"/>
  <c r="Z342" i="2"/>
  <c r="AA342" i="2"/>
  <c r="AJ436" i="2"/>
  <c r="AI436" i="2"/>
  <c r="AA436" i="2"/>
  <c r="AH436" i="2"/>
  <c r="Z436" i="2"/>
  <c r="AG436" i="2"/>
  <c r="M436" i="2" s="1"/>
  <c r="N436" i="2" s="1"/>
  <c r="Y436" i="2"/>
  <c r="AK436" i="2"/>
  <c r="AL436" i="2"/>
  <c r="AT419" i="2"/>
  <c r="AS419" i="2"/>
  <c r="AR419" i="2"/>
  <c r="X591" i="2"/>
  <c r="M591" i="2"/>
  <c r="N591" i="2" s="1"/>
  <c r="AX764" i="2"/>
  <c r="AW764" i="2"/>
  <c r="AV764" i="2"/>
  <c r="AU764" i="2"/>
  <c r="AY764" i="2"/>
  <c r="Q764" i="2"/>
  <c r="R764" i="2" s="1"/>
  <c r="AF806" i="2"/>
  <c r="AE806" i="2"/>
  <c r="AD806" i="2"/>
  <c r="AC806" i="2"/>
  <c r="AB806" i="2"/>
  <c r="K806" i="2"/>
  <c r="L806" i="2" s="1"/>
  <c r="AX737" i="2"/>
  <c r="AU737" i="2"/>
  <c r="AY737" i="2"/>
  <c r="AW737" i="2"/>
  <c r="AV737" i="2"/>
  <c r="Q737" i="2"/>
  <c r="R737" i="2" s="1"/>
  <c r="X866" i="2"/>
  <c r="AP832" i="2"/>
  <c r="AO832" i="2"/>
  <c r="AN832" i="2"/>
  <c r="AQ832" i="2"/>
  <c r="AM832" i="2"/>
  <c r="O832" i="2"/>
  <c r="P832" i="2" s="1"/>
  <c r="AQ795" i="2"/>
  <c r="AP795" i="2"/>
  <c r="AM795" i="2"/>
  <c r="AO795" i="2"/>
  <c r="AN795" i="2"/>
  <c r="O795" i="2"/>
  <c r="P795" i="2" s="1"/>
  <c r="X745" i="2"/>
  <c r="M745" i="2"/>
  <c r="N745" i="2" s="1"/>
  <c r="AL777" i="2"/>
  <c r="AK777" i="2"/>
  <c r="AJ777" i="2"/>
  <c r="AI777" i="2"/>
  <c r="AA777" i="2"/>
  <c r="AH777" i="2"/>
  <c r="Z777" i="2"/>
  <c r="Y777" i="2"/>
  <c r="AG777" i="2"/>
  <c r="X821" i="2"/>
  <c r="AF941" i="2"/>
  <c r="AE941" i="2"/>
  <c r="AD941" i="2"/>
  <c r="AC941" i="2"/>
  <c r="AB941" i="2"/>
  <c r="K941" i="2"/>
  <c r="L941" i="2" s="1"/>
  <c r="AM1053" i="2"/>
  <c r="AQ1053" i="2"/>
  <c r="AP1053" i="2"/>
  <c r="AO1053" i="2"/>
  <c r="AN1053" i="2"/>
  <c r="O1053" i="2"/>
  <c r="P1053" i="2" s="1"/>
  <c r="AF1112" i="2"/>
  <c r="AE1112" i="2"/>
  <c r="AD1112" i="2"/>
  <c r="AC1112" i="2"/>
  <c r="AB1112" i="2"/>
  <c r="K1112" i="2"/>
  <c r="L1112" i="2" s="1"/>
  <c r="AG1148" i="2"/>
  <c r="M1148" i="2" s="1"/>
  <c r="N1148" i="2" s="1"/>
  <c r="Y1148" i="2"/>
  <c r="AL1148" i="2"/>
  <c r="AK1148" i="2"/>
  <c r="AH1148" i="2"/>
  <c r="Z1148" i="2"/>
  <c r="AJ1148" i="2"/>
  <c r="AI1148" i="2"/>
  <c r="AA1148" i="2"/>
  <c r="X1157" i="2"/>
  <c r="AS1281" i="2"/>
  <c r="AT1281" i="2"/>
  <c r="AR1281" i="2"/>
  <c r="AG1198" i="2"/>
  <c r="M1198" i="2" s="1"/>
  <c r="N1198" i="2" s="1"/>
  <c r="Y1198" i="2"/>
  <c r="AL1198" i="2"/>
  <c r="AK1198" i="2"/>
  <c r="AJ1198" i="2"/>
  <c r="Z1198" i="2"/>
  <c r="AI1198" i="2"/>
  <c r="AA1198" i="2"/>
  <c r="AH1198" i="2"/>
  <c r="AR1233" i="2"/>
  <c r="AT1233" i="2"/>
  <c r="AS1233" i="2"/>
  <c r="AE1317" i="2"/>
  <c r="AC1317" i="2"/>
  <c r="AF1317" i="2"/>
  <c r="AD1317" i="2"/>
  <c r="AB1317" i="2"/>
  <c r="K1317" i="2"/>
  <c r="L1317" i="2" s="1"/>
  <c r="AY1371" i="2"/>
  <c r="AX1371" i="2"/>
  <c r="AW1371" i="2"/>
  <c r="AV1371" i="2"/>
  <c r="AU1371" i="2"/>
  <c r="AM1390" i="2"/>
  <c r="AO1390" i="2"/>
  <c r="AN1390" i="2"/>
  <c r="AP1390" i="2"/>
  <c r="AQ1390" i="2"/>
  <c r="O1390" i="2"/>
  <c r="P1390" i="2" s="1"/>
  <c r="AF1430" i="2"/>
  <c r="AE1430" i="2"/>
  <c r="AD1430" i="2"/>
  <c r="AB1430" i="2"/>
  <c r="AC1430" i="2"/>
  <c r="AQ1455" i="2"/>
  <c r="AO1455" i="2"/>
  <c r="AN1455" i="2"/>
  <c r="AP1455" i="2"/>
  <c r="AM1455" i="2"/>
  <c r="O1455" i="2"/>
  <c r="P1455" i="2" s="1"/>
  <c r="AW1499" i="2"/>
  <c r="AU1499" i="2"/>
  <c r="AY1499" i="2"/>
  <c r="AX1499" i="2"/>
  <c r="AV1499" i="2"/>
  <c r="Q1499" i="2"/>
  <c r="R1499" i="2" s="1"/>
  <c r="AU1431" i="2"/>
  <c r="AV1431" i="2"/>
  <c r="AX1431" i="2"/>
  <c r="AW1431" i="2"/>
  <c r="AY1431" i="2"/>
  <c r="Q1431" i="2"/>
  <c r="R1431" i="2" s="1"/>
  <c r="AP873" i="2"/>
  <c r="AO873" i="2"/>
  <c r="AM873" i="2"/>
  <c r="AQ873" i="2"/>
  <c r="AN873" i="2"/>
  <c r="AY1113" i="2"/>
  <c r="AX1113" i="2"/>
  <c r="AW1113" i="2"/>
  <c r="AV1113" i="2"/>
  <c r="AU1113" i="2"/>
  <c r="Q1113" i="2"/>
  <c r="R1113" i="2" s="1"/>
  <c r="AF1225" i="2"/>
  <c r="AE1225" i="2"/>
  <c r="AC1225" i="2"/>
  <c r="AB1225" i="2"/>
  <c r="AD1225" i="2"/>
  <c r="K1225" i="2"/>
  <c r="L1225" i="2" s="1"/>
  <c r="AX80" i="2"/>
  <c r="AW80" i="2"/>
  <c r="AV80" i="2"/>
  <c r="AU80" i="2"/>
  <c r="AY80" i="2"/>
  <c r="Q80" i="2"/>
  <c r="R80" i="2" s="1"/>
  <c r="AL228" i="2"/>
  <c r="AJ228" i="2"/>
  <c r="AI228" i="2"/>
  <c r="AH228" i="2"/>
  <c r="AG228" i="2"/>
  <c r="M228" i="2" s="1"/>
  <c r="N228" i="2" s="1"/>
  <c r="Z228" i="2"/>
  <c r="AK228" i="2"/>
  <c r="Y228" i="2"/>
  <c r="AA228" i="2"/>
  <c r="AF362" i="2"/>
  <c r="AE362" i="2"/>
  <c r="AD362" i="2"/>
  <c r="AB362" i="2"/>
  <c r="AC362" i="2"/>
  <c r="K362" i="2"/>
  <c r="L362" i="2" s="1"/>
  <c r="AC331" i="2"/>
  <c r="AB331" i="2"/>
  <c r="AF331" i="2"/>
  <c r="AE331" i="2"/>
  <c r="AD331" i="2"/>
  <c r="K331" i="2"/>
  <c r="L331" i="2" s="1"/>
  <c r="X197" i="2"/>
  <c r="AV417" i="2"/>
  <c r="AY417" i="2"/>
  <c r="AX417" i="2"/>
  <c r="AW417" i="2"/>
  <c r="AU417" i="2"/>
  <c r="Q417" i="2"/>
  <c r="R417" i="2" s="1"/>
  <c r="AY327" i="2"/>
  <c r="AX327" i="2"/>
  <c r="AV327" i="2"/>
  <c r="AW327" i="2"/>
  <c r="AU327" i="2"/>
  <c r="Q327" i="2"/>
  <c r="R327" i="2" s="1"/>
  <c r="M598" i="2"/>
  <c r="N598" i="2" s="1"/>
  <c r="X598" i="2"/>
  <c r="AI592" i="2"/>
  <c r="AA592" i="2"/>
  <c r="AH592" i="2"/>
  <c r="Z592" i="2"/>
  <c r="AG592" i="2"/>
  <c r="M592" i="2" s="1"/>
  <c r="N592" i="2" s="1"/>
  <c r="Y592" i="2"/>
  <c r="AJ592" i="2"/>
  <c r="AL592" i="2"/>
  <c r="AK592" i="2"/>
  <c r="AF670" i="2"/>
  <c r="AE670" i="2"/>
  <c r="AD670" i="2"/>
  <c r="AC670" i="2"/>
  <c r="AB670" i="2"/>
  <c r="K670" i="2"/>
  <c r="L670" i="2" s="1"/>
  <c r="AC698" i="2"/>
  <c r="AE698" i="2"/>
  <c r="AB698" i="2"/>
  <c r="AF698" i="2"/>
  <c r="AD698" i="2"/>
  <c r="K698" i="2"/>
  <c r="L698" i="2" s="1"/>
  <c r="AN696" i="2"/>
  <c r="AM696" i="2"/>
  <c r="AQ696" i="2"/>
  <c r="AO696" i="2"/>
  <c r="AP696" i="2"/>
  <c r="O696" i="2"/>
  <c r="P696" i="2" s="1"/>
  <c r="AV640" i="2"/>
  <c r="AU640" i="2"/>
  <c r="AW640" i="2"/>
  <c r="AX640" i="2"/>
  <c r="AY640" i="2"/>
  <c r="Q640" i="2"/>
  <c r="R640" i="2" s="1"/>
  <c r="AP752" i="2"/>
  <c r="AO752" i="2"/>
  <c r="AN752" i="2"/>
  <c r="AM752" i="2"/>
  <c r="AQ752" i="2"/>
  <c r="O752" i="2"/>
  <c r="P752" i="2" s="1"/>
  <c r="AD773" i="2"/>
  <c r="AC773" i="2"/>
  <c r="AB773" i="2"/>
  <c r="AE773" i="2"/>
  <c r="AF773" i="2"/>
  <c r="K773" i="2"/>
  <c r="L773" i="2" s="1"/>
  <c r="AQ1006" i="2"/>
  <c r="AP1006" i="2"/>
  <c r="AN1006" i="2"/>
  <c r="AM1006" i="2"/>
  <c r="AO1006" i="2"/>
  <c r="O1006" i="2"/>
  <c r="P1006" i="2" s="1"/>
  <c r="AW911" i="2"/>
  <c r="AV911" i="2"/>
  <c r="AU911" i="2"/>
  <c r="AY911" i="2"/>
  <c r="AX911" i="2"/>
  <c r="Q911" i="2"/>
  <c r="R911" i="2" s="1"/>
  <c r="AL869" i="2"/>
  <c r="AK869" i="2"/>
  <c r="AJ869" i="2"/>
  <c r="AH869" i="2"/>
  <c r="Z869" i="2"/>
  <c r="AG869" i="2"/>
  <c r="M869" i="2" s="1"/>
  <c r="N869" i="2" s="1"/>
  <c r="Y869" i="2"/>
  <c r="AI869" i="2"/>
  <c r="AA869" i="2"/>
  <c r="AD978" i="2"/>
  <c r="AC978" i="2"/>
  <c r="AB978" i="2"/>
  <c r="AE978" i="2"/>
  <c r="AF978" i="2"/>
  <c r="K978" i="2"/>
  <c r="L978" i="2" s="1"/>
  <c r="AY1060" i="2"/>
  <c r="AX1060" i="2"/>
  <c r="AV1060" i="2"/>
  <c r="AU1060" i="2"/>
  <c r="AW1060" i="2"/>
  <c r="Q1060" i="2"/>
  <c r="R1060" i="2" s="1"/>
  <c r="AF1116" i="2"/>
  <c r="AE1116" i="2"/>
  <c r="AD1116" i="2"/>
  <c r="AC1116" i="2"/>
  <c r="AB1116" i="2"/>
  <c r="K1116" i="2"/>
  <c r="L1116" i="2" s="1"/>
  <c r="AP1233" i="2"/>
  <c r="AO1233" i="2"/>
  <c r="AQ1233" i="2"/>
  <c r="AM1233" i="2"/>
  <c r="AN1233" i="2"/>
  <c r="O1233" i="2"/>
  <c r="P1233" i="2" s="1"/>
  <c r="AK1166" i="2"/>
  <c r="AI1166" i="2"/>
  <c r="Z1166" i="2"/>
  <c r="AH1166" i="2"/>
  <c r="Y1166" i="2"/>
  <c r="AG1166" i="2"/>
  <c r="M1166" i="2" s="1"/>
  <c r="N1166" i="2" s="1"/>
  <c r="AJ1166" i="2"/>
  <c r="AA1166" i="2"/>
  <c r="AL1166" i="2"/>
  <c r="AK1179" i="2"/>
  <c r="AI1179" i="2"/>
  <c r="AA1179" i="2"/>
  <c r="AH1179" i="2"/>
  <c r="Z1179" i="2"/>
  <c r="AG1179" i="2"/>
  <c r="M1179" i="2" s="1"/>
  <c r="N1179" i="2" s="1"/>
  <c r="Y1179" i="2"/>
  <c r="AL1179" i="2"/>
  <c r="AJ1179" i="2"/>
  <c r="AT1264" i="2"/>
  <c r="AS1264" i="2"/>
  <c r="AR1264" i="2"/>
  <c r="X1387" i="2"/>
  <c r="M1387" i="2"/>
  <c r="N1387" i="2" s="1"/>
  <c r="AB1360" i="2"/>
  <c r="AF1360" i="2"/>
  <c r="AE1360" i="2"/>
  <c r="AD1360" i="2"/>
  <c r="AC1360" i="2"/>
  <c r="K1360" i="2"/>
  <c r="L1360" i="2" s="1"/>
  <c r="AM1403" i="2"/>
  <c r="AQ1403" i="2"/>
  <c r="AN1403" i="2"/>
  <c r="AP1403" i="2"/>
  <c r="AO1403" i="2"/>
  <c r="O1403" i="2"/>
  <c r="P1403" i="2" s="1"/>
  <c r="AU1435" i="2"/>
  <c r="AY1435" i="2"/>
  <c r="AX1435" i="2"/>
  <c r="AV1435" i="2"/>
  <c r="AW1435" i="2"/>
  <c r="Q1435" i="2"/>
  <c r="R1435" i="2" s="1"/>
  <c r="M1433" i="2"/>
  <c r="N1433" i="2" s="1"/>
  <c r="X1433" i="2"/>
  <c r="X1404" i="2"/>
  <c r="M1404" i="2"/>
  <c r="N1404" i="2" s="1"/>
  <c r="AO1486" i="2"/>
  <c r="AN1486" i="2"/>
  <c r="AM1486" i="2"/>
  <c r="AP1486" i="2"/>
  <c r="AQ1486" i="2"/>
  <c r="O1486" i="2"/>
  <c r="P1486" i="2" s="1"/>
  <c r="AQ757" i="2"/>
  <c r="AP757" i="2"/>
  <c r="AM757" i="2"/>
  <c r="AN757" i="2"/>
  <c r="AO757" i="2"/>
  <c r="O757" i="2"/>
  <c r="P757" i="2" s="1"/>
  <c r="X1304" i="2"/>
  <c r="AY46" i="2"/>
  <c r="AX46" i="2"/>
  <c r="AW46" i="2"/>
  <c r="AV46" i="2"/>
  <c r="AU46" i="2"/>
  <c r="Q46" i="2"/>
  <c r="R46" i="2" s="1"/>
  <c r="AQ450" i="2"/>
  <c r="AP450" i="2"/>
  <c r="AO450" i="2"/>
  <c r="AM450" i="2"/>
  <c r="AN450" i="2"/>
  <c r="O450" i="2"/>
  <c r="P450" i="2" s="1"/>
  <c r="AD371" i="2"/>
  <c r="AF371" i="2"/>
  <c r="AE371" i="2"/>
  <c r="AC371" i="2"/>
  <c r="AB371" i="2"/>
  <c r="K371" i="2"/>
  <c r="L371" i="2" s="1"/>
  <c r="AF489" i="2"/>
  <c r="AE489" i="2"/>
  <c r="AD489" i="2"/>
  <c r="AC489" i="2"/>
  <c r="AB489" i="2"/>
  <c r="O464" i="2"/>
  <c r="P464" i="2" s="1"/>
  <c r="AY367" i="2"/>
  <c r="AX367" i="2"/>
  <c r="AV367" i="2"/>
  <c r="AW367" i="2"/>
  <c r="AU367" i="2"/>
  <c r="Q367" i="2"/>
  <c r="R367" i="2" s="1"/>
  <c r="AT423" i="2"/>
  <c r="AS423" i="2"/>
  <c r="AR423" i="2"/>
  <c r="AQ556" i="2"/>
  <c r="AP556" i="2"/>
  <c r="AO556" i="2"/>
  <c r="AM556" i="2"/>
  <c r="AN556" i="2"/>
  <c r="O556" i="2"/>
  <c r="P556" i="2" s="1"/>
  <c r="AQ522" i="2"/>
  <c r="AO522" i="2"/>
  <c r="AM522" i="2"/>
  <c r="AP522" i="2"/>
  <c r="AN522" i="2"/>
  <c r="O522" i="2"/>
  <c r="P522" i="2" s="1"/>
  <c r="AE599" i="2"/>
  <c r="AD599" i="2"/>
  <c r="AC599" i="2"/>
  <c r="AF599" i="2"/>
  <c r="AB599" i="2"/>
  <c r="K599" i="2"/>
  <c r="L599" i="2" s="1"/>
  <c r="AT778" i="2"/>
  <c r="AS778" i="2"/>
  <c r="AR778" i="2"/>
  <c r="X887" i="2"/>
  <c r="AD815" i="2"/>
  <c r="AC815" i="2"/>
  <c r="AB815" i="2"/>
  <c r="AF815" i="2"/>
  <c r="AE815" i="2"/>
  <c r="X876" i="2"/>
  <c r="AQ1008" i="2"/>
  <c r="AP1008" i="2"/>
  <c r="AN1008" i="2"/>
  <c r="AM1008" i="2"/>
  <c r="AO1008" i="2"/>
  <c r="O1008" i="2"/>
  <c r="P1008" i="2" s="1"/>
  <c r="AT1121" i="2"/>
  <c r="AS1121" i="2"/>
  <c r="AR1121" i="2"/>
  <c r="AO1104" i="2"/>
  <c r="AN1104" i="2"/>
  <c r="AM1104" i="2"/>
  <c r="AP1104" i="2"/>
  <c r="AQ1104" i="2"/>
  <c r="O1104" i="2"/>
  <c r="P1104" i="2" s="1"/>
  <c r="AF1142" i="2"/>
  <c r="AD1142" i="2"/>
  <c r="AC1142" i="2"/>
  <c r="AE1142" i="2"/>
  <c r="AB1142" i="2"/>
  <c r="K1142" i="2"/>
  <c r="L1142" i="2" s="1"/>
  <c r="AB1167" i="2"/>
  <c r="AF1167" i="2"/>
  <c r="AE1167" i="2"/>
  <c r="AC1167" i="2"/>
  <c r="AD1167" i="2"/>
  <c r="K1167" i="2"/>
  <c r="L1167" i="2" s="1"/>
  <c r="AX1269" i="2"/>
  <c r="AY1269" i="2"/>
  <c r="AW1269" i="2"/>
  <c r="AU1269" i="2"/>
  <c r="AV1269" i="2"/>
  <c r="Q1269" i="2"/>
  <c r="R1269" i="2" s="1"/>
  <c r="AD1301" i="2"/>
  <c r="AC1301" i="2"/>
  <c r="AB1301" i="2"/>
  <c r="AF1301" i="2"/>
  <c r="AE1301" i="2"/>
  <c r="K1301" i="2"/>
  <c r="L1301" i="2" s="1"/>
  <c r="AT1380" i="2"/>
  <c r="AS1380" i="2"/>
  <c r="AR1380" i="2"/>
  <c r="AR1388" i="2"/>
  <c r="AS1388" i="2"/>
  <c r="AT1388" i="2"/>
  <c r="AT1426" i="2"/>
  <c r="AS1426" i="2"/>
  <c r="AR1426" i="2"/>
  <c r="AF1424" i="2"/>
  <c r="AE1424" i="2"/>
  <c r="AD1424" i="2"/>
  <c r="AC1424" i="2"/>
  <c r="AB1424" i="2"/>
  <c r="K1424" i="2"/>
  <c r="L1424" i="2" s="1"/>
  <c r="AF1443" i="2"/>
  <c r="AE1443" i="2"/>
  <c r="AD1443" i="2"/>
  <c r="AC1443" i="2"/>
  <c r="AB1443" i="2"/>
  <c r="AE1463" i="2"/>
  <c r="AD1463" i="2"/>
  <c r="AC1463" i="2"/>
  <c r="AF1463" i="2"/>
  <c r="AB1463" i="2"/>
  <c r="AF947" i="2"/>
  <c r="AE947" i="2"/>
  <c r="AD947" i="2"/>
  <c r="AB947" i="2"/>
  <c r="AC947" i="2"/>
  <c r="K947" i="2"/>
  <c r="L947" i="2" s="1"/>
  <c r="AL1254" i="2"/>
  <c r="AK1254" i="2"/>
  <c r="AI1254" i="2"/>
  <c r="AA1254" i="2"/>
  <c r="AJ1254" i="2"/>
  <c r="AH1254" i="2"/>
  <c r="Y1254" i="2"/>
  <c r="AG1254" i="2"/>
  <c r="M1254" i="2" s="1"/>
  <c r="N1254" i="2" s="1"/>
  <c r="Z1254" i="2"/>
  <c r="AY1355" i="2"/>
  <c r="AW1355" i="2"/>
  <c r="AX1355" i="2"/>
  <c r="Q1355" i="2"/>
  <c r="R1355" i="2" s="1"/>
  <c r="AV1355" i="2"/>
  <c r="AU1355" i="2"/>
  <c r="AX257" i="2"/>
  <c r="AV257" i="2"/>
  <c r="AY257" i="2"/>
  <c r="AW257" i="2"/>
  <c r="AU257" i="2"/>
  <c r="AN421" i="2"/>
  <c r="AQ421" i="2"/>
  <c r="AP421" i="2"/>
  <c r="AO421" i="2"/>
  <c r="AM421" i="2"/>
  <c r="O421" i="2"/>
  <c r="P421" i="2" s="1"/>
  <c r="AY265" i="2"/>
  <c r="AX265" i="2"/>
  <c r="AV265" i="2"/>
  <c r="AW265" i="2"/>
  <c r="AU265" i="2"/>
  <c r="Q265" i="2"/>
  <c r="R265" i="2" s="1"/>
  <c r="AN652" i="2"/>
  <c r="AM652" i="2"/>
  <c r="AQ652" i="2"/>
  <c r="AO652" i="2"/>
  <c r="AP652" i="2"/>
  <c r="X473" i="2"/>
  <c r="M473" i="2"/>
  <c r="N473" i="2" s="1"/>
  <c r="AV409" i="2"/>
  <c r="AY409" i="2"/>
  <c r="AW409" i="2"/>
  <c r="AX409" i="2"/>
  <c r="AU409" i="2"/>
  <c r="Q409" i="2"/>
  <c r="R409" i="2" s="1"/>
  <c r="X507" i="2"/>
  <c r="M507" i="2"/>
  <c r="N507" i="2" s="1"/>
  <c r="AF676" i="2"/>
  <c r="AE676" i="2"/>
  <c r="AD676" i="2"/>
  <c r="AC676" i="2"/>
  <c r="AB676" i="2"/>
  <c r="K676" i="2"/>
  <c r="L676" i="2" s="1"/>
  <c r="AL668" i="2"/>
  <c r="AK668" i="2"/>
  <c r="AI668" i="2"/>
  <c r="AA668" i="2"/>
  <c r="AG668" i="2"/>
  <c r="M668" i="2" s="1"/>
  <c r="N668" i="2" s="1"/>
  <c r="Y668" i="2"/>
  <c r="Z668" i="2"/>
  <c r="AH668" i="2"/>
  <c r="AJ668" i="2"/>
  <c r="AJ715" i="2"/>
  <c r="AG715" i="2"/>
  <c r="M715" i="2" s="1"/>
  <c r="N715" i="2" s="1"/>
  <c r="Y715" i="2"/>
  <c r="AL715" i="2"/>
  <c r="AA715" i="2"/>
  <c r="Z715" i="2"/>
  <c r="AK715" i="2"/>
  <c r="AI715" i="2"/>
  <c r="AH715" i="2"/>
  <c r="AF716" i="2"/>
  <c r="AC716" i="2"/>
  <c r="AB716" i="2"/>
  <c r="AE716" i="2"/>
  <c r="AD716" i="2"/>
  <c r="K716" i="2"/>
  <c r="L716" i="2" s="1"/>
  <c r="AH734" i="2"/>
  <c r="Z734" i="2"/>
  <c r="AG734" i="2"/>
  <c r="M734" i="2" s="1"/>
  <c r="N734" i="2" s="1"/>
  <c r="Y734" i="2"/>
  <c r="AL734" i="2"/>
  <c r="AI734" i="2"/>
  <c r="AA734" i="2"/>
  <c r="AK734" i="2"/>
  <c r="AJ734" i="2"/>
  <c r="AP864" i="2"/>
  <c r="AO864" i="2"/>
  <c r="AN864" i="2"/>
  <c r="AQ864" i="2"/>
  <c r="AM864" i="2"/>
  <c r="O864" i="2"/>
  <c r="P864" i="2" s="1"/>
  <c r="AP824" i="2"/>
  <c r="AO824" i="2"/>
  <c r="AN824" i="2"/>
  <c r="AQ824" i="2"/>
  <c r="AM824" i="2"/>
  <c r="O824" i="2"/>
  <c r="P824" i="2" s="1"/>
  <c r="AW913" i="2"/>
  <c r="AV913" i="2"/>
  <c r="AU913" i="2"/>
  <c r="AY913" i="2"/>
  <c r="AX913" i="2"/>
  <c r="Q913" i="2"/>
  <c r="R913" i="2" s="1"/>
  <c r="K862" i="2"/>
  <c r="L862" i="2" s="1"/>
  <c r="AC908" i="2"/>
  <c r="AB908" i="2"/>
  <c r="AE908" i="2"/>
  <c r="AD908" i="2"/>
  <c r="AF908" i="2"/>
  <c r="K908" i="2"/>
  <c r="L908" i="2" s="1"/>
  <c r="X825" i="2"/>
  <c r="M825" i="2"/>
  <c r="N825" i="2" s="1"/>
  <c r="AF919" i="2"/>
  <c r="AE919" i="2"/>
  <c r="AD919" i="2"/>
  <c r="AC919" i="2"/>
  <c r="AB919" i="2"/>
  <c r="K919" i="2"/>
  <c r="L919" i="2" s="1"/>
  <c r="AE900" i="2"/>
  <c r="AF900" i="2"/>
  <c r="AD900" i="2"/>
  <c r="AC900" i="2"/>
  <c r="AB900" i="2"/>
  <c r="K900" i="2"/>
  <c r="L900" i="2" s="1"/>
  <c r="AK912" i="2"/>
  <c r="AJ912" i="2"/>
  <c r="AI912" i="2"/>
  <c r="AA912" i="2"/>
  <c r="Z912" i="2"/>
  <c r="Y912" i="2"/>
  <c r="AL912" i="2"/>
  <c r="AH912" i="2"/>
  <c r="AG912" i="2"/>
  <c r="AU1073" i="2"/>
  <c r="AY1073" i="2"/>
  <c r="AX1073" i="2"/>
  <c r="AW1073" i="2"/>
  <c r="AV1073" i="2"/>
  <c r="Q1073" i="2"/>
  <c r="R1073" i="2" s="1"/>
  <c r="AX1169" i="2"/>
  <c r="AW1169" i="2"/>
  <c r="AY1169" i="2"/>
  <c r="AV1169" i="2"/>
  <c r="AU1169" i="2"/>
  <c r="Q1169" i="2"/>
  <c r="R1169" i="2" s="1"/>
  <c r="X1181" i="2"/>
  <c r="AE1239" i="2"/>
  <c r="AD1239" i="2"/>
  <c r="AC1239" i="2"/>
  <c r="AF1239" i="2"/>
  <c r="AB1239" i="2"/>
  <c r="AF1356" i="2"/>
  <c r="AC1356" i="2"/>
  <c r="AE1356" i="2"/>
  <c r="AD1356" i="2"/>
  <c r="AB1356" i="2"/>
  <c r="K1356" i="2"/>
  <c r="L1356" i="2" s="1"/>
  <c r="AO1493" i="2"/>
  <c r="AM1493" i="2"/>
  <c r="AQ1493" i="2"/>
  <c r="AP1493" i="2"/>
  <c r="AN1493" i="2"/>
  <c r="O1493" i="2"/>
  <c r="P1493" i="2" s="1"/>
  <c r="AC1496" i="2"/>
  <c r="AD1496" i="2"/>
  <c r="AB1496" i="2"/>
  <c r="AF1496" i="2"/>
  <c r="AE1496" i="2"/>
  <c r="AF694" i="2"/>
  <c r="AE694" i="2"/>
  <c r="AD694" i="2"/>
  <c r="AC694" i="2"/>
  <c r="AB694" i="2"/>
  <c r="AW713" i="2"/>
  <c r="AV713" i="2"/>
  <c r="AY713" i="2"/>
  <c r="AX713" i="2"/>
  <c r="AU713" i="2"/>
  <c r="Q713" i="2"/>
  <c r="R713" i="2" s="1"/>
  <c r="AW921" i="2"/>
  <c r="AV921" i="2"/>
  <c r="AU921" i="2"/>
  <c r="AY921" i="2"/>
  <c r="AX921" i="2"/>
  <c r="Q921" i="2"/>
  <c r="R921" i="2" s="1"/>
  <c r="X1178" i="2"/>
  <c r="K1492" i="2"/>
  <c r="L1492" i="2" s="1"/>
  <c r="AP428" i="2"/>
  <c r="AO428" i="2"/>
  <c r="AQ428" i="2"/>
  <c r="AN428" i="2"/>
  <c r="AM428" i="2"/>
  <c r="O428" i="2"/>
  <c r="P428" i="2" s="1"/>
  <c r="AT320" i="2"/>
  <c r="AR320" i="2"/>
  <c r="AS320" i="2"/>
  <c r="AB458" i="2"/>
  <c r="AE458" i="2"/>
  <c r="AF458" i="2"/>
  <c r="AD458" i="2"/>
  <c r="AC458" i="2"/>
  <c r="K458" i="2"/>
  <c r="L458" i="2" s="1"/>
  <c r="AL493" i="2"/>
  <c r="AK493" i="2"/>
  <c r="AJ493" i="2"/>
  <c r="AI493" i="2"/>
  <c r="AA493" i="2"/>
  <c r="Z493" i="2"/>
  <c r="Y493" i="2"/>
  <c r="AH493" i="2"/>
  <c r="AG493" i="2"/>
  <c r="AT569" i="2"/>
  <c r="AS569" i="2"/>
  <c r="AR569" i="2"/>
  <c r="AE614" i="2"/>
  <c r="AD614" i="2"/>
  <c r="AC614" i="2"/>
  <c r="AB614" i="2"/>
  <c r="AF614" i="2"/>
  <c r="K614" i="2"/>
  <c r="L614" i="2" s="1"/>
  <c r="K694" i="2"/>
  <c r="L694" i="2" s="1"/>
  <c r="AV708" i="2"/>
  <c r="AX708" i="2"/>
  <c r="AY708" i="2"/>
  <c r="AW708" i="2"/>
  <c r="AU708" i="2"/>
  <c r="Q708" i="2"/>
  <c r="R708" i="2" s="1"/>
  <c r="X717" i="2"/>
  <c r="AE721" i="2"/>
  <c r="AB721" i="2"/>
  <c r="AD721" i="2"/>
  <c r="AF721" i="2"/>
  <c r="AC721" i="2"/>
  <c r="K721" i="2"/>
  <c r="L721" i="2" s="1"/>
  <c r="AX808" i="2"/>
  <c r="AW808" i="2"/>
  <c r="AV808" i="2"/>
  <c r="AU808" i="2"/>
  <c r="AY808" i="2"/>
  <c r="Q808" i="2"/>
  <c r="R808" i="2" s="1"/>
  <c r="AX898" i="2"/>
  <c r="AW898" i="2"/>
  <c r="AV898" i="2"/>
  <c r="AU898" i="2"/>
  <c r="AY898" i="2"/>
  <c r="Q898" i="2"/>
  <c r="R898" i="2" s="1"/>
  <c r="AX861" i="2"/>
  <c r="AW861" i="2"/>
  <c r="AU861" i="2"/>
  <c r="AV861" i="2"/>
  <c r="AY861" i="2"/>
  <c r="Q861" i="2"/>
  <c r="R861" i="2" s="1"/>
  <c r="AQ1044" i="2"/>
  <c r="AP1044" i="2"/>
  <c r="AN1044" i="2"/>
  <c r="AM1044" i="2"/>
  <c r="AO1044" i="2"/>
  <c r="O1044" i="2"/>
  <c r="P1044" i="2" s="1"/>
  <c r="AO1106" i="2"/>
  <c r="AN1106" i="2"/>
  <c r="AM1106" i="2"/>
  <c r="AP1106" i="2"/>
  <c r="AQ1106" i="2"/>
  <c r="O1106" i="2"/>
  <c r="P1106" i="2" s="1"/>
  <c r="AC1125" i="2"/>
  <c r="AD1125" i="2"/>
  <c r="AF1125" i="2"/>
  <c r="AE1125" i="2"/>
  <c r="AB1125" i="2"/>
  <c r="K1125" i="2"/>
  <c r="L1125" i="2" s="1"/>
  <c r="AQ1183" i="2"/>
  <c r="AP1183" i="2"/>
  <c r="AO1183" i="2"/>
  <c r="AN1183" i="2"/>
  <c r="AM1183" i="2"/>
  <c r="X1155" i="2"/>
  <c r="AF1165" i="2"/>
  <c r="AE1165" i="2"/>
  <c r="AD1165" i="2"/>
  <c r="AC1165" i="2"/>
  <c r="AB1165" i="2"/>
  <c r="K1165" i="2"/>
  <c r="L1165" i="2" s="1"/>
  <c r="AO1190" i="2"/>
  <c r="AN1190" i="2"/>
  <c r="AM1190" i="2"/>
  <c r="AP1190" i="2"/>
  <c r="AQ1190" i="2"/>
  <c r="O1190" i="2"/>
  <c r="P1190" i="2" s="1"/>
  <c r="K1144" i="2"/>
  <c r="L1144" i="2" s="1"/>
  <c r="AQ1228" i="2"/>
  <c r="AO1228" i="2"/>
  <c r="AN1228" i="2"/>
  <c r="AM1228" i="2"/>
  <c r="AP1228" i="2"/>
  <c r="O1228" i="2"/>
  <c r="P1228" i="2" s="1"/>
  <c r="X1211" i="2"/>
  <c r="AP1261" i="2"/>
  <c r="AQ1261" i="2"/>
  <c r="AN1261" i="2"/>
  <c r="AM1261" i="2"/>
  <c r="AO1261" i="2"/>
  <c r="O1261" i="2"/>
  <c r="P1261" i="2" s="1"/>
  <c r="AO1354" i="2"/>
  <c r="AN1354" i="2"/>
  <c r="AQ1354" i="2"/>
  <c r="AP1354" i="2"/>
  <c r="AM1354" i="2"/>
  <c r="O1354" i="2"/>
  <c r="P1354" i="2" s="1"/>
  <c r="AY1336" i="2"/>
  <c r="AX1336" i="2"/>
  <c r="AU1336" i="2"/>
  <c r="AW1336" i="2"/>
  <c r="AV1336" i="2"/>
  <c r="Q1336" i="2"/>
  <c r="R1336" i="2" s="1"/>
  <c r="AB1345" i="2"/>
  <c r="AD1345" i="2"/>
  <c r="AC1345" i="2"/>
  <c r="AF1345" i="2"/>
  <c r="AE1345" i="2"/>
  <c r="AQ1394" i="2"/>
  <c r="AP1394" i="2"/>
  <c r="AM1394" i="2"/>
  <c r="AN1394" i="2"/>
  <c r="AO1394" i="2"/>
  <c r="O1394" i="2"/>
  <c r="P1394" i="2" s="1"/>
  <c r="K1443" i="2"/>
  <c r="L1443" i="2" s="1"/>
  <c r="AN1454" i="2"/>
  <c r="AP1454" i="2"/>
  <c r="AO1454" i="2"/>
  <c r="AM1454" i="2"/>
  <c r="AQ1454" i="2"/>
  <c r="O1454" i="2"/>
  <c r="P1454" i="2" s="1"/>
  <c r="AY1483" i="2"/>
  <c r="AX1483" i="2"/>
  <c r="AW1483" i="2"/>
  <c r="AU1483" i="2"/>
  <c r="AV1483" i="2"/>
  <c r="Q1483" i="2"/>
  <c r="R1483" i="2" s="1"/>
  <c r="AQ916" i="2"/>
  <c r="AM916" i="2"/>
  <c r="AP916" i="2"/>
  <c r="AO916" i="2"/>
  <c r="AN916" i="2"/>
  <c r="O916" i="2"/>
  <c r="P916" i="2" s="1"/>
  <c r="AW1268" i="2"/>
  <c r="AV1268" i="2"/>
  <c r="AX1268" i="2"/>
  <c r="AU1268" i="2"/>
  <c r="AY1268" i="2"/>
  <c r="Q1268" i="2"/>
  <c r="R1268" i="2" s="1"/>
  <c r="AE1449" i="2"/>
  <c r="AD1449" i="2"/>
  <c r="AC1449" i="2"/>
  <c r="AB1449" i="2"/>
  <c r="AF1449" i="2"/>
  <c r="K1449" i="2"/>
  <c r="L1449" i="2" s="1"/>
  <c r="AU175" i="2"/>
  <c r="AX175" i="2"/>
  <c r="AW175" i="2"/>
  <c r="AV175" i="2"/>
  <c r="AY175" i="2"/>
  <c r="Q175" i="2"/>
  <c r="R175" i="2" s="1"/>
  <c r="AT280" i="2"/>
  <c r="AR280" i="2"/>
  <c r="AS280" i="2"/>
  <c r="M442" i="2"/>
  <c r="N442" i="2" s="1"/>
  <c r="X442" i="2"/>
  <c r="M482" i="2"/>
  <c r="N482" i="2" s="1"/>
  <c r="X482" i="2"/>
  <c r="AC609" i="2"/>
  <c r="AF609" i="2"/>
  <c r="AB609" i="2"/>
  <c r="AE609" i="2"/>
  <c r="AD609" i="2"/>
  <c r="AQ651" i="2"/>
  <c r="AP651" i="2"/>
  <c r="AO651" i="2"/>
  <c r="AM651" i="2"/>
  <c r="AN651" i="2"/>
  <c r="O651" i="2"/>
  <c r="P651" i="2" s="1"/>
  <c r="AP842" i="2"/>
  <c r="AO842" i="2"/>
  <c r="AN842" i="2"/>
  <c r="AQ842" i="2"/>
  <c r="AM842" i="2"/>
  <c r="X1032" i="2"/>
  <c r="AF1098" i="2"/>
  <c r="AE1098" i="2"/>
  <c r="AD1098" i="2"/>
  <c r="AC1098" i="2"/>
  <c r="AB1098" i="2"/>
  <c r="K1098" i="2"/>
  <c r="L1098" i="2" s="1"/>
  <c r="AC1129" i="2"/>
  <c r="AD1129" i="2"/>
  <c r="AF1129" i="2"/>
  <c r="AE1129" i="2"/>
  <c r="AB1129" i="2"/>
  <c r="AT1126" i="2"/>
  <c r="AS1126" i="2"/>
  <c r="AR1126" i="2"/>
  <c r="AB1210" i="2"/>
  <c r="AF1210" i="2"/>
  <c r="AE1210" i="2"/>
  <c r="AD1210" i="2"/>
  <c r="AC1210" i="2"/>
  <c r="K1210" i="2"/>
  <c r="L1210" i="2" s="1"/>
  <c r="AE1245" i="2"/>
  <c r="AD1245" i="2"/>
  <c r="AC1245" i="2"/>
  <c r="AB1245" i="2"/>
  <c r="AF1245" i="2"/>
  <c r="K1245" i="2"/>
  <c r="L1245" i="2" s="1"/>
  <c r="O1290" i="2"/>
  <c r="P1290" i="2" s="1"/>
  <c r="AG1311" i="2"/>
  <c r="M1311" i="2" s="1"/>
  <c r="N1311" i="2" s="1"/>
  <c r="Y1311" i="2"/>
  <c r="AL1311" i="2"/>
  <c r="AI1311" i="2"/>
  <c r="AA1311" i="2"/>
  <c r="AK1311" i="2"/>
  <c r="AJ1311" i="2"/>
  <c r="AH1311" i="2"/>
  <c r="Z1311" i="2"/>
  <c r="AE1284" i="2"/>
  <c r="AB1284" i="2"/>
  <c r="AF1284" i="2"/>
  <c r="AD1284" i="2"/>
  <c r="AC1284" i="2"/>
  <c r="K1284" i="2"/>
  <c r="L1284" i="2" s="1"/>
  <c r="AO1297" i="2"/>
  <c r="AQ1297" i="2"/>
  <c r="AN1297" i="2"/>
  <c r="AM1297" i="2"/>
  <c r="AP1297" i="2"/>
  <c r="O1297" i="2"/>
  <c r="P1297" i="2" s="1"/>
  <c r="AY1320" i="2"/>
  <c r="AW1320" i="2"/>
  <c r="AX1320" i="2"/>
  <c r="AV1320" i="2"/>
  <c r="AU1320" i="2"/>
  <c r="Q1320" i="2"/>
  <c r="R1320" i="2" s="1"/>
  <c r="AD705" i="2"/>
  <c r="AB705" i="2"/>
  <c r="AF705" i="2"/>
  <c r="AC705" i="2"/>
  <c r="AE705" i="2"/>
  <c r="K705" i="2"/>
  <c r="L705" i="2" s="1"/>
  <c r="AF1485" i="2"/>
  <c r="AE1485" i="2"/>
  <c r="AD1485" i="2"/>
  <c r="AB1485" i="2"/>
  <c r="AC1485" i="2"/>
  <c r="K1485" i="2"/>
  <c r="L1485" i="2" s="1"/>
  <c r="AV266" i="2"/>
  <c r="AU266" i="2"/>
  <c r="AX266" i="2"/>
  <c r="AW266" i="2"/>
  <c r="AY266" i="2"/>
  <c r="Q266" i="2"/>
  <c r="R266" i="2" s="1"/>
  <c r="AN455" i="2"/>
  <c r="AM455" i="2"/>
  <c r="AQ455" i="2"/>
  <c r="AP455" i="2"/>
  <c r="AO455" i="2"/>
  <c r="O455" i="2"/>
  <c r="P455" i="2" s="1"/>
  <c r="AL248" i="2"/>
  <c r="AJ248" i="2"/>
  <c r="Z248" i="2"/>
  <c r="AK248" i="2"/>
  <c r="Y248" i="2"/>
  <c r="AI248" i="2"/>
  <c r="AH248" i="2"/>
  <c r="AA248" i="2"/>
  <c r="AG248" i="2"/>
  <c r="M248" i="2" s="1"/>
  <c r="N248" i="2" s="1"/>
  <c r="AQ442" i="2"/>
  <c r="AP442" i="2"/>
  <c r="AO442" i="2"/>
  <c r="AM442" i="2"/>
  <c r="AN442" i="2"/>
  <c r="X504" i="2"/>
  <c r="AM533" i="2"/>
  <c r="AQ533" i="2"/>
  <c r="AP533" i="2"/>
  <c r="AO533" i="2"/>
  <c r="AN533" i="2"/>
  <c r="O533" i="2"/>
  <c r="P533" i="2" s="1"/>
  <c r="AE601" i="2"/>
  <c r="AD601" i="2"/>
  <c r="AC601" i="2"/>
  <c r="AF601" i="2"/>
  <c r="AB601" i="2"/>
  <c r="K601" i="2"/>
  <c r="L601" i="2" s="1"/>
  <c r="AD835" i="2"/>
  <c r="AC835" i="2"/>
  <c r="AB835" i="2"/>
  <c r="AE835" i="2"/>
  <c r="AF835" i="2"/>
  <c r="AI1072" i="2"/>
  <c r="AA1072" i="2"/>
  <c r="AH1072" i="2"/>
  <c r="Z1072" i="2"/>
  <c r="AL1072" i="2"/>
  <c r="AK1072" i="2"/>
  <c r="AJ1072" i="2"/>
  <c r="AG1072" i="2"/>
  <c r="M1072" i="2" s="1"/>
  <c r="N1072" i="2" s="1"/>
  <c r="Y1072" i="2"/>
  <c r="AS1145" i="2"/>
  <c r="AR1145" i="2"/>
  <c r="AT1145" i="2"/>
  <c r="AQ1366" i="2"/>
  <c r="AO1366" i="2"/>
  <c r="AN1366" i="2"/>
  <c r="AP1366" i="2"/>
  <c r="AM1366" i="2"/>
  <c r="O1366" i="2"/>
  <c r="P1366" i="2" s="1"/>
  <c r="AI1400" i="2"/>
  <c r="AA1400" i="2"/>
  <c r="AL1400" i="2"/>
  <c r="AH1400" i="2"/>
  <c r="Y1400" i="2"/>
  <c r="AK1400" i="2"/>
  <c r="AJ1400" i="2"/>
  <c r="AG1400" i="2"/>
  <c r="M1400" i="2" s="1"/>
  <c r="N1400" i="2" s="1"/>
  <c r="Z1400" i="2"/>
  <c r="X1484" i="2"/>
  <c r="AN264" i="2"/>
  <c r="AM264" i="2"/>
  <c r="AP264" i="2"/>
  <c r="AO264" i="2"/>
  <c r="AQ264" i="2"/>
  <c r="O264" i="2"/>
  <c r="P264" i="2" s="1"/>
  <c r="AL276" i="2"/>
  <c r="AJ276" i="2"/>
  <c r="Z276" i="2"/>
  <c r="Y276" i="2"/>
  <c r="AK276" i="2"/>
  <c r="AI276" i="2"/>
  <c r="AA276" i="2"/>
  <c r="AG276" i="2"/>
  <c r="M276" i="2" s="1"/>
  <c r="N276" i="2" s="1"/>
  <c r="AH276" i="2"/>
  <c r="AX432" i="2"/>
  <c r="AW432" i="2"/>
  <c r="AY432" i="2"/>
  <c r="AV432" i="2"/>
  <c r="AU432" i="2"/>
  <c r="AF445" i="2"/>
  <c r="AE445" i="2"/>
  <c r="AD445" i="2"/>
  <c r="AC445" i="2"/>
  <c r="AB445" i="2"/>
  <c r="K445" i="2"/>
  <c r="L445" i="2" s="1"/>
  <c r="AQ677" i="2"/>
  <c r="AP677" i="2"/>
  <c r="AO677" i="2"/>
  <c r="AM677" i="2"/>
  <c r="AN677" i="2"/>
  <c r="O677" i="2"/>
  <c r="P677" i="2" s="1"/>
  <c r="AN499" i="2"/>
  <c r="AM499" i="2"/>
  <c r="AQ499" i="2"/>
  <c r="AP499" i="2"/>
  <c r="AO499" i="2"/>
  <c r="AC538" i="2"/>
  <c r="AB538" i="2"/>
  <c r="AF538" i="2"/>
  <c r="AE538" i="2"/>
  <c r="AD538" i="2"/>
  <c r="K538" i="2"/>
  <c r="L538" i="2" s="1"/>
  <c r="AQ542" i="2"/>
  <c r="AP542" i="2"/>
  <c r="AO542" i="2"/>
  <c r="AM542" i="2"/>
  <c r="AN542" i="2"/>
  <c r="O542" i="2"/>
  <c r="P542" i="2" s="1"/>
  <c r="K662" i="2"/>
  <c r="L662" i="2" s="1"/>
  <c r="AP780" i="2"/>
  <c r="AO780" i="2"/>
  <c r="AN780" i="2"/>
  <c r="AM780" i="2"/>
  <c r="AQ780" i="2"/>
  <c r="O780" i="2"/>
  <c r="P780" i="2" s="1"/>
  <c r="AJ717" i="2"/>
  <c r="AG717" i="2"/>
  <c r="M717" i="2" s="1"/>
  <c r="N717" i="2" s="1"/>
  <c r="Y717" i="2"/>
  <c r="AL717" i="2"/>
  <c r="AI717" i="2"/>
  <c r="AH717" i="2"/>
  <c r="AA717" i="2"/>
  <c r="Z717" i="2"/>
  <c r="AK717" i="2"/>
  <c r="AD843" i="2"/>
  <c r="AC843" i="2"/>
  <c r="AB843" i="2"/>
  <c r="AE843" i="2"/>
  <c r="AF843" i="2"/>
  <c r="AE905" i="2"/>
  <c r="AF905" i="2"/>
  <c r="AD905" i="2"/>
  <c r="AB905" i="2"/>
  <c r="AC905" i="2"/>
  <c r="K905" i="2"/>
  <c r="L905" i="2" s="1"/>
  <c r="AX941" i="2"/>
  <c r="AW941" i="2"/>
  <c r="AV941" i="2"/>
  <c r="AU941" i="2"/>
  <c r="AY941" i="2"/>
  <c r="Q941" i="2"/>
  <c r="R941" i="2" s="1"/>
  <c r="AQ952" i="2"/>
  <c r="AP952" i="2"/>
  <c r="AM952" i="2"/>
  <c r="AO952" i="2"/>
  <c r="AN952" i="2"/>
  <c r="O952" i="2"/>
  <c r="P952" i="2" s="1"/>
  <c r="AE1023" i="2"/>
  <c r="AD1023" i="2"/>
  <c r="AB1023" i="2"/>
  <c r="AF1023" i="2"/>
  <c r="AC1023" i="2"/>
  <c r="K1023" i="2"/>
  <c r="L1023" i="2" s="1"/>
  <c r="AO1120" i="2"/>
  <c r="AN1120" i="2"/>
  <c r="AM1120" i="2"/>
  <c r="AP1120" i="2"/>
  <c r="AQ1120" i="2"/>
  <c r="O1120" i="2"/>
  <c r="P1120" i="2" s="1"/>
  <c r="AQ1163" i="2"/>
  <c r="AP1163" i="2"/>
  <c r="AO1163" i="2"/>
  <c r="AN1163" i="2"/>
  <c r="AM1163" i="2"/>
  <c r="X1180" i="2"/>
  <c r="AG1196" i="2"/>
  <c r="M1196" i="2" s="1"/>
  <c r="N1196" i="2" s="1"/>
  <c r="Y1196" i="2"/>
  <c r="AL1196" i="2"/>
  <c r="AK1196" i="2"/>
  <c r="AJ1196" i="2"/>
  <c r="AI1196" i="2"/>
  <c r="AH1196" i="2"/>
  <c r="Z1196" i="2"/>
  <c r="AA1196" i="2"/>
  <c r="AD1246" i="2"/>
  <c r="AC1246" i="2"/>
  <c r="AE1246" i="2"/>
  <c r="AB1246" i="2"/>
  <c r="AF1246" i="2"/>
  <c r="K1246" i="2"/>
  <c r="L1246" i="2" s="1"/>
  <c r="AV1230" i="2"/>
  <c r="AU1230" i="2"/>
  <c r="AY1230" i="2"/>
  <c r="AX1230" i="2"/>
  <c r="AW1230" i="2"/>
  <c r="AK1197" i="2"/>
  <c r="AJ1197" i="2"/>
  <c r="AI1197" i="2"/>
  <c r="AA1197" i="2"/>
  <c r="AH1197" i="2"/>
  <c r="Z1197" i="2"/>
  <c r="AG1197" i="2"/>
  <c r="M1197" i="2" s="1"/>
  <c r="N1197" i="2" s="1"/>
  <c r="Y1197" i="2"/>
  <c r="AL1197" i="2"/>
  <c r="AX1261" i="2"/>
  <c r="AY1261" i="2"/>
  <c r="AV1261" i="2"/>
  <c r="AU1261" i="2"/>
  <c r="AW1261" i="2"/>
  <c r="Q1261" i="2"/>
  <c r="R1261" i="2" s="1"/>
  <c r="AM1325" i="2"/>
  <c r="AP1325" i="2"/>
  <c r="AQ1325" i="2"/>
  <c r="AN1325" i="2"/>
  <c r="AO1325" i="2"/>
  <c r="O1325" i="2"/>
  <c r="P1325" i="2" s="1"/>
  <c r="AG1307" i="2"/>
  <c r="M1307" i="2" s="1"/>
  <c r="N1307" i="2" s="1"/>
  <c r="Y1307" i="2"/>
  <c r="AL1307" i="2"/>
  <c r="AI1307" i="2"/>
  <c r="AA1307" i="2"/>
  <c r="AH1307" i="2"/>
  <c r="Z1307" i="2"/>
  <c r="AK1307" i="2"/>
  <c r="AJ1307" i="2"/>
  <c r="AY1324" i="2"/>
  <c r="AX1324" i="2"/>
  <c r="AU1324" i="2"/>
  <c r="AW1324" i="2"/>
  <c r="AV1324" i="2"/>
  <c r="Q1324" i="2"/>
  <c r="R1324" i="2" s="1"/>
  <c r="AS1334" i="2"/>
  <c r="AT1334" i="2"/>
  <c r="AR1334" i="2"/>
  <c r="AN1363" i="2"/>
  <c r="AM1363" i="2"/>
  <c r="AP1363" i="2"/>
  <c r="AO1363" i="2"/>
  <c r="AQ1363" i="2"/>
  <c r="O1363" i="2"/>
  <c r="P1363" i="2" s="1"/>
  <c r="AU1370" i="2"/>
  <c r="AX1370" i="2"/>
  <c r="AV1370" i="2"/>
  <c r="AW1370" i="2"/>
  <c r="AY1370" i="2"/>
  <c r="Q1370" i="2"/>
  <c r="R1370" i="2" s="1"/>
  <c r="AL1466" i="2"/>
  <c r="AJ1466" i="2"/>
  <c r="AA1466" i="2"/>
  <c r="AI1466" i="2"/>
  <c r="Z1466" i="2"/>
  <c r="AH1466" i="2"/>
  <c r="Y1466" i="2"/>
  <c r="AG1466" i="2"/>
  <c r="AK1466" i="2"/>
  <c r="AT1487" i="2"/>
  <c r="AR1487" i="2"/>
  <c r="AS1487" i="2"/>
  <c r="AF1445" i="2"/>
  <c r="AE1445" i="2"/>
  <c r="AD1445" i="2"/>
  <c r="AC1445" i="2"/>
  <c r="AB1445" i="2"/>
  <c r="AX816" i="2"/>
  <c r="AW816" i="2"/>
  <c r="AV816" i="2"/>
  <c r="AY816" i="2"/>
  <c r="AU816" i="2"/>
  <c r="Q816" i="2"/>
  <c r="R816" i="2" s="1"/>
  <c r="AF830" i="2"/>
  <c r="AD830" i="2"/>
  <c r="AE830" i="2"/>
  <c r="AC830" i="2"/>
  <c r="AB830" i="2"/>
  <c r="AY958" i="2"/>
  <c r="AX958" i="2"/>
  <c r="AU958" i="2"/>
  <c r="AW958" i="2"/>
  <c r="AV958" i="2"/>
  <c r="Q958" i="2"/>
  <c r="R958" i="2" s="1"/>
  <c r="AO1102" i="2"/>
  <c r="AN1102" i="2"/>
  <c r="AM1102" i="2"/>
  <c r="AP1102" i="2"/>
  <c r="AQ1102" i="2"/>
  <c r="O1102" i="2"/>
  <c r="P1102" i="2" s="1"/>
  <c r="AE1499" i="2"/>
  <c r="AD1499" i="2"/>
  <c r="AC1499" i="2"/>
  <c r="AB1499" i="2"/>
  <c r="AF1499" i="2"/>
  <c r="K1499" i="2"/>
  <c r="L1499" i="2" s="1"/>
  <c r="AF507" i="2"/>
  <c r="AE507" i="2"/>
  <c r="AD507" i="2"/>
  <c r="AC507" i="2"/>
  <c r="AB507" i="2"/>
  <c r="AU1172" i="2"/>
  <c r="AV1172" i="2"/>
  <c r="AY1172" i="2"/>
  <c r="AW1172" i="2"/>
  <c r="AX1172" i="2"/>
  <c r="Q1172" i="2"/>
  <c r="R1172" i="2" s="1"/>
  <c r="AE1249" i="2"/>
  <c r="AF1249" i="2"/>
  <c r="AD1249" i="2"/>
  <c r="AB1249" i="2"/>
  <c r="AC1249" i="2"/>
  <c r="AS1143" i="2"/>
  <c r="AR1143" i="2"/>
  <c r="AT1143" i="2"/>
  <c r="AF1407" i="2"/>
  <c r="AE1407" i="2"/>
  <c r="AC1407" i="2"/>
  <c r="AD1407" i="2"/>
  <c r="AB1407" i="2"/>
  <c r="AS714" i="2"/>
  <c r="AR714" i="2"/>
  <c r="AT714" i="2"/>
  <c r="AR1175" i="2"/>
  <c r="AS1175" i="2"/>
  <c r="AT1175" i="2"/>
  <c r="AE1433" i="2"/>
  <c r="AF1433" i="2"/>
  <c r="AD1433" i="2"/>
  <c r="AC1433" i="2"/>
  <c r="AB1433" i="2"/>
  <c r="AF469" i="2"/>
  <c r="AE469" i="2"/>
  <c r="AD469" i="2"/>
  <c r="AC469" i="2"/>
  <c r="AB469" i="2"/>
  <c r="O873" i="2"/>
  <c r="P873" i="2" s="1"/>
  <c r="AY1187" i="2"/>
  <c r="AX1187" i="2"/>
  <c r="AW1187" i="2"/>
  <c r="AV1187" i="2"/>
  <c r="AU1187" i="2"/>
  <c r="AQ1404" i="2"/>
  <c r="AO1404" i="2"/>
  <c r="AN1404" i="2"/>
  <c r="AM1404" i="2"/>
  <c r="AP1404" i="2"/>
  <c r="AW1266" i="2"/>
  <c r="AV1266" i="2"/>
  <c r="AU1266" i="2"/>
  <c r="AX1266" i="2"/>
  <c r="AY1266" i="2"/>
  <c r="AJ221" i="2"/>
  <c r="AH221" i="2"/>
  <c r="Z221" i="2"/>
  <c r="AK221" i="2"/>
  <c r="AI221" i="2"/>
  <c r="AG221" i="2"/>
  <c r="M221" i="2" s="1"/>
  <c r="N221" i="2" s="1"/>
  <c r="AA221" i="2"/>
  <c r="AL221" i="2"/>
  <c r="Y221" i="2"/>
  <c r="AF326" i="2"/>
  <c r="AE326" i="2"/>
  <c r="AD326" i="2"/>
  <c r="AB326" i="2"/>
  <c r="AC326" i="2"/>
  <c r="K326" i="2"/>
  <c r="L326" i="2" s="1"/>
  <c r="AC353" i="2"/>
  <c r="AB353" i="2"/>
  <c r="AF353" i="2"/>
  <c r="AE353" i="2"/>
  <c r="AD353" i="2"/>
  <c r="AQ470" i="2"/>
  <c r="AP470" i="2"/>
  <c r="AO470" i="2"/>
  <c r="AM470" i="2"/>
  <c r="AN470" i="2"/>
  <c r="O470" i="2"/>
  <c r="P470" i="2" s="1"/>
  <c r="X440" i="2"/>
  <c r="X483" i="2"/>
  <c r="M483" i="2"/>
  <c r="N483" i="2" s="1"/>
  <c r="AD895" i="2"/>
  <c r="AC895" i="2"/>
  <c r="AB895" i="2"/>
  <c r="AE895" i="2"/>
  <c r="AF895" i="2"/>
  <c r="AQ805" i="2"/>
  <c r="AP805" i="2"/>
  <c r="AM805" i="2"/>
  <c r="AO805" i="2"/>
  <c r="AN805" i="2"/>
  <c r="O805" i="2"/>
  <c r="P805" i="2" s="1"/>
  <c r="AF1156" i="2"/>
  <c r="AE1156" i="2"/>
  <c r="AD1156" i="2"/>
  <c r="AC1156" i="2"/>
  <c r="AB1156" i="2"/>
  <c r="K1156" i="2"/>
  <c r="L1156" i="2" s="1"/>
  <c r="AE1251" i="2"/>
  <c r="AB1251" i="2"/>
  <c r="AF1251" i="2"/>
  <c r="AC1251" i="2"/>
  <c r="AD1251" i="2"/>
  <c r="K1251" i="2"/>
  <c r="L1251" i="2" s="1"/>
  <c r="AQ1244" i="2"/>
  <c r="AO1244" i="2"/>
  <c r="AN1244" i="2"/>
  <c r="AP1244" i="2"/>
  <c r="AM1244" i="2"/>
  <c r="O1244" i="2"/>
  <c r="P1244" i="2" s="1"/>
  <c r="AN1409" i="2"/>
  <c r="AM1409" i="2"/>
  <c r="AQ1409" i="2"/>
  <c r="AP1409" i="2"/>
  <c r="AO1409" i="2"/>
  <c r="O1409" i="2"/>
  <c r="P1409" i="2" s="1"/>
  <c r="AD38" i="2"/>
  <c r="AC38" i="2"/>
  <c r="AF38" i="2"/>
  <c r="AE38" i="2"/>
  <c r="AB38" i="2"/>
  <c r="K38" i="2"/>
  <c r="L38" i="2" s="1"/>
  <c r="AC82" i="2"/>
  <c r="AF82" i="2"/>
  <c r="AD82" i="2"/>
  <c r="AE82" i="2"/>
  <c r="AB82" i="2"/>
  <c r="K82" i="2"/>
  <c r="L82" i="2" s="1"/>
  <c r="AP84" i="2"/>
  <c r="AO84" i="2"/>
  <c r="AN84" i="2"/>
  <c r="AM84" i="2"/>
  <c r="AQ84" i="2"/>
  <c r="O84" i="2"/>
  <c r="P84" i="2" s="1"/>
  <c r="AQ164" i="2"/>
  <c r="AP164" i="2"/>
  <c r="AO164" i="2"/>
  <c r="AN164" i="2"/>
  <c r="AM164" i="2"/>
  <c r="O164" i="2"/>
  <c r="P164" i="2" s="1"/>
  <c r="AF306" i="2"/>
  <c r="AE306" i="2"/>
  <c r="AD306" i="2"/>
  <c r="AB306" i="2"/>
  <c r="AC306" i="2"/>
  <c r="K306" i="2"/>
  <c r="L306" i="2" s="1"/>
  <c r="X452" i="2"/>
  <c r="AM595" i="2"/>
  <c r="AQ595" i="2"/>
  <c r="AN595" i="2"/>
  <c r="AP595" i="2"/>
  <c r="AO595" i="2"/>
  <c r="AH605" i="2"/>
  <c r="Z605" i="2"/>
  <c r="AG605" i="2"/>
  <c r="M605" i="2" s="1"/>
  <c r="N605" i="2" s="1"/>
  <c r="Y605" i="2"/>
  <c r="AL605" i="2"/>
  <c r="AI605" i="2"/>
  <c r="AK605" i="2"/>
  <c r="AJ605" i="2"/>
  <c r="AA605" i="2"/>
  <c r="AE558" i="2"/>
  <c r="AB558" i="2"/>
  <c r="AF558" i="2"/>
  <c r="AD558" i="2"/>
  <c r="AC558" i="2"/>
  <c r="K558" i="2"/>
  <c r="L558" i="2" s="1"/>
  <c r="M543" i="2"/>
  <c r="N543" i="2" s="1"/>
  <c r="X543" i="2"/>
  <c r="AS722" i="2"/>
  <c r="AT722" i="2"/>
  <c r="AR722" i="2"/>
  <c r="AD724" i="2"/>
  <c r="AF724" i="2"/>
  <c r="AE724" i="2"/>
  <c r="AC724" i="2"/>
  <c r="AB724" i="2"/>
  <c r="K724" i="2"/>
  <c r="L724" i="2" s="1"/>
  <c r="AY1034" i="2"/>
  <c r="AX1034" i="2"/>
  <c r="AV1034" i="2"/>
  <c r="AU1034" i="2"/>
  <c r="AW1034" i="2"/>
  <c r="Q1034" i="2"/>
  <c r="R1034" i="2" s="1"/>
  <c r="AY1107" i="2"/>
  <c r="AX1107" i="2"/>
  <c r="AW1107" i="2"/>
  <c r="AV1107" i="2"/>
  <c r="AU1107" i="2"/>
  <c r="Q1107" i="2"/>
  <c r="R1107" i="2" s="1"/>
  <c r="AX24" i="2"/>
  <c r="AW24" i="2"/>
  <c r="AV24" i="2"/>
  <c r="AU24" i="2"/>
  <c r="AY24" i="2"/>
  <c r="Q24" i="2"/>
  <c r="R24" i="2" s="1"/>
  <c r="AL111" i="2"/>
  <c r="AK111" i="2"/>
  <c r="AJ111" i="2"/>
  <c r="Z111" i="2"/>
  <c r="Y111" i="2"/>
  <c r="AI111" i="2"/>
  <c r="AH111" i="2"/>
  <c r="AA111" i="2"/>
  <c r="AG111" i="2"/>
  <c r="M111" i="2" s="1"/>
  <c r="N111" i="2" s="1"/>
  <c r="X263" i="2"/>
  <c r="M267" i="2"/>
  <c r="N267" i="2" s="1"/>
  <c r="X267" i="2"/>
  <c r="AV290" i="2"/>
  <c r="AU290" i="2"/>
  <c r="AX290" i="2"/>
  <c r="AW290" i="2"/>
  <c r="AY290" i="2"/>
  <c r="Q290" i="2"/>
  <c r="R290" i="2" s="1"/>
  <c r="AU3" i="2"/>
  <c r="AY3" i="2"/>
  <c r="AX3" i="2"/>
  <c r="AW3" i="2"/>
  <c r="AV3" i="2"/>
  <c r="Q3" i="2"/>
  <c r="R3" i="2" s="1"/>
  <c r="AE81" i="2"/>
  <c r="AD81" i="2"/>
  <c r="AC81" i="2"/>
  <c r="AB81" i="2"/>
  <c r="AF81" i="2"/>
  <c r="K81" i="2"/>
  <c r="L81" i="2" s="1"/>
  <c r="X198" i="2"/>
  <c r="AL151" i="2"/>
  <c r="AK151" i="2"/>
  <c r="AJ151" i="2"/>
  <c r="Z151" i="2"/>
  <c r="Y151" i="2"/>
  <c r="AG151" i="2"/>
  <c r="AI151" i="2"/>
  <c r="AH151" i="2"/>
  <c r="AA151" i="2"/>
  <c r="AY130" i="2"/>
  <c r="AX130" i="2"/>
  <c r="AW130" i="2"/>
  <c r="AV130" i="2"/>
  <c r="AU130" i="2"/>
  <c r="Q130" i="2"/>
  <c r="R130" i="2" s="1"/>
  <c r="AL201" i="2"/>
  <c r="AK201" i="2"/>
  <c r="AJ201" i="2"/>
  <c r="Y201" i="2"/>
  <c r="AI201" i="2"/>
  <c r="AH201" i="2"/>
  <c r="AA201" i="2"/>
  <c r="AG201" i="2"/>
  <c r="M201" i="2" s="1"/>
  <c r="N201" i="2" s="1"/>
  <c r="Z201" i="2"/>
  <c r="AX207" i="2"/>
  <c r="AV207" i="2"/>
  <c r="AY207" i="2"/>
  <c r="AW207" i="2"/>
  <c r="AU207" i="2"/>
  <c r="Q207" i="2"/>
  <c r="R207" i="2" s="1"/>
  <c r="AN244" i="2"/>
  <c r="AQ244" i="2"/>
  <c r="AM244" i="2"/>
  <c r="AP244" i="2"/>
  <c r="AO244" i="2"/>
  <c r="AF268" i="2"/>
  <c r="AE268" i="2"/>
  <c r="AD268" i="2"/>
  <c r="AB268" i="2"/>
  <c r="AC268" i="2"/>
  <c r="K268" i="2"/>
  <c r="L268" i="2" s="1"/>
  <c r="AL272" i="2"/>
  <c r="AJ272" i="2"/>
  <c r="Z272" i="2"/>
  <c r="Y272" i="2"/>
  <c r="AK272" i="2"/>
  <c r="AI272" i="2"/>
  <c r="AA272" i="2"/>
  <c r="AH272" i="2"/>
  <c r="AG272" i="2"/>
  <c r="M272" i="2" s="1"/>
  <c r="N272" i="2" s="1"/>
  <c r="AL280" i="2"/>
  <c r="AJ280" i="2"/>
  <c r="Z280" i="2"/>
  <c r="Y280" i="2"/>
  <c r="AK280" i="2"/>
  <c r="AI280" i="2"/>
  <c r="AA280" i="2"/>
  <c r="AH280" i="2"/>
  <c r="AG280" i="2"/>
  <c r="M280" i="2" s="1"/>
  <c r="N280" i="2" s="1"/>
  <c r="AX245" i="2"/>
  <c r="AV245" i="2"/>
  <c r="AY245" i="2"/>
  <c r="AU245" i="2"/>
  <c r="AW245" i="2"/>
  <c r="Q245" i="2"/>
  <c r="R245" i="2" s="1"/>
  <c r="AN270" i="2"/>
  <c r="AM270" i="2"/>
  <c r="AQ270" i="2"/>
  <c r="AP270" i="2"/>
  <c r="AO270" i="2"/>
  <c r="O270" i="2"/>
  <c r="P270" i="2" s="1"/>
  <c r="AM369" i="2"/>
  <c r="AP369" i="2"/>
  <c r="AO369" i="2"/>
  <c r="AN369" i="2"/>
  <c r="AQ369" i="2"/>
  <c r="O369" i="2"/>
  <c r="P369" i="2" s="1"/>
  <c r="AE384" i="2"/>
  <c r="AD384" i="2"/>
  <c r="AC384" i="2"/>
  <c r="AB384" i="2"/>
  <c r="AF384" i="2"/>
  <c r="K384" i="2"/>
  <c r="L384" i="2" s="1"/>
  <c r="AY333" i="2"/>
  <c r="AX333" i="2"/>
  <c r="AV333" i="2"/>
  <c r="AW333" i="2"/>
  <c r="AU333" i="2"/>
  <c r="Q333" i="2"/>
  <c r="R333" i="2" s="1"/>
  <c r="AN427" i="2"/>
  <c r="AQ427" i="2"/>
  <c r="AP427" i="2"/>
  <c r="AO427" i="2"/>
  <c r="AM427" i="2"/>
  <c r="O427" i="2"/>
  <c r="P427" i="2" s="1"/>
  <c r="AF435" i="2"/>
  <c r="AE435" i="2"/>
  <c r="AD435" i="2"/>
  <c r="AC435" i="2"/>
  <c r="AB435" i="2"/>
  <c r="K435" i="2"/>
  <c r="L435" i="2" s="1"/>
  <c r="AY510" i="2"/>
  <c r="AX510" i="2"/>
  <c r="AW510" i="2"/>
  <c r="AV510" i="2"/>
  <c r="AU510" i="2"/>
  <c r="Q510" i="2"/>
  <c r="R510" i="2" s="1"/>
  <c r="X458" i="2"/>
  <c r="M458" i="2"/>
  <c r="N458" i="2" s="1"/>
  <c r="AF449" i="2"/>
  <c r="AE449" i="2"/>
  <c r="AD449" i="2"/>
  <c r="AC449" i="2"/>
  <c r="AB449" i="2"/>
  <c r="K449" i="2"/>
  <c r="L449" i="2" s="1"/>
  <c r="AE544" i="2"/>
  <c r="AB544" i="2"/>
  <c r="AF544" i="2"/>
  <c r="AD544" i="2"/>
  <c r="AC544" i="2"/>
  <c r="K544" i="2"/>
  <c r="L544" i="2" s="1"/>
  <c r="AF638" i="2"/>
  <c r="AE638" i="2"/>
  <c r="AD638" i="2"/>
  <c r="AC638" i="2"/>
  <c r="AB638" i="2"/>
  <c r="K638" i="2"/>
  <c r="L638" i="2" s="1"/>
  <c r="AC706" i="2"/>
  <c r="AE706" i="2"/>
  <c r="AB706" i="2"/>
  <c r="AD706" i="2"/>
  <c r="AF706" i="2"/>
  <c r="K706" i="2"/>
  <c r="L706" i="2" s="1"/>
  <c r="AB719" i="2"/>
  <c r="AF719" i="2"/>
  <c r="AD719" i="2"/>
  <c r="AE719" i="2"/>
  <c r="AC719" i="2"/>
  <c r="K719" i="2"/>
  <c r="L719" i="2" s="1"/>
  <c r="AL893" i="2"/>
  <c r="AK893" i="2"/>
  <c r="AJ893" i="2"/>
  <c r="AH893" i="2"/>
  <c r="Z893" i="2"/>
  <c r="AG893" i="2"/>
  <c r="M893" i="2" s="1"/>
  <c r="N893" i="2" s="1"/>
  <c r="Y893" i="2"/>
  <c r="AI893" i="2"/>
  <c r="AA893" i="2"/>
  <c r="AX792" i="2"/>
  <c r="AW792" i="2"/>
  <c r="AV792" i="2"/>
  <c r="AU792" i="2"/>
  <c r="AY792" i="2"/>
  <c r="Q792" i="2"/>
  <c r="R792" i="2" s="1"/>
  <c r="AP750" i="2"/>
  <c r="AO750" i="2"/>
  <c r="AN750" i="2"/>
  <c r="AM750" i="2"/>
  <c r="AQ750" i="2"/>
  <c r="O750" i="2"/>
  <c r="P750" i="2" s="1"/>
  <c r="AD805" i="2"/>
  <c r="AC805" i="2"/>
  <c r="AB805" i="2"/>
  <c r="AE805" i="2"/>
  <c r="AF805" i="2"/>
  <c r="K805" i="2"/>
  <c r="L805" i="2" s="1"/>
  <c r="AP955" i="2"/>
  <c r="AO955" i="2"/>
  <c r="AN955" i="2"/>
  <c r="AM955" i="2"/>
  <c r="AQ955" i="2"/>
  <c r="O955" i="2"/>
  <c r="P955" i="2" s="1"/>
  <c r="AO907" i="2"/>
  <c r="AN907" i="2"/>
  <c r="AM907" i="2"/>
  <c r="AQ907" i="2"/>
  <c r="AP907" i="2"/>
  <c r="O907" i="2"/>
  <c r="P907" i="2" s="1"/>
  <c r="AO917" i="2"/>
  <c r="AN917" i="2"/>
  <c r="AM917" i="2"/>
  <c r="AQ917" i="2"/>
  <c r="AP917" i="2"/>
  <c r="O917" i="2"/>
  <c r="P917" i="2" s="1"/>
  <c r="AM1069" i="2"/>
  <c r="AQ1069" i="2"/>
  <c r="AP1069" i="2"/>
  <c r="AO1069" i="2"/>
  <c r="AN1069" i="2"/>
  <c r="O1069" i="2"/>
  <c r="P1069" i="2" s="1"/>
  <c r="AF1050" i="2"/>
  <c r="AE1050" i="2"/>
  <c r="AD1050" i="2"/>
  <c r="AB1050" i="2"/>
  <c r="AC1050" i="2"/>
  <c r="K1050" i="2"/>
  <c r="L1050" i="2" s="1"/>
  <c r="AY1056" i="2"/>
  <c r="AX1056" i="2"/>
  <c r="AV1056" i="2"/>
  <c r="AU1056" i="2"/>
  <c r="AW1056" i="2"/>
  <c r="Q1056" i="2"/>
  <c r="R1056" i="2" s="1"/>
  <c r="AM1025" i="2"/>
  <c r="AQ1025" i="2"/>
  <c r="AP1025" i="2"/>
  <c r="AN1025" i="2"/>
  <c r="AO1025" i="2"/>
  <c r="O1025" i="2"/>
  <c r="P1025" i="2" s="1"/>
  <c r="AF1100" i="2"/>
  <c r="AE1100" i="2"/>
  <c r="AD1100" i="2"/>
  <c r="AC1100" i="2"/>
  <c r="AB1100" i="2"/>
  <c r="K1100" i="2"/>
  <c r="L1100" i="2" s="1"/>
  <c r="AW1144" i="2"/>
  <c r="AV1144" i="2"/>
  <c r="AX1144" i="2"/>
  <c r="AU1144" i="2"/>
  <c r="AY1144" i="2"/>
  <c r="Q1144" i="2"/>
  <c r="R1144" i="2" s="1"/>
  <c r="AX1131" i="2"/>
  <c r="AW1131" i="2"/>
  <c r="AY1131" i="2"/>
  <c r="AU1131" i="2"/>
  <c r="AV1131" i="2"/>
  <c r="Q1131" i="2"/>
  <c r="R1131" i="2" s="1"/>
  <c r="M1290" i="2"/>
  <c r="N1290" i="2" s="1"/>
  <c r="X1290" i="2"/>
  <c r="AG1295" i="2"/>
  <c r="Y1295" i="2"/>
  <c r="AI1295" i="2"/>
  <c r="AA1295" i="2"/>
  <c r="AK1295" i="2"/>
  <c r="Z1295" i="2"/>
  <c r="AL1295" i="2"/>
  <c r="AJ1295" i="2"/>
  <c r="AH1295" i="2"/>
  <c r="AQ1464" i="2"/>
  <c r="AP1464" i="2"/>
  <c r="AO1464" i="2"/>
  <c r="AM1464" i="2"/>
  <c r="AN1464" i="2"/>
  <c r="O1464" i="2"/>
  <c r="P1464" i="2" s="1"/>
  <c r="AE29" i="2"/>
  <c r="AD29" i="2"/>
  <c r="AC29" i="2"/>
  <c r="AB29" i="2"/>
  <c r="AF29" i="2"/>
  <c r="K29" i="2"/>
  <c r="L29" i="2" s="1"/>
  <c r="AF94" i="2"/>
  <c r="AB94" i="2"/>
  <c r="AE94" i="2"/>
  <c r="AD94" i="2"/>
  <c r="AC94" i="2"/>
  <c r="K94" i="2"/>
  <c r="L94" i="2" s="1"/>
  <c r="AP24" i="2"/>
  <c r="AO24" i="2"/>
  <c r="AN24" i="2"/>
  <c r="AM24" i="2"/>
  <c r="AQ24" i="2"/>
  <c r="O24" i="2"/>
  <c r="P24" i="2" s="1"/>
  <c r="AI98" i="2"/>
  <c r="AA98" i="2"/>
  <c r="AH98" i="2"/>
  <c r="Z98" i="2"/>
  <c r="AG98" i="2"/>
  <c r="M98" i="2" s="1"/>
  <c r="N98" i="2" s="1"/>
  <c r="Y98" i="2"/>
  <c r="AK98" i="2"/>
  <c r="AJ98" i="2"/>
  <c r="AL98" i="2"/>
  <c r="AL167" i="2"/>
  <c r="AK167" i="2"/>
  <c r="AJ167" i="2"/>
  <c r="Z167" i="2"/>
  <c r="Y167" i="2"/>
  <c r="AI167" i="2"/>
  <c r="AG167" i="2"/>
  <c r="M167" i="2" s="1"/>
  <c r="N167" i="2" s="1"/>
  <c r="AH167" i="2"/>
  <c r="AA167" i="2"/>
  <c r="M216" i="2"/>
  <c r="N216" i="2" s="1"/>
  <c r="X216" i="2"/>
  <c r="AP396" i="2"/>
  <c r="AO396" i="2"/>
  <c r="AQ396" i="2"/>
  <c r="AN396" i="2"/>
  <c r="AM396" i="2"/>
  <c r="O396" i="2"/>
  <c r="P396" i="2" s="1"/>
  <c r="AQ104" i="2"/>
  <c r="AP104" i="2"/>
  <c r="AO104" i="2"/>
  <c r="AN104" i="2"/>
  <c r="AM104" i="2"/>
  <c r="O104" i="2"/>
  <c r="P104" i="2" s="1"/>
  <c r="X123" i="2"/>
  <c r="AF164" i="2"/>
  <c r="AD164" i="2"/>
  <c r="AC164" i="2"/>
  <c r="AB164" i="2"/>
  <c r="AE164" i="2"/>
  <c r="AB233" i="2"/>
  <c r="AF233" i="2"/>
  <c r="AE233" i="2"/>
  <c r="AD233" i="2"/>
  <c r="AC233" i="2"/>
  <c r="K233" i="2"/>
  <c r="L233" i="2" s="1"/>
  <c r="AP233" i="2"/>
  <c r="AN233" i="2"/>
  <c r="AQ233" i="2"/>
  <c r="AO233" i="2"/>
  <c r="AM233" i="2"/>
  <c r="O233" i="2"/>
  <c r="P233" i="2" s="1"/>
  <c r="AY179" i="2"/>
  <c r="AX179" i="2"/>
  <c r="AW179" i="2"/>
  <c r="AV179" i="2"/>
  <c r="AU179" i="2"/>
  <c r="Q179" i="2"/>
  <c r="R179" i="2" s="1"/>
  <c r="AN298" i="2"/>
  <c r="AM298" i="2"/>
  <c r="AQ298" i="2"/>
  <c r="AO298" i="2"/>
  <c r="AP298" i="2"/>
  <c r="O298" i="2"/>
  <c r="P298" i="2" s="1"/>
  <c r="AJ452" i="2"/>
  <c r="AI452" i="2"/>
  <c r="AA452" i="2"/>
  <c r="AH452" i="2"/>
  <c r="Z452" i="2"/>
  <c r="AG452" i="2"/>
  <c r="M452" i="2" s="1"/>
  <c r="N452" i="2" s="1"/>
  <c r="Y452" i="2"/>
  <c r="AK452" i="2"/>
  <c r="AL452" i="2"/>
  <c r="AL203" i="2"/>
  <c r="AK203" i="2"/>
  <c r="AJ203" i="2"/>
  <c r="AA203" i="2"/>
  <c r="Z203" i="2"/>
  <c r="Y203" i="2"/>
  <c r="AH203" i="2"/>
  <c r="AG203" i="2"/>
  <c r="M203" i="2" s="1"/>
  <c r="N203" i="2" s="1"/>
  <c r="AI203" i="2"/>
  <c r="AH376" i="2"/>
  <c r="Z376" i="2"/>
  <c r="AL376" i="2"/>
  <c r="AJ376" i="2"/>
  <c r="AA376" i="2"/>
  <c r="AK376" i="2"/>
  <c r="AI376" i="2"/>
  <c r="Y376" i="2"/>
  <c r="AG376" i="2"/>
  <c r="M376" i="2" s="1"/>
  <c r="N376" i="2" s="1"/>
  <c r="AR508" i="2"/>
  <c r="AT508" i="2"/>
  <c r="AS508" i="2"/>
  <c r="M579" i="2"/>
  <c r="N579" i="2" s="1"/>
  <c r="X579" i="2"/>
  <c r="M501" i="2"/>
  <c r="N501" i="2" s="1"/>
  <c r="X501" i="2"/>
  <c r="AQ532" i="2"/>
  <c r="AO532" i="2"/>
  <c r="AP532" i="2"/>
  <c r="AN532" i="2"/>
  <c r="AM532" i="2"/>
  <c r="O532" i="2"/>
  <c r="P532" i="2" s="1"/>
  <c r="AU525" i="2"/>
  <c r="AY525" i="2"/>
  <c r="AX525" i="2"/>
  <c r="AW525" i="2"/>
  <c r="AV525" i="2"/>
  <c r="Q525" i="2"/>
  <c r="R525" i="2" s="1"/>
  <c r="X567" i="2"/>
  <c r="M567" i="2"/>
  <c r="N567" i="2" s="1"/>
  <c r="AY661" i="2"/>
  <c r="AX661" i="2"/>
  <c r="AW661" i="2"/>
  <c r="AU661" i="2"/>
  <c r="AV661" i="2"/>
  <c r="Q661" i="2"/>
  <c r="R661" i="2" s="1"/>
  <c r="AB663" i="2"/>
  <c r="AE663" i="2"/>
  <c r="AC663" i="2"/>
  <c r="AF663" i="2"/>
  <c r="AD663" i="2"/>
  <c r="K663" i="2"/>
  <c r="L663" i="2" s="1"/>
  <c r="AQ639" i="2"/>
  <c r="AP639" i="2"/>
  <c r="AO639" i="2"/>
  <c r="AM639" i="2"/>
  <c r="AN639" i="2"/>
  <c r="O639" i="2"/>
  <c r="P639" i="2" s="1"/>
  <c r="AN680" i="2"/>
  <c r="AM680" i="2"/>
  <c r="AQ680" i="2"/>
  <c r="AO680" i="2"/>
  <c r="AP680" i="2"/>
  <c r="AP756" i="2"/>
  <c r="AO756" i="2"/>
  <c r="AN756" i="2"/>
  <c r="AM756" i="2"/>
  <c r="AQ756" i="2"/>
  <c r="O756" i="2"/>
  <c r="P756" i="2" s="1"/>
  <c r="AF776" i="2"/>
  <c r="AE776" i="2"/>
  <c r="AD776" i="2"/>
  <c r="AC776" i="2"/>
  <c r="AB776" i="2"/>
  <c r="K776" i="2"/>
  <c r="L776" i="2" s="1"/>
  <c r="AP724" i="2"/>
  <c r="AO724" i="2"/>
  <c r="AQ724" i="2"/>
  <c r="AN724" i="2"/>
  <c r="AM724" i="2"/>
  <c r="O724" i="2"/>
  <c r="P724" i="2" s="1"/>
  <c r="AP816" i="2"/>
  <c r="AO816" i="2"/>
  <c r="AN816" i="2"/>
  <c r="AQ816" i="2"/>
  <c r="AM816" i="2"/>
  <c r="O816" i="2"/>
  <c r="P816" i="2" s="1"/>
  <c r="AQ946" i="2"/>
  <c r="AP946" i="2"/>
  <c r="AM946" i="2"/>
  <c r="AN946" i="2"/>
  <c r="AO946" i="2"/>
  <c r="O946" i="2"/>
  <c r="P946" i="2" s="1"/>
  <c r="AH971" i="2"/>
  <c r="Z971" i="2"/>
  <c r="AG971" i="2"/>
  <c r="M971" i="2" s="1"/>
  <c r="N971" i="2" s="1"/>
  <c r="Y971" i="2"/>
  <c r="AL971" i="2"/>
  <c r="AK971" i="2"/>
  <c r="AI971" i="2"/>
  <c r="AA971" i="2"/>
  <c r="AJ971" i="2"/>
  <c r="AQ970" i="2"/>
  <c r="AP970" i="2"/>
  <c r="AO970" i="2"/>
  <c r="AM970" i="2"/>
  <c r="AN970" i="2"/>
  <c r="O970" i="2"/>
  <c r="P970" i="2" s="1"/>
  <c r="M945" i="2"/>
  <c r="N945" i="2" s="1"/>
  <c r="X945" i="2"/>
  <c r="AF981" i="2"/>
  <c r="AE981" i="2"/>
  <c r="AD981" i="2"/>
  <c r="AC981" i="2"/>
  <c r="AB981" i="2"/>
  <c r="K981" i="2"/>
  <c r="L981" i="2" s="1"/>
  <c r="AU1041" i="2"/>
  <c r="AY1041" i="2"/>
  <c r="AX1041" i="2"/>
  <c r="AV1041" i="2"/>
  <c r="AW1041" i="2"/>
  <c r="Q1041" i="2"/>
  <c r="R1041" i="2" s="1"/>
  <c r="AF1056" i="2"/>
  <c r="AE1056" i="2"/>
  <c r="AD1056" i="2"/>
  <c r="AC1056" i="2"/>
  <c r="AB1056" i="2"/>
  <c r="K1056" i="2"/>
  <c r="L1056" i="2" s="1"/>
  <c r="X1096" i="2"/>
  <c r="AY1115" i="2"/>
  <c r="AX1115" i="2"/>
  <c r="AW1115" i="2"/>
  <c r="AV1115" i="2"/>
  <c r="AU1115" i="2"/>
  <c r="Q1115" i="2"/>
  <c r="R1115" i="2" s="1"/>
  <c r="AX1164" i="2"/>
  <c r="AW1164" i="2"/>
  <c r="AV1164" i="2"/>
  <c r="AU1164" i="2"/>
  <c r="AY1164" i="2"/>
  <c r="Q1164" i="2"/>
  <c r="R1164" i="2" s="1"/>
  <c r="AY1220" i="2"/>
  <c r="AW1220" i="2"/>
  <c r="AV1220" i="2"/>
  <c r="AX1220" i="2"/>
  <c r="AU1220" i="2"/>
  <c r="Q1220" i="2"/>
  <c r="R1220" i="2" s="1"/>
  <c r="AC1267" i="2"/>
  <c r="AB1267" i="2"/>
  <c r="AD1267" i="2"/>
  <c r="AF1267" i="2"/>
  <c r="AE1267" i="2"/>
  <c r="AK1221" i="2"/>
  <c r="AJ1221" i="2"/>
  <c r="AA1221" i="2"/>
  <c r="Z1221" i="2"/>
  <c r="Y1221" i="2"/>
  <c r="AL1221" i="2"/>
  <c r="AI1221" i="2"/>
  <c r="AH1221" i="2"/>
  <c r="AG1221" i="2"/>
  <c r="M1221" i="2" s="1"/>
  <c r="N1221" i="2" s="1"/>
  <c r="AX1245" i="2"/>
  <c r="AW1245" i="2"/>
  <c r="AU1245" i="2"/>
  <c r="AV1245" i="2"/>
  <c r="AY1245" i="2"/>
  <c r="Q1245" i="2"/>
  <c r="R1245" i="2" s="1"/>
  <c r="AL1256" i="2"/>
  <c r="AK1256" i="2"/>
  <c r="AI1256" i="2"/>
  <c r="AA1256" i="2"/>
  <c r="Y1256" i="2"/>
  <c r="AJ1256" i="2"/>
  <c r="AG1256" i="2"/>
  <c r="M1256" i="2" s="1"/>
  <c r="N1256" i="2" s="1"/>
  <c r="Z1256" i="2"/>
  <c r="AH1256" i="2"/>
  <c r="AP1312" i="2"/>
  <c r="AM1312" i="2"/>
  <c r="AQ1312" i="2"/>
  <c r="AO1312" i="2"/>
  <c r="AN1312" i="2"/>
  <c r="O1312" i="2"/>
  <c r="P1312" i="2" s="1"/>
  <c r="AM1329" i="2"/>
  <c r="AQ1329" i="2"/>
  <c r="AP1329" i="2"/>
  <c r="AN1329" i="2"/>
  <c r="AO1329" i="2"/>
  <c r="O1329" i="2"/>
  <c r="P1329" i="2" s="1"/>
  <c r="AM1382" i="2"/>
  <c r="AO1382" i="2"/>
  <c r="AN1382" i="2"/>
  <c r="AP1382" i="2"/>
  <c r="AQ1382" i="2"/>
  <c r="O1382" i="2"/>
  <c r="P1382" i="2" s="1"/>
  <c r="AF1410" i="2"/>
  <c r="AE1410" i="2"/>
  <c r="AD1410" i="2"/>
  <c r="AB1410" i="2"/>
  <c r="AC1410" i="2"/>
  <c r="K1410" i="2"/>
  <c r="L1410" i="2" s="1"/>
  <c r="AF1450" i="2"/>
  <c r="AC1450" i="2"/>
  <c r="AE1450" i="2"/>
  <c r="AD1450" i="2"/>
  <c r="AB1450" i="2"/>
  <c r="K1450" i="2"/>
  <c r="L1450" i="2" s="1"/>
  <c r="AQ1456" i="2"/>
  <c r="AM1456" i="2"/>
  <c r="AP1456" i="2"/>
  <c r="AO1456" i="2"/>
  <c r="AN1456" i="2"/>
  <c r="X1454" i="2"/>
  <c r="M1454" i="2"/>
  <c r="N1454" i="2" s="1"/>
  <c r="AL1490" i="2"/>
  <c r="AK1490" i="2"/>
  <c r="AG1490" i="2"/>
  <c r="M1490" i="2" s="1"/>
  <c r="N1490" i="2" s="1"/>
  <c r="Y1490" i="2"/>
  <c r="AJ1490" i="2"/>
  <c r="AI1490" i="2"/>
  <c r="AH1490" i="2"/>
  <c r="Z1490" i="2"/>
  <c r="AA1490" i="2"/>
  <c r="AM109" i="2"/>
  <c r="AN109" i="2"/>
  <c r="AQ109" i="2"/>
  <c r="AP109" i="2"/>
  <c r="AO109" i="2"/>
  <c r="O109" i="2"/>
  <c r="P109" i="2" s="1"/>
  <c r="AM85" i="2"/>
  <c r="AO85" i="2"/>
  <c r="AQ85" i="2"/>
  <c r="AP85" i="2"/>
  <c r="AN85" i="2"/>
  <c r="O85" i="2"/>
  <c r="P85" i="2" s="1"/>
  <c r="AY104" i="2"/>
  <c r="AX104" i="2"/>
  <c r="AW104" i="2"/>
  <c r="AV104" i="2"/>
  <c r="AU104" i="2"/>
  <c r="Q104" i="2"/>
  <c r="R104" i="2" s="1"/>
  <c r="AB213" i="2"/>
  <c r="AF213" i="2"/>
  <c r="AD213" i="2"/>
  <c r="AC213" i="2"/>
  <c r="AE213" i="2"/>
  <c r="AF96" i="2"/>
  <c r="AD96" i="2"/>
  <c r="AC96" i="2"/>
  <c r="AB96" i="2"/>
  <c r="AE96" i="2"/>
  <c r="K96" i="2"/>
  <c r="L96" i="2" s="1"/>
  <c r="AF320" i="2"/>
  <c r="AE320" i="2"/>
  <c r="AD320" i="2"/>
  <c r="AB320" i="2"/>
  <c r="AC320" i="2"/>
  <c r="K320" i="2"/>
  <c r="L320" i="2" s="1"/>
  <c r="X99" i="2"/>
  <c r="AX404" i="2"/>
  <c r="AW404" i="2"/>
  <c r="AY404" i="2"/>
  <c r="AV404" i="2"/>
  <c r="AU404" i="2"/>
  <c r="Q404" i="2"/>
  <c r="R404" i="2" s="1"/>
  <c r="AQ277" i="2"/>
  <c r="AP277" i="2"/>
  <c r="AN277" i="2"/>
  <c r="AO277" i="2"/>
  <c r="AM277" i="2"/>
  <c r="O277" i="2"/>
  <c r="P277" i="2" s="1"/>
  <c r="AN417" i="2"/>
  <c r="AQ417" i="2"/>
  <c r="AP417" i="2"/>
  <c r="AO417" i="2"/>
  <c r="AM417" i="2"/>
  <c r="O417" i="2"/>
  <c r="P417" i="2" s="1"/>
  <c r="AY647" i="2"/>
  <c r="AX647" i="2"/>
  <c r="AW647" i="2"/>
  <c r="AV647" i="2"/>
  <c r="AU647" i="2"/>
  <c r="Q647" i="2"/>
  <c r="R647" i="2" s="1"/>
  <c r="AP740" i="2"/>
  <c r="AO740" i="2"/>
  <c r="AQ740" i="2"/>
  <c r="AM740" i="2"/>
  <c r="AN740" i="2"/>
  <c r="O740" i="2"/>
  <c r="P740" i="2" s="1"/>
  <c r="AD722" i="2"/>
  <c r="AF722" i="2"/>
  <c r="AE722" i="2"/>
  <c r="AC722" i="2"/>
  <c r="AB722" i="2"/>
  <c r="K722" i="2"/>
  <c r="L722" i="2" s="1"/>
  <c r="AH858" i="2"/>
  <c r="Z858" i="2"/>
  <c r="AG858" i="2"/>
  <c r="M858" i="2" s="1"/>
  <c r="N858" i="2" s="1"/>
  <c r="Y858" i="2"/>
  <c r="AL858" i="2"/>
  <c r="AK858" i="2"/>
  <c r="AI858" i="2"/>
  <c r="AA858" i="2"/>
  <c r="AJ858" i="2"/>
  <c r="X759" i="2"/>
  <c r="M759" i="2"/>
  <c r="N759" i="2" s="1"/>
  <c r="AD944" i="2"/>
  <c r="AC944" i="2"/>
  <c r="AB944" i="2"/>
  <c r="AE944" i="2"/>
  <c r="AF944" i="2"/>
  <c r="K944" i="2"/>
  <c r="L944" i="2" s="1"/>
  <c r="AE1045" i="2"/>
  <c r="AD1045" i="2"/>
  <c r="AB1045" i="2"/>
  <c r="AF1045" i="2"/>
  <c r="AC1045" i="2"/>
  <c r="K1045" i="2"/>
  <c r="L1045" i="2" s="1"/>
  <c r="AM1013" i="2"/>
  <c r="AQ1013" i="2"/>
  <c r="AN1013" i="2"/>
  <c r="AO1013" i="2"/>
  <c r="AP1013" i="2"/>
  <c r="O1013" i="2"/>
  <c r="P1013" i="2" s="1"/>
  <c r="M908" i="2"/>
  <c r="N908" i="2" s="1"/>
  <c r="X908" i="2"/>
  <c r="AN1084" i="2"/>
  <c r="AM1084" i="2"/>
  <c r="AQ1084" i="2"/>
  <c r="AP1084" i="2"/>
  <c r="AO1084" i="2"/>
  <c r="O1084" i="2"/>
  <c r="P1084" i="2" s="1"/>
  <c r="AE35" i="2"/>
  <c r="AD35" i="2"/>
  <c r="AC35" i="2"/>
  <c r="AB35" i="2"/>
  <c r="AF35" i="2"/>
  <c r="K35" i="2"/>
  <c r="L35" i="2" s="1"/>
  <c r="M94" i="2"/>
  <c r="N94" i="2" s="1"/>
  <c r="X94" i="2"/>
  <c r="AQ2" i="2"/>
  <c r="AP2" i="2"/>
  <c r="AO2" i="2"/>
  <c r="AN2" i="2"/>
  <c r="AM2" i="2"/>
  <c r="O2" i="2"/>
  <c r="P2" i="2" s="1"/>
  <c r="AQ30" i="2"/>
  <c r="AP30" i="2"/>
  <c r="AO30" i="2"/>
  <c r="AN30" i="2"/>
  <c r="AM30" i="2"/>
  <c r="O30" i="2"/>
  <c r="P30" i="2" s="1"/>
  <c r="AE79" i="2"/>
  <c r="AD79" i="2"/>
  <c r="AC79" i="2"/>
  <c r="AB79" i="2"/>
  <c r="AF79" i="2"/>
  <c r="K79" i="2"/>
  <c r="L79" i="2" s="1"/>
  <c r="AL123" i="2"/>
  <c r="AK123" i="2"/>
  <c r="AJ123" i="2"/>
  <c r="Y123" i="2"/>
  <c r="AI123" i="2"/>
  <c r="AG123" i="2"/>
  <c r="M123" i="2" s="1"/>
  <c r="N123" i="2" s="1"/>
  <c r="AH123" i="2"/>
  <c r="AA123" i="2"/>
  <c r="Z123" i="2"/>
  <c r="M109" i="2"/>
  <c r="N109" i="2" s="1"/>
  <c r="X109" i="2"/>
  <c r="AP190" i="2"/>
  <c r="AO190" i="2"/>
  <c r="AN190" i="2"/>
  <c r="AM190" i="2"/>
  <c r="AQ190" i="2"/>
  <c r="O190" i="2"/>
  <c r="P190" i="2" s="1"/>
  <c r="AX372" i="2"/>
  <c r="AY372" i="2"/>
  <c r="AW372" i="2"/>
  <c r="AU372" i="2"/>
  <c r="AV372" i="2"/>
  <c r="Q372" i="2"/>
  <c r="R372" i="2" s="1"/>
  <c r="AB402" i="2"/>
  <c r="AF402" i="2"/>
  <c r="AD402" i="2"/>
  <c r="AC402" i="2"/>
  <c r="AE402" i="2"/>
  <c r="K402" i="2"/>
  <c r="L402" i="2" s="1"/>
  <c r="AF397" i="2"/>
  <c r="AD397" i="2"/>
  <c r="AC397" i="2"/>
  <c r="AE397" i="2"/>
  <c r="AB397" i="2"/>
  <c r="K397" i="2"/>
  <c r="L397" i="2" s="1"/>
  <c r="AN256" i="2"/>
  <c r="AQ256" i="2"/>
  <c r="AP256" i="2"/>
  <c r="AO256" i="2"/>
  <c r="AM256" i="2"/>
  <c r="O256" i="2"/>
  <c r="P256" i="2" s="1"/>
  <c r="AJ219" i="2"/>
  <c r="AH219" i="2"/>
  <c r="Z219" i="2"/>
  <c r="AI219" i="2"/>
  <c r="AG219" i="2"/>
  <c r="M219" i="2" s="1"/>
  <c r="N219" i="2" s="1"/>
  <c r="AL219" i="2"/>
  <c r="Y219" i="2"/>
  <c r="AK219" i="2"/>
  <c r="AA219" i="2"/>
  <c r="AC319" i="2"/>
  <c r="AB319" i="2"/>
  <c r="AF319" i="2"/>
  <c r="AE319" i="2"/>
  <c r="AD319" i="2"/>
  <c r="K319" i="2"/>
  <c r="L319" i="2" s="1"/>
  <c r="AN262" i="2"/>
  <c r="AM262" i="2"/>
  <c r="AQ262" i="2"/>
  <c r="AP262" i="2"/>
  <c r="AO262" i="2"/>
  <c r="O262" i="2"/>
  <c r="P262" i="2" s="1"/>
  <c r="X358" i="2"/>
  <c r="M358" i="2"/>
  <c r="N358" i="2" s="1"/>
  <c r="AB309" i="2"/>
  <c r="AF309" i="2"/>
  <c r="AD309" i="2"/>
  <c r="AC309" i="2"/>
  <c r="AE309" i="2"/>
  <c r="K309" i="2"/>
  <c r="L309" i="2" s="1"/>
  <c r="AX428" i="2"/>
  <c r="AW428" i="2"/>
  <c r="AY428" i="2"/>
  <c r="AV428" i="2"/>
  <c r="AU428" i="2"/>
  <c r="Q428" i="2"/>
  <c r="R428" i="2" s="1"/>
  <c r="AY277" i="2"/>
  <c r="AX277" i="2"/>
  <c r="AV277" i="2"/>
  <c r="AW277" i="2"/>
  <c r="AU277" i="2"/>
  <c r="Q277" i="2"/>
  <c r="R277" i="2" s="1"/>
  <c r="AF461" i="2"/>
  <c r="AE461" i="2"/>
  <c r="AD461" i="2"/>
  <c r="AC461" i="2"/>
  <c r="AB461" i="2"/>
  <c r="K461" i="2"/>
  <c r="L461" i="2" s="1"/>
  <c r="AE546" i="2"/>
  <c r="AB546" i="2"/>
  <c r="AF546" i="2"/>
  <c r="AD546" i="2"/>
  <c r="AC546" i="2"/>
  <c r="K546" i="2"/>
  <c r="L546" i="2" s="1"/>
  <c r="AQ693" i="2"/>
  <c r="AP693" i="2"/>
  <c r="AO693" i="2"/>
  <c r="AM693" i="2"/>
  <c r="AN693" i="2"/>
  <c r="O693" i="2"/>
  <c r="P693" i="2" s="1"/>
  <c r="X568" i="2"/>
  <c r="M568" i="2"/>
  <c r="N568" i="2" s="1"/>
  <c r="AY653" i="2"/>
  <c r="AX653" i="2"/>
  <c r="AW653" i="2"/>
  <c r="AU653" i="2"/>
  <c r="AV653" i="2"/>
  <c r="Q653" i="2"/>
  <c r="R653" i="2" s="1"/>
  <c r="AY681" i="2"/>
  <c r="AX681" i="2"/>
  <c r="AW681" i="2"/>
  <c r="AU681" i="2"/>
  <c r="AV681" i="2"/>
  <c r="Q681" i="2"/>
  <c r="R681" i="2" s="1"/>
  <c r="AQ689" i="2"/>
  <c r="AP689" i="2"/>
  <c r="AO689" i="2"/>
  <c r="AM689" i="2"/>
  <c r="AN689" i="2"/>
  <c r="O689" i="2"/>
  <c r="P689" i="2" s="1"/>
  <c r="AF814" i="2"/>
  <c r="AC814" i="2"/>
  <c r="AB814" i="2"/>
  <c r="AD814" i="2"/>
  <c r="AE814" i="2"/>
  <c r="M731" i="2"/>
  <c r="N731" i="2" s="1"/>
  <c r="X731" i="2"/>
  <c r="AF772" i="2"/>
  <c r="AE772" i="2"/>
  <c r="AD772" i="2"/>
  <c r="AB772" i="2"/>
  <c r="AC772" i="2"/>
  <c r="K772" i="2"/>
  <c r="L772" i="2" s="1"/>
  <c r="AL849" i="2"/>
  <c r="AK849" i="2"/>
  <c r="AJ849" i="2"/>
  <c r="AH849" i="2"/>
  <c r="Z849" i="2"/>
  <c r="AA849" i="2"/>
  <c r="Y849" i="2"/>
  <c r="AG849" i="2"/>
  <c r="M849" i="2" s="1"/>
  <c r="N849" i="2" s="1"/>
  <c r="AI849" i="2"/>
  <c r="AL817" i="2"/>
  <c r="AK817" i="2"/>
  <c r="AJ817" i="2"/>
  <c r="AI817" i="2"/>
  <c r="AH817" i="2"/>
  <c r="AG817" i="2"/>
  <c r="M817" i="2" s="1"/>
  <c r="N817" i="2" s="1"/>
  <c r="AA817" i="2"/>
  <c r="Z817" i="2"/>
  <c r="Y817" i="2"/>
  <c r="AP850" i="2"/>
  <c r="AO850" i="2"/>
  <c r="AN850" i="2"/>
  <c r="AQ850" i="2"/>
  <c r="AM850" i="2"/>
  <c r="O850" i="2"/>
  <c r="P850" i="2" s="1"/>
  <c r="X757" i="2"/>
  <c r="M757" i="2"/>
  <c r="N757" i="2" s="1"/>
  <c r="AP933" i="2"/>
  <c r="AO933" i="2"/>
  <c r="AN933" i="2"/>
  <c r="AM933" i="2"/>
  <c r="AQ933" i="2"/>
  <c r="O933" i="2"/>
  <c r="P933" i="2" s="1"/>
  <c r="X897" i="2"/>
  <c r="M897" i="2"/>
  <c r="N897" i="2" s="1"/>
  <c r="AQ1062" i="2"/>
  <c r="AP1062" i="2"/>
  <c r="AN1062" i="2"/>
  <c r="AM1062" i="2"/>
  <c r="AO1062" i="2"/>
  <c r="O1062" i="2"/>
  <c r="P1062" i="2" s="1"/>
  <c r="X906" i="2"/>
  <c r="M1225" i="2"/>
  <c r="N1225" i="2" s="1"/>
  <c r="X1225" i="2"/>
  <c r="AU1286" i="2"/>
  <c r="AX1286" i="2"/>
  <c r="AV1286" i="2"/>
  <c r="AW1286" i="2"/>
  <c r="AY1286" i="2"/>
  <c r="Q1286" i="2"/>
  <c r="R1286" i="2" s="1"/>
  <c r="AC1306" i="2"/>
  <c r="AE1306" i="2"/>
  <c r="AF1306" i="2"/>
  <c r="AD1306" i="2"/>
  <c r="AB1306" i="2"/>
  <c r="K1306" i="2"/>
  <c r="L1306" i="2" s="1"/>
  <c r="O1328" i="2"/>
  <c r="P1328" i="2" s="1"/>
  <c r="X1341" i="2"/>
  <c r="AF1391" i="2"/>
  <c r="AC1391" i="2"/>
  <c r="AB1391" i="2"/>
  <c r="AE1391" i="2"/>
  <c r="AD1391" i="2"/>
  <c r="K1391" i="2"/>
  <c r="L1391" i="2" s="1"/>
  <c r="AF1418" i="2"/>
  <c r="AE1418" i="2"/>
  <c r="AD1418" i="2"/>
  <c r="AC1418" i="2"/>
  <c r="AB1418" i="2"/>
  <c r="K1418" i="2"/>
  <c r="L1418" i="2" s="1"/>
  <c r="AE1435" i="2"/>
  <c r="AF1435" i="2"/>
  <c r="AD1435" i="2"/>
  <c r="AC1435" i="2"/>
  <c r="AB1435" i="2"/>
  <c r="K1435" i="2"/>
  <c r="L1435" i="2" s="1"/>
  <c r="M1439" i="2"/>
  <c r="N1439" i="2" s="1"/>
  <c r="X1439" i="2"/>
  <c r="O1456" i="2"/>
  <c r="P1456" i="2" s="1"/>
  <c r="X1462" i="2"/>
  <c r="M1462" i="2"/>
  <c r="N1462" i="2" s="1"/>
  <c r="AF22" i="2"/>
  <c r="AE22" i="2"/>
  <c r="AC22" i="2"/>
  <c r="AB22" i="2"/>
  <c r="AD22" i="2"/>
  <c r="K22" i="2"/>
  <c r="L22" i="2" s="1"/>
  <c r="AY86" i="2"/>
  <c r="AX86" i="2"/>
  <c r="AW86" i="2"/>
  <c r="AV86" i="2"/>
  <c r="AU86" i="2"/>
  <c r="Q86" i="2"/>
  <c r="R86" i="2" s="1"/>
  <c r="AS74" i="2"/>
  <c r="AR74" i="2"/>
  <c r="AT74" i="2"/>
  <c r="AL115" i="2"/>
  <c r="AK115" i="2"/>
  <c r="AJ115" i="2"/>
  <c r="Z115" i="2"/>
  <c r="Y115" i="2"/>
  <c r="AI115" i="2"/>
  <c r="AH115" i="2"/>
  <c r="AG115" i="2"/>
  <c r="M115" i="2" s="1"/>
  <c r="N115" i="2" s="1"/>
  <c r="AA115" i="2"/>
  <c r="AC12" i="2"/>
  <c r="AF12" i="2"/>
  <c r="AE12" i="2"/>
  <c r="AD12" i="2"/>
  <c r="AB12" i="2"/>
  <c r="K12" i="2"/>
  <c r="L12" i="2" s="1"/>
  <c r="AM107" i="2"/>
  <c r="AP107" i="2"/>
  <c r="AO107" i="2"/>
  <c r="AN107" i="2"/>
  <c r="AQ107" i="2"/>
  <c r="O107" i="2"/>
  <c r="P107" i="2" s="1"/>
  <c r="AE3" i="2"/>
  <c r="AD3" i="2"/>
  <c r="AC3" i="2"/>
  <c r="AB3" i="2"/>
  <c r="AF3" i="2"/>
  <c r="K3" i="2"/>
  <c r="L3" i="2" s="1"/>
  <c r="AE170" i="2"/>
  <c r="AD170" i="2"/>
  <c r="AC170" i="2"/>
  <c r="AB170" i="2"/>
  <c r="AF170" i="2"/>
  <c r="K170" i="2"/>
  <c r="L170" i="2" s="1"/>
  <c r="AF274" i="2"/>
  <c r="AE274" i="2"/>
  <c r="AD274" i="2"/>
  <c r="AB274" i="2"/>
  <c r="AC274" i="2"/>
  <c r="K274" i="2"/>
  <c r="L274" i="2" s="1"/>
  <c r="AQ478" i="2"/>
  <c r="AP478" i="2"/>
  <c r="AO478" i="2"/>
  <c r="AN478" i="2"/>
  <c r="AM478" i="2"/>
  <c r="O478" i="2"/>
  <c r="P478" i="2" s="1"/>
  <c r="AE596" i="2"/>
  <c r="AB596" i="2"/>
  <c r="AD596" i="2"/>
  <c r="AC596" i="2"/>
  <c r="AF596" i="2"/>
  <c r="K596" i="2"/>
  <c r="L596" i="2" s="1"/>
  <c r="AY663" i="2"/>
  <c r="AX663" i="2"/>
  <c r="AW663" i="2"/>
  <c r="AU663" i="2"/>
  <c r="AV663" i="2"/>
  <c r="Q663" i="2"/>
  <c r="R663" i="2" s="1"/>
  <c r="AD751" i="2"/>
  <c r="AC751" i="2"/>
  <c r="AB751" i="2"/>
  <c r="AE751" i="2"/>
  <c r="AF751" i="2"/>
  <c r="AL867" i="2"/>
  <c r="AK867" i="2"/>
  <c r="AJ867" i="2"/>
  <c r="AH867" i="2"/>
  <c r="Z867" i="2"/>
  <c r="AG867" i="2"/>
  <c r="M867" i="2" s="1"/>
  <c r="N867" i="2" s="1"/>
  <c r="Y867" i="2"/>
  <c r="AI867" i="2"/>
  <c r="AA867" i="2"/>
  <c r="AF949" i="2"/>
  <c r="AE949" i="2"/>
  <c r="AD949" i="2"/>
  <c r="AC949" i="2"/>
  <c r="AB949" i="2"/>
  <c r="K949" i="2"/>
  <c r="L949" i="2" s="1"/>
  <c r="AE1065" i="2"/>
  <c r="AD1065" i="2"/>
  <c r="AB1065" i="2"/>
  <c r="AF1065" i="2"/>
  <c r="AC1065" i="2"/>
  <c r="K1065" i="2"/>
  <c r="L1065" i="2" s="1"/>
  <c r="AQ1026" i="2"/>
  <c r="AP1026" i="2"/>
  <c r="AN1026" i="2"/>
  <c r="AM1026" i="2"/>
  <c r="AO1026" i="2"/>
  <c r="O1026" i="2"/>
  <c r="P1026" i="2" s="1"/>
  <c r="AU1063" i="2"/>
  <c r="AY1063" i="2"/>
  <c r="AX1063" i="2"/>
  <c r="AW1063" i="2"/>
  <c r="AV1063" i="2"/>
  <c r="Q1063" i="2"/>
  <c r="R1063" i="2" s="1"/>
  <c r="AQ1089" i="2"/>
  <c r="AP1089" i="2"/>
  <c r="AN1089" i="2"/>
  <c r="AO1089" i="2"/>
  <c r="AM1089" i="2"/>
  <c r="O1089" i="2"/>
  <c r="P1089" i="2" s="1"/>
  <c r="AM1170" i="2"/>
  <c r="AP1170" i="2"/>
  <c r="AO1170" i="2"/>
  <c r="AN1170" i="2"/>
  <c r="AQ1170" i="2"/>
  <c r="O1170" i="2"/>
  <c r="P1170" i="2" s="1"/>
  <c r="AC1123" i="2"/>
  <c r="AD1123" i="2"/>
  <c r="AB1123" i="2"/>
  <c r="AE1123" i="2"/>
  <c r="AF1123" i="2"/>
  <c r="K1123" i="2"/>
  <c r="L1123" i="2" s="1"/>
  <c r="AO1132" i="2"/>
  <c r="AP1132" i="2"/>
  <c r="AQ1132" i="2"/>
  <c r="AN1132" i="2"/>
  <c r="AM1132" i="2"/>
  <c r="O1132" i="2"/>
  <c r="P1132" i="2" s="1"/>
  <c r="AF1138" i="2"/>
  <c r="AD1138" i="2"/>
  <c r="AC1138" i="2"/>
  <c r="AE1138" i="2"/>
  <c r="AB1138" i="2"/>
  <c r="AO9" i="2"/>
  <c r="AP9" i="2"/>
  <c r="AQ9" i="2"/>
  <c r="AN9" i="2"/>
  <c r="AM9" i="2"/>
  <c r="O9" i="2"/>
  <c r="P9" i="2" s="1"/>
  <c r="AQ59" i="2"/>
  <c r="AO59" i="2"/>
  <c r="AN59" i="2"/>
  <c r="AM59" i="2"/>
  <c r="AP59" i="2"/>
  <c r="O59" i="2"/>
  <c r="P59" i="2" s="1"/>
  <c r="AM77" i="2"/>
  <c r="AO77" i="2"/>
  <c r="AP77" i="2"/>
  <c r="AQ77" i="2"/>
  <c r="AN77" i="2"/>
  <c r="O77" i="2"/>
  <c r="P77" i="2" s="1"/>
  <c r="AL153" i="2"/>
  <c r="AK153" i="2"/>
  <c r="AJ153" i="2"/>
  <c r="AH153" i="2"/>
  <c r="Y153" i="2"/>
  <c r="AG153" i="2"/>
  <c r="M153" i="2" s="1"/>
  <c r="N153" i="2" s="1"/>
  <c r="AA153" i="2"/>
  <c r="Z153" i="2"/>
  <c r="AI153" i="2"/>
  <c r="X287" i="2"/>
  <c r="M287" i="2"/>
  <c r="N287" i="2" s="1"/>
  <c r="AF205" i="2"/>
  <c r="AE205" i="2"/>
  <c r="AD205" i="2"/>
  <c r="AC205" i="2"/>
  <c r="AB205" i="2"/>
  <c r="K205" i="2"/>
  <c r="L205" i="2" s="1"/>
  <c r="AF393" i="2"/>
  <c r="AD393" i="2"/>
  <c r="AC393" i="2"/>
  <c r="AE393" i="2"/>
  <c r="AB393" i="2"/>
  <c r="K393" i="2"/>
  <c r="L393" i="2" s="1"/>
  <c r="AM181" i="2"/>
  <c r="AP181" i="2"/>
  <c r="AQ181" i="2"/>
  <c r="AO181" i="2"/>
  <c r="AN181" i="2"/>
  <c r="O181" i="2"/>
  <c r="P181" i="2" s="1"/>
  <c r="AQ108" i="2"/>
  <c r="AP108" i="2"/>
  <c r="AO108" i="2"/>
  <c r="AN108" i="2"/>
  <c r="AM108" i="2"/>
  <c r="O108" i="2"/>
  <c r="P108" i="2" s="1"/>
  <c r="AP176" i="2"/>
  <c r="AO176" i="2"/>
  <c r="AQ176" i="2"/>
  <c r="AN176" i="2"/>
  <c r="AM176" i="2"/>
  <c r="AE31" i="2"/>
  <c r="AD31" i="2"/>
  <c r="AC31" i="2"/>
  <c r="AB31" i="2"/>
  <c r="AF31" i="2"/>
  <c r="K31" i="2"/>
  <c r="L31" i="2" s="1"/>
  <c r="AD69" i="2"/>
  <c r="AC69" i="2"/>
  <c r="AB69" i="2"/>
  <c r="AF69" i="2"/>
  <c r="AE69" i="2"/>
  <c r="K69" i="2"/>
  <c r="L69" i="2" s="1"/>
  <c r="AY158" i="2"/>
  <c r="AX158" i="2"/>
  <c r="AW158" i="2"/>
  <c r="AV158" i="2"/>
  <c r="AU158" i="2"/>
  <c r="Q158" i="2"/>
  <c r="R158" i="2" s="1"/>
  <c r="AX184" i="2"/>
  <c r="AW184" i="2"/>
  <c r="AV184" i="2"/>
  <c r="AU184" i="2"/>
  <c r="AY184" i="2"/>
  <c r="AO348" i="2"/>
  <c r="AN348" i="2"/>
  <c r="AM348" i="2"/>
  <c r="AQ348" i="2"/>
  <c r="AP348" i="2"/>
  <c r="O348" i="2"/>
  <c r="P348" i="2" s="1"/>
  <c r="AX398" i="2"/>
  <c r="AW398" i="2"/>
  <c r="AY398" i="2"/>
  <c r="AV398" i="2"/>
  <c r="AU398" i="2"/>
  <c r="Q398" i="2"/>
  <c r="R398" i="2" s="1"/>
  <c r="AB408" i="2"/>
  <c r="AF408" i="2"/>
  <c r="AD408" i="2"/>
  <c r="AE408" i="2"/>
  <c r="AC408" i="2"/>
  <c r="K408" i="2"/>
  <c r="L408" i="2" s="1"/>
  <c r="AN399" i="2"/>
  <c r="AQ399" i="2"/>
  <c r="AP399" i="2"/>
  <c r="AO399" i="2"/>
  <c r="AM399" i="2"/>
  <c r="O399" i="2"/>
  <c r="P399" i="2" s="1"/>
  <c r="AV278" i="2"/>
  <c r="AU278" i="2"/>
  <c r="AX278" i="2"/>
  <c r="AW278" i="2"/>
  <c r="AY278" i="2"/>
  <c r="Q278" i="2"/>
  <c r="R278" i="2" s="1"/>
  <c r="AF310" i="2"/>
  <c r="AE310" i="2"/>
  <c r="AD310" i="2"/>
  <c r="AB310" i="2"/>
  <c r="AC310" i="2"/>
  <c r="K310" i="2"/>
  <c r="L310" i="2" s="1"/>
  <c r="AY494" i="2"/>
  <c r="AX494" i="2"/>
  <c r="AW494" i="2"/>
  <c r="AV494" i="2"/>
  <c r="AU494" i="2"/>
  <c r="Q494" i="2"/>
  <c r="R494" i="2" s="1"/>
  <c r="AM571" i="2"/>
  <c r="AQ571" i="2"/>
  <c r="AN571" i="2"/>
  <c r="AP571" i="2"/>
  <c r="AO571" i="2"/>
  <c r="O571" i="2"/>
  <c r="P571" i="2" s="1"/>
  <c r="AY339" i="2"/>
  <c r="AX339" i="2"/>
  <c r="AV339" i="2"/>
  <c r="AW339" i="2"/>
  <c r="AU339" i="2"/>
  <c r="Q339" i="2"/>
  <c r="R339" i="2" s="1"/>
  <c r="AX37" i="2"/>
  <c r="AW37" i="2"/>
  <c r="AY37" i="2"/>
  <c r="AV37" i="2"/>
  <c r="AU37" i="2"/>
  <c r="Q37" i="2"/>
  <c r="R37" i="2" s="1"/>
  <c r="AC70" i="2"/>
  <c r="AF70" i="2"/>
  <c r="AD70" i="2"/>
  <c r="AE70" i="2"/>
  <c r="AB70" i="2"/>
  <c r="K70" i="2"/>
  <c r="L70" i="2" s="1"/>
  <c r="AL159" i="2"/>
  <c r="AK159" i="2"/>
  <c r="AJ159" i="2"/>
  <c r="Z159" i="2"/>
  <c r="Y159" i="2"/>
  <c r="AG159" i="2"/>
  <c r="M159" i="2" s="1"/>
  <c r="N159" i="2" s="1"/>
  <c r="AI159" i="2"/>
  <c r="AH159" i="2"/>
  <c r="AA159" i="2"/>
  <c r="AD15" i="2"/>
  <c r="AC15" i="2"/>
  <c r="AB15" i="2"/>
  <c r="AF15" i="2"/>
  <c r="AE15" i="2"/>
  <c r="K15" i="2"/>
  <c r="L15" i="2" s="1"/>
  <c r="AW57" i="2"/>
  <c r="AY57" i="2"/>
  <c r="AV57" i="2"/>
  <c r="AU57" i="2"/>
  <c r="AX57" i="2"/>
  <c r="Q57" i="2"/>
  <c r="R57" i="2" s="1"/>
  <c r="AX33" i="2"/>
  <c r="AW33" i="2"/>
  <c r="AY33" i="2"/>
  <c r="AV33" i="2"/>
  <c r="AU33" i="2"/>
  <c r="Q33" i="2"/>
  <c r="R33" i="2" s="1"/>
  <c r="AP49" i="2"/>
  <c r="AQ49" i="2"/>
  <c r="AO49" i="2"/>
  <c r="AN49" i="2"/>
  <c r="AM49" i="2"/>
  <c r="O49" i="2"/>
  <c r="P49" i="2" s="1"/>
  <c r="AC64" i="2"/>
  <c r="AF64" i="2"/>
  <c r="AE64" i="2"/>
  <c r="AD64" i="2"/>
  <c r="AB64" i="2"/>
  <c r="K64" i="2"/>
  <c r="L64" i="2" s="1"/>
  <c r="AP80" i="2"/>
  <c r="AO80" i="2"/>
  <c r="AN80" i="2"/>
  <c r="AM80" i="2"/>
  <c r="AQ80" i="2"/>
  <c r="O80" i="2"/>
  <c r="P80" i="2" s="1"/>
  <c r="AX4" i="2"/>
  <c r="AW4" i="2"/>
  <c r="AV4" i="2"/>
  <c r="AU4" i="2"/>
  <c r="AY4" i="2"/>
  <c r="Q4" i="2"/>
  <c r="R4" i="2" s="1"/>
  <c r="AE67" i="2"/>
  <c r="AD67" i="2"/>
  <c r="AC67" i="2"/>
  <c r="AB67" i="2"/>
  <c r="AF67" i="2"/>
  <c r="K67" i="2"/>
  <c r="L67" i="2" s="1"/>
  <c r="AW181" i="2"/>
  <c r="AV181" i="2"/>
  <c r="AU181" i="2"/>
  <c r="AY181" i="2"/>
  <c r="AX181" i="2"/>
  <c r="Q181" i="2"/>
  <c r="R181" i="2" s="1"/>
  <c r="AF144" i="2"/>
  <c r="AD144" i="2"/>
  <c r="AC144" i="2"/>
  <c r="AB144" i="2"/>
  <c r="AE144" i="2"/>
  <c r="K144" i="2"/>
  <c r="L144" i="2" s="1"/>
  <c r="AP215" i="2"/>
  <c r="AN215" i="2"/>
  <c r="AQ215" i="2"/>
  <c r="AO215" i="2"/>
  <c r="AM215" i="2"/>
  <c r="O215" i="2"/>
  <c r="P215" i="2" s="1"/>
  <c r="AC351" i="2"/>
  <c r="AB351" i="2"/>
  <c r="AF351" i="2"/>
  <c r="AE351" i="2"/>
  <c r="AD351" i="2"/>
  <c r="K351" i="2"/>
  <c r="L351" i="2" s="1"/>
  <c r="AT25" i="2"/>
  <c r="AS25" i="2"/>
  <c r="AR25" i="2"/>
  <c r="AP42" i="2"/>
  <c r="AO42" i="2"/>
  <c r="AN42" i="2"/>
  <c r="AM42" i="2"/>
  <c r="AQ42" i="2"/>
  <c r="O42" i="2"/>
  <c r="P42" i="2" s="1"/>
  <c r="X102" i="2"/>
  <c r="AD57" i="2"/>
  <c r="AC57" i="2"/>
  <c r="AB57" i="2"/>
  <c r="AF57" i="2"/>
  <c r="AE57" i="2"/>
  <c r="K57" i="2"/>
  <c r="L57" i="2" s="1"/>
  <c r="AX27" i="2"/>
  <c r="AW27" i="2"/>
  <c r="AY27" i="2"/>
  <c r="AV27" i="2"/>
  <c r="AU27" i="2"/>
  <c r="Q27" i="2"/>
  <c r="R27" i="2" s="1"/>
  <c r="AO61" i="2"/>
  <c r="AP61" i="2"/>
  <c r="AQ61" i="2"/>
  <c r="AN61" i="2"/>
  <c r="AM61" i="2"/>
  <c r="O61" i="2"/>
  <c r="P61" i="2" s="1"/>
  <c r="AX90" i="2"/>
  <c r="AW90" i="2"/>
  <c r="AV90" i="2"/>
  <c r="AY90" i="2"/>
  <c r="AU90" i="2"/>
  <c r="Q90" i="2"/>
  <c r="R90" i="2" s="1"/>
  <c r="AP390" i="2"/>
  <c r="AO390" i="2"/>
  <c r="AQ390" i="2"/>
  <c r="AN390" i="2"/>
  <c r="AM390" i="2"/>
  <c r="O390" i="2"/>
  <c r="P390" i="2" s="1"/>
  <c r="X217" i="2"/>
  <c r="M217" i="2"/>
  <c r="N217" i="2" s="1"/>
  <c r="AX394" i="2"/>
  <c r="AW394" i="2"/>
  <c r="AY394" i="2"/>
  <c r="AV394" i="2"/>
  <c r="AU394" i="2"/>
  <c r="Q394" i="2"/>
  <c r="R394" i="2" s="1"/>
  <c r="AF210" i="2"/>
  <c r="AD210" i="2"/>
  <c r="AB210" i="2"/>
  <c r="AE210" i="2"/>
  <c r="AC210" i="2"/>
  <c r="K210" i="2"/>
  <c r="L210" i="2" s="1"/>
  <c r="AV244" i="2"/>
  <c r="AW244" i="2"/>
  <c r="AU244" i="2"/>
  <c r="AY244" i="2"/>
  <c r="AX244" i="2"/>
  <c r="AP398" i="2"/>
  <c r="AO398" i="2"/>
  <c r="AQ398" i="2"/>
  <c r="AN398" i="2"/>
  <c r="AM398" i="2"/>
  <c r="O398" i="2"/>
  <c r="P398" i="2" s="1"/>
  <c r="AO328" i="2"/>
  <c r="AN328" i="2"/>
  <c r="AM328" i="2"/>
  <c r="AQ328" i="2"/>
  <c r="AP328" i="2"/>
  <c r="O328" i="2"/>
  <c r="P328" i="2" s="1"/>
  <c r="X364" i="2"/>
  <c r="M364" i="2"/>
  <c r="N364" i="2" s="1"/>
  <c r="AB289" i="2"/>
  <c r="AF289" i="2"/>
  <c r="AD289" i="2"/>
  <c r="AC289" i="2"/>
  <c r="AE289" i="2"/>
  <c r="AT381" i="2"/>
  <c r="AR381" i="2"/>
  <c r="AS381" i="2"/>
  <c r="AP418" i="2"/>
  <c r="AO418" i="2"/>
  <c r="AQ418" i="2"/>
  <c r="AN418" i="2"/>
  <c r="AM418" i="2"/>
  <c r="O418" i="2"/>
  <c r="P418" i="2" s="1"/>
  <c r="AV475" i="2"/>
  <c r="AU475" i="2"/>
  <c r="AY475" i="2"/>
  <c r="AX475" i="2"/>
  <c r="AW475" i="2"/>
  <c r="Q475" i="2"/>
  <c r="R475" i="2" s="1"/>
  <c r="M471" i="2"/>
  <c r="N471" i="2" s="1"/>
  <c r="X471" i="2"/>
  <c r="M370" i="2"/>
  <c r="N370" i="2" s="1"/>
  <c r="X370" i="2"/>
  <c r="AN463" i="2"/>
  <c r="AM463" i="2"/>
  <c r="AQ463" i="2"/>
  <c r="AO463" i="2"/>
  <c r="AP463" i="2"/>
  <c r="O463" i="2"/>
  <c r="P463" i="2" s="1"/>
  <c r="AB448" i="2"/>
  <c r="AE448" i="2"/>
  <c r="AF448" i="2"/>
  <c r="AD448" i="2"/>
  <c r="AC448" i="2"/>
  <c r="K448" i="2"/>
  <c r="L448" i="2" s="1"/>
  <c r="AL549" i="2"/>
  <c r="AK549" i="2"/>
  <c r="AI549" i="2"/>
  <c r="AA549" i="2"/>
  <c r="Z549" i="2"/>
  <c r="Y549" i="2"/>
  <c r="AJ549" i="2"/>
  <c r="AH549" i="2"/>
  <c r="AG549" i="2"/>
  <c r="M549" i="2" s="1"/>
  <c r="N549" i="2" s="1"/>
  <c r="AT636" i="2"/>
  <c r="AS636" i="2"/>
  <c r="AR636" i="2"/>
  <c r="AE525" i="2"/>
  <c r="AC525" i="2"/>
  <c r="AF525" i="2"/>
  <c r="AD525" i="2"/>
  <c r="AB525" i="2"/>
  <c r="K525" i="2"/>
  <c r="L525" i="2" s="1"/>
  <c r="AF524" i="2"/>
  <c r="AE524" i="2"/>
  <c r="AD524" i="2"/>
  <c r="AC524" i="2"/>
  <c r="AB524" i="2"/>
  <c r="K524" i="2"/>
  <c r="L524" i="2" s="1"/>
  <c r="AN628" i="2"/>
  <c r="AM628" i="2"/>
  <c r="AO628" i="2"/>
  <c r="AQ628" i="2"/>
  <c r="AP628" i="2"/>
  <c r="O628" i="2"/>
  <c r="P628" i="2" s="1"/>
  <c r="M520" i="2"/>
  <c r="N520" i="2" s="1"/>
  <c r="X520" i="2"/>
  <c r="AT638" i="2"/>
  <c r="AS638" i="2"/>
  <c r="AR638" i="2"/>
  <c r="AX706" i="2"/>
  <c r="AV706" i="2"/>
  <c r="AU706" i="2"/>
  <c r="AW706" i="2"/>
  <c r="AY706" i="2"/>
  <c r="Q706" i="2"/>
  <c r="R706" i="2" s="1"/>
  <c r="AE612" i="2"/>
  <c r="AD612" i="2"/>
  <c r="AC612" i="2"/>
  <c r="AB612" i="2"/>
  <c r="AF612" i="2"/>
  <c r="AM620" i="2"/>
  <c r="AO620" i="2"/>
  <c r="AN620" i="2"/>
  <c r="AP620" i="2"/>
  <c r="AQ620" i="2"/>
  <c r="O620" i="2"/>
  <c r="P620" i="2" s="1"/>
  <c r="AP764" i="2"/>
  <c r="AO764" i="2"/>
  <c r="AN764" i="2"/>
  <c r="AM764" i="2"/>
  <c r="AQ764" i="2"/>
  <c r="O764" i="2"/>
  <c r="P764" i="2" s="1"/>
  <c r="AF766" i="2"/>
  <c r="AE766" i="2"/>
  <c r="AD766" i="2"/>
  <c r="AC766" i="2"/>
  <c r="AB766" i="2"/>
  <c r="K766" i="2"/>
  <c r="L766" i="2" s="1"/>
  <c r="AX804" i="2"/>
  <c r="AW804" i="2"/>
  <c r="AV804" i="2"/>
  <c r="AU804" i="2"/>
  <c r="AY804" i="2"/>
  <c r="Q804" i="2"/>
  <c r="R804" i="2" s="1"/>
  <c r="AF762" i="2"/>
  <c r="AE762" i="2"/>
  <c r="AD762" i="2"/>
  <c r="AC762" i="2"/>
  <c r="AB762" i="2"/>
  <c r="K762" i="2"/>
  <c r="L762" i="2" s="1"/>
  <c r="AL829" i="2"/>
  <c r="AK829" i="2"/>
  <c r="AJ829" i="2"/>
  <c r="AH829" i="2"/>
  <c r="Z829" i="2"/>
  <c r="AI829" i="2"/>
  <c r="AG829" i="2"/>
  <c r="M829" i="2" s="1"/>
  <c r="N829" i="2" s="1"/>
  <c r="AA829" i="2"/>
  <c r="Y829" i="2"/>
  <c r="X1079" i="2"/>
  <c r="AY934" i="2"/>
  <c r="AU934" i="2"/>
  <c r="AW934" i="2"/>
  <c r="AV934" i="2"/>
  <c r="AX934" i="2"/>
  <c r="Q934" i="2"/>
  <c r="R934" i="2" s="1"/>
  <c r="AO921" i="2"/>
  <c r="AN921" i="2"/>
  <c r="AM921" i="2"/>
  <c r="AQ921" i="2"/>
  <c r="AP921" i="2"/>
  <c r="O921" i="2"/>
  <c r="P921" i="2" s="1"/>
  <c r="AM997" i="2"/>
  <c r="AO997" i="2"/>
  <c r="AN997" i="2"/>
  <c r="AP997" i="2"/>
  <c r="AQ997" i="2"/>
  <c r="O997" i="2"/>
  <c r="P997" i="2" s="1"/>
  <c r="AQ1054" i="2"/>
  <c r="AP1054" i="2"/>
  <c r="AN1054" i="2"/>
  <c r="AM1054" i="2"/>
  <c r="AO1054" i="2"/>
  <c r="O1054" i="2"/>
  <c r="P1054" i="2" s="1"/>
  <c r="AM1017" i="2"/>
  <c r="AQ1017" i="2"/>
  <c r="AN1017" i="2"/>
  <c r="AO1017" i="2"/>
  <c r="AP1017" i="2"/>
  <c r="O1017" i="2"/>
  <c r="P1017" i="2" s="1"/>
  <c r="AE1063" i="2"/>
  <c r="AD1063" i="2"/>
  <c r="AB1063" i="2"/>
  <c r="AF1063" i="2"/>
  <c r="AC1063" i="2"/>
  <c r="K1063" i="2"/>
  <c r="L1063" i="2" s="1"/>
  <c r="AW1100" i="2"/>
  <c r="AV1100" i="2"/>
  <c r="AU1100" i="2"/>
  <c r="AX1100" i="2"/>
  <c r="AY1100" i="2"/>
  <c r="Q1100" i="2"/>
  <c r="R1100" i="2" s="1"/>
  <c r="AF1154" i="2"/>
  <c r="AE1154" i="2"/>
  <c r="AD1154" i="2"/>
  <c r="AC1154" i="2"/>
  <c r="AB1154" i="2"/>
  <c r="K1154" i="2"/>
  <c r="L1154" i="2" s="1"/>
  <c r="AX1267" i="2"/>
  <c r="AW1267" i="2"/>
  <c r="AY1267" i="2"/>
  <c r="AV1267" i="2"/>
  <c r="AU1267" i="2"/>
  <c r="Q1267" i="2"/>
  <c r="R1267" i="2" s="1"/>
  <c r="AU1331" i="2"/>
  <c r="AY1331" i="2"/>
  <c r="AW1331" i="2"/>
  <c r="AX1331" i="2"/>
  <c r="AV1331" i="2"/>
  <c r="Q1331" i="2"/>
  <c r="R1331" i="2" s="1"/>
  <c r="AN1350" i="2"/>
  <c r="AO1350" i="2"/>
  <c r="AM1350" i="2"/>
  <c r="AP1350" i="2"/>
  <c r="AQ1350" i="2"/>
  <c r="O1350" i="2"/>
  <c r="P1350" i="2" s="1"/>
  <c r="AC1417" i="2"/>
  <c r="AB1417" i="2"/>
  <c r="AD1417" i="2"/>
  <c r="AF1417" i="2"/>
  <c r="AE1417" i="2"/>
  <c r="K1417" i="2"/>
  <c r="L1417" i="2" s="1"/>
  <c r="AD1470" i="2"/>
  <c r="AC1470" i="2"/>
  <c r="AE1470" i="2"/>
  <c r="AB1470" i="2"/>
  <c r="AF1470" i="2"/>
  <c r="K1470" i="2"/>
  <c r="L1470" i="2" s="1"/>
  <c r="AQ1500" i="2"/>
  <c r="AP1500" i="2"/>
  <c r="AO1500" i="2"/>
  <c r="AN1500" i="2"/>
  <c r="AM1500" i="2"/>
  <c r="O1500" i="2"/>
  <c r="P1500" i="2" s="1"/>
  <c r="M1231" i="2"/>
  <c r="N1231" i="2" s="1"/>
  <c r="X1231" i="2"/>
  <c r="AP1298" i="2"/>
  <c r="AM1298" i="2"/>
  <c r="AQ1298" i="2"/>
  <c r="AO1298" i="2"/>
  <c r="AN1298" i="2"/>
  <c r="O1298" i="2"/>
  <c r="P1298" i="2" s="1"/>
  <c r="X1379" i="2"/>
  <c r="M1424" i="2"/>
  <c r="N1424" i="2" s="1"/>
  <c r="X1424" i="2"/>
  <c r="AH1469" i="2"/>
  <c r="Z1469" i="2"/>
  <c r="AG1469" i="2"/>
  <c r="M1469" i="2" s="1"/>
  <c r="N1469" i="2" s="1"/>
  <c r="Y1469" i="2"/>
  <c r="AL1469" i="2"/>
  <c r="AK1469" i="2"/>
  <c r="AA1469" i="2"/>
  <c r="AJ1469" i="2"/>
  <c r="AI1469" i="2"/>
  <c r="AF1068" i="2"/>
  <c r="AE1068" i="2"/>
  <c r="AD1068" i="2"/>
  <c r="AC1068" i="2"/>
  <c r="AB1068" i="2"/>
  <c r="K1068" i="2"/>
  <c r="L1068" i="2" s="1"/>
  <c r="AM1019" i="2"/>
  <c r="AQ1019" i="2"/>
  <c r="AP1019" i="2"/>
  <c r="AO1019" i="2"/>
  <c r="AN1019" i="2"/>
  <c r="O1019" i="2"/>
  <c r="P1019" i="2" s="1"/>
  <c r="AB249" i="2"/>
  <c r="AF249" i="2"/>
  <c r="AE249" i="2"/>
  <c r="AD249" i="2"/>
  <c r="AC249" i="2"/>
  <c r="K249" i="2"/>
  <c r="L249" i="2" s="1"/>
  <c r="AP249" i="2"/>
  <c r="AN249" i="2"/>
  <c r="AQ249" i="2"/>
  <c r="AO249" i="2"/>
  <c r="AM249" i="2"/>
  <c r="O249" i="2"/>
  <c r="P249" i="2" s="1"/>
  <c r="X149" i="2"/>
  <c r="AF395" i="2"/>
  <c r="AD395" i="2"/>
  <c r="AC395" i="2"/>
  <c r="AE395" i="2"/>
  <c r="AB395" i="2"/>
  <c r="K395" i="2"/>
  <c r="L395" i="2" s="1"/>
  <c r="AF415" i="2"/>
  <c r="AD415" i="2"/>
  <c r="AC415" i="2"/>
  <c r="AE415" i="2"/>
  <c r="AB415" i="2"/>
  <c r="K415" i="2"/>
  <c r="L415" i="2" s="1"/>
  <c r="K250" i="2"/>
  <c r="L250" i="2" s="1"/>
  <c r="AD195" i="2"/>
  <c r="AC195" i="2"/>
  <c r="AB195" i="2"/>
  <c r="AF195" i="2"/>
  <c r="AE195" i="2"/>
  <c r="X342" i="2"/>
  <c r="M342" i="2"/>
  <c r="N342" i="2" s="1"/>
  <c r="AL547" i="2"/>
  <c r="AK547" i="2"/>
  <c r="AI547" i="2"/>
  <c r="AA547" i="2"/>
  <c r="AG547" i="2"/>
  <c r="M547" i="2" s="1"/>
  <c r="N547" i="2" s="1"/>
  <c r="Z547" i="2"/>
  <c r="Y547" i="2"/>
  <c r="AJ547" i="2"/>
  <c r="AH547" i="2"/>
  <c r="X436" i="2"/>
  <c r="AE567" i="2"/>
  <c r="AD567" i="2"/>
  <c r="AC567" i="2"/>
  <c r="AF567" i="2"/>
  <c r="AB567" i="2"/>
  <c r="K567" i="2"/>
  <c r="L567" i="2" s="1"/>
  <c r="AB685" i="2"/>
  <c r="AE685" i="2"/>
  <c r="AC685" i="2"/>
  <c r="AF685" i="2"/>
  <c r="AD685" i="2"/>
  <c r="K685" i="2"/>
  <c r="L685" i="2" s="1"/>
  <c r="AD725" i="2"/>
  <c r="AC725" i="2"/>
  <c r="AE725" i="2"/>
  <c r="AF725" i="2"/>
  <c r="AB725" i="2"/>
  <c r="K725" i="2"/>
  <c r="L725" i="2" s="1"/>
  <c r="AH866" i="2"/>
  <c r="Z866" i="2"/>
  <c r="AG866" i="2"/>
  <c r="M866" i="2" s="1"/>
  <c r="N866" i="2" s="1"/>
  <c r="Y866" i="2"/>
  <c r="AL866" i="2"/>
  <c r="AK866" i="2"/>
  <c r="AI866" i="2"/>
  <c r="AA866" i="2"/>
  <c r="AJ866" i="2"/>
  <c r="AP770" i="2"/>
  <c r="AO770" i="2"/>
  <c r="AN770" i="2"/>
  <c r="AM770" i="2"/>
  <c r="AQ770" i="2"/>
  <c r="O770" i="2"/>
  <c r="P770" i="2" s="1"/>
  <c r="AL811" i="2"/>
  <c r="AK811" i="2"/>
  <c r="AJ811" i="2"/>
  <c r="Z811" i="2"/>
  <c r="AI811" i="2"/>
  <c r="Y811" i="2"/>
  <c r="AH811" i="2"/>
  <c r="AG811" i="2"/>
  <c r="AA811" i="2"/>
  <c r="AL761" i="2"/>
  <c r="AK761" i="2"/>
  <c r="AJ761" i="2"/>
  <c r="AI761" i="2"/>
  <c r="AA761" i="2"/>
  <c r="AH761" i="2"/>
  <c r="Z761" i="2"/>
  <c r="Y761" i="2"/>
  <c r="AG761" i="2"/>
  <c r="M761" i="2" s="1"/>
  <c r="N761" i="2" s="1"/>
  <c r="AH876" i="2"/>
  <c r="Z876" i="2"/>
  <c r="AG876" i="2"/>
  <c r="M876" i="2" s="1"/>
  <c r="N876" i="2" s="1"/>
  <c r="Y876" i="2"/>
  <c r="AL876" i="2"/>
  <c r="AK876" i="2"/>
  <c r="AI876" i="2"/>
  <c r="AA876" i="2"/>
  <c r="AJ876" i="2"/>
  <c r="AX953" i="2"/>
  <c r="AW953" i="2"/>
  <c r="AV953" i="2"/>
  <c r="AU953" i="2"/>
  <c r="AY953" i="2"/>
  <c r="Q953" i="2"/>
  <c r="R953" i="2" s="1"/>
  <c r="AM1073" i="2"/>
  <c r="AQ1073" i="2"/>
  <c r="AP1073" i="2"/>
  <c r="AO1073" i="2"/>
  <c r="AN1073" i="2"/>
  <c r="O1073" i="2"/>
  <c r="P1073" i="2" s="1"/>
  <c r="AM1027" i="2"/>
  <c r="AQ1027" i="2"/>
  <c r="AP1027" i="2"/>
  <c r="AO1027" i="2"/>
  <c r="AN1027" i="2"/>
  <c r="O1027" i="2"/>
  <c r="P1027" i="2" s="1"/>
  <c r="AY1095" i="2"/>
  <c r="AX1095" i="2"/>
  <c r="AV1095" i="2"/>
  <c r="AW1095" i="2"/>
  <c r="AU1095" i="2"/>
  <c r="AK1344" i="2"/>
  <c r="AL1344" i="2"/>
  <c r="AA1344" i="2"/>
  <c r="AJ1344" i="2"/>
  <c r="Z1344" i="2"/>
  <c r="AI1344" i="2"/>
  <c r="Y1344" i="2"/>
  <c r="AG1344" i="2"/>
  <c r="AH1344" i="2"/>
  <c r="AG1299" i="2"/>
  <c r="M1299" i="2" s="1"/>
  <c r="N1299" i="2" s="1"/>
  <c r="Y1299" i="2"/>
  <c r="AL1299" i="2"/>
  <c r="AI1299" i="2"/>
  <c r="AA1299" i="2"/>
  <c r="Z1299" i="2"/>
  <c r="AK1299" i="2"/>
  <c r="AJ1299" i="2"/>
  <c r="AH1299" i="2"/>
  <c r="AU1401" i="2"/>
  <c r="AX1401" i="2"/>
  <c r="AW1401" i="2"/>
  <c r="AY1401" i="2"/>
  <c r="AV1401" i="2"/>
  <c r="Q1401" i="2"/>
  <c r="R1401" i="2" s="1"/>
  <c r="AX1471" i="2"/>
  <c r="AW1471" i="2"/>
  <c r="AY1471" i="2"/>
  <c r="AV1471" i="2"/>
  <c r="AU1471" i="2"/>
  <c r="Q1471" i="2"/>
  <c r="R1471" i="2" s="1"/>
  <c r="AY38" i="2"/>
  <c r="AX38" i="2"/>
  <c r="AW38" i="2"/>
  <c r="AV38" i="2"/>
  <c r="AU38" i="2"/>
  <c r="Q38" i="2"/>
  <c r="R38" i="2" s="1"/>
  <c r="AL197" i="2"/>
  <c r="AK197" i="2"/>
  <c r="AJ197" i="2"/>
  <c r="AA197" i="2"/>
  <c r="Z197" i="2"/>
  <c r="Y197" i="2"/>
  <c r="AI197" i="2"/>
  <c r="AG197" i="2"/>
  <c r="M197" i="2" s="1"/>
  <c r="N197" i="2" s="1"/>
  <c r="AH197" i="2"/>
  <c r="AU601" i="2"/>
  <c r="AY601" i="2"/>
  <c r="AV601" i="2"/>
  <c r="AX601" i="2"/>
  <c r="AW601" i="2"/>
  <c r="Q601" i="2"/>
  <c r="R601" i="2" s="1"/>
  <c r="AT389" i="2"/>
  <c r="AS389" i="2"/>
  <c r="AR389" i="2"/>
  <c r="AL608" i="2"/>
  <c r="AK608" i="2"/>
  <c r="AG608" i="2"/>
  <c r="Y608" i="2"/>
  <c r="AJ608" i="2"/>
  <c r="AI608" i="2"/>
  <c r="AH608" i="2"/>
  <c r="AA608" i="2"/>
  <c r="Z608" i="2"/>
  <c r="AL565" i="2"/>
  <c r="AK565" i="2"/>
  <c r="AI565" i="2"/>
  <c r="AA565" i="2"/>
  <c r="Z565" i="2"/>
  <c r="Y565" i="2"/>
  <c r="AJ565" i="2"/>
  <c r="AH565" i="2"/>
  <c r="AG565" i="2"/>
  <c r="AP698" i="2"/>
  <c r="AO698" i="2"/>
  <c r="AM698" i="2"/>
  <c r="AN698" i="2"/>
  <c r="AQ698" i="2"/>
  <c r="O698" i="2"/>
  <c r="P698" i="2" s="1"/>
  <c r="AF696" i="2"/>
  <c r="AE696" i="2"/>
  <c r="AD696" i="2"/>
  <c r="AC696" i="2"/>
  <c r="AB696" i="2"/>
  <c r="AP782" i="2"/>
  <c r="AO782" i="2"/>
  <c r="AN782" i="2"/>
  <c r="AM782" i="2"/>
  <c r="AQ782" i="2"/>
  <c r="O782" i="2"/>
  <c r="P782" i="2" s="1"/>
  <c r="AF760" i="2"/>
  <c r="AE760" i="2"/>
  <c r="AD760" i="2"/>
  <c r="AC760" i="2"/>
  <c r="AB760" i="2"/>
  <c r="K760" i="2"/>
  <c r="L760" i="2" s="1"/>
  <c r="AL839" i="2"/>
  <c r="AK839" i="2"/>
  <c r="AJ839" i="2"/>
  <c r="AH839" i="2"/>
  <c r="Z839" i="2"/>
  <c r="AA839" i="2"/>
  <c r="Y839" i="2"/>
  <c r="AG839" i="2"/>
  <c r="M839" i="2" s="1"/>
  <c r="N839" i="2" s="1"/>
  <c r="AI839" i="2"/>
  <c r="AD861" i="2"/>
  <c r="AC861" i="2"/>
  <c r="AB861" i="2"/>
  <c r="AE861" i="2"/>
  <c r="AF861" i="2"/>
  <c r="AY962" i="2"/>
  <c r="AX962" i="2"/>
  <c r="AU962" i="2"/>
  <c r="AW962" i="2"/>
  <c r="AV962" i="2"/>
  <c r="Q962" i="2"/>
  <c r="R962" i="2" s="1"/>
  <c r="AT915" i="2"/>
  <c r="AS915" i="2"/>
  <c r="AR915" i="2"/>
  <c r="X747" i="2"/>
  <c r="AL779" i="2"/>
  <c r="AK779" i="2"/>
  <c r="AJ779" i="2"/>
  <c r="AI779" i="2"/>
  <c r="AA779" i="2"/>
  <c r="AH779" i="2"/>
  <c r="Z779" i="2"/>
  <c r="AG779" i="2"/>
  <c r="Y779" i="2"/>
  <c r="AC924" i="2"/>
  <c r="AB924" i="2"/>
  <c r="AE924" i="2"/>
  <c r="AD924" i="2"/>
  <c r="AF924" i="2"/>
  <c r="K924" i="2"/>
  <c r="L924" i="2" s="1"/>
  <c r="X869" i="2"/>
  <c r="AF1114" i="2"/>
  <c r="AE1114" i="2"/>
  <c r="AD1114" i="2"/>
  <c r="AC1114" i="2"/>
  <c r="AB1114" i="2"/>
  <c r="K1114" i="2"/>
  <c r="L1114" i="2" s="1"/>
  <c r="AS1125" i="2"/>
  <c r="AT1125" i="2"/>
  <c r="AR1125" i="2"/>
  <c r="AK1159" i="2"/>
  <c r="AJ1159" i="2"/>
  <c r="AI1159" i="2"/>
  <c r="AA1159" i="2"/>
  <c r="AH1159" i="2"/>
  <c r="Z1159" i="2"/>
  <c r="AG1159" i="2"/>
  <c r="Y1159" i="2"/>
  <c r="AL1159" i="2"/>
  <c r="AT1289" i="2"/>
  <c r="AS1289" i="2"/>
  <c r="AR1289" i="2"/>
  <c r="AT1316" i="2"/>
  <c r="AR1316" i="2"/>
  <c r="AS1316" i="2"/>
  <c r="AJ1337" i="2"/>
  <c r="AI1337" i="2"/>
  <c r="Z1337" i="2"/>
  <c r="AH1337" i="2"/>
  <c r="Y1337" i="2"/>
  <c r="AG1337" i="2"/>
  <c r="M1337" i="2" s="1"/>
  <c r="N1337" i="2" s="1"/>
  <c r="AA1337" i="2"/>
  <c r="AL1337" i="2"/>
  <c r="AK1337" i="2"/>
  <c r="X1349" i="2"/>
  <c r="AG1428" i="2"/>
  <c r="Y1428" i="2"/>
  <c r="AL1428" i="2"/>
  <c r="AH1428" i="2"/>
  <c r="Z1428" i="2"/>
  <c r="AA1428" i="2"/>
  <c r="AK1428" i="2"/>
  <c r="AI1428" i="2"/>
  <c r="AJ1428" i="2"/>
  <c r="AP1489" i="2"/>
  <c r="AO1489" i="2"/>
  <c r="AQ1489" i="2"/>
  <c r="AN1489" i="2"/>
  <c r="AM1489" i="2"/>
  <c r="AY1444" i="2"/>
  <c r="AX1444" i="2"/>
  <c r="AW1444" i="2"/>
  <c r="AV1444" i="2"/>
  <c r="AU1444" i="2"/>
  <c r="Q1444" i="2"/>
  <c r="R1444" i="2" s="1"/>
  <c r="AQ972" i="2"/>
  <c r="AP972" i="2"/>
  <c r="AO972" i="2"/>
  <c r="AM972" i="2"/>
  <c r="AN972" i="2"/>
  <c r="O972" i="2"/>
  <c r="P972" i="2" s="1"/>
  <c r="AW1120" i="2"/>
  <c r="AV1120" i="2"/>
  <c r="AU1120" i="2"/>
  <c r="AX1120" i="2"/>
  <c r="AY1120" i="2"/>
  <c r="Q1120" i="2"/>
  <c r="R1120" i="2" s="1"/>
  <c r="AP1241" i="2"/>
  <c r="AO1241" i="2"/>
  <c r="AM1241" i="2"/>
  <c r="AN1241" i="2"/>
  <c r="AQ1241" i="2"/>
  <c r="O1241" i="2"/>
  <c r="P1241" i="2" s="1"/>
  <c r="AM1376" i="2"/>
  <c r="AP1376" i="2"/>
  <c r="AN1376" i="2"/>
  <c r="AO1376" i="2"/>
  <c r="AQ1376" i="2"/>
  <c r="O1376" i="2"/>
  <c r="P1376" i="2" s="1"/>
  <c r="AW1474" i="2"/>
  <c r="AY1474" i="2"/>
  <c r="AX1474" i="2"/>
  <c r="AV1474" i="2"/>
  <c r="AU1474" i="2"/>
  <c r="Q1474" i="2"/>
  <c r="R1474" i="2" s="1"/>
  <c r="AX241" i="2"/>
  <c r="AV241" i="2"/>
  <c r="AY241" i="2"/>
  <c r="AW241" i="2"/>
  <c r="AU241" i="2"/>
  <c r="AB414" i="2"/>
  <c r="AF414" i="2"/>
  <c r="AD414" i="2"/>
  <c r="AE414" i="2"/>
  <c r="AC414" i="2"/>
  <c r="K414" i="2"/>
  <c r="L414" i="2" s="1"/>
  <c r="K257" i="2"/>
  <c r="L257" i="2" s="1"/>
  <c r="AC363" i="2"/>
  <c r="AB363" i="2"/>
  <c r="AF363" i="2"/>
  <c r="AE363" i="2"/>
  <c r="AD363" i="2"/>
  <c r="K363" i="2"/>
  <c r="L363" i="2" s="1"/>
  <c r="AY530" i="2"/>
  <c r="AW530" i="2"/>
  <c r="AX530" i="2"/>
  <c r="AV530" i="2"/>
  <c r="AU530" i="2"/>
  <c r="Q530" i="2"/>
  <c r="R530" i="2" s="1"/>
  <c r="AE556" i="2"/>
  <c r="AB556" i="2"/>
  <c r="AD556" i="2"/>
  <c r="AC556" i="2"/>
  <c r="AF556" i="2"/>
  <c r="K556" i="2"/>
  <c r="L556" i="2" s="1"/>
  <c r="AT690" i="2"/>
  <c r="AS690" i="2"/>
  <c r="AR690" i="2"/>
  <c r="AL765" i="2"/>
  <c r="AK765" i="2"/>
  <c r="AJ765" i="2"/>
  <c r="AI765" i="2"/>
  <c r="AA765" i="2"/>
  <c r="AH765" i="2"/>
  <c r="Z765" i="2"/>
  <c r="Y765" i="2"/>
  <c r="AG765" i="2"/>
  <c r="M765" i="2" s="1"/>
  <c r="N765" i="2" s="1"/>
  <c r="M889" i="2"/>
  <c r="N889" i="2" s="1"/>
  <c r="X889" i="2"/>
  <c r="AH786" i="2"/>
  <c r="Z786" i="2"/>
  <c r="AG786" i="2"/>
  <c r="M786" i="2" s="1"/>
  <c r="N786" i="2" s="1"/>
  <c r="Y786" i="2"/>
  <c r="AL786" i="2"/>
  <c r="AI786" i="2"/>
  <c r="AA786" i="2"/>
  <c r="AK786" i="2"/>
  <c r="AJ786" i="2"/>
  <c r="AW907" i="2"/>
  <c r="AV907" i="2"/>
  <c r="AU907" i="2"/>
  <c r="AY907" i="2"/>
  <c r="AX907" i="2"/>
  <c r="Q907" i="2"/>
  <c r="R907" i="2" s="1"/>
  <c r="AX847" i="2"/>
  <c r="AU847" i="2"/>
  <c r="AY847" i="2"/>
  <c r="AW847" i="2"/>
  <c r="AV847" i="2"/>
  <c r="AF854" i="2"/>
  <c r="AD854" i="2"/>
  <c r="AC854" i="2"/>
  <c r="AE854" i="2"/>
  <c r="AB854" i="2"/>
  <c r="K854" i="2"/>
  <c r="L854" i="2" s="1"/>
  <c r="AP860" i="2"/>
  <c r="AO860" i="2"/>
  <c r="AN860" i="2"/>
  <c r="AQ860" i="2"/>
  <c r="O860" i="2"/>
  <c r="P860" i="2" s="1"/>
  <c r="AM860" i="2"/>
  <c r="AD958" i="2"/>
  <c r="AC958" i="2"/>
  <c r="AB958" i="2"/>
  <c r="AE958" i="2"/>
  <c r="AF958" i="2"/>
  <c r="K958" i="2"/>
  <c r="L958" i="2" s="1"/>
  <c r="X839" i="2"/>
  <c r="X871" i="2"/>
  <c r="AW1108" i="2"/>
  <c r="AV1108" i="2"/>
  <c r="AU1108" i="2"/>
  <c r="AX1108" i="2"/>
  <c r="AY1108" i="2"/>
  <c r="Q1108" i="2"/>
  <c r="R1108" i="2" s="1"/>
  <c r="AO1142" i="2"/>
  <c r="AN1142" i="2"/>
  <c r="AP1142" i="2"/>
  <c r="AQ1142" i="2"/>
  <c r="AM1142" i="2"/>
  <c r="O1142" i="2"/>
  <c r="P1142" i="2" s="1"/>
  <c r="AF1171" i="2"/>
  <c r="AB1171" i="2"/>
  <c r="AE1171" i="2"/>
  <c r="AC1171" i="2"/>
  <c r="AD1171" i="2"/>
  <c r="AK1127" i="2"/>
  <c r="AH1127" i="2"/>
  <c r="Z1127" i="2"/>
  <c r="AL1127" i="2"/>
  <c r="AG1127" i="2"/>
  <c r="M1127" i="2" s="1"/>
  <c r="N1127" i="2" s="1"/>
  <c r="AA1127" i="2"/>
  <c r="Y1127" i="2"/>
  <c r="AI1127" i="2"/>
  <c r="AJ1127" i="2"/>
  <c r="AF1205" i="2"/>
  <c r="AE1205" i="2"/>
  <c r="AC1205" i="2"/>
  <c r="AD1205" i="2"/>
  <c r="AB1205" i="2"/>
  <c r="K1205" i="2"/>
  <c r="L1205" i="2" s="1"/>
  <c r="AK1187" i="2"/>
  <c r="AJ1187" i="2"/>
  <c r="AI1187" i="2"/>
  <c r="AA1187" i="2"/>
  <c r="AH1187" i="2"/>
  <c r="Z1187" i="2"/>
  <c r="AG1187" i="2"/>
  <c r="M1187" i="2" s="1"/>
  <c r="N1187" i="2" s="1"/>
  <c r="Y1187" i="2"/>
  <c r="AL1187" i="2"/>
  <c r="AE1286" i="2"/>
  <c r="AF1286" i="2"/>
  <c r="AC1286" i="2"/>
  <c r="AB1286" i="2"/>
  <c r="AD1286" i="2"/>
  <c r="K1286" i="2"/>
  <c r="L1286" i="2" s="1"/>
  <c r="AY1318" i="2"/>
  <c r="AW1318" i="2"/>
  <c r="AX1318" i="2"/>
  <c r="AV1318" i="2"/>
  <c r="AU1318" i="2"/>
  <c r="Q1318" i="2"/>
  <c r="R1318" i="2" s="1"/>
  <c r="AO1301" i="2"/>
  <c r="AQ1301" i="2"/>
  <c r="AP1301" i="2"/>
  <c r="AN1301" i="2"/>
  <c r="AM1301" i="2"/>
  <c r="O1301" i="2"/>
  <c r="P1301" i="2" s="1"/>
  <c r="AR1377" i="2"/>
  <c r="AT1377" i="2"/>
  <c r="AS1377" i="2"/>
  <c r="AN1452" i="2"/>
  <c r="AO1452" i="2"/>
  <c r="AM1452" i="2"/>
  <c r="AP1452" i="2"/>
  <c r="AQ1452" i="2"/>
  <c r="O1452" i="2"/>
  <c r="P1452" i="2" s="1"/>
  <c r="AD1476" i="2"/>
  <c r="AC1476" i="2"/>
  <c r="AB1476" i="2"/>
  <c r="AE1476" i="2"/>
  <c r="AF1476" i="2"/>
  <c r="K1476" i="2"/>
  <c r="L1476" i="2" s="1"/>
  <c r="AQ1460" i="2"/>
  <c r="AP1460" i="2"/>
  <c r="AO1460" i="2"/>
  <c r="AM1460" i="2"/>
  <c r="AN1460" i="2"/>
  <c r="O1460" i="2"/>
  <c r="P1460" i="2" s="1"/>
  <c r="AE1277" i="2"/>
  <c r="AC1277" i="2"/>
  <c r="AB1277" i="2"/>
  <c r="AF1277" i="2"/>
  <c r="AD1277" i="2"/>
  <c r="K1277" i="2"/>
  <c r="L1277" i="2" s="1"/>
  <c r="X1254" i="2"/>
  <c r="AX82" i="2"/>
  <c r="AW82" i="2"/>
  <c r="AV82" i="2"/>
  <c r="AU82" i="2"/>
  <c r="AY82" i="2"/>
  <c r="Q82" i="2"/>
  <c r="R82" i="2" s="1"/>
  <c r="AR602" i="2"/>
  <c r="AT602" i="2"/>
  <c r="AS602" i="2"/>
  <c r="AQ520" i="2"/>
  <c r="AO520" i="2"/>
  <c r="AP520" i="2"/>
  <c r="AN520" i="2"/>
  <c r="AM520" i="2"/>
  <c r="O520" i="2"/>
  <c r="P520" i="2" s="1"/>
  <c r="Q433" i="2"/>
  <c r="R433" i="2" s="1"/>
  <c r="AB492" i="2"/>
  <c r="AF492" i="2"/>
  <c r="AE492" i="2"/>
  <c r="AD492" i="2"/>
  <c r="AC492" i="2"/>
  <c r="K492" i="2"/>
  <c r="L492" i="2" s="1"/>
  <c r="AI560" i="2"/>
  <c r="AA560" i="2"/>
  <c r="AH560" i="2"/>
  <c r="Z560" i="2"/>
  <c r="AG560" i="2"/>
  <c r="M560" i="2" s="1"/>
  <c r="N560" i="2" s="1"/>
  <c r="Y560" i="2"/>
  <c r="AJ560" i="2"/>
  <c r="AL560" i="2"/>
  <c r="AK560" i="2"/>
  <c r="AB687" i="2"/>
  <c r="AE687" i="2"/>
  <c r="AC687" i="2"/>
  <c r="AF687" i="2"/>
  <c r="AD687" i="2"/>
  <c r="K687" i="2"/>
  <c r="L687" i="2" s="1"/>
  <c r="AF774" i="2"/>
  <c r="AE774" i="2"/>
  <c r="AD774" i="2"/>
  <c r="AC774" i="2"/>
  <c r="AB774" i="2"/>
  <c r="K774" i="2"/>
  <c r="L774" i="2" s="1"/>
  <c r="AP896" i="2"/>
  <c r="AO896" i="2"/>
  <c r="AN896" i="2"/>
  <c r="AQ896" i="2"/>
  <c r="AM896" i="2"/>
  <c r="O896" i="2"/>
  <c r="P896" i="2" s="1"/>
  <c r="AF1038" i="2"/>
  <c r="AE1038" i="2"/>
  <c r="AD1038" i="2"/>
  <c r="AB1038" i="2"/>
  <c r="AC1038" i="2"/>
  <c r="K1038" i="2"/>
  <c r="L1038" i="2" s="1"/>
  <c r="AX891" i="2"/>
  <c r="AW891" i="2"/>
  <c r="AU891" i="2"/>
  <c r="AY891" i="2"/>
  <c r="AV891" i="2"/>
  <c r="AO915" i="2"/>
  <c r="AN915" i="2"/>
  <c r="AM915" i="2"/>
  <c r="AQ915" i="2"/>
  <c r="AP915" i="2"/>
  <c r="O915" i="2"/>
  <c r="P915" i="2" s="1"/>
  <c r="AQ900" i="2"/>
  <c r="AM900" i="2"/>
  <c r="AP900" i="2"/>
  <c r="AO900" i="2"/>
  <c r="AN900" i="2"/>
  <c r="O900" i="2"/>
  <c r="P900" i="2" s="1"/>
  <c r="X1033" i="2"/>
  <c r="M928" i="2"/>
  <c r="N928" i="2" s="1"/>
  <c r="X928" i="2"/>
  <c r="AM1075" i="2"/>
  <c r="AQ1075" i="2"/>
  <c r="AP1075" i="2"/>
  <c r="AO1075" i="2"/>
  <c r="AN1075" i="2"/>
  <c r="O1075" i="2"/>
  <c r="P1075" i="2" s="1"/>
  <c r="X1085" i="2"/>
  <c r="AK1137" i="2"/>
  <c r="AJ1137" i="2"/>
  <c r="AH1137" i="2"/>
  <c r="Z1137" i="2"/>
  <c r="AG1137" i="2"/>
  <c r="M1137" i="2" s="1"/>
  <c r="N1137" i="2" s="1"/>
  <c r="Y1137" i="2"/>
  <c r="AL1137" i="2"/>
  <c r="AI1137" i="2"/>
  <c r="AA1137" i="2"/>
  <c r="AB1208" i="2"/>
  <c r="AD1208" i="2"/>
  <c r="AC1208" i="2"/>
  <c r="AF1208" i="2"/>
  <c r="AE1208" i="2"/>
  <c r="X1262" i="2"/>
  <c r="AF1357" i="2"/>
  <c r="AC1357" i="2"/>
  <c r="AB1357" i="2"/>
  <c r="AE1357" i="2"/>
  <c r="AD1357" i="2"/>
  <c r="K1357" i="2"/>
  <c r="L1357" i="2" s="1"/>
  <c r="AE1327" i="2"/>
  <c r="AD1327" i="2"/>
  <c r="AB1327" i="2"/>
  <c r="AC1327" i="2"/>
  <c r="AF1327" i="2"/>
  <c r="K1327" i="2"/>
  <c r="L1327" i="2" s="1"/>
  <c r="AM1323" i="2"/>
  <c r="AO1323" i="2"/>
  <c r="AQ1323" i="2"/>
  <c r="AP1323" i="2"/>
  <c r="AN1323" i="2"/>
  <c r="O1323" i="2"/>
  <c r="P1323" i="2" s="1"/>
  <c r="AO1356" i="2"/>
  <c r="AN1356" i="2"/>
  <c r="AM1356" i="2"/>
  <c r="AP1356" i="2"/>
  <c r="AQ1356" i="2"/>
  <c r="O1356" i="2"/>
  <c r="P1356" i="2" s="1"/>
  <c r="AM1384" i="2"/>
  <c r="AQ1384" i="2"/>
  <c r="AN1384" i="2"/>
  <c r="AO1384" i="2"/>
  <c r="AP1384" i="2"/>
  <c r="O1384" i="2"/>
  <c r="P1384" i="2" s="1"/>
  <c r="AD1474" i="2"/>
  <c r="AC1474" i="2"/>
  <c r="AB1474" i="2"/>
  <c r="AF1474" i="2"/>
  <c r="AE1474" i="2"/>
  <c r="AI1479" i="2"/>
  <c r="AA1479" i="2"/>
  <c r="AH1479" i="2"/>
  <c r="Z1479" i="2"/>
  <c r="AJ1479" i="2"/>
  <c r="AL1479" i="2"/>
  <c r="AK1479" i="2"/>
  <c r="AG1479" i="2"/>
  <c r="Y1479" i="2"/>
  <c r="AQ1496" i="2"/>
  <c r="AN1496" i="2"/>
  <c r="AM1496" i="2"/>
  <c r="AP1496" i="2"/>
  <c r="AO1496" i="2"/>
  <c r="O1496" i="2"/>
  <c r="P1496" i="2" s="1"/>
  <c r="AE1371" i="2"/>
  <c r="AD1371" i="2"/>
  <c r="AF1371" i="2"/>
  <c r="AC1371" i="2"/>
  <c r="AB1371" i="2"/>
  <c r="AE125" i="2"/>
  <c r="AD125" i="2"/>
  <c r="AC125" i="2"/>
  <c r="AB125" i="2"/>
  <c r="AF125" i="2"/>
  <c r="K125" i="2"/>
  <c r="L125" i="2" s="1"/>
  <c r="AC315" i="2"/>
  <c r="AB315" i="2"/>
  <c r="AF315" i="2"/>
  <c r="AE315" i="2"/>
  <c r="AD315" i="2"/>
  <c r="K315" i="2"/>
  <c r="L315" i="2" s="1"/>
  <c r="AT316" i="2"/>
  <c r="AR316" i="2"/>
  <c r="AS316" i="2"/>
  <c r="AJ474" i="2"/>
  <c r="AI474" i="2"/>
  <c r="AA474" i="2"/>
  <c r="AH474" i="2"/>
  <c r="Z474" i="2"/>
  <c r="AG474" i="2"/>
  <c r="M474" i="2" s="1"/>
  <c r="N474" i="2" s="1"/>
  <c r="Y474" i="2"/>
  <c r="AL474" i="2"/>
  <c r="AK474" i="2"/>
  <c r="AR588" i="2"/>
  <c r="AT588" i="2"/>
  <c r="AS588" i="2"/>
  <c r="AE585" i="2"/>
  <c r="AD585" i="2"/>
  <c r="AC585" i="2"/>
  <c r="AF585" i="2"/>
  <c r="AB585" i="2"/>
  <c r="K585" i="2"/>
  <c r="L585" i="2" s="1"/>
  <c r="X694" i="2"/>
  <c r="M694" i="2"/>
  <c r="N694" i="2" s="1"/>
  <c r="AP808" i="2"/>
  <c r="AO808" i="2"/>
  <c r="AN808" i="2"/>
  <c r="AM808" i="2"/>
  <c r="AQ808" i="2"/>
  <c r="O808" i="2"/>
  <c r="P808" i="2" s="1"/>
  <c r="AF800" i="2"/>
  <c r="AE800" i="2"/>
  <c r="AD800" i="2"/>
  <c r="AC800" i="2"/>
  <c r="AB800" i="2"/>
  <c r="K800" i="2"/>
  <c r="L800" i="2" s="1"/>
  <c r="AH802" i="2"/>
  <c r="Z802" i="2"/>
  <c r="AG802" i="2"/>
  <c r="M802" i="2" s="1"/>
  <c r="N802" i="2" s="1"/>
  <c r="Y802" i="2"/>
  <c r="AL802" i="2"/>
  <c r="AI802" i="2"/>
  <c r="AA802" i="2"/>
  <c r="AK802" i="2"/>
  <c r="AJ802" i="2"/>
  <c r="AP822" i="2"/>
  <c r="AO822" i="2"/>
  <c r="AN822" i="2"/>
  <c r="AQ822" i="2"/>
  <c r="AM822" i="2"/>
  <c r="O822" i="2"/>
  <c r="P822" i="2" s="1"/>
  <c r="AF929" i="2"/>
  <c r="AE929" i="2"/>
  <c r="AD929" i="2"/>
  <c r="AC929" i="2"/>
  <c r="AB929" i="2"/>
  <c r="K929" i="2"/>
  <c r="L929" i="2" s="1"/>
  <c r="AQ1014" i="2"/>
  <c r="AP1014" i="2"/>
  <c r="AN1014" i="2"/>
  <c r="AM1014" i="2"/>
  <c r="AO1014" i="2"/>
  <c r="O1014" i="2"/>
  <c r="P1014" i="2" s="1"/>
  <c r="AT1064" i="2"/>
  <c r="AS1064" i="2"/>
  <c r="AR1064" i="2"/>
  <c r="AK930" i="2"/>
  <c r="AJ930" i="2"/>
  <c r="AI930" i="2"/>
  <c r="AA930" i="2"/>
  <c r="AH930" i="2"/>
  <c r="AG930" i="2"/>
  <c r="M930" i="2" s="1"/>
  <c r="N930" i="2" s="1"/>
  <c r="Z930" i="2"/>
  <c r="Y930" i="2"/>
  <c r="AL930" i="2"/>
  <c r="AW1136" i="2"/>
  <c r="AX1136" i="2"/>
  <c r="AV1136" i="2"/>
  <c r="AU1136" i="2"/>
  <c r="AY1136" i="2"/>
  <c r="Q1136" i="2"/>
  <c r="R1136" i="2" s="1"/>
  <c r="AR1208" i="2"/>
  <c r="AT1208" i="2"/>
  <c r="AS1208" i="2"/>
  <c r="AB1261" i="2"/>
  <c r="AF1261" i="2"/>
  <c r="AD1261" i="2"/>
  <c r="AE1261" i="2"/>
  <c r="AC1261" i="2"/>
  <c r="K1261" i="2"/>
  <c r="L1261" i="2" s="1"/>
  <c r="AY1272" i="2"/>
  <c r="AW1272" i="2"/>
  <c r="AV1272" i="2"/>
  <c r="AX1272" i="2"/>
  <c r="AU1272" i="2"/>
  <c r="Q1272" i="2"/>
  <c r="R1272" i="2" s="1"/>
  <c r="AF1354" i="2"/>
  <c r="AE1354" i="2"/>
  <c r="AD1354" i="2"/>
  <c r="AC1354" i="2"/>
  <c r="AB1354" i="2"/>
  <c r="K1354" i="2"/>
  <c r="L1354" i="2" s="1"/>
  <c r="K1339" i="2"/>
  <c r="L1339" i="2" s="1"/>
  <c r="AB1394" i="2"/>
  <c r="AF1394" i="2"/>
  <c r="AD1394" i="2"/>
  <c r="AC1394" i="2"/>
  <c r="AE1394" i="2"/>
  <c r="K1394" i="2"/>
  <c r="L1394" i="2" s="1"/>
  <c r="AY1396" i="2"/>
  <c r="AW1396" i="2"/>
  <c r="AU1396" i="2"/>
  <c r="AX1396" i="2"/>
  <c r="AV1396" i="2"/>
  <c r="Q1396" i="2"/>
  <c r="R1396" i="2" s="1"/>
  <c r="AY1438" i="2"/>
  <c r="AX1438" i="2"/>
  <c r="AW1438" i="2"/>
  <c r="AV1438" i="2"/>
  <c r="AU1438" i="2"/>
  <c r="Q1438" i="2"/>
  <c r="R1438" i="2" s="1"/>
  <c r="O1498" i="2"/>
  <c r="P1498" i="2" s="1"/>
  <c r="AX784" i="2"/>
  <c r="AW784" i="2"/>
  <c r="AV784" i="2"/>
  <c r="AU784" i="2"/>
  <c r="AY784" i="2"/>
  <c r="Q784" i="2"/>
  <c r="R784" i="2" s="1"/>
  <c r="AF1266" i="2"/>
  <c r="AD1266" i="2"/>
  <c r="AC1266" i="2"/>
  <c r="AE1266" i="2"/>
  <c r="AB1266" i="2"/>
  <c r="AP255" i="2"/>
  <c r="AN255" i="2"/>
  <c r="AO255" i="2"/>
  <c r="AM255" i="2"/>
  <c r="AQ255" i="2"/>
  <c r="O255" i="2"/>
  <c r="P255" i="2" s="1"/>
  <c r="AQ347" i="2"/>
  <c r="AP347" i="2"/>
  <c r="AN347" i="2"/>
  <c r="AM347" i="2"/>
  <c r="AO347" i="2"/>
  <c r="O347" i="2"/>
  <c r="P347" i="2" s="1"/>
  <c r="AY297" i="2"/>
  <c r="AX297" i="2"/>
  <c r="AV297" i="2"/>
  <c r="AW297" i="2"/>
  <c r="AU297" i="2"/>
  <c r="Q297" i="2"/>
  <c r="R297" i="2" s="1"/>
  <c r="AR679" i="2"/>
  <c r="AS679" i="2"/>
  <c r="AT679" i="2"/>
  <c r="AF491" i="2"/>
  <c r="AE491" i="2"/>
  <c r="AD491" i="2"/>
  <c r="AC491" i="2"/>
  <c r="AB491" i="2"/>
  <c r="AQ530" i="2"/>
  <c r="AO530" i="2"/>
  <c r="AM530" i="2"/>
  <c r="AP530" i="2"/>
  <c r="AN530" i="2"/>
  <c r="O530" i="2"/>
  <c r="P530" i="2" s="1"/>
  <c r="AL616" i="2"/>
  <c r="AK616" i="2"/>
  <c r="AG616" i="2"/>
  <c r="M616" i="2" s="1"/>
  <c r="N616" i="2" s="1"/>
  <c r="Y616" i="2"/>
  <c r="AJ616" i="2"/>
  <c r="AI616" i="2"/>
  <c r="AH616" i="2"/>
  <c r="AA616" i="2"/>
  <c r="Z616" i="2"/>
  <c r="AF516" i="2"/>
  <c r="AE516" i="2"/>
  <c r="AD516" i="2"/>
  <c r="AC516" i="2"/>
  <c r="AB516" i="2"/>
  <c r="K516" i="2"/>
  <c r="L516" i="2" s="1"/>
  <c r="X701" i="2"/>
  <c r="AE561" i="2"/>
  <c r="AD561" i="2"/>
  <c r="AC561" i="2"/>
  <c r="AF561" i="2"/>
  <c r="AB561" i="2"/>
  <c r="K561" i="2"/>
  <c r="L561" i="2" s="1"/>
  <c r="AL559" i="2"/>
  <c r="AK559" i="2"/>
  <c r="AI559" i="2"/>
  <c r="AA559" i="2"/>
  <c r="AJ559" i="2"/>
  <c r="AH559" i="2"/>
  <c r="AG559" i="2"/>
  <c r="Z559" i="2"/>
  <c r="Y559" i="2"/>
  <c r="AV660" i="2"/>
  <c r="AU660" i="2"/>
  <c r="AY660" i="2"/>
  <c r="AW660" i="2"/>
  <c r="AX660" i="2"/>
  <c r="Q660" i="2"/>
  <c r="R660" i="2" s="1"/>
  <c r="AQ695" i="2"/>
  <c r="AP695" i="2"/>
  <c r="AO695" i="2"/>
  <c r="AM695" i="2"/>
  <c r="AN695" i="2"/>
  <c r="O695" i="2"/>
  <c r="P695" i="2" s="1"/>
  <c r="AQ649" i="2"/>
  <c r="AP649" i="2"/>
  <c r="AO649" i="2"/>
  <c r="AN649" i="2"/>
  <c r="AM649" i="2"/>
  <c r="O649" i="2"/>
  <c r="P649" i="2" s="1"/>
  <c r="AR709" i="2"/>
  <c r="AT709" i="2"/>
  <c r="AS709" i="2"/>
  <c r="AD863" i="2"/>
  <c r="AC863" i="2"/>
  <c r="AB863" i="2"/>
  <c r="AE863" i="2"/>
  <c r="AF863" i="2"/>
  <c r="K863" i="2"/>
  <c r="L863" i="2" s="1"/>
  <c r="AT845" i="2"/>
  <c r="AS845" i="2"/>
  <c r="AR845" i="2"/>
  <c r="AT948" i="2"/>
  <c r="AS948" i="2"/>
  <c r="AR948" i="2"/>
  <c r="AD992" i="2"/>
  <c r="AC992" i="2"/>
  <c r="AB992" i="2"/>
  <c r="AE992" i="2"/>
  <c r="AF992" i="2"/>
  <c r="K992" i="2"/>
  <c r="L992" i="2" s="1"/>
  <c r="AT933" i="2"/>
  <c r="AS933" i="2"/>
  <c r="AR933" i="2"/>
  <c r="AP943" i="2"/>
  <c r="AO943" i="2"/>
  <c r="AN943" i="2"/>
  <c r="AM943" i="2"/>
  <c r="AQ943" i="2"/>
  <c r="O943" i="2"/>
  <c r="P943" i="2" s="1"/>
  <c r="X1207" i="2"/>
  <c r="AX1241" i="2"/>
  <c r="AW1241" i="2"/>
  <c r="AU1241" i="2"/>
  <c r="AY1241" i="2"/>
  <c r="AV1241" i="2"/>
  <c r="Q1241" i="2"/>
  <c r="R1241" i="2" s="1"/>
  <c r="X1192" i="2"/>
  <c r="AK1213" i="2"/>
  <c r="AJ1213" i="2"/>
  <c r="AA1213" i="2"/>
  <c r="Z1213" i="2"/>
  <c r="Y1213" i="2"/>
  <c r="AL1213" i="2"/>
  <c r="AI1213" i="2"/>
  <c r="AH1213" i="2"/>
  <c r="AG1213" i="2"/>
  <c r="M1213" i="2" s="1"/>
  <c r="N1213" i="2" s="1"/>
  <c r="AY1322" i="2"/>
  <c r="AX1322" i="2"/>
  <c r="AW1322" i="2"/>
  <c r="AU1322" i="2"/>
  <c r="AV1322" i="2"/>
  <c r="Q1322" i="2"/>
  <c r="R1322" i="2" s="1"/>
  <c r="AM1296" i="2"/>
  <c r="AP1296" i="2"/>
  <c r="AO1296" i="2"/>
  <c r="AN1296" i="2"/>
  <c r="AQ1296" i="2"/>
  <c r="O1296" i="2"/>
  <c r="P1296" i="2" s="1"/>
  <c r="M1243" i="2"/>
  <c r="N1243" i="2" s="1"/>
  <c r="X1243" i="2"/>
  <c r="AO1447" i="2"/>
  <c r="AQ1447" i="2"/>
  <c r="AP1447" i="2"/>
  <c r="AN1447" i="2"/>
  <c r="AM1447" i="2"/>
  <c r="O1447" i="2"/>
  <c r="P1447" i="2" s="1"/>
  <c r="AG346" i="2"/>
  <c r="M346" i="2" s="1"/>
  <c r="N346" i="2" s="1"/>
  <c r="Y346" i="2"/>
  <c r="AL346" i="2"/>
  <c r="AJ346" i="2"/>
  <c r="AH346" i="2"/>
  <c r="AA346" i="2"/>
  <c r="Z346" i="2"/>
  <c r="AK346" i="2"/>
  <c r="AI346" i="2"/>
  <c r="AF455" i="2"/>
  <c r="AE455" i="2"/>
  <c r="AD455" i="2"/>
  <c r="AC455" i="2"/>
  <c r="AB455" i="2"/>
  <c r="AP380" i="2"/>
  <c r="AM380" i="2"/>
  <c r="AQ380" i="2"/>
  <c r="AO380" i="2"/>
  <c r="AN380" i="2"/>
  <c r="AT431" i="2"/>
  <c r="AS431" i="2"/>
  <c r="AR431" i="2"/>
  <c r="AQ681" i="2"/>
  <c r="AP681" i="2"/>
  <c r="AO681" i="2"/>
  <c r="AM681" i="2"/>
  <c r="AN681" i="2"/>
  <c r="O681" i="2"/>
  <c r="P681" i="2" s="1"/>
  <c r="AL650" i="2"/>
  <c r="AK650" i="2"/>
  <c r="AI650" i="2"/>
  <c r="AA650" i="2"/>
  <c r="AG650" i="2"/>
  <c r="M650" i="2" s="1"/>
  <c r="N650" i="2" s="1"/>
  <c r="Y650" i="2"/>
  <c r="Z650" i="2"/>
  <c r="AJ650" i="2"/>
  <c r="AH650" i="2"/>
  <c r="AX838" i="2"/>
  <c r="AW838" i="2"/>
  <c r="AV838" i="2"/>
  <c r="AY838" i="2"/>
  <c r="AU838" i="2"/>
  <c r="Q838" i="2"/>
  <c r="R838" i="2" s="1"/>
  <c r="X1072" i="2"/>
  <c r="AW1154" i="2"/>
  <c r="AV1154" i="2"/>
  <c r="AU1154" i="2"/>
  <c r="AX1154" i="2"/>
  <c r="AY1154" i="2"/>
  <c r="Q1154" i="2"/>
  <c r="R1154" i="2" s="1"/>
  <c r="AB1373" i="2"/>
  <c r="AF1373" i="2"/>
  <c r="AC1373" i="2"/>
  <c r="AE1373" i="2"/>
  <c r="AD1373" i="2"/>
  <c r="K1373" i="2"/>
  <c r="L1373" i="2" s="1"/>
  <c r="AV238" i="2"/>
  <c r="AY238" i="2"/>
  <c r="AU238" i="2"/>
  <c r="AX238" i="2"/>
  <c r="AW238" i="2"/>
  <c r="Q238" i="2"/>
  <c r="R238" i="2" s="1"/>
  <c r="AS376" i="2"/>
  <c r="AR376" i="2"/>
  <c r="AT376" i="2"/>
  <c r="X356" i="2"/>
  <c r="AR400" i="2"/>
  <c r="AT400" i="2"/>
  <c r="AS400" i="2"/>
  <c r="AN443" i="2"/>
  <c r="AM443" i="2"/>
  <c r="AQ443" i="2"/>
  <c r="AP443" i="2"/>
  <c r="AO443" i="2"/>
  <c r="O443" i="2"/>
  <c r="P443" i="2" s="1"/>
  <c r="AJ498" i="2"/>
  <c r="AI498" i="2"/>
  <c r="AA498" i="2"/>
  <c r="AH498" i="2"/>
  <c r="Z498" i="2"/>
  <c r="AG498" i="2"/>
  <c r="Y498" i="2"/>
  <c r="AL498" i="2"/>
  <c r="AK498" i="2"/>
  <c r="AJ512" i="2"/>
  <c r="AI512" i="2"/>
  <c r="AA512" i="2"/>
  <c r="AH512" i="2"/>
  <c r="Z512" i="2"/>
  <c r="AG512" i="2"/>
  <c r="M512" i="2" s="1"/>
  <c r="N512" i="2" s="1"/>
  <c r="Y512" i="2"/>
  <c r="AL512" i="2"/>
  <c r="AK512" i="2"/>
  <c r="AN467" i="2"/>
  <c r="AM467" i="2"/>
  <c r="AQ467" i="2"/>
  <c r="AP467" i="2"/>
  <c r="AO467" i="2"/>
  <c r="O467" i="2"/>
  <c r="P467" i="2" s="1"/>
  <c r="AE542" i="2"/>
  <c r="AB542" i="2"/>
  <c r="AF542" i="2"/>
  <c r="AC542" i="2"/>
  <c r="AD542" i="2"/>
  <c r="K542" i="2"/>
  <c r="L542" i="2" s="1"/>
  <c r="AY596" i="2"/>
  <c r="AX596" i="2"/>
  <c r="AW596" i="2"/>
  <c r="AU596" i="2"/>
  <c r="AV596" i="2"/>
  <c r="Q596" i="2"/>
  <c r="R596" i="2" s="1"/>
  <c r="AB647" i="2"/>
  <c r="AC647" i="2"/>
  <c r="AD647" i="2"/>
  <c r="AE647" i="2"/>
  <c r="AF647" i="2"/>
  <c r="K647" i="2"/>
  <c r="L647" i="2" s="1"/>
  <c r="AX806" i="2"/>
  <c r="AW806" i="2"/>
  <c r="AV806" i="2"/>
  <c r="AU806" i="2"/>
  <c r="AY806" i="2"/>
  <c r="Q806" i="2"/>
  <c r="R806" i="2" s="1"/>
  <c r="AF746" i="2"/>
  <c r="AE746" i="2"/>
  <c r="AD746" i="2"/>
  <c r="AB746" i="2"/>
  <c r="AC746" i="2"/>
  <c r="K746" i="2"/>
  <c r="L746" i="2" s="1"/>
  <c r="AP748" i="2"/>
  <c r="AO748" i="2"/>
  <c r="AN748" i="2"/>
  <c r="AM748" i="2"/>
  <c r="AQ748" i="2"/>
  <c r="O748" i="2"/>
  <c r="P748" i="2" s="1"/>
  <c r="AD775" i="2"/>
  <c r="AC775" i="2"/>
  <c r="AB775" i="2"/>
  <c r="AE775" i="2"/>
  <c r="AF775" i="2"/>
  <c r="K775" i="2"/>
  <c r="L775" i="2" s="1"/>
  <c r="AM905" i="2"/>
  <c r="AQ905" i="2"/>
  <c r="AP905" i="2"/>
  <c r="AO905" i="2"/>
  <c r="AN905" i="2"/>
  <c r="O905" i="2"/>
  <c r="P905" i="2" s="1"/>
  <c r="AY1058" i="2"/>
  <c r="AX1058" i="2"/>
  <c r="AV1058" i="2"/>
  <c r="AU1058" i="2"/>
  <c r="AW1058" i="2"/>
  <c r="Q1058" i="2"/>
  <c r="R1058" i="2" s="1"/>
  <c r="X1000" i="2"/>
  <c r="M1000" i="2"/>
  <c r="N1000" i="2" s="1"/>
  <c r="AM1007" i="2"/>
  <c r="AQ1007" i="2"/>
  <c r="AP1007" i="2"/>
  <c r="AO1007" i="2"/>
  <c r="AN1007" i="2"/>
  <c r="O1007" i="2"/>
  <c r="P1007" i="2" s="1"/>
  <c r="AQ1042" i="2"/>
  <c r="AP1042" i="2"/>
  <c r="AN1042" i="2"/>
  <c r="AM1042" i="2"/>
  <c r="AO1042" i="2"/>
  <c r="O1042" i="2"/>
  <c r="P1042" i="2" s="1"/>
  <c r="X1078" i="2"/>
  <c r="AS1147" i="2"/>
  <c r="AR1147" i="2"/>
  <c r="AT1147" i="2"/>
  <c r="AY1183" i="2"/>
  <c r="AX1183" i="2"/>
  <c r="AW1183" i="2"/>
  <c r="AV1183" i="2"/>
  <c r="AU1183" i="2"/>
  <c r="AO1188" i="2"/>
  <c r="AN1188" i="2"/>
  <c r="AM1188" i="2"/>
  <c r="AP1188" i="2"/>
  <c r="AQ1188" i="2"/>
  <c r="O1188" i="2"/>
  <c r="P1188" i="2" s="1"/>
  <c r="AY1232" i="2"/>
  <c r="AX1232" i="2"/>
  <c r="AW1232" i="2"/>
  <c r="AV1232" i="2"/>
  <c r="AU1232" i="2"/>
  <c r="Q1232" i="2"/>
  <c r="R1232" i="2" s="1"/>
  <c r="AN1365" i="2"/>
  <c r="AM1365" i="2"/>
  <c r="AQ1365" i="2"/>
  <c r="AP1365" i="2"/>
  <c r="AO1365" i="2"/>
  <c r="O1365" i="2"/>
  <c r="P1365" i="2" s="1"/>
  <c r="K1381" i="2"/>
  <c r="L1381" i="2" s="1"/>
  <c r="K815" i="2"/>
  <c r="L815" i="2" s="1"/>
  <c r="AF1088" i="2"/>
  <c r="AE1088" i="2"/>
  <c r="AD1088" i="2"/>
  <c r="AB1088" i="2"/>
  <c r="AC1088" i="2"/>
  <c r="AU1480" i="2"/>
  <c r="AY1480" i="2"/>
  <c r="AV1480" i="2"/>
  <c r="AX1480" i="2"/>
  <c r="AW1480" i="2"/>
  <c r="Q1480" i="2"/>
  <c r="R1480" i="2" s="1"/>
  <c r="AM727" i="2"/>
  <c r="AN727" i="2"/>
  <c r="AP727" i="2"/>
  <c r="AQ727" i="2"/>
  <c r="AO727" i="2"/>
  <c r="O727" i="2"/>
  <c r="P727" i="2" s="1"/>
  <c r="AM1001" i="2"/>
  <c r="AP1001" i="2"/>
  <c r="AO1001" i="2"/>
  <c r="AN1001" i="2"/>
  <c r="AQ1001" i="2"/>
  <c r="K1496" i="2"/>
  <c r="L1496" i="2" s="1"/>
  <c r="K617" i="2"/>
  <c r="L617" i="2" s="1"/>
  <c r="AV298" i="2"/>
  <c r="AU298" i="2"/>
  <c r="AX298" i="2"/>
  <c r="AW298" i="2"/>
  <c r="AY298" i="2"/>
  <c r="Q298" i="2"/>
  <c r="R298" i="2" s="1"/>
  <c r="AN485" i="2"/>
  <c r="AM485" i="2"/>
  <c r="AQ485" i="2"/>
  <c r="AP485" i="2"/>
  <c r="AO485" i="2"/>
  <c r="AN654" i="2"/>
  <c r="AM654" i="2"/>
  <c r="AQ654" i="2"/>
  <c r="AO654" i="2"/>
  <c r="AP654" i="2"/>
  <c r="O654" i="2"/>
  <c r="P654" i="2" s="1"/>
  <c r="AL827" i="2"/>
  <c r="AK827" i="2"/>
  <c r="AJ827" i="2"/>
  <c r="AH827" i="2"/>
  <c r="Z827" i="2"/>
  <c r="AI827" i="2"/>
  <c r="AG827" i="2"/>
  <c r="M827" i="2" s="1"/>
  <c r="N827" i="2" s="1"/>
  <c r="AA827" i="2"/>
  <c r="Y827" i="2"/>
  <c r="AP868" i="2"/>
  <c r="AO868" i="2"/>
  <c r="AN868" i="2"/>
  <c r="AQ868" i="2"/>
  <c r="AM868" i="2"/>
  <c r="AD968" i="2"/>
  <c r="AC968" i="2"/>
  <c r="AB968" i="2"/>
  <c r="AE968" i="2"/>
  <c r="AF968" i="2"/>
  <c r="K968" i="2"/>
  <c r="L968" i="2" s="1"/>
  <c r="AW69" i="2"/>
  <c r="AY69" i="2"/>
  <c r="AX69" i="2"/>
  <c r="AV69" i="2"/>
  <c r="AU69" i="2"/>
  <c r="Q69" i="2"/>
  <c r="R69" i="2" s="1"/>
  <c r="X295" i="2"/>
  <c r="AY307" i="2"/>
  <c r="AX307" i="2"/>
  <c r="AV307" i="2"/>
  <c r="AW307" i="2"/>
  <c r="AU307" i="2"/>
  <c r="Q307" i="2"/>
  <c r="R307" i="2" s="1"/>
  <c r="AX736" i="2"/>
  <c r="AW736" i="2"/>
  <c r="AY736" i="2"/>
  <c r="AV736" i="2"/>
  <c r="AU736" i="2"/>
  <c r="Q736" i="2"/>
  <c r="R736" i="2" s="1"/>
  <c r="X755" i="2"/>
  <c r="M755" i="2"/>
  <c r="N755" i="2" s="1"/>
  <c r="AM1011" i="2"/>
  <c r="AQ1011" i="2"/>
  <c r="AP1011" i="2"/>
  <c r="AO1011" i="2"/>
  <c r="AN1011" i="2"/>
  <c r="O1011" i="2"/>
  <c r="P1011" i="2" s="1"/>
  <c r="X1193" i="2"/>
  <c r="AE1375" i="2"/>
  <c r="AC1375" i="2"/>
  <c r="AD1375" i="2"/>
  <c r="AB1375" i="2"/>
  <c r="AF1375" i="2"/>
  <c r="K1375" i="2"/>
  <c r="L1375" i="2" s="1"/>
  <c r="AJ263" i="2"/>
  <c r="AI263" i="2"/>
  <c r="AA263" i="2"/>
  <c r="AH263" i="2"/>
  <c r="Z263" i="2"/>
  <c r="AL263" i="2"/>
  <c r="AK263" i="2"/>
  <c r="AG263" i="2"/>
  <c r="M263" i="2" s="1"/>
  <c r="N263" i="2" s="1"/>
  <c r="Y263" i="2"/>
  <c r="AT362" i="2"/>
  <c r="AR362" i="2"/>
  <c r="AS362" i="2"/>
  <c r="M489" i="2"/>
  <c r="N489" i="2" s="1"/>
  <c r="X489" i="2"/>
  <c r="AO697" i="2"/>
  <c r="AM697" i="2"/>
  <c r="AQ697" i="2"/>
  <c r="AN697" i="2"/>
  <c r="AP697" i="2"/>
  <c r="O697" i="2"/>
  <c r="P697" i="2" s="1"/>
  <c r="AK710" i="2"/>
  <c r="AH710" i="2"/>
  <c r="Z710" i="2"/>
  <c r="AL710" i="2"/>
  <c r="Y710" i="2"/>
  <c r="AJ710" i="2"/>
  <c r="AI710" i="2"/>
  <c r="AG710" i="2"/>
  <c r="M710" i="2" s="1"/>
  <c r="N710" i="2" s="1"/>
  <c r="AA710" i="2"/>
  <c r="AX782" i="2"/>
  <c r="AW782" i="2"/>
  <c r="AV782" i="2"/>
  <c r="AU782" i="2"/>
  <c r="AY782" i="2"/>
  <c r="Q782" i="2"/>
  <c r="R782" i="2" s="1"/>
  <c r="AD731" i="2"/>
  <c r="AC731" i="2"/>
  <c r="AE731" i="2"/>
  <c r="AB731" i="2"/>
  <c r="AF731" i="2"/>
  <c r="K731" i="2"/>
  <c r="L731" i="2" s="1"/>
  <c r="AP722" i="2"/>
  <c r="AO722" i="2"/>
  <c r="AQ722" i="2"/>
  <c r="AN722" i="2"/>
  <c r="AM722" i="2"/>
  <c r="O722" i="2"/>
  <c r="P722" i="2" s="1"/>
  <c r="AM25" i="2"/>
  <c r="AO25" i="2"/>
  <c r="AQ25" i="2"/>
  <c r="AP25" i="2"/>
  <c r="AN25" i="2"/>
  <c r="O25" i="2"/>
  <c r="P25" i="2" s="1"/>
  <c r="AF10" i="2"/>
  <c r="AE10" i="2"/>
  <c r="AD10" i="2"/>
  <c r="AC10" i="2"/>
  <c r="AB10" i="2"/>
  <c r="K10" i="2"/>
  <c r="L10" i="2" s="1"/>
  <c r="AL139" i="2"/>
  <c r="AK139" i="2"/>
  <c r="AJ139" i="2"/>
  <c r="Z139" i="2"/>
  <c r="Y139" i="2"/>
  <c r="AI139" i="2"/>
  <c r="AH139" i="2"/>
  <c r="AA139" i="2"/>
  <c r="AG139" i="2"/>
  <c r="M139" i="2" s="1"/>
  <c r="N139" i="2" s="1"/>
  <c r="AD68" i="2"/>
  <c r="AC68" i="2"/>
  <c r="AF68" i="2"/>
  <c r="AE68" i="2"/>
  <c r="AB68" i="2"/>
  <c r="K68" i="2"/>
  <c r="L68" i="2" s="1"/>
  <c r="AF190" i="2"/>
  <c r="AB190" i="2"/>
  <c r="AE190" i="2"/>
  <c r="AD190" i="2"/>
  <c r="AC190" i="2"/>
  <c r="AX172" i="2"/>
  <c r="AW172" i="2"/>
  <c r="AY172" i="2"/>
  <c r="AV172" i="2"/>
  <c r="AU172" i="2"/>
  <c r="Q172" i="2"/>
  <c r="R172" i="2" s="1"/>
  <c r="X187" i="2"/>
  <c r="M187" i="2"/>
  <c r="N187" i="2" s="1"/>
  <c r="AN240" i="2"/>
  <c r="AQ240" i="2"/>
  <c r="AP240" i="2"/>
  <c r="AO240" i="2"/>
  <c r="AM240" i="2"/>
  <c r="O240" i="2"/>
  <c r="P240" i="2" s="1"/>
  <c r="AW344" i="2"/>
  <c r="AV344" i="2"/>
  <c r="AU344" i="2"/>
  <c r="AY344" i="2"/>
  <c r="AX344" i="2"/>
  <c r="Q344" i="2"/>
  <c r="R344" i="2" s="1"/>
  <c r="AM521" i="2"/>
  <c r="AO521" i="2"/>
  <c r="AN521" i="2"/>
  <c r="AQ521" i="2"/>
  <c r="AP521" i="2"/>
  <c r="O521" i="2"/>
  <c r="P521" i="2" s="1"/>
  <c r="M444" i="2"/>
  <c r="N444" i="2" s="1"/>
  <c r="X444" i="2"/>
  <c r="AQ683" i="2"/>
  <c r="AP683" i="2"/>
  <c r="AO683" i="2"/>
  <c r="AM683" i="2"/>
  <c r="AN683" i="2"/>
  <c r="O683" i="2"/>
  <c r="P683" i="2" s="1"/>
  <c r="AN646" i="2"/>
  <c r="AM646" i="2"/>
  <c r="AO646" i="2"/>
  <c r="AP646" i="2"/>
  <c r="AQ646" i="2"/>
  <c r="O646" i="2"/>
  <c r="P646" i="2" s="1"/>
  <c r="AE545" i="2"/>
  <c r="AD545" i="2"/>
  <c r="AC545" i="2"/>
  <c r="AF545" i="2"/>
  <c r="AB545" i="2"/>
  <c r="K545" i="2"/>
  <c r="L545" i="2" s="1"/>
  <c r="AM577" i="2"/>
  <c r="AQ577" i="2"/>
  <c r="AN577" i="2"/>
  <c r="AP577" i="2"/>
  <c r="AO577" i="2"/>
  <c r="O577" i="2"/>
  <c r="P577" i="2" s="1"/>
  <c r="X718" i="2"/>
  <c r="M718" i="2"/>
  <c r="N718" i="2" s="1"/>
  <c r="AY689" i="2"/>
  <c r="AX689" i="2"/>
  <c r="AW689" i="2"/>
  <c r="AU689" i="2"/>
  <c r="AV689" i="2"/>
  <c r="Q689" i="2"/>
  <c r="R689" i="2" s="1"/>
  <c r="AW707" i="2"/>
  <c r="AU707" i="2"/>
  <c r="AY707" i="2"/>
  <c r="AV707" i="2"/>
  <c r="AX707" i="2"/>
  <c r="Q707" i="2"/>
  <c r="R707" i="2" s="1"/>
  <c r="AX744" i="2"/>
  <c r="AW744" i="2"/>
  <c r="AV744" i="2"/>
  <c r="AU744" i="2"/>
  <c r="AY744" i="2"/>
  <c r="Q744" i="2"/>
  <c r="R744" i="2" s="1"/>
  <c r="AP738" i="2"/>
  <c r="AO738" i="2"/>
  <c r="AQ738" i="2"/>
  <c r="AM738" i="2"/>
  <c r="AN738" i="2"/>
  <c r="O738" i="2"/>
  <c r="P738" i="2" s="1"/>
  <c r="AQ803" i="2"/>
  <c r="AP803" i="2"/>
  <c r="AM803" i="2"/>
  <c r="AO803" i="2"/>
  <c r="AN803" i="2"/>
  <c r="O803" i="2"/>
  <c r="P803" i="2" s="1"/>
  <c r="AF836" i="2"/>
  <c r="AD836" i="2"/>
  <c r="AE836" i="2"/>
  <c r="AC836" i="2"/>
  <c r="AB836" i="2"/>
  <c r="K836" i="2"/>
  <c r="L836" i="2" s="1"/>
  <c r="M991" i="2"/>
  <c r="N991" i="2" s="1"/>
  <c r="X991" i="2"/>
  <c r="M923" i="2"/>
  <c r="N923" i="2" s="1"/>
  <c r="X923" i="2"/>
  <c r="AD950" i="2"/>
  <c r="AC950" i="2"/>
  <c r="AB950" i="2"/>
  <c r="AE950" i="2"/>
  <c r="AF950" i="2"/>
  <c r="K950" i="2"/>
  <c r="L950" i="2" s="1"/>
  <c r="AE1059" i="2"/>
  <c r="AD1059" i="2"/>
  <c r="AB1059" i="2"/>
  <c r="AF1059" i="2"/>
  <c r="AC1059" i="2"/>
  <c r="K1059" i="2"/>
  <c r="L1059" i="2" s="1"/>
  <c r="AL1080" i="2"/>
  <c r="AK1080" i="2"/>
  <c r="AA1080" i="2"/>
  <c r="AH1080" i="2"/>
  <c r="AG1080" i="2"/>
  <c r="M1080" i="2" s="1"/>
  <c r="N1080" i="2" s="1"/>
  <c r="Y1080" i="2"/>
  <c r="AJ1080" i="2"/>
  <c r="AI1080" i="2"/>
  <c r="Z1080" i="2"/>
  <c r="AF1140" i="2"/>
  <c r="AD1140" i="2"/>
  <c r="AC1140" i="2"/>
  <c r="AE1140" i="2"/>
  <c r="AB1140" i="2"/>
  <c r="X1130" i="2"/>
  <c r="AB1224" i="2"/>
  <c r="AF1224" i="2"/>
  <c r="AE1224" i="2"/>
  <c r="AD1224" i="2"/>
  <c r="AC1224" i="2"/>
  <c r="K1224" i="2"/>
  <c r="L1224" i="2" s="1"/>
  <c r="AK1185" i="2"/>
  <c r="AI1185" i="2"/>
  <c r="AA1185" i="2"/>
  <c r="AH1185" i="2"/>
  <c r="Z1185" i="2"/>
  <c r="AG1185" i="2"/>
  <c r="M1185" i="2" s="1"/>
  <c r="N1185" i="2" s="1"/>
  <c r="Y1185" i="2"/>
  <c r="AL1185" i="2"/>
  <c r="AJ1185" i="2"/>
  <c r="X1195" i="2"/>
  <c r="AE1282" i="2"/>
  <c r="AF1282" i="2"/>
  <c r="AD1282" i="2"/>
  <c r="AB1282" i="2"/>
  <c r="AC1282" i="2"/>
  <c r="K1282" i="2"/>
  <c r="L1282" i="2" s="1"/>
  <c r="AG1270" i="2"/>
  <c r="M1270" i="2" s="1"/>
  <c r="N1270" i="2" s="1"/>
  <c r="Y1270" i="2"/>
  <c r="AL1270" i="2"/>
  <c r="AK1270" i="2"/>
  <c r="Z1270" i="2"/>
  <c r="AJ1270" i="2"/>
  <c r="AH1270" i="2"/>
  <c r="AI1270" i="2"/>
  <c r="AA1270" i="2"/>
  <c r="AU1315" i="2"/>
  <c r="AX1315" i="2"/>
  <c r="AY1315" i="2"/>
  <c r="AW1315" i="2"/>
  <c r="AV1315" i="2"/>
  <c r="Q1315" i="2"/>
  <c r="R1315" i="2" s="1"/>
  <c r="AE1279" i="2"/>
  <c r="AC1279" i="2"/>
  <c r="AB1279" i="2"/>
  <c r="AD1279" i="2"/>
  <c r="K1279" i="2"/>
  <c r="L1279" i="2" s="1"/>
  <c r="AF1279" i="2"/>
  <c r="AI1330" i="2"/>
  <c r="AA1330" i="2"/>
  <c r="AH1330" i="2"/>
  <c r="Z1330" i="2"/>
  <c r="AK1330" i="2"/>
  <c r="Y1330" i="2"/>
  <c r="AJ1330" i="2"/>
  <c r="AL1330" i="2"/>
  <c r="AG1330" i="2"/>
  <c r="M1330" i="2" s="1"/>
  <c r="N1330" i="2" s="1"/>
  <c r="AJ1341" i="2"/>
  <c r="AG1341" i="2"/>
  <c r="M1341" i="2" s="1"/>
  <c r="N1341" i="2" s="1"/>
  <c r="Y1341" i="2"/>
  <c r="AI1341" i="2"/>
  <c r="AK1341" i="2"/>
  <c r="AL1341" i="2"/>
  <c r="AH1341" i="2"/>
  <c r="AA1341" i="2"/>
  <c r="Z1341" i="2"/>
  <c r="AQ1391" i="2"/>
  <c r="AN1391" i="2"/>
  <c r="AM1391" i="2"/>
  <c r="AO1391" i="2"/>
  <c r="AP1391" i="2"/>
  <c r="O1391" i="2"/>
  <c r="P1391" i="2" s="1"/>
  <c r="AI1379" i="2"/>
  <c r="AA1379" i="2"/>
  <c r="AL1379" i="2"/>
  <c r="AJ1379" i="2"/>
  <c r="Z1379" i="2"/>
  <c r="AH1379" i="2"/>
  <c r="Y1379" i="2"/>
  <c r="AG1379" i="2"/>
  <c r="M1379" i="2" s="1"/>
  <c r="N1379" i="2" s="1"/>
  <c r="AK1379" i="2"/>
  <c r="AB1438" i="2"/>
  <c r="AC1438" i="2"/>
  <c r="AF1438" i="2"/>
  <c r="AE1438" i="2"/>
  <c r="AD1438" i="2"/>
  <c r="K1438" i="2"/>
  <c r="L1438" i="2" s="1"/>
  <c r="AQ1438" i="2"/>
  <c r="AP1438" i="2"/>
  <c r="AM1438" i="2"/>
  <c r="AO1438" i="2"/>
  <c r="AN1438" i="2"/>
  <c r="O1438" i="2"/>
  <c r="P1438" i="2" s="1"/>
  <c r="X1475" i="2"/>
  <c r="M1475" i="2"/>
  <c r="N1475" i="2" s="1"/>
  <c r="M1497" i="2"/>
  <c r="N1497" i="2" s="1"/>
  <c r="X1497" i="2"/>
  <c r="AP6" i="2"/>
  <c r="AO6" i="2"/>
  <c r="AN6" i="2"/>
  <c r="AM6" i="2"/>
  <c r="AQ6" i="2"/>
  <c r="O6" i="2"/>
  <c r="P6" i="2" s="1"/>
  <c r="AU7" i="2"/>
  <c r="AW7" i="2"/>
  <c r="AX7" i="2"/>
  <c r="AY7" i="2"/>
  <c r="AV7" i="2"/>
  <c r="Q7" i="2"/>
  <c r="R7" i="2" s="1"/>
  <c r="AP14" i="2"/>
  <c r="AO14" i="2"/>
  <c r="AN14" i="2"/>
  <c r="AM14" i="2"/>
  <c r="AQ14" i="2"/>
  <c r="O14" i="2"/>
  <c r="P14" i="2" s="1"/>
  <c r="AO63" i="2"/>
  <c r="AP63" i="2"/>
  <c r="AQ63" i="2"/>
  <c r="AN63" i="2"/>
  <c r="AM63" i="2"/>
  <c r="O63" i="2"/>
  <c r="P63" i="2" s="1"/>
  <c r="AQ261" i="2"/>
  <c r="AP261" i="2"/>
  <c r="AN261" i="2"/>
  <c r="AO261" i="2"/>
  <c r="AM261" i="2"/>
  <c r="O261" i="2"/>
  <c r="P261" i="2" s="1"/>
  <c r="AQ488" i="2"/>
  <c r="AP488" i="2"/>
  <c r="AO488" i="2"/>
  <c r="AN488" i="2"/>
  <c r="AM488" i="2"/>
  <c r="O488" i="2"/>
  <c r="P488" i="2" s="1"/>
  <c r="AX698" i="2"/>
  <c r="AV698" i="2"/>
  <c r="AU698" i="2"/>
  <c r="AW698" i="2"/>
  <c r="AY698" i="2"/>
  <c r="Q698" i="2"/>
  <c r="R698" i="2" s="1"/>
  <c r="AD831" i="2"/>
  <c r="AC831" i="2"/>
  <c r="AB831" i="2"/>
  <c r="AE831" i="2"/>
  <c r="AF831" i="2"/>
  <c r="K831" i="2"/>
  <c r="L831" i="2" s="1"/>
  <c r="AP732" i="2"/>
  <c r="AO732" i="2"/>
  <c r="AQ732" i="2"/>
  <c r="AN732" i="2"/>
  <c r="O732" i="2"/>
  <c r="P732" i="2" s="1"/>
  <c r="AM732" i="2"/>
  <c r="X775" i="2"/>
  <c r="M775" i="2"/>
  <c r="N775" i="2" s="1"/>
  <c r="X971" i="2"/>
  <c r="AP939" i="2"/>
  <c r="AO939" i="2"/>
  <c r="AN939" i="2"/>
  <c r="AM939" i="2"/>
  <c r="AQ939" i="2"/>
  <c r="O939" i="2"/>
  <c r="P939" i="2" s="1"/>
  <c r="AB1089" i="2"/>
  <c r="AF1089" i="2"/>
  <c r="AD1089" i="2"/>
  <c r="AE1089" i="2"/>
  <c r="AC1089" i="2"/>
  <c r="K1089" i="2"/>
  <c r="L1089" i="2" s="1"/>
  <c r="AF1092" i="2"/>
  <c r="AE1092" i="2"/>
  <c r="AD1092" i="2"/>
  <c r="AB1092" i="2"/>
  <c r="AC1092" i="2"/>
  <c r="K1092" i="2"/>
  <c r="L1092" i="2" s="1"/>
  <c r="AE59" i="2"/>
  <c r="AD59" i="2"/>
  <c r="AC59" i="2"/>
  <c r="AB59" i="2"/>
  <c r="AF59" i="2"/>
  <c r="K59" i="2"/>
  <c r="L59" i="2" s="1"/>
  <c r="AC74" i="2"/>
  <c r="AD74" i="2"/>
  <c r="AF74" i="2"/>
  <c r="AE74" i="2"/>
  <c r="AB74" i="2"/>
  <c r="K74" i="2"/>
  <c r="L74" i="2" s="1"/>
  <c r="AY60" i="2"/>
  <c r="AX60" i="2"/>
  <c r="AW60" i="2"/>
  <c r="AV60" i="2"/>
  <c r="AU60" i="2"/>
  <c r="Q60" i="2"/>
  <c r="R60" i="2" s="1"/>
  <c r="AX51" i="2"/>
  <c r="AY51" i="2"/>
  <c r="AW51" i="2"/>
  <c r="AV51" i="2"/>
  <c r="AU51" i="2"/>
  <c r="Q51" i="2"/>
  <c r="R51" i="2" s="1"/>
  <c r="AL171" i="2"/>
  <c r="AK171" i="2"/>
  <c r="AA171" i="2"/>
  <c r="AJ171" i="2"/>
  <c r="Z171" i="2"/>
  <c r="AI171" i="2"/>
  <c r="AH171" i="2"/>
  <c r="AG171" i="2"/>
  <c r="M171" i="2" s="1"/>
  <c r="N171" i="2" s="1"/>
  <c r="Y171" i="2"/>
  <c r="X303" i="2"/>
  <c r="AP205" i="2"/>
  <c r="AN205" i="2"/>
  <c r="AQ205" i="2"/>
  <c r="AO205" i="2"/>
  <c r="AM205" i="2"/>
  <c r="O205" i="2"/>
  <c r="P205" i="2" s="1"/>
  <c r="AF372" i="2"/>
  <c r="AE372" i="2"/>
  <c r="AC372" i="2"/>
  <c r="AD372" i="2"/>
  <c r="AB372" i="2"/>
  <c r="K372" i="2"/>
  <c r="L372" i="2" s="1"/>
  <c r="AF108" i="2"/>
  <c r="AC108" i="2"/>
  <c r="AB108" i="2"/>
  <c r="AE108" i="2"/>
  <c r="AD108" i="2"/>
  <c r="K108" i="2"/>
  <c r="L108" i="2" s="1"/>
  <c r="AP168" i="2"/>
  <c r="AO168" i="2"/>
  <c r="AQ168" i="2"/>
  <c r="AN168" i="2"/>
  <c r="AM168" i="2"/>
  <c r="O168" i="2"/>
  <c r="P168" i="2" s="1"/>
  <c r="AC58" i="2"/>
  <c r="AF58" i="2"/>
  <c r="AE58" i="2"/>
  <c r="AB58" i="2"/>
  <c r="AD58" i="2"/>
  <c r="K58" i="2"/>
  <c r="L58" i="2" s="1"/>
  <c r="AW45" i="2"/>
  <c r="AY45" i="2"/>
  <c r="AX45" i="2"/>
  <c r="AV45" i="2"/>
  <c r="AU45" i="2"/>
  <c r="Q45" i="2"/>
  <c r="R45" i="2" s="1"/>
  <c r="AW49" i="2"/>
  <c r="AY49" i="2"/>
  <c r="AV49" i="2"/>
  <c r="AU49" i="2"/>
  <c r="AX49" i="2"/>
  <c r="Q49" i="2"/>
  <c r="R49" i="2" s="1"/>
  <c r="AU129" i="2"/>
  <c r="AX129" i="2"/>
  <c r="AW129" i="2"/>
  <c r="AV129" i="2"/>
  <c r="AY129" i="2"/>
  <c r="AX410" i="2"/>
  <c r="AW410" i="2"/>
  <c r="AY410" i="2"/>
  <c r="AV410" i="2"/>
  <c r="AU410" i="2"/>
  <c r="Q410" i="2"/>
  <c r="R410" i="2" s="1"/>
  <c r="AN224" i="2"/>
  <c r="AQ224" i="2"/>
  <c r="AP224" i="2"/>
  <c r="AM224" i="2"/>
  <c r="AO224" i="2"/>
  <c r="X119" i="2"/>
  <c r="AR388" i="2"/>
  <c r="AT388" i="2"/>
  <c r="AS388" i="2"/>
  <c r="AV234" i="2"/>
  <c r="AY234" i="2"/>
  <c r="AX234" i="2"/>
  <c r="AW234" i="2"/>
  <c r="AU234" i="2"/>
  <c r="Q234" i="2"/>
  <c r="R234" i="2" s="1"/>
  <c r="AV210" i="2"/>
  <c r="AU210" i="2"/>
  <c r="AX210" i="2"/>
  <c r="AW210" i="2"/>
  <c r="AY210" i="2"/>
  <c r="Q210" i="2"/>
  <c r="R210" i="2" s="1"/>
  <c r="AN258" i="2"/>
  <c r="AM258" i="2"/>
  <c r="AQ258" i="2"/>
  <c r="AP258" i="2"/>
  <c r="AO258" i="2"/>
  <c r="O258" i="2"/>
  <c r="P258" i="2" s="1"/>
  <c r="AW322" i="2"/>
  <c r="AV322" i="2"/>
  <c r="AU322" i="2"/>
  <c r="AY322" i="2"/>
  <c r="AX322" i="2"/>
  <c r="Q322" i="2"/>
  <c r="R322" i="2" s="1"/>
  <c r="AY299" i="2"/>
  <c r="AX299" i="2"/>
  <c r="AV299" i="2"/>
  <c r="AW299" i="2"/>
  <c r="AU299" i="2"/>
  <c r="Q299" i="2"/>
  <c r="R299" i="2" s="1"/>
  <c r="AN286" i="2"/>
  <c r="AM286" i="2"/>
  <c r="AQ286" i="2"/>
  <c r="AO286" i="2"/>
  <c r="AP286" i="2"/>
  <c r="O286" i="2"/>
  <c r="P286" i="2" s="1"/>
  <c r="AY363" i="2"/>
  <c r="AX363" i="2"/>
  <c r="AV363" i="2"/>
  <c r="AW363" i="2"/>
  <c r="AU363" i="2"/>
  <c r="Q363" i="2"/>
  <c r="R363" i="2" s="1"/>
  <c r="AP430" i="2"/>
  <c r="AO430" i="2"/>
  <c r="AQ430" i="2"/>
  <c r="AN430" i="2"/>
  <c r="AM430" i="2"/>
  <c r="O430" i="2"/>
  <c r="P430" i="2" s="1"/>
  <c r="AE571" i="2"/>
  <c r="AD571" i="2"/>
  <c r="AC571" i="2"/>
  <c r="AF571" i="2"/>
  <c r="AB571" i="2"/>
  <c r="K571" i="2"/>
  <c r="L571" i="2" s="1"/>
  <c r="AF513" i="2"/>
  <c r="AE513" i="2"/>
  <c r="AD513" i="2"/>
  <c r="AC513" i="2"/>
  <c r="AB513" i="2"/>
  <c r="AN230" i="2"/>
  <c r="AO230" i="2"/>
  <c r="AM230" i="2"/>
  <c r="AQ230" i="2"/>
  <c r="AP230" i="2"/>
  <c r="O230" i="2"/>
  <c r="P230" i="2" s="1"/>
  <c r="AM7" i="2"/>
  <c r="AQ7" i="2"/>
  <c r="AP7" i="2"/>
  <c r="AO7" i="2"/>
  <c r="AN7" i="2"/>
  <c r="O7" i="2"/>
  <c r="P7" i="2" s="1"/>
  <c r="AP20" i="2"/>
  <c r="AO20" i="2"/>
  <c r="AN20" i="2"/>
  <c r="AM20" i="2"/>
  <c r="AQ20" i="2"/>
  <c r="O20" i="2"/>
  <c r="P20" i="2" s="1"/>
  <c r="X144" i="2"/>
  <c r="M144" i="2"/>
  <c r="N144" i="2" s="1"/>
  <c r="AL105" i="2"/>
  <c r="AK105" i="2"/>
  <c r="AJ105" i="2"/>
  <c r="AG105" i="2"/>
  <c r="M105" i="2" s="1"/>
  <c r="N105" i="2" s="1"/>
  <c r="Y105" i="2"/>
  <c r="AA105" i="2"/>
  <c r="Z105" i="2"/>
  <c r="AI105" i="2"/>
  <c r="AH105" i="2"/>
  <c r="AD19" i="2"/>
  <c r="AC19" i="2"/>
  <c r="AB19" i="2"/>
  <c r="AF19" i="2"/>
  <c r="AE19" i="2"/>
  <c r="K19" i="2"/>
  <c r="L19" i="2" s="1"/>
  <c r="AQ118" i="2"/>
  <c r="AP118" i="2"/>
  <c r="AO118" i="2"/>
  <c r="AN118" i="2"/>
  <c r="AM118" i="2"/>
  <c r="O118" i="2"/>
  <c r="P118" i="2" s="1"/>
  <c r="AF296" i="2"/>
  <c r="AE296" i="2"/>
  <c r="AD296" i="2"/>
  <c r="AB296" i="2"/>
  <c r="AC296" i="2"/>
  <c r="AF152" i="2"/>
  <c r="AD152" i="2"/>
  <c r="AC152" i="2"/>
  <c r="AB152" i="2"/>
  <c r="AE152" i="2"/>
  <c r="K152" i="2"/>
  <c r="L152" i="2" s="1"/>
  <c r="AQ169" i="2"/>
  <c r="AP169" i="2"/>
  <c r="AO169" i="2"/>
  <c r="AN169" i="2"/>
  <c r="AM169" i="2"/>
  <c r="AN250" i="2"/>
  <c r="AO250" i="2"/>
  <c r="AM250" i="2"/>
  <c r="AQ250" i="2"/>
  <c r="AP250" i="2"/>
  <c r="O250" i="2"/>
  <c r="P250" i="2" s="1"/>
  <c r="AB215" i="2"/>
  <c r="AF215" i="2"/>
  <c r="AE215" i="2"/>
  <c r="AD215" i="2"/>
  <c r="AC215" i="2"/>
  <c r="K215" i="2"/>
  <c r="L215" i="2" s="1"/>
  <c r="AN391" i="2"/>
  <c r="AQ391" i="2"/>
  <c r="AP391" i="2"/>
  <c r="AO391" i="2"/>
  <c r="AM391" i="2"/>
  <c r="O391" i="2"/>
  <c r="P391" i="2" s="1"/>
  <c r="AP202" i="2"/>
  <c r="AO202" i="2"/>
  <c r="AN202" i="2"/>
  <c r="AQ202" i="2"/>
  <c r="AM202" i="2"/>
  <c r="O202" i="2"/>
  <c r="P202" i="2" s="1"/>
  <c r="AD4" i="2"/>
  <c r="AF4" i="2"/>
  <c r="AE4" i="2"/>
  <c r="AC4" i="2"/>
  <c r="AB4" i="2"/>
  <c r="K4" i="2"/>
  <c r="L4" i="2" s="1"/>
  <c r="AB410" i="2"/>
  <c r="AF410" i="2"/>
  <c r="AD410" i="2"/>
  <c r="AE410" i="2"/>
  <c r="AC410" i="2"/>
  <c r="K410" i="2"/>
  <c r="L410" i="2" s="1"/>
  <c r="AX188" i="2"/>
  <c r="AW188" i="2"/>
  <c r="AU188" i="2"/>
  <c r="AY188" i="2"/>
  <c r="AV188" i="2"/>
  <c r="Q188" i="2"/>
  <c r="R188" i="2" s="1"/>
  <c r="AX243" i="2"/>
  <c r="AV243" i="2"/>
  <c r="AY243" i="2"/>
  <c r="AW243" i="2"/>
  <c r="AU243" i="2"/>
  <c r="Q243" i="2"/>
  <c r="R243" i="2" s="1"/>
  <c r="AO316" i="2"/>
  <c r="AN316" i="2"/>
  <c r="AM316" i="2"/>
  <c r="AQ316" i="2"/>
  <c r="AP316" i="2"/>
  <c r="AY311" i="2"/>
  <c r="AX311" i="2"/>
  <c r="AV311" i="2"/>
  <c r="AW311" i="2"/>
  <c r="AU311" i="2"/>
  <c r="Q311" i="2"/>
  <c r="R311" i="2" s="1"/>
  <c r="AF334" i="2"/>
  <c r="AE334" i="2"/>
  <c r="AD334" i="2"/>
  <c r="AB334" i="2"/>
  <c r="AC334" i="2"/>
  <c r="K334" i="2"/>
  <c r="L334" i="2" s="1"/>
  <c r="AP416" i="2"/>
  <c r="AO416" i="2"/>
  <c r="AQ416" i="2"/>
  <c r="AM416" i="2"/>
  <c r="AN416" i="2"/>
  <c r="O416" i="2"/>
  <c r="P416" i="2" s="1"/>
  <c r="AO360" i="2"/>
  <c r="AN360" i="2"/>
  <c r="AM360" i="2"/>
  <c r="AQ360" i="2"/>
  <c r="AP360" i="2"/>
  <c r="O360" i="2"/>
  <c r="P360" i="2" s="1"/>
  <c r="AB297" i="2"/>
  <c r="AF297" i="2"/>
  <c r="AD297" i="2"/>
  <c r="AC297" i="2"/>
  <c r="AE297" i="2"/>
  <c r="M437" i="2"/>
  <c r="N437" i="2" s="1"/>
  <c r="X437" i="2"/>
  <c r="X535" i="2"/>
  <c r="M535" i="2"/>
  <c r="N535" i="2" s="1"/>
  <c r="M513" i="2"/>
  <c r="N513" i="2" s="1"/>
  <c r="X513" i="2"/>
  <c r="AE620" i="2"/>
  <c r="AD620" i="2"/>
  <c r="AC620" i="2"/>
  <c r="AB620" i="2"/>
  <c r="AF620" i="2"/>
  <c r="AU721" i="2"/>
  <c r="AY721" i="2"/>
  <c r="AW721" i="2"/>
  <c r="AX721" i="2"/>
  <c r="AV721" i="2"/>
  <c r="Q721" i="2"/>
  <c r="R721" i="2" s="1"/>
  <c r="AX730" i="2"/>
  <c r="AW730" i="2"/>
  <c r="AY730" i="2"/>
  <c r="AU730" i="2"/>
  <c r="AV730" i="2"/>
  <c r="Q730" i="2"/>
  <c r="R730" i="2" s="1"/>
  <c r="AL753" i="2"/>
  <c r="AK753" i="2"/>
  <c r="AJ753" i="2"/>
  <c r="AI753" i="2"/>
  <c r="AA753" i="2"/>
  <c r="AH753" i="2"/>
  <c r="Z753" i="2"/>
  <c r="Y753" i="2"/>
  <c r="AG753" i="2"/>
  <c r="M753" i="2" s="1"/>
  <c r="N753" i="2" s="1"/>
  <c r="AP856" i="2"/>
  <c r="AO856" i="2"/>
  <c r="AN856" i="2"/>
  <c r="AQ856" i="2"/>
  <c r="AM856" i="2"/>
  <c r="O856" i="2"/>
  <c r="P856" i="2" s="1"/>
  <c r="AF848" i="2"/>
  <c r="AD848" i="2"/>
  <c r="AE848" i="2"/>
  <c r="AC848" i="2"/>
  <c r="AB848" i="2"/>
  <c r="K848" i="2"/>
  <c r="L848" i="2" s="1"/>
  <c r="AH852" i="2"/>
  <c r="Z852" i="2"/>
  <c r="AG852" i="2"/>
  <c r="M852" i="2" s="1"/>
  <c r="N852" i="2" s="1"/>
  <c r="Y852" i="2"/>
  <c r="AL852" i="2"/>
  <c r="AI852" i="2"/>
  <c r="AA852" i="2"/>
  <c r="AK852" i="2"/>
  <c r="AJ852" i="2"/>
  <c r="AX844" i="2"/>
  <c r="AW844" i="2"/>
  <c r="AV844" i="2"/>
  <c r="AY844" i="2"/>
  <c r="AU844" i="2"/>
  <c r="Q844" i="2"/>
  <c r="R844" i="2" s="1"/>
  <c r="X1002" i="2"/>
  <c r="M1002" i="2"/>
  <c r="N1002" i="2" s="1"/>
  <c r="X987" i="2"/>
  <c r="M987" i="2"/>
  <c r="N987" i="2" s="1"/>
  <c r="AY956" i="2"/>
  <c r="AX956" i="2"/>
  <c r="AU956" i="2"/>
  <c r="AW956" i="2"/>
  <c r="AV956" i="2"/>
  <c r="Q956" i="2"/>
  <c r="R956" i="2" s="1"/>
  <c r="AE1009" i="2"/>
  <c r="AD1009" i="2"/>
  <c r="AB1009" i="2"/>
  <c r="AF1009" i="2"/>
  <c r="AC1009" i="2"/>
  <c r="K1009" i="2"/>
  <c r="L1009" i="2" s="1"/>
  <c r="AF1004" i="2"/>
  <c r="AE1004" i="2"/>
  <c r="AD1004" i="2"/>
  <c r="AC1004" i="2"/>
  <c r="AB1004" i="2"/>
  <c r="K1004" i="2"/>
  <c r="L1004" i="2" s="1"/>
  <c r="AF1060" i="2"/>
  <c r="AE1060" i="2"/>
  <c r="AD1060" i="2"/>
  <c r="AC1060" i="2"/>
  <c r="AB1060" i="2"/>
  <c r="K1060" i="2"/>
  <c r="L1060" i="2" s="1"/>
  <c r="X1080" i="2"/>
  <c r="AL1049" i="2"/>
  <c r="AJ1049" i="2"/>
  <c r="AI1049" i="2"/>
  <c r="AA1049" i="2"/>
  <c r="AH1049" i="2"/>
  <c r="Z1049" i="2"/>
  <c r="AK1049" i="2"/>
  <c r="AG1049" i="2"/>
  <c r="M1049" i="2" s="1"/>
  <c r="N1049" i="2" s="1"/>
  <c r="Y1049" i="2"/>
  <c r="AN1090" i="2"/>
  <c r="AM1090" i="2"/>
  <c r="AP1090" i="2"/>
  <c r="AQ1090" i="2"/>
  <c r="AO1090" i="2"/>
  <c r="O1090" i="2"/>
  <c r="P1090" i="2" s="1"/>
  <c r="AC1133" i="2"/>
  <c r="AD1133" i="2"/>
  <c r="AF1133" i="2"/>
  <c r="AE1133" i="2"/>
  <c r="AB1133" i="2"/>
  <c r="AY1177" i="2"/>
  <c r="AX1177" i="2"/>
  <c r="AW1177" i="2"/>
  <c r="AV1177" i="2"/>
  <c r="AU1177" i="2"/>
  <c r="Q1177" i="2"/>
  <c r="R1177" i="2" s="1"/>
  <c r="AY1244" i="2"/>
  <c r="AW1244" i="2"/>
  <c r="AV1244" i="2"/>
  <c r="AU1244" i="2"/>
  <c r="AX1244" i="2"/>
  <c r="Q1244" i="2"/>
  <c r="R1244" i="2" s="1"/>
  <c r="AP1265" i="2"/>
  <c r="AN1265" i="2"/>
  <c r="AM1265" i="2"/>
  <c r="AO1265" i="2"/>
  <c r="AQ1265" i="2"/>
  <c r="O1265" i="2"/>
  <c r="P1265" i="2" s="1"/>
  <c r="M1219" i="2"/>
  <c r="N1219" i="2" s="1"/>
  <c r="X1219" i="2"/>
  <c r="AF1361" i="2"/>
  <c r="AE1361" i="2"/>
  <c r="AC1361" i="2"/>
  <c r="AB1361" i="2"/>
  <c r="AD1361" i="2"/>
  <c r="K1361" i="2"/>
  <c r="L1361" i="2" s="1"/>
  <c r="AI1281" i="2"/>
  <c r="AA1281" i="2"/>
  <c r="AL1281" i="2"/>
  <c r="AJ1281" i="2"/>
  <c r="Z1281" i="2"/>
  <c r="AK1281" i="2"/>
  <c r="AH1281" i="2"/>
  <c r="AG1281" i="2"/>
  <c r="M1281" i="2" s="1"/>
  <c r="N1281" i="2" s="1"/>
  <c r="Y1281" i="2"/>
  <c r="AJ1362" i="2"/>
  <c r="AI1362" i="2"/>
  <c r="AA1362" i="2"/>
  <c r="AG1362" i="2"/>
  <c r="M1362" i="2" s="1"/>
  <c r="N1362" i="2" s="1"/>
  <c r="Y1362" i="2"/>
  <c r="AL1362" i="2"/>
  <c r="AH1362" i="2"/>
  <c r="Z1362" i="2"/>
  <c r="AK1362" i="2"/>
  <c r="AF1383" i="2"/>
  <c r="AC1383" i="2"/>
  <c r="AB1383" i="2"/>
  <c r="AE1383" i="2"/>
  <c r="AD1383" i="2"/>
  <c r="K1383" i="2"/>
  <c r="L1383" i="2" s="1"/>
  <c r="AO1416" i="2"/>
  <c r="AN1416" i="2"/>
  <c r="AM1416" i="2"/>
  <c r="AP1416" i="2"/>
  <c r="AQ1416" i="2"/>
  <c r="O1416" i="2"/>
  <c r="P1416" i="2" s="1"/>
  <c r="AY1409" i="2"/>
  <c r="AW1409" i="2"/>
  <c r="AV1409" i="2"/>
  <c r="AU1409" i="2"/>
  <c r="AX1409" i="2"/>
  <c r="Q1409" i="2"/>
  <c r="R1409" i="2" s="1"/>
  <c r="AN1412" i="2"/>
  <c r="AM1412" i="2"/>
  <c r="AQ1412" i="2"/>
  <c r="AP1412" i="2"/>
  <c r="AO1412" i="2"/>
  <c r="O1412" i="2"/>
  <c r="P1412" i="2" s="1"/>
  <c r="AE1458" i="2"/>
  <c r="AC1458" i="2"/>
  <c r="AB1458" i="2"/>
  <c r="AF1458" i="2"/>
  <c r="AD1458" i="2"/>
  <c r="K1458" i="2"/>
  <c r="L1458" i="2" s="1"/>
  <c r="AH1477" i="2"/>
  <c r="Z1477" i="2"/>
  <c r="AG1477" i="2"/>
  <c r="M1477" i="2" s="1"/>
  <c r="N1477" i="2" s="1"/>
  <c r="Y1477" i="2"/>
  <c r="AL1477" i="2"/>
  <c r="AK1477" i="2"/>
  <c r="AI1477" i="2"/>
  <c r="AA1477" i="2"/>
  <c r="AJ1477" i="2"/>
  <c r="AU1313" i="2"/>
  <c r="AX1313" i="2"/>
  <c r="AY1313" i="2"/>
  <c r="AW1313" i="2"/>
  <c r="AV1313" i="2"/>
  <c r="Q1313" i="2"/>
  <c r="R1313" i="2" s="1"/>
  <c r="AO1339" i="2"/>
  <c r="AQ1339" i="2"/>
  <c r="AP1339" i="2"/>
  <c r="AM1339" i="2"/>
  <c r="AN1339" i="2"/>
  <c r="O1339" i="2"/>
  <c r="P1339" i="2" s="1"/>
  <c r="AM1370" i="2"/>
  <c r="AO1370" i="2"/>
  <c r="AQ1370" i="2"/>
  <c r="AP1370" i="2"/>
  <c r="AN1370" i="2"/>
  <c r="O1370" i="2"/>
  <c r="P1370" i="2" s="1"/>
  <c r="X1469" i="2"/>
  <c r="AM1071" i="2"/>
  <c r="AQ1071" i="2"/>
  <c r="AP1071" i="2"/>
  <c r="AO1071" i="2"/>
  <c r="AN1071" i="2"/>
  <c r="O1071" i="2"/>
  <c r="P1071" i="2" s="1"/>
  <c r="AF1152" i="2"/>
  <c r="AE1152" i="2"/>
  <c r="AD1152" i="2"/>
  <c r="AC1152" i="2"/>
  <c r="AB1152" i="2"/>
  <c r="K1152" i="2"/>
  <c r="L1152" i="2" s="1"/>
  <c r="AJ247" i="2"/>
  <c r="AH247" i="2"/>
  <c r="Z247" i="2"/>
  <c r="AA247" i="2"/>
  <c r="AI247" i="2"/>
  <c r="AG247" i="2"/>
  <c r="M247" i="2" s="1"/>
  <c r="N247" i="2" s="1"/>
  <c r="AK247" i="2"/>
  <c r="Y247" i="2"/>
  <c r="AL247" i="2"/>
  <c r="AN415" i="2"/>
  <c r="AQ415" i="2"/>
  <c r="AP415" i="2"/>
  <c r="AO415" i="2"/>
  <c r="AM415" i="2"/>
  <c r="O415" i="2"/>
  <c r="P415" i="2" s="1"/>
  <c r="AT242" i="2"/>
  <c r="AR242" i="2"/>
  <c r="AS242" i="2"/>
  <c r="AX406" i="2"/>
  <c r="AW406" i="2"/>
  <c r="AY406" i="2"/>
  <c r="AV406" i="2"/>
  <c r="AU406" i="2"/>
  <c r="Q406" i="2"/>
  <c r="R406" i="2" s="1"/>
  <c r="AV254" i="2"/>
  <c r="AY254" i="2"/>
  <c r="AU254" i="2"/>
  <c r="AX254" i="2"/>
  <c r="AW254" i="2"/>
  <c r="Q254" i="2"/>
  <c r="R254" i="2" s="1"/>
  <c r="AY500" i="2"/>
  <c r="AX500" i="2"/>
  <c r="AW500" i="2"/>
  <c r="AV500" i="2"/>
  <c r="AU500" i="2"/>
  <c r="Q500" i="2"/>
  <c r="R500" i="2" s="1"/>
  <c r="AQ570" i="2"/>
  <c r="AP570" i="2"/>
  <c r="AO570" i="2"/>
  <c r="AM570" i="2"/>
  <c r="AN570" i="2"/>
  <c r="O570" i="2"/>
  <c r="P570" i="2" s="1"/>
  <c r="AY623" i="2"/>
  <c r="AX623" i="2"/>
  <c r="AW623" i="2"/>
  <c r="AV623" i="2"/>
  <c r="AU623" i="2"/>
  <c r="Q623" i="2"/>
  <c r="R623" i="2" s="1"/>
  <c r="AT670" i="2"/>
  <c r="AS670" i="2"/>
  <c r="AR670" i="2"/>
  <c r="AV686" i="2"/>
  <c r="AU686" i="2"/>
  <c r="AY686" i="2"/>
  <c r="AW686" i="2"/>
  <c r="AX686" i="2"/>
  <c r="Q686" i="2"/>
  <c r="R686" i="2" s="1"/>
  <c r="AM725" i="2"/>
  <c r="AQ725" i="2"/>
  <c r="AO725" i="2"/>
  <c r="AP725" i="2"/>
  <c r="AN725" i="2"/>
  <c r="O725" i="2"/>
  <c r="P725" i="2" s="1"/>
  <c r="AD881" i="2"/>
  <c r="AC881" i="2"/>
  <c r="AB881" i="2"/>
  <c r="AE881" i="2"/>
  <c r="AF881" i="2"/>
  <c r="K881" i="2"/>
  <c r="L881" i="2" s="1"/>
  <c r="AD795" i="2"/>
  <c r="AC795" i="2"/>
  <c r="AB795" i="2"/>
  <c r="AE795" i="2"/>
  <c r="AF795" i="2"/>
  <c r="K795" i="2"/>
  <c r="L795" i="2" s="1"/>
  <c r="AY902" i="2"/>
  <c r="AU902" i="2"/>
  <c r="AX902" i="2"/>
  <c r="AW902" i="2"/>
  <c r="AV902" i="2"/>
  <c r="Q902" i="2"/>
  <c r="R902" i="2" s="1"/>
  <c r="AQ938" i="2"/>
  <c r="AM938" i="2"/>
  <c r="AP938" i="2"/>
  <c r="AO938" i="2"/>
  <c r="AN938" i="2"/>
  <c r="O938" i="2"/>
  <c r="P938" i="2" s="1"/>
  <c r="AF989" i="2"/>
  <c r="AE989" i="2"/>
  <c r="AD989" i="2"/>
  <c r="AC989" i="2"/>
  <c r="AB989" i="2"/>
  <c r="K989" i="2"/>
  <c r="L989" i="2" s="1"/>
  <c r="M1042" i="2"/>
  <c r="N1042" i="2" s="1"/>
  <c r="X1042" i="2"/>
  <c r="AE1053" i="2"/>
  <c r="AD1053" i="2"/>
  <c r="AB1053" i="2"/>
  <c r="AF1053" i="2"/>
  <c r="AC1053" i="2"/>
  <c r="K1053" i="2"/>
  <c r="L1053" i="2" s="1"/>
  <c r="AO1158" i="2"/>
  <c r="AN1158" i="2"/>
  <c r="AM1158" i="2"/>
  <c r="AP1158" i="2"/>
  <c r="AQ1158" i="2"/>
  <c r="O1158" i="2"/>
  <c r="P1158" i="2" s="1"/>
  <c r="AT1227" i="2"/>
  <c r="AS1227" i="2"/>
  <c r="AR1227" i="2"/>
  <c r="AK1157" i="2"/>
  <c r="AJ1157" i="2"/>
  <c r="AI1157" i="2"/>
  <c r="AA1157" i="2"/>
  <c r="AH1157" i="2"/>
  <c r="Z1157" i="2"/>
  <c r="AG1157" i="2"/>
  <c r="M1157" i="2" s="1"/>
  <c r="N1157" i="2" s="1"/>
  <c r="Y1157" i="2"/>
  <c r="AL1157" i="2"/>
  <c r="AK1217" i="2"/>
  <c r="AJ1217" i="2"/>
  <c r="AA1217" i="2"/>
  <c r="Z1217" i="2"/>
  <c r="Y1217" i="2"/>
  <c r="AL1217" i="2"/>
  <c r="AI1217" i="2"/>
  <c r="AH1217" i="2"/>
  <c r="AG1217" i="2"/>
  <c r="M1217" i="2" s="1"/>
  <c r="N1217" i="2" s="1"/>
  <c r="AE1280" i="2"/>
  <c r="AD1280" i="2"/>
  <c r="AB1280" i="2"/>
  <c r="AF1280" i="2"/>
  <c r="AC1280" i="2"/>
  <c r="K1280" i="2"/>
  <c r="L1280" i="2" s="1"/>
  <c r="AF1324" i="2"/>
  <c r="AC1324" i="2"/>
  <c r="AB1324" i="2"/>
  <c r="AE1324" i="2"/>
  <c r="AD1324" i="2"/>
  <c r="K1324" i="2"/>
  <c r="L1324" i="2" s="1"/>
  <c r="AE1390" i="2"/>
  <c r="AB1390" i="2"/>
  <c r="AD1390" i="2"/>
  <c r="AC1390" i="2"/>
  <c r="AF1390" i="2"/>
  <c r="K1390" i="2"/>
  <c r="L1390" i="2" s="1"/>
  <c r="AK1399" i="2"/>
  <c r="AJ1399" i="2"/>
  <c r="AA1399" i="2"/>
  <c r="AG1399" i="2"/>
  <c r="M1399" i="2" s="1"/>
  <c r="N1399" i="2" s="1"/>
  <c r="AL1399" i="2"/>
  <c r="Y1399" i="2"/>
  <c r="AI1399" i="2"/>
  <c r="AH1399" i="2"/>
  <c r="Z1399" i="2"/>
  <c r="AJ1413" i="2"/>
  <c r="AI1413" i="2"/>
  <c r="AA1413" i="2"/>
  <c r="AG1413" i="2"/>
  <c r="M1413" i="2" s="1"/>
  <c r="N1413" i="2" s="1"/>
  <c r="AL1413" i="2"/>
  <c r="Z1413" i="2"/>
  <c r="AH1413" i="2"/>
  <c r="AK1413" i="2"/>
  <c r="Y1413" i="2"/>
  <c r="AC1471" i="2"/>
  <c r="AB1471" i="2"/>
  <c r="AF1471" i="2"/>
  <c r="AE1471" i="2"/>
  <c r="AD1471" i="2"/>
  <c r="K1471" i="2"/>
  <c r="L1471" i="2" s="1"/>
  <c r="AX937" i="2"/>
  <c r="AW937" i="2"/>
  <c r="AV937" i="2"/>
  <c r="AU937" i="2"/>
  <c r="AY937" i="2"/>
  <c r="Q937" i="2"/>
  <c r="R937" i="2" s="1"/>
  <c r="AY1185" i="2"/>
  <c r="AX1185" i="2"/>
  <c r="AW1185" i="2"/>
  <c r="AV1185" i="2"/>
  <c r="AU1185" i="2"/>
  <c r="Q1185" i="2"/>
  <c r="R1185" i="2" s="1"/>
  <c r="AY291" i="2"/>
  <c r="AX291" i="2"/>
  <c r="AV291" i="2"/>
  <c r="AW291" i="2"/>
  <c r="AU291" i="2"/>
  <c r="AX251" i="2"/>
  <c r="AV251" i="2"/>
  <c r="AU251" i="2"/>
  <c r="AY251" i="2"/>
  <c r="AW251" i="2"/>
  <c r="Q251" i="2"/>
  <c r="R251" i="2" s="1"/>
  <c r="AV302" i="2"/>
  <c r="AU302" i="2"/>
  <c r="AX302" i="2"/>
  <c r="AW302" i="2"/>
  <c r="AY302" i="2"/>
  <c r="Q302" i="2"/>
  <c r="R302" i="2" s="1"/>
  <c r="AQ502" i="2"/>
  <c r="AP502" i="2"/>
  <c r="AO502" i="2"/>
  <c r="AN502" i="2"/>
  <c r="AM502" i="2"/>
  <c r="O502" i="2"/>
  <c r="P502" i="2" s="1"/>
  <c r="AQ586" i="2"/>
  <c r="AP586" i="2"/>
  <c r="AO586" i="2"/>
  <c r="AM586" i="2"/>
  <c r="AN586" i="2"/>
  <c r="O586" i="2"/>
  <c r="P586" i="2" s="1"/>
  <c r="AQ514" i="2"/>
  <c r="AP514" i="2"/>
  <c r="AO514" i="2"/>
  <c r="AN514" i="2"/>
  <c r="AM514" i="2"/>
  <c r="X650" i="2"/>
  <c r="X592" i="2"/>
  <c r="M684" i="2"/>
  <c r="N684" i="2" s="1"/>
  <c r="X684" i="2"/>
  <c r="AN718" i="2"/>
  <c r="AP718" i="2"/>
  <c r="AQ718" i="2"/>
  <c r="AO718" i="2"/>
  <c r="AM718" i="2"/>
  <c r="O718" i="2"/>
  <c r="P718" i="2" s="1"/>
  <c r="AP739" i="2"/>
  <c r="AM739" i="2"/>
  <c r="AO739" i="2"/>
  <c r="AQ739" i="2"/>
  <c r="AN739" i="2"/>
  <c r="O739" i="2"/>
  <c r="P739" i="2" s="1"/>
  <c r="AT760" i="2"/>
  <c r="AR760" i="2"/>
  <c r="AS760" i="2"/>
  <c r="AP883" i="2"/>
  <c r="AO883" i="2"/>
  <c r="AM883" i="2"/>
  <c r="AN883" i="2"/>
  <c r="AQ883" i="2"/>
  <c r="O883" i="2"/>
  <c r="P883" i="2" s="1"/>
  <c r="X727" i="2"/>
  <c r="M727" i="2"/>
  <c r="N727" i="2" s="1"/>
  <c r="AX846" i="2"/>
  <c r="AW846" i="2"/>
  <c r="AV846" i="2"/>
  <c r="AY846" i="2"/>
  <c r="AU846" i="2"/>
  <c r="Q846" i="2"/>
  <c r="R846" i="2" s="1"/>
  <c r="AT959" i="2"/>
  <c r="AS959" i="2"/>
  <c r="AR959" i="2"/>
  <c r="AL763" i="2"/>
  <c r="AK763" i="2"/>
  <c r="AJ763" i="2"/>
  <c r="AI763" i="2"/>
  <c r="AA763" i="2"/>
  <c r="AH763" i="2"/>
  <c r="Z763" i="2"/>
  <c r="AG763" i="2"/>
  <c r="M763" i="2" s="1"/>
  <c r="N763" i="2" s="1"/>
  <c r="Y763" i="2"/>
  <c r="AL853" i="2"/>
  <c r="AK853" i="2"/>
  <c r="AJ853" i="2"/>
  <c r="AH853" i="2"/>
  <c r="Z853" i="2"/>
  <c r="Y853" i="2"/>
  <c r="AI853" i="2"/>
  <c r="AA853" i="2"/>
  <c r="AG853" i="2"/>
  <c r="M853" i="2" s="1"/>
  <c r="N853" i="2" s="1"/>
  <c r="AW925" i="2"/>
  <c r="AV925" i="2"/>
  <c r="AU925" i="2"/>
  <c r="AY925" i="2"/>
  <c r="AX925" i="2"/>
  <c r="Q925" i="2"/>
  <c r="R925" i="2" s="1"/>
  <c r="AT996" i="2"/>
  <c r="AR996" i="2"/>
  <c r="AS996" i="2"/>
  <c r="AF1016" i="2"/>
  <c r="AE1016" i="2"/>
  <c r="AD1016" i="2"/>
  <c r="AC1016" i="2"/>
  <c r="AB1016" i="2"/>
  <c r="K1016" i="2"/>
  <c r="L1016" i="2" s="1"/>
  <c r="AM1035" i="2"/>
  <c r="AQ1035" i="2"/>
  <c r="AP1035" i="2"/>
  <c r="AN1035" i="2"/>
  <c r="AO1035" i="2"/>
  <c r="O1035" i="2"/>
  <c r="P1035" i="2" s="1"/>
  <c r="AK1143" i="2"/>
  <c r="AJ1143" i="2"/>
  <c r="AH1143" i="2"/>
  <c r="Z1143" i="2"/>
  <c r="AG1143" i="2"/>
  <c r="M1143" i="2" s="1"/>
  <c r="N1143" i="2" s="1"/>
  <c r="Y1143" i="2"/>
  <c r="AL1143" i="2"/>
  <c r="AA1143" i="2"/>
  <c r="AI1143" i="2"/>
  <c r="M1159" i="2"/>
  <c r="N1159" i="2" s="1"/>
  <c r="X1159" i="2"/>
  <c r="AY1250" i="2"/>
  <c r="AU1250" i="2"/>
  <c r="AX1250" i="2"/>
  <c r="AV1250" i="2"/>
  <c r="AW1250" i="2"/>
  <c r="M1344" i="2"/>
  <c r="N1344" i="2" s="1"/>
  <c r="X1344" i="2"/>
  <c r="AM1319" i="2"/>
  <c r="AP1319" i="2"/>
  <c r="AO1319" i="2"/>
  <c r="AQ1319" i="2"/>
  <c r="AN1319" i="2"/>
  <c r="O1319" i="2"/>
  <c r="P1319" i="2" s="1"/>
  <c r="X1337" i="2"/>
  <c r="AN1359" i="2"/>
  <c r="AM1359" i="2"/>
  <c r="AQ1359" i="2"/>
  <c r="AO1359" i="2"/>
  <c r="AP1359" i="2"/>
  <c r="O1359" i="2"/>
  <c r="P1359" i="2" s="1"/>
  <c r="AE1403" i="2"/>
  <c r="AD1403" i="2"/>
  <c r="AF1403" i="2"/>
  <c r="AC1403" i="2"/>
  <c r="AB1403" i="2"/>
  <c r="K1403" i="2"/>
  <c r="L1403" i="2" s="1"/>
  <c r="X1413" i="2"/>
  <c r="AD1486" i="2"/>
  <c r="AF1486" i="2"/>
  <c r="AE1486" i="2"/>
  <c r="AC1486" i="2"/>
  <c r="AB1486" i="2"/>
  <c r="AD757" i="2"/>
  <c r="AC757" i="2"/>
  <c r="AB757" i="2"/>
  <c r="AE757" i="2"/>
  <c r="AF757" i="2"/>
  <c r="K757" i="2"/>
  <c r="L757" i="2" s="1"/>
  <c r="AK1215" i="2"/>
  <c r="AJ1215" i="2"/>
  <c r="AL1215" i="2"/>
  <c r="AI1215" i="2"/>
  <c r="AH1215" i="2"/>
  <c r="AG1215" i="2"/>
  <c r="M1215" i="2" s="1"/>
  <c r="N1215" i="2" s="1"/>
  <c r="AA1215" i="2"/>
  <c r="Z1215" i="2"/>
  <c r="Y1215" i="2"/>
  <c r="AV1363" i="2"/>
  <c r="AU1363" i="2"/>
  <c r="AW1363" i="2"/>
  <c r="AX1363" i="2"/>
  <c r="AY1363" i="2"/>
  <c r="Q1363" i="2"/>
  <c r="R1363" i="2" s="1"/>
  <c r="AB450" i="2"/>
  <c r="AE450" i="2"/>
  <c r="AF450" i="2"/>
  <c r="AD450" i="2"/>
  <c r="AC450" i="2"/>
  <c r="K450" i="2"/>
  <c r="L450" i="2" s="1"/>
  <c r="AR492" i="2"/>
  <c r="AT492" i="2"/>
  <c r="AS492" i="2"/>
  <c r="AN501" i="2"/>
  <c r="AM501" i="2"/>
  <c r="AQ501" i="2"/>
  <c r="AP501" i="2"/>
  <c r="AO501" i="2"/>
  <c r="O501" i="2"/>
  <c r="P501" i="2" s="1"/>
  <c r="X526" i="2"/>
  <c r="AY572" i="2"/>
  <c r="AX572" i="2"/>
  <c r="AW572" i="2"/>
  <c r="AU572" i="2"/>
  <c r="AV572" i="2"/>
  <c r="Q572" i="2"/>
  <c r="R572" i="2" s="1"/>
  <c r="AY629" i="2"/>
  <c r="AX629" i="2"/>
  <c r="AW629" i="2"/>
  <c r="AV629" i="2"/>
  <c r="AU629" i="2"/>
  <c r="Q629" i="2"/>
  <c r="R629" i="2" s="1"/>
  <c r="AW703" i="2"/>
  <c r="AY703" i="2"/>
  <c r="AX703" i="2"/>
  <c r="AV703" i="2"/>
  <c r="AU703" i="2"/>
  <c r="Q703" i="2"/>
  <c r="R703" i="2" s="1"/>
  <c r="AX833" i="2"/>
  <c r="AU833" i="2"/>
  <c r="AV833" i="2"/>
  <c r="AW833" i="2"/>
  <c r="AY833" i="2"/>
  <c r="Q833" i="2"/>
  <c r="R833" i="2" s="1"/>
  <c r="AQ976" i="2"/>
  <c r="AP976" i="2"/>
  <c r="AO976" i="2"/>
  <c r="AM976" i="2"/>
  <c r="AN976" i="2"/>
  <c r="O976" i="2"/>
  <c r="P976" i="2" s="1"/>
  <c r="X749" i="2"/>
  <c r="M749" i="2"/>
  <c r="N749" i="2" s="1"/>
  <c r="AF894" i="2"/>
  <c r="AD894" i="2"/>
  <c r="AC894" i="2"/>
  <c r="AE894" i="2"/>
  <c r="AB894" i="2"/>
  <c r="K894" i="2"/>
  <c r="L894" i="2" s="1"/>
  <c r="M975" i="2"/>
  <c r="N975" i="2" s="1"/>
  <c r="X975" i="2"/>
  <c r="AF925" i="2"/>
  <c r="AE925" i="2"/>
  <c r="AD925" i="2"/>
  <c r="AC925" i="2"/>
  <c r="AB925" i="2"/>
  <c r="K925" i="2"/>
  <c r="L925" i="2" s="1"/>
  <c r="M985" i="2"/>
  <c r="N985" i="2" s="1"/>
  <c r="X985" i="2"/>
  <c r="X1030" i="2"/>
  <c r="M1030" i="2"/>
  <c r="N1030" i="2" s="1"/>
  <c r="AT1065" i="2"/>
  <c r="AR1065" i="2"/>
  <c r="AS1065" i="2"/>
  <c r="AY1203" i="2"/>
  <c r="AX1203" i="2"/>
  <c r="AW1203" i="2"/>
  <c r="AV1203" i="2"/>
  <c r="AU1203" i="2"/>
  <c r="Q1203" i="2"/>
  <c r="R1203" i="2" s="1"/>
  <c r="AH1257" i="2"/>
  <c r="Z1257" i="2"/>
  <c r="AG1257" i="2"/>
  <c r="M1257" i="2" s="1"/>
  <c r="N1257" i="2" s="1"/>
  <c r="Y1257" i="2"/>
  <c r="AL1257" i="2"/>
  <c r="AA1257" i="2"/>
  <c r="AK1257" i="2"/>
  <c r="AI1257" i="2"/>
  <c r="AJ1257" i="2"/>
  <c r="AK1353" i="2"/>
  <c r="AJ1353" i="2"/>
  <c r="AL1353" i="2"/>
  <c r="AA1353" i="2"/>
  <c r="AG1353" i="2"/>
  <c r="M1353" i="2" s="1"/>
  <c r="N1353" i="2" s="1"/>
  <c r="AH1353" i="2"/>
  <c r="Z1353" i="2"/>
  <c r="AI1353" i="2"/>
  <c r="Y1353" i="2"/>
  <c r="AJ1364" i="2"/>
  <c r="AI1364" i="2"/>
  <c r="AA1364" i="2"/>
  <c r="AG1364" i="2"/>
  <c r="Y1364" i="2"/>
  <c r="AK1364" i="2"/>
  <c r="AH1364" i="2"/>
  <c r="AL1364" i="2"/>
  <c r="Z1364" i="2"/>
  <c r="AO1422" i="2"/>
  <c r="AN1422" i="2"/>
  <c r="AM1422" i="2"/>
  <c r="AP1422" i="2"/>
  <c r="AQ1422" i="2"/>
  <c r="O1422" i="2"/>
  <c r="P1422" i="2" s="1"/>
  <c r="AY1455" i="2"/>
  <c r="AW1455" i="2"/>
  <c r="AV1455" i="2"/>
  <c r="AX1455" i="2"/>
  <c r="AU1455" i="2"/>
  <c r="Q1455" i="2"/>
  <c r="R1455" i="2" s="1"/>
  <c r="AL1484" i="2"/>
  <c r="AK1484" i="2"/>
  <c r="AI1484" i="2"/>
  <c r="AA1484" i="2"/>
  <c r="AH1484" i="2"/>
  <c r="AJ1484" i="2"/>
  <c r="AG1484" i="2"/>
  <c r="M1484" i="2" s="1"/>
  <c r="N1484" i="2" s="1"/>
  <c r="Y1484" i="2"/>
  <c r="Z1484" i="2"/>
  <c r="AN1439" i="2"/>
  <c r="AM1439" i="2"/>
  <c r="AQ1439" i="2"/>
  <c r="AO1439" i="2"/>
  <c r="AP1439" i="2"/>
  <c r="O1439" i="2"/>
  <c r="P1439" i="2" s="1"/>
  <c r="X1153" i="2"/>
  <c r="AT288" i="2"/>
  <c r="AR288" i="2"/>
  <c r="AS288" i="2"/>
  <c r="AN453" i="2"/>
  <c r="AM453" i="2"/>
  <c r="AQ453" i="2"/>
  <c r="AP453" i="2"/>
  <c r="AO453" i="2"/>
  <c r="O453" i="2"/>
  <c r="P453" i="2" s="1"/>
  <c r="AQ466" i="2"/>
  <c r="AP466" i="2"/>
  <c r="AO466" i="2"/>
  <c r="AM466" i="2"/>
  <c r="AN466" i="2"/>
  <c r="O466" i="2"/>
  <c r="P466" i="2" s="1"/>
  <c r="AD703" i="2"/>
  <c r="AE703" i="2"/>
  <c r="AC703" i="2"/>
  <c r="AB703" i="2"/>
  <c r="AF703" i="2"/>
  <c r="K703" i="2"/>
  <c r="L703" i="2" s="1"/>
  <c r="X630" i="2"/>
  <c r="AI576" i="2"/>
  <c r="AA576" i="2"/>
  <c r="AH576" i="2"/>
  <c r="Z576" i="2"/>
  <c r="AG576" i="2"/>
  <c r="Y576" i="2"/>
  <c r="AJ576" i="2"/>
  <c r="AL576" i="2"/>
  <c r="AK576" i="2"/>
  <c r="X715" i="2"/>
  <c r="AP778" i="2"/>
  <c r="AO778" i="2"/>
  <c r="AN778" i="2"/>
  <c r="AM778" i="2"/>
  <c r="AQ778" i="2"/>
  <c r="O778" i="2"/>
  <c r="P778" i="2" s="1"/>
  <c r="K878" i="2"/>
  <c r="L878" i="2" s="1"/>
  <c r="AE1029" i="2"/>
  <c r="AD1029" i="2"/>
  <c r="AB1029" i="2"/>
  <c r="AC1029" i="2"/>
  <c r="AF1029" i="2"/>
  <c r="K1029" i="2"/>
  <c r="L1029" i="2" s="1"/>
  <c r="AP979" i="2"/>
  <c r="AO979" i="2"/>
  <c r="AN979" i="2"/>
  <c r="AM979" i="2"/>
  <c r="AQ979" i="2"/>
  <c r="O979" i="2"/>
  <c r="P979" i="2" s="1"/>
  <c r="AW929" i="2"/>
  <c r="AV929" i="2"/>
  <c r="AU929" i="2"/>
  <c r="AY929" i="2"/>
  <c r="AX929" i="2"/>
  <c r="Q929" i="2"/>
  <c r="R929" i="2" s="1"/>
  <c r="AL1033" i="2"/>
  <c r="AJ1033" i="2"/>
  <c r="AI1033" i="2"/>
  <c r="AA1033" i="2"/>
  <c r="AH1033" i="2"/>
  <c r="Z1033" i="2"/>
  <c r="AK1033" i="2"/>
  <c r="AG1033" i="2"/>
  <c r="M1033" i="2" s="1"/>
  <c r="N1033" i="2" s="1"/>
  <c r="Y1033" i="2"/>
  <c r="X999" i="2"/>
  <c r="M999" i="2"/>
  <c r="N999" i="2" s="1"/>
  <c r="AM1273" i="2"/>
  <c r="AP1273" i="2"/>
  <c r="AQ1273" i="2"/>
  <c r="AO1273" i="2"/>
  <c r="AN1273" i="2"/>
  <c r="O1273" i="2"/>
  <c r="P1273" i="2" s="1"/>
  <c r="X1206" i="2"/>
  <c r="M1206" i="2"/>
  <c r="N1206" i="2" s="1"/>
  <c r="AL1262" i="2"/>
  <c r="AG1262" i="2"/>
  <c r="M1262" i="2" s="1"/>
  <c r="N1262" i="2" s="1"/>
  <c r="AA1262" i="2"/>
  <c r="Z1262" i="2"/>
  <c r="AK1262" i="2"/>
  <c r="AJ1262" i="2"/>
  <c r="AI1262" i="2"/>
  <c r="AH1262" i="2"/>
  <c r="Y1262" i="2"/>
  <c r="AO1268" i="2"/>
  <c r="AN1268" i="2"/>
  <c r="AQ1268" i="2"/>
  <c r="AM1268" i="2"/>
  <c r="AP1268" i="2"/>
  <c r="O1268" i="2"/>
  <c r="P1268" i="2" s="1"/>
  <c r="K1267" i="2"/>
  <c r="L1267" i="2" s="1"/>
  <c r="AF1335" i="2"/>
  <c r="AE1335" i="2"/>
  <c r="AD1335" i="2"/>
  <c r="AC1335" i="2"/>
  <c r="AB1335" i="2"/>
  <c r="K1335" i="2"/>
  <c r="L1335" i="2" s="1"/>
  <c r="AE1275" i="2"/>
  <c r="AC1275" i="2"/>
  <c r="AB1275" i="2"/>
  <c r="AD1275" i="2"/>
  <c r="K1275" i="2"/>
  <c r="L1275" i="2" s="1"/>
  <c r="AF1275" i="2"/>
  <c r="AS1292" i="2"/>
  <c r="AT1292" i="2"/>
  <c r="AR1292" i="2"/>
  <c r="AW1293" i="2"/>
  <c r="AY1293" i="2"/>
  <c r="AX1293" i="2"/>
  <c r="AV1293" i="2"/>
  <c r="AU1293" i="2"/>
  <c r="Q1293" i="2"/>
  <c r="R1293" i="2" s="1"/>
  <c r="AM1380" i="2"/>
  <c r="AN1380" i="2"/>
  <c r="AP1380" i="2"/>
  <c r="AO1380" i="2"/>
  <c r="AQ1380" i="2"/>
  <c r="O1380" i="2"/>
  <c r="P1380" i="2" s="1"/>
  <c r="AO1426" i="2"/>
  <c r="AN1426" i="2"/>
  <c r="AM1426" i="2"/>
  <c r="AP1426" i="2"/>
  <c r="AQ1426" i="2"/>
  <c r="O1426" i="2"/>
  <c r="P1426" i="2" s="1"/>
  <c r="AL1465" i="2"/>
  <c r="AK1465" i="2"/>
  <c r="AI1465" i="2"/>
  <c r="AA1465" i="2"/>
  <c r="AH1465" i="2"/>
  <c r="Z1465" i="2"/>
  <c r="AG1465" i="2"/>
  <c r="M1465" i="2" s="1"/>
  <c r="N1465" i="2" s="1"/>
  <c r="Y1465" i="2"/>
  <c r="AJ1465" i="2"/>
  <c r="AW1495" i="2"/>
  <c r="AU1495" i="2"/>
  <c r="AY1495" i="2"/>
  <c r="AX1495" i="2"/>
  <c r="AV1495" i="2"/>
  <c r="Q1495" i="2"/>
  <c r="R1495" i="2" s="1"/>
  <c r="AG1178" i="2"/>
  <c r="M1178" i="2" s="1"/>
  <c r="N1178" i="2" s="1"/>
  <c r="Y1178" i="2"/>
  <c r="AL1178" i="2"/>
  <c r="AK1178" i="2"/>
  <c r="AJ1178" i="2"/>
  <c r="AA1178" i="2"/>
  <c r="Z1178" i="2"/>
  <c r="AI1178" i="2"/>
  <c r="AH1178" i="2"/>
  <c r="AQ1371" i="2"/>
  <c r="AP1371" i="2"/>
  <c r="AO1371" i="2"/>
  <c r="AN1371" i="2"/>
  <c r="AM1371" i="2"/>
  <c r="O1371" i="2"/>
  <c r="P1371" i="2" s="1"/>
  <c r="AE1461" i="2"/>
  <c r="AD1461" i="2"/>
  <c r="AC1461" i="2"/>
  <c r="AF1461" i="2"/>
  <c r="AB1461" i="2"/>
  <c r="K1461" i="2"/>
  <c r="L1461" i="2" s="1"/>
  <c r="K183" i="2"/>
  <c r="L183" i="2" s="1"/>
  <c r="K180" i="2"/>
  <c r="L180" i="2" s="1"/>
  <c r="AW328" i="2"/>
  <c r="AV328" i="2"/>
  <c r="AU328" i="2"/>
  <c r="AY328" i="2"/>
  <c r="AX328" i="2"/>
  <c r="Q328" i="2"/>
  <c r="R328" i="2" s="1"/>
  <c r="AN375" i="2"/>
  <c r="AM375" i="2"/>
  <c r="AQ375" i="2"/>
  <c r="AO375" i="2"/>
  <c r="AP375" i="2"/>
  <c r="O375" i="2"/>
  <c r="P375" i="2" s="1"/>
  <c r="AY359" i="2"/>
  <c r="AX359" i="2"/>
  <c r="AV359" i="2"/>
  <c r="AW359" i="2"/>
  <c r="AU359" i="2"/>
  <c r="Q359" i="2"/>
  <c r="R359" i="2" s="1"/>
  <c r="AU521" i="2"/>
  <c r="AY521" i="2"/>
  <c r="AX521" i="2"/>
  <c r="AW521" i="2"/>
  <c r="AV521" i="2"/>
  <c r="Q521" i="2"/>
  <c r="R521" i="2" s="1"/>
  <c r="X493" i="2"/>
  <c r="M493" i="2"/>
  <c r="N493" i="2" s="1"/>
  <c r="AQ574" i="2"/>
  <c r="AP574" i="2"/>
  <c r="AO574" i="2"/>
  <c r="AM574" i="2"/>
  <c r="AN574" i="2"/>
  <c r="O574" i="2"/>
  <c r="P574" i="2" s="1"/>
  <c r="AY609" i="2"/>
  <c r="AX609" i="2"/>
  <c r="AW609" i="2"/>
  <c r="AV609" i="2"/>
  <c r="AU609" i="2"/>
  <c r="Q609" i="2"/>
  <c r="R609" i="2" s="1"/>
  <c r="AI552" i="2"/>
  <c r="AA552" i="2"/>
  <c r="AH552" i="2"/>
  <c r="Z552" i="2"/>
  <c r="AG552" i="2"/>
  <c r="M552" i="2" s="1"/>
  <c r="N552" i="2" s="1"/>
  <c r="Y552" i="2"/>
  <c r="AJ552" i="2"/>
  <c r="AL552" i="2"/>
  <c r="AK552" i="2"/>
  <c r="AL656" i="2"/>
  <c r="AK656" i="2"/>
  <c r="AI656" i="2"/>
  <c r="AA656" i="2"/>
  <c r="AG656" i="2"/>
  <c r="M656" i="2" s="1"/>
  <c r="N656" i="2" s="1"/>
  <c r="Y656" i="2"/>
  <c r="AJ656" i="2"/>
  <c r="AH656" i="2"/>
  <c r="Z656" i="2"/>
  <c r="AQ625" i="2"/>
  <c r="AP625" i="2"/>
  <c r="AO625" i="2"/>
  <c r="AN625" i="2"/>
  <c r="AM625" i="2"/>
  <c r="O625" i="2"/>
  <c r="P625" i="2" s="1"/>
  <c r="AH882" i="2"/>
  <c r="Z882" i="2"/>
  <c r="AG882" i="2"/>
  <c r="M882" i="2" s="1"/>
  <c r="N882" i="2" s="1"/>
  <c r="Y882" i="2"/>
  <c r="AL882" i="2"/>
  <c r="AK882" i="2"/>
  <c r="AI882" i="2"/>
  <c r="AA882" i="2"/>
  <c r="AJ882" i="2"/>
  <c r="AP847" i="2"/>
  <c r="AM847" i="2"/>
  <c r="AQ847" i="2"/>
  <c r="AO847" i="2"/>
  <c r="AN847" i="2"/>
  <c r="O847" i="2"/>
  <c r="P847" i="2" s="1"/>
  <c r="AQ932" i="2"/>
  <c r="AM932" i="2"/>
  <c r="AP932" i="2"/>
  <c r="AO932" i="2"/>
  <c r="AN932" i="2"/>
  <c r="O932" i="2"/>
  <c r="P932" i="2" s="1"/>
  <c r="AO929" i="2"/>
  <c r="AN929" i="2"/>
  <c r="AM929" i="2"/>
  <c r="AQ929" i="2"/>
  <c r="AP929" i="2"/>
  <c r="O929" i="2"/>
  <c r="P929" i="2" s="1"/>
  <c r="AU1043" i="2"/>
  <c r="AY1043" i="2"/>
  <c r="AX1043" i="2"/>
  <c r="AV1043" i="2"/>
  <c r="AW1043" i="2"/>
  <c r="Q1043" i="2"/>
  <c r="R1043" i="2" s="1"/>
  <c r="AC1183" i="2"/>
  <c r="AF1183" i="2"/>
  <c r="AE1183" i="2"/>
  <c r="AD1183" i="2"/>
  <c r="AB1183" i="2"/>
  <c r="K1183" i="2"/>
  <c r="L1183" i="2" s="1"/>
  <c r="AY1119" i="2"/>
  <c r="AX1119" i="2"/>
  <c r="AW1119" i="2"/>
  <c r="AV1119" i="2"/>
  <c r="AU1119" i="2"/>
  <c r="Q1119" i="2"/>
  <c r="R1119" i="2" s="1"/>
  <c r="AO1165" i="2"/>
  <c r="AQ1165" i="2"/>
  <c r="AP1165" i="2"/>
  <c r="AN1165" i="2"/>
  <c r="AM1165" i="2"/>
  <c r="O1165" i="2"/>
  <c r="P1165" i="2" s="1"/>
  <c r="X1166" i="2"/>
  <c r="AG1194" i="2"/>
  <c r="M1194" i="2" s="1"/>
  <c r="N1194" i="2" s="1"/>
  <c r="Y1194" i="2"/>
  <c r="AL1194" i="2"/>
  <c r="AK1194" i="2"/>
  <c r="AJ1194" i="2"/>
  <c r="AI1194" i="2"/>
  <c r="AH1194" i="2"/>
  <c r="AA1194" i="2"/>
  <c r="Z1194" i="2"/>
  <c r="AW1305" i="2"/>
  <c r="AY1305" i="2"/>
  <c r="AX1305" i="2"/>
  <c r="AV1305" i="2"/>
  <c r="AU1305" i="2"/>
  <c r="Q1305" i="2"/>
  <c r="R1305" i="2" s="1"/>
  <c r="K1359" i="2"/>
  <c r="L1359" i="2" s="1"/>
  <c r="AO1345" i="2"/>
  <c r="AN1345" i="2"/>
  <c r="AQ1345" i="2"/>
  <c r="AP1345" i="2"/>
  <c r="AM1345" i="2"/>
  <c r="O1345" i="2"/>
  <c r="P1345" i="2" s="1"/>
  <c r="AM1395" i="2"/>
  <c r="AP1395" i="2"/>
  <c r="AO1395" i="2"/>
  <c r="AN1395" i="2"/>
  <c r="AQ1395" i="2"/>
  <c r="O1395" i="2"/>
  <c r="P1395" i="2" s="1"/>
  <c r="M1443" i="2"/>
  <c r="N1443" i="2" s="1"/>
  <c r="X1443" i="2"/>
  <c r="O1463" i="2"/>
  <c r="P1463" i="2" s="1"/>
  <c r="AQ807" i="2"/>
  <c r="AP807" i="2"/>
  <c r="AM807" i="2"/>
  <c r="AO807" i="2"/>
  <c r="AN807" i="2"/>
  <c r="O807" i="2"/>
  <c r="P807" i="2" s="1"/>
  <c r="AT1074" i="2"/>
  <c r="AS1074" i="2"/>
  <c r="AR1074" i="2"/>
  <c r="AO1420" i="2"/>
  <c r="AN1420" i="2"/>
  <c r="AM1420" i="2"/>
  <c r="AP1420" i="2"/>
  <c r="AQ1420" i="2"/>
  <c r="O1420" i="2"/>
  <c r="P1420" i="2" s="1"/>
  <c r="AY1470" i="2"/>
  <c r="AX1470" i="2"/>
  <c r="AW1470" i="2"/>
  <c r="AV1470" i="2"/>
  <c r="AU1470" i="2"/>
  <c r="Q1470" i="2"/>
  <c r="R1470" i="2" s="1"/>
  <c r="AF389" i="2"/>
  <c r="AD389" i="2"/>
  <c r="AC389" i="2"/>
  <c r="AE389" i="2"/>
  <c r="AB389" i="2"/>
  <c r="K389" i="2"/>
  <c r="L389" i="2" s="1"/>
  <c r="K321" i="2"/>
  <c r="L321" i="2" s="1"/>
  <c r="AQ472" i="2"/>
  <c r="AP472" i="2"/>
  <c r="AO472" i="2"/>
  <c r="AM472" i="2"/>
  <c r="AN472" i="2"/>
  <c r="O472" i="2"/>
  <c r="P472" i="2" s="1"/>
  <c r="X616" i="2"/>
  <c r="AG701" i="2"/>
  <c r="M701" i="2" s="1"/>
  <c r="N701" i="2" s="1"/>
  <c r="Y701" i="2"/>
  <c r="AL701" i="2"/>
  <c r="AH701" i="2"/>
  <c r="AK701" i="2"/>
  <c r="AA701" i="2"/>
  <c r="AI701" i="2"/>
  <c r="Z701" i="2"/>
  <c r="AJ701" i="2"/>
  <c r="AB651" i="2"/>
  <c r="AE651" i="2"/>
  <c r="AC651" i="2"/>
  <c r="AD651" i="2"/>
  <c r="AF651" i="2"/>
  <c r="K651" i="2"/>
  <c r="L651" i="2" s="1"/>
  <c r="K613" i="2"/>
  <c r="L613" i="2" s="1"/>
  <c r="AY992" i="2"/>
  <c r="AX992" i="2"/>
  <c r="AW992" i="2"/>
  <c r="AU992" i="2"/>
  <c r="AV992" i="2"/>
  <c r="Q992" i="2"/>
  <c r="R992" i="2" s="1"/>
  <c r="AX824" i="2"/>
  <c r="AW824" i="2"/>
  <c r="AV824" i="2"/>
  <c r="AY824" i="2"/>
  <c r="AU824" i="2"/>
  <c r="Q824" i="2"/>
  <c r="R824" i="2" s="1"/>
  <c r="AF931" i="2"/>
  <c r="AE931" i="2"/>
  <c r="AD931" i="2"/>
  <c r="AC931" i="2"/>
  <c r="AB931" i="2"/>
  <c r="AF935" i="2"/>
  <c r="AE935" i="2"/>
  <c r="AB935" i="2"/>
  <c r="AC935" i="2"/>
  <c r="AD935" i="2"/>
  <c r="K935" i="2"/>
  <c r="L935" i="2" s="1"/>
  <c r="M927" i="2"/>
  <c r="N927" i="2" s="1"/>
  <c r="X927" i="2"/>
  <c r="AP973" i="2"/>
  <c r="AO973" i="2"/>
  <c r="AN973" i="2"/>
  <c r="AM973" i="2"/>
  <c r="AQ973" i="2"/>
  <c r="O973" i="2"/>
  <c r="P973" i="2" s="1"/>
  <c r="AL1082" i="2"/>
  <c r="AJ1082" i="2"/>
  <c r="Y1082" i="2"/>
  <c r="AG1082" i="2"/>
  <c r="M1082" i="2" s="1"/>
  <c r="N1082" i="2" s="1"/>
  <c r="AH1082" i="2"/>
  <c r="AA1082" i="2"/>
  <c r="AK1082" i="2"/>
  <c r="AI1082" i="2"/>
  <c r="Z1082" i="2"/>
  <c r="AQ1320" i="2"/>
  <c r="AN1320" i="2"/>
  <c r="AO1320" i="2"/>
  <c r="AP1320" i="2"/>
  <c r="AM1320" i="2"/>
  <c r="O1320" i="2"/>
  <c r="P1320" i="2" s="1"/>
  <c r="AV1348" i="2"/>
  <c r="AY1348" i="2"/>
  <c r="AU1348" i="2"/>
  <c r="AW1348" i="2"/>
  <c r="AX1348" i="2"/>
  <c r="AB1347" i="2"/>
  <c r="AF1347" i="2"/>
  <c r="AE1347" i="2"/>
  <c r="AD1347" i="2"/>
  <c r="AC1347" i="2"/>
  <c r="K1347" i="2"/>
  <c r="L1347" i="2" s="1"/>
  <c r="AE1378" i="2"/>
  <c r="AF1378" i="2"/>
  <c r="AD1378" i="2"/>
  <c r="AC1378" i="2"/>
  <c r="K1378" i="2"/>
  <c r="L1378" i="2" s="1"/>
  <c r="AB1378" i="2"/>
  <c r="AD789" i="2"/>
  <c r="AC789" i="2"/>
  <c r="AB789" i="2"/>
  <c r="AE789" i="2"/>
  <c r="AF789" i="2"/>
  <c r="K789" i="2"/>
  <c r="L789" i="2" s="1"/>
  <c r="AG1150" i="2"/>
  <c r="M1150" i="2" s="1"/>
  <c r="N1150" i="2" s="1"/>
  <c r="Y1150" i="2"/>
  <c r="AL1150" i="2"/>
  <c r="AK1150" i="2"/>
  <c r="AJ1150" i="2"/>
  <c r="AH1150" i="2"/>
  <c r="Z1150" i="2"/>
  <c r="AA1150" i="2"/>
  <c r="AI1150" i="2"/>
  <c r="AY1173" i="2"/>
  <c r="AX1173" i="2"/>
  <c r="AW1173" i="2"/>
  <c r="AV1173" i="2"/>
  <c r="AU1173" i="2"/>
  <c r="Q1173" i="2"/>
  <c r="R1173" i="2" s="1"/>
  <c r="AC1296" i="2"/>
  <c r="AE1296" i="2"/>
  <c r="AF1296" i="2"/>
  <c r="AD1296" i="2"/>
  <c r="AB1296" i="2"/>
  <c r="K1296" i="2"/>
  <c r="L1296" i="2" s="1"/>
  <c r="X346" i="2"/>
  <c r="AV429" i="2"/>
  <c r="AY429" i="2"/>
  <c r="AX429" i="2"/>
  <c r="AW429" i="2"/>
  <c r="AU429" i="2"/>
  <c r="Q429" i="2"/>
  <c r="R429" i="2" s="1"/>
  <c r="AU541" i="2"/>
  <c r="AV541" i="2"/>
  <c r="AX541" i="2"/>
  <c r="AW541" i="2"/>
  <c r="AY541" i="2"/>
  <c r="Q541" i="2"/>
  <c r="R541" i="2" s="1"/>
  <c r="X248" i="2"/>
  <c r="AB442" i="2"/>
  <c r="AC442" i="2"/>
  <c r="AF442" i="2"/>
  <c r="AD442" i="2"/>
  <c r="AE442" i="2"/>
  <c r="AV443" i="2"/>
  <c r="AU443" i="2"/>
  <c r="AY443" i="2"/>
  <c r="AW443" i="2"/>
  <c r="AX443" i="2"/>
  <c r="Q443" i="2"/>
  <c r="R443" i="2" s="1"/>
  <c r="AQ444" i="2"/>
  <c r="AP444" i="2"/>
  <c r="AO444" i="2"/>
  <c r="AM444" i="2"/>
  <c r="AN444" i="2"/>
  <c r="O444" i="2"/>
  <c r="P444" i="2" s="1"/>
  <c r="AJ446" i="2"/>
  <c r="AI446" i="2"/>
  <c r="AA446" i="2"/>
  <c r="AH446" i="2"/>
  <c r="Z446" i="2"/>
  <c r="AG446" i="2"/>
  <c r="M446" i="2" s="1"/>
  <c r="N446" i="2" s="1"/>
  <c r="Y446" i="2"/>
  <c r="AL446" i="2"/>
  <c r="AK446" i="2"/>
  <c r="AQ621" i="2"/>
  <c r="AP621" i="2"/>
  <c r="AO621" i="2"/>
  <c r="AN621" i="2"/>
  <c r="AM621" i="2"/>
  <c r="O621" i="2"/>
  <c r="P621" i="2" s="1"/>
  <c r="AV644" i="2"/>
  <c r="AU644" i="2"/>
  <c r="AW644" i="2"/>
  <c r="AY644" i="2"/>
  <c r="AX644" i="2"/>
  <c r="Q644" i="2"/>
  <c r="R644" i="2" s="1"/>
  <c r="AV1412" i="2"/>
  <c r="AU1412" i="2"/>
  <c r="AX1412" i="2"/>
  <c r="AY1412" i="2"/>
  <c r="AW1412" i="2"/>
  <c r="Q1412" i="2"/>
  <c r="R1412" i="2" s="1"/>
  <c r="AL193" i="2"/>
  <c r="AK193" i="2"/>
  <c r="AJ193" i="2"/>
  <c r="AG193" i="2"/>
  <c r="AA193" i="2"/>
  <c r="Z193" i="2"/>
  <c r="AI193" i="2"/>
  <c r="AH193" i="2"/>
  <c r="Y193" i="2"/>
  <c r="AF443" i="2"/>
  <c r="AE443" i="2"/>
  <c r="AD443" i="2"/>
  <c r="AC443" i="2"/>
  <c r="AB443" i="2"/>
  <c r="K443" i="2"/>
  <c r="L443" i="2" s="1"/>
  <c r="AB677" i="2"/>
  <c r="AE677" i="2"/>
  <c r="AC677" i="2"/>
  <c r="AF677" i="2"/>
  <c r="AD677" i="2"/>
  <c r="K677" i="2"/>
  <c r="L677" i="2" s="1"/>
  <c r="AY377" i="2"/>
  <c r="AX377" i="2"/>
  <c r="AW377" i="2"/>
  <c r="AU377" i="2"/>
  <c r="AV377" i="2"/>
  <c r="Q377" i="2"/>
  <c r="R377" i="2" s="1"/>
  <c r="AF467" i="2"/>
  <c r="AE467" i="2"/>
  <c r="AD467" i="2"/>
  <c r="AC467" i="2"/>
  <c r="AB467" i="2"/>
  <c r="AF499" i="2"/>
  <c r="AE499" i="2"/>
  <c r="AD499" i="2"/>
  <c r="AC499" i="2"/>
  <c r="AB499" i="2"/>
  <c r="K499" i="2"/>
  <c r="L499" i="2" s="1"/>
  <c r="AV628" i="2"/>
  <c r="AU628" i="2"/>
  <c r="AW628" i="2"/>
  <c r="AY628" i="2"/>
  <c r="AX628" i="2"/>
  <c r="Q628" i="2"/>
  <c r="R628" i="2" s="1"/>
  <c r="AY675" i="2"/>
  <c r="AX675" i="2"/>
  <c r="AW675" i="2"/>
  <c r="AU675" i="2"/>
  <c r="AV675" i="2"/>
  <c r="Q675" i="2"/>
  <c r="R675" i="2" s="1"/>
  <c r="X794" i="2"/>
  <c r="X842" i="2"/>
  <c r="M842" i="2"/>
  <c r="N842" i="2" s="1"/>
  <c r="K931" i="2"/>
  <c r="L931" i="2" s="1"/>
  <c r="AD952" i="2"/>
  <c r="AC952" i="2"/>
  <c r="AB952" i="2"/>
  <c r="AE952" i="2"/>
  <c r="AF952" i="2"/>
  <c r="K952" i="2"/>
  <c r="L952" i="2" s="1"/>
  <c r="AI1074" i="2"/>
  <c r="AA1074" i="2"/>
  <c r="AH1074" i="2"/>
  <c r="Z1074" i="2"/>
  <c r="AL1074" i="2"/>
  <c r="AK1074" i="2"/>
  <c r="AJ1074" i="2"/>
  <c r="AG1074" i="2"/>
  <c r="M1074" i="2" s="1"/>
  <c r="N1074" i="2" s="1"/>
  <c r="Y1074" i="2"/>
  <c r="K1135" i="2"/>
  <c r="L1135" i="2" s="1"/>
  <c r="AC1163" i="2"/>
  <c r="AB1163" i="2"/>
  <c r="AF1163" i="2"/>
  <c r="AD1163" i="2"/>
  <c r="AE1163" i="2"/>
  <c r="AX1133" i="2"/>
  <c r="AW1133" i="2"/>
  <c r="AY1133" i="2"/>
  <c r="AV1133" i="2"/>
  <c r="AU1133" i="2"/>
  <c r="Q1133" i="2"/>
  <c r="R1133" i="2" s="1"/>
  <c r="AF1160" i="2"/>
  <c r="AE1160" i="2"/>
  <c r="AD1160" i="2"/>
  <c r="AC1160" i="2"/>
  <c r="AB1160" i="2"/>
  <c r="K1160" i="2"/>
  <c r="L1160" i="2" s="1"/>
  <c r="AQ1147" i="2"/>
  <c r="AP1147" i="2"/>
  <c r="AO1147" i="2"/>
  <c r="AN1147" i="2"/>
  <c r="AM1147" i="2"/>
  <c r="O1147" i="2"/>
  <c r="P1147" i="2" s="1"/>
  <c r="X1139" i="2"/>
  <c r="M1139" i="2"/>
  <c r="N1139" i="2" s="1"/>
  <c r="X1217" i="2"/>
  <c r="AE1331" i="2"/>
  <c r="AD1331" i="2"/>
  <c r="AF1331" i="2"/>
  <c r="AC1331" i="2"/>
  <c r="AB1331" i="2"/>
  <c r="K1331" i="2"/>
  <c r="L1331" i="2" s="1"/>
  <c r="AF1346" i="2"/>
  <c r="AC1346" i="2"/>
  <c r="AB1346" i="2"/>
  <c r="AE1346" i="2"/>
  <c r="AD1346" i="2"/>
  <c r="K1346" i="2"/>
  <c r="L1346" i="2" s="1"/>
  <c r="AY1425" i="2"/>
  <c r="AX1425" i="2"/>
  <c r="AW1425" i="2"/>
  <c r="AV1425" i="2"/>
  <c r="AU1425" i="2"/>
  <c r="Q1425" i="2"/>
  <c r="R1425" i="2" s="1"/>
  <c r="X1452" i="2"/>
  <c r="M1452" i="2"/>
  <c r="N1452" i="2" s="1"/>
  <c r="AM1472" i="2"/>
  <c r="AQ1472" i="2"/>
  <c r="AP1472" i="2"/>
  <c r="AO1472" i="2"/>
  <c r="AN1472" i="2"/>
  <c r="O1472" i="2"/>
  <c r="P1472" i="2" s="1"/>
  <c r="X1486" i="2"/>
  <c r="M1486" i="2"/>
  <c r="N1486" i="2" s="1"/>
  <c r="AM597" i="2"/>
  <c r="AQ597" i="2"/>
  <c r="AN597" i="2"/>
  <c r="AP597" i="2"/>
  <c r="AO597" i="2"/>
  <c r="AX827" i="2"/>
  <c r="AU827" i="2"/>
  <c r="AY827" i="2"/>
  <c r="AV827" i="2"/>
  <c r="AW827" i="2"/>
  <c r="AN511" i="2"/>
  <c r="AM511" i="2"/>
  <c r="AQ511" i="2"/>
  <c r="AP511" i="2"/>
  <c r="AO511" i="2"/>
  <c r="AD727" i="2"/>
  <c r="AC727" i="2"/>
  <c r="AE727" i="2"/>
  <c r="AB727" i="2"/>
  <c r="AF727" i="2"/>
  <c r="AX881" i="2"/>
  <c r="AW881" i="2"/>
  <c r="AU881" i="2"/>
  <c r="AY881" i="2"/>
  <c r="AV881" i="2"/>
  <c r="Q881" i="2"/>
  <c r="R881" i="2" s="1"/>
  <c r="AQ1022" i="2"/>
  <c r="AP1022" i="2"/>
  <c r="AN1022" i="2"/>
  <c r="AM1022" i="2"/>
  <c r="AO1022" i="2"/>
  <c r="O1022" i="2"/>
  <c r="P1022" i="2" s="1"/>
  <c r="AN684" i="2"/>
  <c r="AM684" i="2"/>
  <c r="AQ684" i="2"/>
  <c r="AO684" i="2"/>
  <c r="AP684" i="2"/>
  <c r="AY1464" i="2"/>
  <c r="AX1464" i="2"/>
  <c r="AW1464" i="2"/>
  <c r="AU1464" i="2"/>
  <c r="AV1464" i="2"/>
  <c r="Q1464" i="2"/>
  <c r="R1464" i="2" s="1"/>
  <c r="AX84" i="2"/>
  <c r="AW84" i="2"/>
  <c r="AV84" i="2"/>
  <c r="AU84" i="2"/>
  <c r="AY84" i="2"/>
  <c r="Q84" i="2"/>
  <c r="R84" i="2" s="1"/>
  <c r="AX213" i="2"/>
  <c r="AV213" i="2"/>
  <c r="AY213" i="2"/>
  <c r="AW213" i="2"/>
  <c r="AU213" i="2"/>
  <c r="Q213" i="2"/>
  <c r="R213" i="2" s="1"/>
  <c r="AQ335" i="2"/>
  <c r="AP335" i="2"/>
  <c r="AN335" i="2"/>
  <c r="AO335" i="2"/>
  <c r="AM335" i="2"/>
  <c r="O335" i="2"/>
  <c r="P335" i="2" s="1"/>
  <c r="AO385" i="2"/>
  <c r="AN385" i="2"/>
  <c r="AM385" i="2"/>
  <c r="AQ385" i="2"/>
  <c r="AP385" i="2"/>
  <c r="O385" i="2"/>
  <c r="P385" i="2" s="1"/>
  <c r="AY522" i="2"/>
  <c r="AW522" i="2"/>
  <c r="AX522" i="2"/>
  <c r="AV522" i="2"/>
  <c r="AU522" i="2"/>
  <c r="Q522" i="2"/>
  <c r="R522" i="2" s="1"/>
  <c r="AQ617" i="2"/>
  <c r="AP617" i="2"/>
  <c r="AO617" i="2"/>
  <c r="AN617" i="2"/>
  <c r="AM617" i="2"/>
  <c r="O617" i="2"/>
  <c r="P617" i="2" s="1"/>
  <c r="AE569" i="2"/>
  <c r="AD569" i="2"/>
  <c r="AC569" i="2"/>
  <c r="AF569" i="2"/>
  <c r="AB569" i="2"/>
  <c r="K569" i="2"/>
  <c r="L569" i="2" s="1"/>
  <c r="AQ655" i="2"/>
  <c r="AP655" i="2"/>
  <c r="AO655" i="2"/>
  <c r="AM655" i="2"/>
  <c r="AN655" i="2"/>
  <c r="O655" i="2"/>
  <c r="P655" i="2" s="1"/>
  <c r="AD809" i="2"/>
  <c r="AC809" i="2"/>
  <c r="AB809" i="2"/>
  <c r="AE809" i="2"/>
  <c r="AF809" i="2"/>
  <c r="AF804" i="2"/>
  <c r="AE804" i="2"/>
  <c r="AD804" i="2"/>
  <c r="AC804" i="2"/>
  <c r="AB804" i="2"/>
  <c r="K804" i="2"/>
  <c r="L804" i="2" s="1"/>
  <c r="AM1021" i="2"/>
  <c r="AQ1021" i="2"/>
  <c r="AP1021" i="2"/>
  <c r="AO1021" i="2"/>
  <c r="AN1021" i="2"/>
  <c r="O1021" i="2"/>
  <c r="P1021" i="2" s="1"/>
  <c r="AE1025" i="2"/>
  <c r="AD1025" i="2"/>
  <c r="AB1025" i="2"/>
  <c r="AF1025" i="2"/>
  <c r="AC1025" i="2"/>
  <c r="K1025" i="2"/>
  <c r="L1025" i="2" s="1"/>
  <c r="AD1235" i="2"/>
  <c r="AC1235" i="2"/>
  <c r="AF1235" i="2"/>
  <c r="AE1235" i="2"/>
  <c r="AB1235" i="2"/>
  <c r="K1235" i="2"/>
  <c r="L1235" i="2" s="1"/>
  <c r="AO1303" i="2"/>
  <c r="AQ1303" i="2"/>
  <c r="AP1303" i="2"/>
  <c r="AN1303" i="2"/>
  <c r="AM1303" i="2"/>
  <c r="O1303" i="2"/>
  <c r="P1303" i="2" s="1"/>
  <c r="AF1409" i="2"/>
  <c r="AE1409" i="2"/>
  <c r="AD1409" i="2"/>
  <c r="AC1409" i="2"/>
  <c r="AB1409" i="2"/>
  <c r="K1409" i="2"/>
  <c r="L1409" i="2" s="1"/>
  <c r="AL99" i="2"/>
  <c r="AK99" i="2"/>
  <c r="AJ99" i="2"/>
  <c r="Z99" i="2"/>
  <c r="AG99" i="2"/>
  <c r="M99" i="2" s="1"/>
  <c r="N99" i="2" s="1"/>
  <c r="Y99" i="2"/>
  <c r="AI99" i="2"/>
  <c r="AH99" i="2"/>
  <c r="AA99" i="2"/>
  <c r="AF134" i="2"/>
  <c r="AB134" i="2"/>
  <c r="AE134" i="2"/>
  <c r="AC134" i="2"/>
  <c r="AD134" i="2"/>
  <c r="M131" i="2"/>
  <c r="N131" i="2" s="1"/>
  <c r="X131" i="2"/>
  <c r="AY353" i="2"/>
  <c r="AX353" i="2"/>
  <c r="AV353" i="2"/>
  <c r="AW353" i="2"/>
  <c r="AU353" i="2"/>
  <c r="Q353" i="2"/>
  <c r="R353" i="2" s="1"/>
  <c r="AL692" i="2"/>
  <c r="AK692" i="2"/>
  <c r="AI692" i="2"/>
  <c r="AA692" i="2"/>
  <c r="AG692" i="2"/>
  <c r="M692" i="2" s="1"/>
  <c r="N692" i="2" s="1"/>
  <c r="Y692" i="2"/>
  <c r="AJ692" i="2"/>
  <c r="Z692" i="2"/>
  <c r="AH692" i="2"/>
  <c r="AL666" i="2"/>
  <c r="AK666" i="2"/>
  <c r="AI666" i="2"/>
  <c r="AA666" i="2"/>
  <c r="AG666" i="2"/>
  <c r="M666" i="2" s="1"/>
  <c r="N666" i="2" s="1"/>
  <c r="Y666" i="2"/>
  <c r="Z666" i="2"/>
  <c r="AJ666" i="2"/>
  <c r="AH666" i="2"/>
  <c r="AP741" i="2"/>
  <c r="AM741" i="2"/>
  <c r="AO741" i="2"/>
  <c r="AN741" i="2"/>
  <c r="AQ741" i="2"/>
  <c r="O741" i="2"/>
  <c r="P741" i="2" s="1"/>
  <c r="AP735" i="2"/>
  <c r="AM735" i="2"/>
  <c r="AN735" i="2"/>
  <c r="AQ735" i="2"/>
  <c r="AO735" i="2"/>
  <c r="O735" i="2"/>
  <c r="P735" i="2" s="1"/>
  <c r="AQ791" i="2"/>
  <c r="AP791" i="2"/>
  <c r="AM791" i="2"/>
  <c r="AO791" i="2"/>
  <c r="AN791" i="2"/>
  <c r="O791" i="2"/>
  <c r="P791" i="2" s="1"/>
  <c r="AF870" i="2"/>
  <c r="AD870" i="2"/>
  <c r="AC870" i="2"/>
  <c r="AE870" i="2"/>
  <c r="AB870" i="2"/>
  <c r="K870" i="2"/>
  <c r="L870" i="2" s="1"/>
  <c r="AP957" i="2"/>
  <c r="AO957" i="2"/>
  <c r="AN957" i="2"/>
  <c r="AM957" i="2"/>
  <c r="AQ957" i="2"/>
  <c r="O957" i="2"/>
  <c r="P957" i="2" s="1"/>
  <c r="X895" i="2"/>
  <c r="M895" i="2"/>
  <c r="N895" i="2" s="1"/>
  <c r="AF1052" i="2"/>
  <c r="AE1052" i="2"/>
  <c r="AD1052" i="2"/>
  <c r="AC1052" i="2"/>
  <c r="AB1052" i="2"/>
  <c r="K1052" i="2"/>
  <c r="L1052" i="2" s="1"/>
  <c r="AM1057" i="2"/>
  <c r="AQ1057" i="2"/>
  <c r="AP1057" i="2"/>
  <c r="AO1057" i="2"/>
  <c r="AN1057" i="2"/>
  <c r="O1057" i="2"/>
  <c r="P1057" i="2" s="1"/>
  <c r="AD1126" i="2"/>
  <c r="AF1126" i="2"/>
  <c r="AE1126" i="2"/>
  <c r="AB1126" i="2"/>
  <c r="AC1126" i="2"/>
  <c r="AB1212" i="2"/>
  <c r="AF1212" i="2"/>
  <c r="AE1212" i="2"/>
  <c r="AD1212" i="2"/>
  <c r="AC1212" i="2"/>
  <c r="K1212" i="2"/>
  <c r="L1212" i="2" s="1"/>
  <c r="AE1397" i="2"/>
  <c r="AC1397" i="2"/>
  <c r="AF1397" i="2"/>
  <c r="AB1397" i="2"/>
  <c r="AD1397" i="2"/>
  <c r="K1397" i="2"/>
  <c r="L1397" i="2" s="1"/>
  <c r="AQ1483" i="2"/>
  <c r="AP1483" i="2"/>
  <c r="AO1483" i="2"/>
  <c r="AM1483" i="2"/>
  <c r="AN1483" i="2"/>
  <c r="O1483" i="2"/>
  <c r="P1483" i="2" s="1"/>
  <c r="AX205" i="2"/>
  <c r="AV205" i="2"/>
  <c r="AU205" i="2"/>
  <c r="AW205" i="2"/>
  <c r="AY205" i="2"/>
  <c r="Q205" i="2"/>
  <c r="R205" i="2" s="1"/>
  <c r="X132" i="2"/>
  <c r="X199" i="2"/>
  <c r="AF244" i="2"/>
  <c r="AD244" i="2"/>
  <c r="AB244" i="2"/>
  <c r="AE244" i="2"/>
  <c r="AC244" i="2"/>
  <c r="AR259" i="2"/>
  <c r="AT259" i="2"/>
  <c r="AS259" i="2"/>
  <c r="AN268" i="2"/>
  <c r="AM268" i="2"/>
  <c r="AP268" i="2"/>
  <c r="AO268" i="2"/>
  <c r="AQ268" i="2"/>
  <c r="O268" i="2"/>
  <c r="P268" i="2" s="1"/>
  <c r="X380" i="2"/>
  <c r="M380" i="2"/>
  <c r="N380" i="2" s="1"/>
  <c r="AL208" i="2"/>
  <c r="AJ208" i="2"/>
  <c r="AG208" i="2"/>
  <c r="AI208" i="2"/>
  <c r="AH208" i="2"/>
  <c r="AK208" i="2"/>
  <c r="AA208" i="2"/>
  <c r="Z208" i="2"/>
  <c r="Y208" i="2"/>
  <c r="AF270" i="2"/>
  <c r="AE270" i="2"/>
  <c r="AD270" i="2"/>
  <c r="AB270" i="2"/>
  <c r="AC270" i="2"/>
  <c r="K270" i="2"/>
  <c r="L270" i="2" s="1"/>
  <c r="AD369" i="2"/>
  <c r="AC369" i="2"/>
  <c r="AB369" i="2"/>
  <c r="AF369" i="2"/>
  <c r="AE369" i="2"/>
  <c r="K369" i="2"/>
  <c r="L369" i="2" s="1"/>
  <c r="AY305" i="2"/>
  <c r="AX305" i="2"/>
  <c r="AV305" i="2"/>
  <c r="AW305" i="2"/>
  <c r="AU305" i="2"/>
  <c r="Q305" i="2"/>
  <c r="R305" i="2" s="1"/>
  <c r="AQ321" i="2"/>
  <c r="AP321" i="2"/>
  <c r="AN321" i="2"/>
  <c r="AO321" i="2"/>
  <c r="AM321" i="2"/>
  <c r="O321" i="2"/>
  <c r="P321" i="2" s="1"/>
  <c r="M453" i="2"/>
  <c r="N453" i="2" s="1"/>
  <c r="X453" i="2"/>
  <c r="AE554" i="2"/>
  <c r="AB554" i="2"/>
  <c r="AF554" i="2"/>
  <c r="AD554" i="2"/>
  <c r="AC554" i="2"/>
  <c r="K554" i="2"/>
  <c r="L554" i="2" s="1"/>
  <c r="AY669" i="2"/>
  <c r="AX669" i="2"/>
  <c r="AW669" i="2"/>
  <c r="AU669" i="2"/>
  <c r="AV669" i="2"/>
  <c r="Q669" i="2"/>
  <c r="R669" i="2" s="1"/>
  <c r="AM557" i="2"/>
  <c r="AQ557" i="2"/>
  <c r="AN557" i="2"/>
  <c r="AP557" i="2"/>
  <c r="AO557" i="2"/>
  <c r="O557" i="2"/>
  <c r="P557" i="2" s="1"/>
  <c r="X549" i="2"/>
  <c r="AY524" i="2"/>
  <c r="AW524" i="2"/>
  <c r="AU524" i="2"/>
  <c r="AX524" i="2"/>
  <c r="AV524" i="2"/>
  <c r="Q524" i="2"/>
  <c r="R524" i="2" s="1"/>
  <c r="AU585" i="2"/>
  <c r="AY585" i="2"/>
  <c r="AV585" i="2"/>
  <c r="AX585" i="2"/>
  <c r="AW585" i="2"/>
  <c r="Q585" i="2"/>
  <c r="R585" i="2" s="1"/>
  <c r="AE610" i="2"/>
  <c r="AD610" i="2"/>
  <c r="AC610" i="2"/>
  <c r="AB610" i="2"/>
  <c r="AF610" i="2"/>
  <c r="K610" i="2"/>
  <c r="L610" i="2" s="1"/>
  <c r="AY582" i="2"/>
  <c r="AX582" i="2"/>
  <c r="AW582" i="2"/>
  <c r="AU582" i="2"/>
  <c r="AV582" i="2"/>
  <c r="Q582" i="2"/>
  <c r="R582" i="2" s="1"/>
  <c r="AW697" i="2"/>
  <c r="AX697" i="2"/>
  <c r="AV697" i="2"/>
  <c r="AU697" i="2"/>
  <c r="AY697" i="2"/>
  <c r="Q697" i="2"/>
  <c r="R697" i="2" s="1"/>
  <c r="AO719" i="2"/>
  <c r="AN719" i="2"/>
  <c r="AP719" i="2"/>
  <c r="AM719" i="2"/>
  <c r="AQ719" i="2"/>
  <c r="O719" i="2"/>
  <c r="P719" i="2" s="1"/>
  <c r="AF768" i="2"/>
  <c r="AE768" i="2"/>
  <c r="AD768" i="2"/>
  <c r="AC768" i="2"/>
  <c r="AB768" i="2"/>
  <c r="K768" i="2"/>
  <c r="L768" i="2" s="1"/>
  <c r="AM723" i="2"/>
  <c r="AQ723" i="2"/>
  <c r="AP723" i="2"/>
  <c r="AN723" i="2"/>
  <c r="AO723" i="2"/>
  <c r="O723" i="2"/>
  <c r="P723" i="2" s="1"/>
  <c r="AY799" i="2"/>
  <c r="AX799" i="2"/>
  <c r="AU799" i="2"/>
  <c r="AW799" i="2"/>
  <c r="AV799" i="2"/>
  <c r="Q799" i="2"/>
  <c r="R799" i="2" s="1"/>
  <c r="AX850" i="2"/>
  <c r="AW850" i="2"/>
  <c r="AV850" i="2"/>
  <c r="AY850" i="2"/>
  <c r="AU850" i="2"/>
  <c r="Q850" i="2"/>
  <c r="R850" i="2" s="1"/>
  <c r="X843" i="2"/>
  <c r="M843" i="2"/>
  <c r="N843" i="2" s="1"/>
  <c r="X1018" i="2"/>
  <c r="M1018" i="2"/>
  <c r="N1018" i="2" s="1"/>
  <c r="AF838" i="2"/>
  <c r="AD838" i="2"/>
  <c r="AE838" i="2"/>
  <c r="AC838" i="2"/>
  <c r="AB838" i="2"/>
  <c r="K838" i="2"/>
  <c r="L838" i="2" s="1"/>
  <c r="M1014" i="2"/>
  <c r="N1014" i="2" s="1"/>
  <c r="X1014" i="2"/>
  <c r="X753" i="2"/>
  <c r="AO923" i="2"/>
  <c r="AN923" i="2"/>
  <c r="AM923" i="2"/>
  <c r="AQ923" i="2"/>
  <c r="AP923" i="2"/>
  <c r="AY988" i="2"/>
  <c r="AX988" i="2"/>
  <c r="AW988" i="2"/>
  <c r="AU988" i="2"/>
  <c r="AV988" i="2"/>
  <c r="Q988" i="2"/>
  <c r="R988" i="2" s="1"/>
  <c r="M989" i="2"/>
  <c r="N989" i="2" s="1"/>
  <c r="X989" i="2"/>
  <c r="AQ1010" i="2"/>
  <c r="AP1010" i="2"/>
  <c r="AN1010" i="2"/>
  <c r="AM1010" i="2"/>
  <c r="AO1010" i="2"/>
  <c r="O1010" i="2"/>
  <c r="P1010" i="2" s="1"/>
  <c r="AE1069" i="2"/>
  <c r="AD1069" i="2"/>
  <c r="AB1069" i="2"/>
  <c r="AF1069" i="2"/>
  <c r="AC1069" i="2"/>
  <c r="K1069" i="2"/>
  <c r="L1069" i="2" s="1"/>
  <c r="AQ1050" i="2"/>
  <c r="AP1050" i="2"/>
  <c r="AN1050" i="2"/>
  <c r="AM1050" i="2"/>
  <c r="AO1050" i="2"/>
  <c r="O1050" i="2"/>
  <c r="P1050" i="2" s="1"/>
  <c r="AN1076" i="2"/>
  <c r="AM1076" i="2"/>
  <c r="AQ1076" i="2"/>
  <c r="AP1076" i="2"/>
  <c r="AO1076" i="2"/>
  <c r="AO1156" i="2"/>
  <c r="AN1156" i="2"/>
  <c r="AM1156" i="2"/>
  <c r="AP1156" i="2"/>
  <c r="AQ1156" i="2"/>
  <c r="O1156" i="2"/>
  <c r="P1156" i="2" s="1"/>
  <c r="AQ1149" i="2"/>
  <c r="AP1149" i="2"/>
  <c r="AO1149" i="2"/>
  <c r="AN1149" i="2"/>
  <c r="AM1149" i="2"/>
  <c r="AN1219" i="2"/>
  <c r="AM1219" i="2"/>
  <c r="AQ1219" i="2"/>
  <c r="AP1219" i="2"/>
  <c r="AO1219" i="2"/>
  <c r="AP1251" i="2"/>
  <c r="AO1251" i="2"/>
  <c r="AM1251" i="2"/>
  <c r="AN1251" i="2"/>
  <c r="AQ1251" i="2"/>
  <c r="AP1255" i="2"/>
  <c r="AO1255" i="2"/>
  <c r="AM1255" i="2"/>
  <c r="AQ1255" i="2"/>
  <c r="AN1255" i="2"/>
  <c r="O1255" i="2"/>
  <c r="P1255" i="2" s="1"/>
  <c r="AD1244" i="2"/>
  <c r="AC1244" i="2"/>
  <c r="AB1244" i="2"/>
  <c r="AE1244" i="2"/>
  <c r="AF1244" i="2"/>
  <c r="K1244" i="2"/>
  <c r="L1244" i="2" s="1"/>
  <c r="AM1292" i="2"/>
  <c r="AQ1292" i="2"/>
  <c r="AO1292" i="2"/>
  <c r="AP1292" i="2"/>
  <c r="AN1292" i="2"/>
  <c r="O1292" i="2"/>
  <c r="P1292" i="2" s="1"/>
  <c r="X1478" i="2"/>
  <c r="M1478" i="2"/>
  <c r="N1478" i="2" s="1"/>
  <c r="AQ38" i="2"/>
  <c r="AP38" i="2"/>
  <c r="AO38" i="2"/>
  <c r="AN38" i="2"/>
  <c r="AM38" i="2"/>
  <c r="O38" i="2"/>
  <c r="P38" i="2" s="1"/>
  <c r="X110" i="2"/>
  <c r="AU77" i="2"/>
  <c r="AX77" i="2"/>
  <c r="AW77" i="2"/>
  <c r="AY77" i="2"/>
  <c r="AV77" i="2"/>
  <c r="Q77" i="2"/>
  <c r="R77" i="2" s="1"/>
  <c r="AQ46" i="2"/>
  <c r="AP46" i="2"/>
  <c r="AO46" i="2"/>
  <c r="AN46" i="2"/>
  <c r="AM46" i="2"/>
  <c r="O46" i="2"/>
  <c r="P46" i="2" s="1"/>
  <c r="AD24" i="2"/>
  <c r="AF24" i="2"/>
  <c r="AE24" i="2"/>
  <c r="AC24" i="2"/>
  <c r="AB24" i="2"/>
  <c r="K24" i="2"/>
  <c r="L24" i="2" s="1"/>
  <c r="AP76" i="2"/>
  <c r="AO76" i="2"/>
  <c r="AN76" i="2"/>
  <c r="AM76" i="2"/>
  <c r="AQ76" i="2"/>
  <c r="O76" i="2"/>
  <c r="P76" i="2" s="1"/>
  <c r="AL127" i="2"/>
  <c r="AK127" i="2"/>
  <c r="AJ127" i="2"/>
  <c r="Z127" i="2"/>
  <c r="Y127" i="2"/>
  <c r="AI127" i="2"/>
  <c r="AH127" i="2"/>
  <c r="AA127" i="2"/>
  <c r="AG127" i="2"/>
  <c r="M127" i="2" s="1"/>
  <c r="N127" i="2" s="1"/>
  <c r="AF150" i="2"/>
  <c r="AB150" i="2"/>
  <c r="AE150" i="2"/>
  <c r="AC150" i="2"/>
  <c r="AD150" i="2"/>
  <c r="AU83" i="2"/>
  <c r="AW83" i="2"/>
  <c r="AX83" i="2"/>
  <c r="AY83" i="2"/>
  <c r="AV83" i="2"/>
  <c r="Q83" i="2"/>
  <c r="R83" i="2" s="1"/>
  <c r="AD175" i="2"/>
  <c r="AC175" i="2"/>
  <c r="AF175" i="2"/>
  <c r="AB175" i="2"/>
  <c r="AE175" i="2"/>
  <c r="X139" i="2"/>
  <c r="AP394" i="2"/>
  <c r="AO394" i="2"/>
  <c r="AQ394" i="2"/>
  <c r="AN394" i="2"/>
  <c r="AM394" i="2"/>
  <c r="O394" i="2"/>
  <c r="P394" i="2" s="1"/>
  <c r="AN234" i="2"/>
  <c r="AO234" i="2"/>
  <c r="AM234" i="2"/>
  <c r="AQ234" i="2"/>
  <c r="AP234" i="2"/>
  <c r="O234" i="2"/>
  <c r="P234" i="2" s="1"/>
  <c r="AY160" i="2"/>
  <c r="AX160" i="2"/>
  <c r="AW160" i="2"/>
  <c r="AV160" i="2"/>
  <c r="AU160" i="2"/>
  <c r="Q160" i="2"/>
  <c r="R160" i="2" s="1"/>
  <c r="AB392" i="2"/>
  <c r="AF392" i="2"/>
  <c r="AD392" i="2"/>
  <c r="AE392" i="2"/>
  <c r="AC392" i="2"/>
  <c r="K392" i="2"/>
  <c r="L392" i="2" s="1"/>
  <c r="AF282" i="2"/>
  <c r="AE282" i="2"/>
  <c r="AD282" i="2"/>
  <c r="AB282" i="2"/>
  <c r="AC282" i="2"/>
  <c r="K282" i="2"/>
  <c r="L282" i="2" s="1"/>
  <c r="AF429" i="2"/>
  <c r="AD429" i="2"/>
  <c r="AC429" i="2"/>
  <c r="AE429" i="2"/>
  <c r="AB429" i="2"/>
  <c r="K429" i="2"/>
  <c r="L429" i="2" s="1"/>
  <c r="AQ540" i="2"/>
  <c r="AO540" i="2"/>
  <c r="AP540" i="2"/>
  <c r="AN540" i="2"/>
  <c r="AM540" i="2"/>
  <c r="O540" i="2"/>
  <c r="P540" i="2" s="1"/>
  <c r="AN447" i="2"/>
  <c r="AM447" i="2"/>
  <c r="AQ447" i="2"/>
  <c r="AO447" i="2"/>
  <c r="AP447" i="2"/>
  <c r="O447" i="2"/>
  <c r="P447" i="2" s="1"/>
  <c r="AE562" i="2"/>
  <c r="AB562" i="2"/>
  <c r="AF562" i="2"/>
  <c r="AD562" i="2"/>
  <c r="AC562" i="2"/>
  <c r="K562" i="2"/>
  <c r="L562" i="2" s="1"/>
  <c r="AQ580" i="2"/>
  <c r="AP580" i="2"/>
  <c r="AO580" i="2"/>
  <c r="AM580" i="2"/>
  <c r="AN580" i="2"/>
  <c r="O580" i="2"/>
  <c r="P580" i="2" s="1"/>
  <c r="AB639" i="2"/>
  <c r="AC639" i="2"/>
  <c r="AD639" i="2"/>
  <c r="AE639" i="2"/>
  <c r="AF639" i="2"/>
  <c r="K639" i="2"/>
  <c r="L639" i="2" s="1"/>
  <c r="AY687" i="2"/>
  <c r="AX687" i="2"/>
  <c r="AW687" i="2"/>
  <c r="AU687" i="2"/>
  <c r="AV687" i="2"/>
  <c r="Q687" i="2"/>
  <c r="R687" i="2" s="1"/>
  <c r="AH890" i="2"/>
  <c r="Z890" i="2"/>
  <c r="AG890" i="2"/>
  <c r="M890" i="2" s="1"/>
  <c r="N890" i="2" s="1"/>
  <c r="Y890" i="2"/>
  <c r="AL890" i="2"/>
  <c r="AK890" i="2"/>
  <c r="AI890" i="2"/>
  <c r="AA890" i="2"/>
  <c r="AJ890" i="2"/>
  <c r="AL859" i="2"/>
  <c r="AK859" i="2"/>
  <c r="AJ859" i="2"/>
  <c r="AH859" i="2"/>
  <c r="Z859" i="2"/>
  <c r="AG859" i="2"/>
  <c r="M859" i="2" s="1"/>
  <c r="N859" i="2" s="1"/>
  <c r="Y859" i="2"/>
  <c r="AI859" i="2"/>
  <c r="AA859" i="2"/>
  <c r="AF812" i="2"/>
  <c r="AB812" i="2"/>
  <c r="AC812" i="2"/>
  <c r="AD812" i="2"/>
  <c r="AE812" i="2"/>
  <c r="K812" i="2"/>
  <c r="L812" i="2" s="1"/>
  <c r="AD946" i="2"/>
  <c r="AC946" i="2"/>
  <c r="AB946" i="2"/>
  <c r="AE946" i="2"/>
  <c r="AF946" i="2"/>
  <c r="K946" i="2"/>
  <c r="L946" i="2" s="1"/>
  <c r="X1083" i="2"/>
  <c r="AK906" i="2"/>
  <c r="AJ906" i="2"/>
  <c r="AI906" i="2"/>
  <c r="AA906" i="2"/>
  <c r="AH906" i="2"/>
  <c r="AG906" i="2"/>
  <c r="M906" i="2" s="1"/>
  <c r="N906" i="2" s="1"/>
  <c r="Z906" i="2"/>
  <c r="Y906" i="2"/>
  <c r="AL906" i="2"/>
  <c r="AD970" i="2"/>
  <c r="AC970" i="2"/>
  <c r="AB970" i="2"/>
  <c r="AE970" i="2"/>
  <c r="AF970" i="2"/>
  <c r="K970" i="2"/>
  <c r="L970" i="2" s="1"/>
  <c r="AF994" i="2"/>
  <c r="AE994" i="2"/>
  <c r="AD994" i="2"/>
  <c r="AB994" i="2"/>
  <c r="AC994" i="2"/>
  <c r="K994" i="2"/>
  <c r="L994" i="2" s="1"/>
  <c r="AQ1056" i="2"/>
  <c r="AP1056" i="2"/>
  <c r="AN1056" i="2"/>
  <c r="AM1056" i="2"/>
  <c r="AO1056" i="2"/>
  <c r="O1056" i="2"/>
  <c r="P1056" i="2" s="1"/>
  <c r="X920" i="2"/>
  <c r="AU1067" i="2"/>
  <c r="AY1067" i="2"/>
  <c r="AX1067" i="2"/>
  <c r="AW1067" i="2"/>
  <c r="AV1067" i="2"/>
  <c r="Q1067" i="2"/>
  <c r="R1067" i="2" s="1"/>
  <c r="AT1075" i="2"/>
  <c r="AR1075" i="2"/>
  <c r="AS1075" i="2"/>
  <c r="X1238" i="2"/>
  <c r="AK1193" i="2"/>
  <c r="AJ1193" i="2"/>
  <c r="AI1193" i="2"/>
  <c r="AA1193" i="2"/>
  <c r="AH1193" i="2"/>
  <c r="Z1193" i="2"/>
  <c r="AG1193" i="2"/>
  <c r="M1193" i="2" s="1"/>
  <c r="N1193" i="2" s="1"/>
  <c r="Y1193" i="2"/>
  <c r="AL1193" i="2"/>
  <c r="X1294" i="2"/>
  <c r="M1294" i="2"/>
  <c r="N1294" i="2" s="1"/>
  <c r="AE1329" i="2"/>
  <c r="AD1329" i="2"/>
  <c r="AC1329" i="2"/>
  <c r="AF1329" i="2"/>
  <c r="AB1329" i="2"/>
  <c r="K1329" i="2"/>
  <c r="L1329" i="2" s="1"/>
  <c r="AE1382" i="2"/>
  <c r="AB1382" i="2"/>
  <c r="AD1382" i="2"/>
  <c r="AC1382" i="2"/>
  <c r="AF1382" i="2"/>
  <c r="K1382" i="2"/>
  <c r="L1382" i="2" s="1"/>
  <c r="AY1314" i="2"/>
  <c r="AV1314" i="2"/>
  <c r="AX1314" i="2"/>
  <c r="AW1314" i="2"/>
  <c r="AU1314" i="2"/>
  <c r="Q1314" i="2"/>
  <c r="R1314" i="2" s="1"/>
  <c r="AU1384" i="2"/>
  <c r="AW1384" i="2"/>
  <c r="AV1384" i="2"/>
  <c r="AY1384" i="2"/>
  <c r="AX1384" i="2"/>
  <c r="Q1384" i="2"/>
  <c r="R1384" i="2" s="1"/>
  <c r="AQ1425" i="2"/>
  <c r="AP1425" i="2"/>
  <c r="AO1425" i="2"/>
  <c r="AM1425" i="2"/>
  <c r="AN1425" i="2"/>
  <c r="O1425" i="2"/>
  <c r="P1425" i="2" s="1"/>
  <c r="AM1397" i="2"/>
  <c r="AP1397" i="2"/>
  <c r="AN1397" i="2"/>
  <c r="AO1397" i="2"/>
  <c r="AQ1397" i="2"/>
  <c r="O1397" i="2"/>
  <c r="P1397" i="2" s="1"/>
  <c r="X1461" i="2"/>
  <c r="M1461" i="2"/>
  <c r="N1461" i="2" s="1"/>
  <c r="AE1483" i="2"/>
  <c r="AB1483" i="2"/>
  <c r="AF1483" i="2"/>
  <c r="AD1483" i="2"/>
  <c r="AC1483" i="2"/>
  <c r="K1483" i="2"/>
  <c r="L1483" i="2" s="1"/>
  <c r="AF1487" i="2"/>
  <c r="AE1487" i="2"/>
  <c r="AD1487" i="2"/>
  <c r="AC1487" i="2"/>
  <c r="AB1487" i="2"/>
  <c r="AP1492" i="2"/>
  <c r="AO1492" i="2"/>
  <c r="AQ1492" i="2"/>
  <c r="AN1492" i="2"/>
  <c r="AM1492" i="2"/>
  <c r="O1492" i="2"/>
  <c r="P1492" i="2" s="1"/>
  <c r="AU1482" i="2"/>
  <c r="AY1482" i="2"/>
  <c r="AV1482" i="2"/>
  <c r="AW1482" i="2"/>
  <c r="AX1482" i="2"/>
  <c r="Q1482" i="2"/>
  <c r="R1482" i="2" s="1"/>
  <c r="AE109" i="2"/>
  <c r="AD109" i="2"/>
  <c r="AC109" i="2"/>
  <c r="AB109" i="2"/>
  <c r="AF109" i="2"/>
  <c r="X121" i="2"/>
  <c r="M121" i="2"/>
  <c r="N121" i="2" s="1"/>
  <c r="AM161" i="2"/>
  <c r="AN161" i="2"/>
  <c r="AO161" i="2"/>
  <c r="AQ161" i="2"/>
  <c r="AP161" i="2"/>
  <c r="O161" i="2"/>
  <c r="P161" i="2" s="1"/>
  <c r="AP180" i="2"/>
  <c r="AO180" i="2"/>
  <c r="AM180" i="2"/>
  <c r="AN180" i="2"/>
  <c r="AQ180" i="2"/>
  <c r="O180" i="2"/>
  <c r="P180" i="2" s="1"/>
  <c r="AJ253" i="2"/>
  <c r="AH253" i="2"/>
  <c r="Z253" i="2"/>
  <c r="AK253" i="2"/>
  <c r="AI253" i="2"/>
  <c r="AG253" i="2"/>
  <c r="M253" i="2" s="1"/>
  <c r="N253" i="2" s="1"/>
  <c r="AA253" i="2"/>
  <c r="AL253" i="2"/>
  <c r="Y253" i="2"/>
  <c r="AO340" i="2"/>
  <c r="AN340" i="2"/>
  <c r="AM340" i="2"/>
  <c r="AP340" i="2"/>
  <c r="AQ340" i="2"/>
  <c r="O340" i="2"/>
  <c r="P340" i="2" s="1"/>
  <c r="AD367" i="2"/>
  <c r="AF367" i="2"/>
  <c r="AC367" i="2"/>
  <c r="AE367" i="2"/>
  <c r="AB367" i="2"/>
  <c r="K367" i="2"/>
  <c r="L367" i="2" s="1"/>
  <c r="AV222" i="2"/>
  <c r="AU222" i="2"/>
  <c r="AY222" i="2"/>
  <c r="AX222" i="2"/>
  <c r="AW222" i="2"/>
  <c r="Q222" i="2"/>
  <c r="R222" i="2" s="1"/>
  <c r="AJ295" i="2"/>
  <c r="AI295" i="2"/>
  <c r="AA295" i="2"/>
  <c r="AH295" i="2"/>
  <c r="Z295" i="2"/>
  <c r="AL295" i="2"/>
  <c r="AK295" i="2"/>
  <c r="AG295" i="2"/>
  <c r="M295" i="2" s="1"/>
  <c r="N295" i="2" s="1"/>
  <c r="Y295" i="2"/>
  <c r="AV387" i="2"/>
  <c r="AY387" i="2"/>
  <c r="AX387" i="2"/>
  <c r="AU387" i="2"/>
  <c r="AW387" i="2"/>
  <c r="Q387" i="2"/>
  <c r="R387" i="2" s="1"/>
  <c r="AC349" i="2"/>
  <c r="AB349" i="2"/>
  <c r="AF349" i="2"/>
  <c r="AD349" i="2"/>
  <c r="AE349" i="2"/>
  <c r="K349" i="2"/>
  <c r="L349" i="2" s="1"/>
  <c r="AY341" i="2"/>
  <c r="AX341" i="2"/>
  <c r="AV341" i="2"/>
  <c r="AU341" i="2"/>
  <c r="AW341" i="2"/>
  <c r="Q341" i="2"/>
  <c r="R341" i="2" s="1"/>
  <c r="AF465" i="2"/>
  <c r="AE465" i="2"/>
  <c r="AD465" i="2"/>
  <c r="AC465" i="2"/>
  <c r="AB465" i="2"/>
  <c r="K465" i="2"/>
  <c r="L465" i="2" s="1"/>
  <c r="AF624" i="2"/>
  <c r="AE624" i="2"/>
  <c r="AD624" i="2"/>
  <c r="AC624" i="2"/>
  <c r="AB624" i="2"/>
  <c r="K624" i="2"/>
  <c r="L624" i="2" s="1"/>
  <c r="M590" i="2"/>
  <c r="N590" i="2" s="1"/>
  <c r="X590" i="2"/>
  <c r="AM731" i="2"/>
  <c r="AP731" i="2"/>
  <c r="AQ731" i="2"/>
  <c r="AO731" i="2"/>
  <c r="AN731" i="2"/>
  <c r="O731" i="2"/>
  <c r="P731" i="2" s="1"/>
  <c r="AF744" i="2"/>
  <c r="AE744" i="2"/>
  <c r="AD744" i="2"/>
  <c r="AC744" i="2"/>
  <c r="AB744" i="2"/>
  <c r="K744" i="2"/>
  <c r="L744" i="2" s="1"/>
  <c r="AP880" i="2"/>
  <c r="AO880" i="2"/>
  <c r="AN880" i="2"/>
  <c r="AQ880" i="2"/>
  <c r="AM880" i="2"/>
  <c r="O880" i="2"/>
  <c r="P880" i="2" s="1"/>
  <c r="X1006" i="2"/>
  <c r="M1006" i="2"/>
  <c r="N1006" i="2" s="1"/>
  <c r="M935" i="2"/>
  <c r="N935" i="2" s="1"/>
  <c r="X935" i="2"/>
  <c r="AQ954" i="2"/>
  <c r="AP954" i="2"/>
  <c r="AM954" i="2"/>
  <c r="AO954" i="2"/>
  <c r="AN954" i="2"/>
  <c r="O954" i="2"/>
  <c r="P954" i="2" s="1"/>
  <c r="AE1013" i="2"/>
  <c r="AD1013" i="2"/>
  <c r="AB1013" i="2"/>
  <c r="AF1013" i="2"/>
  <c r="AC1013" i="2"/>
  <c r="K1013" i="2"/>
  <c r="L1013" i="2" s="1"/>
  <c r="AE25" i="2"/>
  <c r="AD25" i="2"/>
  <c r="AC25" i="2"/>
  <c r="AB25" i="2"/>
  <c r="AF25" i="2"/>
  <c r="K25" i="2"/>
  <c r="L25" i="2" s="1"/>
  <c r="AS6" i="2"/>
  <c r="AT6" i="2"/>
  <c r="AR6" i="2"/>
  <c r="AD37" i="2"/>
  <c r="AC37" i="2"/>
  <c r="AB37" i="2"/>
  <c r="AF37" i="2"/>
  <c r="AE37" i="2"/>
  <c r="K37" i="2"/>
  <c r="L37" i="2" s="1"/>
  <c r="AD2" i="2"/>
  <c r="AF2" i="2"/>
  <c r="AE2" i="2"/>
  <c r="AC2" i="2"/>
  <c r="AB2" i="2"/>
  <c r="K2" i="2"/>
  <c r="L2" i="2" s="1"/>
  <c r="AQ17" i="2"/>
  <c r="AO17" i="2"/>
  <c r="AN17" i="2"/>
  <c r="AM17" i="2"/>
  <c r="AP17" i="2"/>
  <c r="O17" i="2"/>
  <c r="P17" i="2" s="1"/>
  <c r="AL155" i="2"/>
  <c r="AK155" i="2"/>
  <c r="AJ155" i="2"/>
  <c r="Z155" i="2"/>
  <c r="Y155" i="2"/>
  <c r="AI155" i="2"/>
  <c r="AH155" i="2"/>
  <c r="AA155" i="2"/>
  <c r="AG155" i="2"/>
  <c r="M155" i="2" s="1"/>
  <c r="N155" i="2" s="1"/>
  <c r="AL145" i="2"/>
  <c r="AK145" i="2"/>
  <c r="AJ145" i="2"/>
  <c r="AH145" i="2"/>
  <c r="AG145" i="2"/>
  <c r="M145" i="2" s="1"/>
  <c r="N145" i="2" s="1"/>
  <c r="AA145" i="2"/>
  <c r="Z145" i="2"/>
  <c r="AI145" i="2"/>
  <c r="Y145" i="2"/>
  <c r="AY154" i="2"/>
  <c r="AX154" i="2"/>
  <c r="AW154" i="2"/>
  <c r="AV154" i="2"/>
  <c r="AU154" i="2"/>
  <c r="Q154" i="2"/>
  <c r="R154" i="2" s="1"/>
  <c r="AQ116" i="2"/>
  <c r="AP116" i="2"/>
  <c r="AO116" i="2"/>
  <c r="AN116" i="2"/>
  <c r="AM116" i="2"/>
  <c r="O116" i="2"/>
  <c r="P116" i="2" s="1"/>
  <c r="AI132" i="2"/>
  <c r="AA132" i="2"/>
  <c r="AH132" i="2"/>
  <c r="Z132" i="2"/>
  <c r="AG132" i="2"/>
  <c r="M132" i="2" s="1"/>
  <c r="N132" i="2" s="1"/>
  <c r="Y132" i="2"/>
  <c r="AJ132" i="2"/>
  <c r="AL132" i="2"/>
  <c r="AK132" i="2"/>
  <c r="AV250" i="2"/>
  <c r="AY250" i="2"/>
  <c r="AX250" i="2"/>
  <c r="AW250" i="2"/>
  <c r="AU250" i="2"/>
  <c r="Q250" i="2"/>
  <c r="R250" i="2" s="1"/>
  <c r="X170" i="2"/>
  <c r="M170" i="2"/>
  <c r="N170" i="2" s="1"/>
  <c r="X91" i="2"/>
  <c r="M91" i="2"/>
  <c r="N91" i="2" s="1"/>
  <c r="AB207" i="2"/>
  <c r="AF207" i="2"/>
  <c r="AC207" i="2"/>
  <c r="AE207" i="2"/>
  <c r="AD207" i="2"/>
  <c r="K207" i="2"/>
  <c r="L207" i="2" s="1"/>
  <c r="AF262" i="2"/>
  <c r="AE262" i="2"/>
  <c r="AD262" i="2"/>
  <c r="AB262" i="2"/>
  <c r="AC262" i="2"/>
  <c r="K262" i="2"/>
  <c r="L262" i="2" s="1"/>
  <c r="AP424" i="2"/>
  <c r="AO424" i="2"/>
  <c r="AQ424" i="2"/>
  <c r="AM424" i="2"/>
  <c r="AN424" i="2"/>
  <c r="O424" i="2"/>
  <c r="P424" i="2" s="1"/>
  <c r="AP366" i="2"/>
  <c r="AQ366" i="2"/>
  <c r="AO366" i="2"/>
  <c r="AN366" i="2"/>
  <c r="AM366" i="2"/>
  <c r="O366" i="2"/>
  <c r="P366" i="2" s="1"/>
  <c r="AP422" i="2"/>
  <c r="AO422" i="2"/>
  <c r="AQ422" i="2"/>
  <c r="AN422" i="2"/>
  <c r="AM422" i="2"/>
  <c r="O422" i="2"/>
  <c r="P422" i="2" s="1"/>
  <c r="AF387" i="2"/>
  <c r="AD387" i="2"/>
  <c r="AC387" i="2"/>
  <c r="AB387" i="2"/>
  <c r="AE387" i="2"/>
  <c r="K387" i="2"/>
  <c r="L387" i="2" s="1"/>
  <c r="AM541" i="2"/>
  <c r="AN541" i="2"/>
  <c r="AQ541" i="2"/>
  <c r="AP541" i="2"/>
  <c r="AO541" i="2"/>
  <c r="O541" i="2"/>
  <c r="P541" i="2" s="1"/>
  <c r="K620" i="2"/>
  <c r="L620" i="2" s="1"/>
  <c r="AL503" i="2"/>
  <c r="AK503" i="2"/>
  <c r="AJ503" i="2"/>
  <c r="AI503" i="2"/>
  <c r="AA503" i="2"/>
  <c r="AH503" i="2"/>
  <c r="AG503" i="2"/>
  <c r="M503" i="2" s="1"/>
  <c r="N503" i="2" s="1"/>
  <c r="Z503" i="2"/>
  <c r="Y503" i="2"/>
  <c r="AQ588" i="2"/>
  <c r="AP588" i="2"/>
  <c r="AO588" i="2"/>
  <c r="AM588" i="2"/>
  <c r="AN588" i="2"/>
  <c r="O588" i="2"/>
  <c r="P588" i="2" s="1"/>
  <c r="AB693" i="2"/>
  <c r="AE693" i="2"/>
  <c r="AC693" i="2"/>
  <c r="AF693" i="2"/>
  <c r="AD693" i="2"/>
  <c r="K693" i="2"/>
  <c r="L693" i="2" s="1"/>
  <c r="X589" i="2"/>
  <c r="M589" i="2"/>
  <c r="N589" i="2" s="1"/>
  <c r="AU561" i="2"/>
  <c r="AY561" i="2"/>
  <c r="AV561" i="2"/>
  <c r="AX561" i="2"/>
  <c r="AW561" i="2"/>
  <c r="Q561" i="2"/>
  <c r="R561" i="2" s="1"/>
  <c r="AM618" i="2"/>
  <c r="AO618" i="2"/>
  <c r="AQ618" i="2"/>
  <c r="AP618" i="2"/>
  <c r="AN618" i="2"/>
  <c r="O618" i="2"/>
  <c r="P618" i="2" s="1"/>
  <c r="AN644" i="2"/>
  <c r="AM644" i="2"/>
  <c r="AO644" i="2"/>
  <c r="AQ644" i="2"/>
  <c r="AP644" i="2"/>
  <c r="O644" i="2"/>
  <c r="P644" i="2" s="1"/>
  <c r="AQ645" i="2"/>
  <c r="AP645" i="2"/>
  <c r="AO645" i="2"/>
  <c r="AN645" i="2"/>
  <c r="AM645" i="2"/>
  <c r="O645" i="2"/>
  <c r="P645" i="2" s="1"/>
  <c r="AB713" i="2"/>
  <c r="AF713" i="2"/>
  <c r="AD713" i="2"/>
  <c r="AC713" i="2"/>
  <c r="AE713" i="2"/>
  <c r="K713" i="2"/>
  <c r="L713" i="2" s="1"/>
  <c r="AF518" i="2"/>
  <c r="AE518" i="2"/>
  <c r="AD518" i="2"/>
  <c r="AC518" i="2"/>
  <c r="AB518" i="2"/>
  <c r="K518" i="2"/>
  <c r="L518" i="2" s="1"/>
  <c r="X584" i="2"/>
  <c r="M584" i="2"/>
  <c r="N584" i="2" s="1"/>
  <c r="AB689" i="2"/>
  <c r="AE689" i="2"/>
  <c r="AC689" i="2"/>
  <c r="AD689" i="2"/>
  <c r="AF689" i="2"/>
  <c r="K689" i="2"/>
  <c r="L689" i="2" s="1"/>
  <c r="AQ633" i="2"/>
  <c r="AP633" i="2"/>
  <c r="AO633" i="2"/>
  <c r="AN633" i="2"/>
  <c r="AM633" i="2"/>
  <c r="O633" i="2"/>
  <c r="P633" i="2" s="1"/>
  <c r="K751" i="2"/>
  <c r="L751" i="2" s="1"/>
  <c r="AD736" i="2"/>
  <c r="AF736" i="2"/>
  <c r="AB736" i="2"/>
  <c r="AE736" i="2"/>
  <c r="AC736" i="2"/>
  <c r="K736" i="2"/>
  <c r="L736" i="2" s="1"/>
  <c r="AF754" i="2"/>
  <c r="AE754" i="2"/>
  <c r="AD754" i="2"/>
  <c r="AC754" i="2"/>
  <c r="AB754" i="2"/>
  <c r="K754" i="2"/>
  <c r="L754" i="2" s="1"/>
  <c r="AP796" i="2"/>
  <c r="AO796" i="2"/>
  <c r="AN796" i="2"/>
  <c r="AM796" i="2"/>
  <c r="AQ796" i="2"/>
  <c r="O796" i="2"/>
  <c r="P796" i="2" s="1"/>
  <c r="AP758" i="2"/>
  <c r="AO758" i="2"/>
  <c r="AN758" i="2"/>
  <c r="AM758" i="2"/>
  <c r="AQ758" i="2"/>
  <c r="O758" i="2"/>
  <c r="P758" i="2" s="1"/>
  <c r="AD956" i="2"/>
  <c r="AC956" i="2"/>
  <c r="AB956" i="2"/>
  <c r="AE956" i="2"/>
  <c r="AF956" i="2"/>
  <c r="K956" i="2"/>
  <c r="L956" i="2" s="1"/>
  <c r="AP959" i="2"/>
  <c r="AO959" i="2"/>
  <c r="AN959" i="2"/>
  <c r="AM959" i="2"/>
  <c r="AQ959" i="2"/>
  <c r="O959" i="2"/>
  <c r="P959" i="2" s="1"/>
  <c r="X922" i="2"/>
  <c r="AL1172" i="2"/>
  <c r="AK1172" i="2"/>
  <c r="AJ1172" i="2"/>
  <c r="AA1172" i="2"/>
  <c r="Z1172" i="2"/>
  <c r="Y1172" i="2"/>
  <c r="AI1172" i="2"/>
  <c r="AG1172" i="2"/>
  <c r="M1172" i="2" s="1"/>
  <c r="N1172" i="2" s="1"/>
  <c r="AH1172" i="2"/>
  <c r="AP1169" i="2"/>
  <c r="AO1169" i="2"/>
  <c r="AN1169" i="2"/>
  <c r="AM1169" i="2"/>
  <c r="AQ1169" i="2"/>
  <c r="O1169" i="2"/>
  <c r="P1169" i="2" s="1"/>
  <c r="AQ1220" i="2"/>
  <c r="AO1220" i="2"/>
  <c r="AN1220" i="2"/>
  <c r="AP1220" i="2"/>
  <c r="AM1220" i="2"/>
  <c r="O1220" i="2"/>
  <c r="P1220" i="2" s="1"/>
  <c r="AK1195" i="2"/>
  <c r="AJ1195" i="2"/>
  <c r="AI1195" i="2"/>
  <c r="AA1195" i="2"/>
  <c r="AH1195" i="2"/>
  <c r="Z1195" i="2"/>
  <c r="AG1195" i="2"/>
  <c r="M1195" i="2" s="1"/>
  <c r="N1195" i="2" s="1"/>
  <c r="Y1195" i="2"/>
  <c r="AL1195" i="2"/>
  <c r="X1328" i="2"/>
  <c r="M1328" i="2"/>
  <c r="N1328" i="2" s="1"/>
  <c r="AV1346" i="2"/>
  <c r="AX1346" i="2"/>
  <c r="AW1346" i="2"/>
  <c r="AU1346" i="2"/>
  <c r="Q1346" i="2"/>
  <c r="R1346" i="2" s="1"/>
  <c r="AY1346" i="2"/>
  <c r="AF1367" i="2"/>
  <c r="AE1367" i="2"/>
  <c r="AC1367" i="2"/>
  <c r="AB1367" i="2"/>
  <c r="AD1367" i="2"/>
  <c r="K1367" i="2"/>
  <c r="L1367" i="2" s="1"/>
  <c r="AQ1377" i="2"/>
  <c r="AO1377" i="2"/>
  <c r="AN1377" i="2"/>
  <c r="AM1377" i="2"/>
  <c r="AP1377" i="2"/>
  <c r="O1377" i="2"/>
  <c r="P1377" i="2" s="1"/>
  <c r="AI1432" i="2"/>
  <c r="AA1432" i="2"/>
  <c r="AL1432" i="2"/>
  <c r="AK1432" i="2"/>
  <c r="AJ1432" i="2"/>
  <c r="Z1432" i="2"/>
  <c r="Y1432" i="2"/>
  <c r="AH1432" i="2"/>
  <c r="AG1432" i="2"/>
  <c r="M1432" i="2" s="1"/>
  <c r="N1432" i="2" s="1"/>
  <c r="AD87" i="2"/>
  <c r="AC87" i="2"/>
  <c r="AB87" i="2"/>
  <c r="AF87" i="2"/>
  <c r="AE87" i="2"/>
  <c r="K87" i="2"/>
  <c r="L87" i="2" s="1"/>
  <c r="M168" i="2"/>
  <c r="N168" i="2" s="1"/>
  <c r="X168" i="2"/>
  <c r="AQ16" i="2"/>
  <c r="AP16" i="2"/>
  <c r="AO16" i="2"/>
  <c r="AN16" i="2"/>
  <c r="AM16" i="2"/>
  <c r="O16" i="2"/>
  <c r="P16" i="2" s="1"/>
  <c r="AT111" i="2"/>
  <c r="AS111" i="2"/>
  <c r="AR111" i="2"/>
  <c r="AC374" i="2"/>
  <c r="AB374" i="2"/>
  <c r="AF374" i="2"/>
  <c r="AE374" i="2"/>
  <c r="AD374" i="2"/>
  <c r="K374" i="2"/>
  <c r="L374" i="2" s="1"/>
  <c r="AP386" i="2"/>
  <c r="AO386" i="2"/>
  <c r="AQ386" i="2"/>
  <c r="AM386" i="2"/>
  <c r="AN386" i="2"/>
  <c r="O386" i="2"/>
  <c r="P386" i="2" s="1"/>
  <c r="AQ269" i="2"/>
  <c r="AP269" i="2"/>
  <c r="AN269" i="2"/>
  <c r="AO269" i="2"/>
  <c r="AM269" i="2"/>
  <c r="O269" i="2"/>
  <c r="P269" i="2" s="1"/>
  <c r="AB478" i="2"/>
  <c r="AF478" i="2"/>
  <c r="AE478" i="2"/>
  <c r="AD478" i="2"/>
  <c r="AC478" i="2"/>
  <c r="K496" i="2"/>
  <c r="L496" i="2" s="1"/>
  <c r="AQ566" i="2"/>
  <c r="AP566" i="2"/>
  <c r="AO566" i="2"/>
  <c r="AM566" i="2"/>
  <c r="AN566" i="2"/>
  <c r="O566" i="2"/>
  <c r="P566" i="2" s="1"/>
  <c r="AT741" i="2"/>
  <c r="AS741" i="2"/>
  <c r="AR741" i="2"/>
  <c r="AD833" i="2"/>
  <c r="AC833" i="2"/>
  <c r="AB833" i="2"/>
  <c r="AE833" i="2"/>
  <c r="AF833" i="2"/>
  <c r="K833" i="2"/>
  <c r="L833" i="2" s="1"/>
  <c r="AP878" i="2"/>
  <c r="AO878" i="2"/>
  <c r="AN878" i="2"/>
  <c r="AQ878" i="2"/>
  <c r="AM878" i="2"/>
  <c r="O878" i="2"/>
  <c r="P878" i="2" s="1"/>
  <c r="AE903" i="2"/>
  <c r="AC903" i="2"/>
  <c r="AB903" i="2"/>
  <c r="AD903" i="2"/>
  <c r="AF903" i="2"/>
  <c r="K903" i="2"/>
  <c r="L903" i="2" s="1"/>
  <c r="AY970" i="2"/>
  <c r="AX970" i="2"/>
  <c r="AW970" i="2"/>
  <c r="AU970" i="2"/>
  <c r="AV970" i="2"/>
  <c r="Q970" i="2"/>
  <c r="R970" i="2" s="1"/>
  <c r="AF993" i="2"/>
  <c r="AE993" i="2"/>
  <c r="AD993" i="2"/>
  <c r="AC993" i="2"/>
  <c r="AB993" i="2"/>
  <c r="K993" i="2"/>
  <c r="L993" i="2" s="1"/>
  <c r="AF1020" i="2"/>
  <c r="AE1020" i="2"/>
  <c r="AD1020" i="2"/>
  <c r="AC1020" i="2"/>
  <c r="AB1020" i="2"/>
  <c r="K1020" i="2"/>
  <c r="L1020" i="2" s="1"/>
  <c r="M924" i="2"/>
  <c r="N924" i="2" s="1"/>
  <c r="X924" i="2"/>
  <c r="AD9" i="2"/>
  <c r="AC9" i="2"/>
  <c r="AB9" i="2"/>
  <c r="AF9" i="2"/>
  <c r="AE9" i="2"/>
  <c r="K9" i="2"/>
  <c r="L9" i="2" s="1"/>
  <c r="AF122" i="2"/>
  <c r="AB122" i="2"/>
  <c r="AE122" i="2"/>
  <c r="AD122" i="2"/>
  <c r="AC122" i="2"/>
  <c r="AY52" i="2"/>
  <c r="AX52" i="2"/>
  <c r="AW52" i="2"/>
  <c r="AV52" i="2"/>
  <c r="AU52" i="2"/>
  <c r="Q52" i="2"/>
  <c r="R52" i="2" s="1"/>
  <c r="AY116" i="2"/>
  <c r="AX116" i="2"/>
  <c r="AW116" i="2"/>
  <c r="AV116" i="2"/>
  <c r="AU116" i="2"/>
  <c r="Q116" i="2"/>
  <c r="R116" i="2" s="1"/>
  <c r="AN409" i="2"/>
  <c r="AQ409" i="2"/>
  <c r="AP409" i="2"/>
  <c r="AO409" i="2"/>
  <c r="AM409" i="2"/>
  <c r="O409" i="2"/>
  <c r="P409" i="2" s="1"/>
  <c r="AW338" i="2"/>
  <c r="AV338" i="2"/>
  <c r="AU338" i="2"/>
  <c r="AY338" i="2"/>
  <c r="AX338" i="2"/>
  <c r="Q338" i="2"/>
  <c r="R338" i="2" s="1"/>
  <c r="AF168" i="2"/>
  <c r="AD168" i="2"/>
  <c r="AC168" i="2"/>
  <c r="AB168" i="2"/>
  <c r="AE168" i="2"/>
  <c r="K168" i="2"/>
  <c r="L168" i="2" s="1"/>
  <c r="AT41" i="2"/>
  <c r="AS41" i="2"/>
  <c r="AR41" i="2"/>
  <c r="AW43" i="2"/>
  <c r="AY43" i="2"/>
  <c r="AX43" i="2"/>
  <c r="AV43" i="2"/>
  <c r="AU43" i="2"/>
  <c r="Q43" i="2"/>
  <c r="R43" i="2" s="1"/>
  <c r="AU81" i="2"/>
  <c r="AX81" i="2"/>
  <c r="AW81" i="2"/>
  <c r="AY81" i="2"/>
  <c r="AV81" i="2"/>
  <c r="Q81" i="2"/>
  <c r="R81" i="2" s="1"/>
  <c r="AP34" i="2"/>
  <c r="AO34" i="2"/>
  <c r="AN34" i="2"/>
  <c r="AM34" i="2"/>
  <c r="AQ34" i="2"/>
  <c r="O34" i="2"/>
  <c r="P34" i="2" s="1"/>
  <c r="AI110" i="2"/>
  <c r="AA110" i="2"/>
  <c r="AH110" i="2"/>
  <c r="Z110" i="2"/>
  <c r="AG110" i="2"/>
  <c r="M110" i="2" s="1"/>
  <c r="N110" i="2" s="1"/>
  <c r="Y110" i="2"/>
  <c r="AL110" i="2"/>
  <c r="AK110" i="2"/>
  <c r="AJ110" i="2"/>
  <c r="AM141" i="2"/>
  <c r="AN141" i="2"/>
  <c r="AO141" i="2"/>
  <c r="AQ141" i="2"/>
  <c r="AP141" i="2"/>
  <c r="O141" i="2"/>
  <c r="P141" i="2" s="1"/>
  <c r="AF224" i="2"/>
  <c r="AD224" i="2"/>
  <c r="AB224" i="2"/>
  <c r="AE224" i="2"/>
  <c r="AC224" i="2"/>
  <c r="X135" i="2"/>
  <c r="M135" i="2"/>
  <c r="N135" i="2" s="1"/>
  <c r="AL218" i="2"/>
  <c r="AJ218" i="2"/>
  <c r="AA218" i="2"/>
  <c r="Z218" i="2"/>
  <c r="AK218" i="2"/>
  <c r="Y218" i="2"/>
  <c r="AI218" i="2"/>
  <c r="AH218" i="2"/>
  <c r="AG218" i="2"/>
  <c r="M218" i="2" s="1"/>
  <c r="N218" i="2" s="1"/>
  <c r="AF348" i="2"/>
  <c r="AE348" i="2"/>
  <c r="AD348" i="2"/>
  <c r="AB348" i="2"/>
  <c r="AC348" i="2"/>
  <c r="K348" i="2"/>
  <c r="L348" i="2" s="1"/>
  <c r="AN294" i="2"/>
  <c r="AM294" i="2"/>
  <c r="AQ294" i="2"/>
  <c r="AO294" i="2"/>
  <c r="AP294" i="2"/>
  <c r="O294" i="2"/>
  <c r="P294" i="2" s="1"/>
  <c r="AV252" i="2"/>
  <c r="AY252" i="2"/>
  <c r="AX252" i="2"/>
  <c r="AW252" i="2"/>
  <c r="AU252" i="2"/>
  <c r="Q252" i="2"/>
  <c r="R252" i="2" s="1"/>
  <c r="AY349" i="2"/>
  <c r="AX349" i="2"/>
  <c r="AV349" i="2"/>
  <c r="AW349" i="2"/>
  <c r="AU349" i="2"/>
  <c r="Q349" i="2"/>
  <c r="R349" i="2" s="1"/>
  <c r="AD54" i="2"/>
  <c r="AF54" i="2"/>
  <c r="AE54" i="2"/>
  <c r="AC54" i="2"/>
  <c r="AB54" i="2"/>
  <c r="K54" i="2"/>
  <c r="L54" i="2" s="1"/>
  <c r="AD80" i="2"/>
  <c r="AC80" i="2"/>
  <c r="AF80" i="2"/>
  <c r="AE80" i="2"/>
  <c r="AB80" i="2"/>
  <c r="K80" i="2"/>
  <c r="L80" i="2" s="1"/>
  <c r="AW173" i="2"/>
  <c r="AV173" i="2"/>
  <c r="AU173" i="2"/>
  <c r="AY173" i="2"/>
  <c r="AX173" i="2"/>
  <c r="Q173" i="2"/>
  <c r="R173" i="2" s="1"/>
  <c r="AN403" i="2"/>
  <c r="AQ403" i="2"/>
  <c r="AP403" i="2"/>
  <c r="AO403" i="2"/>
  <c r="AM403" i="2"/>
  <c r="O403" i="2"/>
  <c r="P403" i="2" s="1"/>
  <c r="AF182" i="2"/>
  <c r="AE182" i="2"/>
  <c r="AD182" i="2"/>
  <c r="AC182" i="2"/>
  <c r="AB182" i="2"/>
  <c r="K182" i="2"/>
  <c r="L182" i="2" s="1"/>
  <c r="AX176" i="2"/>
  <c r="AW176" i="2"/>
  <c r="AV176" i="2"/>
  <c r="AU176" i="2"/>
  <c r="AY176" i="2"/>
  <c r="Q176" i="2"/>
  <c r="R176" i="2" s="1"/>
  <c r="AP241" i="2"/>
  <c r="AN241" i="2"/>
  <c r="AM241" i="2"/>
  <c r="AQ241" i="2"/>
  <c r="AO241" i="2"/>
  <c r="AO322" i="2"/>
  <c r="AN322" i="2"/>
  <c r="AM322" i="2"/>
  <c r="AQ322" i="2"/>
  <c r="AP322" i="2"/>
  <c r="O322" i="2"/>
  <c r="P322" i="2" s="1"/>
  <c r="AF423" i="2"/>
  <c r="AD423" i="2"/>
  <c r="AC423" i="2"/>
  <c r="AE423" i="2"/>
  <c r="AB423" i="2"/>
  <c r="K423" i="2"/>
  <c r="L423" i="2" s="1"/>
  <c r="AQ494" i="2"/>
  <c r="AP494" i="2"/>
  <c r="AO494" i="2"/>
  <c r="AN494" i="2"/>
  <c r="AM494" i="2"/>
  <c r="O494" i="2"/>
  <c r="P494" i="2" s="1"/>
  <c r="AT73" i="2"/>
  <c r="AS73" i="2"/>
  <c r="AR73" i="2"/>
  <c r="AT55" i="2"/>
  <c r="AS55" i="2"/>
  <c r="AR55" i="2"/>
  <c r="AF202" i="2"/>
  <c r="AB202" i="2"/>
  <c r="AC202" i="2"/>
  <c r="AD202" i="2"/>
  <c r="AE202" i="2"/>
  <c r="K202" i="2"/>
  <c r="L202" i="2" s="1"/>
  <c r="AD42" i="2"/>
  <c r="AC42" i="2"/>
  <c r="AF42" i="2"/>
  <c r="AE42" i="2"/>
  <c r="AB42" i="2"/>
  <c r="K42" i="2"/>
  <c r="L42" i="2" s="1"/>
  <c r="AM75" i="2"/>
  <c r="AO75" i="2"/>
  <c r="AQ75" i="2"/>
  <c r="AP75" i="2"/>
  <c r="AN75" i="2"/>
  <c r="O75" i="2"/>
  <c r="P75" i="2" s="1"/>
  <c r="AQ33" i="2"/>
  <c r="AO33" i="2"/>
  <c r="AN33" i="2"/>
  <c r="AM33" i="2"/>
  <c r="AP33" i="2"/>
  <c r="O33" i="2"/>
  <c r="P33" i="2" s="1"/>
  <c r="AQ130" i="2"/>
  <c r="AP130" i="2"/>
  <c r="AO130" i="2"/>
  <c r="AN130" i="2"/>
  <c r="AM130" i="2"/>
  <c r="O130" i="2"/>
  <c r="P130" i="2" s="1"/>
  <c r="AM157" i="2"/>
  <c r="AN157" i="2"/>
  <c r="AQ157" i="2"/>
  <c r="AO157" i="2"/>
  <c r="AP157" i="2"/>
  <c r="AY150" i="2"/>
  <c r="AX150" i="2"/>
  <c r="AW150" i="2"/>
  <c r="AV150" i="2"/>
  <c r="AU150" i="2"/>
  <c r="Q150" i="2"/>
  <c r="R150" i="2" s="1"/>
  <c r="AO350" i="2"/>
  <c r="AN350" i="2"/>
  <c r="AM350" i="2"/>
  <c r="AQ350" i="2"/>
  <c r="AP350" i="2"/>
  <c r="O350" i="2"/>
  <c r="P350" i="2" s="1"/>
  <c r="AO336" i="2"/>
  <c r="AN336" i="2"/>
  <c r="AM336" i="2"/>
  <c r="AQ336" i="2"/>
  <c r="AP336" i="2"/>
  <c r="O336" i="2"/>
  <c r="P336" i="2" s="1"/>
  <c r="AB400" i="2"/>
  <c r="AF400" i="2"/>
  <c r="AD400" i="2"/>
  <c r="AE400" i="2"/>
  <c r="AC400" i="2"/>
  <c r="K400" i="2"/>
  <c r="L400" i="2" s="1"/>
  <c r="AT256" i="2"/>
  <c r="AR256" i="2"/>
  <c r="AS256" i="2"/>
  <c r="AF216" i="2"/>
  <c r="AD216" i="2"/>
  <c r="AB216" i="2"/>
  <c r="AC216" i="2"/>
  <c r="AE216" i="2"/>
  <c r="K216" i="2"/>
  <c r="L216" i="2" s="1"/>
  <c r="AW326" i="2"/>
  <c r="AV326" i="2"/>
  <c r="AU326" i="2"/>
  <c r="AY326" i="2"/>
  <c r="AX326" i="2"/>
  <c r="Q326" i="2"/>
  <c r="R326" i="2" s="1"/>
  <c r="O437" i="2"/>
  <c r="P437" i="2" s="1"/>
  <c r="AE539" i="2"/>
  <c r="AC539" i="2"/>
  <c r="AF539" i="2"/>
  <c r="AD539" i="2"/>
  <c r="AB539" i="2"/>
  <c r="K539" i="2"/>
  <c r="L539" i="2" s="1"/>
  <c r="AF328" i="2"/>
  <c r="AE328" i="2"/>
  <c r="AD328" i="2"/>
  <c r="AB328" i="2"/>
  <c r="AC328" i="2"/>
  <c r="K328" i="2"/>
  <c r="L328" i="2" s="1"/>
  <c r="AQ265" i="2"/>
  <c r="AP265" i="2"/>
  <c r="AN265" i="2"/>
  <c r="AO265" i="2"/>
  <c r="AM265" i="2"/>
  <c r="O265" i="2"/>
  <c r="P265" i="2" s="1"/>
  <c r="AB305" i="2"/>
  <c r="AF305" i="2"/>
  <c r="AD305" i="2"/>
  <c r="AC305" i="2"/>
  <c r="AE305" i="2"/>
  <c r="K305" i="2"/>
  <c r="L305" i="2" s="1"/>
  <c r="AY607" i="2"/>
  <c r="AX607" i="2"/>
  <c r="AW607" i="2"/>
  <c r="AV607" i="2"/>
  <c r="AU607" i="2"/>
  <c r="Q607" i="2"/>
  <c r="R607" i="2" s="1"/>
  <c r="K213" i="2"/>
  <c r="L213" i="2" s="1"/>
  <c r="AN459" i="2"/>
  <c r="AM459" i="2"/>
  <c r="AQ459" i="2"/>
  <c r="AP459" i="2"/>
  <c r="AO459" i="2"/>
  <c r="O459" i="2"/>
  <c r="P459" i="2" s="1"/>
  <c r="AT449" i="2"/>
  <c r="AS449" i="2"/>
  <c r="AR449" i="2"/>
  <c r="AQ550" i="2"/>
  <c r="AP550" i="2"/>
  <c r="AO550" i="2"/>
  <c r="AM550" i="2"/>
  <c r="AN550" i="2"/>
  <c r="O550" i="2"/>
  <c r="P550" i="2" s="1"/>
  <c r="AE622" i="2"/>
  <c r="AD622" i="2"/>
  <c r="AC622" i="2"/>
  <c r="AB622" i="2"/>
  <c r="AF622" i="2"/>
  <c r="K622" i="2"/>
  <c r="L622" i="2" s="1"/>
  <c r="AQ641" i="2"/>
  <c r="AP641" i="2"/>
  <c r="AO641" i="2"/>
  <c r="AN641" i="2"/>
  <c r="AM641" i="2"/>
  <c r="O641" i="2"/>
  <c r="P641" i="2" s="1"/>
  <c r="AR724" i="2"/>
  <c r="AT724" i="2"/>
  <c r="AS724" i="2"/>
  <c r="K883" i="2"/>
  <c r="L883" i="2" s="1"/>
  <c r="AL877" i="2"/>
  <c r="AK877" i="2"/>
  <c r="AJ877" i="2"/>
  <c r="AH877" i="2"/>
  <c r="Z877" i="2"/>
  <c r="AG877" i="2"/>
  <c r="M877" i="2" s="1"/>
  <c r="N877" i="2" s="1"/>
  <c r="Y877" i="2"/>
  <c r="AI877" i="2"/>
  <c r="AA877" i="2"/>
  <c r="AP872" i="2"/>
  <c r="AO872" i="2"/>
  <c r="AN872" i="2"/>
  <c r="AQ872" i="2"/>
  <c r="AM872" i="2"/>
  <c r="O872" i="2"/>
  <c r="P872" i="2" s="1"/>
  <c r="AP953" i="2"/>
  <c r="AO953" i="2"/>
  <c r="AN953" i="2"/>
  <c r="AM953" i="2"/>
  <c r="AQ953" i="2"/>
  <c r="O953" i="2"/>
  <c r="P953" i="2" s="1"/>
  <c r="AF951" i="2"/>
  <c r="AE951" i="2"/>
  <c r="AD951" i="2"/>
  <c r="AC951" i="2"/>
  <c r="AB951" i="2"/>
  <c r="AE1017" i="2"/>
  <c r="AD1017" i="2"/>
  <c r="AB1017" i="2"/>
  <c r="AF1017" i="2"/>
  <c r="AC1017" i="2"/>
  <c r="K1017" i="2"/>
  <c r="L1017" i="2" s="1"/>
  <c r="AF1036" i="2"/>
  <c r="AE1036" i="2"/>
  <c r="AD1036" i="2"/>
  <c r="AB1036" i="2"/>
  <c r="AC1036" i="2"/>
  <c r="K1036" i="2"/>
  <c r="L1036" i="2" s="1"/>
  <c r="O1076" i="2"/>
  <c r="P1076" i="2" s="1"/>
  <c r="AF1090" i="2"/>
  <c r="AE1090" i="2"/>
  <c r="AD1090" i="2"/>
  <c r="AB1090" i="2"/>
  <c r="AC1090" i="2"/>
  <c r="K1090" i="2"/>
  <c r="L1090" i="2" s="1"/>
  <c r="AO1108" i="2"/>
  <c r="AN1108" i="2"/>
  <c r="AM1108" i="2"/>
  <c r="AP1108" i="2"/>
  <c r="AQ1108" i="2"/>
  <c r="O1108" i="2"/>
  <c r="P1108" i="2" s="1"/>
  <c r="AG1130" i="2"/>
  <c r="M1130" i="2" s="1"/>
  <c r="N1130" i="2" s="1"/>
  <c r="Y1130" i="2"/>
  <c r="AL1130" i="2"/>
  <c r="AK1130" i="2"/>
  <c r="AH1130" i="2"/>
  <c r="Z1130" i="2"/>
  <c r="AJ1130" i="2"/>
  <c r="AI1130" i="2"/>
  <c r="AA1130" i="2"/>
  <c r="AN1094" i="2"/>
  <c r="AM1094" i="2"/>
  <c r="AP1094" i="2"/>
  <c r="AO1094" i="2"/>
  <c r="AQ1094" i="2"/>
  <c r="O1094" i="2"/>
  <c r="P1094" i="2" s="1"/>
  <c r="AW1156" i="2"/>
  <c r="AV1156" i="2"/>
  <c r="AU1156" i="2"/>
  <c r="AX1156" i="2"/>
  <c r="AY1156" i="2"/>
  <c r="Q1156" i="2"/>
  <c r="R1156" i="2" s="1"/>
  <c r="K1202" i="2"/>
  <c r="L1202" i="2" s="1"/>
  <c r="AY1204" i="2"/>
  <c r="AW1204" i="2"/>
  <c r="AX1204" i="2"/>
  <c r="AV1204" i="2"/>
  <c r="AU1204" i="2"/>
  <c r="Q1204" i="2"/>
  <c r="R1204" i="2" s="1"/>
  <c r="X1234" i="2"/>
  <c r="AD1314" i="2"/>
  <c r="AF1314" i="2"/>
  <c r="AC1314" i="2"/>
  <c r="AE1314" i="2"/>
  <c r="AB1314" i="2"/>
  <c r="K1314" i="2"/>
  <c r="L1314" i="2" s="1"/>
  <c r="AM1321" i="2"/>
  <c r="AO1321" i="2"/>
  <c r="AQ1321" i="2"/>
  <c r="AN1321" i="2"/>
  <c r="AP1321" i="2"/>
  <c r="O1321" i="2"/>
  <c r="P1321" i="2" s="1"/>
  <c r="AC1294" i="2"/>
  <c r="AE1294" i="2"/>
  <c r="AF1294" i="2"/>
  <c r="AD1294" i="2"/>
  <c r="AB1294" i="2"/>
  <c r="AE1398" i="2"/>
  <c r="AF1398" i="2"/>
  <c r="AD1398" i="2"/>
  <c r="AC1398" i="2"/>
  <c r="AB1398" i="2"/>
  <c r="K1398" i="2"/>
  <c r="L1398" i="2" s="1"/>
  <c r="AQ1383" i="2"/>
  <c r="AN1383" i="2"/>
  <c r="AM1383" i="2"/>
  <c r="AP1383" i="2"/>
  <c r="AO1383" i="2"/>
  <c r="O1383" i="2"/>
  <c r="P1383" i="2" s="1"/>
  <c r="AV1450" i="2"/>
  <c r="AY1450" i="2"/>
  <c r="AX1450" i="2"/>
  <c r="AW1450" i="2"/>
  <c r="AU1450" i="2"/>
  <c r="Q1450" i="2"/>
  <c r="R1450" i="2" s="1"/>
  <c r="AQ1458" i="2"/>
  <c r="AM1458" i="2"/>
  <c r="AN1458" i="2"/>
  <c r="AP1458" i="2"/>
  <c r="AO1458" i="2"/>
  <c r="O1458" i="2"/>
  <c r="P1458" i="2" s="1"/>
  <c r="X1239" i="2"/>
  <c r="M1239" i="2"/>
  <c r="N1239" i="2" s="1"/>
  <c r="AC1300" i="2"/>
  <c r="AE1300" i="2"/>
  <c r="AF1300" i="2"/>
  <c r="AD1300" i="2"/>
  <c r="AB1300" i="2"/>
  <c r="K1300" i="2"/>
  <c r="L1300" i="2" s="1"/>
  <c r="AN1338" i="2"/>
  <c r="AO1338" i="2"/>
  <c r="AP1338" i="2"/>
  <c r="AQ1338" i="2"/>
  <c r="AM1338" i="2"/>
  <c r="O1338" i="2"/>
  <c r="P1338" i="2" s="1"/>
  <c r="M1374" i="2"/>
  <c r="N1374" i="2" s="1"/>
  <c r="X1374" i="2"/>
  <c r="Q1371" i="2"/>
  <c r="R1371" i="2" s="1"/>
  <c r="AM1031" i="2"/>
  <c r="AQ1031" i="2"/>
  <c r="AP1031" i="2"/>
  <c r="AO1031" i="2"/>
  <c r="AN1031" i="2"/>
  <c r="O1031" i="2"/>
  <c r="P1031" i="2" s="1"/>
  <c r="AQ1068" i="2"/>
  <c r="AP1068" i="2"/>
  <c r="AN1068" i="2"/>
  <c r="AM1068" i="2"/>
  <c r="AO1068" i="2"/>
  <c r="O1068" i="2"/>
  <c r="P1068" i="2" s="1"/>
  <c r="AM995" i="2"/>
  <c r="AQ995" i="2"/>
  <c r="AP995" i="2"/>
  <c r="AO995" i="2"/>
  <c r="AN995" i="2"/>
  <c r="O995" i="2"/>
  <c r="P995" i="2" s="1"/>
  <c r="K146" i="2"/>
  <c r="L146" i="2" s="1"/>
  <c r="X101" i="2"/>
  <c r="M101" i="2"/>
  <c r="N101" i="2" s="1"/>
  <c r="X133" i="2"/>
  <c r="M133" i="2"/>
  <c r="N133" i="2" s="1"/>
  <c r="AR279" i="2"/>
  <c r="AT279" i="2"/>
  <c r="AS279" i="2"/>
  <c r="AT264" i="2"/>
  <c r="AR264" i="2"/>
  <c r="AS264" i="2"/>
  <c r="AE570" i="2"/>
  <c r="AB570" i="2"/>
  <c r="AF570" i="2"/>
  <c r="AD570" i="2"/>
  <c r="AC570" i="2"/>
  <c r="K570" i="2"/>
  <c r="L570" i="2" s="1"/>
  <c r="X547" i="2"/>
  <c r="AQ476" i="2"/>
  <c r="AP476" i="2"/>
  <c r="AO476" i="2"/>
  <c r="AM476" i="2"/>
  <c r="AN476" i="2"/>
  <c r="AE515" i="2"/>
  <c r="AC515" i="2"/>
  <c r="AF515" i="2"/>
  <c r="AD515" i="2"/>
  <c r="AB515" i="2"/>
  <c r="K515" i="2"/>
  <c r="L515" i="2" s="1"/>
  <c r="AL642" i="2"/>
  <c r="AK642" i="2"/>
  <c r="AG642" i="2"/>
  <c r="M642" i="2" s="1"/>
  <c r="N642" i="2" s="1"/>
  <c r="Y642" i="2"/>
  <c r="AJ642" i="2"/>
  <c r="AI642" i="2"/>
  <c r="AA642" i="2"/>
  <c r="AH642" i="2"/>
  <c r="Z642" i="2"/>
  <c r="AN672" i="2"/>
  <c r="AM672" i="2"/>
  <c r="AQ672" i="2"/>
  <c r="AO672" i="2"/>
  <c r="AP672" i="2"/>
  <c r="O672" i="2"/>
  <c r="P672" i="2" s="1"/>
  <c r="AN686" i="2"/>
  <c r="AM686" i="2"/>
  <c r="AQ686" i="2"/>
  <c r="AO686" i="2"/>
  <c r="AP686" i="2"/>
  <c r="O686" i="2"/>
  <c r="P686" i="2" s="1"/>
  <c r="AP806" i="2"/>
  <c r="AO806" i="2"/>
  <c r="AN806" i="2"/>
  <c r="AM806" i="2"/>
  <c r="AQ806" i="2"/>
  <c r="O806" i="2"/>
  <c r="P806" i="2" s="1"/>
  <c r="AX849" i="2"/>
  <c r="AU849" i="2"/>
  <c r="AY849" i="2"/>
  <c r="AW849" i="2"/>
  <c r="AV849" i="2"/>
  <c r="X777" i="2"/>
  <c r="M777" i="2"/>
  <c r="N777" i="2" s="1"/>
  <c r="AP941" i="2"/>
  <c r="AO941" i="2"/>
  <c r="AN941" i="2"/>
  <c r="AM941" i="2"/>
  <c r="AQ941" i="2"/>
  <c r="O941" i="2"/>
  <c r="P941" i="2" s="1"/>
  <c r="AY1068" i="2"/>
  <c r="AX1068" i="2"/>
  <c r="AV1068" i="2"/>
  <c r="AU1068" i="2"/>
  <c r="AW1068" i="2"/>
  <c r="Q1068" i="2"/>
  <c r="R1068" i="2" s="1"/>
  <c r="AE1073" i="2"/>
  <c r="AD1073" i="2"/>
  <c r="AB1073" i="2"/>
  <c r="AF1073" i="2"/>
  <c r="AC1073" i="2"/>
  <c r="K1073" i="2"/>
  <c r="L1073" i="2" s="1"/>
  <c r="AE1027" i="2"/>
  <c r="AD1027" i="2"/>
  <c r="AB1027" i="2"/>
  <c r="AF1027" i="2"/>
  <c r="AC1027" i="2"/>
  <c r="K1027" i="2"/>
  <c r="L1027" i="2" s="1"/>
  <c r="AP1135" i="2"/>
  <c r="AO1135" i="2"/>
  <c r="AQ1135" i="2"/>
  <c r="AN1135" i="2"/>
  <c r="AM1135" i="2"/>
  <c r="AQ1216" i="2"/>
  <c r="AO1216" i="2"/>
  <c r="AN1216" i="2"/>
  <c r="AP1216" i="2"/>
  <c r="AM1216" i="2"/>
  <c r="O1216" i="2"/>
  <c r="P1216" i="2" s="1"/>
  <c r="AO1202" i="2"/>
  <c r="AN1202" i="2"/>
  <c r="AM1202" i="2"/>
  <c r="AP1202" i="2"/>
  <c r="AQ1202" i="2"/>
  <c r="O1202" i="2"/>
  <c r="P1202" i="2" s="1"/>
  <c r="X1182" i="2"/>
  <c r="AE1288" i="2"/>
  <c r="AF1288" i="2"/>
  <c r="AC1288" i="2"/>
  <c r="AD1288" i="2"/>
  <c r="AB1288" i="2"/>
  <c r="K1288" i="2"/>
  <c r="L1288" i="2" s="1"/>
  <c r="AO1430" i="2"/>
  <c r="AN1430" i="2"/>
  <c r="AM1430" i="2"/>
  <c r="AP1430" i="2"/>
  <c r="AQ1430" i="2"/>
  <c r="O1430" i="2"/>
  <c r="P1430" i="2" s="1"/>
  <c r="AE1482" i="2"/>
  <c r="AD1482" i="2"/>
  <c r="AC1482" i="2"/>
  <c r="AF1482" i="2"/>
  <c r="AB1482" i="2"/>
  <c r="K1482" i="2"/>
  <c r="L1482" i="2" s="1"/>
  <c r="AQ1434" i="2"/>
  <c r="AP1434" i="2"/>
  <c r="AO1434" i="2"/>
  <c r="AN1434" i="2"/>
  <c r="AM1434" i="2"/>
  <c r="O1434" i="2"/>
  <c r="P1434" i="2" s="1"/>
  <c r="AW1134" i="2"/>
  <c r="AX1134" i="2"/>
  <c r="AY1134" i="2"/>
  <c r="AV1134" i="2"/>
  <c r="AU1134" i="2"/>
  <c r="Q1134" i="2"/>
  <c r="R1134" i="2" s="1"/>
  <c r="AN1225" i="2"/>
  <c r="AM1225" i="2"/>
  <c r="AQ1225" i="2"/>
  <c r="AP1225" i="2"/>
  <c r="AO1225" i="2"/>
  <c r="O1225" i="2"/>
  <c r="P1225" i="2" s="1"/>
  <c r="AT407" i="2"/>
  <c r="AS407" i="2"/>
  <c r="AR407" i="2"/>
  <c r="AE586" i="2"/>
  <c r="AB586" i="2"/>
  <c r="AF586" i="2"/>
  <c r="AD586" i="2"/>
  <c r="AC586" i="2"/>
  <c r="K586" i="2"/>
  <c r="L586" i="2" s="1"/>
  <c r="AE593" i="2"/>
  <c r="AD593" i="2"/>
  <c r="AC593" i="2"/>
  <c r="AF593" i="2"/>
  <c r="AB593" i="2"/>
  <c r="K593" i="2"/>
  <c r="L593" i="2" s="1"/>
  <c r="AR637" i="2"/>
  <c r="AS637" i="2"/>
  <c r="AT637" i="2"/>
  <c r="AF718" i="2"/>
  <c r="AC718" i="2"/>
  <c r="AB718" i="2"/>
  <c r="AE718" i="2"/>
  <c r="AD718" i="2"/>
  <c r="AT732" i="2"/>
  <c r="AS732" i="2"/>
  <c r="AR732" i="2"/>
  <c r="M770" i="2"/>
  <c r="N770" i="2" s="1"/>
  <c r="X770" i="2"/>
  <c r="AO699" i="2"/>
  <c r="AQ699" i="2"/>
  <c r="AN699" i="2"/>
  <c r="AP699" i="2"/>
  <c r="AM699" i="2"/>
  <c r="O699" i="2"/>
  <c r="P699" i="2" s="1"/>
  <c r="AQ785" i="2"/>
  <c r="AP785" i="2"/>
  <c r="AM785" i="2"/>
  <c r="AO785" i="2"/>
  <c r="AN785" i="2"/>
  <c r="O785" i="2"/>
  <c r="P785" i="2" s="1"/>
  <c r="AF888" i="2"/>
  <c r="AD888" i="2"/>
  <c r="AC888" i="2"/>
  <c r="AE888" i="2"/>
  <c r="AB888" i="2"/>
  <c r="AF886" i="2"/>
  <c r="AD886" i="2"/>
  <c r="AC886" i="2"/>
  <c r="AE886" i="2"/>
  <c r="AB886" i="2"/>
  <c r="AF1006" i="2"/>
  <c r="AE1006" i="2"/>
  <c r="AB1006" i="2"/>
  <c r="AC1006" i="2"/>
  <c r="AD1006" i="2"/>
  <c r="AX859" i="2"/>
  <c r="AW859" i="2"/>
  <c r="AU859" i="2"/>
  <c r="AY859" i="2"/>
  <c r="AV859" i="2"/>
  <c r="X853" i="2"/>
  <c r="AM1047" i="2"/>
  <c r="AQ1047" i="2"/>
  <c r="AP1047" i="2"/>
  <c r="AN1047" i="2"/>
  <c r="AO1047" i="2"/>
  <c r="O1047" i="2"/>
  <c r="P1047" i="2" s="1"/>
  <c r="AE1035" i="2"/>
  <c r="AD1035" i="2"/>
  <c r="AB1035" i="2"/>
  <c r="AF1035" i="2"/>
  <c r="AC1035" i="2"/>
  <c r="K1035" i="2"/>
  <c r="L1035" i="2" s="1"/>
  <c r="AM1055" i="2"/>
  <c r="AQ1055" i="2"/>
  <c r="AP1055" i="2"/>
  <c r="AO1055" i="2"/>
  <c r="AN1055" i="2"/>
  <c r="O1055" i="2"/>
  <c r="P1055" i="2" s="1"/>
  <c r="AQ1191" i="2"/>
  <c r="AP1191" i="2"/>
  <c r="AO1191" i="2"/>
  <c r="AN1191" i="2"/>
  <c r="AM1191" i="2"/>
  <c r="AV1361" i="2"/>
  <c r="AU1361" i="2"/>
  <c r="AY1361" i="2"/>
  <c r="AX1361" i="2"/>
  <c r="AW1361" i="2"/>
  <c r="Q1361" i="2"/>
  <c r="R1361" i="2" s="1"/>
  <c r="AW1354" i="2"/>
  <c r="AV1354" i="2"/>
  <c r="AU1354" i="2"/>
  <c r="AX1354" i="2"/>
  <c r="AY1354" i="2"/>
  <c r="Q1354" i="2"/>
  <c r="R1354" i="2" s="1"/>
  <c r="AU1403" i="2"/>
  <c r="AW1403" i="2"/>
  <c r="AY1403" i="2"/>
  <c r="AX1403" i="2"/>
  <c r="AV1403" i="2"/>
  <c r="Q1403" i="2"/>
  <c r="R1403" i="2" s="1"/>
  <c r="AY1419" i="2"/>
  <c r="AX1419" i="2"/>
  <c r="AW1419" i="2"/>
  <c r="AV1419" i="2"/>
  <c r="AU1419" i="2"/>
  <c r="Q1419" i="2"/>
  <c r="R1419" i="2" s="1"/>
  <c r="BB4" i="4"/>
  <c r="BA4" i="4"/>
  <c r="AZ4" i="4"/>
  <c r="AD972" i="2"/>
  <c r="AC972" i="2"/>
  <c r="AB972" i="2"/>
  <c r="AE972" i="2"/>
  <c r="AF972" i="2"/>
  <c r="K972" i="2"/>
  <c r="L972" i="2" s="1"/>
  <c r="AE1015" i="2"/>
  <c r="AD1015" i="2"/>
  <c r="AB1015" i="2"/>
  <c r="AF1015" i="2"/>
  <c r="AC1015" i="2"/>
  <c r="K1015" i="2"/>
  <c r="L1015" i="2" s="1"/>
  <c r="AT137" i="2"/>
  <c r="AS137" i="2"/>
  <c r="AR137" i="2"/>
  <c r="AW348" i="2"/>
  <c r="AV348" i="2"/>
  <c r="AU348" i="2"/>
  <c r="AY348" i="2"/>
  <c r="AX348" i="2"/>
  <c r="Q348" i="2"/>
  <c r="R348" i="2" s="1"/>
  <c r="AT447" i="2"/>
  <c r="AS447" i="2"/>
  <c r="AR447" i="2"/>
  <c r="X467" i="2"/>
  <c r="M467" i="2"/>
  <c r="N467" i="2" s="1"/>
  <c r="AY285" i="2"/>
  <c r="AX285" i="2"/>
  <c r="AV285" i="2"/>
  <c r="AW285" i="2"/>
  <c r="AU285" i="2"/>
  <c r="Q285" i="2"/>
  <c r="R285" i="2" s="1"/>
  <c r="X603" i="2"/>
  <c r="M603" i="2"/>
  <c r="N603" i="2" s="1"/>
  <c r="AI526" i="2"/>
  <c r="AA526" i="2"/>
  <c r="AG526" i="2"/>
  <c r="M526" i="2" s="1"/>
  <c r="N526" i="2" s="1"/>
  <c r="Y526" i="2"/>
  <c r="AH526" i="2"/>
  <c r="AL526" i="2"/>
  <c r="Z526" i="2"/>
  <c r="AK526" i="2"/>
  <c r="AJ526" i="2"/>
  <c r="AY693" i="2"/>
  <c r="AX693" i="2"/>
  <c r="AW693" i="2"/>
  <c r="AU693" i="2"/>
  <c r="AV693" i="2"/>
  <c r="Q693" i="2"/>
  <c r="R693" i="2" s="1"/>
  <c r="AM599" i="2"/>
  <c r="AQ599" i="2"/>
  <c r="AN599" i="2"/>
  <c r="AP599" i="2"/>
  <c r="AO599" i="2"/>
  <c r="O599" i="2"/>
  <c r="P599" i="2" s="1"/>
  <c r="AL630" i="2"/>
  <c r="AK630" i="2"/>
  <c r="AG630" i="2"/>
  <c r="M630" i="2" s="1"/>
  <c r="N630" i="2" s="1"/>
  <c r="Y630" i="2"/>
  <c r="AA630" i="2"/>
  <c r="Z630" i="2"/>
  <c r="AH630" i="2"/>
  <c r="AI630" i="2"/>
  <c r="AJ630" i="2"/>
  <c r="AV648" i="2"/>
  <c r="AU648" i="2"/>
  <c r="AW648" i="2"/>
  <c r="AX648" i="2"/>
  <c r="AY648" i="2"/>
  <c r="M575" i="2"/>
  <c r="N575" i="2" s="1"/>
  <c r="X575" i="2"/>
  <c r="AX700" i="2"/>
  <c r="AW700" i="2"/>
  <c r="AU700" i="2"/>
  <c r="AV700" i="2"/>
  <c r="AY700" i="2"/>
  <c r="AY657" i="2"/>
  <c r="AX657" i="2"/>
  <c r="AW657" i="2"/>
  <c r="AU657" i="2"/>
  <c r="AV657" i="2"/>
  <c r="Q657" i="2"/>
  <c r="R657" i="2" s="1"/>
  <c r="AX774" i="2"/>
  <c r="AW774" i="2"/>
  <c r="AV774" i="2"/>
  <c r="AU774" i="2"/>
  <c r="AY774" i="2"/>
  <c r="Q774" i="2"/>
  <c r="R774" i="2" s="1"/>
  <c r="AP879" i="2"/>
  <c r="AO879" i="2"/>
  <c r="AM879" i="2"/>
  <c r="AQ879" i="2"/>
  <c r="AN879" i="2"/>
  <c r="O879" i="2"/>
  <c r="P879" i="2" s="1"/>
  <c r="X781" i="2"/>
  <c r="M781" i="2"/>
  <c r="N781" i="2" s="1"/>
  <c r="AF911" i="2"/>
  <c r="AE911" i="2"/>
  <c r="AD911" i="2"/>
  <c r="AC911" i="2"/>
  <c r="AB911" i="2"/>
  <c r="K911" i="2"/>
  <c r="L911" i="2" s="1"/>
  <c r="AT965" i="2"/>
  <c r="AS965" i="2"/>
  <c r="AR965" i="2"/>
  <c r="AO925" i="2"/>
  <c r="AN925" i="2"/>
  <c r="AM925" i="2"/>
  <c r="AQ925" i="2"/>
  <c r="AP925" i="2"/>
  <c r="O925" i="2"/>
  <c r="P925" i="2" s="1"/>
  <c r="AI1048" i="2"/>
  <c r="AA1048" i="2"/>
  <c r="AH1048" i="2"/>
  <c r="Z1048" i="2"/>
  <c r="AL1048" i="2"/>
  <c r="AJ1048" i="2"/>
  <c r="Y1048" i="2"/>
  <c r="AG1048" i="2"/>
  <c r="M1048" i="2" s="1"/>
  <c r="N1048" i="2" s="1"/>
  <c r="AK1048" i="2"/>
  <c r="AF1104" i="2"/>
  <c r="AE1104" i="2"/>
  <c r="AD1104" i="2"/>
  <c r="AC1104" i="2"/>
  <c r="AB1104" i="2"/>
  <c r="K1104" i="2"/>
  <c r="L1104" i="2" s="1"/>
  <c r="AN1205" i="2"/>
  <c r="AM1205" i="2"/>
  <c r="AQ1205" i="2"/>
  <c r="AP1205" i="2"/>
  <c r="AO1205" i="2"/>
  <c r="O1205" i="2"/>
  <c r="P1205" i="2" s="1"/>
  <c r="AI1274" i="2"/>
  <c r="AA1274" i="2"/>
  <c r="AG1274" i="2"/>
  <c r="M1274" i="2" s="1"/>
  <c r="N1274" i="2" s="1"/>
  <c r="Y1274" i="2"/>
  <c r="AL1274" i="2"/>
  <c r="Z1274" i="2"/>
  <c r="AK1274" i="2"/>
  <c r="AJ1274" i="2"/>
  <c r="AH1274" i="2"/>
  <c r="AB1368" i="2"/>
  <c r="AF1368" i="2"/>
  <c r="AE1368" i="2"/>
  <c r="AD1368" i="2"/>
  <c r="AC1368" i="2"/>
  <c r="AM1333" i="2"/>
  <c r="AQ1333" i="2"/>
  <c r="AO1333" i="2"/>
  <c r="AP1333" i="2"/>
  <c r="AN1333" i="2"/>
  <c r="O1333" i="2"/>
  <c r="P1333" i="2" s="1"/>
  <c r="AY1383" i="2"/>
  <c r="AV1383" i="2"/>
  <c r="AX1383" i="2"/>
  <c r="AW1383" i="2"/>
  <c r="AU1383" i="2"/>
  <c r="Q1383" i="2"/>
  <c r="R1383" i="2" s="1"/>
  <c r="AE1388" i="2"/>
  <c r="AB1388" i="2"/>
  <c r="AF1388" i="2"/>
  <c r="AD1388" i="2"/>
  <c r="AC1388" i="2"/>
  <c r="K1388" i="2"/>
  <c r="L1388" i="2" s="1"/>
  <c r="AW1451" i="2"/>
  <c r="AY1451" i="2"/>
  <c r="AX1451" i="2"/>
  <c r="AV1451" i="2"/>
  <c r="AU1451" i="2"/>
  <c r="Q1451" i="2"/>
  <c r="R1451" i="2" s="1"/>
  <c r="AY1460" i="2"/>
  <c r="AX1460" i="2"/>
  <c r="AW1460" i="2"/>
  <c r="AU1460" i="2"/>
  <c r="AV1460" i="2"/>
  <c r="Q1460" i="2"/>
  <c r="R1460" i="2" s="1"/>
  <c r="AY1488" i="2"/>
  <c r="AX1488" i="2"/>
  <c r="AW1488" i="2"/>
  <c r="AU1488" i="2"/>
  <c r="AV1488" i="2"/>
  <c r="Q1488" i="2"/>
  <c r="R1488" i="2" s="1"/>
  <c r="M1407" i="2"/>
  <c r="N1407" i="2" s="1"/>
  <c r="X1407" i="2"/>
  <c r="AI1481" i="2"/>
  <c r="AA1481" i="2"/>
  <c r="AH1481" i="2"/>
  <c r="Z1481" i="2"/>
  <c r="AG1481" i="2"/>
  <c r="M1481" i="2" s="1"/>
  <c r="N1481" i="2" s="1"/>
  <c r="Y1481" i="2"/>
  <c r="AJ1481" i="2"/>
  <c r="AL1481" i="2"/>
  <c r="AK1481" i="2"/>
  <c r="AP947" i="2"/>
  <c r="AO947" i="2"/>
  <c r="AN947" i="2"/>
  <c r="AM947" i="2"/>
  <c r="AQ947" i="2"/>
  <c r="O947" i="2"/>
  <c r="P947" i="2" s="1"/>
  <c r="AB1289" i="2"/>
  <c r="AE1289" i="2"/>
  <c r="AF1289" i="2"/>
  <c r="AD1289" i="2"/>
  <c r="AC1289" i="2"/>
  <c r="K1289" i="2"/>
  <c r="L1289" i="2" s="1"/>
  <c r="AT260" i="2"/>
  <c r="AR260" i="2"/>
  <c r="AS260" i="2"/>
  <c r="AT312" i="2"/>
  <c r="AR312" i="2"/>
  <c r="AS312" i="2"/>
  <c r="AR578" i="2"/>
  <c r="AT578" i="2"/>
  <c r="AS578" i="2"/>
  <c r="AF652" i="2"/>
  <c r="AE652" i="2"/>
  <c r="AD652" i="2"/>
  <c r="AC652" i="2"/>
  <c r="AB652" i="2"/>
  <c r="AV425" i="2"/>
  <c r="AY425" i="2"/>
  <c r="AX425" i="2"/>
  <c r="AW425" i="2"/>
  <c r="AU425" i="2"/>
  <c r="Q425" i="2"/>
  <c r="R425" i="2" s="1"/>
  <c r="AE535" i="2"/>
  <c r="AC535" i="2"/>
  <c r="AF535" i="2"/>
  <c r="AD535" i="2"/>
  <c r="AB535" i="2"/>
  <c r="K535" i="2"/>
  <c r="L535" i="2" s="1"/>
  <c r="AF648" i="2"/>
  <c r="AE648" i="2"/>
  <c r="AD648" i="2"/>
  <c r="AC648" i="2"/>
  <c r="AB648" i="2"/>
  <c r="X576" i="2"/>
  <c r="M576" i="2"/>
  <c r="N576" i="2" s="1"/>
  <c r="AV624" i="2"/>
  <c r="AU624" i="2"/>
  <c r="AW624" i="2"/>
  <c r="AX624" i="2"/>
  <c r="AY624" i="2"/>
  <c r="Q624" i="2"/>
  <c r="R624" i="2" s="1"/>
  <c r="X841" i="2"/>
  <c r="M873" i="2"/>
  <c r="N873" i="2" s="1"/>
  <c r="X873" i="2"/>
  <c r="AO919" i="2"/>
  <c r="AN919" i="2"/>
  <c r="AM919" i="2"/>
  <c r="AQ919" i="2"/>
  <c r="AP919" i="2"/>
  <c r="O919" i="2"/>
  <c r="P919" i="2" s="1"/>
  <c r="AY1062" i="2"/>
  <c r="AX1062" i="2"/>
  <c r="AV1062" i="2"/>
  <c r="AU1062" i="2"/>
  <c r="AW1062" i="2"/>
  <c r="Q1062" i="2"/>
  <c r="R1062" i="2" s="1"/>
  <c r="M912" i="2"/>
  <c r="N912" i="2" s="1"/>
  <c r="X912" i="2"/>
  <c r="AT1029" i="2"/>
  <c r="AR1029" i="2"/>
  <c r="AS1029" i="2"/>
  <c r="AE1075" i="2"/>
  <c r="AD1075" i="2"/>
  <c r="AB1075" i="2"/>
  <c r="AF1075" i="2"/>
  <c r="AC1075" i="2"/>
  <c r="K1075" i="2"/>
  <c r="L1075" i="2" s="1"/>
  <c r="AW1106" i="2"/>
  <c r="AV1106" i="2"/>
  <c r="AU1106" i="2"/>
  <c r="AX1106" i="2"/>
  <c r="AY1106" i="2"/>
  <c r="Q1106" i="2"/>
  <c r="R1106" i="2" s="1"/>
  <c r="AJ1085" i="2"/>
  <c r="AI1085" i="2"/>
  <c r="AA1085" i="2"/>
  <c r="AH1085" i="2"/>
  <c r="Z1085" i="2"/>
  <c r="AL1085" i="2"/>
  <c r="AK1085" i="2"/>
  <c r="AG1085" i="2"/>
  <c r="M1085" i="2" s="1"/>
  <c r="N1085" i="2" s="1"/>
  <c r="Y1085" i="2"/>
  <c r="AO1293" i="2"/>
  <c r="AQ1293" i="2"/>
  <c r="AP1293" i="2"/>
  <c r="AM1293" i="2"/>
  <c r="AN1293" i="2"/>
  <c r="O1293" i="2"/>
  <c r="P1293" i="2" s="1"/>
  <c r="AE1384" i="2"/>
  <c r="AB1384" i="2"/>
  <c r="AF1384" i="2"/>
  <c r="AC1384" i="2"/>
  <c r="AD1384" i="2"/>
  <c r="K1384" i="2"/>
  <c r="L1384" i="2" s="1"/>
  <c r="AY1394" i="2"/>
  <c r="AX1394" i="2"/>
  <c r="AW1394" i="2"/>
  <c r="AV1394" i="2"/>
  <c r="AU1394" i="2"/>
  <c r="Q1394" i="2"/>
  <c r="R1394" i="2" s="1"/>
  <c r="AF1387" i="2"/>
  <c r="AE1387" i="2"/>
  <c r="AD1387" i="2"/>
  <c r="AC1387" i="2"/>
  <c r="AB1387" i="2"/>
  <c r="AY1417" i="2"/>
  <c r="AX1417" i="2"/>
  <c r="AU1417" i="2"/>
  <c r="AW1417" i="2"/>
  <c r="AV1417" i="2"/>
  <c r="Q1417" i="2"/>
  <c r="R1417" i="2" s="1"/>
  <c r="AW1453" i="2"/>
  <c r="AX1453" i="2"/>
  <c r="AV1453" i="2"/>
  <c r="AU1453" i="2"/>
  <c r="AY1453" i="2"/>
  <c r="Q1453" i="2"/>
  <c r="R1453" i="2" s="1"/>
  <c r="AO1474" i="2"/>
  <c r="AM1474" i="2"/>
  <c r="AQ1474" i="2"/>
  <c r="AP1474" i="2"/>
  <c r="AN1474" i="2"/>
  <c r="AF1475" i="2"/>
  <c r="AC1475" i="2"/>
  <c r="AE1475" i="2"/>
  <c r="AD1475" i="2"/>
  <c r="AB1475" i="2"/>
  <c r="K1475" i="2"/>
  <c r="L1475" i="2" s="1"/>
  <c r="AQ604" i="2"/>
  <c r="AP604" i="2"/>
  <c r="AN604" i="2"/>
  <c r="AO604" i="2"/>
  <c r="AM604" i="2"/>
  <c r="O604" i="2"/>
  <c r="P604" i="2" s="1"/>
  <c r="AE574" i="2"/>
  <c r="AB574" i="2"/>
  <c r="AF574" i="2"/>
  <c r="AD574" i="2"/>
  <c r="AC574" i="2"/>
  <c r="K574" i="2"/>
  <c r="L574" i="2" s="1"/>
  <c r="X802" i="2"/>
  <c r="AT858" i="2"/>
  <c r="AS858" i="2"/>
  <c r="AR858" i="2"/>
  <c r="AX820" i="2"/>
  <c r="AW820" i="2"/>
  <c r="AV820" i="2"/>
  <c r="AY820" i="2"/>
  <c r="AU820" i="2"/>
  <c r="Q820" i="2"/>
  <c r="R820" i="2" s="1"/>
  <c r="AH961" i="2"/>
  <c r="Z961" i="2"/>
  <c r="AG961" i="2"/>
  <c r="M961" i="2" s="1"/>
  <c r="N961" i="2" s="1"/>
  <c r="Y961" i="2"/>
  <c r="AL961" i="2"/>
  <c r="AI961" i="2"/>
  <c r="AA961" i="2"/>
  <c r="AK961" i="2"/>
  <c r="AJ961" i="2"/>
  <c r="AN1086" i="2"/>
  <c r="AM1086" i="2"/>
  <c r="AP1086" i="2"/>
  <c r="AO1086" i="2"/>
  <c r="AQ1086" i="2"/>
  <c r="O1086" i="2"/>
  <c r="P1086" i="2" s="1"/>
  <c r="AK914" i="2"/>
  <c r="AJ914" i="2"/>
  <c r="AI914" i="2"/>
  <c r="AA914" i="2"/>
  <c r="AH914" i="2"/>
  <c r="AG914" i="2"/>
  <c r="M914" i="2" s="1"/>
  <c r="N914" i="2" s="1"/>
  <c r="Z914" i="2"/>
  <c r="Y914" i="2"/>
  <c r="AL914" i="2"/>
  <c r="X930" i="2"/>
  <c r="AF1106" i="2"/>
  <c r="AE1106" i="2"/>
  <c r="AD1106" i="2"/>
  <c r="AC1106" i="2"/>
  <c r="AB1106" i="2"/>
  <c r="K1106" i="2"/>
  <c r="L1106" i="2" s="1"/>
  <c r="AF1190" i="2"/>
  <c r="AE1190" i="2"/>
  <c r="AD1190" i="2"/>
  <c r="AC1190" i="2"/>
  <c r="AB1190" i="2"/>
  <c r="K1190" i="2"/>
  <c r="L1190" i="2" s="1"/>
  <c r="AT1170" i="2"/>
  <c r="AS1170" i="2"/>
  <c r="AR1170" i="2"/>
  <c r="AD1228" i="2"/>
  <c r="AF1228" i="2"/>
  <c r="AE1228" i="2"/>
  <c r="AC1228" i="2"/>
  <c r="AB1228" i="2"/>
  <c r="K1228" i="2"/>
  <c r="L1228" i="2" s="1"/>
  <c r="AC1322" i="2"/>
  <c r="AE1322" i="2"/>
  <c r="AD1322" i="2"/>
  <c r="AB1322" i="2"/>
  <c r="AF1322" i="2"/>
  <c r="AE1395" i="2"/>
  <c r="AC1395" i="2"/>
  <c r="AD1395" i="2"/>
  <c r="AB1395" i="2"/>
  <c r="AF1395" i="2"/>
  <c r="K1395" i="2"/>
  <c r="L1395" i="2" s="1"/>
  <c r="AY1427" i="2"/>
  <c r="AX1427" i="2"/>
  <c r="AW1427" i="2"/>
  <c r="AV1427" i="2"/>
  <c r="AU1427" i="2"/>
  <c r="Q1427" i="2"/>
  <c r="R1427" i="2" s="1"/>
  <c r="AW1447" i="2"/>
  <c r="AY1447" i="2"/>
  <c r="AX1447" i="2"/>
  <c r="AU1447" i="2"/>
  <c r="AV1447" i="2"/>
  <c r="Q1447" i="2"/>
  <c r="R1447" i="2" s="1"/>
  <c r="AX1489" i="2"/>
  <c r="AW1489" i="2"/>
  <c r="AY1489" i="2"/>
  <c r="AV1489" i="2"/>
  <c r="AU1489" i="2"/>
  <c r="Q1489" i="2"/>
  <c r="R1489" i="2" s="1"/>
  <c r="AF214" i="2"/>
  <c r="AD214" i="2"/>
  <c r="AB214" i="2"/>
  <c r="AC214" i="2"/>
  <c r="AE214" i="2"/>
  <c r="K214" i="2"/>
  <c r="L214" i="2" s="1"/>
  <c r="AE537" i="2"/>
  <c r="AC537" i="2"/>
  <c r="AD537" i="2"/>
  <c r="AB537" i="2"/>
  <c r="AF537" i="2"/>
  <c r="K537" i="2"/>
  <c r="L537" i="2" s="1"/>
  <c r="K293" i="2"/>
  <c r="L293" i="2" s="1"/>
  <c r="M587" i="2"/>
  <c r="N587" i="2" s="1"/>
  <c r="X587" i="2"/>
  <c r="AJ468" i="2"/>
  <c r="AI468" i="2"/>
  <c r="AA468" i="2"/>
  <c r="AH468" i="2"/>
  <c r="Z468" i="2"/>
  <c r="AG468" i="2"/>
  <c r="M468" i="2" s="1"/>
  <c r="N468" i="2" s="1"/>
  <c r="Y468" i="2"/>
  <c r="AL468" i="2"/>
  <c r="AK468" i="2"/>
  <c r="AF477" i="2"/>
  <c r="AE477" i="2"/>
  <c r="AD477" i="2"/>
  <c r="AC477" i="2"/>
  <c r="AB477" i="2"/>
  <c r="K477" i="2"/>
  <c r="L477" i="2" s="1"/>
  <c r="AM589" i="2"/>
  <c r="AQ589" i="2"/>
  <c r="AN589" i="2"/>
  <c r="AP589" i="2"/>
  <c r="AO589" i="2"/>
  <c r="O589" i="2"/>
  <c r="P589" i="2" s="1"/>
  <c r="AL479" i="2"/>
  <c r="AK479" i="2"/>
  <c r="AJ479" i="2"/>
  <c r="AI479" i="2"/>
  <c r="AA479" i="2"/>
  <c r="AH479" i="2"/>
  <c r="AG479" i="2"/>
  <c r="M479" i="2" s="1"/>
  <c r="N479" i="2" s="1"/>
  <c r="Z479" i="2"/>
  <c r="Y479" i="2"/>
  <c r="M495" i="2"/>
  <c r="N495" i="2" s="1"/>
  <c r="X495" i="2"/>
  <c r="AB695" i="2"/>
  <c r="AE695" i="2"/>
  <c r="AC695" i="2"/>
  <c r="AF695" i="2"/>
  <c r="AD695" i="2"/>
  <c r="K695" i="2"/>
  <c r="L695" i="2" s="1"/>
  <c r="AQ659" i="2"/>
  <c r="AP659" i="2"/>
  <c r="AO659" i="2"/>
  <c r="AM659" i="2"/>
  <c r="AN659" i="2"/>
  <c r="O659" i="2"/>
  <c r="P659" i="2" s="1"/>
  <c r="AB649" i="2"/>
  <c r="AC649" i="2"/>
  <c r="AF649" i="2"/>
  <c r="AE649" i="2"/>
  <c r="AD649" i="2"/>
  <c r="K649" i="2"/>
  <c r="L649" i="2" s="1"/>
  <c r="AN678" i="2"/>
  <c r="AM678" i="2"/>
  <c r="AQ678" i="2"/>
  <c r="AO678" i="2"/>
  <c r="AP678" i="2"/>
  <c r="O678" i="2"/>
  <c r="P678" i="2" s="1"/>
  <c r="AS726" i="2"/>
  <c r="AT726" i="2"/>
  <c r="AR726" i="2"/>
  <c r="AT917" i="2"/>
  <c r="AS917" i="2"/>
  <c r="AR917" i="2"/>
  <c r="AF898" i="2"/>
  <c r="AE898" i="2"/>
  <c r="AD898" i="2"/>
  <c r="AC898" i="2"/>
  <c r="AB898" i="2"/>
  <c r="K898" i="2"/>
  <c r="L898" i="2" s="1"/>
  <c r="K886" i="2"/>
  <c r="L886" i="2" s="1"/>
  <c r="AI1028" i="2"/>
  <c r="AA1028" i="2"/>
  <c r="AH1028" i="2"/>
  <c r="Z1028" i="2"/>
  <c r="AL1028" i="2"/>
  <c r="AG1028" i="2"/>
  <c r="M1028" i="2" s="1"/>
  <c r="N1028" i="2" s="1"/>
  <c r="Y1028" i="2"/>
  <c r="AJ1028" i="2"/>
  <c r="AK1028" i="2"/>
  <c r="AY1054" i="2"/>
  <c r="AX1054" i="2"/>
  <c r="AV1054" i="2"/>
  <c r="AU1054" i="2"/>
  <c r="AW1054" i="2"/>
  <c r="Q1054" i="2"/>
  <c r="R1054" i="2" s="1"/>
  <c r="AF1064" i="2"/>
  <c r="AE1064" i="2"/>
  <c r="AD1064" i="2"/>
  <c r="AC1064" i="2"/>
  <c r="AB1064" i="2"/>
  <c r="K1064" i="2"/>
  <c r="L1064" i="2" s="1"/>
  <c r="X1048" i="2"/>
  <c r="AM1003" i="2"/>
  <c r="AQ1003" i="2"/>
  <c r="AP1003" i="2"/>
  <c r="AO1003" i="2"/>
  <c r="AN1003" i="2"/>
  <c r="O1003" i="2"/>
  <c r="P1003" i="2" s="1"/>
  <c r="AI1175" i="2"/>
  <c r="AA1175" i="2"/>
  <c r="AH1175" i="2"/>
  <c r="Z1175" i="2"/>
  <c r="AG1175" i="2"/>
  <c r="M1175" i="2" s="1"/>
  <c r="N1175" i="2" s="1"/>
  <c r="Y1175" i="2"/>
  <c r="AL1175" i="2"/>
  <c r="AK1175" i="2"/>
  <c r="AJ1175" i="2"/>
  <c r="AN1236" i="2"/>
  <c r="AM1236" i="2"/>
  <c r="AQ1236" i="2"/>
  <c r="AP1236" i="2"/>
  <c r="AO1236" i="2"/>
  <c r="O1236" i="2"/>
  <c r="P1236" i="2" s="1"/>
  <c r="AD1305" i="2"/>
  <c r="AF1305" i="2"/>
  <c r="AE1305" i="2"/>
  <c r="AC1305" i="2"/>
  <c r="AB1305" i="2"/>
  <c r="K1305" i="2"/>
  <c r="L1305" i="2" s="1"/>
  <c r="X1340" i="2"/>
  <c r="AI1352" i="2"/>
  <c r="Z1352" i="2"/>
  <c r="AL1352" i="2"/>
  <c r="AA1352" i="2"/>
  <c r="AH1352" i="2"/>
  <c r="AK1352" i="2"/>
  <c r="AJ1352" i="2"/>
  <c r="AG1352" i="2"/>
  <c r="M1352" i="2" s="1"/>
  <c r="N1352" i="2" s="1"/>
  <c r="Y1352" i="2"/>
  <c r="AX798" i="2"/>
  <c r="AW798" i="2"/>
  <c r="AV798" i="2"/>
  <c r="AU798" i="2"/>
  <c r="AY798" i="2"/>
  <c r="Q798" i="2"/>
  <c r="R798" i="2" s="1"/>
  <c r="AH834" i="2"/>
  <c r="Z834" i="2"/>
  <c r="AG834" i="2"/>
  <c r="M834" i="2" s="1"/>
  <c r="N834" i="2" s="1"/>
  <c r="Y834" i="2"/>
  <c r="AL834" i="2"/>
  <c r="AI834" i="2"/>
  <c r="AA834" i="2"/>
  <c r="AK834" i="2"/>
  <c r="AJ834" i="2"/>
  <c r="X1150" i="2"/>
  <c r="AF1402" i="2"/>
  <c r="AC1402" i="2"/>
  <c r="AE1402" i="2"/>
  <c r="AD1402" i="2"/>
  <c r="AB1402" i="2"/>
  <c r="K1402" i="2"/>
  <c r="L1402" i="2" s="1"/>
  <c r="AB1447" i="2"/>
  <c r="AF1447" i="2"/>
  <c r="AE1447" i="2"/>
  <c r="AC1447" i="2"/>
  <c r="AD1447" i="2"/>
  <c r="K1447" i="2"/>
  <c r="L1447" i="2" s="1"/>
  <c r="AY112" i="2"/>
  <c r="AX112" i="2"/>
  <c r="AW112" i="2"/>
  <c r="AV112" i="2"/>
  <c r="AU112" i="2"/>
  <c r="Q112" i="2"/>
  <c r="R112" i="2" s="1"/>
  <c r="AQ185" i="2"/>
  <c r="AP185" i="2"/>
  <c r="AO185" i="2"/>
  <c r="AN185" i="2"/>
  <c r="AM185" i="2"/>
  <c r="AH204" i="2"/>
  <c r="Z204" i="2"/>
  <c r="AG204" i="2"/>
  <c r="Y204" i="2"/>
  <c r="AJ204" i="2"/>
  <c r="AI204" i="2"/>
  <c r="AL204" i="2"/>
  <c r="AA204" i="2"/>
  <c r="AK204" i="2"/>
  <c r="AT212" i="2"/>
  <c r="AR212" i="2"/>
  <c r="AS212" i="2"/>
  <c r="AQ337" i="2"/>
  <c r="AP337" i="2"/>
  <c r="AN337" i="2"/>
  <c r="AO337" i="2"/>
  <c r="AM337" i="2"/>
  <c r="O337" i="2"/>
  <c r="P337" i="2" s="1"/>
  <c r="AB388" i="2"/>
  <c r="AF388" i="2"/>
  <c r="AE388" i="2"/>
  <c r="AC388" i="2"/>
  <c r="AD388" i="2"/>
  <c r="K388" i="2"/>
  <c r="L388" i="2" s="1"/>
  <c r="K366" i="2"/>
  <c r="L366" i="2" s="1"/>
  <c r="X446" i="2"/>
  <c r="AR594" i="2"/>
  <c r="AT594" i="2"/>
  <c r="AS594" i="2"/>
  <c r="AE533" i="2"/>
  <c r="AC533" i="2"/>
  <c r="AF533" i="2"/>
  <c r="AD533" i="2"/>
  <c r="AB533" i="2"/>
  <c r="K533" i="2"/>
  <c r="L533" i="2" s="1"/>
  <c r="AL632" i="2"/>
  <c r="AK632" i="2"/>
  <c r="AG632" i="2"/>
  <c r="M632" i="2" s="1"/>
  <c r="N632" i="2" s="1"/>
  <c r="Y632" i="2"/>
  <c r="Z632" i="2"/>
  <c r="AI632" i="2"/>
  <c r="AA632" i="2"/>
  <c r="AJ632" i="2"/>
  <c r="AH632" i="2"/>
  <c r="AM553" i="2"/>
  <c r="AQ553" i="2"/>
  <c r="AN553" i="2"/>
  <c r="AP553" i="2"/>
  <c r="AO553" i="2"/>
  <c r="O553" i="2"/>
  <c r="P553" i="2" s="1"/>
  <c r="X560" i="2"/>
  <c r="AB681" i="2"/>
  <c r="AE681" i="2"/>
  <c r="AC681" i="2"/>
  <c r="AF681" i="2"/>
  <c r="AD681" i="2"/>
  <c r="K681" i="2"/>
  <c r="L681" i="2" s="1"/>
  <c r="AT654" i="2"/>
  <c r="AS654" i="2"/>
  <c r="AR654" i="2"/>
  <c r="AH192" i="2"/>
  <c r="Z192" i="2"/>
  <c r="AG192" i="2"/>
  <c r="M192" i="2" s="1"/>
  <c r="N192" i="2" s="1"/>
  <c r="Y192" i="2"/>
  <c r="AJ192" i="2"/>
  <c r="AA192" i="2"/>
  <c r="AI192" i="2"/>
  <c r="AL192" i="2"/>
  <c r="AK192" i="2"/>
  <c r="AG356" i="2"/>
  <c r="M356" i="2" s="1"/>
  <c r="N356" i="2" s="1"/>
  <c r="Y356" i="2"/>
  <c r="AL356" i="2"/>
  <c r="AJ356" i="2"/>
  <c r="AK356" i="2"/>
  <c r="AI356" i="2"/>
  <c r="AH356" i="2"/>
  <c r="AA356" i="2"/>
  <c r="Z356" i="2"/>
  <c r="AN445" i="2"/>
  <c r="AM445" i="2"/>
  <c r="AQ445" i="2"/>
  <c r="AP445" i="2"/>
  <c r="AO445" i="2"/>
  <c r="O445" i="2"/>
  <c r="P445" i="2" s="1"/>
  <c r="AQ534" i="2"/>
  <c r="AO534" i="2"/>
  <c r="AP534" i="2"/>
  <c r="AN534" i="2"/>
  <c r="AM534" i="2"/>
  <c r="AT656" i="2"/>
  <c r="AS656" i="2"/>
  <c r="AR656" i="2"/>
  <c r="AH794" i="2"/>
  <c r="Z794" i="2"/>
  <c r="AG794" i="2"/>
  <c r="M794" i="2" s="1"/>
  <c r="N794" i="2" s="1"/>
  <c r="Y794" i="2"/>
  <c r="AL794" i="2"/>
  <c r="AI794" i="2"/>
  <c r="AA794" i="2"/>
  <c r="AK794" i="2"/>
  <c r="AJ794" i="2"/>
  <c r="AY964" i="2"/>
  <c r="AX964" i="2"/>
  <c r="AU964" i="2"/>
  <c r="AV964" i="2"/>
  <c r="AW964" i="2"/>
  <c r="Q964" i="2"/>
  <c r="R964" i="2" s="1"/>
  <c r="AM1061" i="2"/>
  <c r="AQ1061" i="2"/>
  <c r="AP1061" i="2"/>
  <c r="AO1061" i="2"/>
  <c r="AN1061" i="2"/>
  <c r="O1061" i="2"/>
  <c r="P1061" i="2" s="1"/>
  <c r="AF1120" i="2"/>
  <c r="AE1120" i="2"/>
  <c r="AD1120" i="2"/>
  <c r="AC1120" i="2"/>
  <c r="AB1120" i="2"/>
  <c r="K1120" i="2"/>
  <c r="L1120" i="2" s="1"/>
  <c r="AW1112" i="2"/>
  <c r="AV1112" i="2"/>
  <c r="AU1112" i="2"/>
  <c r="AX1112" i="2"/>
  <c r="AY1112" i="2"/>
  <c r="Q1112" i="2"/>
  <c r="R1112" i="2" s="1"/>
  <c r="X1135" i="2"/>
  <c r="M1135" i="2"/>
  <c r="N1135" i="2" s="1"/>
  <c r="AG1180" i="2"/>
  <c r="M1180" i="2" s="1"/>
  <c r="N1180" i="2" s="1"/>
  <c r="Y1180" i="2"/>
  <c r="AL1180" i="2"/>
  <c r="AK1180" i="2"/>
  <c r="AJ1180" i="2"/>
  <c r="Z1180" i="2"/>
  <c r="AI1180" i="2"/>
  <c r="AH1180" i="2"/>
  <c r="AA1180" i="2"/>
  <c r="AY1252" i="2"/>
  <c r="AV1252" i="2"/>
  <c r="AU1252" i="2"/>
  <c r="AW1252" i="2"/>
  <c r="AX1252" i="2"/>
  <c r="AJ1214" i="2"/>
  <c r="AI1214" i="2"/>
  <c r="AA1214" i="2"/>
  <c r="AG1214" i="2"/>
  <c r="M1214" i="2" s="1"/>
  <c r="N1214" i="2" s="1"/>
  <c r="Y1214" i="2"/>
  <c r="AH1214" i="2"/>
  <c r="Z1214" i="2"/>
  <c r="AK1214" i="2"/>
  <c r="AL1214" i="2"/>
  <c r="AI1291" i="2"/>
  <c r="AA1291" i="2"/>
  <c r="AL1291" i="2"/>
  <c r="AK1291" i="2"/>
  <c r="AH1291" i="2"/>
  <c r="Y1291" i="2"/>
  <c r="AJ1291" i="2"/>
  <c r="AG1291" i="2"/>
  <c r="M1291" i="2" s="1"/>
  <c r="N1291" i="2" s="1"/>
  <c r="Z1291" i="2"/>
  <c r="AE1315" i="2"/>
  <c r="AF1315" i="2"/>
  <c r="AB1315" i="2"/>
  <c r="AC1315" i="2"/>
  <c r="K1315" i="2"/>
  <c r="L1315" i="2" s="1"/>
  <c r="AD1315" i="2"/>
  <c r="AR1343" i="2"/>
  <c r="AS1343" i="2"/>
  <c r="AT1343" i="2"/>
  <c r="AU1378" i="2"/>
  <c r="AY1378" i="2"/>
  <c r="AX1378" i="2"/>
  <c r="AW1378" i="2"/>
  <c r="AV1378" i="2"/>
  <c r="Q1378" i="2"/>
  <c r="R1378" i="2" s="1"/>
  <c r="X1466" i="2"/>
  <c r="M1466" i="2"/>
  <c r="N1466" i="2" s="1"/>
  <c r="AH1491" i="2"/>
  <c r="Z1491" i="2"/>
  <c r="AG1491" i="2"/>
  <c r="M1491" i="2" s="1"/>
  <c r="N1491" i="2" s="1"/>
  <c r="Y1491" i="2"/>
  <c r="AK1491" i="2"/>
  <c r="AA1491" i="2"/>
  <c r="AL1491" i="2"/>
  <c r="AJ1491" i="2"/>
  <c r="AI1491" i="2"/>
  <c r="AY4" i="4"/>
  <c r="AX4" i="4"/>
  <c r="AW4" i="4"/>
  <c r="AV4" i="4"/>
  <c r="AU4" i="4"/>
  <c r="BJ4" i="4"/>
  <c r="M1428" i="2"/>
  <c r="N1428" i="2" s="1"/>
  <c r="X1428" i="2"/>
  <c r="AF1102" i="2"/>
  <c r="AE1102" i="2"/>
  <c r="AD1102" i="2"/>
  <c r="AC1102" i="2"/>
  <c r="AB1102" i="2"/>
  <c r="K1102" i="2"/>
  <c r="L1102" i="2" s="1"/>
  <c r="M1414" i="2"/>
  <c r="N1414" i="2" s="1"/>
  <c r="X1414" i="2"/>
  <c r="X1494" i="2"/>
  <c r="M1494" i="2"/>
  <c r="N1494" i="2" s="1"/>
  <c r="AE597" i="2"/>
  <c r="AD597" i="2"/>
  <c r="AC597" i="2"/>
  <c r="AF597" i="2"/>
  <c r="AB597" i="2"/>
  <c r="AW1299" i="2"/>
  <c r="AY1299" i="2"/>
  <c r="AX1299" i="2"/>
  <c r="AV1299" i="2"/>
  <c r="AU1299" i="2"/>
  <c r="AP1249" i="2"/>
  <c r="AO1249" i="2"/>
  <c r="AM1249" i="2"/>
  <c r="AN1249" i="2"/>
  <c r="AQ1249" i="2"/>
  <c r="K1269" i="2"/>
  <c r="L1269" i="2" s="1"/>
  <c r="AW1118" i="2"/>
  <c r="AV1118" i="2"/>
  <c r="AU1118" i="2"/>
  <c r="AX1118" i="2"/>
  <c r="AY1118" i="2"/>
  <c r="Q1118" i="2"/>
  <c r="R1118" i="2" s="1"/>
  <c r="K732" i="2"/>
  <c r="L732" i="2" s="1"/>
  <c r="AM603" i="2"/>
  <c r="AQ603" i="2"/>
  <c r="AN603" i="2"/>
  <c r="AP603" i="2"/>
  <c r="AO603" i="2"/>
  <c r="O603" i="2"/>
  <c r="P603" i="2" s="1"/>
  <c r="AX840" i="2"/>
  <c r="AW840" i="2"/>
  <c r="AV840" i="2"/>
  <c r="AY840" i="2"/>
  <c r="AU840" i="2"/>
  <c r="Q840" i="2"/>
  <c r="R840" i="2" s="1"/>
  <c r="AB1404" i="2"/>
  <c r="AF1404" i="2"/>
  <c r="AE1404" i="2"/>
  <c r="AD1404" i="2"/>
  <c r="AC1404" i="2"/>
  <c r="AT1194" i="2"/>
  <c r="AS1194" i="2"/>
  <c r="AR1194" i="2"/>
  <c r="AM41" i="2"/>
  <c r="AP41" i="2"/>
  <c r="AQ41" i="2"/>
  <c r="AO41" i="2"/>
  <c r="AN41" i="2"/>
  <c r="O41" i="2"/>
  <c r="P41" i="2" s="1"/>
  <c r="AD51" i="2"/>
  <c r="AC51" i="2"/>
  <c r="AB51" i="2"/>
  <c r="AF51" i="2"/>
  <c r="AE51" i="2"/>
  <c r="K51" i="2"/>
  <c r="L51" i="2" s="1"/>
  <c r="AL137" i="2"/>
  <c r="AK137" i="2"/>
  <c r="AJ137" i="2"/>
  <c r="AH137" i="2"/>
  <c r="AG137" i="2"/>
  <c r="M137" i="2" s="1"/>
  <c r="N137" i="2" s="1"/>
  <c r="AA137" i="2"/>
  <c r="Z137" i="2"/>
  <c r="AI137" i="2"/>
  <c r="Y137" i="2"/>
  <c r="AB251" i="2"/>
  <c r="AF251" i="2"/>
  <c r="AE251" i="2"/>
  <c r="AD251" i="2"/>
  <c r="AC251" i="2"/>
  <c r="M92" i="2"/>
  <c r="N92" i="2" s="1"/>
  <c r="X92" i="2"/>
  <c r="AF226" i="2"/>
  <c r="AD226" i="2"/>
  <c r="AB226" i="2"/>
  <c r="AE226" i="2"/>
  <c r="AC226" i="2"/>
  <c r="K226" i="2"/>
  <c r="L226" i="2" s="1"/>
  <c r="AX422" i="2"/>
  <c r="AW422" i="2"/>
  <c r="AY422" i="2"/>
  <c r="AV422" i="2"/>
  <c r="AU422" i="2"/>
  <c r="Q422" i="2"/>
  <c r="R422" i="2" s="1"/>
  <c r="AQ554" i="2"/>
  <c r="AP554" i="2"/>
  <c r="AO554" i="2"/>
  <c r="AM554" i="2"/>
  <c r="AN554" i="2"/>
  <c r="O554" i="2"/>
  <c r="P554" i="2" s="1"/>
  <c r="M476" i="2"/>
  <c r="N476" i="2" s="1"/>
  <c r="X476" i="2"/>
  <c r="AB669" i="2"/>
  <c r="AE669" i="2"/>
  <c r="AC669" i="2"/>
  <c r="AF669" i="2"/>
  <c r="AD669" i="2"/>
  <c r="K669" i="2"/>
  <c r="L669" i="2" s="1"/>
  <c r="AP706" i="2"/>
  <c r="AO706" i="2"/>
  <c r="AM706" i="2"/>
  <c r="AQ706" i="2"/>
  <c r="AN706" i="2"/>
  <c r="O706" i="2"/>
  <c r="P706" i="2" s="1"/>
  <c r="AX740" i="2"/>
  <c r="AW740" i="2"/>
  <c r="AY740" i="2"/>
  <c r="AV740" i="2"/>
  <c r="AU740" i="2"/>
  <c r="Q740" i="2"/>
  <c r="R740" i="2" s="1"/>
  <c r="AP895" i="2"/>
  <c r="AO895" i="2"/>
  <c r="AM895" i="2"/>
  <c r="AQ895" i="2"/>
  <c r="AN895" i="2"/>
  <c r="AP840" i="2"/>
  <c r="AO840" i="2"/>
  <c r="AN840" i="2"/>
  <c r="AQ840" i="2"/>
  <c r="AM840" i="2"/>
  <c r="O840" i="2"/>
  <c r="P840" i="2" s="1"/>
  <c r="AP969" i="2"/>
  <c r="AO969" i="2"/>
  <c r="AN969" i="2"/>
  <c r="AM969" i="2"/>
  <c r="AQ969" i="2"/>
  <c r="O969" i="2"/>
  <c r="P969" i="2" s="1"/>
  <c r="X1295" i="2"/>
  <c r="M1295" i="2"/>
  <c r="N1295" i="2" s="1"/>
  <c r="AF104" i="2"/>
  <c r="AD104" i="2"/>
  <c r="AC104" i="2"/>
  <c r="AB104" i="2"/>
  <c r="AE104" i="2"/>
  <c r="K104" i="2"/>
  <c r="L104" i="2" s="1"/>
  <c r="AJ275" i="2"/>
  <c r="AI275" i="2"/>
  <c r="AA275" i="2"/>
  <c r="AH275" i="2"/>
  <c r="Z275" i="2"/>
  <c r="AL275" i="2"/>
  <c r="AK275" i="2"/>
  <c r="AG275" i="2"/>
  <c r="M275" i="2" s="1"/>
  <c r="N275" i="2" s="1"/>
  <c r="Y275" i="2"/>
  <c r="AY319" i="2"/>
  <c r="AX319" i="2"/>
  <c r="AV319" i="2"/>
  <c r="AU319" i="2"/>
  <c r="AW319" i="2"/>
  <c r="Q319" i="2"/>
  <c r="R319" i="2" s="1"/>
  <c r="X340" i="2"/>
  <c r="M340" i="2"/>
  <c r="N340" i="2" s="1"/>
  <c r="AC607" i="2"/>
  <c r="AF607" i="2"/>
  <c r="AE607" i="2"/>
  <c r="AD607" i="2"/>
  <c r="AB607" i="2"/>
  <c r="AQ562" i="2"/>
  <c r="AP562" i="2"/>
  <c r="AO562" i="2"/>
  <c r="AM562" i="2"/>
  <c r="AN562" i="2"/>
  <c r="O562" i="2"/>
  <c r="P562" i="2" s="1"/>
  <c r="AL551" i="2"/>
  <c r="AK551" i="2"/>
  <c r="AI551" i="2"/>
  <c r="AA551" i="2"/>
  <c r="AJ551" i="2"/>
  <c r="AH551" i="2"/>
  <c r="AG551" i="2"/>
  <c r="Z551" i="2"/>
  <c r="Y551" i="2"/>
  <c r="AF680" i="2"/>
  <c r="AE680" i="2"/>
  <c r="AD680" i="2"/>
  <c r="AC680" i="2"/>
  <c r="AB680" i="2"/>
  <c r="K680" i="2"/>
  <c r="L680" i="2" s="1"/>
  <c r="AF784" i="2"/>
  <c r="AE784" i="2"/>
  <c r="AD784" i="2"/>
  <c r="AC784" i="2"/>
  <c r="AB784" i="2"/>
  <c r="K784" i="2"/>
  <c r="L784" i="2" s="1"/>
  <c r="AF792" i="2"/>
  <c r="AE792" i="2"/>
  <c r="AD792" i="2"/>
  <c r="AC792" i="2"/>
  <c r="AB792" i="2"/>
  <c r="K792" i="2"/>
  <c r="L792" i="2" s="1"/>
  <c r="AX772" i="2"/>
  <c r="AW772" i="2"/>
  <c r="AV772" i="2"/>
  <c r="AU772" i="2"/>
  <c r="AY772" i="2"/>
  <c r="Q772" i="2"/>
  <c r="R772" i="2" s="1"/>
  <c r="AD936" i="2"/>
  <c r="AC936" i="2"/>
  <c r="AB936" i="2"/>
  <c r="AE936" i="2"/>
  <c r="AF936" i="2"/>
  <c r="K936" i="2"/>
  <c r="L936" i="2" s="1"/>
  <c r="AQ986" i="2"/>
  <c r="AP986" i="2"/>
  <c r="AO986" i="2"/>
  <c r="AM986" i="2"/>
  <c r="AN986" i="2"/>
  <c r="O986" i="2"/>
  <c r="P986" i="2" s="1"/>
  <c r="AP1487" i="2"/>
  <c r="AQ1487" i="2"/>
  <c r="AO1487" i="2"/>
  <c r="AN1487" i="2"/>
  <c r="AM1487" i="2"/>
  <c r="O1487" i="2"/>
  <c r="P1487" i="2" s="1"/>
  <c r="AG1501" i="2"/>
  <c r="M1501" i="2" s="1"/>
  <c r="N1501" i="2" s="1"/>
  <c r="Y1501" i="2"/>
  <c r="AL1501" i="2"/>
  <c r="AK1501" i="2"/>
  <c r="Z1501" i="2"/>
  <c r="AJ1501" i="2"/>
  <c r="AI1501" i="2"/>
  <c r="AH1501" i="2"/>
  <c r="AA1501" i="2"/>
  <c r="AE85" i="2"/>
  <c r="AD85" i="2"/>
  <c r="AC85" i="2"/>
  <c r="AB85" i="2"/>
  <c r="AF85" i="2"/>
  <c r="K85" i="2"/>
  <c r="L85" i="2" s="1"/>
  <c r="AL191" i="2"/>
  <c r="AK191" i="2"/>
  <c r="AJ191" i="2"/>
  <c r="Z191" i="2"/>
  <c r="Y191" i="2"/>
  <c r="AI191" i="2"/>
  <c r="AA191" i="2"/>
  <c r="AH191" i="2"/>
  <c r="AG191" i="2"/>
  <c r="M191" i="2" s="1"/>
  <c r="N191" i="2" s="1"/>
  <c r="AP73" i="2"/>
  <c r="AO73" i="2"/>
  <c r="AQ73" i="2"/>
  <c r="AN73" i="2"/>
  <c r="AM73" i="2"/>
  <c r="O73" i="2"/>
  <c r="P73" i="2" s="1"/>
  <c r="AW47" i="2"/>
  <c r="AX47" i="2"/>
  <c r="AY47" i="2"/>
  <c r="AV47" i="2"/>
  <c r="AU47" i="2"/>
  <c r="Q47" i="2"/>
  <c r="R47" i="2" s="1"/>
  <c r="AX76" i="2"/>
  <c r="AW76" i="2"/>
  <c r="AV76" i="2"/>
  <c r="AU76" i="2"/>
  <c r="AY76" i="2"/>
  <c r="Q76" i="2"/>
  <c r="R76" i="2" s="1"/>
  <c r="AV282" i="2"/>
  <c r="AU282" i="2"/>
  <c r="AX282" i="2"/>
  <c r="AW282" i="2"/>
  <c r="AY282" i="2"/>
  <c r="Q282" i="2"/>
  <c r="R282" i="2" s="1"/>
  <c r="AO326" i="2"/>
  <c r="AN326" i="2"/>
  <c r="AM326" i="2"/>
  <c r="AQ326" i="2"/>
  <c r="AP326" i="2"/>
  <c r="AL555" i="2"/>
  <c r="AK555" i="2"/>
  <c r="AI555" i="2"/>
  <c r="AA555" i="2"/>
  <c r="AG555" i="2"/>
  <c r="M555" i="2" s="1"/>
  <c r="N555" i="2" s="1"/>
  <c r="Z555" i="2"/>
  <c r="Y555" i="2"/>
  <c r="AJ555" i="2"/>
  <c r="AH555" i="2"/>
  <c r="AN636" i="2"/>
  <c r="AM636" i="2"/>
  <c r="AO636" i="2"/>
  <c r="AQ636" i="2"/>
  <c r="AP636" i="2"/>
  <c r="O636" i="2"/>
  <c r="P636" i="2" s="1"/>
  <c r="AF828" i="2"/>
  <c r="AD828" i="2"/>
  <c r="AE828" i="2"/>
  <c r="AC828" i="2"/>
  <c r="AB828" i="2"/>
  <c r="K828" i="2"/>
  <c r="L828" i="2" s="1"/>
  <c r="AF1066" i="2"/>
  <c r="AE1066" i="2"/>
  <c r="AD1066" i="2"/>
  <c r="AC1066" i="2"/>
  <c r="AB1066" i="2"/>
  <c r="K1066" i="2"/>
  <c r="L1066" i="2" s="1"/>
  <c r="AY1046" i="2"/>
  <c r="AX1046" i="2"/>
  <c r="AV1046" i="2"/>
  <c r="AU1046" i="2"/>
  <c r="AW1046" i="2"/>
  <c r="Q1046" i="2"/>
  <c r="R1046" i="2" s="1"/>
  <c r="AU1013" i="2"/>
  <c r="AY1013" i="2"/>
  <c r="AX1013" i="2"/>
  <c r="AW1013" i="2"/>
  <c r="AV1013" i="2"/>
  <c r="Q1013" i="2"/>
  <c r="R1013" i="2" s="1"/>
  <c r="AP1231" i="2"/>
  <c r="AO1231" i="2"/>
  <c r="AQ1231" i="2"/>
  <c r="AN1231" i="2"/>
  <c r="AM1231" i="2"/>
  <c r="AU1492" i="2"/>
  <c r="AY1492" i="2"/>
  <c r="AX1492" i="2"/>
  <c r="AV1492" i="2"/>
  <c r="AW1492" i="2"/>
  <c r="Q1492" i="2"/>
  <c r="R1492" i="2" s="1"/>
  <c r="AE39" i="2"/>
  <c r="AD39" i="2"/>
  <c r="AC39" i="2"/>
  <c r="AB39" i="2"/>
  <c r="AF39" i="2"/>
  <c r="K39" i="2"/>
  <c r="L39" i="2" s="1"/>
  <c r="AO43" i="2"/>
  <c r="AQ43" i="2"/>
  <c r="AP43" i="2"/>
  <c r="AN43" i="2"/>
  <c r="AM43" i="2"/>
  <c r="O43" i="2"/>
  <c r="P43" i="2" s="1"/>
  <c r="AP82" i="2"/>
  <c r="AO82" i="2"/>
  <c r="AN82" i="2"/>
  <c r="AM82" i="2"/>
  <c r="AQ82" i="2"/>
  <c r="O82" i="2"/>
  <c r="P82" i="2" s="1"/>
  <c r="AU145" i="2"/>
  <c r="AX145" i="2"/>
  <c r="AW145" i="2"/>
  <c r="AV145" i="2"/>
  <c r="AY145" i="2"/>
  <c r="AP412" i="2"/>
  <c r="AO412" i="2"/>
  <c r="AQ412" i="2"/>
  <c r="AN412" i="2"/>
  <c r="AM412" i="2"/>
  <c r="O412" i="2"/>
  <c r="P412" i="2" s="1"/>
  <c r="AF290" i="2"/>
  <c r="AE290" i="2"/>
  <c r="AD290" i="2"/>
  <c r="AB290" i="2"/>
  <c r="AC290" i="2"/>
  <c r="K290" i="2"/>
  <c r="L290" i="2" s="1"/>
  <c r="AQ379" i="2"/>
  <c r="AO379" i="2"/>
  <c r="AN379" i="2"/>
  <c r="AM379" i="2"/>
  <c r="AP379" i="2"/>
  <c r="O379" i="2"/>
  <c r="P379" i="2" s="1"/>
  <c r="AN429" i="2"/>
  <c r="AQ429" i="2"/>
  <c r="AP429" i="2"/>
  <c r="AO429" i="2"/>
  <c r="AM429" i="2"/>
  <c r="O429" i="2"/>
  <c r="P429" i="2" s="1"/>
  <c r="X676" i="2"/>
  <c r="M676" i="2"/>
  <c r="N676" i="2" s="1"/>
  <c r="AF816" i="2"/>
  <c r="AE816" i="2"/>
  <c r="AD816" i="2"/>
  <c r="AC816" i="2"/>
  <c r="AB816" i="2"/>
  <c r="AK920" i="2"/>
  <c r="AJ920" i="2"/>
  <c r="AI920" i="2"/>
  <c r="AA920" i="2"/>
  <c r="Z920" i="2"/>
  <c r="Y920" i="2"/>
  <c r="AL920" i="2"/>
  <c r="AH920" i="2"/>
  <c r="AG920" i="2"/>
  <c r="M920" i="2" s="1"/>
  <c r="N920" i="2" s="1"/>
  <c r="AK922" i="2"/>
  <c r="AJ922" i="2"/>
  <c r="AI922" i="2"/>
  <c r="AA922" i="2"/>
  <c r="AH922" i="2"/>
  <c r="AG922" i="2"/>
  <c r="M922" i="2" s="1"/>
  <c r="N922" i="2" s="1"/>
  <c r="Z922" i="2"/>
  <c r="Y922" i="2"/>
  <c r="AL922" i="2"/>
  <c r="AP981" i="2"/>
  <c r="AO981" i="2"/>
  <c r="AN981" i="2"/>
  <c r="AM981" i="2"/>
  <c r="AQ981" i="2"/>
  <c r="O981" i="2"/>
  <c r="P981" i="2" s="1"/>
  <c r="AL1252" i="2"/>
  <c r="AK1252" i="2"/>
  <c r="AI1252" i="2"/>
  <c r="AA1252" i="2"/>
  <c r="AH1252" i="2"/>
  <c r="AG1252" i="2"/>
  <c r="M1252" i="2" s="1"/>
  <c r="N1252" i="2" s="1"/>
  <c r="Z1252" i="2"/>
  <c r="AJ1252" i="2"/>
  <c r="Y1252" i="2"/>
  <c r="M1223" i="2"/>
  <c r="N1223" i="2" s="1"/>
  <c r="X1223" i="2"/>
  <c r="AU1288" i="2"/>
  <c r="AY1288" i="2"/>
  <c r="AX1288" i="2"/>
  <c r="AV1288" i="2"/>
  <c r="AW1288" i="2"/>
  <c r="Q1288" i="2"/>
  <c r="R1288" i="2" s="1"/>
  <c r="M1436" i="2"/>
  <c r="N1436" i="2" s="1"/>
  <c r="X1436" i="2"/>
  <c r="AO1495" i="2"/>
  <c r="AM1495" i="2"/>
  <c r="AP1495" i="2"/>
  <c r="AN1495" i="2"/>
  <c r="AQ1495" i="2"/>
  <c r="O1495" i="2"/>
  <c r="P1495" i="2" s="1"/>
  <c r="X153" i="2"/>
  <c r="AF640" i="2"/>
  <c r="AE640" i="2"/>
  <c r="AD640" i="2"/>
  <c r="AC640" i="2"/>
  <c r="AB640" i="2"/>
  <c r="M551" i="2"/>
  <c r="N551" i="2" s="1"/>
  <c r="X551" i="2"/>
  <c r="AX870" i="2"/>
  <c r="AW870" i="2"/>
  <c r="AV870" i="2"/>
  <c r="AY870" i="2"/>
  <c r="AU870" i="2"/>
  <c r="Q870" i="2"/>
  <c r="R870" i="2" s="1"/>
  <c r="AQ982" i="2"/>
  <c r="AP982" i="2"/>
  <c r="AO982" i="2"/>
  <c r="AM982" i="2"/>
  <c r="AN982" i="2"/>
  <c r="O982" i="2"/>
  <c r="P982" i="2" s="1"/>
  <c r="X161" i="2"/>
  <c r="M161" i="2"/>
  <c r="N161" i="2" s="1"/>
  <c r="AF116" i="2"/>
  <c r="AC116" i="2"/>
  <c r="AB116" i="2"/>
  <c r="AE116" i="2"/>
  <c r="AD116" i="2"/>
  <c r="K116" i="2"/>
  <c r="L116" i="2" s="1"/>
  <c r="AP243" i="2"/>
  <c r="AN243" i="2"/>
  <c r="AO243" i="2"/>
  <c r="AM243" i="2"/>
  <c r="AQ243" i="2"/>
  <c r="O243" i="2"/>
  <c r="P243" i="2" s="1"/>
  <c r="AF256" i="2"/>
  <c r="AD256" i="2"/>
  <c r="AB256" i="2"/>
  <c r="AE256" i="2"/>
  <c r="AC256" i="2"/>
  <c r="K256" i="2"/>
  <c r="L256" i="2" s="1"/>
  <c r="AV274" i="2"/>
  <c r="AU274" i="2"/>
  <c r="AX274" i="2"/>
  <c r="AW274" i="2"/>
  <c r="AY274" i="2"/>
  <c r="Q274" i="2"/>
  <c r="R274" i="2" s="1"/>
  <c r="M208" i="2"/>
  <c r="N208" i="2" s="1"/>
  <c r="X208" i="2"/>
  <c r="AF1034" i="2"/>
  <c r="AE1034" i="2"/>
  <c r="AD1034" i="2"/>
  <c r="AB1034" i="2"/>
  <c r="AC1034" i="2"/>
  <c r="K1034" i="2"/>
  <c r="L1034" i="2" s="1"/>
  <c r="AI1079" i="2"/>
  <c r="AA1079" i="2"/>
  <c r="AH1079" i="2"/>
  <c r="Z1079" i="2"/>
  <c r="AJ1079" i="2"/>
  <c r="AG1079" i="2"/>
  <c r="M1079" i="2" s="1"/>
  <c r="N1079" i="2" s="1"/>
  <c r="Y1079" i="2"/>
  <c r="AL1079" i="2"/>
  <c r="AK1079" i="2"/>
  <c r="AS1277" i="2"/>
  <c r="AR1277" i="2"/>
  <c r="AT1277" i="2"/>
  <c r="AJ1358" i="2"/>
  <c r="AI1358" i="2"/>
  <c r="AA1358" i="2"/>
  <c r="AG1358" i="2"/>
  <c r="M1358" i="2" s="1"/>
  <c r="N1358" i="2" s="1"/>
  <c r="Y1358" i="2"/>
  <c r="AH1358" i="2"/>
  <c r="AL1358" i="2"/>
  <c r="AK1358" i="2"/>
  <c r="Z1358" i="2"/>
  <c r="AB1406" i="2"/>
  <c r="AF1406" i="2"/>
  <c r="AE1406" i="2"/>
  <c r="AD1406" i="2"/>
  <c r="AC1406" i="2"/>
  <c r="K1406" i="2"/>
  <c r="L1406" i="2" s="1"/>
  <c r="AQ1406" i="2"/>
  <c r="AP1406" i="2"/>
  <c r="AO1406" i="2"/>
  <c r="AM1406" i="2"/>
  <c r="AN1406" i="2"/>
  <c r="O1406" i="2"/>
  <c r="P1406" i="2" s="1"/>
  <c r="AO1418" i="2"/>
  <c r="AN1418" i="2"/>
  <c r="AM1418" i="2"/>
  <c r="AP1418" i="2"/>
  <c r="AQ1418" i="2"/>
  <c r="O1418" i="2"/>
  <c r="P1418" i="2" s="1"/>
  <c r="AX1473" i="2"/>
  <c r="AW1473" i="2"/>
  <c r="AV1473" i="2"/>
  <c r="AY1473" i="2"/>
  <c r="AU1473" i="2"/>
  <c r="Q1473" i="2"/>
  <c r="R1473" i="2" s="1"/>
  <c r="AE1480" i="2"/>
  <c r="AD1480" i="2"/>
  <c r="AF1480" i="2"/>
  <c r="AB1480" i="2"/>
  <c r="AC1480" i="2"/>
  <c r="K1480" i="2"/>
  <c r="L1480" i="2" s="1"/>
  <c r="AQ40" i="2"/>
  <c r="AP40" i="2"/>
  <c r="AO40" i="2"/>
  <c r="AN40" i="2"/>
  <c r="AM40" i="2"/>
  <c r="O40" i="2"/>
  <c r="P40" i="2" s="1"/>
  <c r="AT143" i="2"/>
  <c r="AS143" i="2"/>
  <c r="AR143" i="2"/>
  <c r="AB223" i="2"/>
  <c r="AF223" i="2"/>
  <c r="AC223" i="2"/>
  <c r="AE223" i="2"/>
  <c r="AD223" i="2"/>
  <c r="K223" i="2"/>
  <c r="L223" i="2" s="1"/>
  <c r="AX408" i="2"/>
  <c r="AW408" i="2"/>
  <c r="AY408" i="2"/>
  <c r="AV408" i="2"/>
  <c r="AU408" i="2"/>
  <c r="Q408" i="2"/>
  <c r="R408" i="2" s="1"/>
  <c r="AQ285" i="2"/>
  <c r="AP285" i="2"/>
  <c r="AN285" i="2"/>
  <c r="AO285" i="2"/>
  <c r="AM285" i="2"/>
  <c r="O285" i="2"/>
  <c r="P285" i="2" s="1"/>
  <c r="AD377" i="2"/>
  <c r="AF377" i="2"/>
  <c r="AE377" i="2"/>
  <c r="AB377" i="2"/>
  <c r="AC377" i="2"/>
  <c r="K377" i="2"/>
  <c r="L377" i="2" s="1"/>
  <c r="AE529" i="2"/>
  <c r="AC529" i="2"/>
  <c r="AD529" i="2"/>
  <c r="AB529" i="2"/>
  <c r="AF529" i="2"/>
  <c r="K529" i="2"/>
  <c r="L529" i="2" s="1"/>
  <c r="AB488" i="2"/>
  <c r="AF488" i="2"/>
  <c r="AE488" i="2"/>
  <c r="AC488" i="2"/>
  <c r="AD488" i="2"/>
  <c r="K488" i="2"/>
  <c r="L488" i="2" s="1"/>
  <c r="M496" i="2"/>
  <c r="N496" i="2" s="1"/>
  <c r="X496" i="2"/>
  <c r="AE566" i="2"/>
  <c r="AB566" i="2"/>
  <c r="AF566" i="2"/>
  <c r="AD566" i="2"/>
  <c r="AC566" i="2"/>
  <c r="K566" i="2"/>
  <c r="L566" i="2" s="1"/>
  <c r="AY564" i="2"/>
  <c r="AX564" i="2"/>
  <c r="AW564" i="2"/>
  <c r="AU564" i="2"/>
  <c r="AV564" i="2"/>
  <c r="Q564" i="2"/>
  <c r="R564" i="2" s="1"/>
  <c r="AX735" i="2"/>
  <c r="AU735" i="2"/>
  <c r="AW735" i="2"/>
  <c r="AY735" i="2"/>
  <c r="AV735" i="2"/>
  <c r="Q735" i="2"/>
  <c r="R735" i="2" s="1"/>
  <c r="AD865" i="2"/>
  <c r="AC865" i="2"/>
  <c r="AB865" i="2"/>
  <c r="AE865" i="2"/>
  <c r="AF865" i="2"/>
  <c r="K865" i="2"/>
  <c r="L865" i="2" s="1"/>
  <c r="X851" i="2"/>
  <c r="AM903" i="2"/>
  <c r="AQ903" i="2"/>
  <c r="AN903" i="2"/>
  <c r="AO903" i="2"/>
  <c r="AP903" i="2"/>
  <c r="O903" i="2"/>
  <c r="P903" i="2" s="1"/>
  <c r="AY1091" i="2"/>
  <c r="AX1091" i="2"/>
  <c r="AV1091" i="2"/>
  <c r="AW1091" i="2"/>
  <c r="AU1091" i="2"/>
  <c r="Q1091" i="2"/>
  <c r="R1091" i="2" s="1"/>
  <c r="AN1123" i="2"/>
  <c r="AM1123" i="2"/>
  <c r="AQ1123" i="2"/>
  <c r="AO1123" i="2"/>
  <c r="AP1123" i="2"/>
  <c r="O1123" i="2"/>
  <c r="P1123" i="2" s="1"/>
  <c r="AO1138" i="2"/>
  <c r="AN1138" i="2"/>
  <c r="AP1138" i="2"/>
  <c r="AQ1138" i="2"/>
  <c r="AM1138" i="2"/>
  <c r="O1138" i="2"/>
  <c r="P1138" i="2" s="1"/>
  <c r="AQ86" i="2"/>
  <c r="AP86" i="2"/>
  <c r="AO86" i="2"/>
  <c r="AN86" i="2"/>
  <c r="AM86" i="2"/>
  <c r="O86" i="2"/>
  <c r="P86" i="2" s="1"/>
  <c r="AL113" i="2"/>
  <c r="AK113" i="2"/>
  <c r="AJ113" i="2"/>
  <c r="AG113" i="2"/>
  <c r="M113" i="2" s="1"/>
  <c r="N113" i="2" s="1"/>
  <c r="AA113" i="2"/>
  <c r="Z113" i="2"/>
  <c r="Y113" i="2"/>
  <c r="AI113" i="2"/>
  <c r="AH113" i="2"/>
  <c r="AE77" i="2"/>
  <c r="AD77" i="2"/>
  <c r="AC77" i="2"/>
  <c r="AB77" i="2"/>
  <c r="AF77" i="2"/>
  <c r="K77" i="2"/>
  <c r="L77" i="2" s="1"/>
  <c r="AX34" i="2"/>
  <c r="AW34" i="2"/>
  <c r="AV34" i="2"/>
  <c r="AU34" i="2"/>
  <c r="AY34" i="2"/>
  <c r="Q34" i="2"/>
  <c r="R34" i="2" s="1"/>
  <c r="AE83" i="2"/>
  <c r="AD83" i="2"/>
  <c r="AC83" i="2"/>
  <c r="AB83" i="2"/>
  <c r="AF83" i="2"/>
  <c r="K83" i="2"/>
  <c r="L83" i="2" s="1"/>
  <c r="AP172" i="2"/>
  <c r="AO172" i="2"/>
  <c r="AM172" i="2"/>
  <c r="AQ172" i="2"/>
  <c r="AN172" i="2"/>
  <c r="O172" i="2"/>
  <c r="P172" i="2" s="1"/>
  <c r="AV203" i="2"/>
  <c r="AU203" i="2"/>
  <c r="AY203" i="2"/>
  <c r="AW203" i="2"/>
  <c r="AX203" i="2"/>
  <c r="AT54" i="2"/>
  <c r="AS54" i="2"/>
  <c r="AR54" i="2"/>
  <c r="AQ36" i="2"/>
  <c r="AP36" i="2"/>
  <c r="AO36" i="2"/>
  <c r="AN36" i="2"/>
  <c r="AM36" i="2"/>
  <c r="O36" i="2"/>
  <c r="P36" i="2" s="1"/>
  <c r="AO338" i="2"/>
  <c r="AN338" i="2"/>
  <c r="AM338" i="2"/>
  <c r="AQ338" i="2"/>
  <c r="AP338" i="2"/>
  <c r="O338" i="2"/>
  <c r="P338" i="2" s="1"/>
  <c r="AD173" i="2"/>
  <c r="AC173" i="2"/>
  <c r="AF173" i="2"/>
  <c r="AE173" i="2"/>
  <c r="AB173" i="2"/>
  <c r="K173" i="2"/>
  <c r="L173" i="2" s="1"/>
  <c r="X151" i="2"/>
  <c r="M151" i="2"/>
  <c r="N151" i="2" s="1"/>
  <c r="AP235" i="2"/>
  <c r="AN235" i="2"/>
  <c r="AQ235" i="2"/>
  <c r="AO235" i="2"/>
  <c r="AM235" i="2"/>
  <c r="O235" i="2"/>
  <c r="P235" i="2" s="1"/>
  <c r="AP404" i="2"/>
  <c r="AO404" i="2"/>
  <c r="AQ404" i="2"/>
  <c r="AN404" i="2"/>
  <c r="AM404" i="2"/>
  <c r="O404" i="2"/>
  <c r="P404" i="2" s="1"/>
  <c r="AN242" i="2"/>
  <c r="AQ242" i="2"/>
  <c r="AP242" i="2"/>
  <c r="AM242" i="2"/>
  <c r="AO242" i="2"/>
  <c r="O242" i="2"/>
  <c r="P242" i="2" s="1"/>
  <c r="AB239" i="2"/>
  <c r="AF239" i="2"/>
  <c r="AC239" i="2"/>
  <c r="AD239" i="2"/>
  <c r="AE239" i="2"/>
  <c r="K239" i="2"/>
  <c r="L239" i="2" s="1"/>
  <c r="AB307" i="2"/>
  <c r="AF307" i="2"/>
  <c r="AE307" i="2"/>
  <c r="AC307" i="2"/>
  <c r="AD307" i="2"/>
  <c r="AQ307" i="2"/>
  <c r="AP307" i="2"/>
  <c r="AN307" i="2"/>
  <c r="AO307" i="2"/>
  <c r="AM307" i="2"/>
  <c r="O307" i="2"/>
  <c r="P307" i="2" s="1"/>
  <c r="AN302" i="2"/>
  <c r="AM302" i="2"/>
  <c r="AQ302" i="2"/>
  <c r="AO302" i="2"/>
  <c r="AP302" i="2"/>
  <c r="O302" i="2"/>
  <c r="P302" i="2" s="1"/>
  <c r="AP382" i="2"/>
  <c r="AQ382" i="2"/>
  <c r="AO382" i="2"/>
  <c r="AN382" i="2"/>
  <c r="AM382" i="2"/>
  <c r="O382" i="2"/>
  <c r="P382" i="2" s="1"/>
  <c r="AF419" i="2"/>
  <c r="AD419" i="2"/>
  <c r="AC419" i="2"/>
  <c r="AE419" i="2"/>
  <c r="AB419" i="2"/>
  <c r="K419" i="2"/>
  <c r="L419" i="2" s="1"/>
  <c r="AF20" i="2"/>
  <c r="AE20" i="2"/>
  <c r="AD20" i="2"/>
  <c r="AC20" i="2"/>
  <c r="AB20" i="2"/>
  <c r="K20" i="2"/>
  <c r="L20" i="2" s="1"/>
  <c r="AU13" i="2"/>
  <c r="AY13" i="2"/>
  <c r="AX13" i="2"/>
  <c r="AW13" i="2"/>
  <c r="AV13" i="2"/>
  <c r="Q13" i="2"/>
  <c r="R13" i="2" s="1"/>
  <c r="AY44" i="2"/>
  <c r="AX44" i="2"/>
  <c r="AW44" i="2"/>
  <c r="AV44" i="2"/>
  <c r="AU44" i="2"/>
  <c r="Q44" i="2"/>
  <c r="R44" i="2" s="1"/>
  <c r="AY28" i="2"/>
  <c r="AX28" i="2"/>
  <c r="AW28" i="2"/>
  <c r="AV28" i="2"/>
  <c r="AU28" i="2"/>
  <c r="Q28" i="2"/>
  <c r="R28" i="2" s="1"/>
  <c r="AP45" i="2"/>
  <c r="AQ45" i="2"/>
  <c r="AO45" i="2"/>
  <c r="AN45" i="2"/>
  <c r="AM45" i="2"/>
  <c r="O45" i="2"/>
  <c r="P45" i="2" s="1"/>
  <c r="AQ48" i="2"/>
  <c r="AP48" i="2"/>
  <c r="AO48" i="2"/>
  <c r="AN48" i="2"/>
  <c r="AM48" i="2"/>
  <c r="O48" i="2"/>
  <c r="P48" i="2" s="1"/>
  <c r="AE129" i="2"/>
  <c r="AD129" i="2"/>
  <c r="AC129" i="2"/>
  <c r="AB129" i="2"/>
  <c r="AF129" i="2"/>
  <c r="K129" i="2"/>
  <c r="L129" i="2" s="1"/>
  <c r="AB237" i="2"/>
  <c r="AF237" i="2"/>
  <c r="AE237" i="2"/>
  <c r="AC237" i="2"/>
  <c r="AD237" i="2"/>
  <c r="K237" i="2"/>
  <c r="L237" i="2" s="1"/>
  <c r="AP237" i="2"/>
  <c r="AN237" i="2"/>
  <c r="AM237" i="2"/>
  <c r="AQ237" i="2"/>
  <c r="AO237" i="2"/>
  <c r="AN296" i="2"/>
  <c r="AM296" i="2"/>
  <c r="AP296" i="2"/>
  <c r="AO296" i="2"/>
  <c r="AQ296" i="2"/>
  <c r="O296" i="2"/>
  <c r="P296" i="2" s="1"/>
  <c r="AO352" i="2"/>
  <c r="AN352" i="2"/>
  <c r="AM352" i="2"/>
  <c r="AQ352" i="2"/>
  <c r="AP352" i="2"/>
  <c r="O352" i="2"/>
  <c r="P352" i="2" s="1"/>
  <c r="AY138" i="2"/>
  <c r="AX138" i="2"/>
  <c r="AW138" i="2"/>
  <c r="AV138" i="2"/>
  <c r="AU138" i="2"/>
  <c r="Q138" i="2"/>
  <c r="R138" i="2" s="1"/>
  <c r="AQ100" i="2"/>
  <c r="AP100" i="2"/>
  <c r="AO100" i="2"/>
  <c r="AN100" i="2"/>
  <c r="AM100" i="2"/>
  <c r="O100" i="2"/>
  <c r="P100" i="2" s="1"/>
  <c r="AP184" i="2"/>
  <c r="AO184" i="2"/>
  <c r="AQ184" i="2"/>
  <c r="AN184" i="2"/>
  <c r="AM184" i="2"/>
  <c r="AP406" i="2"/>
  <c r="AO406" i="2"/>
  <c r="AQ406" i="2"/>
  <c r="AN406" i="2"/>
  <c r="AM406" i="2"/>
  <c r="O406" i="2"/>
  <c r="P406" i="2" s="1"/>
  <c r="AX233" i="2"/>
  <c r="AV233" i="2"/>
  <c r="AW233" i="2"/>
  <c r="AU233" i="2"/>
  <c r="AY233" i="2"/>
  <c r="Q233" i="2"/>
  <c r="R233" i="2" s="1"/>
  <c r="X253" i="2"/>
  <c r="AN254" i="2"/>
  <c r="AQ254" i="2"/>
  <c r="AP254" i="2"/>
  <c r="AO254" i="2"/>
  <c r="AM254" i="2"/>
  <c r="O254" i="2"/>
  <c r="P254" i="2" s="1"/>
  <c r="AN423" i="2"/>
  <c r="AQ423" i="2"/>
  <c r="AP423" i="2"/>
  <c r="AO423" i="2"/>
  <c r="AM423" i="2"/>
  <c r="O423" i="2"/>
  <c r="P423" i="2" s="1"/>
  <c r="AN471" i="2"/>
  <c r="AM471" i="2"/>
  <c r="AQ471" i="2"/>
  <c r="AP471" i="2"/>
  <c r="AO471" i="2"/>
  <c r="AU79" i="2"/>
  <c r="AX79" i="2"/>
  <c r="AW79" i="2"/>
  <c r="AY79" i="2"/>
  <c r="AV79" i="2"/>
  <c r="Q79" i="2"/>
  <c r="R79" i="2" s="1"/>
  <c r="AP57" i="2"/>
  <c r="AQ57" i="2"/>
  <c r="AO57" i="2"/>
  <c r="AN57" i="2"/>
  <c r="AM57" i="2"/>
  <c r="O57" i="2"/>
  <c r="P57" i="2" s="1"/>
  <c r="AQ28" i="2"/>
  <c r="AP28" i="2"/>
  <c r="AO28" i="2"/>
  <c r="AN28" i="2"/>
  <c r="AM28" i="2"/>
  <c r="O28" i="2"/>
  <c r="P28" i="2" s="1"/>
  <c r="AD61" i="2"/>
  <c r="AC61" i="2"/>
  <c r="AB61" i="2"/>
  <c r="AF61" i="2"/>
  <c r="AE61" i="2"/>
  <c r="K61" i="2"/>
  <c r="L61" i="2" s="1"/>
  <c r="AM53" i="2"/>
  <c r="AO53" i="2"/>
  <c r="AQ53" i="2"/>
  <c r="AP53" i="2"/>
  <c r="AN53" i="2"/>
  <c r="O53" i="2"/>
  <c r="P53" i="2" s="1"/>
  <c r="AQ146" i="2"/>
  <c r="AP146" i="2"/>
  <c r="AO146" i="2"/>
  <c r="AN146" i="2"/>
  <c r="AM146" i="2"/>
  <c r="O146" i="2"/>
  <c r="P146" i="2" s="1"/>
  <c r="AT183" i="2"/>
  <c r="AS183" i="2"/>
  <c r="AR183" i="2"/>
  <c r="AQ112" i="2"/>
  <c r="AP112" i="2"/>
  <c r="AO112" i="2"/>
  <c r="AN112" i="2"/>
  <c r="AM112" i="2"/>
  <c r="O112" i="2"/>
  <c r="P112" i="2" s="1"/>
  <c r="AY335" i="2"/>
  <c r="AX335" i="2"/>
  <c r="AV335" i="2"/>
  <c r="AU335" i="2"/>
  <c r="AW335" i="2"/>
  <c r="Q335" i="2"/>
  <c r="R335" i="2" s="1"/>
  <c r="X178" i="2"/>
  <c r="M178" i="2"/>
  <c r="N178" i="2" s="1"/>
  <c r="AV268" i="2"/>
  <c r="AU268" i="2"/>
  <c r="AY268" i="2"/>
  <c r="AW268" i="2"/>
  <c r="AX268" i="2"/>
  <c r="AF316" i="2"/>
  <c r="AE316" i="2"/>
  <c r="AD316" i="2"/>
  <c r="AB316" i="2"/>
  <c r="AC316" i="2"/>
  <c r="AX211" i="2"/>
  <c r="AV211" i="2"/>
  <c r="AY211" i="2"/>
  <c r="AW211" i="2"/>
  <c r="AU211" i="2"/>
  <c r="Q211" i="2"/>
  <c r="R211" i="2" s="1"/>
  <c r="AM539" i="2"/>
  <c r="AN539" i="2"/>
  <c r="AQ539" i="2"/>
  <c r="AP539" i="2"/>
  <c r="AO539" i="2"/>
  <c r="O539" i="2"/>
  <c r="P539" i="2" s="1"/>
  <c r="AF360" i="2"/>
  <c r="AE360" i="2"/>
  <c r="AD360" i="2"/>
  <c r="AB360" i="2"/>
  <c r="AC360" i="2"/>
  <c r="K360" i="2"/>
  <c r="L360" i="2" s="1"/>
  <c r="AQ273" i="2"/>
  <c r="AP273" i="2"/>
  <c r="AN273" i="2"/>
  <c r="AO273" i="2"/>
  <c r="AM273" i="2"/>
  <c r="O273" i="2"/>
  <c r="P273" i="2" s="1"/>
  <c r="AX420" i="2"/>
  <c r="AW420" i="2"/>
  <c r="AY420" i="2"/>
  <c r="AV420" i="2"/>
  <c r="AU420" i="2"/>
  <c r="Q420" i="2"/>
  <c r="R420" i="2" s="1"/>
  <c r="AL199" i="2"/>
  <c r="AK199" i="2"/>
  <c r="AJ199" i="2"/>
  <c r="AH199" i="2"/>
  <c r="AG199" i="2"/>
  <c r="M199" i="2" s="1"/>
  <c r="N199" i="2" s="1"/>
  <c r="AA199" i="2"/>
  <c r="Y199" i="2"/>
  <c r="AI199" i="2"/>
  <c r="Z199" i="2"/>
  <c r="AQ317" i="2"/>
  <c r="AP317" i="2"/>
  <c r="AN317" i="2"/>
  <c r="AO317" i="2"/>
  <c r="AM317" i="2"/>
  <c r="O317" i="2"/>
  <c r="P317" i="2" s="1"/>
  <c r="AF459" i="2"/>
  <c r="AE459" i="2"/>
  <c r="AD459" i="2"/>
  <c r="AC459" i="2"/>
  <c r="AB459" i="2"/>
  <c r="K459" i="2"/>
  <c r="L459" i="2" s="1"/>
  <c r="AU523" i="2"/>
  <c r="AW523" i="2"/>
  <c r="AV523" i="2"/>
  <c r="AY523" i="2"/>
  <c r="AX523" i="2"/>
  <c r="Q523" i="2"/>
  <c r="R523" i="2" s="1"/>
  <c r="M457" i="2"/>
  <c r="N457" i="2" s="1"/>
  <c r="X457" i="2"/>
  <c r="AQ564" i="2"/>
  <c r="AP564" i="2"/>
  <c r="AO564" i="2"/>
  <c r="AM564" i="2"/>
  <c r="AN564" i="2"/>
  <c r="O564" i="2"/>
  <c r="P564" i="2" s="1"/>
  <c r="AM525" i="2"/>
  <c r="AQ525" i="2"/>
  <c r="AP525" i="2"/>
  <c r="AO525" i="2"/>
  <c r="AN525" i="2"/>
  <c r="O525" i="2"/>
  <c r="P525" i="2" s="1"/>
  <c r="X692" i="2"/>
  <c r="AM543" i="2"/>
  <c r="AQ543" i="2"/>
  <c r="AN543" i="2"/>
  <c r="AP543" i="2"/>
  <c r="AO543" i="2"/>
  <c r="O543" i="2"/>
  <c r="P543" i="2" s="1"/>
  <c r="AE550" i="2"/>
  <c r="AB550" i="2"/>
  <c r="AF550" i="2"/>
  <c r="AD550" i="2"/>
  <c r="AC550" i="2"/>
  <c r="K550" i="2"/>
  <c r="L550" i="2" s="1"/>
  <c r="AQ582" i="2"/>
  <c r="AP582" i="2"/>
  <c r="AO582" i="2"/>
  <c r="AM582" i="2"/>
  <c r="AN582" i="2"/>
  <c r="O582" i="2"/>
  <c r="P582" i="2" s="1"/>
  <c r="AR550" i="2"/>
  <c r="AT550" i="2"/>
  <c r="AS550" i="2"/>
  <c r="AN660" i="2"/>
  <c r="AM660" i="2"/>
  <c r="AQ660" i="2"/>
  <c r="AO660" i="2"/>
  <c r="AP660" i="2"/>
  <c r="O660" i="2"/>
  <c r="P660" i="2" s="1"/>
  <c r="AQ679" i="2"/>
  <c r="AP679" i="2"/>
  <c r="AO679" i="2"/>
  <c r="AM679" i="2"/>
  <c r="AN679" i="2"/>
  <c r="O679" i="2"/>
  <c r="P679" i="2" s="1"/>
  <c r="AQ671" i="2"/>
  <c r="AP671" i="2"/>
  <c r="AO671" i="2"/>
  <c r="AM671" i="2"/>
  <c r="AN671" i="2"/>
  <c r="O671" i="2"/>
  <c r="P671" i="2" s="1"/>
  <c r="AL729" i="2"/>
  <c r="AK729" i="2"/>
  <c r="AA729" i="2"/>
  <c r="AI729" i="2"/>
  <c r="AH729" i="2"/>
  <c r="AJ729" i="2"/>
  <c r="AG729" i="2"/>
  <c r="M729" i="2" s="1"/>
  <c r="N729" i="2" s="1"/>
  <c r="Z729" i="2"/>
  <c r="Y729" i="2"/>
  <c r="AY797" i="2"/>
  <c r="AX797" i="2"/>
  <c r="AU797" i="2"/>
  <c r="AW797" i="2"/>
  <c r="AV797" i="2"/>
  <c r="Q797" i="2"/>
  <c r="R797" i="2" s="1"/>
  <c r="AL851" i="2"/>
  <c r="AK851" i="2"/>
  <c r="AJ851" i="2"/>
  <c r="AH851" i="2"/>
  <c r="Z851" i="2"/>
  <c r="AA851" i="2"/>
  <c r="Y851" i="2"/>
  <c r="AI851" i="2"/>
  <c r="AG851" i="2"/>
  <c r="M851" i="2" s="1"/>
  <c r="N851" i="2" s="1"/>
  <c r="AP762" i="2"/>
  <c r="AO762" i="2"/>
  <c r="AN762" i="2"/>
  <c r="AM762" i="2"/>
  <c r="AQ762" i="2"/>
  <c r="O762" i="2"/>
  <c r="P762" i="2" s="1"/>
  <c r="AQ787" i="2"/>
  <c r="AP787" i="2"/>
  <c r="AM787" i="2"/>
  <c r="AO787" i="2"/>
  <c r="AN787" i="2"/>
  <c r="O787" i="2"/>
  <c r="P787" i="2" s="1"/>
  <c r="AX860" i="2"/>
  <c r="AW860" i="2"/>
  <c r="AV860" i="2"/>
  <c r="AY860" i="2"/>
  <c r="AU860" i="2"/>
  <c r="Q860" i="2"/>
  <c r="R860" i="2" s="1"/>
  <c r="AD934" i="2"/>
  <c r="AC934" i="2"/>
  <c r="AB934" i="2"/>
  <c r="AE934" i="2"/>
  <c r="AF934" i="2"/>
  <c r="K934" i="2"/>
  <c r="L934" i="2" s="1"/>
  <c r="AF991" i="2"/>
  <c r="AE991" i="2"/>
  <c r="AD991" i="2"/>
  <c r="AC991" i="2"/>
  <c r="AB991" i="2"/>
  <c r="K991" i="2"/>
  <c r="L991" i="2" s="1"/>
  <c r="M947" i="2"/>
  <c r="N947" i="2" s="1"/>
  <c r="X947" i="2"/>
  <c r="AQ974" i="2"/>
  <c r="AP974" i="2"/>
  <c r="AO974" i="2"/>
  <c r="AM974" i="2"/>
  <c r="AN974" i="2"/>
  <c r="O974" i="2"/>
  <c r="P974" i="2" s="1"/>
  <c r="AQ1004" i="2"/>
  <c r="AP1004" i="2"/>
  <c r="AN1004" i="2"/>
  <c r="AM1004" i="2"/>
  <c r="AO1004" i="2"/>
  <c r="O1004" i="2"/>
  <c r="P1004" i="2" s="1"/>
  <c r="AQ1060" i="2"/>
  <c r="AP1060" i="2"/>
  <c r="AN1060" i="2"/>
  <c r="AM1060" i="2"/>
  <c r="AO1060" i="2"/>
  <c r="O1060" i="2"/>
  <c r="P1060" i="2" s="1"/>
  <c r="AF1094" i="2"/>
  <c r="AE1094" i="2"/>
  <c r="AD1094" i="2"/>
  <c r="AB1094" i="2"/>
  <c r="AC1094" i="2"/>
  <c r="K1094" i="2"/>
  <c r="L1094" i="2" s="1"/>
  <c r="AD1134" i="2"/>
  <c r="AC1134" i="2"/>
  <c r="AF1134" i="2"/>
  <c r="AE1134" i="2"/>
  <c r="AB1134" i="2"/>
  <c r="AT1235" i="2"/>
  <c r="AS1235" i="2"/>
  <c r="AR1235" i="2"/>
  <c r="AK1145" i="2"/>
  <c r="AJ1145" i="2"/>
  <c r="AH1145" i="2"/>
  <c r="Z1145" i="2"/>
  <c r="AG1145" i="2"/>
  <c r="M1145" i="2" s="1"/>
  <c r="N1145" i="2" s="1"/>
  <c r="Y1145" i="2"/>
  <c r="AL1145" i="2"/>
  <c r="AI1145" i="2"/>
  <c r="AA1145" i="2"/>
  <c r="AJ1218" i="2"/>
  <c r="AI1218" i="2"/>
  <c r="AA1218" i="2"/>
  <c r="AG1218" i="2"/>
  <c r="M1218" i="2" s="1"/>
  <c r="N1218" i="2" s="1"/>
  <c r="Y1218" i="2"/>
  <c r="AH1218" i="2"/>
  <c r="Z1218" i="2"/>
  <c r="AK1218" i="2"/>
  <c r="AL1218" i="2"/>
  <c r="AO1226" i="2"/>
  <c r="AN1226" i="2"/>
  <c r="AM1226" i="2"/>
  <c r="AQ1226" i="2"/>
  <c r="AP1226" i="2"/>
  <c r="O1226" i="2"/>
  <c r="P1226" i="2" s="1"/>
  <c r="X1251" i="2"/>
  <c r="M1251" i="2"/>
  <c r="N1251" i="2" s="1"/>
  <c r="Q1250" i="2"/>
  <c r="R1250" i="2" s="1"/>
  <c r="AE1321" i="2"/>
  <c r="AD1321" i="2"/>
  <c r="AC1321" i="2"/>
  <c r="AB1321" i="2"/>
  <c r="AF1321" i="2"/>
  <c r="K1321" i="2"/>
  <c r="L1321" i="2" s="1"/>
  <c r="AK1348" i="2"/>
  <c r="AG1348" i="2"/>
  <c r="M1348" i="2" s="1"/>
  <c r="N1348" i="2" s="1"/>
  <c r="AJ1348" i="2"/>
  <c r="Z1348" i="2"/>
  <c r="AH1348" i="2"/>
  <c r="Y1348" i="2"/>
  <c r="AA1348" i="2"/>
  <c r="AL1348" i="2"/>
  <c r="AI1348" i="2"/>
  <c r="AU1390" i="2"/>
  <c r="AY1390" i="2"/>
  <c r="AX1390" i="2"/>
  <c r="AW1390" i="2"/>
  <c r="AV1390" i="2"/>
  <c r="Q1390" i="2"/>
  <c r="R1390" i="2" s="1"/>
  <c r="AQ1392" i="2"/>
  <c r="AP1392" i="2"/>
  <c r="AM1392" i="2"/>
  <c r="AO1392" i="2"/>
  <c r="AN1392" i="2"/>
  <c r="O1392" i="2"/>
  <c r="P1392" i="2" s="1"/>
  <c r="AO1470" i="2"/>
  <c r="AN1470" i="2"/>
  <c r="AM1470" i="2"/>
  <c r="AQ1470" i="2"/>
  <c r="AP1470" i="2"/>
  <c r="O1470" i="2"/>
  <c r="P1470" i="2" s="1"/>
  <c r="AP1300" i="2"/>
  <c r="AM1300" i="2"/>
  <c r="AQ1300" i="2"/>
  <c r="AN1300" i="2"/>
  <c r="AO1300" i="2"/>
  <c r="O1300" i="2"/>
  <c r="P1300" i="2" s="1"/>
  <c r="AQ1240" i="2"/>
  <c r="AO1240" i="2"/>
  <c r="AN1240" i="2"/>
  <c r="AM1240" i="2"/>
  <c r="AP1240" i="2"/>
  <c r="O1240" i="2"/>
  <c r="P1240" i="2" s="1"/>
  <c r="AF1338" i="2"/>
  <c r="AB1338" i="2"/>
  <c r="AE1338" i="2"/>
  <c r="AD1338" i="2"/>
  <c r="AC1338" i="2"/>
  <c r="K1338" i="2"/>
  <c r="L1338" i="2" s="1"/>
  <c r="AC1298" i="2"/>
  <c r="AE1298" i="2"/>
  <c r="AF1298" i="2"/>
  <c r="AD1298" i="2"/>
  <c r="AB1298" i="2"/>
  <c r="AN1342" i="2"/>
  <c r="AO1342" i="2"/>
  <c r="AM1342" i="2"/>
  <c r="AQ1342" i="2"/>
  <c r="O1342" i="2"/>
  <c r="P1342" i="2" s="1"/>
  <c r="AP1342" i="2"/>
  <c r="AE1370" i="2"/>
  <c r="AF1370" i="2"/>
  <c r="AD1370" i="2"/>
  <c r="AC1370" i="2"/>
  <c r="AB1370" i="2"/>
  <c r="K1370" i="2"/>
  <c r="L1370" i="2" s="1"/>
  <c r="AF977" i="2"/>
  <c r="AE977" i="2"/>
  <c r="AD977" i="2"/>
  <c r="AC977" i="2"/>
  <c r="AB977" i="2"/>
  <c r="K977" i="2"/>
  <c r="L977" i="2" s="1"/>
  <c r="AB1077" i="2"/>
  <c r="AF1077" i="2"/>
  <c r="AE1077" i="2"/>
  <c r="AC1077" i="2"/>
  <c r="AD1077" i="2"/>
  <c r="K1077" i="2"/>
  <c r="L1077" i="2" s="1"/>
  <c r="AE1031" i="2"/>
  <c r="AD1031" i="2"/>
  <c r="AB1031" i="2"/>
  <c r="AF1031" i="2"/>
  <c r="AC1031" i="2"/>
  <c r="K1031" i="2"/>
  <c r="L1031" i="2" s="1"/>
  <c r="AE1071" i="2"/>
  <c r="AD1071" i="2"/>
  <c r="AB1071" i="2"/>
  <c r="AF1071" i="2"/>
  <c r="AC1071" i="2"/>
  <c r="K1071" i="2"/>
  <c r="L1071" i="2" s="1"/>
  <c r="AX10" i="2"/>
  <c r="AW10" i="2"/>
  <c r="AV10" i="2"/>
  <c r="AU10" i="2"/>
  <c r="AY10" i="2"/>
  <c r="Q10" i="2"/>
  <c r="R10" i="2" s="1"/>
  <c r="AL117" i="2"/>
  <c r="AK117" i="2"/>
  <c r="AJ117" i="2"/>
  <c r="AG117" i="2"/>
  <c r="M117" i="2" s="1"/>
  <c r="N117" i="2" s="1"/>
  <c r="AA117" i="2"/>
  <c r="Y117" i="2"/>
  <c r="Z117" i="2"/>
  <c r="AI117" i="2"/>
  <c r="AH117" i="2"/>
  <c r="K380" i="2"/>
  <c r="L380" i="2" s="1"/>
  <c r="AQ456" i="2"/>
  <c r="AP456" i="2"/>
  <c r="AO456" i="2"/>
  <c r="AM456" i="2"/>
  <c r="AN456" i="2"/>
  <c r="O456" i="2"/>
  <c r="P456" i="2" s="1"/>
  <c r="AV463" i="2"/>
  <c r="AU463" i="2"/>
  <c r="AY463" i="2"/>
  <c r="AX463" i="2"/>
  <c r="AW463" i="2"/>
  <c r="Q463" i="2"/>
  <c r="R463" i="2" s="1"/>
  <c r="AQ496" i="2"/>
  <c r="AP496" i="2"/>
  <c r="AO496" i="2"/>
  <c r="AN496" i="2"/>
  <c r="AM496" i="2"/>
  <c r="AF672" i="2"/>
  <c r="AE672" i="2"/>
  <c r="AD672" i="2"/>
  <c r="AC672" i="2"/>
  <c r="AB672" i="2"/>
  <c r="AT795" i="2"/>
  <c r="AS795" i="2"/>
  <c r="AR795" i="2"/>
  <c r="AH810" i="2"/>
  <c r="Z810" i="2"/>
  <c r="AL810" i="2"/>
  <c r="AK810" i="2"/>
  <c r="AJ810" i="2"/>
  <c r="AA810" i="2"/>
  <c r="AI810" i="2"/>
  <c r="Y810" i="2"/>
  <c r="AG810" i="2"/>
  <c r="M810" i="2" s="1"/>
  <c r="N810" i="2" s="1"/>
  <c r="M811" i="2"/>
  <c r="N811" i="2" s="1"/>
  <c r="X811" i="2"/>
  <c r="X823" i="2"/>
  <c r="M823" i="2"/>
  <c r="N823" i="2" s="1"/>
  <c r="X885" i="2"/>
  <c r="AT972" i="2"/>
  <c r="AS972" i="2"/>
  <c r="AR972" i="2"/>
  <c r="AO1118" i="2"/>
  <c r="AN1118" i="2"/>
  <c r="AM1118" i="2"/>
  <c r="AP1118" i="2"/>
  <c r="AQ1118" i="2"/>
  <c r="O1118" i="2"/>
  <c r="P1118" i="2" s="1"/>
  <c r="AV1090" i="2"/>
  <c r="AU1090" i="2"/>
  <c r="AX1090" i="2"/>
  <c r="AY1090" i="2"/>
  <c r="AW1090" i="2"/>
  <c r="Q1090" i="2"/>
  <c r="R1090" i="2" s="1"/>
  <c r="AT1110" i="2"/>
  <c r="AS1110" i="2"/>
  <c r="AR1110" i="2"/>
  <c r="K1134" i="2"/>
  <c r="L1134" i="2" s="1"/>
  <c r="X1141" i="2"/>
  <c r="M1141" i="2"/>
  <c r="N1141" i="2" s="1"/>
  <c r="AK1199" i="2"/>
  <c r="AJ1199" i="2"/>
  <c r="AI1199" i="2"/>
  <c r="AA1199" i="2"/>
  <c r="AH1199" i="2"/>
  <c r="Z1199" i="2"/>
  <c r="AG1199" i="2"/>
  <c r="M1199" i="2" s="1"/>
  <c r="N1199" i="2" s="1"/>
  <c r="Y1199" i="2"/>
  <c r="AL1199" i="2"/>
  <c r="M1319" i="2"/>
  <c r="N1319" i="2" s="1"/>
  <c r="X1319" i="2"/>
  <c r="AW1297" i="2"/>
  <c r="AY1297" i="2"/>
  <c r="AX1297" i="2"/>
  <c r="AV1297" i="2"/>
  <c r="AU1297" i="2"/>
  <c r="Q1297" i="2"/>
  <c r="R1297" i="2" s="1"/>
  <c r="AQ1326" i="2"/>
  <c r="AP1326" i="2"/>
  <c r="AN1326" i="2"/>
  <c r="AM1326" i="2"/>
  <c r="AO1326" i="2"/>
  <c r="O1326" i="2"/>
  <c r="P1326" i="2" s="1"/>
  <c r="X1399" i="2"/>
  <c r="AB1455" i="2"/>
  <c r="AF1455" i="2"/>
  <c r="AC1455" i="2"/>
  <c r="AD1455" i="2"/>
  <c r="AE1455" i="2"/>
  <c r="K1455" i="2"/>
  <c r="L1455" i="2" s="1"/>
  <c r="K1498" i="2"/>
  <c r="L1498" i="2" s="1"/>
  <c r="AY1468" i="2"/>
  <c r="AX1468" i="2"/>
  <c r="AW1468" i="2"/>
  <c r="AV1468" i="2"/>
  <c r="AU1468" i="2"/>
  <c r="AD873" i="2"/>
  <c r="AC873" i="2"/>
  <c r="AB873" i="2"/>
  <c r="AE873" i="2"/>
  <c r="AF873" i="2"/>
  <c r="AE1396" i="2"/>
  <c r="AB1396" i="2"/>
  <c r="AF1396" i="2"/>
  <c r="AD1396" i="2"/>
  <c r="AC1396" i="2"/>
  <c r="K1396" i="2"/>
  <c r="L1396" i="2" s="1"/>
  <c r="AU113" i="2"/>
  <c r="AW113" i="2"/>
  <c r="AV113" i="2"/>
  <c r="AY113" i="2"/>
  <c r="AX113" i="2"/>
  <c r="K118" i="2"/>
  <c r="L118" i="2" s="1"/>
  <c r="M314" i="2"/>
  <c r="N314" i="2" s="1"/>
  <c r="X314" i="2"/>
  <c r="AQ383" i="2"/>
  <c r="AP383" i="2"/>
  <c r="AO383" i="2"/>
  <c r="AM383" i="2"/>
  <c r="AN383" i="2"/>
  <c r="O383" i="2"/>
  <c r="P383" i="2" s="1"/>
  <c r="AB502" i="2"/>
  <c r="AF502" i="2"/>
  <c r="AE502" i="2"/>
  <c r="AD502" i="2"/>
  <c r="AC502" i="2"/>
  <c r="K502" i="2"/>
  <c r="L502" i="2" s="1"/>
  <c r="AT296" i="2"/>
  <c r="AR296" i="2"/>
  <c r="AS296" i="2"/>
  <c r="AR540" i="2"/>
  <c r="AT540" i="2"/>
  <c r="AS540" i="2"/>
  <c r="AB514" i="2"/>
  <c r="AF514" i="2"/>
  <c r="AE514" i="2"/>
  <c r="AD514" i="2"/>
  <c r="AC514" i="2"/>
  <c r="K514" i="2"/>
  <c r="L514" i="2" s="1"/>
  <c r="AT421" i="2"/>
  <c r="AS421" i="2"/>
  <c r="AR421" i="2"/>
  <c r="M608" i="2"/>
  <c r="N608" i="2" s="1"/>
  <c r="X608" i="2"/>
  <c r="M565" i="2"/>
  <c r="N565" i="2" s="1"/>
  <c r="X565" i="2"/>
  <c r="AP760" i="2"/>
  <c r="AO760" i="2"/>
  <c r="AN760" i="2"/>
  <c r="AM760" i="2"/>
  <c r="AQ760" i="2"/>
  <c r="O760" i="2"/>
  <c r="P760" i="2" s="1"/>
  <c r="AF788" i="2"/>
  <c r="AE788" i="2"/>
  <c r="AD788" i="2"/>
  <c r="AC788" i="2"/>
  <c r="AB788" i="2"/>
  <c r="K788" i="2"/>
  <c r="L788" i="2" s="1"/>
  <c r="AQ771" i="2"/>
  <c r="AP771" i="2"/>
  <c r="AM771" i="2"/>
  <c r="AN771" i="2"/>
  <c r="AO771" i="2"/>
  <c r="O771" i="2"/>
  <c r="P771" i="2" s="1"/>
  <c r="X779" i="2"/>
  <c r="M779" i="2"/>
  <c r="N779" i="2" s="1"/>
  <c r="AT984" i="2"/>
  <c r="AS984" i="2"/>
  <c r="AR984" i="2"/>
  <c r="X837" i="2"/>
  <c r="M837" i="2"/>
  <c r="N837" i="2" s="1"/>
  <c r="AL885" i="2"/>
  <c r="AK885" i="2"/>
  <c r="AJ885" i="2"/>
  <c r="AH885" i="2"/>
  <c r="Z885" i="2"/>
  <c r="AG885" i="2"/>
  <c r="M885" i="2" s="1"/>
  <c r="N885" i="2" s="1"/>
  <c r="Y885" i="2"/>
  <c r="AI885" i="2"/>
  <c r="AA885" i="2"/>
  <c r="AQ1002" i="2"/>
  <c r="AP1002" i="2"/>
  <c r="AN1002" i="2"/>
  <c r="AM1002" i="2"/>
  <c r="AO1002" i="2"/>
  <c r="O1002" i="2"/>
  <c r="P1002" i="2" s="1"/>
  <c r="AE1047" i="2"/>
  <c r="AD1047" i="2"/>
  <c r="AB1047" i="2"/>
  <c r="AF1047" i="2"/>
  <c r="AC1047" i="2"/>
  <c r="K1047" i="2"/>
  <c r="L1047" i="2" s="1"/>
  <c r="AQ1016" i="2"/>
  <c r="AP1016" i="2"/>
  <c r="AN1016" i="2"/>
  <c r="AM1016" i="2"/>
  <c r="AO1016" i="2"/>
  <c r="O1016" i="2"/>
  <c r="P1016" i="2" s="1"/>
  <c r="M1022" i="2"/>
  <c r="N1022" i="2" s="1"/>
  <c r="X1022" i="2"/>
  <c r="AW1114" i="2"/>
  <c r="AV1114" i="2"/>
  <c r="AU1114" i="2"/>
  <c r="AX1114" i="2"/>
  <c r="AY1114" i="2"/>
  <c r="Q1114" i="2"/>
  <c r="R1114" i="2" s="1"/>
  <c r="AF1233" i="2"/>
  <c r="AE1233" i="2"/>
  <c r="AC1233" i="2"/>
  <c r="AB1233" i="2"/>
  <c r="AD1233" i="2"/>
  <c r="K1233" i="2"/>
  <c r="L1233" i="2" s="1"/>
  <c r="AT1338" i="2"/>
  <c r="AS1338" i="2"/>
  <c r="AR1338" i="2"/>
  <c r="AJ1349" i="2"/>
  <c r="AG1349" i="2"/>
  <c r="M1349" i="2" s="1"/>
  <c r="N1349" i="2" s="1"/>
  <c r="Y1349" i="2"/>
  <c r="AI1349" i="2"/>
  <c r="AL1349" i="2"/>
  <c r="AA1349" i="2"/>
  <c r="Z1349" i="2"/>
  <c r="AK1349" i="2"/>
  <c r="AH1349" i="2"/>
  <c r="AQ1360" i="2"/>
  <c r="AO1360" i="2"/>
  <c r="AN1360" i="2"/>
  <c r="AM1360" i="2"/>
  <c r="AP1360" i="2"/>
  <c r="O1360" i="2"/>
  <c r="P1360" i="2" s="1"/>
  <c r="M1445" i="2"/>
  <c r="N1445" i="2" s="1"/>
  <c r="X1445" i="2"/>
  <c r="AW1420" i="2"/>
  <c r="AV1420" i="2"/>
  <c r="AU1420" i="2"/>
  <c r="AX1420" i="2"/>
  <c r="AY1420" i="2"/>
  <c r="Q1420" i="2"/>
  <c r="R1420" i="2" s="1"/>
  <c r="AX780" i="2"/>
  <c r="AW780" i="2"/>
  <c r="AV780" i="2"/>
  <c r="AU780" i="2"/>
  <c r="AY780" i="2"/>
  <c r="Q780" i="2"/>
  <c r="R780" i="2" s="1"/>
  <c r="K888" i="2"/>
  <c r="L888" i="2" s="1"/>
  <c r="K1133" i="2"/>
  <c r="L1133" i="2" s="1"/>
  <c r="X1215" i="2"/>
  <c r="K169" i="2"/>
  <c r="L169" i="2" s="1"/>
  <c r="AO358" i="2"/>
  <c r="AN358" i="2"/>
  <c r="AM358" i="2"/>
  <c r="AQ358" i="2"/>
  <c r="AP358" i="2"/>
  <c r="O358" i="2"/>
  <c r="P358" i="2" s="1"/>
  <c r="AU379" i="2"/>
  <c r="AX379" i="2"/>
  <c r="AY379" i="2"/>
  <c r="AW379" i="2"/>
  <c r="AV379" i="2"/>
  <c r="Q379" i="2"/>
  <c r="R379" i="2" s="1"/>
  <c r="AY454" i="2"/>
  <c r="AX454" i="2"/>
  <c r="AW454" i="2"/>
  <c r="AU454" i="2"/>
  <c r="AV454" i="2"/>
  <c r="Q454" i="2"/>
  <c r="R454" i="2" s="1"/>
  <c r="AJ460" i="2"/>
  <c r="AI460" i="2"/>
  <c r="AA460" i="2"/>
  <c r="AH460" i="2"/>
  <c r="Z460" i="2"/>
  <c r="AG460" i="2"/>
  <c r="M460" i="2" s="1"/>
  <c r="N460" i="2" s="1"/>
  <c r="Y460" i="2"/>
  <c r="AL460" i="2"/>
  <c r="AK460" i="2"/>
  <c r="AT391" i="2"/>
  <c r="AS391" i="2"/>
  <c r="AR391" i="2"/>
  <c r="AC522" i="2"/>
  <c r="AB522" i="2"/>
  <c r="AF522" i="2"/>
  <c r="AE522" i="2"/>
  <c r="AD522" i="2"/>
  <c r="K522" i="2"/>
  <c r="L522" i="2" s="1"/>
  <c r="AQ661" i="2"/>
  <c r="AP661" i="2"/>
  <c r="AO661" i="2"/>
  <c r="AM661" i="2"/>
  <c r="AN661" i="2"/>
  <c r="O661" i="2"/>
  <c r="P661" i="2" s="1"/>
  <c r="AN664" i="2"/>
  <c r="AM664" i="2"/>
  <c r="AQ664" i="2"/>
  <c r="AO664" i="2"/>
  <c r="AP664" i="2"/>
  <c r="O664" i="2"/>
  <c r="P664" i="2" s="1"/>
  <c r="AL857" i="2"/>
  <c r="AK857" i="2"/>
  <c r="AJ857" i="2"/>
  <c r="AH857" i="2"/>
  <c r="Z857" i="2"/>
  <c r="AG857" i="2"/>
  <c r="M857" i="2" s="1"/>
  <c r="N857" i="2" s="1"/>
  <c r="Y857" i="2"/>
  <c r="AA857" i="2"/>
  <c r="AI857" i="2"/>
  <c r="AF844" i="2"/>
  <c r="AD844" i="2"/>
  <c r="AE844" i="2"/>
  <c r="AC844" i="2"/>
  <c r="AB844" i="2"/>
  <c r="K844" i="2"/>
  <c r="L844" i="2" s="1"/>
  <c r="AD976" i="2"/>
  <c r="AC976" i="2"/>
  <c r="AB976" i="2"/>
  <c r="AE976" i="2"/>
  <c r="AF976" i="2"/>
  <c r="K976" i="2"/>
  <c r="L976" i="2" s="1"/>
  <c r="AT874" i="2"/>
  <c r="AS874" i="2"/>
  <c r="AR874" i="2"/>
  <c r="AP854" i="2"/>
  <c r="AO854" i="2"/>
  <c r="AN854" i="2"/>
  <c r="AQ854" i="2"/>
  <c r="AM854" i="2"/>
  <c r="O854" i="2"/>
  <c r="P854" i="2" s="1"/>
  <c r="AQ815" i="2"/>
  <c r="AP815" i="2"/>
  <c r="AM815" i="2"/>
  <c r="AO815" i="2"/>
  <c r="AN815" i="2"/>
  <c r="AQ960" i="2"/>
  <c r="AP960" i="2"/>
  <c r="AM960" i="2"/>
  <c r="AN960" i="2"/>
  <c r="AO960" i="2"/>
  <c r="O960" i="2"/>
  <c r="P960" i="2" s="1"/>
  <c r="M855" i="2"/>
  <c r="N855" i="2" s="1"/>
  <c r="X855" i="2"/>
  <c r="AL871" i="2"/>
  <c r="AK871" i="2"/>
  <c r="AJ871" i="2"/>
  <c r="AH871" i="2"/>
  <c r="Z871" i="2"/>
  <c r="AG871" i="2"/>
  <c r="M871" i="2" s="1"/>
  <c r="N871" i="2" s="1"/>
  <c r="Y871" i="2"/>
  <c r="AI871" i="2"/>
  <c r="AA871" i="2"/>
  <c r="AY974" i="2"/>
  <c r="AX974" i="2"/>
  <c r="AW974" i="2"/>
  <c r="AU974" i="2"/>
  <c r="AV974" i="2"/>
  <c r="Q974" i="2"/>
  <c r="R974" i="2" s="1"/>
  <c r="X910" i="2"/>
  <c r="M910" i="2"/>
  <c r="N910" i="2" s="1"/>
  <c r="M1088" i="2"/>
  <c r="N1088" i="2" s="1"/>
  <c r="X1088" i="2"/>
  <c r="AO1184" i="2"/>
  <c r="AM1184" i="2"/>
  <c r="AP1184" i="2"/>
  <c r="AN1184" i="2"/>
  <c r="AQ1184" i="2"/>
  <c r="O1184" i="2"/>
  <c r="P1184" i="2" s="1"/>
  <c r="AY1161" i="2"/>
  <c r="AX1161" i="2"/>
  <c r="AW1161" i="2"/>
  <c r="AV1161" i="2"/>
  <c r="AU1161" i="2"/>
  <c r="Q1161" i="2"/>
  <c r="R1161" i="2" s="1"/>
  <c r="AG1182" i="2"/>
  <c r="M1182" i="2" s="1"/>
  <c r="N1182" i="2" s="1"/>
  <c r="Y1182" i="2"/>
  <c r="AL1182" i="2"/>
  <c r="AK1182" i="2"/>
  <c r="AJ1182" i="2"/>
  <c r="AI1182" i="2"/>
  <c r="AH1182" i="2"/>
  <c r="Z1182" i="2"/>
  <c r="AA1182" i="2"/>
  <c r="AQ1203" i="2"/>
  <c r="AP1203" i="2"/>
  <c r="AO1203" i="2"/>
  <c r="AN1203" i="2"/>
  <c r="AM1203" i="2"/>
  <c r="O1203" i="2"/>
  <c r="P1203" i="2" s="1"/>
  <c r="AQ1287" i="2"/>
  <c r="AP1287" i="2"/>
  <c r="AN1287" i="2"/>
  <c r="AM1287" i="2"/>
  <c r="AO1287" i="2"/>
  <c r="O1287" i="2"/>
  <c r="P1287" i="2" s="1"/>
  <c r="X1257" i="2"/>
  <c r="AI1332" i="2"/>
  <c r="AA1332" i="2"/>
  <c r="AH1332" i="2"/>
  <c r="Z1332" i="2"/>
  <c r="AL1332" i="2"/>
  <c r="Y1332" i="2"/>
  <c r="AG1332" i="2"/>
  <c r="M1332" i="2" s="1"/>
  <c r="N1332" i="2" s="1"/>
  <c r="AK1332" i="2"/>
  <c r="AJ1332" i="2"/>
  <c r="M1364" i="2"/>
  <c r="N1364" i="2" s="1"/>
  <c r="X1364" i="2"/>
  <c r="AO1424" i="2"/>
  <c r="AN1424" i="2"/>
  <c r="AM1424" i="2"/>
  <c r="AP1424" i="2"/>
  <c r="AQ1424" i="2"/>
  <c r="O1424" i="2"/>
  <c r="P1424" i="2" s="1"/>
  <c r="AN1443" i="2"/>
  <c r="AM1443" i="2"/>
  <c r="AQ1443" i="2"/>
  <c r="AO1443" i="2"/>
  <c r="AP1443" i="2"/>
  <c r="AP1476" i="2"/>
  <c r="AO1476" i="2"/>
  <c r="AM1476" i="2"/>
  <c r="AQ1476" i="2"/>
  <c r="AN1476" i="2"/>
  <c r="O1476" i="2"/>
  <c r="P1476" i="2" s="1"/>
  <c r="AE1460" i="2"/>
  <c r="AC1460" i="2"/>
  <c r="AF1460" i="2"/>
  <c r="AD1460" i="2"/>
  <c r="AB1460" i="2"/>
  <c r="K1460" i="2"/>
  <c r="L1460" i="2" s="1"/>
  <c r="X1481" i="2"/>
  <c r="AK1153" i="2"/>
  <c r="AJ1153" i="2"/>
  <c r="AI1153" i="2"/>
  <c r="AA1153" i="2"/>
  <c r="AH1153" i="2"/>
  <c r="Z1153" i="2"/>
  <c r="AG1153" i="2"/>
  <c r="M1153" i="2" s="1"/>
  <c r="N1153" i="2" s="1"/>
  <c r="Y1153" i="2"/>
  <c r="AL1153" i="2"/>
  <c r="AY1283" i="2"/>
  <c r="AX1283" i="2"/>
  <c r="AV1283" i="2"/>
  <c r="AU1283" i="2"/>
  <c r="AW1283" i="2"/>
  <c r="Q1283" i="2"/>
  <c r="R1283" i="2" s="1"/>
  <c r="AF453" i="2"/>
  <c r="AE453" i="2"/>
  <c r="AD453" i="2"/>
  <c r="AC453" i="2"/>
  <c r="AB453" i="2"/>
  <c r="AB466" i="2"/>
  <c r="AE466" i="2"/>
  <c r="AF466" i="2"/>
  <c r="AD466" i="2"/>
  <c r="AC466" i="2"/>
  <c r="K466" i="2"/>
  <c r="L466" i="2" s="1"/>
  <c r="AJ434" i="2"/>
  <c r="AI434" i="2"/>
  <c r="AA434" i="2"/>
  <c r="AH434" i="2"/>
  <c r="Z434" i="2"/>
  <c r="AG434" i="2"/>
  <c r="M434" i="2" s="1"/>
  <c r="N434" i="2" s="1"/>
  <c r="Y434" i="2"/>
  <c r="AL434" i="2"/>
  <c r="AK434" i="2"/>
  <c r="AQ667" i="2"/>
  <c r="AP667" i="2"/>
  <c r="AO667" i="2"/>
  <c r="AM667" i="2"/>
  <c r="AN667" i="2"/>
  <c r="O667" i="2"/>
  <c r="P667" i="2" s="1"/>
  <c r="M491" i="2"/>
  <c r="N491" i="2" s="1"/>
  <c r="X491" i="2"/>
  <c r="AL573" i="2"/>
  <c r="AK573" i="2"/>
  <c r="AI573" i="2"/>
  <c r="AA573" i="2"/>
  <c r="Z573" i="2"/>
  <c r="Y573" i="2"/>
  <c r="AJ573" i="2"/>
  <c r="AH573" i="2"/>
  <c r="AG573" i="2"/>
  <c r="M573" i="2" s="1"/>
  <c r="N573" i="2" s="1"/>
  <c r="AC700" i="2"/>
  <c r="AF700" i="2"/>
  <c r="AE700" i="2"/>
  <c r="AB700" i="2"/>
  <c r="AD700" i="2"/>
  <c r="K700" i="2"/>
  <c r="L700" i="2" s="1"/>
  <c r="AN716" i="2"/>
  <c r="AP716" i="2"/>
  <c r="AQ716" i="2"/>
  <c r="AO716" i="2"/>
  <c r="AM716" i="2"/>
  <c r="AD737" i="2"/>
  <c r="AC737" i="2"/>
  <c r="AE737" i="2"/>
  <c r="AB737" i="2"/>
  <c r="AF737" i="2"/>
  <c r="K737" i="2"/>
  <c r="L737" i="2" s="1"/>
  <c r="AX943" i="2"/>
  <c r="AW943" i="2"/>
  <c r="AV943" i="2"/>
  <c r="AU943" i="2"/>
  <c r="AY943" i="2"/>
  <c r="Q943" i="2"/>
  <c r="R943" i="2" s="1"/>
  <c r="AF824" i="2"/>
  <c r="AD824" i="2"/>
  <c r="AC824" i="2"/>
  <c r="AB824" i="2"/>
  <c r="AE824" i="2"/>
  <c r="AT788" i="2"/>
  <c r="AS788" i="2"/>
  <c r="AR788" i="2"/>
  <c r="AQ1038" i="2"/>
  <c r="AP1038" i="2"/>
  <c r="AN1038" i="2"/>
  <c r="AM1038" i="2"/>
  <c r="AO1038" i="2"/>
  <c r="O1038" i="2"/>
  <c r="P1038" i="2" s="1"/>
  <c r="AX864" i="2"/>
  <c r="AW864" i="2"/>
  <c r="AV864" i="2"/>
  <c r="AY864" i="2"/>
  <c r="AU864" i="2"/>
  <c r="Q864" i="2"/>
  <c r="R864" i="2" s="1"/>
  <c r="AQ908" i="2"/>
  <c r="AM908" i="2"/>
  <c r="AP908" i="2"/>
  <c r="AO908" i="2"/>
  <c r="AN908" i="2"/>
  <c r="O908" i="2"/>
  <c r="P908" i="2" s="1"/>
  <c r="AQ948" i="2"/>
  <c r="AP948" i="2"/>
  <c r="AM948" i="2"/>
  <c r="AO948" i="2"/>
  <c r="AN948" i="2"/>
  <c r="O948" i="2"/>
  <c r="P948" i="2" s="1"/>
  <c r="AY1026" i="2"/>
  <c r="AX1026" i="2"/>
  <c r="AV1026" i="2"/>
  <c r="AU1026" i="2"/>
  <c r="AW1026" i="2"/>
  <c r="Q1026" i="2"/>
  <c r="R1026" i="2" s="1"/>
  <c r="AL841" i="2"/>
  <c r="AK841" i="2"/>
  <c r="AJ841" i="2"/>
  <c r="AH841" i="2"/>
  <c r="Z841" i="2"/>
  <c r="Y841" i="2"/>
  <c r="AI841" i="2"/>
  <c r="AA841" i="2"/>
  <c r="AG841" i="2"/>
  <c r="M841" i="2" s="1"/>
  <c r="N841" i="2" s="1"/>
  <c r="AM1041" i="2"/>
  <c r="AQ1041" i="2"/>
  <c r="AP1041" i="2"/>
  <c r="AN1041" i="2"/>
  <c r="AO1041" i="2"/>
  <c r="O1041" i="2"/>
  <c r="P1041" i="2" s="1"/>
  <c r="AY1044" i="2"/>
  <c r="AX1044" i="2"/>
  <c r="AV1044" i="2"/>
  <c r="AU1044" i="2"/>
  <c r="AW1044" i="2"/>
  <c r="Q1044" i="2"/>
  <c r="R1044" i="2" s="1"/>
  <c r="AB1124" i="2"/>
  <c r="AF1124" i="2"/>
  <c r="AE1124" i="2"/>
  <c r="AC1124" i="2"/>
  <c r="AD1124" i="2"/>
  <c r="K1124" i="2"/>
  <c r="L1124" i="2" s="1"/>
  <c r="AS1123" i="2"/>
  <c r="AT1123" i="2"/>
  <c r="AR1123" i="2"/>
  <c r="K1303" i="2"/>
  <c r="L1303" i="2" s="1"/>
  <c r="AF1268" i="2"/>
  <c r="AD1268" i="2"/>
  <c r="AE1268" i="2"/>
  <c r="AB1268" i="2"/>
  <c r="AC1268" i="2"/>
  <c r="K1268" i="2"/>
  <c r="L1268" i="2" s="1"/>
  <c r="AD1230" i="2"/>
  <c r="AC1230" i="2"/>
  <c r="AF1230" i="2"/>
  <c r="AE1230" i="2"/>
  <c r="AB1230" i="2"/>
  <c r="K1230" i="2"/>
  <c r="L1230" i="2" s="1"/>
  <c r="X1278" i="2"/>
  <c r="M1278" i="2"/>
  <c r="N1278" i="2" s="1"/>
  <c r="AN1335" i="2"/>
  <c r="AM1335" i="2"/>
  <c r="AQ1335" i="2"/>
  <c r="AP1335" i="2"/>
  <c r="AO1335" i="2"/>
  <c r="O1335" i="2"/>
  <c r="P1335" i="2" s="1"/>
  <c r="AP1308" i="2"/>
  <c r="AM1308" i="2"/>
  <c r="AO1308" i="2"/>
  <c r="AN1308" i="2"/>
  <c r="AQ1308" i="2"/>
  <c r="O1308" i="2"/>
  <c r="P1308" i="2" s="1"/>
  <c r="AV1335" i="2"/>
  <c r="AU1335" i="2"/>
  <c r="AY1335" i="2"/>
  <c r="AW1335" i="2"/>
  <c r="AX1335" i="2"/>
  <c r="Q1335" i="2"/>
  <c r="R1335" i="2" s="1"/>
  <c r="AE1318" i="2"/>
  <c r="AB1318" i="2"/>
  <c r="AF1318" i="2"/>
  <c r="AD1318" i="2"/>
  <c r="AC1318" i="2"/>
  <c r="K1318" i="2"/>
  <c r="L1318" i="2" s="1"/>
  <c r="AE1380" i="2"/>
  <c r="AD1380" i="2"/>
  <c r="AB1380" i="2"/>
  <c r="AC1380" i="2"/>
  <c r="AF1380" i="2"/>
  <c r="K1380" i="2"/>
  <c r="L1380" i="2" s="1"/>
  <c r="AQ1387" i="2"/>
  <c r="AN1387" i="2"/>
  <c r="AP1387" i="2"/>
  <c r="AO1387" i="2"/>
  <c r="AM1387" i="2"/>
  <c r="AT1457" i="2"/>
  <c r="AS1457" i="2"/>
  <c r="AR1457" i="2"/>
  <c r="X1465" i="2"/>
  <c r="X1479" i="2"/>
  <c r="M1479" i="2"/>
  <c r="N1479" i="2" s="1"/>
  <c r="AD825" i="2"/>
  <c r="AC825" i="2"/>
  <c r="AB825" i="2"/>
  <c r="AE825" i="2"/>
  <c r="AF825" i="2"/>
  <c r="AT807" i="2"/>
  <c r="AS807" i="2"/>
  <c r="AR807" i="2"/>
  <c r="AU1057" i="2"/>
  <c r="AY1057" i="2"/>
  <c r="AX1057" i="2"/>
  <c r="AW1057" i="2"/>
  <c r="AV1057" i="2"/>
  <c r="Q1057" i="2"/>
  <c r="R1057" i="2" s="1"/>
  <c r="K177" i="2"/>
  <c r="L177" i="2" s="1"/>
  <c r="AB428" i="2"/>
  <c r="AF428" i="2"/>
  <c r="AE428" i="2"/>
  <c r="AD428" i="2"/>
  <c r="AC428" i="2"/>
  <c r="K428" i="2"/>
  <c r="L428" i="2" s="1"/>
  <c r="M365" i="2"/>
  <c r="N365" i="2" s="1"/>
  <c r="X365" i="2"/>
  <c r="AE604" i="2"/>
  <c r="AB604" i="2"/>
  <c r="AD604" i="2"/>
  <c r="AC604" i="2"/>
  <c r="AF604" i="2"/>
  <c r="K604" i="2"/>
  <c r="L604" i="2" s="1"/>
  <c r="AL509" i="2"/>
  <c r="AK509" i="2"/>
  <c r="AJ509" i="2"/>
  <c r="AI509" i="2"/>
  <c r="AA509" i="2"/>
  <c r="Z509" i="2"/>
  <c r="Y509" i="2"/>
  <c r="AH509" i="2"/>
  <c r="AG509" i="2"/>
  <c r="M509" i="2" s="1"/>
  <c r="N509" i="2" s="1"/>
  <c r="AU545" i="2"/>
  <c r="AY545" i="2"/>
  <c r="AV545" i="2"/>
  <c r="AX545" i="2"/>
  <c r="AW545" i="2"/>
  <c r="Q545" i="2"/>
  <c r="R545" i="2" s="1"/>
  <c r="AQ600" i="2"/>
  <c r="AP600" i="2"/>
  <c r="AO600" i="2"/>
  <c r="AM600" i="2"/>
  <c r="AN600" i="2"/>
  <c r="O600" i="2"/>
  <c r="P600" i="2" s="1"/>
  <c r="AL682" i="2"/>
  <c r="AK682" i="2"/>
  <c r="AI682" i="2"/>
  <c r="AA682" i="2"/>
  <c r="AG682" i="2"/>
  <c r="M682" i="2" s="1"/>
  <c r="N682" i="2" s="1"/>
  <c r="Y682" i="2"/>
  <c r="Z682" i="2"/>
  <c r="AJ682" i="2"/>
  <c r="AH682" i="2"/>
  <c r="AB625" i="2"/>
  <c r="AC625" i="2"/>
  <c r="AF625" i="2"/>
  <c r="AE625" i="2"/>
  <c r="AD625" i="2"/>
  <c r="K625" i="2"/>
  <c r="L625" i="2" s="1"/>
  <c r="AP800" i="2"/>
  <c r="AO800" i="2"/>
  <c r="AN800" i="2"/>
  <c r="AM800" i="2"/>
  <c r="AQ800" i="2"/>
  <c r="O800" i="2"/>
  <c r="P800" i="2" s="1"/>
  <c r="AQ769" i="2"/>
  <c r="AP769" i="2"/>
  <c r="AM769" i="2"/>
  <c r="AO769" i="2"/>
  <c r="AN769" i="2"/>
  <c r="O769" i="2"/>
  <c r="P769" i="2" s="1"/>
  <c r="AQ783" i="2"/>
  <c r="AP783" i="2"/>
  <c r="AM783" i="2"/>
  <c r="AO783" i="2"/>
  <c r="AN783" i="2"/>
  <c r="O783" i="2"/>
  <c r="P783" i="2" s="1"/>
  <c r="AT854" i="2"/>
  <c r="AS854" i="2"/>
  <c r="AR854" i="2"/>
  <c r="AF1014" i="2"/>
  <c r="AE1014" i="2"/>
  <c r="AB1014" i="2"/>
  <c r="AC1014" i="2"/>
  <c r="AD1014" i="2"/>
  <c r="K1014" i="2"/>
  <c r="L1014" i="2" s="1"/>
  <c r="AB1097" i="2"/>
  <c r="AF1097" i="2"/>
  <c r="AD1097" i="2"/>
  <c r="AE1097" i="2"/>
  <c r="AC1097" i="2"/>
  <c r="K1097" i="2"/>
  <c r="L1097" i="2" s="1"/>
  <c r="AQ1097" i="2"/>
  <c r="AP1097" i="2"/>
  <c r="AO1097" i="2"/>
  <c r="AN1097" i="2"/>
  <c r="AM1097" i="2"/>
  <c r="O1097" i="2"/>
  <c r="P1097" i="2" s="1"/>
  <c r="O1171" i="2"/>
  <c r="P1171" i="2" s="1"/>
  <c r="AT1174" i="2"/>
  <c r="AS1174" i="2"/>
  <c r="AR1174" i="2"/>
  <c r="AC1263" i="2"/>
  <c r="AB1263" i="2"/>
  <c r="AF1263" i="2"/>
  <c r="AE1263" i="2"/>
  <c r="AD1263" i="2"/>
  <c r="AI1276" i="2"/>
  <c r="AA1276" i="2"/>
  <c r="AG1276" i="2"/>
  <c r="M1276" i="2" s="1"/>
  <c r="N1276" i="2" s="1"/>
  <c r="Y1276" i="2"/>
  <c r="AL1276" i="2"/>
  <c r="AK1276" i="2"/>
  <c r="AH1276" i="2"/>
  <c r="Z1276" i="2"/>
  <c r="AJ1276" i="2"/>
  <c r="AE1334" i="2"/>
  <c r="AF1334" i="2"/>
  <c r="AB1334" i="2"/>
  <c r="AD1334" i="2"/>
  <c r="AC1334" i="2"/>
  <c r="K1334" i="2"/>
  <c r="L1334" i="2" s="1"/>
  <c r="AW1301" i="2"/>
  <c r="AY1301" i="2"/>
  <c r="AX1301" i="2"/>
  <c r="AU1301" i="2"/>
  <c r="AV1301" i="2"/>
  <c r="Q1301" i="2"/>
  <c r="R1301" i="2" s="1"/>
  <c r="AQ1322" i="2"/>
  <c r="AP1322" i="2"/>
  <c r="AM1322" i="2"/>
  <c r="AO1322" i="2"/>
  <c r="AN1322" i="2"/>
  <c r="O1322" i="2"/>
  <c r="P1322" i="2" s="1"/>
  <c r="AM1372" i="2"/>
  <c r="AN1372" i="2"/>
  <c r="AQ1372" i="2"/>
  <c r="AP1372" i="2"/>
  <c r="AO1372" i="2"/>
  <c r="O1372" i="2"/>
  <c r="P1372" i="2" s="1"/>
  <c r="AY1391" i="2"/>
  <c r="AV1391" i="2"/>
  <c r="AX1391" i="2"/>
  <c r="AW1391" i="2"/>
  <c r="AU1391" i="2"/>
  <c r="Q1391" i="2"/>
  <c r="R1391" i="2" s="1"/>
  <c r="AF1454" i="2"/>
  <c r="AC1454" i="2"/>
  <c r="AB1454" i="2"/>
  <c r="AD1454" i="2"/>
  <c r="AE1454" i="2"/>
  <c r="K1463" i="2"/>
  <c r="L1463" i="2" s="1"/>
  <c r="AF1473" i="2"/>
  <c r="AC1473" i="2"/>
  <c r="AE1473" i="2"/>
  <c r="AD1473" i="2"/>
  <c r="AB1473" i="2"/>
  <c r="K1473" i="2"/>
  <c r="L1473" i="2" s="1"/>
  <c r="AT1472" i="2"/>
  <c r="AS1472" i="2"/>
  <c r="AR1472" i="2"/>
  <c r="AD807" i="2"/>
  <c r="AC807" i="2"/>
  <c r="AB807" i="2"/>
  <c r="AE807" i="2"/>
  <c r="AF807" i="2"/>
  <c r="K807" i="2"/>
  <c r="L807" i="2" s="1"/>
  <c r="AC916" i="2"/>
  <c r="AB916" i="2"/>
  <c r="AE916" i="2"/>
  <c r="AD916" i="2"/>
  <c r="AF916" i="2"/>
  <c r="K916" i="2"/>
  <c r="L916" i="2" s="1"/>
  <c r="AW1345" i="2"/>
  <c r="AU1345" i="2"/>
  <c r="AY1345" i="2"/>
  <c r="AX1345" i="2"/>
  <c r="AV1345" i="2"/>
  <c r="Q1345" i="2"/>
  <c r="R1345" i="2" s="1"/>
  <c r="K134" i="2"/>
  <c r="L134" i="2" s="1"/>
  <c r="AV294" i="2"/>
  <c r="AU294" i="2"/>
  <c r="AX294" i="2"/>
  <c r="AW294" i="2"/>
  <c r="AY294" i="2"/>
  <c r="Q294" i="2"/>
  <c r="R294" i="2" s="1"/>
  <c r="AV465" i="2"/>
  <c r="AU465" i="2"/>
  <c r="AY465" i="2"/>
  <c r="AX465" i="2"/>
  <c r="AW465" i="2"/>
  <c r="Q465" i="2"/>
  <c r="R465" i="2" s="1"/>
  <c r="AC347" i="2"/>
  <c r="AB347" i="2"/>
  <c r="AF347" i="2"/>
  <c r="AE347" i="2"/>
  <c r="AD347" i="2"/>
  <c r="K347" i="2"/>
  <c r="L347" i="2" s="1"/>
  <c r="AW318" i="2"/>
  <c r="AV318" i="2"/>
  <c r="AU318" i="2"/>
  <c r="AX318" i="2"/>
  <c r="AY318" i="2"/>
  <c r="Q318" i="2"/>
  <c r="R318" i="2" s="1"/>
  <c r="AB472" i="2"/>
  <c r="AE472" i="2"/>
  <c r="AC472" i="2"/>
  <c r="AF472" i="2"/>
  <c r="AD472" i="2"/>
  <c r="K472" i="2"/>
  <c r="L472" i="2" s="1"/>
  <c r="AQ506" i="2"/>
  <c r="AP506" i="2"/>
  <c r="AO506" i="2"/>
  <c r="AN506" i="2"/>
  <c r="AM506" i="2"/>
  <c r="AL563" i="2"/>
  <c r="AK563" i="2"/>
  <c r="AI563" i="2"/>
  <c r="AA563" i="2"/>
  <c r="AG563" i="2"/>
  <c r="M563" i="2" s="1"/>
  <c r="N563" i="2" s="1"/>
  <c r="Z563" i="2"/>
  <c r="Y563" i="2"/>
  <c r="AJ563" i="2"/>
  <c r="AH563" i="2"/>
  <c r="AY546" i="2"/>
  <c r="AX546" i="2"/>
  <c r="AW546" i="2"/>
  <c r="AU546" i="2"/>
  <c r="AV546" i="2"/>
  <c r="Q546" i="2"/>
  <c r="R546" i="2" s="1"/>
  <c r="AE589" i="2"/>
  <c r="AD589" i="2"/>
  <c r="AC589" i="2"/>
  <c r="AF589" i="2"/>
  <c r="AB589" i="2"/>
  <c r="K589" i="2"/>
  <c r="L589" i="2" s="1"/>
  <c r="X559" i="2"/>
  <c r="M559" i="2"/>
  <c r="N559" i="2" s="1"/>
  <c r="AV664" i="2"/>
  <c r="AU664" i="2"/>
  <c r="AY664" i="2"/>
  <c r="AW664" i="2"/>
  <c r="AX664" i="2"/>
  <c r="AX856" i="2"/>
  <c r="AW856" i="2"/>
  <c r="AV856" i="2"/>
  <c r="AY856" i="2"/>
  <c r="AU856" i="2"/>
  <c r="Q856" i="2"/>
  <c r="R856" i="2" s="1"/>
  <c r="AX762" i="2"/>
  <c r="AW762" i="2"/>
  <c r="AV762" i="2"/>
  <c r="AU762" i="2"/>
  <c r="AY762" i="2"/>
  <c r="Q762" i="2"/>
  <c r="R762" i="2" s="1"/>
  <c r="AH826" i="2"/>
  <c r="Z826" i="2"/>
  <c r="AG826" i="2"/>
  <c r="M826" i="2" s="1"/>
  <c r="N826" i="2" s="1"/>
  <c r="Y826" i="2"/>
  <c r="AL826" i="2"/>
  <c r="AI826" i="2"/>
  <c r="AA826" i="2"/>
  <c r="AK826" i="2"/>
  <c r="AJ826" i="2"/>
  <c r="K861" i="2"/>
  <c r="L861" i="2" s="1"/>
  <c r="AY982" i="2"/>
  <c r="AX982" i="2"/>
  <c r="AW982" i="2"/>
  <c r="AU982" i="2"/>
  <c r="AV982" i="2"/>
  <c r="Q982" i="2"/>
  <c r="R982" i="2" s="1"/>
  <c r="AF945" i="2"/>
  <c r="AE945" i="2"/>
  <c r="AD945" i="2"/>
  <c r="AB945" i="2"/>
  <c r="AC945" i="2"/>
  <c r="K945" i="2"/>
  <c r="L945" i="2" s="1"/>
  <c r="AF1012" i="2"/>
  <c r="AE1012" i="2"/>
  <c r="AD1012" i="2"/>
  <c r="AC1012" i="2"/>
  <c r="AB1012" i="2"/>
  <c r="K1012" i="2"/>
  <c r="L1012" i="2" s="1"/>
  <c r="AI1032" i="2"/>
  <c r="AA1032" i="2"/>
  <c r="AH1032" i="2"/>
  <c r="Z1032" i="2"/>
  <c r="AL1032" i="2"/>
  <c r="AJ1032" i="2"/>
  <c r="Y1032" i="2"/>
  <c r="AG1032" i="2"/>
  <c r="M1032" i="2" s="1"/>
  <c r="N1032" i="2" s="1"/>
  <c r="AK1032" i="2"/>
  <c r="X1082" i="2"/>
  <c r="AQ1173" i="2"/>
  <c r="AP1173" i="2"/>
  <c r="AO1173" i="2"/>
  <c r="AN1173" i="2"/>
  <c r="AM1173" i="2"/>
  <c r="O1173" i="2"/>
  <c r="P1173" i="2" s="1"/>
  <c r="AL1176" i="2"/>
  <c r="AK1176" i="2"/>
  <c r="AJ1176" i="2"/>
  <c r="AA1176" i="2"/>
  <c r="Z1176" i="2"/>
  <c r="Y1176" i="2"/>
  <c r="AI1176" i="2"/>
  <c r="AG1176" i="2"/>
  <c r="M1176" i="2" s="1"/>
  <c r="N1176" i="2" s="1"/>
  <c r="AH1176" i="2"/>
  <c r="AQ1210" i="2"/>
  <c r="AO1210" i="2"/>
  <c r="AN1210" i="2"/>
  <c r="AP1210" i="2"/>
  <c r="AM1210" i="2"/>
  <c r="O1210" i="2"/>
  <c r="P1210" i="2" s="1"/>
  <c r="X1213" i="2"/>
  <c r="AY1248" i="2"/>
  <c r="AX1248" i="2"/>
  <c r="AW1248" i="2"/>
  <c r="AU1248" i="2"/>
  <c r="AV1248" i="2"/>
  <c r="Q1248" i="2"/>
  <c r="R1248" i="2" s="1"/>
  <c r="AE1320" i="2"/>
  <c r="AB1320" i="2"/>
  <c r="AF1320" i="2"/>
  <c r="AD1320" i="2"/>
  <c r="AC1320" i="2"/>
  <c r="K1320" i="2"/>
  <c r="L1320" i="2" s="1"/>
  <c r="AK1340" i="2"/>
  <c r="AG1340" i="2"/>
  <c r="M1340" i="2" s="1"/>
  <c r="N1340" i="2" s="1"/>
  <c r="AJ1340" i="2"/>
  <c r="Z1340" i="2"/>
  <c r="AH1340" i="2"/>
  <c r="Y1340" i="2"/>
  <c r="AL1340" i="2"/>
  <c r="AI1340" i="2"/>
  <c r="AA1340" i="2"/>
  <c r="AO1347" i="2"/>
  <c r="AQ1347" i="2"/>
  <c r="AP1347" i="2"/>
  <c r="AN1347" i="2"/>
  <c r="AM1347" i="2"/>
  <c r="AO705" i="2"/>
  <c r="AM705" i="2"/>
  <c r="AQ705" i="2"/>
  <c r="AN705" i="2"/>
  <c r="AP705" i="2"/>
  <c r="O705" i="2"/>
  <c r="P705" i="2" s="1"/>
  <c r="AH186" i="2"/>
  <c r="Z186" i="2"/>
  <c r="AG186" i="2"/>
  <c r="M186" i="2" s="1"/>
  <c r="N186" i="2" s="1"/>
  <c r="Y186" i="2"/>
  <c r="AL186" i="2"/>
  <c r="AK186" i="2"/>
  <c r="AJ186" i="2"/>
  <c r="AI186" i="2"/>
  <c r="AA186" i="2"/>
  <c r="X204" i="2"/>
  <c r="M204" i="2"/>
  <c r="N204" i="2" s="1"/>
  <c r="AB444" i="2"/>
  <c r="AE444" i="2"/>
  <c r="AF444" i="2"/>
  <c r="AD444" i="2"/>
  <c r="AC444" i="2"/>
  <c r="K444" i="2"/>
  <c r="L444" i="2" s="1"/>
  <c r="AJ490" i="2"/>
  <c r="AI490" i="2"/>
  <c r="AA490" i="2"/>
  <c r="AH490" i="2"/>
  <c r="Z490" i="2"/>
  <c r="AG490" i="2"/>
  <c r="M490" i="2" s="1"/>
  <c r="N490" i="2" s="1"/>
  <c r="Y490" i="2"/>
  <c r="AL490" i="2"/>
  <c r="AK490" i="2"/>
  <c r="AV399" i="2"/>
  <c r="AY399" i="2"/>
  <c r="AW399" i="2"/>
  <c r="AX399" i="2"/>
  <c r="AU399" i="2"/>
  <c r="Q399" i="2"/>
  <c r="R399" i="2" s="1"/>
  <c r="AI536" i="2"/>
  <c r="AA536" i="2"/>
  <c r="AG536" i="2"/>
  <c r="M536" i="2" s="1"/>
  <c r="N536" i="2" s="1"/>
  <c r="Y536" i="2"/>
  <c r="AL536" i="2"/>
  <c r="AK536" i="2"/>
  <c r="Z536" i="2"/>
  <c r="AJ536" i="2"/>
  <c r="AH536" i="2"/>
  <c r="AM601" i="2"/>
  <c r="AQ601" i="2"/>
  <c r="AN601" i="2"/>
  <c r="AP601" i="2"/>
  <c r="AO601" i="2"/>
  <c r="O601" i="2"/>
  <c r="P601" i="2" s="1"/>
  <c r="AV1084" i="2"/>
  <c r="AU1084" i="2"/>
  <c r="AY1084" i="2"/>
  <c r="AW1084" i="2"/>
  <c r="AX1084" i="2"/>
  <c r="Q1084" i="2"/>
  <c r="R1084" i="2" s="1"/>
  <c r="AB1366" i="2"/>
  <c r="AF1366" i="2"/>
  <c r="AD1366" i="2"/>
  <c r="AC1366" i="2"/>
  <c r="AE1366" i="2"/>
  <c r="AQ1444" i="2"/>
  <c r="AP1444" i="2"/>
  <c r="AO1444" i="2"/>
  <c r="AN1444" i="2"/>
  <c r="AM1444" i="2"/>
  <c r="O1444" i="2"/>
  <c r="P1444" i="2" s="1"/>
  <c r="M308" i="2"/>
  <c r="N308" i="2" s="1"/>
  <c r="X308" i="2"/>
  <c r="M193" i="2"/>
  <c r="N193" i="2" s="1"/>
  <c r="X193" i="2"/>
  <c r="AT375" i="2"/>
  <c r="AS375" i="2"/>
  <c r="AR375" i="2"/>
  <c r="M498" i="2"/>
  <c r="N498" i="2" s="1"/>
  <c r="X498" i="2"/>
  <c r="X512" i="2"/>
  <c r="AQ538" i="2"/>
  <c r="AO538" i="2"/>
  <c r="AM538" i="2"/>
  <c r="AP538" i="2"/>
  <c r="AN538" i="2"/>
  <c r="O538" i="2"/>
  <c r="P538" i="2" s="1"/>
  <c r="AT699" i="2"/>
  <c r="AS699" i="2"/>
  <c r="AR699" i="2"/>
  <c r="AF798" i="2"/>
  <c r="AE798" i="2"/>
  <c r="AD798" i="2"/>
  <c r="AC798" i="2"/>
  <c r="AB798" i="2"/>
  <c r="K798" i="2"/>
  <c r="L798" i="2" s="1"/>
  <c r="AF818" i="2"/>
  <c r="AE818" i="2"/>
  <c r="AB818" i="2"/>
  <c r="AD818" i="2"/>
  <c r="AC818" i="2"/>
  <c r="K818" i="2"/>
  <c r="L818" i="2" s="1"/>
  <c r="AQ962" i="2"/>
  <c r="AP962" i="2"/>
  <c r="AM962" i="2"/>
  <c r="AN962" i="2"/>
  <c r="AO962" i="2"/>
  <c r="O962" i="2"/>
  <c r="P962" i="2" s="1"/>
  <c r="AH963" i="2"/>
  <c r="Z963" i="2"/>
  <c r="AG963" i="2"/>
  <c r="M963" i="2" s="1"/>
  <c r="N963" i="2" s="1"/>
  <c r="Y963" i="2"/>
  <c r="AL963" i="2"/>
  <c r="AI963" i="2"/>
  <c r="AA963" i="2"/>
  <c r="AK963" i="2"/>
  <c r="AJ963" i="2"/>
  <c r="AF1058" i="2"/>
  <c r="AE1058" i="2"/>
  <c r="AD1058" i="2"/>
  <c r="AC1058" i="2"/>
  <c r="AB1058" i="2"/>
  <c r="K1058" i="2"/>
  <c r="L1058" i="2" s="1"/>
  <c r="AU1059" i="2"/>
  <c r="AY1059" i="2"/>
  <c r="AX1059" i="2"/>
  <c r="AW1059" i="2"/>
  <c r="AV1059" i="2"/>
  <c r="Q1059" i="2"/>
  <c r="R1059" i="2" s="1"/>
  <c r="O1135" i="2"/>
  <c r="P1135" i="2" s="1"/>
  <c r="AC1147" i="2"/>
  <c r="AB1147" i="2"/>
  <c r="AD1147" i="2"/>
  <c r="AE1147" i="2"/>
  <c r="AF1147" i="2"/>
  <c r="AF1188" i="2"/>
  <c r="AE1188" i="2"/>
  <c r="AD1188" i="2"/>
  <c r="AC1188" i="2"/>
  <c r="AB1188" i="2"/>
  <c r="K1188" i="2"/>
  <c r="L1188" i="2" s="1"/>
  <c r="AK1155" i="2"/>
  <c r="AJ1155" i="2"/>
  <c r="AI1155" i="2"/>
  <c r="AA1155" i="2"/>
  <c r="AH1155" i="2"/>
  <c r="Z1155" i="2"/>
  <c r="AG1155" i="2"/>
  <c r="M1155" i="2" s="1"/>
  <c r="N1155" i="2" s="1"/>
  <c r="Y1155" i="2"/>
  <c r="AL1155" i="2"/>
  <c r="AM1174" i="2"/>
  <c r="AN1174" i="2"/>
  <c r="AQ1174" i="2"/>
  <c r="AO1174" i="2"/>
  <c r="AP1174" i="2"/>
  <c r="O1174" i="2"/>
  <c r="P1174" i="2" s="1"/>
  <c r="AP1227" i="2"/>
  <c r="AQ1227" i="2"/>
  <c r="AO1227" i="2"/>
  <c r="AM1227" i="2"/>
  <c r="AN1227" i="2"/>
  <c r="X1214" i="2"/>
  <c r="AX1310" i="2"/>
  <c r="AU1310" i="2"/>
  <c r="AY1310" i="2"/>
  <c r="AV1310" i="2"/>
  <c r="AW1310" i="2"/>
  <c r="Q1310" i="2"/>
  <c r="R1310" i="2" s="1"/>
  <c r="AX1263" i="2"/>
  <c r="AY1263" i="2"/>
  <c r="AW1263" i="2"/>
  <c r="AU1263" i="2"/>
  <c r="AV1263" i="2"/>
  <c r="Q1263" i="2"/>
  <c r="R1263" i="2" s="1"/>
  <c r="X1309" i="2"/>
  <c r="M1309" i="2"/>
  <c r="N1309" i="2" s="1"/>
  <c r="AV1342" i="2"/>
  <c r="AY1342" i="2"/>
  <c r="AX1342" i="2"/>
  <c r="AW1342" i="2"/>
  <c r="AU1342" i="2"/>
  <c r="Q1342" i="2"/>
  <c r="R1342" i="2" s="1"/>
  <c r="AQ1462" i="2"/>
  <c r="AP1462" i="2"/>
  <c r="AO1462" i="2"/>
  <c r="AM1462" i="2"/>
  <c r="AN1462" i="2"/>
  <c r="O1462" i="2"/>
  <c r="P1462" i="2" s="1"/>
  <c r="AQ1488" i="2"/>
  <c r="AP1488" i="2"/>
  <c r="AO1488" i="2"/>
  <c r="AN1488" i="2"/>
  <c r="AM1488" i="2"/>
  <c r="O1488" i="2"/>
  <c r="P1488" i="2" s="1"/>
  <c r="AL4" i="4"/>
  <c r="AK4" i="4"/>
  <c r="AN4" i="4"/>
  <c r="AM4" i="4"/>
  <c r="BH4" i="4"/>
  <c r="AJ4" i="4"/>
  <c r="AR1493" i="2"/>
  <c r="AS1493" i="2"/>
  <c r="AT1493" i="2"/>
  <c r="AN1445" i="2"/>
  <c r="AM1445" i="2"/>
  <c r="AQ1445" i="2"/>
  <c r="AO1445" i="2"/>
  <c r="AP1445" i="2"/>
  <c r="O1445" i="2"/>
  <c r="P1445" i="2" s="1"/>
  <c r="AP830" i="2"/>
  <c r="AO830" i="2"/>
  <c r="AN830" i="2"/>
  <c r="AQ830" i="2"/>
  <c r="AM830" i="2"/>
  <c r="O830" i="2"/>
  <c r="P830" i="2" s="1"/>
  <c r="AH967" i="2"/>
  <c r="Z967" i="2"/>
  <c r="AG967" i="2"/>
  <c r="M967" i="2" s="1"/>
  <c r="N967" i="2" s="1"/>
  <c r="Y967" i="2"/>
  <c r="AL967" i="2"/>
  <c r="AI967" i="2"/>
  <c r="AA967" i="2"/>
  <c r="AJ967" i="2"/>
  <c r="AK967" i="2"/>
  <c r="AQ1018" i="2"/>
  <c r="AP1018" i="2"/>
  <c r="AN1018" i="2"/>
  <c r="AM1018" i="2"/>
  <c r="AO1018" i="2"/>
  <c r="O1018" i="2"/>
  <c r="P1018" i="2" s="1"/>
  <c r="AT1274" i="2"/>
  <c r="AS1274" i="2"/>
  <c r="AR1274" i="2"/>
  <c r="Q432" i="2"/>
  <c r="R432" i="2" s="1"/>
  <c r="AF511" i="2"/>
  <c r="AE511" i="2"/>
  <c r="AD511" i="2"/>
  <c r="AC511" i="2"/>
  <c r="AB511" i="2"/>
  <c r="AF1022" i="2"/>
  <c r="AE1022" i="2"/>
  <c r="AD1022" i="2"/>
  <c r="AB1022" i="2"/>
  <c r="AC1022" i="2"/>
  <c r="AE603" i="2"/>
  <c r="AD603" i="2"/>
  <c r="AC603" i="2"/>
  <c r="AF603" i="2"/>
  <c r="AB603" i="2"/>
  <c r="AX800" i="2"/>
  <c r="AW800" i="2"/>
  <c r="AV800" i="2"/>
  <c r="AU800" i="2"/>
  <c r="AY800" i="2"/>
  <c r="Q800" i="2"/>
  <c r="R800" i="2" s="1"/>
  <c r="AY1200" i="2" l="1"/>
  <c r="AU1200" i="2"/>
  <c r="AO211" i="2"/>
  <c r="AM211" i="2"/>
  <c r="AQ211" i="2"/>
  <c r="O211" i="2"/>
  <c r="P211" i="2" s="1"/>
  <c r="AP211" i="2"/>
  <c r="AN211" i="2"/>
  <c r="K211" i="2"/>
  <c r="L211" i="2" s="1"/>
  <c r="AE211" i="2"/>
  <c r="AD211" i="2"/>
  <c r="AC211" i="2"/>
  <c r="AB211" i="2"/>
  <c r="AF211" i="2"/>
  <c r="AN1119" i="2"/>
  <c r="AM1119" i="2"/>
  <c r="O1119" i="2"/>
  <c r="P1119" i="2" s="1"/>
  <c r="AQ1119" i="2"/>
  <c r="AP1119" i="2"/>
  <c r="AO1119" i="2"/>
  <c r="Q614" i="2"/>
  <c r="R614" i="2" s="1"/>
  <c r="AU614" i="2"/>
  <c r="AV614" i="2"/>
  <c r="AW614" i="2"/>
  <c r="AY614" i="2"/>
  <c r="AX614" i="2"/>
  <c r="AQ1099" i="2"/>
  <c r="AP1099" i="2"/>
  <c r="AO1099" i="2"/>
  <c r="AN1099" i="2"/>
  <c r="AM1099" i="2"/>
  <c r="O1099" i="2"/>
  <c r="P1099" i="2" s="1"/>
  <c r="K1119" i="2"/>
  <c r="L1119" i="2" s="1"/>
  <c r="AC1119" i="2"/>
  <c r="AB1119" i="2"/>
  <c r="AF1119" i="2"/>
  <c r="AD1119" i="2"/>
  <c r="AE1119" i="2"/>
  <c r="AP154" i="2"/>
  <c r="AO154" i="2"/>
  <c r="AN154" i="2"/>
  <c r="AM154" i="2"/>
  <c r="AQ154" i="2"/>
  <c r="O154" i="2"/>
  <c r="P154" i="2" s="1"/>
  <c r="AC1099" i="2"/>
  <c r="AB1099" i="2"/>
  <c r="AF1099" i="2"/>
  <c r="AD1099" i="2"/>
  <c r="AE1099" i="2"/>
  <c r="K1099" i="2"/>
  <c r="L1099" i="2" s="1"/>
  <c r="AX1271" i="2"/>
  <c r="AW1271" i="2"/>
  <c r="AV1271" i="2"/>
  <c r="AU1271" i="2"/>
  <c r="AY1271" i="2"/>
  <c r="Q1271" i="2"/>
  <c r="R1271" i="2" s="1"/>
  <c r="AS1099" i="2"/>
  <c r="AR1099" i="2"/>
  <c r="AT1099" i="2"/>
  <c r="AD154" i="2"/>
  <c r="AC154" i="2"/>
  <c r="AB154" i="2"/>
  <c r="K154" i="2"/>
  <c r="L154" i="2" s="1"/>
  <c r="AF154" i="2"/>
  <c r="AE154" i="2"/>
  <c r="AO1355" i="2"/>
  <c r="AQ1355" i="2"/>
  <c r="AP1355" i="2"/>
  <c r="AN1355" i="2"/>
  <c r="AM1355" i="2"/>
  <c r="O1355" i="2"/>
  <c r="P1355" i="2" s="1"/>
  <c r="AE1355" i="2"/>
  <c r="AD1355" i="2"/>
  <c r="AB1355" i="2"/>
  <c r="AC1355" i="2"/>
  <c r="AF1355" i="2"/>
  <c r="K1355" i="2"/>
  <c r="L1355" i="2" s="1"/>
  <c r="AC359" i="2"/>
  <c r="AB359" i="2"/>
  <c r="AF359" i="2"/>
  <c r="AE359" i="2"/>
  <c r="AD359" i="2"/>
  <c r="K359" i="2"/>
  <c r="L359" i="2" s="1"/>
  <c r="AB1091" i="2"/>
  <c r="K1091" i="2"/>
  <c r="L1091" i="2" s="1"/>
  <c r="AF1091" i="2"/>
  <c r="AD1091" i="2"/>
  <c r="AC1091" i="2"/>
  <c r="AE1091" i="2"/>
  <c r="O361" i="2"/>
  <c r="P361" i="2" s="1"/>
  <c r="AM361" i="2"/>
  <c r="AQ361" i="2"/>
  <c r="AP361" i="2"/>
  <c r="AN361" i="2"/>
  <c r="AO361" i="2"/>
  <c r="AS361" i="2"/>
  <c r="AT361" i="2"/>
  <c r="AR361" i="2"/>
  <c r="AP1091" i="2"/>
  <c r="AN1091" i="2"/>
  <c r="AO1091" i="2"/>
  <c r="AM1091" i="2"/>
  <c r="O1091" i="2"/>
  <c r="P1091" i="2" s="1"/>
  <c r="AQ1091" i="2"/>
  <c r="AD1258" i="2"/>
  <c r="AC1258" i="2"/>
  <c r="AF1258" i="2"/>
  <c r="AB1258" i="2"/>
  <c r="AE1258" i="2"/>
  <c r="K1258" i="2"/>
  <c r="L1258" i="2" s="1"/>
  <c r="AD325" i="2"/>
  <c r="AB325" i="2"/>
  <c r="AF325" i="2"/>
  <c r="AE325" i="2"/>
  <c r="AC325" i="2"/>
  <c r="K325" i="2"/>
  <c r="L325" i="2" s="1"/>
  <c r="AF166" i="2"/>
  <c r="AE166" i="2"/>
  <c r="AC166" i="2"/>
  <c r="AD166" i="2"/>
  <c r="AB166" i="2"/>
  <c r="K166" i="2"/>
  <c r="L166" i="2" s="1"/>
  <c r="Q1459" i="2"/>
  <c r="R1459" i="2" s="1"/>
  <c r="AU1459" i="2"/>
  <c r="AY1459" i="2"/>
  <c r="AW1459" i="2"/>
  <c r="AX1459" i="2"/>
  <c r="AV1459" i="2"/>
  <c r="O162" i="2"/>
  <c r="P162" i="2" s="1"/>
  <c r="AP162" i="2"/>
  <c r="AO162" i="2"/>
  <c r="AN162" i="2"/>
  <c r="AM162" i="2"/>
  <c r="AQ162" i="2"/>
  <c r="AP245" i="2"/>
  <c r="AN245" i="2"/>
  <c r="AQ245" i="2"/>
  <c r="AO245" i="2"/>
  <c r="O245" i="2"/>
  <c r="P245" i="2" s="1"/>
  <c r="AM245" i="2"/>
  <c r="K361" i="2"/>
  <c r="L361" i="2" s="1"/>
  <c r="AC361" i="2"/>
  <c r="AB361" i="2"/>
  <c r="AE361" i="2"/>
  <c r="AF361" i="2"/>
  <c r="AD361" i="2"/>
  <c r="AF1113" i="2"/>
  <c r="AD1113" i="2"/>
  <c r="AE1113" i="2"/>
  <c r="K1113" i="2"/>
  <c r="L1113" i="2" s="1"/>
  <c r="AC1113" i="2"/>
  <c r="AB1113" i="2"/>
  <c r="AF1122" i="2"/>
  <c r="AE1122" i="2"/>
  <c r="AD1122" i="2"/>
  <c r="AC1122" i="2"/>
  <c r="K1122" i="2"/>
  <c r="L1122" i="2" s="1"/>
  <c r="AB1122" i="2"/>
  <c r="AP1122" i="2"/>
  <c r="AO1122" i="2"/>
  <c r="O1122" i="2"/>
  <c r="P1122" i="2" s="1"/>
  <c r="AN1122" i="2"/>
  <c r="AM1122" i="2"/>
  <c r="AQ1122" i="2"/>
  <c r="O325" i="2"/>
  <c r="P325" i="2" s="1"/>
  <c r="AM325" i="2"/>
  <c r="AO325" i="2"/>
  <c r="AQ325" i="2"/>
  <c r="AP325" i="2"/>
  <c r="AN325" i="2"/>
  <c r="AQ1201" i="2"/>
  <c r="AP1201" i="2"/>
  <c r="AO1201" i="2"/>
  <c r="AN1201" i="2"/>
  <c r="O1201" i="2"/>
  <c r="P1201" i="2" s="1"/>
  <c r="AM1201" i="2"/>
  <c r="O1258" i="2"/>
  <c r="P1258" i="2" s="1"/>
  <c r="AQ1258" i="2"/>
  <c r="AN1258" i="2"/>
  <c r="AM1258" i="2"/>
  <c r="AO1258" i="2"/>
  <c r="AP1258" i="2"/>
  <c r="O359" i="2"/>
  <c r="P359" i="2" s="1"/>
  <c r="AQ359" i="2"/>
  <c r="AP359" i="2"/>
  <c r="AN359" i="2"/>
  <c r="AO359" i="2"/>
  <c r="AM359" i="2"/>
  <c r="AV1258" i="2"/>
  <c r="AU1258" i="2"/>
  <c r="AW1258" i="2"/>
  <c r="Q1258" i="2"/>
  <c r="R1258" i="2" s="1"/>
  <c r="AY1258" i="2"/>
  <c r="AX1258" i="2"/>
  <c r="O1113" i="2"/>
  <c r="P1113" i="2" s="1"/>
  <c r="AQ1113" i="2"/>
  <c r="AP1113" i="2"/>
  <c r="AO1113" i="2"/>
  <c r="AN1113" i="2"/>
  <c r="AM1113" i="2"/>
  <c r="AQ166" i="2"/>
  <c r="AP166" i="2"/>
  <c r="AO166" i="2"/>
  <c r="AM166" i="2"/>
  <c r="AN166" i="2"/>
  <c r="O166" i="2"/>
  <c r="P166" i="2" s="1"/>
  <c r="Q633" i="2"/>
  <c r="R633" i="2" s="1"/>
  <c r="AY633" i="2"/>
  <c r="AX633" i="2"/>
  <c r="AW633" i="2"/>
  <c r="AU633" i="2"/>
  <c r="AV633" i="2"/>
  <c r="K245" i="2"/>
  <c r="L245" i="2" s="1"/>
  <c r="AB245" i="2"/>
  <c r="AF245" i="2"/>
  <c r="AD245" i="2"/>
  <c r="AC245" i="2"/>
  <c r="AE245" i="2"/>
  <c r="AF1201" i="2"/>
  <c r="AD1201" i="2"/>
  <c r="AE1201" i="2"/>
  <c r="AC1201" i="2"/>
  <c r="K1201" i="2"/>
  <c r="L1201" i="2" s="1"/>
  <c r="AB1201" i="2"/>
  <c r="AS1122" i="2"/>
  <c r="AR1122" i="2"/>
  <c r="AT1122" i="2"/>
  <c r="AF162" i="2"/>
  <c r="AD162" i="2"/>
  <c r="AE162" i="2"/>
  <c r="AC162" i="2"/>
  <c r="AB162" i="2"/>
  <c r="K162" i="2"/>
  <c r="L162" i="2" s="1"/>
  <c r="O1415" i="2"/>
  <c r="P1415" i="2" s="1"/>
  <c r="AP1415" i="2"/>
  <c r="AM1415" i="2"/>
  <c r="AN1415" i="2"/>
  <c r="AQ1415" i="2"/>
  <c r="AO1415" i="2"/>
  <c r="AS166" i="2"/>
  <c r="AT166" i="2"/>
  <c r="AR166" i="2"/>
  <c r="AF1421" i="2"/>
  <c r="AE1421" i="2"/>
  <c r="AC1421" i="2"/>
  <c r="AB1421" i="2"/>
  <c r="K1421" i="2"/>
  <c r="L1421" i="2" s="1"/>
  <c r="AD1421" i="2"/>
  <c r="O730" i="2"/>
  <c r="P730" i="2" s="1"/>
  <c r="AO730" i="2"/>
  <c r="AQ730" i="2"/>
  <c r="AN730" i="2"/>
  <c r="AM730" i="2"/>
  <c r="AP730" i="2"/>
  <c r="K627" i="2"/>
  <c r="L627" i="2" s="1"/>
  <c r="AF627" i="2"/>
  <c r="AD627" i="2"/>
  <c r="AE627" i="2"/>
  <c r="AB627" i="2"/>
  <c r="AC627" i="2"/>
  <c r="AY942" i="2"/>
  <c r="AU942" i="2"/>
  <c r="AX942" i="2"/>
  <c r="AW942" i="2"/>
  <c r="AV942" i="2"/>
  <c r="Q942" i="2"/>
  <c r="R942" i="2" s="1"/>
  <c r="K339" i="2"/>
  <c r="L339" i="2" s="1"/>
  <c r="AD339" i="2"/>
  <c r="AE339" i="2"/>
  <c r="AB339" i="2"/>
  <c r="AF339" i="2"/>
  <c r="AC339" i="2"/>
  <c r="K619" i="2"/>
  <c r="L619" i="2" s="1"/>
  <c r="AB619" i="2"/>
  <c r="AC619" i="2"/>
  <c r="AF619" i="2"/>
  <c r="AE619" i="2"/>
  <c r="AD619" i="2"/>
  <c r="O615" i="2"/>
  <c r="P615" i="2" s="1"/>
  <c r="AQ615" i="2"/>
  <c r="AP615" i="2"/>
  <c r="AO615" i="2"/>
  <c r="AN615" i="2"/>
  <c r="AM615" i="2"/>
  <c r="AB1427" i="2"/>
  <c r="AD1427" i="2"/>
  <c r="AF1427" i="2"/>
  <c r="AE1427" i="2"/>
  <c r="K1427" i="2"/>
  <c r="L1427" i="2" s="1"/>
  <c r="AC1427" i="2"/>
  <c r="AT236" i="2"/>
  <c r="AR236" i="2"/>
  <c r="AS236" i="2"/>
  <c r="AY1415" i="2"/>
  <c r="AW1415" i="2"/>
  <c r="Q1415" i="2"/>
  <c r="R1415" i="2" s="1"/>
  <c r="AV1415" i="2"/>
  <c r="AU1415" i="2"/>
  <c r="AX1415" i="2"/>
  <c r="O229" i="2"/>
  <c r="P229" i="2" s="1"/>
  <c r="AP229" i="2"/>
  <c r="AQ229" i="2"/>
  <c r="AO229" i="2"/>
  <c r="AM229" i="2"/>
  <c r="AN229" i="2"/>
  <c r="AD341" i="2"/>
  <c r="AF341" i="2"/>
  <c r="AC341" i="2"/>
  <c r="AE341" i="2"/>
  <c r="AB341" i="2"/>
  <c r="K341" i="2"/>
  <c r="L341" i="2" s="1"/>
  <c r="AO635" i="2"/>
  <c r="AM635" i="2"/>
  <c r="AN635" i="2"/>
  <c r="O635" i="2"/>
  <c r="P635" i="2" s="1"/>
  <c r="AQ635" i="2"/>
  <c r="AP635" i="2"/>
  <c r="AF200" i="2"/>
  <c r="AB200" i="2"/>
  <c r="AE200" i="2"/>
  <c r="AD200" i="2"/>
  <c r="AC200" i="2"/>
  <c r="K200" i="2"/>
  <c r="L200" i="2" s="1"/>
  <c r="Q952" i="2"/>
  <c r="R952" i="2" s="1"/>
  <c r="AY952" i="2"/>
  <c r="AX952" i="2"/>
  <c r="AU952" i="2"/>
  <c r="AW952" i="2"/>
  <c r="AV952" i="2"/>
  <c r="Q739" i="2"/>
  <c r="R739" i="2" s="1"/>
  <c r="AU739" i="2"/>
  <c r="AY739" i="2"/>
  <c r="AW739" i="2"/>
  <c r="AV739" i="2"/>
  <c r="AX739" i="2"/>
  <c r="O329" i="2"/>
  <c r="P329" i="2" s="1"/>
  <c r="AN329" i="2"/>
  <c r="AO329" i="2"/>
  <c r="AM329" i="2"/>
  <c r="AQ329" i="2"/>
  <c r="AP329" i="2"/>
  <c r="Q627" i="2"/>
  <c r="R627" i="2" s="1"/>
  <c r="AW627" i="2"/>
  <c r="AU627" i="2"/>
  <c r="AY627" i="2"/>
  <c r="AV627" i="2"/>
  <c r="AX627" i="2"/>
  <c r="K252" i="2"/>
  <c r="L252" i="2" s="1"/>
  <c r="AF252" i="2"/>
  <c r="AD252" i="2"/>
  <c r="AB252" i="2"/>
  <c r="AC252" i="2"/>
  <c r="AE252" i="2"/>
  <c r="AE730" i="2"/>
  <c r="K730" i="2"/>
  <c r="L730" i="2" s="1"/>
  <c r="AD730" i="2"/>
  <c r="AC730" i="2"/>
  <c r="AB730" i="2"/>
  <c r="AF730" i="2"/>
  <c r="K355" i="2"/>
  <c r="L355" i="2" s="1"/>
  <c r="AF355" i="2"/>
  <c r="AD355" i="2"/>
  <c r="AE355" i="2"/>
  <c r="AC355" i="2"/>
  <c r="AB355" i="2"/>
  <c r="Q944" i="2"/>
  <c r="R944" i="2" s="1"/>
  <c r="AY944" i="2"/>
  <c r="AX944" i="2"/>
  <c r="AW944" i="2"/>
  <c r="AV944" i="2"/>
  <c r="AU944" i="2"/>
  <c r="O1271" i="2"/>
  <c r="P1271" i="2" s="1"/>
  <c r="AP1271" i="2"/>
  <c r="AQ1271" i="2"/>
  <c r="AN1271" i="2"/>
  <c r="AM1271" i="2"/>
  <c r="AO1271" i="2"/>
  <c r="Q622" i="2"/>
  <c r="R622" i="2" s="1"/>
  <c r="AY622" i="2"/>
  <c r="AX622" i="2"/>
  <c r="AU622" i="2"/>
  <c r="AW622" i="2"/>
  <c r="AV622" i="2"/>
  <c r="O339" i="2"/>
  <c r="P339" i="2" s="1"/>
  <c r="AQ339" i="2"/>
  <c r="AP339" i="2"/>
  <c r="AN339" i="2"/>
  <c r="AO339" i="2"/>
  <c r="AM339" i="2"/>
  <c r="Q619" i="2"/>
  <c r="R619" i="2" s="1"/>
  <c r="AY619" i="2"/>
  <c r="AX619" i="2"/>
  <c r="AW619" i="2"/>
  <c r="AV619" i="2"/>
  <c r="AU619" i="2"/>
  <c r="O1103" i="2"/>
  <c r="P1103" i="2" s="1"/>
  <c r="AN1103" i="2"/>
  <c r="AM1103" i="2"/>
  <c r="AQ1103" i="2"/>
  <c r="AP1103" i="2"/>
  <c r="AO1103" i="2"/>
  <c r="K1107" i="2"/>
  <c r="L1107" i="2" s="1"/>
  <c r="AC1107" i="2"/>
  <c r="AB1107" i="2"/>
  <c r="AF1107" i="2"/>
  <c r="AD1107" i="2"/>
  <c r="AE1107" i="2"/>
  <c r="O643" i="2"/>
  <c r="P643" i="2" s="1"/>
  <c r="AP643" i="2"/>
  <c r="AO643" i="2"/>
  <c r="AM643" i="2"/>
  <c r="AN643" i="2"/>
  <c r="AQ643" i="2"/>
  <c r="AD357" i="2"/>
  <c r="AC357" i="2"/>
  <c r="AE357" i="2"/>
  <c r="AB357" i="2"/>
  <c r="AF357" i="2"/>
  <c r="K357" i="2"/>
  <c r="L357" i="2" s="1"/>
  <c r="AQ355" i="2"/>
  <c r="AP355" i="2"/>
  <c r="AN355" i="2"/>
  <c r="AO355" i="2"/>
  <c r="O355" i="2"/>
  <c r="P355" i="2" s="1"/>
  <c r="AM355" i="2"/>
  <c r="AC345" i="2"/>
  <c r="AB345" i="2"/>
  <c r="AF345" i="2"/>
  <c r="AE345" i="2"/>
  <c r="AD345" i="2"/>
  <c r="K345" i="2"/>
  <c r="L345" i="2" s="1"/>
  <c r="K643" i="2"/>
  <c r="L643" i="2" s="1"/>
  <c r="AC643" i="2"/>
  <c r="AE643" i="2"/>
  <c r="AB643" i="2"/>
  <c r="AF643" i="2"/>
  <c r="AD643" i="2"/>
  <c r="AT357" i="2"/>
  <c r="AS357" i="2"/>
  <c r="AR357" i="2"/>
  <c r="K236" i="2"/>
  <c r="L236" i="2" s="1"/>
  <c r="AE236" i="2"/>
  <c r="AF236" i="2"/>
  <c r="AD236" i="2"/>
  <c r="AB236" i="2"/>
  <c r="AC236" i="2"/>
  <c r="K329" i="2"/>
  <c r="L329" i="2" s="1"/>
  <c r="AC329" i="2"/>
  <c r="AB329" i="2"/>
  <c r="AF329" i="2"/>
  <c r="AE329" i="2"/>
  <c r="AD329" i="2"/>
  <c r="O1105" i="2"/>
  <c r="P1105" i="2" s="1"/>
  <c r="AN1105" i="2"/>
  <c r="AQ1105" i="2"/>
  <c r="AP1105" i="2"/>
  <c r="AO1105" i="2"/>
  <c r="AM1105" i="2"/>
  <c r="O627" i="2"/>
  <c r="P627" i="2" s="1"/>
  <c r="AQ627" i="2"/>
  <c r="AP627" i="2"/>
  <c r="AO627" i="2"/>
  <c r="AM627" i="2"/>
  <c r="AN627" i="2"/>
  <c r="AF1419" i="2"/>
  <c r="AD1419" i="2"/>
  <c r="K1419" i="2"/>
  <c r="L1419" i="2" s="1"/>
  <c r="AC1419" i="2"/>
  <c r="AB1419" i="2"/>
  <c r="AE1419" i="2"/>
  <c r="AS1105" i="2"/>
  <c r="AT1105" i="2"/>
  <c r="AR1105" i="2"/>
  <c r="O1101" i="2"/>
  <c r="P1101" i="2" s="1"/>
  <c r="AO1101" i="2"/>
  <c r="AN1101" i="2"/>
  <c r="AM1101" i="2"/>
  <c r="AQ1101" i="2"/>
  <c r="AP1101" i="2"/>
  <c r="Q611" i="2"/>
  <c r="R611" i="2" s="1"/>
  <c r="AY611" i="2"/>
  <c r="AX611" i="2"/>
  <c r="AW611" i="2"/>
  <c r="AV611" i="2"/>
  <c r="AU611" i="2"/>
  <c r="K1105" i="2"/>
  <c r="L1105" i="2" s="1"/>
  <c r="AF1105" i="2"/>
  <c r="AD1105" i="2"/>
  <c r="AE1105" i="2"/>
  <c r="AC1105" i="2"/>
  <c r="AB1105" i="2"/>
  <c r="O357" i="2"/>
  <c r="P357" i="2" s="1"/>
  <c r="AQ357" i="2"/>
  <c r="AN357" i="2"/>
  <c r="AM357" i="2"/>
  <c r="AO357" i="2"/>
  <c r="AP357" i="2"/>
  <c r="AS329" i="2"/>
  <c r="AR329" i="2"/>
  <c r="AT329" i="2"/>
  <c r="AW643" i="2"/>
  <c r="AV643" i="2"/>
  <c r="AU643" i="2"/>
  <c r="Q643" i="2"/>
  <c r="R643" i="2" s="1"/>
  <c r="AY643" i="2"/>
  <c r="AX643" i="2"/>
  <c r="O345" i="2"/>
  <c r="P345" i="2" s="1"/>
  <c r="AQ345" i="2"/>
  <c r="AN345" i="2"/>
  <c r="AP345" i="2"/>
  <c r="AO345" i="2"/>
  <c r="AM345" i="2"/>
  <c r="AS355" i="2"/>
  <c r="AR355" i="2"/>
  <c r="AT355" i="2"/>
  <c r="AB327" i="2"/>
  <c r="AF327" i="2"/>
  <c r="AE327" i="2"/>
  <c r="AD327" i="2"/>
  <c r="K327" i="2"/>
  <c r="L327" i="2" s="1"/>
  <c r="AC327" i="2"/>
  <c r="AC1103" i="2"/>
  <c r="AB1103" i="2"/>
  <c r="AD1103" i="2"/>
  <c r="AF1103" i="2"/>
  <c r="AE1103" i="2"/>
  <c r="K1103" i="2"/>
  <c r="L1103" i="2" s="1"/>
  <c r="O1248" i="2"/>
  <c r="P1248" i="2" s="1"/>
  <c r="AM1248" i="2"/>
  <c r="AO1248" i="2"/>
  <c r="AQ1248" i="2"/>
  <c r="AP1248" i="2"/>
  <c r="AN1248" i="2"/>
  <c r="AN200" i="2"/>
  <c r="AQ200" i="2"/>
  <c r="AM200" i="2"/>
  <c r="O200" i="2"/>
  <c r="P200" i="2" s="1"/>
  <c r="AP200" i="2"/>
  <c r="AO200" i="2"/>
  <c r="AS231" i="2"/>
  <c r="AR231" i="2"/>
  <c r="AT231" i="2"/>
  <c r="AD231" i="2"/>
  <c r="AC231" i="2"/>
  <c r="K231" i="2"/>
  <c r="L231" i="2" s="1"/>
  <c r="AB231" i="2"/>
  <c r="AF231" i="2"/>
  <c r="AE231" i="2"/>
  <c r="Q960" i="2"/>
  <c r="R960" i="2" s="1"/>
  <c r="AU960" i="2"/>
  <c r="AW960" i="2"/>
  <c r="AV960" i="2"/>
  <c r="AY960" i="2"/>
  <c r="AX960" i="2"/>
  <c r="O1421" i="2"/>
  <c r="P1421" i="2" s="1"/>
  <c r="AQ1421" i="2"/>
  <c r="AP1421" i="2"/>
  <c r="AN1421" i="2"/>
  <c r="AM1421" i="2"/>
  <c r="AO1421" i="2"/>
  <c r="AN252" i="2"/>
  <c r="AP252" i="2"/>
  <c r="AO252" i="2"/>
  <c r="AM252" i="2"/>
  <c r="AQ252" i="2"/>
  <c r="O252" i="2"/>
  <c r="P252" i="2" s="1"/>
  <c r="AB229" i="2"/>
  <c r="AD229" i="2"/>
  <c r="AC229" i="2"/>
  <c r="AE229" i="2"/>
  <c r="AF229" i="2"/>
  <c r="K229" i="2"/>
  <c r="L229" i="2" s="1"/>
  <c r="K1101" i="2"/>
  <c r="L1101" i="2" s="1"/>
  <c r="AC1101" i="2"/>
  <c r="AB1101" i="2"/>
  <c r="AF1101" i="2"/>
  <c r="AD1101" i="2"/>
  <c r="AE1101" i="2"/>
  <c r="O327" i="2"/>
  <c r="P327" i="2" s="1"/>
  <c r="AN327" i="2"/>
  <c r="AO327" i="2"/>
  <c r="AM327" i="2"/>
  <c r="AQ327" i="2"/>
  <c r="AP327" i="2"/>
  <c r="K1248" i="2"/>
  <c r="L1248" i="2" s="1"/>
  <c r="AD1248" i="2"/>
  <c r="AC1248" i="2"/>
  <c r="AF1248" i="2"/>
  <c r="AE1248" i="2"/>
  <c r="AB1248" i="2"/>
  <c r="AN341" i="2"/>
  <c r="AM341" i="2"/>
  <c r="AO341" i="2"/>
  <c r="O341" i="2"/>
  <c r="P341" i="2" s="1"/>
  <c r="AQ341" i="2"/>
  <c r="AP341" i="2"/>
  <c r="O1107" i="2"/>
  <c r="P1107" i="2" s="1"/>
  <c r="AQ1107" i="2"/>
  <c r="AP1107" i="2"/>
  <c r="AO1107" i="2"/>
  <c r="AN1107" i="2"/>
  <c r="AM1107" i="2"/>
  <c r="K1351" i="2"/>
  <c r="L1351" i="2" s="1"/>
  <c r="AB1351" i="2"/>
  <c r="AC1351" i="2"/>
  <c r="AF1351" i="2"/>
  <c r="AD1351" i="2"/>
  <c r="AE1351" i="2"/>
  <c r="AE635" i="2"/>
  <c r="K635" i="2"/>
  <c r="L635" i="2" s="1"/>
  <c r="AB635" i="2"/>
  <c r="AC635" i="2"/>
  <c r="AF635" i="2"/>
  <c r="AD635" i="2"/>
  <c r="AR1093" i="2"/>
  <c r="AT1093" i="2"/>
  <c r="AS1093" i="2"/>
  <c r="O231" i="2"/>
  <c r="P231" i="2" s="1"/>
  <c r="AP231" i="2"/>
  <c r="AN231" i="2"/>
  <c r="AQ231" i="2"/>
  <c r="AO231" i="2"/>
  <c r="AM231" i="2"/>
  <c r="O236" i="2"/>
  <c r="P236" i="2" s="1"/>
  <c r="AN236" i="2"/>
  <c r="AO236" i="2"/>
  <c r="AP236" i="2"/>
  <c r="AM236" i="2"/>
  <c r="AQ236" i="2"/>
  <c r="Q1326" i="2"/>
  <c r="R1326" i="2" s="1"/>
  <c r="AY1326" i="2"/>
  <c r="AX1326" i="2"/>
  <c r="AU1326" i="2"/>
  <c r="AW1326" i="2"/>
  <c r="AV1326" i="2"/>
  <c r="AX1351" i="2"/>
  <c r="AV1351" i="2"/>
  <c r="AU1351" i="2"/>
  <c r="AY1351" i="2"/>
  <c r="Q1351" i="2"/>
  <c r="R1351" i="2" s="1"/>
  <c r="AW1351" i="2"/>
  <c r="O1419" i="2"/>
  <c r="P1419" i="2" s="1"/>
  <c r="AQ1419" i="2"/>
  <c r="AP1419" i="2"/>
  <c r="AO1419" i="2"/>
  <c r="AN1419" i="2"/>
  <c r="AM1419" i="2"/>
  <c r="K1271" i="2"/>
  <c r="L1271" i="2" s="1"/>
  <c r="AC1271" i="2"/>
  <c r="AB1271" i="2"/>
  <c r="AF1271" i="2"/>
  <c r="AE1271" i="2"/>
  <c r="AD1271" i="2"/>
  <c r="Q968" i="2"/>
  <c r="R968" i="2" s="1"/>
  <c r="AU968" i="2"/>
  <c r="AY968" i="2"/>
  <c r="AX968" i="2"/>
  <c r="AW968" i="2"/>
  <c r="AV968" i="2"/>
  <c r="O619" i="2"/>
  <c r="P619" i="2" s="1"/>
  <c r="AN619" i="2"/>
  <c r="AQ619" i="2"/>
  <c r="AP619" i="2"/>
  <c r="AM619" i="2"/>
  <c r="AO619" i="2"/>
  <c r="AP1351" i="2"/>
  <c r="O1351" i="2"/>
  <c r="P1351" i="2" s="1"/>
  <c r="AO1351" i="2"/>
  <c r="AM1351" i="2"/>
  <c r="AQ1351" i="2"/>
  <c r="AN1351" i="2"/>
  <c r="K615" i="2"/>
  <c r="L615" i="2" s="1"/>
  <c r="AC615" i="2"/>
  <c r="AF615" i="2"/>
  <c r="AE615" i="2"/>
  <c r="AD615" i="2"/>
  <c r="AB615" i="2"/>
  <c r="O1427" i="2"/>
  <c r="P1427" i="2" s="1"/>
  <c r="AM1427" i="2"/>
  <c r="AP1427" i="2"/>
  <c r="AQ1427" i="2"/>
  <c r="AN1427" i="2"/>
  <c r="AO1427" i="2"/>
  <c r="E21" i="5"/>
  <c r="AS910" i="2"/>
  <c r="AR910" i="2"/>
  <c r="AT910" i="2"/>
  <c r="AP810" i="2"/>
  <c r="AO810" i="2"/>
  <c r="AM810" i="2"/>
  <c r="AQ810" i="2"/>
  <c r="AN810" i="2"/>
  <c r="O810" i="2"/>
  <c r="P810" i="2" s="1"/>
  <c r="AE551" i="2"/>
  <c r="AD551" i="2"/>
  <c r="AC551" i="2"/>
  <c r="AF551" i="2"/>
  <c r="AB551" i="2"/>
  <c r="K551" i="2"/>
  <c r="L551" i="2" s="1"/>
  <c r="AT1150" i="2"/>
  <c r="AS1150" i="2"/>
  <c r="AR1150" i="2"/>
  <c r="AU1029" i="2"/>
  <c r="AY1029" i="2"/>
  <c r="AX1029" i="2"/>
  <c r="AW1029" i="2"/>
  <c r="AV1029" i="2"/>
  <c r="Q1029" i="2"/>
  <c r="R1029" i="2" s="1"/>
  <c r="AF1274" i="2"/>
  <c r="AD1274" i="2"/>
  <c r="AE1274" i="2"/>
  <c r="AC1274" i="2"/>
  <c r="AB1274" i="2"/>
  <c r="K1274" i="2"/>
  <c r="L1274" i="2" s="1"/>
  <c r="AV447" i="2"/>
  <c r="AU447" i="2"/>
  <c r="AY447" i="2"/>
  <c r="AX447" i="2"/>
  <c r="AW447" i="2"/>
  <c r="Q447" i="2"/>
  <c r="R447" i="2" s="1"/>
  <c r="BG4" i="4"/>
  <c r="BF4" i="4"/>
  <c r="BE4" i="4"/>
  <c r="BD4" i="4"/>
  <c r="BC4" i="4"/>
  <c r="BK4" i="4"/>
  <c r="AV256" i="2"/>
  <c r="AW256" i="2"/>
  <c r="AU256" i="2"/>
  <c r="AY256" i="2"/>
  <c r="AX256" i="2"/>
  <c r="Q256" i="2"/>
  <c r="R256" i="2" s="1"/>
  <c r="AW73" i="2"/>
  <c r="AY73" i="2"/>
  <c r="AV73" i="2"/>
  <c r="AU73" i="2"/>
  <c r="AX73" i="2"/>
  <c r="Q73" i="2"/>
  <c r="R73" i="2" s="1"/>
  <c r="AE1172" i="2"/>
  <c r="AD1172" i="2"/>
  <c r="AC1172" i="2"/>
  <c r="AB1172" i="2"/>
  <c r="AF1172" i="2"/>
  <c r="K1172" i="2"/>
  <c r="L1172" i="2" s="1"/>
  <c r="AE145" i="2"/>
  <c r="AD145" i="2"/>
  <c r="AC145" i="2"/>
  <c r="AB145" i="2"/>
  <c r="AF145" i="2"/>
  <c r="K145" i="2"/>
  <c r="L145" i="2" s="1"/>
  <c r="AS920" i="2"/>
  <c r="AR920" i="2"/>
  <c r="AT920" i="2"/>
  <c r="AQ1074" i="2"/>
  <c r="AP1074" i="2"/>
  <c r="AN1074" i="2"/>
  <c r="AM1074" i="2"/>
  <c r="AO1074" i="2"/>
  <c r="O1074" i="2"/>
  <c r="P1074" i="2" s="1"/>
  <c r="AT794" i="2"/>
  <c r="AS794" i="2"/>
  <c r="AR794" i="2"/>
  <c r="AB446" i="2"/>
  <c r="AE446" i="2"/>
  <c r="AF446" i="2"/>
  <c r="AD446" i="2"/>
  <c r="AC446" i="2"/>
  <c r="K446" i="2"/>
  <c r="L446" i="2" s="1"/>
  <c r="AO1150" i="2"/>
  <c r="AN1150" i="2"/>
  <c r="AM1150" i="2"/>
  <c r="AP1150" i="2"/>
  <c r="AQ1150" i="2"/>
  <c r="O1150" i="2"/>
  <c r="P1150" i="2" s="1"/>
  <c r="AF1082" i="2"/>
  <c r="AE1082" i="2"/>
  <c r="AD1082" i="2"/>
  <c r="AC1082" i="2"/>
  <c r="AB1082" i="2"/>
  <c r="K1082" i="2"/>
  <c r="L1082" i="2" s="1"/>
  <c r="AD701" i="2"/>
  <c r="AF701" i="2"/>
  <c r="AE701" i="2"/>
  <c r="AC701" i="2"/>
  <c r="AB701" i="2"/>
  <c r="K701" i="2"/>
  <c r="L701" i="2" s="1"/>
  <c r="AO1194" i="2"/>
  <c r="AN1194" i="2"/>
  <c r="AM1194" i="2"/>
  <c r="AQ1194" i="2"/>
  <c r="AP1194" i="2"/>
  <c r="O1194" i="2"/>
  <c r="P1194" i="2" s="1"/>
  <c r="AU1292" i="2"/>
  <c r="AV1292" i="2"/>
  <c r="AY1292" i="2"/>
  <c r="AX1292" i="2"/>
  <c r="AW1292" i="2"/>
  <c r="Q1292" i="2"/>
  <c r="R1292" i="2" s="1"/>
  <c r="AR1206" i="2"/>
  <c r="AT1206" i="2"/>
  <c r="AS1206" i="2"/>
  <c r="AT999" i="2"/>
  <c r="AR999" i="2"/>
  <c r="AS999" i="2"/>
  <c r="AM1033" i="2"/>
  <c r="AQ1033" i="2"/>
  <c r="AP1033" i="2"/>
  <c r="AN1033" i="2"/>
  <c r="AO1033" i="2"/>
  <c r="O1033" i="2"/>
  <c r="P1033" i="2" s="1"/>
  <c r="AE576" i="2"/>
  <c r="AB576" i="2"/>
  <c r="AF576" i="2"/>
  <c r="AD576" i="2"/>
  <c r="AC576" i="2"/>
  <c r="K576" i="2"/>
  <c r="L576" i="2" s="1"/>
  <c r="AM1484" i="2"/>
  <c r="AQ1484" i="2"/>
  <c r="AP1484" i="2"/>
  <c r="AN1484" i="2"/>
  <c r="AO1484" i="2"/>
  <c r="O1484" i="2"/>
  <c r="P1484" i="2" s="1"/>
  <c r="AT985" i="2"/>
  <c r="AS985" i="2"/>
  <c r="AR985" i="2"/>
  <c r="AT975" i="2"/>
  <c r="AS975" i="2"/>
  <c r="AR975" i="2"/>
  <c r="AS1159" i="2"/>
  <c r="AR1159" i="2"/>
  <c r="AT1159" i="2"/>
  <c r="AY996" i="2"/>
  <c r="AX996" i="2"/>
  <c r="AW996" i="2"/>
  <c r="AV996" i="2"/>
  <c r="AU996" i="2"/>
  <c r="Q996" i="2"/>
  <c r="R996" i="2" s="1"/>
  <c r="AE1399" i="2"/>
  <c r="AF1399" i="2"/>
  <c r="AD1399" i="2"/>
  <c r="AC1399" i="2"/>
  <c r="AB1399" i="2"/>
  <c r="K1399" i="2"/>
  <c r="L1399" i="2" s="1"/>
  <c r="AQ1157" i="2"/>
  <c r="AP1157" i="2"/>
  <c r="AO1157" i="2"/>
  <c r="AN1157" i="2"/>
  <c r="AM1157" i="2"/>
  <c r="O1157" i="2"/>
  <c r="P1157" i="2" s="1"/>
  <c r="AB247" i="2"/>
  <c r="AF247" i="2"/>
  <c r="AE247" i="2"/>
  <c r="AD247" i="2"/>
  <c r="AC247" i="2"/>
  <c r="K247" i="2"/>
  <c r="L247" i="2" s="1"/>
  <c r="AP1477" i="2"/>
  <c r="AO1477" i="2"/>
  <c r="AN1477" i="2"/>
  <c r="AQ1477" i="2"/>
  <c r="AM1477" i="2"/>
  <c r="O1477" i="2"/>
  <c r="P1477" i="2" s="1"/>
  <c r="AF1281" i="2"/>
  <c r="AD1281" i="2"/>
  <c r="AC1281" i="2"/>
  <c r="AE1281" i="2"/>
  <c r="AB1281" i="2"/>
  <c r="K1281" i="2"/>
  <c r="L1281" i="2" s="1"/>
  <c r="AF852" i="2"/>
  <c r="AD852" i="2"/>
  <c r="AB852" i="2"/>
  <c r="AC852" i="2"/>
  <c r="AE852" i="2"/>
  <c r="K852" i="2"/>
  <c r="L852" i="2" s="1"/>
  <c r="AP967" i="2"/>
  <c r="AO967" i="2"/>
  <c r="AN967" i="2"/>
  <c r="AM967" i="2"/>
  <c r="AQ967" i="2"/>
  <c r="O967" i="2"/>
  <c r="P967" i="2" s="1"/>
  <c r="BL4" i="4"/>
  <c r="H5" i="4" s="1"/>
  <c r="G5" i="4"/>
  <c r="AT1309" i="2"/>
  <c r="AS1309" i="2"/>
  <c r="AR1309" i="2"/>
  <c r="AF963" i="2"/>
  <c r="AE963" i="2"/>
  <c r="AD963" i="2"/>
  <c r="AB963" i="2"/>
  <c r="AC963" i="2"/>
  <c r="K963" i="2"/>
  <c r="L963" i="2" s="1"/>
  <c r="AR512" i="2"/>
  <c r="AT512" i="2"/>
  <c r="AS512" i="2"/>
  <c r="AT308" i="2"/>
  <c r="AR308" i="2"/>
  <c r="AS308" i="2"/>
  <c r="AQ490" i="2"/>
  <c r="AP490" i="2"/>
  <c r="AO490" i="2"/>
  <c r="AN490" i="2"/>
  <c r="AM490" i="2"/>
  <c r="O490" i="2"/>
  <c r="P490" i="2" s="1"/>
  <c r="AR204" i="2"/>
  <c r="AT204" i="2"/>
  <c r="AS204" i="2"/>
  <c r="AF1340" i="2"/>
  <c r="AC1340" i="2"/>
  <c r="AE1340" i="2"/>
  <c r="AD1340" i="2"/>
  <c r="AB1340" i="2"/>
  <c r="K1340" i="2"/>
  <c r="L1340" i="2" s="1"/>
  <c r="AM1176" i="2"/>
  <c r="AQ1176" i="2"/>
  <c r="AP1176" i="2"/>
  <c r="AO1176" i="2"/>
  <c r="AN1176" i="2"/>
  <c r="O1176" i="2"/>
  <c r="P1176" i="2" s="1"/>
  <c r="AM563" i="2"/>
  <c r="AQ563" i="2"/>
  <c r="AN563" i="2"/>
  <c r="AP563" i="2"/>
  <c r="AO563" i="2"/>
  <c r="O563" i="2"/>
  <c r="P563" i="2" s="1"/>
  <c r="AF1276" i="2"/>
  <c r="AD1276" i="2"/>
  <c r="AE1276" i="2"/>
  <c r="AC1276" i="2"/>
  <c r="AB1276" i="2"/>
  <c r="K1276" i="2"/>
  <c r="L1276" i="2" s="1"/>
  <c r="AT1278" i="2"/>
  <c r="AS1278" i="2"/>
  <c r="AR1278" i="2"/>
  <c r="AQ1332" i="2"/>
  <c r="AP1332" i="2"/>
  <c r="AM1332" i="2"/>
  <c r="AN1332" i="2"/>
  <c r="AO1332" i="2"/>
  <c r="O1332" i="2"/>
  <c r="P1332" i="2" s="1"/>
  <c r="AD871" i="2"/>
  <c r="AC871" i="2"/>
  <c r="AB871" i="2"/>
  <c r="AE871" i="2"/>
  <c r="AF871" i="2"/>
  <c r="K871" i="2"/>
  <c r="L871" i="2" s="1"/>
  <c r="AY540" i="2"/>
  <c r="AW540" i="2"/>
  <c r="AX540" i="2"/>
  <c r="AV540" i="2"/>
  <c r="AU540" i="2"/>
  <c r="Q540" i="2"/>
  <c r="R540" i="2" s="1"/>
  <c r="AT314" i="2"/>
  <c r="AR314" i="2"/>
  <c r="AS314" i="2"/>
  <c r="AC1199" i="2"/>
  <c r="AB1199" i="2"/>
  <c r="AF1199" i="2"/>
  <c r="AE1199" i="2"/>
  <c r="AD1199" i="2"/>
  <c r="K1199" i="2"/>
  <c r="L1199" i="2" s="1"/>
  <c r="AT823" i="2"/>
  <c r="AS823" i="2"/>
  <c r="AR823" i="2"/>
  <c r="AN1348" i="2"/>
  <c r="AQ1348" i="2"/>
  <c r="AP1348" i="2"/>
  <c r="AO1348" i="2"/>
  <c r="AM1348" i="2"/>
  <c r="O1348" i="2"/>
  <c r="P1348" i="2" s="1"/>
  <c r="AY550" i="2"/>
  <c r="AX550" i="2"/>
  <c r="AW550" i="2"/>
  <c r="AU550" i="2"/>
  <c r="AV550" i="2"/>
  <c r="Q550" i="2"/>
  <c r="R550" i="2" s="1"/>
  <c r="AQ1252" i="2"/>
  <c r="AP1252" i="2"/>
  <c r="AO1252" i="2"/>
  <c r="AN1252" i="2"/>
  <c r="AM1252" i="2"/>
  <c r="O1252" i="2"/>
  <c r="P1252" i="2" s="1"/>
  <c r="AM555" i="2"/>
  <c r="AQ555" i="2"/>
  <c r="AN555" i="2"/>
  <c r="AP555" i="2"/>
  <c r="AO555" i="2"/>
  <c r="O555" i="2"/>
  <c r="P555" i="2" s="1"/>
  <c r="AM137" i="2"/>
  <c r="AO137" i="2"/>
  <c r="AQ137" i="2"/>
  <c r="AP137" i="2"/>
  <c r="AN137" i="2"/>
  <c r="O137" i="2"/>
  <c r="P137" i="2" s="1"/>
  <c r="AQ1291" i="2"/>
  <c r="AN1291" i="2"/>
  <c r="AM1291" i="2"/>
  <c r="AO1291" i="2"/>
  <c r="AP1291" i="2"/>
  <c r="O1291" i="2"/>
  <c r="P1291" i="2" s="1"/>
  <c r="AP794" i="2"/>
  <c r="AO794" i="2"/>
  <c r="AN794" i="2"/>
  <c r="AM794" i="2"/>
  <c r="AQ794" i="2"/>
  <c r="O794" i="2"/>
  <c r="P794" i="2" s="1"/>
  <c r="AP834" i="2"/>
  <c r="AO834" i="2"/>
  <c r="AN834" i="2"/>
  <c r="AQ834" i="2"/>
  <c r="AM834" i="2"/>
  <c r="O834" i="2"/>
  <c r="P834" i="2" s="1"/>
  <c r="AQ468" i="2"/>
  <c r="AP468" i="2"/>
  <c r="AO468" i="2"/>
  <c r="AM468" i="2"/>
  <c r="AN468" i="2"/>
  <c r="O468" i="2"/>
  <c r="P468" i="2" s="1"/>
  <c r="AF961" i="2"/>
  <c r="AE961" i="2"/>
  <c r="AD961" i="2"/>
  <c r="AB961" i="2"/>
  <c r="AC961" i="2"/>
  <c r="K961" i="2"/>
  <c r="L961" i="2" s="1"/>
  <c r="AV260" i="2"/>
  <c r="AU260" i="2"/>
  <c r="AY260" i="2"/>
  <c r="AX260" i="2"/>
  <c r="AW260" i="2"/>
  <c r="Q260" i="2"/>
  <c r="R260" i="2" s="1"/>
  <c r="AQ1481" i="2"/>
  <c r="AP1481" i="2"/>
  <c r="AO1481" i="2"/>
  <c r="AM1481" i="2"/>
  <c r="AN1481" i="2"/>
  <c r="O1481" i="2"/>
  <c r="P1481" i="2" s="1"/>
  <c r="AT781" i="2"/>
  <c r="AS781" i="2"/>
  <c r="AR781" i="2"/>
  <c r="AT575" i="2"/>
  <c r="AS575" i="2"/>
  <c r="AR575" i="2"/>
  <c r="AU137" i="2"/>
  <c r="AX137" i="2"/>
  <c r="AW137" i="2"/>
  <c r="AV137" i="2"/>
  <c r="AY137" i="2"/>
  <c r="Q137" i="2"/>
  <c r="R137" i="2" s="1"/>
  <c r="AY279" i="2"/>
  <c r="AX279" i="2"/>
  <c r="AV279" i="2"/>
  <c r="AW279" i="2"/>
  <c r="AU279" i="2"/>
  <c r="Q279" i="2"/>
  <c r="R279" i="2" s="1"/>
  <c r="AT1239" i="2"/>
  <c r="AS1239" i="2"/>
  <c r="AR1239" i="2"/>
  <c r="AP877" i="2"/>
  <c r="AO877" i="2"/>
  <c r="AM877" i="2"/>
  <c r="AQ877" i="2"/>
  <c r="AN877" i="2"/>
  <c r="O877" i="2"/>
  <c r="P877" i="2" s="1"/>
  <c r="AF218" i="2"/>
  <c r="AD218" i="2"/>
  <c r="AB218" i="2"/>
  <c r="AE218" i="2"/>
  <c r="AC218" i="2"/>
  <c r="K218" i="2"/>
  <c r="L218" i="2" s="1"/>
  <c r="AX741" i="2"/>
  <c r="AU741" i="2"/>
  <c r="AV741" i="2"/>
  <c r="AY741" i="2"/>
  <c r="AW741" i="2"/>
  <c r="Q741" i="2"/>
  <c r="R741" i="2" s="1"/>
  <c r="AC1195" i="2"/>
  <c r="AB1195" i="2"/>
  <c r="AF1195" i="2"/>
  <c r="AE1195" i="2"/>
  <c r="AD1195" i="2"/>
  <c r="K1195" i="2"/>
  <c r="L1195" i="2" s="1"/>
  <c r="AT935" i="2"/>
  <c r="AS935" i="2"/>
  <c r="AR935" i="2"/>
  <c r="AT843" i="2"/>
  <c r="AS843" i="2"/>
  <c r="AR843" i="2"/>
  <c r="AN193" i="2"/>
  <c r="AQ193" i="2"/>
  <c r="AP193" i="2"/>
  <c r="AO193" i="2"/>
  <c r="AM193" i="2"/>
  <c r="O193" i="2"/>
  <c r="P193" i="2" s="1"/>
  <c r="AT248" i="2"/>
  <c r="AR248" i="2"/>
  <c r="AS248" i="2"/>
  <c r="AN1082" i="2"/>
  <c r="AM1082" i="2"/>
  <c r="AQ1082" i="2"/>
  <c r="AP1082" i="2"/>
  <c r="AO1082" i="2"/>
  <c r="O1082" i="2"/>
  <c r="P1082" i="2" s="1"/>
  <c r="AT927" i="2"/>
  <c r="AS927" i="2"/>
  <c r="AR927" i="2"/>
  <c r="AO701" i="2"/>
  <c r="AQ701" i="2"/>
  <c r="AP701" i="2"/>
  <c r="AN701" i="2"/>
  <c r="AM701" i="2"/>
  <c r="O701" i="2"/>
  <c r="P701" i="2" s="1"/>
  <c r="AP882" i="2"/>
  <c r="AO882" i="2"/>
  <c r="AN882" i="2"/>
  <c r="AQ882" i="2"/>
  <c r="AM882" i="2"/>
  <c r="O882" i="2"/>
  <c r="P882" i="2" s="1"/>
  <c r="AO1262" i="2"/>
  <c r="AN1262" i="2"/>
  <c r="AQ1262" i="2"/>
  <c r="AM1262" i="2"/>
  <c r="AP1262" i="2"/>
  <c r="O1262" i="2"/>
  <c r="P1262" i="2" s="1"/>
  <c r="AE1033" i="2"/>
  <c r="AD1033" i="2"/>
  <c r="AB1033" i="2"/>
  <c r="AF1033" i="2"/>
  <c r="AC1033" i="2"/>
  <c r="K1033" i="2"/>
  <c r="L1033" i="2" s="1"/>
  <c r="AE1257" i="2"/>
  <c r="AF1257" i="2"/>
  <c r="AD1257" i="2"/>
  <c r="AB1257" i="2"/>
  <c r="AC1257" i="2"/>
  <c r="K1257" i="2"/>
  <c r="L1257" i="2" s="1"/>
  <c r="AT749" i="2"/>
  <c r="AS749" i="2"/>
  <c r="AR749" i="2"/>
  <c r="AS526" i="2"/>
  <c r="AR526" i="2"/>
  <c r="AT526" i="2"/>
  <c r="AS1344" i="2"/>
  <c r="AT1344" i="2"/>
  <c r="AR1344" i="2"/>
  <c r="AP1143" i="2"/>
  <c r="AO1143" i="2"/>
  <c r="AQ1143" i="2"/>
  <c r="AN1143" i="2"/>
  <c r="AM1143" i="2"/>
  <c r="O1143" i="2"/>
  <c r="P1143" i="2" s="1"/>
  <c r="AD763" i="2"/>
  <c r="AC763" i="2"/>
  <c r="AB763" i="2"/>
  <c r="AE763" i="2"/>
  <c r="AF763" i="2"/>
  <c r="K763" i="2"/>
  <c r="L763" i="2" s="1"/>
  <c r="AT1042" i="2"/>
  <c r="AR1042" i="2"/>
  <c r="AS1042" i="2"/>
  <c r="AD753" i="2"/>
  <c r="AC753" i="2"/>
  <c r="AB753" i="2"/>
  <c r="AE753" i="2"/>
  <c r="AF753" i="2"/>
  <c r="K753" i="2"/>
  <c r="L753" i="2" s="1"/>
  <c r="AT971" i="2"/>
  <c r="AS971" i="2"/>
  <c r="AR971" i="2"/>
  <c r="AO1341" i="2"/>
  <c r="AP1341" i="2"/>
  <c r="AN1341" i="2"/>
  <c r="AM1341" i="2"/>
  <c r="AQ1341" i="2"/>
  <c r="O1341" i="2"/>
  <c r="P1341" i="2" s="1"/>
  <c r="AE1080" i="2"/>
  <c r="AD1080" i="2"/>
  <c r="AF1080" i="2"/>
  <c r="AC1080" i="2"/>
  <c r="AB1080" i="2"/>
  <c r="K1080" i="2"/>
  <c r="L1080" i="2" s="1"/>
  <c r="AQ512" i="2"/>
  <c r="AP512" i="2"/>
  <c r="AO512" i="2"/>
  <c r="AN512" i="2"/>
  <c r="AM512" i="2"/>
  <c r="O512" i="2"/>
  <c r="P512" i="2" s="1"/>
  <c r="AX845" i="2"/>
  <c r="AU845" i="2"/>
  <c r="AY845" i="2"/>
  <c r="AW845" i="2"/>
  <c r="AV845" i="2"/>
  <c r="Q845" i="2"/>
  <c r="R845" i="2" s="1"/>
  <c r="AB474" i="2"/>
  <c r="AE474" i="2"/>
  <c r="AF474" i="2"/>
  <c r="AD474" i="2"/>
  <c r="AC474" i="2"/>
  <c r="K474" i="2"/>
  <c r="L474" i="2" s="1"/>
  <c r="AW316" i="2"/>
  <c r="AV316" i="2"/>
  <c r="AU316" i="2"/>
  <c r="AY316" i="2"/>
  <c r="AX316" i="2"/>
  <c r="Q316" i="2"/>
  <c r="R316" i="2" s="1"/>
  <c r="AO1428" i="2"/>
  <c r="AN1428" i="2"/>
  <c r="AM1428" i="2"/>
  <c r="AP1428" i="2"/>
  <c r="AQ1428" i="2"/>
  <c r="O1428" i="2"/>
  <c r="P1428" i="2" s="1"/>
  <c r="AE565" i="2"/>
  <c r="AD565" i="2"/>
  <c r="AC565" i="2"/>
  <c r="AF565" i="2"/>
  <c r="AB565" i="2"/>
  <c r="K565" i="2"/>
  <c r="L565" i="2" s="1"/>
  <c r="AR436" i="2"/>
  <c r="AT436" i="2"/>
  <c r="AS436" i="2"/>
  <c r="AT149" i="2"/>
  <c r="AS149" i="2"/>
  <c r="AR149" i="2"/>
  <c r="AX74" i="2"/>
  <c r="AW74" i="2"/>
  <c r="AV74" i="2"/>
  <c r="AU74" i="2"/>
  <c r="AY74" i="2"/>
  <c r="Q74" i="2"/>
  <c r="R74" i="2" s="1"/>
  <c r="AR568" i="2"/>
  <c r="AS568" i="2"/>
  <c r="AT568" i="2"/>
  <c r="AF858" i="2"/>
  <c r="AD858" i="2"/>
  <c r="AC858" i="2"/>
  <c r="AE858" i="2"/>
  <c r="AB858" i="2"/>
  <c r="K858" i="2"/>
  <c r="L858" i="2" s="1"/>
  <c r="AT99" i="2"/>
  <c r="AS99" i="2"/>
  <c r="AR99" i="2"/>
  <c r="AY508" i="2"/>
  <c r="AX508" i="2"/>
  <c r="AW508" i="2"/>
  <c r="AV508" i="2"/>
  <c r="AU508" i="2"/>
  <c r="Q508" i="2"/>
  <c r="R508" i="2" s="1"/>
  <c r="AN203" i="2"/>
  <c r="AQ203" i="2"/>
  <c r="AP203" i="2"/>
  <c r="AO203" i="2"/>
  <c r="AM203" i="2"/>
  <c r="O203" i="2"/>
  <c r="P203" i="2" s="1"/>
  <c r="AF280" i="2"/>
  <c r="AE280" i="2"/>
  <c r="AD280" i="2"/>
  <c r="AB280" i="2"/>
  <c r="AC280" i="2"/>
  <c r="K280" i="2"/>
  <c r="L280" i="2" s="1"/>
  <c r="AR452" i="2"/>
  <c r="AT452" i="2"/>
  <c r="AS452" i="2"/>
  <c r="AB221" i="2"/>
  <c r="AF221" i="2"/>
  <c r="AE221" i="2"/>
  <c r="AD221" i="2"/>
  <c r="AC221" i="2"/>
  <c r="K221" i="2"/>
  <c r="L221" i="2" s="1"/>
  <c r="AP221" i="2"/>
  <c r="AN221" i="2"/>
  <c r="AM221" i="2"/>
  <c r="AO221" i="2"/>
  <c r="AQ221" i="2"/>
  <c r="O221" i="2"/>
  <c r="P221" i="2" s="1"/>
  <c r="AD1466" i="2"/>
  <c r="AF1466" i="2"/>
  <c r="AE1466" i="2"/>
  <c r="AC1466" i="2"/>
  <c r="AB1466" i="2"/>
  <c r="K1466" i="2"/>
  <c r="L1466" i="2" s="1"/>
  <c r="AQ1197" i="2"/>
  <c r="AP1197" i="2"/>
  <c r="AO1197" i="2"/>
  <c r="AN1197" i="2"/>
  <c r="AM1197" i="2"/>
  <c r="O1197" i="2"/>
  <c r="P1197" i="2" s="1"/>
  <c r="AO717" i="2"/>
  <c r="AN717" i="2"/>
  <c r="AQ717" i="2"/>
  <c r="AP717" i="2"/>
  <c r="AM717" i="2"/>
  <c r="O717" i="2"/>
  <c r="P717" i="2" s="1"/>
  <c r="AR504" i="2"/>
  <c r="AT504" i="2"/>
  <c r="AS504" i="2"/>
  <c r="AD1311" i="2"/>
  <c r="AF1311" i="2"/>
  <c r="AC1311" i="2"/>
  <c r="AB1311" i="2"/>
  <c r="AE1311" i="2"/>
  <c r="K1311" i="2"/>
  <c r="L1311" i="2" s="1"/>
  <c r="AW320" i="2"/>
  <c r="AV320" i="2"/>
  <c r="AU320" i="2"/>
  <c r="AY320" i="2"/>
  <c r="AX320" i="2"/>
  <c r="Q320" i="2"/>
  <c r="R320" i="2" s="1"/>
  <c r="AP734" i="2"/>
  <c r="AO734" i="2"/>
  <c r="AQ734" i="2"/>
  <c r="AN734" i="2"/>
  <c r="AM734" i="2"/>
  <c r="O734" i="2"/>
  <c r="P734" i="2" s="1"/>
  <c r="AN668" i="2"/>
  <c r="AM668" i="2"/>
  <c r="AQ668" i="2"/>
  <c r="AO668" i="2"/>
  <c r="AP668" i="2"/>
  <c r="O668" i="2"/>
  <c r="P668" i="2" s="1"/>
  <c r="AT507" i="2"/>
  <c r="AS507" i="2"/>
  <c r="AR507" i="2"/>
  <c r="AT473" i="2"/>
  <c r="AS473" i="2"/>
  <c r="AR473" i="2"/>
  <c r="AS1387" i="2"/>
  <c r="AR1387" i="2"/>
  <c r="AT1387" i="2"/>
  <c r="AD869" i="2"/>
  <c r="AC869" i="2"/>
  <c r="AB869" i="2"/>
  <c r="AE869" i="2"/>
  <c r="AF869" i="2"/>
  <c r="K869" i="2"/>
  <c r="L869" i="2" s="1"/>
  <c r="AR598" i="2"/>
  <c r="AT598" i="2"/>
  <c r="AS598" i="2"/>
  <c r="AY1281" i="2"/>
  <c r="AX1281" i="2"/>
  <c r="AV1281" i="2"/>
  <c r="AU1281" i="2"/>
  <c r="AW1281" i="2"/>
  <c r="Q1281" i="2"/>
  <c r="R1281" i="2" s="1"/>
  <c r="AQ777" i="2"/>
  <c r="AP777" i="2"/>
  <c r="AM777" i="2"/>
  <c r="AO777" i="2"/>
  <c r="AN777" i="2"/>
  <c r="O777" i="2"/>
  <c r="P777" i="2" s="1"/>
  <c r="AO342" i="2"/>
  <c r="AN342" i="2"/>
  <c r="AM342" i="2"/>
  <c r="AQ342" i="2"/>
  <c r="AP342" i="2"/>
  <c r="O342" i="2"/>
  <c r="P342" i="2" s="1"/>
  <c r="AE101" i="2"/>
  <c r="AD101" i="2"/>
  <c r="AC101" i="2"/>
  <c r="AB101" i="2"/>
  <c r="AF101" i="2"/>
  <c r="K101" i="2"/>
  <c r="L101" i="2" s="1"/>
  <c r="AM119" i="2"/>
  <c r="AO119" i="2"/>
  <c r="AN119" i="2"/>
  <c r="AQ119" i="2"/>
  <c r="AP119" i="2"/>
  <c r="O119" i="2"/>
  <c r="P119" i="2" s="1"/>
  <c r="AP1237" i="2"/>
  <c r="AO1237" i="2"/>
  <c r="AQ1237" i="2"/>
  <c r="AN1237" i="2"/>
  <c r="AM1237" i="2"/>
  <c r="O1237" i="2"/>
  <c r="P1237" i="2" s="1"/>
  <c r="AT528" i="2"/>
  <c r="AS528" i="2"/>
  <c r="AR528" i="2"/>
  <c r="AF102" i="2"/>
  <c r="AB102" i="2"/>
  <c r="AE102" i="2"/>
  <c r="AD102" i="2"/>
  <c r="AC102" i="2"/>
  <c r="K102" i="2"/>
  <c r="L102" i="2" s="1"/>
  <c r="AT185" i="2"/>
  <c r="AS185" i="2"/>
  <c r="AR185" i="2"/>
  <c r="AN284" i="2"/>
  <c r="AM284" i="2"/>
  <c r="AP284" i="2"/>
  <c r="AO284" i="2"/>
  <c r="AQ284" i="2"/>
  <c r="O284" i="2"/>
  <c r="P284" i="2" s="1"/>
  <c r="AM135" i="2"/>
  <c r="AP135" i="2"/>
  <c r="AO135" i="2"/>
  <c r="AN135" i="2"/>
  <c r="AQ135" i="2"/>
  <c r="O135" i="2"/>
  <c r="P135" i="2" s="1"/>
  <c r="AE1078" i="2"/>
  <c r="AC1078" i="2"/>
  <c r="AD1078" i="2"/>
  <c r="AB1078" i="2"/>
  <c r="AF1078" i="2"/>
  <c r="K1078" i="2"/>
  <c r="L1078" i="2" s="1"/>
  <c r="AN634" i="2"/>
  <c r="AM634" i="2"/>
  <c r="AO634" i="2"/>
  <c r="AP634" i="2"/>
  <c r="AQ634" i="2"/>
  <c r="O634" i="2"/>
  <c r="P634" i="2" s="1"/>
  <c r="AT857" i="2"/>
  <c r="AS857" i="2"/>
  <c r="AR857" i="2"/>
  <c r="AF985" i="2"/>
  <c r="AE985" i="2"/>
  <c r="AD985" i="2"/>
  <c r="AC985" i="2"/>
  <c r="AB985" i="2"/>
  <c r="K985" i="2"/>
  <c r="L985" i="2" s="1"/>
  <c r="AD781" i="2"/>
  <c r="AC781" i="2"/>
  <c r="AB781" i="2"/>
  <c r="AE781" i="2"/>
  <c r="AF781" i="2"/>
  <c r="K781" i="2"/>
  <c r="L781" i="2" s="1"/>
  <c r="AY932" i="2"/>
  <c r="AU932" i="2"/>
  <c r="AX932" i="2"/>
  <c r="AW932" i="2"/>
  <c r="AV932" i="2"/>
  <c r="Q932" i="2"/>
  <c r="R932" i="2" s="1"/>
  <c r="AD837" i="2"/>
  <c r="AC837" i="2"/>
  <c r="AB837" i="2"/>
  <c r="AE837" i="2"/>
  <c r="AF837" i="2"/>
  <c r="K837" i="2"/>
  <c r="L837" i="2" s="1"/>
  <c r="AQ1260" i="2"/>
  <c r="AP1260" i="2"/>
  <c r="AO1260" i="2"/>
  <c r="AN1260" i="2"/>
  <c r="AM1260" i="2"/>
  <c r="O1260" i="2"/>
  <c r="P1260" i="2" s="1"/>
  <c r="AQ813" i="2"/>
  <c r="AP813" i="2"/>
  <c r="AO813" i="2"/>
  <c r="AN813" i="2"/>
  <c r="AM813" i="2"/>
  <c r="O813" i="2"/>
  <c r="P813" i="2" s="1"/>
  <c r="AE370" i="2"/>
  <c r="AD370" i="2"/>
  <c r="AC370" i="2"/>
  <c r="AB370" i="2"/>
  <c r="AF370" i="2"/>
  <c r="K370" i="2"/>
  <c r="L370" i="2" s="1"/>
  <c r="AM103" i="2"/>
  <c r="AP103" i="2"/>
  <c r="AO103" i="2"/>
  <c r="AN103" i="2"/>
  <c r="AQ103" i="2"/>
  <c r="O103" i="2"/>
  <c r="P103" i="2" s="1"/>
  <c r="AT1485" i="2"/>
  <c r="AR1485" i="2"/>
  <c r="AS1485" i="2"/>
  <c r="AB299" i="2"/>
  <c r="AF299" i="2"/>
  <c r="AE299" i="2"/>
  <c r="AC299" i="2"/>
  <c r="AD299" i="2"/>
  <c r="K299" i="2"/>
  <c r="L299" i="2" s="1"/>
  <c r="AQ299" i="2"/>
  <c r="AP299" i="2"/>
  <c r="AN299" i="2"/>
  <c r="AO299" i="2"/>
  <c r="AM299" i="2"/>
  <c r="O299" i="2"/>
  <c r="P299" i="2" s="1"/>
  <c r="AD891" i="2"/>
  <c r="AC891" i="2"/>
  <c r="AB891" i="2"/>
  <c r="AE891" i="2"/>
  <c r="AF891" i="2"/>
  <c r="K891" i="2"/>
  <c r="L891" i="2" s="1"/>
  <c r="AT105" i="2"/>
  <c r="AS105" i="2"/>
  <c r="AR105" i="2"/>
  <c r="AR118" i="2"/>
  <c r="AS118" i="2"/>
  <c r="AT118" i="2"/>
  <c r="AM163" i="2"/>
  <c r="AP163" i="2"/>
  <c r="AO163" i="2"/>
  <c r="AN163" i="2"/>
  <c r="AQ163" i="2"/>
  <c r="O163" i="2"/>
  <c r="P163" i="2" s="1"/>
  <c r="AP874" i="2"/>
  <c r="AO874" i="2"/>
  <c r="AN874" i="2"/>
  <c r="AQ874" i="2"/>
  <c r="AM874" i="2"/>
  <c r="O874" i="2"/>
  <c r="P874" i="2" s="1"/>
  <c r="AN1437" i="2"/>
  <c r="AM1437" i="2"/>
  <c r="AQ1437" i="2"/>
  <c r="AP1437" i="2"/>
  <c r="AO1437" i="2"/>
  <c r="O1437" i="2"/>
  <c r="P1437" i="2" s="1"/>
  <c r="AT1285" i="2"/>
  <c r="AS1285" i="2"/>
  <c r="AR1285" i="2"/>
  <c r="AF308" i="2"/>
  <c r="AE308" i="2"/>
  <c r="AD308" i="2"/>
  <c r="AB308" i="2"/>
  <c r="AC308" i="2"/>
  <c r="K308" i="2"/>
  <c r="L308" i="2" s="1"/>
  <c r="AT1463" i="2"/>
  <c r="AS1463" i="2"/>
  <c r="AR1463" i="2"/>
  <c r="AB1222" i="2"/>
  <c r="AF1222" i="2"/>
  <c r="AE1222" i="2"/>
  <c r="AD1222" i="2"/>
  <c r="AC1222" i="2"/>
  <c r="K1222" i="2"/>
  <c r="L1222" i="2" s="1"/>
  <c r="AX878" i="2"/>
  <c r="AW878" i="2"/>
  <c r="AV878" i="2"/>
  <c r="AY878" i="2"/>
  <c r="AU878" i="2"/>
  <c r="Q878" i="2"/>
  <c r="R878" i="2" s="1"/>
  <c r="AY1406" i="2"/>
  <c r="AV1406" i="2"/>
  <c r="AX1406" i="2"/>
  <c r="AW1406" i="2"/>
  <c r="AU1406" i="2"/>
  <c r="Q1406" i="2"/>
  <c r="R1406" i="2" s="1"/>
  <c r="AW705" i="2"/>
  <c r="AX705" i="2"/>
  <c r="AV705" i="2"/>
  <c r="AU705" i="2"/>
  <c r="AY705" i="2"/>
  <c r="Q705" i="2"/>
  <c r="R705" i="2" s="1"/>
  <c r="AY645" i="2"/>
  <c r="AX645" i="2"/>
  <c r="AW645" i="2"/>
  <c r="AV645" i="2"/>
  <c r="AU645" i="2"/>
  <c r="Q645" i="2"/>
  <c r="R645" i="2" s="1"/>
  <c r="AQ926" i="2"/>
  <c r="AM926" i="2"/>
  <c r="AP926" i="2"/>
  <c r="AO926" i="2"/>
  <c r="AN926" i="2"/>
  <c r="O926" i="2"/>
  <c r="P926" i="2" s="1"/>
  <c r="AY574" i="2"/>
  <c r="AX574" i="2"/>
  <c r="AW574" i="2"/>
  <c r="AU574" i="2"/>
  <c r="AV574" i="2"/>
  <c r="Q574" i="2"/>
  <c r="R574" i="2" s="1"/>
  <c r="AX752" i="2"/>
  <c r="AW752" i="2"/>
  <c r="AV752" i="2"/>
  <c r="AU752" i="2"/>
  <c r="AY752" i="2"/>
  <c r="Q752" i="2"/>
  <c r="R752" i="2" s="1"/>
  <c r="AF1467" i="2"/>
  <c r="AE1467" i="2"/>
  <c r="AD1467" i="2"/>
  <c r="AC1467" i="2"/>
  <c r="AB1467" i="2"/>
  <c r="K1467" i="2"/>
  <c r="L1467" i="2" s="1"/>
  <c r="AT1422" i="2"/>
  <c r="AS1422" i="2"/>
  <c r="AR1422" i="2"/>
  <c r="AR1010" i="2"/>
  <c r="AS1010" i="2"/>
  <c r="AT1010" i="2"/>
  <c r="AU1176" i="2"/>
  <c r="AV1176" i="2"/>
  <c r="AY1176" i="2"/>
  <c r="AW1176" i="2"/>
  <c r="AX1176" i="2"/>
  <c r="Q1176" i="2"/>
  <c r="R1176" i="2" s="1"/>
  <c r="AT834" i="2"/>
  <c r="AS834" i="2"/>
  <c r="AR834" i="2"/>
  <c r="AR1171" i="2"/>
  <c r="AS1171" i="2"/>
  <c r="AT1171" i="2"/>
  <c r="AT682" i="2"/>
  <c r="AS682" i="2"/>
  <c r="AR682" i="2"/>
  <c r="AF473" i="2"/>
  <c r="AE473" i="2"/>
  <c r="AD473" i="2"/>
  <c r="AC473" i="2"/>
  <c r="AB473" i="2"/>
  <c r="K473" i="2"/>
  <c r="L473" i="2" s="1"/>
  <c r="AY472" i="2"/>
  <c r="AX472" i="2"/>
  <c r="AW472" i="2"/>
  <c r="AU472" i="2"/>
  <c r="AV472" i="2"/>
  <c r="Q472" i="2"/>
  <c r="R472" i="2" s="1"/>
  <c r="AS1199" i="2"/>
  <c r="AR1199" i="2"/>
  <c r="AT1199" i="2"/>
  <c r="AF1259" i="2"/>
  <c r="AD1259" i="2"/>
  <c r="AC1259" i="2"/>
  <c r="AB1259" i="2"/>
  <c r="AE1259" i="2"/>
  <c r="K1259" i="2"/>
  <c r="L1259" i="2" s="1"/>
  <c r="AM591" i="2"/>
  <c r="AQ591" i="2"/>
  <c r="AN591" i="2"/>
  <c r="AP591" i="2"/>
  <c r="AO591" i="2"/>
  <c r="O591" i="2"/>
  <c r="P591" i="2" s="1"/>
  <c r="AT1405" i="2"/>
  <c r="AS1405" i="2"/>
  <c r="AR1405" i="2"/>
  <c r="AF998" i="2"/>
  <c r="AE998" i="2"/>
  <c r="AD998" i="2"/>
  <c r="AC998" i="2"/>
  <c r="AB998" i="2"/>
  <c r="K998" i="2"/>
  <c r="L998" i="2" s="1"/>
  <c r="AF1209" i="2"/>
  <c r="AE1209" i="2"/>
  <c r="AC1209" i="2"/>
  <c r="AB1209" i="2"/>
  <c r="AD1209" i="2"/>
  <c r="K1209" i="2"/>
  <c r="L1209" i="2" s="1"/>
  <c r="AB709" i="2"/>
  <c r="AD709" i="2"/>
  <c r="AF709" i="2"/>
  <c r="AE709" i="2"/>
  <c r="AC709" i="2"/>
  <c r="K709" i="2"/>
  <c r="L709" i="2" s="1"/>
  <c r="AX14" i="2"/>
  <c r="AW14" i="2"/>
  <c r="AV14" i="2"/>
  <c r="AU14" i="2"/>
  <c r="AY14" i="2"/>
  <c r="Q14" i="2"/>
  <c r="R14" i="2" s="1"/>
  <c r="AT979" i="2"/>
  <c r="AS979" i="2"/>
  <c r="AR979" i="2"/>
  <c r="AT893" i="2"/>
  <c r="AS893" i="2"/>
  <c r="AR893" i="2"/>
  <c r="AT769" i="2"/>
  <c r="AS769" i="2"/>
  <c r="AR769" i="2"/>
  <c r="AT171" i="2"/>
  <c r="AS171" i="2"/>
  <c r="AR171" i="2"/>
  <c r="AF324" i="2"/>
  <c r="AE324" i="2"/>
  <c r="AD324" i="2"/>
  <c r="AB324" i="2"/>
  <c r="AC324" i="2"/>
  <c r="K324" i="2"/>
  <c r="L324" i="2" s="1"/>
  <c r="AE996" i="2"/>
  <c r="AD996" i="2"/>
  <c r="AC996" i="2"/>
  <c r="AB996" i="2"/>
  <c r="AF996" i="2"/>
  <c r="K996" i="2"/>
  <c r="L996" i="2" s="1"/>
  <c r="AN505" i="2"/>
  <c r="AM505" i="2"/>
  <c r="AQ505" i="2"/>
  <c r="AP505" i="2"/>
  <c r="AO505" i="2"/>
  <c r="O505" i="2"/>
  <c r="P505" i="2" s="1"/>
  <c r="AB271" i="2"/>
  <c r="AF271" i="2"/>
  <c r="AE271" i="2"/>
  <c r="AC271" i="2"/>
  <c r="AD271" i="2"/>
  <c r="K271" i="2"/>
  <c r="L271" i="2" s="1"/>
  <c r="AQ271" i="2"/>
  <c r="AP271" i="2"/>
  <c r="AN271" i="2"/>
  <c r="AO271" i="2"/>
  <c r="AM271" i="2"/>
  <c r="O271" i="2"/>
  <c r="P271" i="2" s="1"/>
  <c r="AF987" i="2"/>
  <c r="AE987" i="2"/>
  <c r="AD987" i="2"/>
  <c r="AC987" i="2"/>
  <c r="AB987" i="2"/>
  <c r="K987" i="2"/>
  <c r="L987" i="2" s="1"/>
  <c r="AC922" i="2"/>
  <c r="AB922" i="2"/>
  <c r="AE922" i="2"/>
  <c r="AF922" i="2"/>
  <c r="AD922" i="2"/>
  <c r="K922" i="2"/>
  <c r="L922" i="2" s="1"/>
  <c r="AW1194" i="2"/>
  <c r="AV1194" i="2"/>
  <c r="AU1194" i="2"/>
  <c r="AX1194" i="2"/>
  <c r="AY1194" i="2"/>
  <c r="Q1194" i="2"/>
  <c r="R1194" i="2" s="1"/>
  <c r="AW1343" i="2"/>
  <c r="AX1343" i="2"/>
  <c r="AV1343" i="2"/>
  <c r="AU1343" i="2"/>
  <c r="AY1343" i="2"/>
  <c r="Q1343" i="2"/>
  <c r="R1343" i="2" s="1"/>
  <c r="AT873" i="2"/>
  <c r="AS873" i="2"/>
  <c r="AR873" i="2"/>
  <c r="AT1407" i="2"/>
  <c r="AS1407" i="2"/>
  <c r="AR1407" i="2"/>
  <c r="AN630" i="2"/>
  <c r="AM630" i="2"/>
  <c r="AO630" i="2"/>
  <c r="AP630" i="2"/>
  <c r="AQ630" i="2"/>
  <c r="O630" i="2"/>
  <c r="P630" i="2" s="1"/>
  <c r="AY637" i="2"/>
  <c r="AX637" i="2"/>
  <c r="AW637" i="2"/>
  <c r="AV637" i="2"/>
  <c r="AU637" i="2"/>
  <c r="Q637" i="2"/>
  <c r="R637" i="2" s="1"/>
  <c r="AT777" i="2"/>
  <c r="AS777" i="2"/>
  <c r="AR777" i="2"/>
  <c r="AT135" i="2"/>
  <c r="AS135" i="2"/>
  <c r="AR135" i="2"/>
  <c r="AT589" i="2"/>
  <c r="AS589" i="2"/>
  <c r="AR589" i="2"/>
  <c r="AT121" i="2"/>
  <c r="AS121" i="2"/>
  <c r="AR121" i="2"/>
  <c r="AP859" i="2"/>
  <c r="AO859" i="2"/>
  <c r="AM859" i="2"/>
  <c r="AN859" i="2"/>
  <c r="AQ859" i="2"/>
  <c r="O859" i="2"/>
  <c r="P859" i="2" s="1"/>
  <c r="AF890" i="2"/>
  <c r="AD890" i="2"/>
  <c r="AC890" i="2"/>
  <c r="AE890" i="2"/>
  <c r="AB890" i="2"/>
  <c r="K890" i="2"/>
  <c r="L890" i="2" s="1"/>
  <c r="AS1478" i="2"/>
  <c r="AR1478" i="2"/>
  <c r="AT1478" i="2"/>
  <c r="AQ1155" i="2"/>
  <c r="AP1155" i="2"/>
  <c r="AO1155" i="2"/>
  <c r="AN1155" i="2"/>
  <c r="AM1155" i="2"/>
  <c r="O1155" i="2"/>
  <c r="P1155" i="2" s="1"/>
  <c r="AR498" i="2"/>
  <c r="AT498" i="2"/>
  <c r="AS498" i="2"/>
  <c r="AE563" i="2"/>
  <c r="AD563" i="2"/>
  <c r="AC563" i="2"/>
  <c r="AF563" i="2"/>
  <c r="AB563" i="2"/>
  <c r="K563" i="2"/>
  <c r="L563" i="2" s="1"/>
  <c r="AU1174" i="2"/>
  <c r="AY1174" i="2"/>
  <c r="AX1174" i="2"/>
  <c r="AW1174" i="2"/>
  <c r="AV1174" i="2"/>
  <c r="Q1174" i="2"/>
  <c r="R1174" i="2" s="1"/>
  <c r="AF509" i="2"/>
  <c r="AE509" i="2"/>
  <c r="AD509" i="2"/>
  <c r="AC509" i="2"/>
  <c r="AB509" i="2"/>
  <c r="K509" i="2"/>
  <c r="L509" i="2" s="1"/>
  <c r="AU1457" i="2"/>
  <c r="AY1457" i="2"/>
  <c r="AX1457" i="2"/>
  <c r="AV1457" i="2"/>
  <c r="AW1457" i="2"/>
  <c r="Q1457" i="2"/>
  <c r="R1457" i="2" s="1"/>
  <c r="AP841" i="2"/>
  <c r="AM841" i="2"/>
  <c r="AQ841" i="2"/>
  <c r="AO841" i="2"/>
  <c r="AN841" i="2"/>
  <c r="O841" i="2"/>
  <c r="P841" i="2" s="1"/>
  <c r="AS1257" i="2"/>
  <c r="AR1257" i="2"/>
  <c r="AT1257" i="2"/>
  <c r="AB460" i="2"/>
  <c r="AE460" i="2"/>
  <c r="AF460" i="2"/>
  <c r="AD460" i="2"/>
  <c r="AC460" i="2"/>
  <c r="K460" i="2"/>
  <c r="L460" i="2" s="1"/>
  <c r="AB1349" i="2"/>
  <c r="AE1349" i="2"/>
  <c r="AD1349" i="2"/>
  <c r="AC1349" i="2"/>
  <c r="AF1349" i="2"/>
  <c r="K1349" i="2"/>
  <c r="L1349" i="2" s="1"/>
  <c r="AD885" i="2"/>
  <c r="AC885" i="2"/>
  <c r="AB885" i="2"/>
  <c r="AE885" i="2"/>
  <c r="AF885" i="2"/>
  <c r="K885" i="2"/>
  <c r="L885" i="2" s="1"/>
  <c r="AT837" i="2"/>
  <c r="AS837" i="2"/>
  <c r="AR837" i="2"/>
  <c r="AT565" i="2"/>
  <c r="AS565" i="2"/>
  <c r="AR565" i="2"/>
  <c r="AS1141" i="2"/>
  <c r="AR1141" i="2"/>
  <c r="AT1141" i="2"/>
  <c r="AT811" i="2"/>
  <c r="AS811" i="2"/>
  <c r="AR811" i="2"/>
  <c r="AE117" i="2"/>
  <c r="AD117" i="2"/>
  <c r="AC117" i="2"/>
  <c r="AB117" i="2"/>
  <c r="AF117" i="2"/>
  <c r="K117" i="2"/>
  <c r="L117" i="2" s="1"/>
  <c r="AT457" i="2"/>
  <c r="AS457" i="2"/>
  <c r="AR457" i="2"/>
  <c r="AF1079" i="2"/>
  <c r="AE1079" i="2"/>
  <c r="AC1079" i="2"/>
  <c r="AB1079" i="2"/>
  <c r="AD1079" i="2"/>
  <c r="K1079" i="2"/>
  <c r="L1079" i="2" s="1"/>
  <c r="AT161" i="2"/>
  <c r="AS161" i="2"/>
  <c r="AR161" i="2"/>
  <c r="AE555" i="2"/>
  <c r="AD555" i="2"/>
  <c r="AC555" i="2"/>
  <c r="AF555" i="2"/>
  <c r="AB555" i="2"/>
  <c r="K555" i="2"/>
  <c r="L555" i="2" s="1"/>
  <c r="AD191" i="2"/>
  <c r="AC191" i="2"/>
  <c r="AB191" i="2"/>
  <c r="AF191" i="2"/>
  <c r="AE191" i="2"/>
  <c r="K191" i="2"/>
  <c r="L191" i="2" s="1"/>
  <c r="AC1491" i="2"/>
  <c r="AE1491" i="2"/>
  <c r="AD1491" i="2"/>
  <c r="AB1491" i="2"/>
  <c r="AF1491" i="2"/>
  <c r="K1491" i="2"/>
  <c r="L1491" i="2" s="1"/>
  <c r="AE1291" i="2"/>
  <c r="AD1291" i="2"/>
  <c r="AC1291" i="2"/>
  <c r="AB1291" i="2"/>
  <c r="AF1291" i="2"/>
  <c r="K1291" i="2"/>
  <c r="L1291" i="2" s="1"/>
  <c r="AO1180" i="2"/>
  <c r="AM1180" i="2"/>
  <c r="AQ1180" i="2"/>
  <c r="AP1180" i="2"/>
  <c r="AN1180" i="2"/>
  <c r="O1180" i="2"/>
  <c r="P1180" i="2" s="1"/>
  <c r="AV656" i="2"/>
  <c r="AU656" i="2"/>
  <c r="AY656" i="2"/>
  <c r="AW656" i="2"/>
  <c r="AX656" i="2"/>
  <c r="Q656" i="2"/>
  <c r="R656" i="2" s="1"/>
  <c r="AV654" i="2"/>
  <c r="AU654" i="2"/>
  <c r="AY654" i="2"/>
  <c r="AW654" i="2"/>
  <c r="AX654" i="2"/>
  <c r="Q654" i="2"/>
  <c r="R654" i="2" s="1"/>
  <c r="AN1352" i="2"/>
  <c r="AO1352" i="2"/>
  <c r="AP1352" i="2"/>
  <c r="AM1352" i="2"/>
  <c r="AQ1352" i="2"/>
  <c r="O1352" i="2"/>
  <c r="P1352" i="2" s="1"/>
  <c r="AS1340" i="2"/>
  <c r="AT1340" i="2"/>
  <c r="AR1340" i="2"/>
  <c r="AF1175" i="2"/>
  <c r="AB1175" i="2"/>
  <c r="AE1175" i="2"/>
  <c r="AC1175" i="2"/>
  <c r="AD1175" i="2"/>
  <c r="K1175" i="2"/>
  <c r="L1175" i="2" s="1"/>
  <c r="AT495" i="2"/>
  <c r="AS495" i="2"/>
  <c r="AR495" i="2"/>
  <c r="AN479" i="2"/>
  <c r="AM479" i="2"/>
  <c r="AQ479" i="2"/>
  <c r="AP479" i="2"/>
  <c r="AO479" i="2"/>
  <c r="O479" i="2"/>
  <c r="P479" i="2" s="1"/>
  <c r="AT587" i="2"/>
  <c r="AS587" i="2"/>
  <c r="AR587" i="2"/>
  <c r="AB1085" i="2"/>
  <c r="AD1085" i="2"/>
  <c r="AE1085" i="2"/>
  <c r="AC1085" i="2"/>
  <c r="AF1085" i="2"/>
  <c r="K1085" i="2"/>
  <c r="L1085" i="2" s="1"/>
  <c r="AQ1085" i="2"/>
  <c r="AP1085" i="2"/>
  <c r="AO1085" i="2"/>
  <c r="AM1085" i="2"/>
  <c r="AN1085" i="2"/>
  <c r="O1085" i="2"/>
  <c r="P1085" i="2" s="1"/>
  <c r="AS912" i="2"/>
  <c r="AR912" i="2"/>
  <c r="AT912" i="2"/>
  <c r="AT841" i="2"/>
  <c r="AS841" i="2"/>
  <c r="AR841" i="2"/>
  <c r="AE1481" i="2"/>
  <c r="AB1481" i="2"/>
  <c r="AF1481" i="2"/>
  <c r="AC1481" i="2"/>
  <c r="AD1481" i="2"/>
  <c r="K1481" i="2"/>
  <c r="L1481" i="2" s="1"/>
  <c r="AF1048" i="2"/>
  <c r="AE1048" i="2"/>
  <c r="AD1048" i="2"/>
  <c r="AB1048" i="2"/>
  <c r="AC1048" i="2"/>
  <c r="K1048" i="2"/>
  <c r="L1048" i="2" s="1"/>
  <c r="AF526" i="2"/>
  <c r="AE526" i="2"/>
  <c r="AD526" i="2"/>
  <c r="AC526" i="2"/>
  <c r="AB526" i="2"/>
  <c r="K526" i="2"/>
  <c r="L526" i="2" s="1"/>
  <c r="AT853" i="2"/>
  <c r="AS853" i="2"/>
  <c r="AR853" i="2"/>
  <c r="AS1374" i="2"/>
  <c r="AR1374" i="2"/>
  <c r="AT1374" i="2"/>
  <c r="AO1130" i="2"/>
  <c r="AP1130" i="2"/>
  <c r="AN1130" i="2"/>
  <c r="AM1130" i="2"/>
  <c r="AQ1130" i="2"/>
  <c r="O1130" i="2"/>
  <c r="P1130" i="2" s="1"/>
  <c r="AV449" i="2"/>
  <c r="AU449" i="2"/>
  <c r="AY449" i="2"/>
  <c r="AX449" i="2"/>
  <c r="AW449" i="2"/>
  <c r="Q449" i="2"/>
  <c r="R449" i="2" s="1"/>
  <c r="AU111" i="2"/>
  <c r="AW111" i="2"/>
  <c r="AV111" i="2"/>
  <c r="AY111" i="2"/>
  <c r="AX111" i="2"/>
  <c r="Q111" i="2"/>
  <c r="R111" i="2" s="1"/>
  <c r="AR584" i="2"/>
  <c r="AS584" i="2"/>
  <c r="AT584" i="2"/>
  <c r="AT91" i="2"/>
  <c r="AS91" i="2"/>
  <c r="AR91" i="2"/>
  <c r="AB253" i="2"/>
  <c r="AF253" i="2"/>
  <c r="AE253" i="2"/>
  <c r="AC253" i="2"/>
  <c r="AD253" i="2"/>
  <c r="K253" i="2"/>
  <c r="L253" i="2" s="1"/>
  <c r="AP253" i="2"/>
  <c r="AN253" i="2"/>
  <c r="AM253" i="2"/>
  <c r="AQ253" i="2"/>
  <c r="AO253" i="2"/>
  <c r="O253" i="2"/>
  <c r="P253" i="2" s="1"/>
  <c r="AQ906" i="2"/>
  <c r="AM906" i="2"/>
  <c r="AP906" i="2"/>
  <c r="AO906" i="2"/>
  <c r="AN906" i="2"/>
  <c r="O906" i="2"/>
  <c r="P906" i="2" s="1"/>
  <c r="AE127" i="2"/>
  <c r="AD127" i="2"/>
  <c r="AC127" i="2"/>
  <c r="AB127" i="2"/>
  <c r="AF127" i="2"/>
  <c r="K127" i="2"/>
  <c r="L127" i="2" s="1"/>
  <c r="AT453" i="2"/>
  <c r="AS453" i="2"/>
  <c r="AR453" i="2"/>
  <c r="AT131" i="2"/>
  <c r="AS131" i="2"/>
  <c r="AR131" i="2"/>
  <c r="AS1217" i="2"/>
  <c r="AR1217" i="2"/>
  <c r="AT1217" i="2"/>
  <c r="AT616" i="2"/>
  <c r="AS616" i="2"/>
  <c r="AR616" i="2"/>
  <c r="AN656" i="2"/>
  <c r="AM656" i="2"/>
  <c r="AQ656" i="2"/>
  <c r="AO656" i="2"/>
  <c r="AP656" i="2"/>
  <c r="O656" i="2"/>
  <c r="P656" i="2" s="1"/>
  <c r="AO1178" i="2"/>
  <c r="AM1178" i="2"/>
  <c r="AQ1178" i="2"/>
  <c r="AP1178" i="2"/>
  <c r="AN1178" i="2"/>
  <c r="O1178" i="2"/>
  <c r="P1178" i="2" s="1"/>
  <c r="AQ1364" i="2"/>
  <c r="AO1364" i="2"/>
  <c r="AN1364" i="2"/>
  <c r="AP1364" i="2"/>
  <c r="AM1364" i="2"/>
  <c r="O1364" i="2"/>
  <c r="P1364" i="2" s="1"/>
  <c r="AQ1353" i="2"/>
  <c r="AN1353" i="2"/>
  <c r="AP1353" i="2"/>
  <c r="AO1353" i="2"/>
  <c r="AM1353" i="2"/>
  <c r="O1353" i="2"/>
  <c r="P1353" i="2" s="1"/>
  <c r="AY492" i="2"/>
  <c r="AX492" i="2"/>
  <c r="AW492" i="2"/>
  <c r="AV492" i="2"/>
  <c r="AU492" i="2"/>
  <c r="Q492" i="2"/>
  <c r="R492" i="2" s="1"/>
  <c r="AR1337" i="2"/>
  <c r="AS1337" i="2"/>
  <c r="AT1337" i="2"/>
  <c r="AX959" i="2"/>
  <c r="AW959" i="2"/>
  <c r="AV959" i="2"/>
  <c r="AU959" i="2"/>
  <c r="AY959" i="2"/>
  <c r="Q959" i="2"/>
  <c r="R959" i="2" s="1"/>
  <c r="AT684" i="2"/>
  <c r="AS684" i="2"/>
  <c r="AR684" i="2"/>
  <c r="AC1157" i="2"/>
  <c r="AB1157" i="2"/>
  <c r="AF1157" i="2"/>
  <c r="AD1157" i="2"/>
  <c r="AE1157" i="2"/>
  <c r="K1157" i="2"/>
  <c r="L1157" i="2" s="1"/>
  <c r="AX1227" i="2"/>
  <c r="AY1227" i="2"/>
  <c r="AV1227" i="2"/>
  <c r="AU1227" i="2"/>
  <c r="AW1227" i="2"/>
  <c r="Q1227" i="2"/>
  <c r="R1227" i="2" s="1"/>
  <c r="AT987" i="2"/>
  <c r="AS987" i="2"/>
  <c r="AR987" i="2"/>
  <c r="AT513" i="2"/>
  <c r="AS513" i="2"/>
  <c r="AR513" i="2"/>
  <c r="AM105" i="2"/>
  <c r="AN105" i="2"/>
  <c r="AQ105" i="2"/>
  <c r="AP105" i="2"/>
  <c r="AO105" i="2"/>
  <c r="O105" i="2"/>
  <c r="P105" i="2" s="1"/>
  <c r="AO171" i="2"/>
  <c r="AN171" i="2"/>
  <c r="AM171" i="2"/>
  <c r="AQ171" i="2"/>
  <c r="AP171" i="2"/>
  <c r="O171" i="2"/>
  <c r="P171" i="2" s="1"/>
  <c r="AR1497" i="2"/>
  <c r="AT1497" i="2"/>
  <c r="AS1497" i="2"/>
  <c r="AO1270" i="2"/>
  <c r="AN1270" i="2"/>
  <c r="AP1270" i="2"/>
  <c r="AM1270" i="2"/>
  <c r="AQ1270" i="2"/>
  <c r="O1270" i="2"/>
  <c r="P1270" i="2" s="1"/>
  <c r="AC1185" i="2"/>
  <c r="AF1185" i="2"/>
  <c r="AE1185" i="2"/>
  <c r="AD1185" i="2"/>
  <c r="AB1185" i="2"/>
  <c r="K1185" i="2"/>
  <c r="L1185" i="2" s="1"/>
  <c r="AT187" i="2"/>
  <c r="AS187" i="2"/>
  <c r="AR187" i="2"/>
  <c r="AM139" i="2"/>
  <c r="AP139" i="2"/>
  <c r="AO139" i="2"/>
  <c r="AN139" i="2"/>
  <c r="AQ139" i="2"/>
  <c r="O139" i="2"/>
  <c r="P139" i="2" s="1"/>
  <c r="AT489" i="2"/>
  <c r="AS489" i="2"/>
  <c r="AR489" i="2"/>
  <c r="AQ498" i="2"/>
  <c r="AP498" i="2"/>
  <c r="AO498" i="2"/>
  <c r="AN498" i="2"/>
  <c r="AM498" i="2"/>
  <c r="O498" i="2"/>
  <c r="P498" i="2" s="1"/>
  <c r="AV431" i="2"/>
  <c r="AY431" i="2"/>
  <c r="AX431" i="2"/>
  <c r="AW431" i="2"/>
  <c r="AU431" i="2"/>
  <c r="Q431" i="2"/>
  <c r="R431" i="2" s="1"/>
  <c r="AM616" i="2"/>
  <c r="AO616" i="2"/>
  <c r="AN616" i="2"/>
  <c r="AP616" i="2"/>
  <c r="AQ616" i="2"/>
  <c r="O616" i="2"/>
  <c r="P616" i="2" s="1"/>
  <c r="AY1208" i="2"/>
  <c r="AW1208" i="2"/>
  <c r="AV1208" i="2"/>
  <c r="AX1208" i="2"/>
  <c r="AU1208" i="2"/>
  <c r="Q1208" i="2"/>
  <c r="R1208" i="2" s="1"/>
  <c r="AC930" i="2"/>
  <c r="AB930" i="2"/>
  <c r="AE930" i="2"/>
  <c r="AF930" i="2"/>
  <c r="AD930" i="2"/>
  <c r="K930" i="2"/>
  <c r="L930" i="2" s="1"/>
  <c r="AY1064" i="2"/>
  <c r="AX1064" i="2"/>
  <c r="AV1064" i="2"/>
  <c r="AU1064" i="2"/>
  <c r="AW1064" i="2"/>
  <c r="Q1064" i="2"/>
  <c r="R1064" i="2" s="1"/>
  <c r="AE1479" i="2"/>
  <c r="AB1479" i="2"/>
  <c r="AD1479" i="2"/>
  <c r="AC1479" i="2"/>
  <c r="AF1479" i="2"/>
  <c r="K1479" i="2"/>
  <c r="L1479" i="2" s="1"/>
  <c r="AT1254" i="2"/>
  <c r="AS1254" i="2"/>
  <c r="AR1254" i="2"/>
  <c r="AC1187" i="2"/>
  <c r="AB1187" i="2"/>
  <c r="AF1187" i="2"/>
  <c r="AE1187" i="2"/>
  <c r="AD1187" i="2"/>
  <c r="K1187" i="2"/>
  <c r="L1187" i="2" s="1"/>
  <c r="AC1127" i="2"/>
  <c r="AD1127" i="2"/>
  <c r="AF1127" i="2"/>
  <c r="AE1127" i="2"/>
  <c r="AB1127" i="2"/>
  <c r="K1127" i="2"/>
  <c r="L1127" i="2" s="1"/>
  <c r="AT871" i="2"/>
  <c r="AS871" i="2"/>
  <c r="AR871" i="2"/>
  <c r="AQ1159" i="2"/>
  <c r="AP1159" i="2"/>
  <c r="AO1159" i="2"/>
  <c r="AN1159" i="2"/>
  <c r="AM1159" i="2"/>
  <c r="O1159" i="2"/>
  <c r="P1159" i="2" s="1"/>
  <c r="AN1344" i="2"/>
  <c r="AP1344" i="2"/>
  <c r="AO1344" i="2"/>
  <c r="AM1344" i="2"/>
  <c r="AQ1344" i="2"/>
  <c r="O1344" i="2"/>
  <c r="P1344" i="2" s="1"/>
  <c r="AF876" i="2"/>
  <c r="AD876" i="2"/>
  <c r="AC876" i="2"/>
  <c r="AB876" i="2"/>
  <c r="AE876" i="2"/>
  <c r="K876" i="2"/>
  <c r="L876" i="2" s="1"/>
  <c r="AD811" i="2"/>
  <c r="AC811" i="2"/>
  <c r="AF811" i="2"/>
  <c r="AB811" i="2"/>
  <c r="AE811" i="2"/>
  <c r="K811" i="2"/>
  <c r="L811" i="2" s="1"/>
  <c r="AT520" i="2"/>
  <c r="AS520" i="2"/>
  <c r="AR520" i="2"/>
  <c r="AT1439" i="2"/>
  <c r="AR1439" i="2"/>
  <c r="AS1439" i="2"/>
  <c r="AD849" i="2"/>
  <c r="AC849" i="2"/>
  <c r="AB849" i="2"/>
  <c r="AE849" i="2"/>
  <c r="AF849" i="2"/>
  <c r="K849" i="2"/>
  <c r="L849" i="2" s="1"/>
  <c r="AE123" i="2"/>
  <c r="AD123" i="2"/>
  <c r="AC123" i="2"/>
  <c r="AB123" i="2"/>
  <c r="AF123" i="2"/>
  <c r="K123" i="2"/>
  <c r="L123" i="2" s="1"/>
  <c r="AO1490" i="2"/>
  <c r="AQ1490" i="2"/>
  <c r="AP1490" i="2"/>
  <c r="AM1490" i="2"/>
  <c r="AN1490" i="2"/>
  <c r="O1490" i="2"/>
  <c r="P1490" i="2" s="1"/>
  <c r="AN1221" i="2"/>
  <c r="AM1221" i="2"/>
  <c r="AQ1221" i="2"/>
  <c r="AP1221" i="2"/>
  <c r="AO1221" i="2"/>
  <c r="O1221" i="2"/>
  <c r="P1221" i="2" s="1"/>
  <c r="AT123" i="2"/>
  <c r="AS123" i="2"/>
  <c r="AR123" i="2"/>
  <c r="AF272" i="2"/>
  <c r="AE272" i="2"/>
  <c r="AD272" i="2"/>
  <c r="AB272" i="2"/>
  <c r="AC272" i="2"/>
  <c r="K272" i="2"/>
  <c r="L272" i="2" s="1"/>
  <c r="AE151" i="2"/>
  <c r="AD151" i="2"/>
  <c r="AC151" i="2"/>
  <c r="AB151" i="2"/>
  <c r="AF151" i="2"/>
  <c r="K151" i="2"/>
  <c r="L151" i="2" s="1"/>
  <c r="AO1196" i="2"/>
  <c r="AN1196" i="2"/>
  <c r="AM1196" i="2"/>
  <c r="AQ1196" i="2"/>
  <c r="AP1196" i="2"/>
  <c r="O1196" i="2"/>
  <c r="P1196" i="2" s="1"/>
  <c r="AN276" i="2"/>
  <c r="AM276" i="2"/>
  <c r="AP276" i="2"/>
  <c r="AO276" i="2"/>
  <c r="AQ276" i="2"/>
  <c r="O276" i="2"/>
  <c r="P276" i="2" s="1"/>
  <c r="AR442" i="2"/>
  <c r="AT442" i="2"/>
  <c r="AS442" i="2"/>
  <c r="AS1211" i="2"/>
  <c r="AR1211" i="2"/>
  <c r="AT1211" i="2"/>
  <c r="AQ1254" i="2"/>
  <c r="AP1254" i="2"/>
  <c r="AO1254" i="2"/>
  <c r="AM1254" i="2"/>
  <c r="AN1254" i="2"/>
  <c r="O1254" i="2"/>
  <c r="P1254" i="2" s="1"/>
  <c r="AU1388" i="2"/>
  <c r="AY1388" i="2"/>
  <c r="AX1388" i="2"/>
  <c r="AW1388" i="2"/>
  <c r="AV1388" i="2"/>
  <c r="Q1388" i="2"/>
  <c r="R1388" i="2" s="1"/>
  <c r="AW1264" i="2"/>
  <c r="AV1264" i="2"/>
  <c r="AY1264" i="2"/>
  <c r="AX1264" i="2"/>
  <c r="AU1264" i="2"/>
  <c r="Q1264" i="2"/>
  <c r="R1264" i="2" s="1"/>
  <c r="AC1166" i="2"/>
  <c r="AF1166" i="2"/>
  <c r="AE1166" i="2"/>
  <c r="AD1166" i="2"/>
  <c r="AB1166" i="2"/>
  <c r="K1166" i="2"/>
  <c r="L1166" i="2" s="1"/>
  <c r="AQ592" i="2"/>
  <c r="AP592" i="2"/>
  <c r="AO592" i="2"/>
  <c r="AM592" i="2"/>
  <c r="AN592" i="2"/>
  <c r="O592" i="2"/>
  <c r="P592" i="2" s="1"/>
  <c r="AT821" i="2"/>
  <c r="AS821" i="2"/>
  <c r="AR821" i="2"/>
  <c r="AT866" i="2"/>
  <c r="AS866" i="2"/>
  <c r="AR866" i="2"/>
  <c r="AE165" i="2"/>
  <c r="AD165" i="2"/>
  <c r="AC165" i="2"/>
  <c r="AB165" i="2"/>
  <c r="AF165" i="2"/>
  <c r="K165" i="2"/>
  <c r="L165" i="2" s="1"/>
  <c r="AE149" i="2"/>
  <c r="AD149" i="2"/>
  <c r="AC149" i="2"/>
  <c r="AB149" i="2"/>
  <c r="AF149" i="2"/>
  <c r="K149" i="2"/>
  <c r="L149" i="2" s="1"/>
  <c r="AB279" i="2"/>
  <c r="AF279" i="2"/>
  <c r="AE279" i="2"/>
  <c r="AC279" i="2"/>
  <c r="AD279" i="2"/>
  <c r="K279" i="2"/>
  <c r="L279" i="2" s="1"/>
  <c r="AQ279" i="2"/>
  <c r="AP279" i="2"/>
  <c r="AN279" i="2"/>
  <c r="AO279" i="2"/>
  <c r="AM279" i="2"/>
  <c r="O279" i="2"/>
  <c r="P279" i="2" s="1"/>
  <c r="AT115" i="2"/>
  <c r="AS115" i="2"/>
  <c r="AR115" i="2"/>
  <c r="AO1121" i="2"/>
  <c r="AN1121" i="2"/>
  <c r="AM1121" i="2"/>
  <c r="AP1121" i="2"/>
  <c r="AQ1121" i="2"/>
  <c r="O1121" i="2"/>
  <c r="P1121" i="2" s="1"/>
  <c r="AY566" i="2"/>
  <c r="AX566" i="2"/>
  <c r="AW566" i="2"/>
  <c r="AU566" i="2"/>
  <c r="AV566" i="2"/>
  <c r="Q566" i="2"/>
  <c r="R566" i="2" s="1"/>
  <c r="AT125" i="2"/>
  <c r="AS125" i="2"/>
  <c r="AR125" i="2"/>
  <c r="AR1437" i="2"/>
  <c r="AT1437" i="2"/>
  <c r="AS1437" i="2"/>
  <c r="AY1423" i="2"/>
  <c r="AX1423" i="2"/>
  <c r="AU1423" i="2"/>
  <c r="AV1423" i="2"/>
  <c r="AW1423" i="2"/>
  <c r="Q1423" i="2"/>
  <c r="R1423" i="2" s="1"/>
  <c r="AS1389" i="2"/>
  <c r="AT1389" i="2"/>
  <c r="AR1389" i="2"/>
  <c r="AF1000" i="2"/>
  <c r="AE1000" i="2"/>
  <c r="AD1000" i="2"/>
  <c r="AC1000" i="2"/>
  <c r="AB1000" i="2"/>
  <c r="K1000" i="2"/>
  <c r="L1000" i="2" s="1"/>
  <c r="AT931" i="2"/>
  <c r="AS931" i="2"/>
  <c r="AR931" i="2"/>
  <c r="AN433" i="2"/>
  <c r="AM433" i="2"/>
  <c r="AO433" i="2"/>
  <c r="AQ433" i="2"/>
  <c r="AP433" i="2"/>
  <c r="O433" i="2"/>
  <c r="P433" i="2" s="1"/>
  <c r="AR192" i="2"/>
  <c r="AT192" i="2"/>
  <c r="AS192" i="2"/>
  <c r="AF634" i="2"/>
  <c r="AE634" i="2"/>
  <c r="AD634" i="2"/>
  <c r="AC634" i="2"/>
  <c r="AB634" i="2"/>
  <c r="K634" i="2"/>
  <c r="L634" i="2" s="1"/>
  <c r="AQ504" i="2"/>
  <c r="AP504" i="2"/>
  <c r="AO504" i="2"/>
  <c r="AN504" i="2"/>
  <c r="AM504" i="2"/>
  <c r="O504" i="2"/>
  <c r="P504" i="2" s="1"/>
  <c r="AF884" i="2"/>
  <c r="AD884" i="2"/>
  <c r="AC884" i="2"/>
  <c r="AB884" i="2"/>
  <c r="AE884" i="2"/>
  <c r="K884" i="2"/>
  <c r="L884" i="2" s="1"/>
  <c r="AT606" i="2"/>
  <c r="AS606" i="2"/>
  <c r="AR606" i="2"/>
  <c r="AT511" i="2"/>
  <c r="AS511" i="2"/>
  <c r="AR511" i="2"/>
  <c r="AX828" i="2"/>
  <c r="AW828" i="2"/>
  <c r="AV828" i="2"/>
  <c r="AY828" i="2"/>
  <c r="AU828" i="2"/>
  <c r="Q828" i="2"/>
  <c r="R828" i="2" s="1"/>
  <c r="AR438" i="2"/>
  <c r="AS438" i="2"/>
  <c r="AT438" i="2"/>
  <c r="AQ1278" i="2"/>
  <c r="AO1278" i="2"/>
  <c r="AN1278" i="2"/>
  <c r="AP1278" i="2"/>
  <c r="AM1278" i="2"/>
  <c r="O1278" i="2"/>
  <c r="P1278" i="2" s="1"/>
  <c r="AS378" i="2"/>
  <c r="AR378" i="2"/>
  <c r="AT378" i="2"/>
  <c r="AT1327" i="2"/>
  <c r="AS1327" i="2"/>
  <c r="AR1327" i="2"/>
  <c r="AS926" i="2"/>
  <c r="AR926" i="2"/>
  <c r="AT926" i="2"/>
  <c r="AT228" i="2"/>
  <c r="AR228" i="2"/>
  <c r="AS228" i="2"/>
  <c r="AT1198" i="2"/>
  <c r="AS1198" i="2"/>
  <c r="AR1198" i="2"/>
  <c r="AT983" i="2"/>
  <c r="AS983" i="2"/>
  <c r="AR983" i="2"/>
  <c r="AD821" i="2"/>
  <c r="AC821" i="2"/>
  <c r="AB821" i="2"/>
  <c r="AE821" i="2"/>
  <c r="AF821" i="2"/>
  <c r="K821" i="2"/>
  <c r="L821" i="2" s="1"/>
  <c r="AS1189" i="2"/>
  <c r="AR1189" i="2"/>
  <c r="AT1189" i="2"/>
  <c r="AY978" i="2"/>
  <c r="AX978" i="2"/>
  <c r="AW978" i="2"/>
  <c r="AU978" i="2"/>
  <c r="AV978" i="2"/>
  <c r="Q978" i="2"/>
  <c r="R978" i="2" s="1"/>
  <c r="AD91" i="2"/>
  <c r="AC91" i="2"/>
  <c r="AF91" i="2"/>
  <c r="AE91" i="2"/>
  <c r="AB91" i="2"/>
  <c r="K91" i="2"/>
  <c r="L91" i="2" s="1"/>
  <c r="AY114" i="2"/>
  <c r="AX114" i="2"/>
  <c r="AW114" i="2"/>
  <c r="AV114" i="2"/>
  <c r="AU114" i="2"/>
  <c r="Q114" i="2"/>
  <c r="R114" i="2" s="1"/>
  <c r="AE528" i="2"/>
  <c r="AD528" i="2"/>
  <c r="AC528" i="2"/>
  <c r="AB528" i="2"/>
  <c r="AF528" i="2"/>
  <c r="K528" i="2"/>
  <c r="L528" i="2" s="1"/>
  <c r="AO381" i="2"/>
  <c r="AN381" i="2"/>
  <c r="AM381" i="2"/>
  <c r="AP381" i="2"/>
  <c r="AQ381" i="2"/>
  <c r="O381" i="2"/>
  <c r="P381" i="2" s="1"/>
  <c r="AT167" i="2"/>
  <c r="AS167" i="2"/>
  <c r="AR167" i="2"/>
  <c r="AT652" i="2"/>
  <c r="AS652" i="2"/>
  <c r="AR652" i="2"/>
  <c r="AS710" i="2"/>
  <c r="AT710" i="2"/>
  <c r="AR710" i="2"/>
  <c r="AV272" i="2"/>
  <c r="AU272" i="2"/>
  <c r="AY272" i="2"/>
  <c r="AW272" i="2"/>
  <c r="AX272" i="2"/>
  <c r="Q272" i="2"/>
  <c r="R272" i="2" s="1"/>
  <c r="AF1207" i="2"/>
  <c r="AE1207" i="2"/>
  <c r="AC1207" i="2"/>
  <c r="AD1207" i="2"/>
  <c r="AB1207" i="2"/>
  <c r="K1207" i="2"/>
  <c r="L1207" i="2" s="1"/>
  <c r="AN495" i="2"/>
  <c r="AM495" i="2"/>
  <c r="AQ495" i="2"/>
  <c r="AO495" i="2"/>
  <c r="AP495" i="2"/>
  <c r="O495" i="2"/>
  <c r="P495" i="2" s="1"/>
  <c r="AU93" i="2"/>
  <c r="AW93" i="2"/>
  <c r="AV93" i="2"/>
  <c r="AY93" i="2"/>
  <c r="AX93" i="2"/>
  <c r="Q93" i="2"/>
  <c r="R93" i="2" s="1"/>
  <c r="AQ928" i="2"/>
  <c r="AM928" i="2"/>
  <c r="AP928" i="2"/>
  <c r="AO928" i="2"/>
  <c r="AN928" i="2"/>
  <c r="O928" i="2"/>
  <c r="P928" i="2" s="1"/>
  <c r="AC1494" i="2"/>
  <c r="AF1494" i="2"/>
  <c r="AE1494" i="2"/>
  <c r="AB1494" i="2"/>
  <c r="AD1494" i="2"/>
  <c r="K1494" i="2"/>
  <c r="L1494" i="2" s="1"/>
  <c r="AD749" i="2"/>
  <c r="AC749" i="2"/>
  <c r="AB749" i="2"/>
  <c r="AE749" i="2"/>
  <c r="AF749" i="2"/>
  <c r="K749" i="2"/>
  <c r="L749" i="2" s="1"/>
  <c r="AT763" i="2"/>
  <c r="AS763" i="2"/>
  <c r="AR763" i="2"/>
  <c r="AB209" i="2"/>
  <c r="AF209" i="2"/>
  <c r="AD209" i="2"/>
  <c r="AC209" i="2"/>
  <c r="AE209" i="2"/>
  <c r="K209" i="2"/>
  <c r="L209" i="2" s="1"/>
  <c r="AU995" i="2"/>
  <c r="AY995" i="2"/>
  <c r="AX995" i="2"/>
  <c r="AV995" i="2"/>
  <c r="AW995" i="2"/>
  <c r="Q995" i="2"/>
  <c r="R995" i="2" s="1"/>
  <c r="AQ1161" i="2"/>
  <c r="AP1161" i="2"/>
  <c r="AO1161" i="2"/>
  <c r="AN1161" i="2"/>
  <c r="AM1161" i="2"/>
  <c r="O1161" i="2"/>
  <c r="P1161" i="2" s="1"/>
  <c r="AQ1083" i="2"/>
  <c r="AP1083" i="2"/>
  <c r="AM1083" i="2"/>
  <c r="AN1083" i="2"/>
  <c r="AO1083" i="2"/>
  <c r="O1083" i="2"/>
  <c r="P1083" i="2" s="1"/>
  <c r="AX750" i="2"/>
  <c r="AW750" i="2"/>
  <c r="AV750" i="2"/>
  <c r="AU750" i="2"/>
  <c r="AY750" i="2"/>
  <c r="Q750" i="2"/>
  <c r="R750" i="2" s="1"/>
  <c r="AE131" i="2"/>
  <c r="AD131" i="2"/>
  <c r="AC131" i="2"/>
  <c r="AB131" i="2"/>
  <c r="AF131" i="2"/>
  <c r="K131" i="2"/>
  <c r="L131" i="2" s="1"/>
  <c r="AT332" i="2"/>
  <c r="AR332" i="2"/>
  <c r="AS332" i="2"/>
  <c r="AT634" i="2"/>
  <c r="AS634" i="2"/>
  <c r="AR634" i="2"/>
  <c r="AT826" i="2"/>
  <c r="AS826" i="2"/>
  <c r="AR826" i="2"/>
  <c r="AT479" i="2"/>
  <c r="AS479" i="2"/>
  <c r="AR479" i="2"/>
  <c r="AV1441" i="2"/>
  <c r="AU1441" i="2"/>
  <c r="AY1441" i="2"/>
  <c r="AW1441" i="2"/>
  <c r="AX1441" i="2"/>
  <c r="Q1441" i="2"/>
  <c r="R1441" i="2" s="1"/>
  <c r="AR711" i="2"/>
  <c r="AT711" i="2"/>
  <c r="AS711" i="2"/>
  <c r="AY470" i="2"/>
  <c r="AX470" i="2"/>
  <c r="AW470" i="2"/>
  <c r="AU470" i="2"/>
  <c r="AV470" i="2"/>
  <c r="Q470" i="2"/>
  <c r="R470" i="2" s="1"/>
  <c r="AC1141" i="2"/>
  <c r="AB1141" i="2"/>
  <c r="AD1141" i="2"/>
  <c r="AF1141" i="2"/>
  <c r="AE1141" i="2"/>
  <c r="K1141" i="2"/>
  <c r="L1141" i="2" s="1"/>
  <c r="AF983" i="2"/>
  <c r="AE983" i="2"/>
  <c r="AD983" i="2"/>
  <c r="AC983" i="2"/>
  <c r="AB983" i="2"/>
  <c r="K983" i="2"/>
  <c r="L983" i="2" s="1"/>
  <c r="AM133" i="2"/>
  <c r="AN133" i="2"/>
  <c r="AQ133" i="2"/>
  <c r="AP133" i="2"/>
  <c r="AO133" i="2"/>
  <c r="O133" i="2"/>
  <c r="P133" i="2" s="1"/>
  <c r="AS1221" i="2"/>
  <c r="AR1221" i="2"/>
  <c r="AT1221" i="2"/>
  <c r="AR1393" i="2"/>
  <c r="AT1393" i="2"/>
  <c r="AS1393" i="2"/>
  <c r="AT555" i="2"/>
  <c r="AS555" i="2"/>
  <c r="AR555" i="2"/>
  <c r="AY70" i="2"/>
  <c r="AX70" i="2"/>
  <c r="AW70" i="2"/>
  <c r="AV70" i="2"/>
  <c r="AU70" i="2"/>
  <c r="Q70" i="2"/>
  <c r="R70" i="2" s="1"/>
  <c r="AE121" i="2"/>
  <c r="AD121" i="2"/>
  <c r="AC121" i="2"/>
  <c r="AB121" i="2"/>
  <c r="AF121" i="2"/>
  <c r="K121" i="2"/>
  <c r="L121" i="2" s="1"/>
  <c r="AD767" i="2"/>
  <c r="AC767" i="2"/>
  <c r="AB767" i="2"/>
  <c r="AE767" i="2"/>
  <c r="AF767" i="2"/>
  <c r="K767" i="2"/>
  <c r="L767" i="2" s="1"/>
  <c r="AF497" i="2"/>
  <c r="AE497" i="2"/>
  <c r="AD497" i="2"/>
  <c r="AC497" i="2"/>
  <c r="AB497" i="2"/>
  <c r="K497" i="2"/>
  <c r="L497" i="2" s="1"/>
  <c r="AQ114" i="2"/>
  <c r="AP114" i="2"/>
  <c r="AO114" i="2"/>
  <c r="AN114" i="2"/>
  <c r="AM114" i="2"/>
  <c r="O114" i="2"/>
  <c r="P114" i="2" s="1"/>
  <c r="AB1436" i="2"/>
  <c r="AC1436" i="2"/>
  <c r="AF1436" i="2"/>
  <c r="AE1436" i="2"/>
  <c r="AD1436" i="2"/>
  <c r="K1436" i="2"/>
  <c r="L1436" i="2" s="1"/>
  <c r="AW1418" i="2"/>
  <c r="AV1418" i="2"/>
  <c r="AU1418" i="2"/>
  <c r="AX1418" i="2"/>
  <c r="AY1418" i="2"/>
  <c r="Q1418" i="2"/>
  <c r="R1418" i="2" s="1"/>
  <c r="AS1296" i="2"/>
  <c r="AT1296" i="2"/>
  <c r="AR1296" i="2"/>
  <c r="AX758" i="2"/>
  <c r="AW758" i="2"/>
  <c r="AV758" i="2"/>
  <c r="AU758" i="2"/>
  <c r="AY758" i="2"/>
  <c r="Q758" i="2"/>
  <c r="R758" i="2" s="1"/>
  <c r="AQ755" i="2"/>
  <c r="AP755" i="2"/>
  <c r="AM755" i="2"/>
  <c r="AO755" i="2"/>
  <c r="AN755" i="2"/>
  <c r="O755" i="2"/>
  <c r="P755" i="2" s="1"/>
  <c r="AF1264" i="2"/>
  <c r="AD1264" i="2"/>
  <c r="AE1264" i="2"/>
  <c r="AB1264" i="2"/>
  <c r="AC1264" i="2"/>
  <c r="K1264" i="2"/>
  <c r="L1264" i="2" s="1"/>
  <c r="AO179" i="2"/>
  <c r="AN179" i="2"/>
  <c r="AM179" i="2"/>
  <c r="AQ179" i="2"/>
  <c r="AP179" i="2"/>
  <c r="O179" i="2"/>
  <c r="P179" i="2" s="1"/>
  <c r="AQ106" i="2"/>
  <c r="AP106" i="2"/>
  <c r="AO106" i="2"/>
  <c r="AN106" i="2"/>
  <c r="AM106" i="2"/>
  <c r="O106" i="2"/>
  <c r="P106" i="2" s="1"/>
  <c r="AT1165" i="2"/>
  <c r="AR1165" i="2"/>
  <c r="AS1165" i="2"/>
  <c r="AT831" i="2"/>
  <c r="AS831" i="2"/>
  <c r="AR831" i="2"/>
  <c r="AN708" i="2"/>
  <c r="AP708" i="2"/>
  <c r="AQ708" i="2"/>
  <c r="AM708" i="2"/>
  <c r="AO708" i="2"/>
  <c r="O708" i="2"/>
  <c r="P708" i="2" s="1"/>
  <c r="AN674" i="2"/>
  <c r="AM674" i="2"/>
  <c r="AQ674" i="2"/>
  <c r="AO674" i="2"/>
  <c r="AP674" i="2"/>
  <c r="O674" i="2"/>
  <c r="P674" i="2" s="1"/>
  <c r="AT487" i="2"/>
  <c r="AS487" i="2"/>
  <c r="AR487" i="2"/>
  <c r="AM147" i="2"/>
  <c r="AP147" i="2"/>
  <c r="AO147" i="2"/>
  <c r="AN147" i="2"/>
  <c r="AQ147" i="2"/>
  <c r="O147" i="2"/>
  <c r="P147" i="2" s="1"/>
  <c r="AT1027" i="2"/>
  <c r="AR1027" i="2"/>
  <c r="AS1027" i="2"/>
  <c r="AY570" i="2"/>
  <c r="AX570" i="2"/>
  <c r="AW570" i="2"/>
  <c r="AU570" i="2"/>
  <c r="AV570" i="2"/>
  <c r="Q570" i="2"/>
  <c r="R570" i="2" s="1"/>
  <c r="AT95" i="2"/>
  <c r="AS95" i="2"/>
  <c r="AR95" i="2"/>
  <c r="AN690" i="2"/>
  <c r="AM690" i="2"/>
  <c r="AQ690" i="2"/>
  <c r="AO690" i="2"/>
  <c r="AP690" i="2"/>
  <c r="O690" i="2"/>
  <c r="P690" i="2" s="1"/>
  <c r="AX854" i="2"/>
  <c r="AW854" i="2"/>
  <c r="AV854" i="2"/>
  <c r="AY854" i="2"/>
  <c r="AU854" i="2"/>
  <c r="Q854" i="2"/>
  <c r="R854" i="2" s="1"/>
  <c r="AT1465" i="2"/>
  <c r="AS1465" i="2"/>
  <c r="AR1465" i="2"/>
  <c r="AD199" i="2"/>
  <c r="AC199" i="2"/>
  <c r="AB199" i="2"/>
  <c r="AF199" i="2"/>
  <c r="AE199" i="2"/>
  <c r="K199" i="2"/>
  <c r="L199" i="2" s="1"/>
  <c r="AQ536" i="2"/>
  <c r="AO536" i="2"/>
  <c r="AP536" i="2"/>
  <c r="AN536" i="2"/>
  <c r="AM536" i="2"/>
  <c r="O536" i="2"/>
  <c r="P536" i="2" s="1"/>
  <c r="AT1082" i="2"/>
  <c r="AR1082" i="2"/>
  <c r="AS1082" i="2"/>
  <c r="AT559" i="2"/>
  <c r="AS559" i="2"/>
  <c r="AR559" i="2"/>
  <c r="AY984" i="2"/>
  <c r="AX984" i="2"/>
  <c r="AW984" i="2"/>
  <c r="AU984" i="2"/>
  <c r="AV984" i="2"/>
  <c r="Q984" i="2"/>
  <c r="R984" i="2" s="1"/>
  <c r="AY972" i="2"/>
  <c r="AX972" i="2"/>
  <c r="AW972" i="2"/>
  <c r="AU972" i="2"/>
  <c r="AV972" i="2"/>
  <c r="Q972" i="2"/>
  <c r="R972" i="2" s="1"/>
  <c r="AQ1218" i="2"/>
  <c r="AO1218" i="2"/>
  <c r="AN1218" i="2"/>
  <c r="AP1218" i="2"/>
  <c r="AM1218" i="2"/>
  <c r="O1218" i="2"/>
  <c r="P1218" i="2" s="1"/>
  <c r="AT133" i="2"/>
  <c r="AS133" i="2"/>
  <c r="AR133" i="2"/>
  <c r="AS924" i="2"/>
  <c r="AR924" i="2"/>
  <c r="AT924" i="2"/>
  <c r="AS168" i="2"/>
  <c r="AR168" i="2"/>
  <c r="AT168" i="2"/>
  <c r="AM1172" i="2"/>
  <c r="AQ1172" i="2"/>
  <c r="AP1172" i="2"/>
  <c r="AO1172" i="2"/>
  <c r="AN1172" i="2"/>
  <c r="O1172" i="2"/>
  <c r="P1172" i="2" s="1"/>
  <c r="AN503" i="2"/>
  <c r="AM503" i="2"/>
  <c r="AQ503" i="2"/>
  <c r="AP503" i="2"/>
  <c r="AO503" i="2"/>
  <c r="O503" i="2"/>
  <c r="P503" i="2" s="1"/>
  <c r="AP890" i="2"/>
  <c r="AO890" i="2"/>
  <c r="AN890" i="2"/>
  <c r="AQ890" i="2"/>
  <c r="AM890" i="2"/>
  <c r="O890" i="2"/>
  <c r="P890" i="2" s="1"/>
  <c r="AN208" i="2"/>
  <c r="AQ208" i="2"/>
  <c r="AP208" i="2"/>
  <c r="AO208" i="2"/>
  <c r="AM208" i="2"/>
  <c r="O208" i="2"/>
  <c r="P208" i="2" s="1"/>
  <c r="AT895" i="2"/>
  <c r="AS895" i="2"/>
  <c r="AR895" i="2"/>
  <c r="AN666" i="2"/>
  <c r="AM666" i="2"/>
  <c r="AQ666" i="2"/>
  <c r="AO666" i="2"/>
  <c r="AP666" i="2"/>
  <c r="O666" i="2"/>
  <c r="P666" i="2" s="1"/>
  <c r="AD193" i="2"/>
  <c r="AC193" i="2"/>
  <c r="AB193" i="2"/>
  <c r="AF193" i="2"/>
  <c r="AE193" i="2"/>
  <c r="K193" i="2"/>
  <c r="L193" i="2" s="1"/>
  <c r="AF1150" i="2"/>
  <c r="AE1150" i="2"/>
  <c r="AD1150" i="2"/>
  <c r="AC1150" i="2"/>
  <c r="AB1150" i="2"/>
  <c r="K1150" i="2"/>
  <c r="L1150" i="2" s="1"/>
  <c r="AF1194" i="2"/>
  <c r="AE1194" i="2"/>
  <c r="AD1194" i="2"/>
  <c r="AC1194" i="2"/>
  <c r="AB1194" i="2"/>
  <c r="K1194" i="2"/>
  <c r="L1194" i="2" s="1"/>
  <c r="AF656" i="2"/>
  <c r="AE656" i="2"/>
  <c r="AD656" i="2"/>
  <c r="AC656" i="2"/>
  <c r="AB656" i="2"/>
  <c r="K656" i="2"/>
  <c r="L656" i="2" s="1"/>
  <c r="AQ552" i="2"/>
  <c r="AP552" i="2"/>
  <c r="AO552" i="2"/>
  <c r="AM552" i="2"/>
  <c r="AN552" i="2"/>
  <c r="O552" i="2"/>
  <c r="P552" i="2" s="1"/>
  <c r="AV288" i="2"/>
  <c r="AU288" i="2"/>
  <c r="AY288" i="2"/>
  <c r="AW288" i="2"/>
  <c r="AX288" i="2"/>
  <c r="Q288" i="2"/>
  <c r="R288" i="2" s="1"/>
  <c r="AB1353" i="2"/>
  <c r="AF1353" i="2"/>
  <c r="AE1353" i="2"/>
  <c r="AD1353" i="2"/>
  <c r="AC1353" i="2"/>
  <c r="K1353" i="2"/>
  <c r="L1353" i="2" s="1"/>
  <c r="AD853" i="2"/>
  <c r="AC853" i="2"/>
  <c r="AB853" i="2"/>
  <c r="AE853" i="2"/>
  <c r="AF853" i="2"/>
  <c r="K853" i="2"/>
  <c r="L853" i="2" s="1"/>
  <c r="AB1362" i="2"/>
  <c r="AF1362" i="2"/>
  <c r="AD1362" i="2"/>
  <c r="AE1362" i="2"/>
  <c r="AC1362" i="2"/>
  <c r="K1362" i="2"/>
  <c r="L1362" i="2" s="1"/>
  <c r="AP852" i="2"/>
  <c r="AO852" i="2"/>
  <c r="AN852" i="2"/>
  <c r="AQ852" i="2"/>
  <c r="AM852" i="2"/>
  <c r="O852" i="2"/>
  <c r="P852" i="2" s="1"/>
  <c r="AT775" i="2"/>
  <c r="AS775" i="2"/>
  <c r="AR775" i="2"/>
  <c r="AT923" i="2"/>
  <c r="AS923" i="2"/>
  <c r="AR923" i="2"/>
  <c r="AY1147" i="2"/>
  <c r="AX1147" i="2"/>
  <c r="AW1147" i="2"/>
  <c r="AV1147" i="2"/>
  <c r="AU1147" i="2"/>
  <c r="Q1147" i="2"/>
  <c r="R1147" i="2" s="1"/>
  <c r="AB512" i="2"/>
  <c r="AF512" i="2"/>
  <c r="AE512" i="2"/>
  <c r="AD512" i="2"/>
  <c r="AC512" i="2"/>
  <c r="K512" i="2"/>
  <c r="L512" i="2" s="1"/>
  <c r="AX400" i="2"/>
  <c r="AW400" i="2"/>
  <c r="AY400" i="2"/>
  <c r="AV400" i="2"/>
  <c r="AU400" i="2"/>
  <c r="Q400" i="2"/>
  <c r="R400" i="2" s="1"/>
  <c r="AN1213" i="2"/>
  <c r="AM1213" i="2"/>
  <c r="AQ1213" i="2"/>
  <c r="AP1213" i="2"/>
  <c r="AO1213" i="2"/>
  <c r="O1213" i="2"/>
  <c r="P1213" i="2" s="1"/>
  <c r="AM559" i="2"/>
  <c r="AQ559" i="2"/>
  <c r="AN559" i="2"/>
  <c r="AP559" i="2"/>
  <c r="AO559" i="2"/>
  <c r="O559" i="2"/>
  <c r="P559" i="2" s="1"/>
  <c r="AE616" i="2"/>
  <c r="AD616" i="2"/>
  <c r="AC616" i="2"/>
  <c r="AB616" i="2"/>
  <c r="AF616" i="2"/>
  <c r="K616" i="2"/>
  <c r="L616" i="2" s="1"/>
  <c r="AY602" i="2"/>
  <c r="AX602" i="2"/>
  <c r="AW602" i="2"/>
  <c r="AU602" i="2"/>
  <c r="AV602" i="2"/>
  <c r="Q602" i="2"/>
  <c r="R602" i="2" s="1"/>
  <c r="AP786" i="2"/>
  <c r="AO786" i="2"/>
  <c r="AN786" i="2"/>
  <c r="AM786" i="2"/>
  <c r="AQ786" i="2"/>
  <c r="O786" i="2"/>
  <c r="P786" i="2" s="1"/>
  <c r="AR1349" i="2"/>
  <c r="AT1349" i="2"/>
  <c r="AS1349" i="2"/>
  <c r="AQ779" i="2"/>
  <c r="AP779" i="2"/>
  <c r="AM779" i="2"/>
  <c r="AO779" i="2"/>
  <c r="AN779" i="2"/>
  <c r="O779" i="2"/>
  <c r="P779" i="2" s="1"/>
  <c r="AM608" i="2"/>
  <c r="AO608" i="2"/>
  <c r="AN608" i="2"/>
  <c r="AP608" i="2"/>
  <c r="AQ608" i="2"/>
  <c r="O608" i="2"/>
  <c r="P608" i="2" s="1"/>
  <c r="AD1299" i="2"/>
  <c r="AB1299" i="2"/>
  <c r="AF1299" i="2"/>
  <c r="AE1299" i="2"/>
  <c r="AC1299" i="2"/>
  <c r="K1299" i="2"/>
  <c r="L1299" i="2" s="1"/>
  <c r="AF866" i="2"/>
  <c r="AD866" i="2"/>
  <c r="AC866" i="2"/>
  <c r="AE866" i="2"/>
  <c r="AB866" i="2"/>
  <c r="K866" i="2"/>
  <c r="L866" i="2" s="1"/>
  <c r="AP1469" i="2"/>
  <c r="AO1469" i="2"/>
  <c r="AQ1469" i="2"/>
  <c r="AN1469" i="2"/>
  <c r="AM1469" i="2"/>
  <c r="O1469" i="2"/>
  <c r="P1469" i="2" s="1"/>
  <c r="AT1424" i="2"/>
  <c r="AR1424" i="2"/>
  <c r="AS1424" i="2"/>
  <c r="AP829" i="2"/>
  <c r="AM829" i="2"/>
  <c r="AN829" i="2"/>
  <c r="AO829" i="2"/>
  <c r="AQ829" i="2"/>
  <c r="O829" i="2"/>
  <c r="P829" i="2" s="1"/>
  <c r="AM549" i="2"/>
  <c r="AQ549" i="2"/>
  <c r="AN549" i="2"/>
  <c r="AP549" i="2"/>
  <c r="AO549" i="2"/>
  <c r="O549" i="2"/>
  <c r="P549" i="2" s="1"/>
  <c r="AD867" i="2"/>
  <c r="AC867" i="2"/>
  <c r="AB867" i="2"/>
  <c r="AE867" i="2"/>
  <c r="AF867" i="2"/>
  <c r="K867" i="2"/>
  <c r="L867" i="2" s="1"/>
  <c r="AE115" i="2"/>
  <c r="AD115" i="2"/>
  <c r="AC115" i="2"/>
  <c r="AB115" i="2"/>
  <c r="AF115" i="2"/>
  <c r="K115" i="2"/>
  <c r="L115" i="2" s="1"/>
  <c r="AT109" i="2"/>
  <c r="AS109" i="2"/>
  <c r="AR109" i="2"/>
  <c r="AM123" i="2"/>
  <c r="AP123" i="2"/>
  <c r="AO123" i="2"/>
  <c r="AN123" i="2"/>
  <c r="AQ123" i="2"/>
  <c r="O123" i="2"/>
  <c r="P123" i="2" s="1"/>
  <c r="AT759" i="2"/>
  <c r="AS759" i="2"/>
  <c r="AR759" i="2"/>
  <c r="AD1490" i="2"/>
  <c r="AC1490" i="2"/>
  <c r="AF1490" i="2"/>
  <c r="AE1490" i="2"/>
  <c r="AB1490" i="2"/>
  <c r="K1490" i="2"/>
  <c r="L1490" i="2" s="1"/>
  <c r="AT1096" i="2"/>
  <c r="AR1096" i="2"/>
  <c r="AS1096" i="2"/>
  <c r="AT501" i="2"/>
  <c r="AS501" i="2"/>
  <c r="AR501" i="2"/>
  <c r="AF376" i="2"/>
  <c r="AE376" i="2"/>
  <c r="AD376" i="2"/>
  <c r="AC376" i="2"/>
  <c r="AB376" i="2"/>
  <c r="K376" i="2"/>
  <c r="L376" i="2" s="1"/>
  <c r="AF1295" i="2"/>
  <c r="AE1295" i="2"/>
  <c r="AD1295" i="2"/>
  <c r="AC1295" i="2"/>
  <c r="AB1295" i="2"/>
  <c r="K1295" i="2"/>
  <c r="L1295" i="2" s="1"/>
  <c r="AP893" i="2"/>
  <c r="AO893" i="2"/>
  <c r="AM893" i="2"/>
  <c r="AQ893" i="2"/>
  <c r="AN893" i="2"/>
  <c r="O893" i="2"/>
  <c r="P893" i="2" s="1"/>
  <c r="AN280" i="2"/>
  <c r="AM280" i="2"/>
  <c r="AP280" i="2"/>
  <c r="AO280" i="2"/>
  <c r="AQ280" i="2"/>
  <c r="O280" i="2"/>
  <c r="P280" i="2" s="1"/>
  <c r="AR267" i="2"/>
  <c r="AT267" i="2"/>
  <c r="AS267" i="2"/>
  <c r="AE111" i="2"/>
  <c r="AD111" i="2"/>
  <c r="AC111" i="2"/>
  <c r="AB111" i="2"/>
  <c r="AF111" i="2"/>
  <c r="K111" i="2"/>
  <c r="L111" i="2" s="1"/>
  <c r="AT543" i="2"/>
  <c r="AS543" i="2"/>
  <c r="AR543" i="2"/>
  <c r="AC1197" i="2"/>
  <c r="AB1197" i="2"/>
  <c r="AF1197" i="2"/>
  <c r="AE1197" i="2"/>
  <c r="AD1197" i="2"/>
  <c r="K1197" i="2"/>
  <c r="L1197" i="2" s="1"/>
  <c r="AT1484" i="2"/>
  <c r="AS1484" i="2"/>
  <c r="AR1484" i="2"/>
  <c r="AF248" i="2"/>
  <c r="AD248" i="2"/>
  <c r="AB248" i="2"/>
  <c r="AC248" i="2"/>
  <c r="AE248" i="2"/>
  <c r="K248" i="2"/>
  <c r="L248" i="2" s="1"/>
  <c r="AF493" i="2"/>
  <c r="AE493" i="2"/>
  <c r="AD493" i="2"/>
  <c r="AC493" i="2"/>
  <c r="AB493" i="2"/>
  <c r="K493" i="2"/>
  <c r="L493" i="2" s="1"/>
  <c r="AT1178" i="2"/>
  <c r="AS1178" i="2"/>
  <c r="AR1178" i="2"/>
  <c r="AU1380" i="2"/>
  <c r="AW1380" i="2"/>
  <c r="AY1380" i="2"/>
  <c r="AX1380" i="2"/>
  <c r="AV1380" i="2"/>
  <c r="Q1380" i="2"/>
  <c r="R1380" i="2" s="1"/>
  <c r="AV423" i="2"/>
  <c r="AY423" i="2"/>
  <c r="AX423" i="2"/>
  <c r="AW423" i="2"/>
  <c r="AU423" i="2"/>
  <c r="Q423" i="2"/>
  <c r="R423" i="2" s="1"/>
  <c r="AT1404" i="2"/>
  <c r="AS1404" i="2"/>
  <c r="AR1404" i="2"/>
  <c r="AE592" i="2"/>
  <c r="AB592" i="2"/>
  <c r="AF592" i="2"/>
  <c r="AD592" i="2"/>
  <c r="AC592" i="2"/>
  <c r="K592" i="2"/>
  <c r="L592" i="2" s="1"/>
  <c r="AQ436" i="2"/>
  <c r="AP436" i="2"/>
  <c r="AO436" i="2"/>
  <c r="AN436" i="2"/>
  <c r="AM436" i="2"/>
  <c r="O436" i="2"/>
  <c r="P436" i="2" s="1"/>
  <c r="AF342" i="2"/>
  <c r="AE342" i="2"/>
  <c r="AD342" i="2"/>
  <c r="AB342" i="2"/>
  <c r="AC342" i="2"/>
  <c r="K342" i="2"/>
  <c r="L342" i="2" s="1"/>
  <c r="AV206" i="2"/>
  <c r="AU206" i="2"/>
  <c r="AX206" i="2"/>
  <c r="AY206" i="2"/>
  <c r="AW206" i="2"/>
  <c r="Q206" i="2"/>
  <c r="R206" i="2" s="1"/>
  <c r="AT1190" i="2"/>
  <c r="AS1190" i="2"/>
  <c r="AR1190" i="2"/>
  <c r="AT981" i="2"/>
  <c r="AS981" i="2"/>
  <c r="AR981" i="2"/>
  <c r="AT557" i="2"/>
  <c r="AS557" i="2"/>
  <c r="AR557" i="2"/>
  <c r="AR98" i="2"/>
  <c r="AT98" i="2"/>
  <c r="AS98" i="2"/>
  <c r="AT863" i="2"/>
  <c r="AS863" i="2"/>
  <c r="AR863" i="2"/>
  <c r="AP92" i="2"/>
  <c r="AO92" i="2"/>
  <c r="AQ92" i="2"/>
  <c r="AN92" i="2"/>
  <c r="AM92" i="2"/>
  <c r="O92" i="2"/>
  <c r="P92" i="2" s="1"/>
  <c r="AQ1285" i="2"/>
  <c r="AM1285" i="2"/>
  <c r="AP1285" i="2"/>
  <c r="AO1285" i="2"/>
  <c r="AN1285" i="2"/>
  <c r="O1285" i="2"/>
  <c r="P1285" i="2" s="1"/>
  <c r="AF433" i="2"/>
  <c r="AE433" i="2"/>
  <c r="AD433" i="2"/>
  <c r="AC433" i="2"/>
  <c r="AB433" i="2"/>
  <c r="K433" i="2"/>
  <c r="L433" i="2" s="1"/>
  <c r="AR1400" i="2"/>
  <c r="AT1400" i="2"/>
  <c r="AS1400" i="2"/>
  <c r="AP1139" i="2"/>
  <c r="AO1139" i="2"/>
  <c r="AN1139" i="2"/>
  <c r="AM1139" i="2"/>
  <c r="AQ1139" i="2"/>
  <c r="O1139" i="2"/>
  <c r="P1139" i="2" s="1"/>
  <c r="AM999" i="2"/>
  <c r="AO999" i="2"/>
  <c r="AN999" i="2"/>
  <c r="AP999" i="2"/>
  <c r="AQ999" i="2"/>
  <c r="O999" i="2"/>
  <c r="P999" i="2" s="1"/>
  <c r="AP887" i="2"/>
  <c r="AO887" i="2"/>
  <c r="AM887" i="2"/>
  <c r="AQ887" i="2"/>
  <c r="AN887" i="2"/>
  <c r="O887" i="2"/>
  <c r="P887" i="2" s="1"/>
  <c r="AY30" i="2"/>
  <c r="AX30" i="2"/>
  <c r="AW30" i="2"/>
  <c r="AV30" i="2"/>
  <c r="AU30" i="2"/>
  <c r="Q30" i="2"/>
  <c r="R30" i="2" s="1"/>
  <c r="AS1302" i="2"/>
  <c r="AT1302" i="2"/>
  <c r="AR1302" i="2"/>
  <c r="AS1179" i="2"/>
  <c r="AT1179" i="2"/>
  <c r="AR1179" i="2"/>
  <c r="AE1039" i="2"/>
  <c r="AD1039" i="2"/>
  <c r="AB1039" i="2"/>
  <c r="AF1039" i="2"/>
  <c r="AC1039" i="2"/>
  <c r="K1039" i="2"/>
  <c r="L1039" i="2" s="1"/>
  <c r="AR209" i="2"/>
  <c r="AS209" i="2"/>
  <c r="AT209" i="2"/>
  <c r="AQ1316" i="2"/>
  <c r="AP1316" i="2"/>
  <c r="AM1316" i="2"/>
  <c r="AO1316" i="2"/>
  <c r="AN1316" i="2"/>
  <c r="O1316" i="2"/>
  <c r="P1316" i="2" s="1"/>
  <c r="AD813" i="2"/>
  <c r="AC813" i="2"/>
  <c r="AB813" i="2"/>
  <c r="AF813" i="2"/>
  <c r="AE813" i="2"/>
  <c r="K813" i="2"/>
  <c r="L813" i="2" s="1"/>
  <c r="AT368" i="2"/>
  <c r="AS368" i="2"/>
  <c r="AR368" i="2"/>
  <c r="AX225" i="2"/>
  <c r="AV225" i="2"/>
  <c r="AY225" i="2"/>
  <c r="AW225" i="2"/>
  <c r="AU225" i="2"/>
  <c r="Q225" i="2"/>
  <c r="R225" i="2" s="1"/>
  <c r="AE178" i="2"/>
  <c r="AD178" i="2"/>
  <c r="AC178" i="2"/>
  <c r="AB178" i="2"/>
  <c r="AF178" i="2"/>
  <c r="K178" i="2"/>
  <c r="L178" i="2" s="1"/>
  <c r="AU23" i="2"/>
  <c r="AW23" i="2"/>
  <c r="AY23" i="2"/>
  <c r="AX23" i="2"/>
  <c r="AV23" i="2"/>
  <c r="Q23" i="2"/>
  <c r="R23" i="2" s="1"/>
  <c r="AD381" i="2"/>
  <c r="AF381" i="2"/>
  <c r="AE381" i="2"/>
  <c r="AC381" i="2"/>
  <c r="AB381" i="2"/>
  <c r="K381" i="2"/>
  <c r="L381" i="2" s="1"/>
  <c r="AQ1238" i="2"/>
  <c r="AP1238" i="2"/>
  <c r="AO1238" i="2"/>
  <c r="AN1238" i="2"/>
  <c r="AM1238" i="2"/>
  <c r="O1238" i="2"/>
  <c r="P1238" i="2" s="1"/>
  <c r="AP1234" i="2"/>
  <c r="AO1234" i="2"/>
  <c r="AM1234" i="2"/>
  <c r="AQ1234" i="2"/>
  <c r="AN1234" i="2"/>
  <c r="O1234" i="2"/>
  <c r="P1234" i="2" s="1"/>
  <c r="AE726" i="2"/>
  <c r="AB726" i="2"/>
  <c r="AD726" i="2"/>
  <c r="AC726" i="2"/>
  <c r="AF726" i="2"/>
  <c r="K726" i="2"/>
  <c r="L726" i="2" s="1"/>
  <c r="AT485" i="2"/>
  <c r="AS485" i="2"/>
  <c r="AR485" i="2"/>
  <c r="AO364" i="2"/>
  <c r="AN364" i="2"/>
  <c r="AM364" i="2"/>
  <c r="AQ364" i="2"/>
  <c r="AP364" i="2"/>
  <c r="O364" i="2"/>
  <c r="P364" i="2" s="1"/>
  <c r="AN1096" i="2"/>
  <c r="AM1096" i="2"/>
  <c r="AP1096" i="2"/>
  <c r="AQ1096" i="2"/>
  <c r="AO1096" i="2"/>
  <c r="O1096" i="2"/>
  <c r="P1096" i="2" s="1"/>
  <c r="AR480" i="2"/>
  <c r="AT480" i="2"/>
  <c r="AS480" i="2"/>
  <c r="AS1197" i="2"/>
  <c r="AR1197" i="2"/>
  <c r="AT1197" i="2"/>
  <c r="AX888" i="2"/>
  <c r="AW888" i="2"/>
  <c r="AV888" i="2"/>
  <c r="AY888" i="2"/>
  <c r="AU888" i="2"/>
  <c r="Q888" i="2"/>
  <c r="R888" i="2" s="1"/>
  <c r="AN308" i="2"/>
  <c r="AM308" i="2"/>
  <c r="AP308" i="2"/>
  <c r="AO308" i="2"/>
  <c r="AQ308" i="2"/>
  <c r="O308" i="2"/>
  <c r="P308" i="2" s="1"/>
  <c r="AN714" i="2"/>
  <c r="AP714" i="2"/>
  <c r="AO714" i="2"/>
  <c r="AM714" i="2"/>
  <c r="AQ714" i="2"/>
  <c r="O714" i="2"/>
  <c r="P714" i="2" s="1"/>
  <c r="AN1207" i="2"/>
  <c r="AM1207" i="2"/>
  <c r="AQ1207" i="2"/>
  <c r="AP1207" i="2"/>
  <c r="AO1207" i="2"/>
  <c r="O1207" i="2"/>
  <c r="P1207" i="2" s="1"/>
  <c r="AO606" i="2"/>
  <c r="AQ606" i="2"/>
  <c r="AM606" i="2"/>
  <c r="AP606" i="2"/>
  <c r="AN606" i="2"/>
  <c r="O606" i="2"/>
  <c r="P606" i="2" s="1"/>
  <c r="AN1211" i="2"/>
  <c r="AM1211" i="2"/>
  <c r="AQ1211" i="2"/>
  <c r="AP1211" i="2"/>
  <c r="AO1211" i="2"/>
  <c r="O1211" i="2"/>
  <c r="P1211" i="2" s="1"/>
  <c r="AT961" i="2"/>
  <c r="AS961" i="2"/>
  <c r="AR961" i="2"/>
  <c r="AF927" i="2"/>
  <c r="AE927" i="2"/>
  <c r="AD927" i="2"/>
  <c r="AC927" i="2"/>
  <c r="AB927" i="2"/>
  <c r="K927" i="2"/>
  <c r="L927" i="2" s="1"/>
  <c r="AT734" i="2"/>
  <c r="AR734" i="2"/>
  <c r="AS734" i="2"/>
  <c r="AQ1494" i="2"/>
  <c r="AP1494" i="2"/>
  <c r="AO1494" i="2"/>
  <c r="AN1494" i="2"/>
  <c r="AM1494" i="2"/>
  <c r="O1494" i="2"/>
  <c r="P1494" i="2" s="1"/>
  <c r="AR1332" i="2"/>
  <c r="AT1332" i="2"/>
  <c r="AS1332" i="2"/>
  <c r="AT765" i="2"/>
  <c r="AS765" i="2"/>
  <c r="AR765" i="2"/>
  <c r="AY554" i="2"/>
  <c r="AX554" i="2"/>
  <c r="AW554" i="2"/>
  <c r="AU554" i="2"/>
  <c r="AV554" i="2"/>
  <c r="Q554" i="2"/>
  <c r="R554" i="2" s="1"/>
  <c r="AQ1411" i="2"/>
  <c r="AN1411" i="2"/>
  <c r="AP1411" i="2"/>
  <c r="AO1411" i="2"/>
  <c r="AM1411" i="2"/>
  <c r="O1411" i="2"/>
  <c r="P1411" i="2" s="1"/>
  <c r="AC926" i="2"/>
  <c r="AB926" i="2"/>
  <c r="AE926" i="2"/>
  <c r="AF926" i="2"/>
  <c r="AD926" i="2"/>
  <c r="K926" i="2"/>
  <c r="L926" i="2" s="1"/>
  <c r="AU819" i="2"/>
  <c r="AY819" i="2"/>
  <c r="AV819" i="2"/>
  <c r="AX819" i="2"/>
  <c r="AW819" i="2"/>
  <c r="Q819" i="2"/>
  <c r="R819" i="2" s="1"/>
  <c r="AT1039" i="2"/>
  <c r="AR1039" i="2"/>
  <c r="AS1039" i="2"/>
  <c r="AT668" i="2"/>
  <c r="AS668" i="2"/>
  <c r="AR668" i="2"/>
  <c r="AV403" i="2"/>
  <c r="AY403" i="2"/>
  <c r="AW403" i="2"/>
  <c r="AX403" i="2"/>
  <c r="AU403" i="2"/>
  <c r="Q403" i="2"/>
  <c r="R403" i="2" s="1"/>
  <c r="AT1202" i="2"/>
  <c r="AS1202" i="2"/>
  <c r="AR1202" i="2"/>
  <c r="AS1191" i="2"/>
  <c r="AR1191" i="2"/>
  <c r="AT1191" i="2"/>
  <c r="AU127" i="2"/>
  <c r="AV127" i="2"/>
  <c r="AY127" i="2"/>
  <c r="AW127" i="2"/>
  <c r="AX127" i="2"/>
  <c r="Q127" i="2"/>
  <c r="R127" i="2" s="1"/>
  <c r="AM1374" i="2"/>
  <c r="AQ1374" i="2"/>
  <c r="AO1374" i="2"/>
  <c r="AN1374" i="2"/>
  <c r="AP1374" i="2"/>
  <c r="O1374" i="2"/>
  <c r="P1374" i="2" s="1"/>
  <c r="AQ1087" i="2"/>
  <c r="AP1087" i="2"/>
  <c r="AN1087" i="2"/>
  <c r="AM1087" i="2"/>
  <c r="AO1087" i="2"/>
  <c r="O1087" i="2"/>
  <c r="P1087" i="2" s="1"/>
  <c r="AN688" i="2"/>
  <c r="AM688" i="2"/>
  <c r="AQ688" i="2"/>
  <c r="AO688" i="2"/>
  <c r="AP688" i="2"/>
  <c r="O688" i="2"/>
  <c r="P688" i="2" s="1"/>
  <c r="AS534" i="2"/>
  <c r="AR534" i="2"/>
  <c r="AT534" i="2"/>
  <c r="AR271" i="2"/>
  <c r="AT271" i="2"/>
  <c r="AS271" i="2"/>
  <c r="AP875" i="2"/>
  <c r="AO875" i="2"/>
  <c r="AM875" i="2"/>
  <c r="AN875" i="2"/>
  <c r="AQ875" i="2"/>
  <c r="O875" i="2"/>
  <c r="P875" i="2" s="1"/>
  <c r="AR1411" i="2"/>
  <c r="AT1411" i="2"/>
  <c r="AS1411" i="2"/>
  <c r="AT536" i="2"/>
  <c r="AS536" i="2"/>
  <c r="AR536" i="2"/>
  <c r="AQ462" i="2"/>
  <c r="AP462" i="2"/>
  <c r="AO462" i="2"/>
  <c r="AM462" i="2"/>
  <c r="AN462" i="2"/>
  <c r="O462" i="2"/>
  <c r="P462" i="2" s="1"/>
  <c r="AX882" i="2"/>
  <c r="AW882" i="2"/>
  <c r="AV882" i="2"/>
  <c r="AY882" i="2"/>
  <c r="AU882" i="2"/>
  <c r="Q882" i="2"/>
  <c r="R882" i="2" s="1"/>
  <c r="AN658" i="2"/>
  <c r="AM658" i="2"/>
  <c r="AQ658" i="2"/>
  <c r="AO658" i="2"/>
  <c r="AP658" i="2"/>
  <c r="O658" i="2"/>
  <c r="P658" i="2" s="1"/>
  <c r="AP889" i="2"/>
  <c r="AO889" i="2"/>
  <c r="AM889" i="2"/>
  <c r="AQ889" i="2"/>
  <c r="AN889" i="2"/>
  <c r="O889" i="2"/>
  <c r="P889" i="2" s="1"/>
  <c r="AB432" i="2"/>
  <c r="AF432" i="2"/>
  <c r="AE432" i="2"/>
  <c r="AD432" i="2"/>
  <c r="AC432" i="2"/>
  <c r="K432" i="2"/>
  <c r="L432" i="2" s="1"/>
  <c r="AF378" i="2"/>
  <c r="AD378" i="2"/>
  <c r="AC378" i="2"/>
  <c r="AB378" i="2"/>
  <c r="AE378" i="2"/>
  <c r="K378" i="2"/>
  <c r="L378" i="2" s="1"/>
  <c r="AR1222" i="2"/>
  <c r="AT1222" i="2"/>
  <c r="AS1222" i="2"/>
  <c r="AP1304" i="2"/>
  <c r="AM1304" i="2"/>
  <c r="AQ1304" i="2"/>
  <c r="AO1304" i="2"/>
  <c r="AN1304" i="2"/>
  <c r="O1304" i="2"/>
  <c r="P1304" i="2" s="1"/>
  <c r="AP1302" i="2"/>
  <c r="AM1302" i="2"/>
  <c r="AO1302" i="2"/>
  <c r="AQ1302" i="2"/>
  <c r="AN1302" i="2"/>
  <c r="O1302" i="2"/>
  <c r="P1302" i="2" s="1"/>
  <c r="AF728" i="2"/>
  <c r="AC728" i="2"/>
  <c r="AB728" i="2"/>
  <c r="AE728" i="2"/>
  <c r="AD728" i="2"/>
  <c r="K728" i="2"/>
  <c r="L728" i="2" s="1"/>
  <c r="AN457" i="2"/>
  <c r="AM457" i="2"/>
  <c r="AQ457" i="2"/>
  <c r="AP457" i="2"/>
  <c r="AO457" i="2"/>
  <c r="O457" i="2"/>
  <c r="P457" i="2" s="1"/>
  <c r="AO187" i="2"/>
  <c r="AN187" i="2"/>
  <c r="AM187" i="2"/>
  <c r="AQ187" i="2"/>
  <c r="AP187" i="2"/>
  <c r="O187" i="2"/>
  <c r="P187" i="2" s="1"/>
  <c r="AT877" i="2"/>
  <c r="AS877" i="2"/>
  <c r="AR877" i="2"/>
  <c r="AD733" i="2"/>
  <c r="AC733" i="2"/>
  <c r="AE733" i="2"/>
  <c r="AF733" i="2"/>
  <c r="AB733" i="2"/>
  <c r="K733" i="2"/>
  <c r="L733" i="2" s="1"/>
  <c r="AO709" i="2"/>
  <c r="AQ709" i="2"/>
  <c r="AP709" i="2"/>
  <c r="AN709" i="2"/>
  <c r="AM709" i="2"/>
  <c r="O709" i="2"/>
  <c r="P709" i="2" s="1"/>
  <c r="AY558" i="2"/>
  <c r="AX558" i="2"/>
  <c r="AW558" i="2"/>
  <c r="AU558" i="2"/>
  <c r="AV558" i="2"/>
  <c r="Q558" i="2"/>
  <c r="R558" i="2" s="1"/>
  <c r="AS918" i="2"/>
  <c r="AR918" i="2"/>
  <c r="AT918" i="2"/>
  <c r="AR219" i="2"/>
  <c r="AT219" i="2"/>
  <c r="AS219" i="2"/>
  <c r="AF708" i="2"/>
  <c r="AC708" i="2"/>
  <c r="AD708" i="2"/>
  <c r="AE708" i="2"/>
  <c r="AB708" i="2"/>
  <c r="K708" i="2"/>
  <c r="L708" i="2" s="1"/>
  <c r="AF674" i="2"/>
  <c r="AE674" i="2"/>
  <c r="AD674" i="2"/>
  <c r="AC674" i="2"/>
  <c r="AB674" i="2"/>
  <c r="K674" i="2"/>
  <c r="L674" i="2" s="1"/>
  <c r="AR194" i="2"/>
  <c r="AT194" i="2"/>
  <c r="AS194" i="2"/>
  <c r="AM583" i="2"/>
  <c r="AQ583" i="2"/>
  <c r="AN583" i="2"/>
  <c r="AP583" i="2"/>
  <c r="AO583" i="2"/>
  <c r="O583" i="2"/>
  <c r="P583" i="2" s="1"/>
  <c r="AT147" i="2"/>
  <c r="AS147" i="2"/>
  <c r="AR147" i="2"/>
  <c r="AR514" i="2"/>
  <c r="AT514" i="2"/>
  <c r="AS514" i="2"/>
  <c r="AF505" i="2"/>
  <c r="AE505" i="2"/>
  <c r="AD505" i="2"/>
  <c r="AC505" i="2"/>
  <c r="AB505" i="2"/>
  <c r="K505" i="2"/>
  <c r="L505" i="2" s="1"/>
  <c r="AT96" i="2"/>
  <c r="AS96" i="2"/>
  <c r="AR96" i="2"/>
  <c r="AF690" i="2"/>
  <c r="AE690" i="2"/>
  <c r="AD690" i="2"/>
  <c r="AC690" i="2"/>
  <c r="AB690" i="2"/>
  <c r="K690" i="2"/>
  <c r="L690" i="2" s="1"/>
  <c r="AP826" i="2"/>
  <c r="AO826" i="2"/>
  <c r="AN826" i="2"/>
  <c r="AQ826" i="2"/>
  <c r="AM826" i="2"/>
  <c r="O826" i="2"/>
  <c r="P826" i="2" s="1"/>
  <c r="AE113" i="2"/>
  <c r="AD113" i="2"/>
  <c r="AC113" i="2"/>
  <c r="AB113" i="2"/>
  <c r="AF113" i="2"/>
  <c r="K113" i="2"/>
  <c r="L113" i="2" s="1"/>
  <c r="AB490" i="2"/>
  <c r="AF490" i="2"/>
  <c r="AE490" i="2"/>
  <c r="AD490" i="2"/>
  <c r="AC490" i="2"/>
  <c r="K490" i="2"/>
  <c r="L490" i="2" s="1"/>
  <c r="AS1213" i="2"/>
  <c r="AR1213" i="2"/>
  <c r="AT1213" i="2"/>
  <c r="AV296" i="2"/>
  <c r="AU296" i="2"/>
  <c r="AY296" i="2"/>
  <c r="AW296" i="2"/>
  <c r="AX296" i="2"/>
  <c r="Q296" i="2"/>
  <c r="R296" i="2" s="1"/>
  <c r="AQ1048" i="2"/>
  <c r="AP1048" i="2"/>
  <c r="AN1048" i="2"/>
  <c r="AM1048" i="2"/>
  <c r="AO1048" i="2"/>
  <c r="O1048" i="2"/>
  <c r="P1048" i="2" s="1"/>
  <c r="AW375" i="2"/>
  <c r="AV375" i="2"/>
  <c r="AU375" i="2"/>
  <c r="AX375" i="2"/>
  <c r="AY375" i="2"/>
  <c r="Q375" i="2"/>
  <c r="R375" i="2" s="1"/>
  <c r="AQ1276" i="2"/>
  <c r="AO1276" i="2"/>
  <c r="AN1276" i="2"/>
  <c r="AM1276" i="2"/>
  <c r="AP1276" i="2"/>
  <c r="O1276" i="2"/>
  <c r="P1276" i="2" s="1"/>
  <c r="AM573" i="2"/>
  <c r="AQ573" i="2"/>
  <c r="AN573" i="2"/>
  <c r="AP573" i="2"/>
  <c r="AO573" i="2"/>
  <c r="O573" i="2"/>
  <c r="P573" i="2" s="1"/>
  <c r="AT1445" i="2"/>
  <c r="AS1445" i="2"/>
  <c r="AR1445" i="2"/>
  <c r="AO1349" i="2"/>
  <c r="AP1349" i="2"/>
  <c r="AN1349" i="2"/>
  <c r="AM1349" i="2"/>
  <c r="AQ1349" i="2"/>
  <c r="O1349" i="2"/>
  <c r="P1349" i="2" s="1"/>
  <c r="AT1251" i="2"/>
  <c r="AS1251" i="2"/>
  <c r="AR1251" i="2"/>
  <c r="AQ1079" i="2"/>
  <c r="AP1079" i="2"/>
  <c r="AO1079" i="2"/>
  <c r="AN1079" i="2"/>
  <c r="AM1079" i="2"/>
  <c r="O1079" i="2"/>
  <c r="P1079" i="2" s="1"/>
  <c r="AN191" i="2"/>
  <c r="AP191" i="2"/>
  <c r="AO191" i="2"/>
  <c r="AM191" i="2"/>
  <c r="AQ191" i="2"/>
  <c r="O191" i="2"/>
  <c r="P191" i="2" s="1"/>
  <c r="AM551" i="2"/>
  <c r="AQ551" i="2"/>
  <c r="AN551" i="2"/>
  <c r="AP551" i="2"/>
  <c r="AO551" i="2"/>
  <c r="O551" i="2"/>
  <c r="P551" i="2" s="1"/>
  <c r="AR560" i="2"/>
  <c r="AT560" i="2"/>
  <c r="AS560" i="2"/>
  <c r="AY594" i="2"/>
  <c r="AX594" i="2"/>
  <c r="AW594" i="2"/>
  <c r="AU594" i="2"/>
  <c r="AV594" i="2"/>
  <c r="Q594" i="2"/>
  <c r="R594" i="2" s="1"/>
  <c r="AF204" i="2"/>
  <c r="AB204" i="2"/>
  <c r="AE204" i="2"/>
  <c r="AD204" i="2"/>
  <c r="AC204" i="2"/>
  <c r="K204" i="2"/>
  <c r="L204" i="2" s="1"/>
  <c r="AP961" i="2"/>
  <c r="AO961" i="2"/>
  <c r="AN961" i="2"/>
  <c r="AM961" i="2"/>
  <c r="AQ961" i="2"/>
  <c r="O961" i="2"/>
  <c r="P961" i="2" s="1"/>
  <c r="AY578" i="2"/>
  <c r="AX578" i="2"/>
  <c r="AW578" i="2"/>
  <c r="AU578" i="2"/>
  <c r="AV578" i="2"/>
  <c r="Q578" i="2"/>
  <c r="R578" i="2" s="1"/>
  <c r="AT547" i="2"/>
  <c r="AS547" i="2"/>
  <c r="AR547" i="2"/>
  <c r="AF208" i="2"/>
  <c r="AD208" i="2"/>
  <c r="AB208" i="2"/>
  <c r="AE208" i="2"/>
  <c r="AC208" i="2"/>
  <c r="K208" i="2"/>
  <c r="L208" i="2" s="1"/>
  <c r="AE552" i="2"/>
  <c r="AB552" i="2"/>
  <c r="AF552" i="2"/>
  <c r="AD552" i="2"/>
  <c r="AC552" i="2"/>
  <c r="K552" i="2"/>
  <c r="L552" i="2" s="1"/>
  <c r="AP1257" i="2"/>
  <c r="AO1257" i="2"/>
  <c r="AM1257" i="2"/>
  <c r="AN1257" i="2"/>
  <c r="AQ1257" i="2"/>
  <c r="O1257" i="2"/>
  <c r="P1257" i="2" s="1"/>
  <c r="AT1469" i="2"/>
  <c r="AS1469" i="2"/>
  <c r="AR1469" i="2"/>
  <c r="AR1002" i="2"/>
  <c r="AS1002" i="2"/>
  <c r="AT1002" i="2"/>
  <c r="AC1379" i="2"/>
  <c r="AE1379" i="2"/>
  <c r="AD1379" i="2"/>
  <c r="AF1379" i="2"/>
  <c r="AB1379" i="2"/>
  <c r="K1379" i="2"/>
  <c r="L1379" i="2" s="1"/>
  <c r="AQ1330" i="2"/>
  <c r="AP1330" i="2"/>
  <c r="AM1330" i="2"/>
  <c r="AO1330" i="2"/>
  <c r="AN1330" i="2"/>
  <c r="O1330" i="2"/>
  <c r="P1330" i="2" s="1"/>
  <c r="AS718" i="2"/>
  <c r="AR718" i="2"/>
  <c r="AT718" i="2"/>
  <c r="AR295" i="2"/>
  <c r="AS295" i="2"/>
  <c r="AT295" i="2"/>
  <c r="AT1000" i="2"/>
  <c r="AS1000" i="2"/>
  <c r="AR1000" i="2"/>
  <c r="AB498" i="2"/>
  <c r="AF498" i="2"/>
  <c r="AE498" i="2"/>
  <c r="AD498" i="2"/>
  <c r="AC498" i="2"/>
  <c r="K498" i="2"/>
  <c r="L498" i="2" s="1"/>
  <c r="AT1072" i="2"/>
  <c r="AS1072" i="2"/>
  <c r="AR1072" i="2"/>
  <c r="AN650" i="2"/>
  <c r="AM650" i="2"/>
  <c r="AQ650" i="2"/>
  <c r="AO650" i="2"/>
  <c r="AP650" i="2"/>
  <c r="O650" i="2"/>
  <c r="P650" i="2" s="1"/>
  <c r="AO346" i="2"/>
  <c r="AN346" i="2"/>
  <c r="AM346" i="2"/>
  <c r="AP346" i="2"/>
  <c r="AQ346" i="2"/>
  <c r="O346" i="2"/>
  <c r="P346" i="2" s="1"/>
  <c r="AW709" i="2"/>
  <c r="AX709" i="2"/>
  <c r="AV709" i="2"/>
  <c r="AU709" i="2"/>
  <c r="AY709" i="2"/>
  <c r="Q709" i="2"/>
  <c r="R709" i="2" s="1"/>
  <c r="AY679" i="2"/>
  <c r="AX679" i="2"/>
  <c r="AW679" i="2"/>
  <c r="AU679" i="2"/>
  <c r="AV679" i="2"/>
  <c r="Q679" i="2"/>
  <c r="R679" i="2" s="1"/>
  <c r="AF802" i="2"/>
  <c r="AE802" i="2"/>
  <c r="AD802" i="2"/>
  <c r="AC802" i="2"/>
  <c r="AB802" i="2"/>
  <c r="K802" i="2"/>
  <c r="L802" i="2" s="1"/>
  <c r="AP1137" i="2"/>
  <c r="AO1137" i="2"/>
  <c r="AQ1137" i="2"/>
  <c r="AN1137" i="2"/>
  <c r="AM1137" i="2"/>
  <c r="O1137" i="2"/>
  <c r="P1137" i="2" s="1"/>
  <c r="AT889" i="2"/>
  <c r="AS889" i="2"/>
  <c r="AR889" i="2"/>
  <c r="AQ765" i="2"/>
  <c r="AP765" i="2"/>
  <c r="AM765" i="2"/>
  <c r="AO765" i="2"/>
  <c r="AN765" i="2"/>
  <c r="O765" i="2"/>
  <c r="P765" i="2" s="1"/>
  <c r="AQ1337" i="2"/>
  <c r="AP1337" i="2"/>
  <c r="AM1337" i="2"/>
  <c r="AO1337" i="2"/>
  <c r="AN1337" i="2"/>
  <c r="O1337" i="2"/>
  <c r="P1337" i="2" s="1"/>
  <c r="AC1159" i="2"/>
  <c r="AB1159" i="2"/>
  <c r="AF1159" i="2"/>
  <c r="AD1159" i="2"/>
  <c r="AE1159" i="2"/>
  <c r="K1159" i="2"/>
  <c r="L1159" i="2" s="1"/>
  <c r="AX1125" i="2"/>
  <c r="AY1125" i="2"/>
  <c r="AW1125" i="2"/>
  <c r="AU1125" i="2"/>
  <c r="AV1125" i="2"/>
  <c r="Q1125" i="2"/>
  <c r="R1125" i="2" s="1"/>
  <c r="AP839" i="2"/>
  <c r="AM839" i="2"/>
  <c r="AQ839" i="2"/>
  <c r="AO839" i="2"/>
  <c r="AN839" i="2"/>
  <c r="O839" i="2"/>
  <c r="P839" i="2" s="1"/>
  <c r="AE608" i="2"/>
  <c r="AD608" i="2"/>
  <c r="AC608" i="2"/>
  <c r="AB608" i="2"/>
  <c r="AF608" i="2"/>
  <c r="K608" i="2"/>
  <c r="L608" i="2" s="1"/>
  <c r="AD197" i="2"/>
  <c r="AC197" i="2"/>
  <c r="AB197" i="2"/>
  <c r="AF197" i="2"/>
  <c r="AE197" i="2"/>
  <c r="K197" i="2"/>
  <c r="L197" i="2" s="1"/>
  <c r="AQ761" i="2"/>
  <c r="AP761" i="2"/>
  <c r="AM761" i="2"/>
  <c r="AO761" i="2"/>
  <c r="AN761" i="2"/>
  <c r="O761" i="2"/>
  <c r="P761" i="2" s="1"/>
  <c r="AM547" i="2"/>
  <c r="AQ547" i="2"/>
  <c r="AN547" i="2"/>
  <c r="AP547" i="2"/>
  <c r="AO547" i="2"/>
  <c r="O547" i="2"/>
  <c r="P547" i="2" s="1"/>
  <c r="AT1079" i="2"/>
  <c r="AS1079" i="2"/>
  <c r="AR1079" i="2"/>
  <c r="AE549" i="2"/>
  <c r="AD549" i="2"/>
  <c r="AC549" i="2"/>
  <c r="AF549" i="2"/>
  <c r="AB549" i="2"/>
  <c r="K549" i="2"/>
  <c r="L549" i="2" s="1"/>
  <c r="AE159" i="2"/>
  <c r="AD159" i="2"/>
  <c r="AC159" i="2"/>
  <c r="AB159" i="2"/>
  <c r="AF159" i="2"/>
  <c r="K159" i="2"/>
  <c r="L159" i="2" s="1"/>
  <c r="AP219" i="2"/>
  <c r="AN219" i="2"/>
  <c r="AQ219" i="2"/>
  <c r="AO219" i="2"/>
  <c r="AM219" i="2"/>
  <c r="O219" i="2"/>
  <c r="P219" i="2" s="1"/>
  <c r="AP858" i="2"/>
  <c r="AO858" i="2"/>
  <c r="AN858" i="2"/>
  <c r="AQ858" i="2"/>
  <c r="AM858" i="2"/>
  <c r="O858" i="2"/>
  <c r="P858" i="2" s="1"/>
  <c r="AF971" i="2"/>
  <c r="AE971" i="2"/>
  <c r="AD971" i="2"/>
  <c r="AC971" i="2"/>
  <c r="AB971" i="2"/>
  <c r="K971" i="2"/>
  <c r="L971" i="2" s="1"/>
  <c r="AQ452" i="2"/>
  <c r="AP452" i="2"/>
  <c r="AO452" i="2"/>
  <c r="AM452" i="2"/>
  <c r="AN452" i="2"/>
  <c r="O452" i="2"/>
  <c r="P452" i="2" s="1"/>
  <c r="AQ98" i="2"/>
  <c r="AP98" i="2"/>
  <c r="AO98" i="2"/>
  <c r="AN98" i="2"/>
  <c r="AM98" i="2"/>
  <c r="O98" i="2"/>
  <c r="P98" i="2" s="1"/>
  <c r="AN272" i="2"/>
  <c r="AM272" i="2"/>
  <c r="AP272" i="2"/>
  <c r="AO272" i="2"/>
  <c r="AQ272" i="2"/>
  <c r="O272" i="2"/>
  <c r="P272" i="2" s="1"/>
  <c r="AD201" i="2"/>
  <c r="AC201" i="2"/>
  <c r="AB201" i="2"/>
  <c r="AF201" i="2"/>
  <c r="AE201" i="2"/>
  <c r="K201" i="2"/>
  <c r="L201" i="2" s="1"/>
  <c r="AM151" i="2"/>
  <c r="AP151" i="2"/>
  <c r="AO151" i="2"/>
  <c r="AN151" i="2"/>
  <c r="AQ151" i="2"/>
  <c r="O151" i="2"/>
  <c r="P151" i="2" s="1"/>
  <c r="AP605" i="2"/>
  <c r="AO605" i="2"/>
  <c r="AQ605" i="2"/>
  <c r="AN605" i="2"/>
  <c r="AM605" i="2"/>
  <c r="O605" i="2"/>
  <c r="P605" i="2" s="1"/>
  <c r="AY1334" i="2"/>
  <c r="AX1334" i="2"/>
  <c r="AU1334" i="2"/>
  <c r="AV1334" i="2"/>
  <c r="AW1334" i="2"/>
  <c r="Q1334" i="2"/>
  <c r="R1334" i="2" s="1"/>
  <c r="AD1307" i="2"/>
  <c r="AF1307" i="2"/>
  <c r="AE1307" i="2"/>
  <c r="AC1307" i="2"/>
  <c r="AB1307" i="2"/>
  <c r="K1307" i="2"/>
  <c r="L1307" i="2" s="1"/>
  <c r="AX1145" i="2"/>
  <c r="AW1145" i="2"/>
  <c r="AU1145" i="2"/>
  <c r="AV1145" i="2"/>
  <c r="AY1145" i="2"/>
  <c r="Q1145" i="2"/>
  <c r="R1145" i="2" s="1"/>
  <c r="AO1311" i="2"/>
  <c r="AQ1311" i="2"/>
  <c r="AP1311" i="2"/>
  <c r="AN1311" i="2"/>
  <c r="AM1311" i="2"/>
  <c r="O1311" i="2"/>
  <c r="P1311" i="2" s="1"/>
  <c r="AS1181" i="2"/>
  <c r="AT1181" i="2"/>
  <c r="AR1181" i="2"/>
  <c r="AC912" i="2"/>
  <c r="AB912" i="2"/>
  <c r="AE912" i="2"/>
  <c r="AD912" i="2"/>
  <c r="AF912" i="2"/>
  <c r="K912" i="2"/>
  <c r="L912" i="2" s="1"/>
  <c r="AF668" i="2"/>
  <c r="AE668" i="2"/>
  <c r="AD668" i="2"/>
  <c r="AC668" i="2"/>
  <c r="AB668" i="2"/>
  <c r="K668" i="2"/>
  <c r="L668" i="2" s="1"/>
  <c r="AX1121" i="2"/>
  <c r="AW1121" i="2"/>
  <c r="AV1121" i="2"/>
  <c r="AU1121" i="2"/>
  <c r="AY1121" i="2"/>
  <c r="Q1121" i="2"/>
  <c r="R1121" i="2" s="1"/>
  <c r="AT1433" i="2"/>
  <c r="AS1433" i="2"/>
  <c r="AR1433" i="2"/>
  <c r="AN228" i="2"/>
  <c r="AM228" i="2"/>
  <c r="AP228" i="2"/>
  <c r="AO228" i="2"/>
  <c r="AQ228" i="2"/>
  <c r="O228" i="2"/>
  <c r="P228" i="2" s="1"/>
  <c r="AO1198" i="2"/>
  <c r="AN1198" i="2"/>
  <c r="AM1198" i="2"/>
  <c r="AQ1198" i="2"/>
  <c r="AP1198" i="2"/>
  <c r="O1198" i="2"/>
  <c r="P1198" i="2" s="1"/>
  <c r="AD777" i="2"/>
  <c r="AC777" i="2"/>
  <c r="AB777" i="2"/>
  <c r="AE777" i="2"/>
  <c r="AF777" i="2"/>
  <c r="K777" i="2"/>
  <c r="L777" i="2" s="1"/>
  <c r="AM165" i="2"/>
  <c r="AQ165" i="2"/>
  <c r="AO165" i="2"/>
  <c r="AP165" i="2"/>
  <c r="AN165" i="2"/>
  <c r="O165" i="2"/>
  <c r="P165" i="2" s="1"/>
  <c r="AX392" i="2"/>
  <c r="AW392" i="2"/>
  <c r="AY392" i="2"/>
  <c r="AV392" i="2"/>
  <c r="AU392" i="2"/>
  <c r="Q392" i="2"/>
  <c r="R392" i="2" s="1"/>
  <c r="AT571" i="2"/>
  <c r="AS571" i="2"/>
  <c r="AR571" i="2"/>
  <c r="AR1218" i="2"/>
  <c r="AT1218" i="2"/>
  <c r="AS1218" i="2"/>
  <c r="AD1121" i="2"/>
  <c r="AF1121" i="2"/>
  <c r="AE1121" i="2"/>
  <c r="AC1121" i="2"/>
  <c r="AB1121" i="2"/>
  <c r="K1121" i="2"/>
  <c r="L1121" i="2" s="1"/>
  <c r="AT164" i="2"/>
  <c r="AS164" i="2"/>
  <c r="AR164" i="2"/>
  <c r="AM1078" i="2"/>
  <c r="AO1078" i="2"/>
  <c r="AN1078" i="2"/>
  <c r="AQ1078" i="2"/>
  <c r="AP1078" i="2"/>
  <c r="O1078" i="2"/>
  <c r="P1078" i="2" s="1"/>
  <c r="AB504" i="2"/>
  <c r="AF504" i="2"/>
  <c r="AE504" i="2"/>
  <c r="AD504" i="2"/>
  <c r="AC504" i="2"/>
  <c r="K504" i="2"/>
  <c r="L504" i="2" s="1"/>
  <c r="AO1192" i="2"/>
  <c r="AN1192" i="2"/>
  <c r="AM1192" i="2"/>
  <c r="AQ1192" i="2"/>
  <c r="AP1192" i="2"/>
  <c r="O1192" i="2"/>
  <c r="P1192" i="2" s="1"/>
  <c r="AM1448" i="2"/>
  <c r="AQ1448" i="2"/>
  <c r="AP1448" i="2"/>
  <c r="AN1448" i="2"/>
  <c r="AO1448" i="2"/>
  <c r="O1448" i="2"/>
  <c r="P1448" i="2" s="1"/>
  <c r="AS1127" i="2"/>
  <c r="AT1127" i="2"/>
  <c r="AR1127" i="2"/>
  <c r="AQ1030" i="2"/>
  <c r="AP1030" i="2"/>
  <c r="AN1030" i="2"/>
  <c r="AM1030" i="2"/>
  <c r="AO1030" i="2"/>
  <c r="O1030" i="2"/>
  <c r="P1030" i="2" s="1"/>
  <c r="AP985" i="2"/>
  <c r="AO985" i="2"/>
  <c r="AN985" i="2"/>
  <c r="AM985" i="2"/>
  <c r="AQ985" i="2"/>
  <c r="O985" i="2"/>
  <c r="P985" i="2" s="1"/>
  <c r="AP823" i="2"/>
  <c r="AM823" i="2"/>
  <c r="AQ823" i="2"/>
  <c r="AO823" i="2"/>
  <c r="AN823" i="2"/>
  <c r="O823" i="2"/>
  <c r="P823" i="2" s="1"/>
  <c r="AF975" i="2"/>
  <c r="AE975" i="2"/>
  <c r="AD975" i="2"/>
  <c r="AC975" i="2"/>
  <c r="AB975" i="2"/>
  <c r="K975" i="2"/>
  <c r="L975" i="2" s="1"/>
  <c r="AQ747" i="2"/>
  <c r="AP747" i="2"/>
  <c r="AM747" i="2"/>
  <c r="AO747" i="2"/>
  <c r="AN747" i="2"/>
  <c r="O747" i="2"/>
  <c r="P747" i="2" s="1"/>
  <c r="AB1206" i="2"/>
  <c r="AC1206" i="2"/>
  <c r="AF1206" i="2"/>
  <c r="AE1206" i="2"/>
  <c r="AD1206" i="2"/>
  <c r="K1206" i="2"/>
  <c r="L1206" i="2" s="1"/>
  <c r="AR506" i="2"/>
  <c r="AT506" i="2"/>
  <c r="AS506" i="2"/>
  <c r="AB303" i="2"/>
  <c r="AF303" i="2"/>
  <c r="AE303" i="2"/>
  <c r="AC303" i="2"/>
  <c r="AD303" i="2"/>
  <c r="K303" i="2"/>
  <c r="L303" i="2" s="1"/>
  <c r="AQ303" i="2"/>
  <c r="AP303" i="2"/>
  <c r="AN303" i="2"/>
  <c r="AO303" i="2"/>
  <c r="AM303" i="2"/>
  <c r="O303" i="2"/>
  <c r="P303" i="2" s="1"/>
  <c r="AY136" i="2"/>
  <c r="AX136" i="2"/>
  <c r="AW136" i="2"/>
  <c r="AV136" i="2"/>
  <c r="AU136" i="2"/>
  <c r="Q136" i="2"/>
  <c r="R136" i="2" s="1"/>
  <c r="AX2" i="2"/>
  <c r="AW2" i="2"/>
  <c r="AV2" i="2"/>
  <c r="AU2" i="2"/>
  <c r="AY2" i="2"/>
  <c r="Q2" i="2"/>
  <c r="R2" i="2" s="1"/>
  <c r="AT1024" i="2"/>
  <c r="AR1024" i="2"/>
  <c r="AS1024" i="2"/>
  <c r="AQ440" i="2"/>
  <c r="AP440" i="2"/>
  <c r="AO440" i="2"/>
  <c r="AN440" i="2"/>
  <c r="AM440" i="2"/>
  <c r="O440" i="2"/>
  <c r="P440" i="2" s="1"/>
  <c r="AD1309" i="2"/>
  <c r="AF1309" i="2"/>
  <c r="AE1309" i="2"/>
  <c r="AB1309" i="2"/>
  <c r="AC1309" i="2"/>
  <c r="K1309" i="2"/>
  <c r="L1309" i="2" s="1"/>
  <c r="AT967" i="2"/>
  <c r="AS967" i="2"/>
  <c r="AR967" i="2"/>
  <c r="AF232" i="2"/>
  <c r="AD232" i="2"/>
  <c r="AB232" i="2"/>
  <c r="AC232" i="2"/>
  <c r="AE232" i="2"/>
  <c r="K232" i="2"/>
  <c r="L232" i="2" s="1"/>
  <c r="AV666" i="2"/>
  <c r="AU666" i="2"/>
  <c r="AY666" i="2"/>
  <c r="AW666" i="2"/>
  <c r="AX666" i="2"/>
  <c r="Q666" i="2"/>
  <c r="R666" i="2" s="1"/>
  <c r="AD606" i="2"/>
  <c r="AC606" i="2"/>
  <c r="AE606" i="2"/>
  <c r="AF606" i="2"/>
  <c r="AB606" i="2"/>
  <c r="K606" i="2"/>
  <c r="L606" i="2" s="1"/>
  <c r="AF495" i="2"/>
  <c r="AE495" i="2"/>
  <c r="AD495" i="2"/>
  <c r="AC495" i="2"/>
  <c r="AB495" i="2"/>
  <c r="K495" i="2"/>
  <c r="L495" i="2" s="1"/>
  <c r="AF1211" i="2"/>
  <c r="AE1211" i="2"/>
  <c r="AC1211" i="2"/>
  <c r="AB1211" i="2"/>
  <c r="AD1211" i="2"/>
  <c r="K1211" i="2"/>
  <c r="L1211" i="2" s="1"/>
  <c r="AY801" i="2"/>
  <c r="AX801" i="2"/>
  <c r="AU801" i="2"/>
  <c r="AW801" i="2"/>
  <c r="AV801" i="2"/>
  <c r="Q801" i="2"/>
  <c r="R801" i="2" s="1"/>
  <c r="AT658" i="2"/>
  <c r="AS658" i="2"/>
  <c r="AR658" i="2"/>
  <c r="AW1356" i="2"/>
  <c r="AV1356" i="2"/>
  <c r="AY1356" i="2"/>
  <c r="AU1356" i="2"/>
  <c r="AX1356" i="2"/>
  <c r="Q1356" i="2"/>
  <c r="R1356" i="2" s="1"/>
  <c r="AV662" i="2"/>
  <c r="AU662" i="2"/>
  <c r="AY662" i="2"/>
  <c r="AW662" i="2"/>
  <c r="AX662" i="2"/>
  <c r="Q662" i="2"/>
  <c r="R662" i="2" s="1"/>
  <c r="AO1414" i="2"/>
  <c r="AN1414" i="2"/>
  <c r="AM1414" i="2"/>
  <c r="AP1414" i="2"/>
  <c r="AQ1414" i="2"/>
  <c r="O1414" i="2"/>
  <c r="P1414" i="2" s="1"/>
  <c r="AP855" i="2"/>
  <c r="AO855" i="2"/>
  <c r="AM855" i="2"/>
  <c r="AQ855" i="2"/>
  <c r="AN855" i="2"/>
  <c r="O855" i="2"/>
  <c r="P855" i="2" s="1"/>
  <c r="AN712" i="2"/>
  <c r="AP712" i="2"/>
  <c r="AQ712" i="2"/>
  <c r="AO712" i="2"/>
  <c r="AM712" i="2"/>
  <c r="O712" i="2"/>
  <c r="P712" i="2" s="1"/>
  <c r="AM575" i="2"/>
  <c r="AQ575" i="2"/>
  <c r="AN575" i="2"/>
  <c r="AP575" i="2"/>
  <c r="AO575" i="2"/>
  <c r="O575" i="2"/>
  <c r="P575" i="2" s="1"/>
  <c r="AQ598" i="2"/>
  <c r="AP598" i="2"/>
  <c r="AO598" i="2"/>
  <c r="AM598" i="2"/>
  <c r="AN598" i="2"/>
  <c r="O598" i="2"/>
  <c r="P598" i="2" s="1"/>
  <c r="AY1097" i="2"/>
  <c r="AX1097" i="2"/>
  <c r="AW1097" i="2"/>
  <c r="AV1097" i="2"/>
  <c r="AU1097" i="2"/>
  <c r="Q1097" i="2"/>
  <c r="R1097" i="2" s="1"/>
  <c r="AP1467" i="2"/>
  <c r="AO1467" i="2"/>
  <c r="AQ1467" i="2"/>
  <c r="AN1467" i="2"/>
  <c r="AM1467" i="2"/>
  <c r="O1467" i="2"/>
  <c r="P1467" i="2" s="1"/>
  <c r="AC1161" i="2"/>
  <c r="AB1161" i="2"/>
  <c r="AF1161" i="2"/>
  <c r="AD1161" i="2"/>
  <c r="AE1161" i="2"/>
  <c r="K1161" i="2"/>
  <c r="L1161" i="2" s="1"/>
  <c r="AF312" i="2"/>
  <c r="AE312" i="2"/>
  <c r="AD312" i="2"/>
  <c r="AB312" i="2"/>
  <c r="AC312" i="2"/>
  <c r="K312" i="2"/>
  <c r="L312" i="2" s="1"/>
  <c r="AO332" i="2"/>
  <c r="AN332" i="2"/>
  <c r="AM332" i="2"/>
  <c r="AQ332" i="2"/>
  <c r="AP332" i="2"/>
  <c r="O332" i="2"/>
  <c r="P332" i="2" s="1"/>
  <c r="AS527" i="2"/>
  <c r="AT527" i="2"/>
  <c r="AR527" i="2"/>
  <c r="AM131" i="2"/>
  <c r="AP131" i="2"/>
  <c r="AO131" i="2"/>
  <c r="AN131" i="2"/>
  <c r="AQ131" i="2"/>
  <c r="O131" i="2"/>
  <c r="P131" i="2" s="1"/>
  <c r="AB1087" i="2"/>
  <c r="AF1087" i="2"/>
  <c r="AD1087" i="2"/>
  <c r="AE1087" i="2"/>
  <c r="AC1087" i="2"/>
  <c r="K1087" i="2"/>
  <c r="L1087" i="2" s="1"/>
  <c r="AF688" i="2"/>
  <c r="AE688" i="2"/>
  <c r="AD688" i="2"/>
  <c r="AC688" i="2"/>
  <c r="AB688" i="2"/>
  <c r="K688" i="2"/>
  <c r="L688" i="2" s="1"/>
  <c r="AT1430" i="2"/>
  <c r="AS1430" i="2"/>
  <c r="AR1430" i="2"/>
  <c r="AO1200" i="2"/>
  <c r="AN1200" i="2"/>
  <c r="AM1200" i="2"/>
  <c r="AQ1200" i="2"/>
  <c r="AP1200" i="2"/>
  <c r="O1200" i="2"/>
  <c r="P1200" i="2" s="1"/>
  <c r="AT599" i="2"/>
  <c r="AS599" i="2"/>
  <c r="AR599" i="2"/>
  <c r="AT919" i="2"/>
  <c r="AS919" i="2"/>
  <c r="AR919" i="2"/>
  <c r="AT163" i="2"/>
  <c r="AS163" i="2"/>
  <c r="AR163" i="2"/>
  <c r="AM97" i="2"/>
  <c r="AN97" i="2"/>
  <c r="AQ97" i="2"/>
  <c r="AP97" i="2"/>
  <c r="AO97" i="2"/>
  <c r="O97" i="2"/>
  <c r="P97" i="2" s="1"/>
  <c r="AR490" i="2"/>
  <c r="AT490" i="2"/>
  <c r="AS490" i="2"/>
  <c r="AR468" i="2"/>
  <c r="AT468" i="2"/>
  <c r="AS468" i="2"/>
  <c r="AF658" i="2"/>
  <c r="AE658" i="2"/>
  <c r="AD658" i="2"/>
  <c r="AC658" i="2"/>
  <c r="AB658" i="2"/>
  <c r="K658" i="2"/>
  <c r="L658" i="2" s="1"/>
  <c r="AR474" i="2"/>
  <c r="AT474" i="2"/>
  <c r="AS474" i="2"/>
  <c r="AY538" i="2"/>
  <c r="AW538" i="2"/>
  <c r="AX538" i="2"/>
  <c r="AV538" i="2"/>
  <c r="AU538" i="2"/>
  <c r="Q538" i="2"/>
  <c r="R538" i="2" s="1"/>
  <c r="AC1304" i="2"/>
  <c r="AE1304" i="2"/>
  <c r="AD1304" i="2"/>
  <c r="AF1304" i="2"/>
  <c r="AB1304" i="2"/>
  <c r="K1304" i="2"/>
  <c r="L1304" i="2" s="1"/>
  <c r="AT1311" i="2"/>
  <c r="AS1311" i="2"/>
  <c r="AR1311" i="2"/>
  <c r="AO314" i="2"/>
  <c r="AN314" i="2"/>
  <c r="AM314" i="2"/>
  <c r="AP314" i="2"/>
  <c r="AQ314" i="2"/>
  <c r="O314" i="2"/>
  <c r="P314" i="2" s="1"/>
  <c r="AP1259" i="2"/>
  <c r="AO1259" i="2"/>
  <c r="AQ1259" i="2"/>
  <c r="AN1259" i="2"/>
  <c r="AM1259" i="2"/>
  <c r="O1259" i="2"/>
  <c r="P1259" i="2" s="1"/>
  <c r="AT810" i="2"/>
  <c r="AS810" i="2"/>
  <c r="AR810" i="2"/>
  <c r="AV304" i="2"/>
  <c r="AU304" i="2"/>
  <c r="AY304" i="2"/>
  <c r="AW304" i="2"/>
  <c r="AX304" i="2"/>
  <c r="Q304" i="2"/>
  <c r="R304" i="2" s="1"/>
  <c r="AE133" i="2"/>
  <c r="AD133" i="2"/>
  <c r="AC133" i="2"/>
  <c r="AB133" i="2"/>
  <c r="AF133" i="2"/>
  <c r="K133" i="2"/>
  <c r="L133" i="2" s="1"/>
  <c r="AT1270" i="2"/>
  <c r="AS1270" i="2"/>
  <c r="AR1270" i="2"/>
  <c r="AT751" i="2"/>
  <c r="AS751" i="2"/>
  <c r="AR751" i="2"/>
  <c r="AS716" i="2"/>
  <c r="AR716" i="2"/>
  <c r="AT716" i="2"/>
  <c r="AF457" i="2"/>
  <c r="AE457" i="2"/>
  <c r="AD457" i="2"/>
  <c r="AC457" i="2"/>
  <c r="AB457" i="2"/>
  <c r="K457" i="2"/>
  <c r="L457" i="2" s="1"/>
  <c r="AT324" i="2"/>
  <c r="AR324" i="2"/>
  <c r="AS324" i="2"/>
  <c r="AR1210" i="2"/>
  <c r="AT1210" i="2"/>
  <c r="AS1210" i="2"/>
  <c r="AN1209" i="2"/>
  <c r="AM1209" i="2"/>
  <c r="AQ1209" i="2"/>
  <c r="AP1209" i="2"/>
  <c r="AO1209" i="2"/>
  <c r="O1209" i="2"/>
  <c r="P1209" i="2" s="1"/>
  <c r="AY720" i="2"/>
  <c r="AX720" i="2"/>
  <c r="AW720" i="2"/>
  <c r="AU720" i="2"/>
  <c r="AV720" i="2"/>
  <c r="Q720" i="2"/>
  <c r="R720" i="2" s="1"/>
  <c r="AM527" i="2"/>
  <c r="AQ527" i="2"/>
  <c r="AP527" i="2"/>
  <c r="AO527" i="2"/>
  <c r="AN527" i="2"/>
  <c r="O527" i="2"/>
  <c r="P527" i="2" s="1"/>
  <c r="AS519" i="2"/>
  <c r="AT519" i="2"/>
  <c r="AR519" i="2"/>
  <c r="AO93" i="2"/>
  <c r="AN93" i="2"/>
  <c r="AQ93" i="2"/>
  <c r="AP93" i="2"/>
  <c r="AM93" i="2"/>
  <c r="O93" i="2"/>
  <c r="P93" i="2" s="1"/>
  <c r="AO1264" i="2"/>
  <c r="AN1264" i="2"/>
  <c r="AP1264" i="2"/>
  <c r="AM1264" i="2"/>
  <c r="AQ1264" i="2"/>
  <c r="O1264" i="2"/>
  <c r="P1264" i="2" s="1"/>
  <c r="AC702" i="2"/>
  <c r="AF702" i="2"/>
  <c r="AE702" i="2"/>
  <c r="AD702" i="2"/>
  <c r="AB702" i="2"/>
  <c r="K702" i="2"/>
  <c r="L702" i="2" s="1"/>
  <c r="AT748" i="2"/>
  <c r="AS748" i="2"/>
  <c r="AR748" i="2"/>
  <c r="AQ743" i="2"/>
  <c r="AP743" i="2"/>
  <c r="AM743" i="2"/>
  <c r="AO743" i="2"/>
  <c r="AN743" i="2"/>
  <c r="O743" i="2"/>
  <c r="P743" i="2" s="1"/>
  <c r="AP987" i="2"/>
  <c r="AO987" i="2"/>
  <c r="AN987" i="2"/>
  <c r="AM987" i="2"/>
  <c r="AQ987" i="2"/>
  <c r="O987" i="2"/>
  <c r="P987" i="2" s="1"/>
  <c r="AT855" i="2"/>
  <c r="AS855" i="2"/>
  <c r="AR855" i="2"/>
  <c r="AP857" i="2"/>
  <c r="AO857" i="2"/>
  <c r="AM857" i="2"/>
  <c r="AQ857" i="2"/>
  <c r="AN857" i="2"/>
  <c r="O857" i="2"/>
  <c r="P857" i="2" s="1"/>
  <c r="AQ460" i="2"/>
  <c r="AP460" i="2"/>
  <c r="AO460" i="2"/>
  <c r="AM460" i="2"/>
  <c r="AN460" i="2"/>
  <c r="O460" i="2"/>
  <c r="P460" i="2" s="1"/>
  <c r="AT1399" i="2"/>
  <c r="AS1399" i="2"/>
  <c r="AR1399" i="2"/>
  <c r="AX788" i="2"/>
  <c r="AW788" i="2"/>
  <c r="AV788" i="2"/>
  <c r="AU788" i="2"/>
  <c r="AY788" i="2"/>
  <c r="Q788" i="2"/>
  <c r="R788" i="2" s="1"/>
  <c r="AQ434" i="2"/>
  <c r="AP434" i="2"/>
  <c r="AO434" i="2"/>
  <c r="AN434" i="2"/>
  <c r="AM434" i="2"/>
  <c r="O434" i="2"/>
  <c r="P434" i="2" s="1"/>
  <c r="AP1145" i="2"/>
  <c r="AO1145" i="2"/>
  <c r="AQ1145" i="2"/>
  <c r="AN1145" i="2"/>
  <c r="AM1145" i="2"/>
  <c r="O1145" i="2"/>
  <c r="P1145" i="2" s="1"/>
  <c r="AP851" i="2"/>
  <c r="AM851" i="2"/>
  <c r="AQ851" i="2"/>
  <c r="AO851" i="2"/>
  <c r="AN851" i="2"/>
  <c r="O851" i="2"/>
  <c r="P851" i="2" s="1"/>
  <c r="AT151" i="2"/>
  <c r="AS151" i="2"/>
  <c r="AR151" i="2"/>
  <c r="AE137" i="2"/>
  <c r="AD137" i="2"/>
  <c r="AC137" i="2"/>
  <c r="AB137" i="2"/>
  <c r="AF137" i="2"/>
  <c r="K137" i="2"/>
  <c r="L137" i="2" s="1"/>
  <c r="AP204" i="2"/>
  <c r="AO204" i="2"/>
  <c r="AN204" i="2"/>
  <c r="AQ204" i="2"/>
  <c r="AM204" i="2"/>
  <c r="O204" i="2"/>
  <c r="P204" i="2" s="1"/>
  <c r="AC1155" i="2"/>
  <c r="AB1155" i="2"/>
  <c r="AF1155" i="2"/>
  <c r="AD1155" i="2"/>
  <c r="AE1155" i="2"/>
  <c r="K1155" i="2"/>
  <c r="L1155" i="2" s="1"/>
  <c r="AP963" i="2"/>
  <c r="AO963" i="2"/>
  <c r="AN963" i="2"/>
  <c r="AM963" i="2"/>
  <c r="AQ963" i="2"/>
  <c r="O963" i="2"/>
  <c r="P963" i="2" s="1"/>
  <c r="AE1332" i="2"/>
  <c r="AD1332" i="2"/>
  <c r="AF1332" i="2"/>
  <c r="AB1332" i="2"/>
  <c r="AC1332" i="2"/>
  <c r="K1332" i="2"/>
  <c r="L1332" i="2" s="1"/>
  <c r="AT1022" i="2"/>
  <c r="AS1022" i="2"/>
  <c r="AR1022" i="2"/>
  <c r="AW1110" i="2"/>
  <c r="AV1110" i="2"/>
  <c r="AU1110" i="2"/>
  <c r="AX1110" i="2"/>
  <c r="AY1110" i="2"/>
  <c r="Q1110" i="2"/>
  <c r="R1110" i="2" s="1"/>
  <c r="AM113" i="2"/>
  <c r="AN113" i="2"/>
  <c r="AQ113" i="2"/>
  <c r="AP113" i="2"/>
  <c r="AO113" i="2"/>
  <c r="O113" i="2"/>
  <c r="P113" i="2" s="1"/>
  <c r="AQ1358" i="2"/>
  <c r="AO1358" i="2"/>
  <c r="AN1358" i="2"/>
  <c r="AM1358" i="2"/>
  <c r="AP1358" i="2"/>
  <c r="O1358" i="2"/>
  <c r="P1358" i="2" s="1"/>
  <c r="AR1295" i="2"/>
  <c r="AT1295" i="2"/>
  <c r="AS1295" i="2"/>
  <c r="AT92" i="2"/>
  <c r="AS92" i="2"/>
  <c r="AR92" i="2"/>
  <c r="AS1494" i="2"/>
  <c r="AT1494" i="2"/>
  <c r="AR1494" i="2"/>
  <c r="AN632" i="2"/>
  <c r="AM632" i="2"/>
  <c r="AO632" i="2"/>
  <c r="AQ632" i="2"/>
  <c r="AP632" i="2"/>
  <c r="O632" i="2"/>
  <c r="P632" i="2" s="1"/>
  <c r="AS930" i="2"/>
  <c r="AR930" i="2"/>
  <c r="AT930" i="2"/>
  <c r="AQ1274" i="2"/>
  <c r="AO1274" i="2"/>
  <c r="AN1274" i="2"/>
  <c r="AP1274" i="2"/>
  <c r="AM1274" i="2"/>
  <c r="O1274" i="2"/>
  <c r="P1274" i="2" s="1"/>
  <c r="AT770" i="2"/>
  <c r="AS770" i="2"/>
  <c r="AR770" i="2"/>
  <c r="AN642" i="2"/>
  <c r="AM642" i="2"/>
  <c r="AO642" i="2"/>
  <c r="AP642" i="2"/>
  <c r="AQ642" i="2"/>
  <c r="O642" i="2"/>
  <c r="P642" i="2" s="1"/>
  <c r="AQ110" i="2"/>
  <c r="AP110" i="2"/>
  <c r="AO110" i="2"/>
  <c r="AN110" i="2"/>
  <c r="AM110" i="2"/>
  <c r="O110" i="2"/>
  <c r="P110" i="2" s="1"/>
  <c r="AX6" i="2"/>
  <c r="AW6" i="2"/>
  <c r="AV6" i="2"/>
  <c r="AU6" i="2"/>
  <c r="AY6" i="2"/>
  <c r="Q6" i="2"/>
  <c r="R6" i="2" s="1"/>
  <c r="AS1294" i="2"/>
  <c r="AR1294" i="2"/>
  <c r="AT1294" i="2"/>
  <c r="AC906" i="2"/>
  <c r="AB906" i="2"/>
  <c r="AE906" i="2"/>
  <c r="AF906" i="2"/>
  <c r="AD906" i="2"/>
  <c r="K906" i="2"/>
  <c r="L906" i="2" s="1"/>
  <c r="AT139" i="2"/>
  <c r="AS139" i="2"/>
  <c r="AR139" i="2"/>
  <c r="AM127" i="2"/>
  <c r="AP127" i="2"/>
  <c r="AO127" i="2"/>
  <c r="AN127" i="2"/>
  <c r="AQ127" i="2"/>
  <c r="O127" i="2"/>
  <c r="P127" i="2" s="1"/>
  <c r="AR715" i="2"/>
  <c r="AT715" i="2"/>
  <c r="AS715" i="2"/>
  <c r="AU1065" i="2"/>
  <c r="AY1065" i="2"/>
  <c r="AX1065" i="2"/>
  <c r="AW1065" i="2"/>
  <c r="AV1065" i="2"/>
  <c r="Q1065" i="2"/>
  <c r="R1065" i="2" s="1"/>
  <c r="AT727" i="2"/>
  <c r="AS727" i="2"/>
  <c r="AR727" i="2"/>
  <c r="AB1413" i="2"/>
  <c r="AF1413" i="2"/>
  <c r="AE1413" i="2"/>
  <c r="AD1413" i="2"/>
  <c r="AC1413" i="2"/>
  <c r="K1413" i="2"/>
  <c r="L1413" i="2" s="1"/>
  <c r="AQ1413" i="2"/>
  <c r="AP1413" i="2"/>
  <c r="AO1413" i="2"/>
  <c r="AN1413" i="2"/>
  <c r="AM1413" i="2"/>
  <c r="O1413" i="2"/>
  <c r="P1413" i="2" s="1"/>
  <c r="AM1399" i="2"/>
  <c r="AP1399" i="2"/>
  <c r="AO1399" i="2"/>
  <c r="AN1399" i="2"/>
  <c r="AQ1399" i="2"/>
  <c r="O1399" i="2"/>
  <c r="P1399" i="2" s="1"/>
  <c r="AF1217" i="2"/>
  <c r="AE1217" i="2"/>
  <c r="AC1217" i="2"/>
  <c r="AB1217" i="2"/>
  <c r="AD1217" i="2"/>
  <c r="K1217" i="2"/>
  <c r="L1217" i="2" s="1"/>
  <c r="AR303" i="2"/>
  <c r="AS303" i="2"/>
  <c r="AT303" i="2"/>
  <c r="AF967" i="2"/>
  <c r="AE967" i="2"/>
  <c r="AD967" i="2"/>
  <c r="AC967" i="2"/>
  <c r="AB967" i="2"/>
  <c r="K967" i="2"/>
  <c r="L967" i="2" s="1"/>
  <c r="AF826" i="2"/>
  <c r="AD826" i="2"/>
  <c r="AB826" i="2"/>
  <c r="AE826" i="2"/>
  <c r="AC826" i="2"/>
  <c r="K826" i="2"/>
  <c r="L826" i="2" s="1"/>
  <c r="AE573" i="2"/>
  <c r="AD573" i="2"/>
  <c r="AC573" i="2"/>
  <c r="AF573" i="2"/>
  <c r="AB573" i="2"/>
  <c r="K573" i="2"/>
  <c r="L573" i="2" s="1"/>
  <c r="AB434" i="2"/>
  <c r="AC434" i="2"/>
  <c r="AF434" i="2"/>
  <c r="AE434" i="2"/>
  <c r="AD434" i="2"/>
  <c r="K434" i="2"/>
  <c r="L434" i="2" s="1"/>
  <c r="AT1088" i="2"/>
  <c r="AR1088" i="2"/>
  <c r="AS1088" i="2"/>
  <c r="AP871" i="2"/>
  <c r="AO871" i="2"/>
  <c r="AM871" i="2"/>
  <c r="AQ871" i="2"/>
  <c r="AN871" i="2"/>
  <c r="O871" i="2"/>
  <c r="P871" i="2" s="1"/>
  <c r="AV391" i="2"/>
  <c r="AY391" i="2"/>
  <c r="AW391" i="2"/>
  <c r="AX391" i="2"/>
  <c r="AU391" i="2"/>
  <c r="Q391" i="2"/>
  <c r="R391" i="2" s="1"/>
  <c r="AS1215" i="2"/>
  <c r="AR1215" i="2"/>
  <c r="AT1215" i="2"/>
  <c r="AV1338" i="2"/>
  <c r="AX1338" i="2"/>
  <c r="AW1338" i="2"/>
  <c r="AU1338" i="2"/>
  <c r="AY1338" i="2"/>
  <c r="Q1338" i="2"/>
  <c r="R1338" i="2" s="1"/>
  <c r="AC810" i="2"/>
  <c r="AB810" i="2"/>
  <c r="AD810" i="2"/>
  <c r="AE810" i="2"/>
  <c r="AF810" i="2"/>
  <c r="K810" i="2"/>
  <c r="L810" i="2" s="1"/>
  <c r="AY795" i="2"/>
  <c r="AX795" i="2"/>
  <c r="AU795" i="2"/>
  <c r="AW795" i="2"/>
  <c r="AV795" i="2"/>
  <c r="Q795" i="2"/>
  <c r="R795" i="2" s="1"/>
  <c r="AM117" i="2"/>
  <c r="AO117" i="2"/>
  <c r="AN117" i="2"/>
  <c r="AQ117" i="2"/>
  <c r="AP117" i="2"/>
  <c r="O117" i="2"/>
  <c r="P117" i="2" s="1"/>
  <c r="AX1235" i="2"/>
  <c r="AW1235" i="2"/>
  <c r="AY1235" i="2"/>
  <c r="AU1235" i="2"/>
  <c r="AV1235" i="2"/>
  <c r="Q1235" i="2"/>
  <c r="R1235" i="2" s="1"/>
  <c r="AT947" i="2"/>
  <c r="AS947" i="2"/>
  <c r="AR947" i="2"/>
  <c r="AT692" i="2"/>
  <c r="AS692" i="2"/>
  <c r="AR692" i="2"/>
  <c r="AU183" i="2"/>
  <c r="AX183" i="2"/>
  <c r="AW183" i="2"/>
  <c r="AV183" i="2"/>
  <c r="AY183" i="2"/>
  <c r="Q183" i="2"/>
  <c r="R183" i="2" s="1"/>
  <c r="AU143" i="2"/>
  <c r="AV143" i="2"/>
  <c r="AY143" i="2"/>
  <c r="AX143" i="2"/>
  <c r="AW143" i="2"/>
  <c r="Q143" i="2"/>
  <c r="R143" i="2" s="1"/>
  <c r="AT340" i="2"/>
  <c r="AR340" i="2"/>
  <c r="AS340" i="2"/>
  <c r="AS1414" i="2"/>
  <c r="AR1414" i="2"/>
  <c r="AT1414" i="2"/>
  <c r="AT1428" i="2"/>
  <c r="AS1428" i="2"/>
  <c r="AR1428" i="2"/>
  <c r="AE1180" i="2"/>
  <c r="AD1180" i="2"/>
  <c r="AC1180" i="2"/>
  <c r="AB1180" i="2"/>
  <c r="AF1180" i="2"/>
  <c r="K1180" i="2"/>
  <c r="L1180" i="2" s="1"/>
  <c r="AO356" i="2"/>
  <c r="AN356" i="2"/>
  <c r="AM356" i="2"/>
  <c r="AP356" i="2"/>
  <c r="AQ356" i="2"/>
  <c r="O356" i="2"/>
  <c r="P356" i="2" s="1"/>
  <c r="AP192" i="2"/>
  <c r="AO192" i="2"/>
  <c r="AN192" i="2"/>
  <c r="AQ192" i="2"/>
  <c r="AM192" i="2"/>
  <c r="O192" i="2"/>
  <c r="P192" i="2" s="1"/>
  <c r="AV212" i="2"/>
  <c r="AW212" i="2"/>
  <c r="AU212" i="2"/>
  <c r="AY212" i="2"/>
  <c r="AX212" i="2"/>
  <c r="Q212" i="2"/>
  <c r="R212" i="2" s="1"/>
  <c r="AQ1028" i="2"/>
  <c r="AP1028" i="2"/>
  <c r="AN1028" i="2"/>
  <c r="AM1028" i="2"/>
  <c r="AO1028" i="2"/>
  <c r="O1028" i="2"/>
  <c r="P1028" i="2" s="1"/>
  <c r="AF630" i="2"/>
  <c r="AE630" i="2"/>
  <c r="AD630" i="2"/>
  <c r="AC630" i="2"/>
  <c r="AB630" i="2"/>
  <c r="K630" i="2"/>
  <c r="L630" i="2" s="1"/>
  <c r="AQ526" i="2"/>
  <c r="AO526" i="2"/>
  <c r="AP526" i="2"/>
  <c r="AN526" i="2"/>
  <c r="AM526" i="2"/>
  <c r="O526" i="2"/>
  <c r="P526" i="2" s="1"/>
  <c r="AV407" i="2"/>
  <c r="AY407" i="2"/>
  <c r="AW407" i="2"/>
  <c r="AX407" i="2"/>
  <c r="AU407" i="2"/>
  <c r="Q407" i="2"/>
  <c r="R407" i="2" s="1"/>
  <c r="AT1182" i="2"/>
  <c r="AS1182" i="2"/>
  <c r="AR1182" i="2"/>
  <c r="AF642" i="2"/>
  <c r="AE642" i="2"/>
  <c r="AD642" i="2"/>
  <c r="AC642" i="2"/>
  <c r="AB642" i="2"/>
  <c r="K642" i="2"/>
  <c r="L642" i="2" s="1"/>
  <c r="AV264" i="2"/>
  <c r="AU264" i="2"/>
  <c r="AY264" i="2"/>
  <c r="AX264" i="2"/>
  <c r="AW264" i="2"/>
  <c r="Q264" i="2"/>
  <c r="R264" i="2" s="1"/>
  <c r="AT101" i="2"/>
  <c r="AS101" i="2"/>
  <c r="AR101" i="2"/>
  <c r="AD877" i="2"/>
  <c r="AC877" i="2"/>
  <c r="AB877" i="2"/>
  <c r="AE877" i="2"/>
  <c r="AF877" i="2"/>
  <c r="K877" i="2"/>
  <c r="L877" i="2" s="1"/>
  <c r="AU55" i="2"/>
  <c r="AX55" i="2"/>
  <c r="AY55" i="2"/>
  <c r="AW55" i="2"/>
  <c r="AV55" i="2"/>
  <c r="Q55" i="2"/>
  <c r="R55" i="2" s="1"/>
  <c r="AN218" i="2"/>
  <c r="AO218" i="2"/>
  <c r="AM218" i="2"/>
  <c r="AQ218" i="2"/>
  <c r="AP218" i="2"/>
  <c r="O218" i="2"/>
  <c r="P218" i="2" s="1"/>
  <c r="AD1432" i="2"/>
  <c r="AC1432" i="2"/>
  <c r="AB1432" i="2"/>
  <c r="AE1432" i="2"/>
  <c r="AF1432" i="2"/>
  <c r="K1432" i="2"/>
  <c r="L1432" i="2" s="1"/>
  <c r="AF503" i="2"/>
  <c r="AE503" i="2"/>
  <c r="AD503" i="2"/>
  <c r="AC503" i="2"/>
  <c r="AB503" i="2"/>
  <c r="K503" i="2"/>
  <c r="L503" i="2" s="1"/>
  <c r="AQ132" i="2"/>
  <c r="AP132" i="2"/>
  <c r="AO132" i="2"/>
  <c r="AN132" i="2"/>
  <c r="AM132" i="2"/>
  <c r="O132" i="2"/>
  <c r="P132" i="2" s="1"/>
  <c r="AE155" i="2"/>
  <c r="AD155" i="2"/>
  <c r="AC155" i="2"/>
  <c r="AB155" i="2"/>
  <c r="AF155" i="2"/>
  <c r="K155" i="2"/>
  <c r="L155" i="2" s="1"/>
  <c r="AR1083" i="2"/>
  <c r="AS1083" i="2"/>
  <c r="AT1083" i="2"/>
  <c r="AT753" i="2"/>
  <c r="AS753" i="2"/>
  <c r="AR753" i="2"/>
  <c r="AT199" i="2"/>
  <c r="AS199" i="2"/>
  <c r="AR199" i="2"/>
  <c r="AF666" i="2"/>
  <c r="AE666" i="2"/>
  <c r="AD666" i="2"/>
  <c r="AC666" i="2"/>
  <c r="AB666" i="2"/>
  <c r="K666" i="2"/>
  <c r="L666" i="2" s="1"/>
  <c r="AN692" i="2"/>
  <c r="AM692" i="2"/>
  <c r="AQ692" i="2"/>
  <c r="AO692" i="2"/>
  <c r="AP692" i="2"/>
  <c r="O692" i="2"/>
  <c r="P692" i="2" s="1"/>
  <c r="AS1139" i="2"/>
  <c r="AR1139" i="2"/>
  <c r="AT1139" i="2"/>
  <c r="AY1074" i="2"/>
  <c r="AX1074" i="2"/>
  <c r="AV1074" i="2"/>
  <c r="AU1074" i="2"/>
  <c r="AW1074" i="2"/>
  <c r="Q1074" i="2"/>
  <c r="R1074" i="2" s="1"/>
  <c r="AS1166" i="2"/>
  <c r="AR1166" i="2"/>
  <c r="AT1166" i="2"/>
  <c r="AE1178" i="2"/>
  <c r="AD1178" i="2"/>
  <c r="AC1178" i="2"/>
  <c r="AB1178" i="2"/>
  <c r="AF1178" i="2"/>
  <c r="K1178" i="2"/>
  <c r="L1178" i="2" s="1"/>
  <c r="AM1465" i="2"/>
  <c r="AQ1465" i="2"/>
  <c r="AP1465" i="2"/>
  <c r="AO1465" i="2"/>
  <c r="AN1465" i="2"/>
  <c r="O1465" i="2"/>
  <c r="P1465" i="2" s="1"/>
  <c r="AS1153" i="2"/>
  <c r="AR1153" i="2"/>
  <c r="AT1153" i="2"/>
  <c r="AC1143" i="2"/>
  <c r="AB1143" i="2"/>
  <c r="AD1143" i="2"/>
  <c r="AE1143" i="2"/>
  <c r="AF1143" i="2"/>
  <c r="K1143" i="2"/>
  <c r="L1143" i="2" s="1"/>
  <c r="AR592" i="2"/>
  <c r="AT592" i="2"/>
  <c r="AS592" i="2"/>
  <c r="AV670" i="2"/>
  <c r="AU670" i="2"/>
  <c r="AY670" i="2"/>
  <c r="AW670" i="2"/>
  <c r="AX670" i="2"/>
  <c r="Q670" i="2"/>
  <c r="R670" i="2" s="1"/>
  <c r="AF1477" i="2"/>
  <c r="AD1477" i="2"/>
  <c r="AC1477" i="2"/>
  <c r="AE1477" i="2"/>
  <c r="AB1477" i="2"/>
  <c r="K1477" i="2"/>
  <c r="L1477" i="2" s="1"/>
  <c r="AQ1281" i="2"/>
  <c r="AO1281" i="2"/>
  <c r="AM1281" i="2"/>
  <c r="AP1281" i="2"/>
  <c r="AN1281" i="2"/>
  <c r="O1281" i="2"/>
  <c r="P1281" i="2" s="1"/>
  <c r="AM1049" i="2"/>
  <c r="AQ1049" i="2"/>
  <c r="AP1049" i="2"/>
  <c r="AN1049" i="2"/>
  <c r="AO1049" i="2"/>
  <c r="O1049" i="2"/>
  <c r="P1049" i="2" s="1"/>
  <c r="AS535" i="2"/>
  <c r="AT535" i="2"/>
  <c r="AR535" i="2"/>
  <c r="AD171" i="2"/>
  <c r="AC171" i="2"/>
  <c r="AE171" i="2"/>
  <c r="AB171" i="2"/>
  <c r="AF171" i="2"/>
  <c r="K171" i="2"/>
  <c r="L171" i="2" s="1"/>
  <c r="AS1475" i="2"/>
  <c r="AT1475" i="2"/>
  <c r="AR1475" i="2"/>
  <c r="AE1330" i="2"/>
  <c r="AC1330" i="2"/>
  <c r="AF1330" i="2"/>
  <c r="AB1330" i="2"/>
  <c r="AD1330" i="2"/>
  <c r="K1330" i="2"/>
  <c r="L1330" i="2" s="1"/>
  <c r="AT991" i="2"/>
  <c r="AS991" i="2"/>
  <c r="AR991" i="2"/>
  <c r="AR444" i="2"/>
  <c r="AS444" i="2"/>
  <c r="AT444" i="2"/>
  <c r="AW362" i="2"/>
  <c r="AV362" i="2"/>
  <c r="AU362" i="2"/>
  <c r="AY362" i="2"/>
  <c r="AX362" i="2"/>
  <c r="Q362" i="2"/>
  <c r="R362" i="2" s="1"/>
  <c r="AP827" i="2"/>
  <c r="AM827" i="2"/>
  <c r="AO827" i="2"/>
  <c r="AN827" i="2"/>
  <c r="AQ827" i="2"/>
  <c r="O827" i="2"/>
  <c r="P827" i="2" s="1"/>
  <c r="AT356" i="2"/>
  <c r="AR356" i="2"/>
  <c r="AS356" i="2"/>
  <c r="AX933" i="2"/>
  <c r="AW933" i="2"/>
  <c r="AV933" i="2"/>
  <c r="AU933" i="2"/>
  <c r="AY933" i="2"/>
  <c r="Q933" i="2"/>
  <c r="R933" i="2" s="1"/>
  <c r="AT694" i="2"/>
  <c r="AS694" i="2"/>
  <c r="AR694" i="2"/>
  <c r="AQ560" i="2"/>
  <c r="AP560" i="2"/>
  <c r="AO560" i="2"/>
  <c r="AM560" i="2"/>
  <c r="AN560" i="2"/>
  <c r="O560" i="2"/>
  <c r="P560" i="2" s="1"/>
  <c r="AT839" i="2"/>
  <c r="AS839" i="2"/>
  <c r="AR839" i="2"/>
  <c r="AT869" i="2"/>
  <c r="AS869" i="2"/>
  <c r="AR869" i="2"/>
  <c r="AD779" i="2"/>
  <c r="AC779" i="2"/>
  <c r="AB779" i="2"/>
  <c r="AE779" i="2"/>
  <c r="AF779" i="2"/>
  <c r="K779" i="2"/>
  <c r="L779" i="2" s="1"/>
  <c r="AO1299" i="2"/>
  <c r="AQ1299" i="2"/>
  <c r="AN1299" i="2"/>
  <c r="AM1299" i="2"/>
  <c r="AP1299" i="2"/>
  <c r="O1299" i="2"/>
  <c r="P1299" i="2" s="1"/>
  <c r="AP876" i="2"/>
  <c r="AO876" i="2"/>
  <c r="AN876" i="2"/>
  <c r="AQ876" i="2"/>
  <c r="AM876" i="2"/>
  <c r="O876" i="2"/>
  <c r="P876" i="2" s="1"/>
  <c r="AQ811" i="2"/>
  <c r="AP811" i="2"/>
  <c r="AM811" i="2"/>
  <c r="AO811" i="2"/>
  <c r="AN811" i="2"/>
  <c r="O811" i="2"/>
  <c r="P811" i="2" s="1"/>
  <c r="AE547" i="2"/>
  <c r="AD547" i="2"/>
  <c r="AC547" i="2"/>
  <c r="AF547" i="2"/>
  <c r="AB547" i="2"/>
  <c r="K547" i="2"/>
  <c r="L547" i="2" s="1"/>
  <c r="AT342" i="2"/>
  <c r="AR342" i="2"/>
  <c r="AS342" i="2"/>
  <c r="AS1379" i="2"/>
  <c r="AR1379" i="2"/>
  <c r="AT1379" i="2"/>
  <c r="AT1231" i="2"/>
  <c r="AS1231" i="2"/>
  <c r="AR1231" i="2"/>
  <c r="AD829" i="2"/>
  <c r="AC829" i="2"/>
  <c r="AB829" i="2"/>
  <c r="AE829" i="2"/>
  <c r="AF829" i="2"/>
  <c r="K829" i="2"/>
  <c r="L829" i="2" s="1"/>
  <c r="AS102" i="2"/>
  <c r="AR102" i="2"/>
  <c r="AT102" i="2"/>
  <c r="AU25" i="2"/>
  <c r="AX25" i="2"/>
  <c r="AW25" i="2"/>
  <c r="AY25" i="2"/>
  <c r="AV25" i="2"/>
  <c r="Q25" i="2"/>
  <c r="R25" i="2" s="1"/>
  <c r="AE153" i="2"/>
  <c r="AD153" i="2"/>
  <c r="AC153" i="2"/>
  <c r="AB153" i="2"/>
  <c r="AF153" i="2"/>
  <c r="K153" i="2"/>
  <c r="L153" i="2" s="1"/>
  <c r="AM115" i="2"/>
  <c r="AP115" i="2"/>
  <c r="AO115" i="2"/>
  <c r="AN115" i="2"/>
  <c r="AQ115" i="2"/>
  <c r="O115" i="2"/>
  <c r="P115" i="2" s="1"/>
  <c r="AS1225" i="2"/>
  <c r="AR1225" i="2"/>
  <c r="AT1225" i="2"/>
  <c r="AM817" i="2"/>
  <c r="AQ817" i="2"/>
  <c r="AN817" i="2"/>
  <c r="AO817" i="2"/>
  <c r="AP817" i="2"/>
  <c r="O817" i="2"/>
  <c r="P817" i="2" s="1"/>
  <c r="AT579" i="2"/>
  <c r="AS579" i="2"/>
  <c r="AR579" i="2"/>
  <c r="AO1295" i="2"/>
  <c r="AQ1295" i="2"/>
  <c r="AP1295" i="2"/>
  <c r="AN1295" i="2"/>
  <c r="AM1295" i="2"/>
  <c r="O1295" i="2"/>
  <c r="P1295" i="2" s="1"/>
  <c r="AT1290" i="2"/>
  <c r="AS1290" i="2"/>
  <c r="AR1290" i="2"/>
  <c r="AR458" i="2"/>
  <c r="AT458" i="2"/>
  <c r="AS458" i="2"/>
  <c r="AN201" i="2"/>
  <c r="AO201" i="2"/>
  <c r="AM201" i="2"/>
  <c r="AP201" i="2"/>
  <c r="AQ201" i="2"/>
  <c r="O201" i="2"/>
  <c r="P201" i="2" s="1"/>
  <c r="AR263" i="2"/>
  <c r="AS263" i="2"/>
  <c r="AT263" i="2"/>
  <c r="AM111" i="2"/>
  <c r="AP111" i="2"/>
  <c r="AO111" i="2"/>
  <c r="AN111" i="2"/>
  <c r="AQ111" i="2"/>
  <c r="O111" i="2"/>
  <c r="P111" i="2" s="1"/>
  <c r="AT483" i="2"/>
  <c r="AS483" i="2"/>
  <c r="AR483" i="2"/>
  <c r="AX1487" i="2"/>
  <c r="AY1487" i="2"/>
  <c r="AW1487" i="2"/>
  <c r="AV1487" i="2"/>
  <c r="AU1487" i="2"/>
  <c r="Q1487" i="2"/>
  <c r="R1487" i="2" s="1"/>
  <c r="AO1307" i="2"/>
  <c r="AQ1307" i="2"/>
  <c r="AP1307" i="2"/>
  <c r="AM1307" i="2"/>
  <c r="AN1307" i="2"/>
  <c r="O1307" i="2"/>
  <c r="P1307" i="2" s="1"/>
  <c r="AF1196" i="2"/>
  <c r="AE1196" i="2"/>
  <c r="AD1196" i="2"/>
  <c r="AC1196" i="2"/>
  <c r="AB1196" i="2"/>
  <c r="K1196" i="2"/>
  <c r="L1196" i="2" s="1"/>
  <c r="AV280" i="2"/>
  <c r="AU280" i="2"/>
  <c r="AY280" i="2"/>
  <c r="AX280" i="2"/>
  <c r="AW280" i="2"/>
  <c r="Q280" i="2"/>
  <c r="R280" i="2" s="1"/>
  <c r="AW1426" i="2"/>
  <c r="AV1426" i="2"/>
  <c r="AU1426" i="2"/>
  <c r="AX1426" i="2"/>
  <c r="AY1426" i="2"/>
  <c r="Q1426" i="2"/>
  <c r="R1426" i="2" s="1"/>
  <c r="AT887" i="2"/>
  <c r="AS887" i="2"/>
  <c r="AR887" i="2"/>
  <c r="AS1304" i="2"/>
  <c r="AT1304" i="2"/>
  <c r="AR1304" i="2"/>
  <c r="AQ1179" i="2"/>
  <c r="AP1179" i="2"/>
  <c r="AO1179" i="2"/>
  <c r="AN1179" i="2"/>
  <c r="AM1179" i="2"/>
  <c r="O1179" i="2"/>
  <c r="P1179" i="2" s="1"/>
  <c r="AP869" i="2"/>
  <c r="AO869" i="2"/>
  <c r="AM869" i="2"/>
  <c r="AQ869" i="2"/>
  <c r="AN869" i="2"/>
  <c r="O869" i="2"/>
  <c r="P869" i="2" s="1"/>
  <c r="AS1157" i="2"/>
  <c r="AR1157" i="2"/>
  <c r="AT1157" i="2"/>
  <c r="AF1148" i="2"/>
  <c r="AE1148" i="2"/>
  <c r="AD1148" i="2"/>
  <c r="AC1148" i="2"/>
  <c r="AB1148" i="2"/>
  <c r="K1148" i="2"/>
  <c r="L1148" i="2" s="1"/>
  <c r="AT745" i="2"/>
  <c r="AS745" i="2"/>
  <c r="AR745" i="2"/>
  <c r="AB436" i="2"/>
  <c r="AF436" i="2"/>
  <c r="AE436" i="2"/>
  <c r="AD436" i="2"/>
  <c r="AC436" i="2"/>
  <c r="K436" i="2"/>
  <c r="L436" i="2" s="1"/>
  <c r="AY275" i="2"/>
  <c r="AX275" i="2"/>
  <c r="AV275" i="2"/>
  <c r="AW275" i="2"/>
  <c r="AU275" i="2"/>
  <c r="Q275" i="2"/>
  <c r="R275" i="2" s="1"/>
  <c r="AM149" i="2"/>
  <c r="AN149" i="2"/>
  <c r="AQ149" i="2"/>
  <c r="AO149" i="2"/>
  <c r="AP149" i="2"/>
  <c r="O149" i="2"/>
  <c r="P149" i="2" s="1"/>
  <c r="AQ1189" i="2"/>
  <c r="AP1189" i="2"/>
  <c r="AO1189" i="2"/>
  <c r="AN1189" i="2"/>
  <c r="AM1189" i="2"/>
  <c r="O1189" i="2"/>
  <c r="P1189" i="2" s="1"/>
  <c r="AY1066" i="2"/>
  <c r="AX1066" i="2"/>
  <c r="AV1066" i="2"/>
  <c r="AU1066" i="2"/>
  <c r="AW1066" i="2"/>
  <c r="Q1066" i="2"/>
  <c r="R1066" i="2" s="1"/>
  <c r="AT103" i="2"/>
  <c r="AS103" i="2"/>
  <c r="AR103" i="2"/>
  <c r="AT505" i="2"/>
  <c r="AS505" i="2"/>
  <c r="AR505" i="2"/>
  <c r="AT195" i="2"/>
  <c r="AS195" i="2"/>
  <c r="AR195" i="2"/>
  <c r="AO1186" i="2"/>
  <c r="AM1186" i="2"/>
  <c r="AN1186" i="2"/>
  <c r="AP1186" i="2"/>
  <c r="AQ1186" i="2"/>
  <c r="O1186" i="2"/>
  <c r="P1186" i="2" s="1"/>
  <c r="AT829" i="2"/>
  <c r="AS829" i="2"/>
  <c r="AR829" i="2"/>
  <c r="AR605" i="2"/>
  <c r="AS605" i="2"/>
  <c r="AT605" i="2"/>
  <c r="AT232" i="2"/>
  <c r="AR232" i="2"/>
  <c r="AS232" i="2"/>
  <c r="AR1352" i="2"/>
  <c r="AT1352" i="2"/>
  <c r="AS1352" i="2"/>
  <c r="AP884" i="2"/>
  <c r="AO884" i="2"/>
  <c r="AN884" i="2"/>
  <c r="AQ884" i="2"/>
  <c r="AM884" i="2"/>
  <c r="O884" i="2"/>
  <c r="P884" i="2" s="1"/>
  <c r="AO365" i="2"/>
  <c r="AN365" i="2"/>
  <c r="AM365" i="2"/>
  <c r="AQ365" i="2"/>
  <c r="AP365" i="2"/>
  <c r="O365" i="2"/>
  <c r="P365" i="2" s="1"/>
  <c r="AS1137" i="2"/>
  <c r="AR1137" i="2"/>
  <c r="AT1137" i="2"/>
  <c r="AF742" i="2"/>
  <c r="AE742" i="2"/>
  <c r="AD742" i="2"/>
  <c r="AB742" i="2"/>
  <c r="AC742" i="2"/>
  <c r="K742" i="2"/>
  <c r="L742" i="2" s="1"/>
  <c r="AS704" i="2"/>
  <c r="AR704" i="2"/>
  <c r="AT704" i="2"/>
  <c r="AT497" i="2"/>
  <c r="AS497" i="2"/>
  <c r="AR497" i="2"/>
  <c r="AP198" i="2"/>
  <c r="AO198" i="2"/>
  <c r="AN198" i="2"/>
  <c r="AQ198" i="2"/>
  <c r="AM198" i="2"/>
  <c r="O198" i="2"/>
  <c r="P198" i="2" s="1"/>
  <c r="AD1468" i="2"/>
  <c r="AC1468" i="2"/>
  <c r="AF1468" i="2"/>
  <c r="AE1468" i="2"/>
  <c r="AB1468" i="2"/>
  <c r="K1468" i="2"/>
  <c r="L1468" i="2" s="1"/>
  <c r="AT672" i="2"/>
  <c r="AS672" i="2"/>
  <c r="AR672" i="2"/>
  <c r="AF364" i="2"/>
  <c r="AE364" i="2"/>
  <c r="AD364" i="2"/>
  <c r="AB364" i="2"/>
  <c r="AC364" i="2"/>
  <c r="K364" i="2"/>
  <c r="L364" i="2" s="1"/>
  <c r="AT169" i="2"/>
  <c r="AS169" i="2"/>
  <c r="AR169" i="2"/>
  <c r="AF1096" i="2"/>
  <c r="AE1096" i="2"/>
  <c r="AD1096" i="2"/>
  <c r="AB1096" i="2"/>
  <c r="AC1096" i="2"/>
  <c r="K1096" i="2"/>
  <c r="L1096" i="2" s="1"/>
  <c r="AP891" i="2"/>
  <c r="AO891" i="2"/>
  <c r="AM891" i="2"/>
  <c r="AN891" i="2"/>
  <c r="AQ891" i="2"/>
  <c r="O891" i="2"/>
  <c r="P891" i="2" s="1"/>
  <c r="AT581" i="2"/>
  <c r="AS581" i="2"/>
  <c r="AR581" i="2"/>
  <c r="AR478" i="2"/>
  <c r="AT478" i="2"/>
  <c r="AS478" i="2"/>
  <c r="AF1437" i="2"/>
  <c r="AE1437" i="2"/>
  <c r="AD1437" i="2"/>
  <c r="AC1437" i="2"/>
  <c r="AB1437" i="2"/>
  <c r="K1437" i="2"/>
  <c r="L1437" i="2" s="1"/>
  <c r="AW1307" i="2"/>
  <c r="AY1307" i="2"/>
  <c r="AU1307" i="2"/>
  <c r="AX1307" i="2"/>
  <c r="AV1307" i="2"/>
  <c r="Q1307" i="2"/>
  <c r="R1307" i="2" s="1"/>
  <c r="AQ1222" i="2"/>
  <c r="AO1222" i="2"/>
  <c r="AN1222" i="2"/>
  <c r="AP1222" i="2"/>
  <c r="AM1222" i="2"/>
  <c r="O1222" i="2"/>
  <c r="P1222" i="2" s="1"/>
  <c r="AQ1181" i="2"/>
  <c r="AP1181" i="2"/>
  <c r="AO1181" i="2"/>
  <c r="AN1181" i="2"/>
  <c r="AM1181" i="2"/>
  <c r="O1181" i="2"/>
  <c r="P1181" i="2" s="1"/>
  <c r="AW1303" i="2"/>
  <c r="AY1303" i="2"/>
  <c r="AV1303" i="2"/>
  <c r="AX1303" i="2"/>
  <c r="AU1303" i="2"/>
  <c r="Q1303" i="2"/>
  <c r="R1303" i="2" s="1"/>
  <c r="AF712" i="2"/>
  <c r="AC712" i="2"/>
  <c r="AD712" i="2"/>
  <c r="AB712" i="2"/>
  <c r="AE712" i="2"/>
  <c r="K712" i="2"/>
  <c r="L712" i="2" s="1"/>
  <c r="AT728" i="2"/>
  <c r="AR728" i="2"/>
  <c r="AS728" i="2"/>
  <c r="AE598" i="2"/>
  <c r="AB598" i="2"/>
  <c r="AF598" i="2"/>
  <c r="AD598" i="2"/>
  <c r="AC598" i="2"/>
  <c r="K598" i="2"/>
  <c r="L598" i="2" s="1"/>
  <c r="AY484" i="2"/>
  <c r="AX484" i="2"/>
  <c r="AW484" i="2"/>
  <c r="AV484" i="2"/>
  <c r="AU484" i="2"/>
  <c r="Q484" i="2"/>
  <c r="R484" i="2" s="1"/>
  <c r="AX249" i="2"/>
  <c r="AV249" i="2"/>
  <c r="AW249" i="2"/>
  <c r="AU249" i="2"/>
  <c r="AY249" i="2"/>
  <c r="Q249" i="2"/>
  <c r="R249" i="2" s="1"/>
  <c r="AM1405" i="2"/>
  <c r="AQ1405" i="2"/>
  <c r="AP1405" i="2"/>
  <c r="AO1405" i="2"/>
  <c r="AN1405" i="2"/>
  <c r="O1405" i="2"/>
  <c r="P1405" i="2" s="1"/>
  <c r="AB1083" i="2"/>
  <c r="AE1083" i="2"/>
  <c r="AD1083" i="2"/>
  <c r="AC1083" i="2"/>
  <c r="AF1083" i="2"/>
  <c r="K1083" i="2"/>
  <c r="L1083" i="2" s="1"/>
  <c r="AB368" i="2"/>
  <c r="AE368" i="2"/>
  <c r="AF368" i="2"/>
  <c r="AD368" i="2"/>
  <c r="AC368" i="2"/>
  <c r="K368" i="2"/>
  <c r="L368" i="2" s="1"/>
  <c r="AF892" i="2"/>
  <c r="AD892" i="2"/>
  <c r="AC892" i="2"/>
  <c r="AB892" i="2"/>
  <c r="AE892" i="2"/>
  <c r="K892" i="2"/>
  <c r="L892" i="2" s="1"/>
  <c r="AP194" i="2"/>
  <c r="AO194" i="2"/>
  <c r="AN194" i="2"/>
  <c r="AQ194" i="2"/>
  <c r="AM194" i="2"/>
  <c r="O194" i="2"/>
  <c r="P194" i="2" s="1"/>
  <c r="AT503" i="2"/>
  <c r="AS503" i="2"/>
  <c r="AR503" i="2"/>
  <c r="AQ156" i="2"/>
  <c r="AP156" i="2"/>
  <c r="AO156" i="2"/>
  <c r="AN156" i="2"/>
  <c r="AM156" i="2"/>
  <c r="O156" i="2"/>
  <c r="P156" i="2" s="1"/>
  <c r="AY1287" i="2"/>
  <c r="AW1287" i="2"/>
  <c r="AV1287" i="2"/>
  <c r="AU1287" i="2"/>
  <c r="AX1287" i="2"/>
  <c r="Q1287" i="2"/>
  <c r="R1287" i="2" s="1"/>
  <c r="AS1491" i="2"/>
  <c r="AR1491" i="2"/>
  <c r="AT1491" i="2"/>
  <c r="AY685" i="2"/>
  <c r="AX685" i="2"/>
  <c r="AW685" i="2"/>
  <c r="AU685" i="2"/>
  <c r="AV685" i="2"/>
  <c r="Q685" i="2"/>
  <c r="R685" i="2" s="1"/>
  <c r="AU1049" i="2"/>
  <c r="AY1049" i="2"/>
  <c r="AX1049" i="2"/>
  <c r="AV1049" i="2"/>
  <c r="AW1049" i="2"/>
  <c r="Q1049" i="2"/>
  <c r="R1049" i="2" s="1"/>
  <c r="AW352" i="2"/>
  <c r="AV352" i="2"/>
  <c r="AU352" i="2"/>
  <c r="AY352" i="2"/>
  <c r="AX352" i="2"/>
  <c r="Q352" i="2"/>
  <c r="R352" i="2" s="1"/>
  <c r="AE1243" i="2"/>
  <c r="AF1243" i="2"/>
  <c r="AC1243" i="2"/>
  <c r="AB1243" i="2"/>
  <c r="AD1243" i="2"/>
  <c r="K1243" i="2"/>
  <c r="L1243" i="2" s="1"/>
  <c r="AB462" i="2"/>
  <c r="AE462" i="2"/>
  <c r="AF462" i="2"/>
  <c r="AD462" i="2"/>
  <c r="AC462" i="2"/>
  <c r="K462" i="2"/>
  <c r="L462" i="2" s="1"/>
  <c r="AQ745" i="2"/>
  <c r="AP745" i="2"/>
  <c r="AM745" i="2"/>
  <c r="AN745" i="2"/>
  <c r="AO745" i="2"/>
  <c r="O745" i="2"/>
  <c r="P745" i="2" s="1"/>
  <c r="AQ438" i="2"/>
  <c r="AP438" i="2"/>
  <c r="AO438" i="2"/>
  <c r="AN438" i="2"/>
  <c r="AM438" i="2"/>
  <c r="O438" i="2"/>
  <c r="P438" i="2" s="1"/>
  <c r="AS1353" i="2"/>
  <c r="AR1353" i="2"/>
  <c r="AT1353" i="2"/>
  <c r="AP983" i="2"/>
  <c r="AO983" i="2"/>
  <c r="AN983" i="2"/>
  <c r="AM983" i="2"/>
  <c r="AQ983" i="2"/>
  <c r="O983" i="2"/>
  <c r="P983" i="2" s="1"/>
  <c r="AT884" i="2"/>
  <c r="AS884" i="2"/>
  <c r="AR884" i="2"/>
  <c r="AE591" i="2"/>
  <c r="AD591" i="2"/>
  <c r="AC591" i="2"/>
  <c r="AF591" i="2"/>
  <c r="AB591" i="2"/>
  <c r="K591" i="2"/>
  <c r="L591" i="2" s="1"/>
  <c r="AS1076" i="2"/>
  <c r="AR1076" i="2"/>
  <c r="AT1076" i="2"/>
  <c r="AS916" i="2"/>
  <c r="AR916" i="2"/>
  <c r="AT916" i="2"/>
  <c r="AT867" i="2"/>
  <c r="AS867" i="2"/>
  <c r="AR867" i="2"/>
  <c r="AM121" i="2"/>
  <c r="AN121" i="2"/>
  <c r="AQ121" i="2"/>
  <c r="AP121" i="2"/>
  <c r="AO121" i="2"/>
  <c r="O121" i="2"/>
  <c r="P121" i="2" s="1"/>
  <c r="AP733" i="2"/>
  <c r="AM733" i="2"/>
  <c r="AN733" i="2"/>
  <c r="AQ733" i="2"/>
  <c r="AO733" i="2"/>
  <c r="O733" i="2"/>
  <c r="P733" i="2" s="1"/>
  <c r="AR600" i="2"/>
  <c r="AT600" i="2"/>
  <c r="AS600" i="2"/>
  <c r="AT292" i="2"/>
  <c r="AR292" i="2"/>
  <c r="AS292" i="2"/>
  <c r="AF114" i="2"/>
  <c r="AB114" i="2"/>
  <c r="AE114" i="2"/>
  <c r="AD114" i="2"/>
  <c r="AC114" i="2"/>
  <c r="K114" i="2"/>
  <c r="L114" i="2" s="1"/>
  <c r="AQ1436" i="2"/>
  <c r="AP1436" i="2"/>
  <c r="AN1436" i="2"/>
  <c r="AM1436" i="2"/>
  <c r="AO1436" i="2"/>
  <c r="O1436" i="2"/>
  <c r="P1436" i="2" s="1"/>
  <c r="AT1077" i="2"/>
  <c r="AS1077" i="2"/>
  <c r="AR1077" i="2"/>
  <c r="AD755" i="2"/>
  <c r="AC755" i="2"/>
  <c r="AB755" i="2"/>
  <c r="AE755" i="2"/>
  <c r="AF755" i="2"/>
  <c r="K755" i="2"/>
  <c r="L755" i="2" s="1"/>
  <c r="AN481" i="2"/>
  <c r="AM481" i="2"/>
  <c r="AQ481" i="2"/>
  <c r="AP481" i="2"/>
  <c r="AO481" i="2"/>
  <c r="O481" i="2"/>
  <c r="P481" i="2" s="1"/>
  <c r="AP225" i="2"/>
  <c r="AN225" i="2"/>
  <c r="AM225" i="2"/>
  <c r="AQ225" i="2"/>
  <c r="AO225" i="2"/>
  <c r="O225" i="2"/>
  <c r="P225" i="2" s="1"/>
  <c r="AD819" i="2"/>
  <c r="AC819" i="2"/>
  <c r="AB819" i="2"/>
  <c r="AE819" i="2"/>
  <c r="AF819" i="2"/>
  <c r="K819" i="2"/>
  <c r="L819" i="2" s="1"/>
  <c r="AQ759" i="2"/>
  <c r="AP759" i="2"/>
  <c r="AM759" i="2"/>
  <c r="AO759" i="2"/>
  <c r="AN759" i="2"/>
  <c r="O759" i="2"/>
  <c r="P759" i="2" s="1"/>
  <c r="AD179" i="2"/>
  <c r="AC179" i="2"/>
  <c r="AE179" i="2"/>
  <c r="AB179" i="2"/>
  <c r="AF179" i="2"/>
  <c r="K179" i="2"/>
  <c r="L179" i="2" s="1"/>
  <c r="AF106" i="2"/>
  <c r="AB106" i="2"/>
  <c r="AE106" i="2"/>
  <c r="AD106" i="2"/>
  <c r="AC106" i="2"/>
  <c r="K106" i="2"/>
  <c r="L106" i="2" s="1"/>
  <c r="AP702" i="2"/>
  <c r="AQ702" i="2"/>
  <c r="AO702" i="2"/>
  <c r="AN702" i="2"/>
  <c r="AM702" i="2"/>
  <c r="O702" i="2"/>
  <c r="P702" i="2" s="1"/>
  <c r="AT595" i="2"/>
  <c r="AS595" i="2"/>
  <c r="AR595" i="2"/>
  <c r="AT157" i="2"/>
  <c r="AS157" i="2"/>
  <c r="AR157" i="2"/>
  <c r="AY904" i="2"/>
  <c r="AU904" i="2"/>
  <c r="AW904" i="2"/>
  <c r="AV904" i="2"/>
  <c r="AX904" i="2"/>
  <c r="Q904" i="2"/>
  <c r="R904" i="2" s="1"/>
  <c r="AB468" i="2"/>
  <c r="AE468" i="2"/>
  <c r="AF468" i="2"/>
  <c r="AD468" i="2"/>
  <c r="AC468" i="2"/>
  <c r="K468" i="2"/>
  <c r="L468" i="2" s="1"/>
  <c r="AR576" i="2"/>
  <c r="AT576" i="2"/>
  <c r="AS576" i="2"/>
  <c r="AN1340" i="2"/>
  <c r="AQ1340" i="2"/>
  <c r="AP1340" i="2"/>
  <c r="AO1340" i="2"/>
  <c r="AM1340" i="2"/>
  <c r="O1340" i="2"/>
  <c r="P1340" i="2" s="1"/>
  <c r="AD857" i="2"/>
  <c r="AC857" i="2"/>
  <c r="AB857" i="2"/>
  <c r="AE857" i="2"/>
  <c r="AF857" i="2"/>
  <c r="K857" i="2"/>
  <c r="L857" i="2" s="1"/>
  <c r="AT608" i="2"/>
  <c r="AS608" i="2"/>
  <c r="AR608" i="2"/>
  <c r="AD729" i="2"/>
  <c r="AC729" i="2"/>
  <c r="AE729" i="2"/>
  <c r="AF729" i="2"/>
  <c r="AB729" i="2"/>
  <c r="K729" i="2"/>
  <c r="L729" i="2" s="1"/>
  <c r="AN199" i="2"/>
  <c r="AQ199" i="2"/>
  <c r="AP199" i="2"/>
  <c r="AM199" i="2"/>
  <c r="AO199" i="2"/>
  <c r="O199" i="2"/>
  <c r="P199" i="2" s="1"/>
  <c r="AE1501" i="2"/>
  <c r="AD1501" i="2"/>
  <c r="AF1501" i="2"/>
  <c r="AC1501" i="2"/>
  <c r="AB1501" i="2"/>
  <c r="K1501" i="2"/>
  <c r="L1501" i="2" s="1"/>
  <c r="AB275" i="2"/>
  <c r="AF275" i="2"/>
  <c r="AE275" i="2"/>
  <c r="AD275" i="2"/>
  <c r="AC275" i="2"/>
  <c r="K275" i="2"/>
  <c r="L275" i="2" s="1"/>
  <c r="AQ275" i="2"/>
  <c r="AP275" i="2"/>
  <c r="AN275" i="2"/>
  <c r="AO275" i="2"/>
  <c r="AM275" i="2"/>
  <c r="O275" i="2"/>
  <c r="P275" i="2" s="1"/>
  <c r="AB1214" i="2"/>
  <c r="AF1214" i="2"/>
  <c r="AE1214" i="2"/>
  <c r="AD1214" i="2"/>
  <c r="AC1214" i="2"/>
  <c r="K1214" i="2"/>
  <c r="L1214" i="2" s="1"/>
  <c r="AW917" i="2"/>
  <c r="AV917" i="2"/>
  <c r="AU917" i="2"/>
  <c r="AY917" i="2"/>
  <c r="AX917" i="2"/>
  <c r="Q917" i="2"/>
  <c r="R917" i="2" s="1"/>
  <c r="AF479" i="2"/>
  <c r="AE479" i="2"/>
  <c r="AD479" i="2"/>
  <c r="AC479" i="2"/>
  <c r="AB479" i="2"/>
  <c r="K479" i="2"/>
  <c r="L479" i="2" s="1"/>
  <c r="AU1170" i="2"/>
  <c r="AY1170" i="2"/>
  <c r="AX1170" i="2"/>
  <c r="AW1170" i="2"/>
  <c r="AV1170" i="2"/>
  <c r="Q1170" i="2"/>
  <c r="R1170" i="2" s="1"/>
  <c r="AQ914" i="2"/>
  <c r="AM914" i="2"/>
  <c r="AP914" i="2"/>
  <c r="AO914" i="2"/>
  <c r="AN914" i="2"/>
  <c r="O914" i="2"/>
  <c r="P914" i="2" s="1"/>
  <c r="AT1234" i="2"/>
  <c r="AS1234" i="2"/>
  <c r="AR1234" i="2"/>
  <c r="AR170" i="2"/>
  <c r="AT170" i="2"/>
  <c r="AS170" i="2"/>
  <c r="AR1006" i="2"/>
  <c r="AS1006" i="2"/>
  <c r="AT1006" i="2"/>
  <c r="AQ1193" i="2"/>
  <c r="AP1193" i="2"/>
  <c r="AO1193" i="2"/>
  <c r="AN1193" i="2"/>
  <c r="AM1193" i="2"/>
  <c r="O1193" i="2"/>
  <c r="P1193" i="2" s="1"/>
  <c r="AD859" i="2"/>
  <c r="AC859" i="2"/>
  <c r="AB859" i="2"/>
  <c r="AE859" i="2"/>
  <c r="AF859" i="2"/>
  <c r="K859" i="2"/>
  <c r="L859" i="2" s="1"/>
  <c r="AE99" i="2"/>
  <c r="AD99" i="2"/>
  <c r="AC99" i="2"/>
  <c r="AB99" i="2"/>
  <c r="AF99" i="2"/>
  <c r="K99" i="2"/>
  <c r="L99" i="2" s="1"/>
  <c r="AR1413" i="2"/>
  <c r="AS1413" i="2"/>
  <c r="AT1413" i="2"/>
  <c r="AX760" i="2"/>
  <c r="AW760" i="2"/>
  <c r="AV760" i="2"/>
  <c r="AU760" i="2"/>
  <c r="AY760" i="2"/>
  <c r="Q760" i="2"/>
  <c r="R760" i="2" s="1"/>
  <c r="AE1176" i="2"/>
  <c r="AD1176" i="2"/>
  <c r="AC1176" i="2"/>
  <c r="AB1176" i="2"/>
  <c r="AF1176" i="2"/>
  <c r="K1176" i="2"/>
  <c r="L1176" i="2" s="1"/>
  <c r="AF1032" i="2"/>
  <c r="AE1032" i="2"/>
  <c r="AD1032" i="2"/>
  <c r="AB1032" i="2"/>
  <c r="AC1032" i="2"/>
  <c r="K1032" i="2"/>
  <c r="L1032" i="2" s="1"/>
  <c r="AF682" i="2"/>
  <c r="AE682" i="2"/>
  <c r="AD682" i="2"/>
  <c r="AC682" i="2"/>
  <c r="AB682" i="2"/>
  <c r="K682" i="2"/>
  <c r="L682" i="2" s="1"/>
  <c r="AN509" i="2"/>
  <c r="AM509" i="2"/>
  <c r="AQ509" i="2"/>
  <c r="AP509" i="2"/>
  <c r="AO509" i="2"/>
  <c r="O509" i="2"/>
  <c r="P509" i="2" s="1"/>
  <c r="AY807" i="2"/>
  <c r="AX807" i="2"/>
  <c r="AU807" i="2"/>
  <c r="AW807" i="2"/>
  <c r="AV807" i="2"/>
  <c r="Q807" i="2"/>
  <c r="R807" i="2" s="1"/>
  <c r="AC1153" i="2"/>
  <c r="AB1153" i="2"/>
  <c r="AF1153" i="2"/>
  <c r="AD1153" i="2"/>
  <c r="AE1153" i="2"/>
  <c r="K1153" i="2"/>
  <c r="L1153" i="2" s="1"/>
  <c r="AR1481" i="2"/>
  <c r="AT1481" i="2"/>
  <c r="AS1481" i="2"/>
  <c r="AP885" i="2"/>
  <c r="AO885" i="2"/>
  <c r="AM885" i="2"/>
  <c r="AQ885" i="2"/>
  <c r="AN885" i="2"/>
  <c r="O885" i="2"/>
  <c r="P885" i="2" s="1"/>
  <c r="AV421" i="2"/>
  <c r="AY421" i="2"/>
  <c r="AX421" i="2"/>
  <c r="AW421" i="2"/>
  <c r="AU421" i="2"/>
  <c r="Q421" i="2"/>
  <c r="R421" i="2" s="1"/>
  <c r="AR1319" i="2"/>
  <c r="AT1319" i="2"/>
  <c r="AS1319" i="2"/>
  <c r="AT885" i="2"/>
  <c r="AS885" i="2"/>
  <c r="AR885" i="2"/>
  <c r="AF1348" i="2"/>
  <c r="AC1348" i="2"/>
  <c r="AE1348" i="2"/>
  <c r="AD1348" i="2"/>
  <c r="AB1348" i="2"/>
  <c r="K1348" i="2"/>
  <c r="L1348" i="2" s="1"/>
  <c r="AR253" i="2"/>
  <c r="AT253" i="2"/>
  <c r="AS253" i="2"/>
  <c r="AX54" i="2"/>
  <c r="AW54" i="2"/>
  <c r="AV54" i="2"/>
  <c r="AU54" i="2"/>
  <c r="AY54" i="2"/>
  <c r="Q54" i="2"/>
  <c r="R54" i="2" s="1"/>
  <c r="AT851" i="2"/>
  <c r="AS851" i="2"/>
  <c r="AR851" i="2"/>
  <c r="AU1277" i="2"/>
  <c r="AX1277" i="2"/>
  <c r="AY1277" i="2"/>
  <c r="AW1277" i="2"/>
  <c r="AV1277" i="2"/>
  <c r="Q1277" i="2"/>
  <c r="R1277" i="2" s="1"/>
  <c r="AT1436" i="2"/>
  <c r="AS1436" i="2"/>
  <c r="AR1436" i="2"/>
  <c r="AS1223" i="2"/>
  <c r="AR1223" i="2"/>
  <c r="AT1223" i="2"/>
  <c r="AQ922" i="2"/>
  <c r="AM922" i="2"/>
  <c r="AP922" i="2"/>
  <c r="AO922" i="2"/>
  <c r="AN922" i="2"/>
  <c r="O922" i="2"/>
  <c r="P922" i="2" s="1"/>
  <c r="AP1491" i="2"/>
  <c r="AO1491" i="2"/>
  <c r="AQ1491" i="2"/>
  <c r="AN1491" i="2"/>
  <c r="AM1491" i="2"/>
  <c r="O1491" i="2"/>
  <c r="P1491" i="2" s="1"/>
  <c r="AF794" i="2"/>
  <c r="AE794" i="2"/>
  <c r="AD794" i="2"/>
  <c r="AC794" i="2"/>
  <c r="AB794" i="2"/>
  <c r="K794" i="2"/>
  <c r="L794" i="2" s="1"/>
  <c r="AF192" i="2"/>
  <c r="AB192" i="2"/>
  <c r="AD192" i="2"/>
  <c r="AC192" i="2"/>
  <c r="AE192" i="2"/>
  <c r="K192" i="2"/>
  <c r="L192" i="2" s="1"/>
  <c r="AR446" i="2"/>
  <c r="AT446" i="2"/>
  <c r="AS446" i="2"/>
  <c r="AF834" i="2"/>
  <c r="AD834" i="2"/>
  <c r="AB834" i="2"/>
  <c r="AE834" i="2"/>
  <c r="AC834" i="2"/>
  <c r="K834" i="2"/>
  <c r="L834" i="2" s="1"/>
  <c r="AT1048" i="2"/>
  <c r="AR1048" i="2"/>
  <c r="AS1048" i="2"/>
  <c r="AF1028" i="2"/>
  <c r="AE1028" i="2"/>
  <c r="AD1028" i="2"/>
  <c r="AC1028" i="2"/>
  <c r="AB1028" i="2"/>
  <c r="K1028" i="2"/>
  <c r="L1028" i="2" s="1"/>
  <c r="AC914" i="2"/>
  <c r="AB914" i="2"/>
  <c r="AE914" i="2"/>
  <c r="AF914" i="2"/>
  <c r="AD914" i="2"/>
  <c r="K914" i="2"/>
  <c r="L914" i="2" s="1"/>
  <c r="AT802" i="2"/>
  <c r="AS802" i="2"/>
  <c r="AR802" i="2"/>
  <c r="AV312" i="2"/>
  <c r="AU312" i="2"/>
  <c r="AY312" i="2"/>
  <c r="AW312" i="2"/>
  <c r="AX312" i="2"/>
  <c r="Q312" i="2"/>
  <c r="R312" i="2" s="1"/>
  <c r="AX732" i="2"/>
  <c r="AW732" i="2"/>
  <c r="AY732" i="2"/>
  <c r="AU732" i="2"/>
  <c r="AV732" i="2"/>
  <c r="Q732" i="2"/>
  <c r="R732" i="2" s="1"/>
  <c r="AF132" i="2"/>
  <c r="AD132" i="2"/>
  <c r="AC132" i="2"/>
  <c r="AB132" i="2"/>
  <c r="AE132" i="2"/>
  <c r="K132" i="2"/>
  <c r="L132" i="2" s="1"/>
  <c r="AM145" i="2"/>
  <c r="AO145" i="2"/>
  <c r="AQ145" i="2"/>
  <c r="AP145" i="2"/>
  <c r="AN145" i="2"/>
  <c r="O145" i="2"/>
  <c r="P145" i="2" s="1"/>
  <c r="AT1461" i="2"/>
  <c r="AS1461" i="2"/>
  <c r="AR1461" i="2"/>
  <c r="AC1193" i="2"/>
  <c r="AB1193" i="2"/>
  <c r="AF1193" i="2"/>
  <c r="AE1193" i="2"/>
  <c r="AD1193" i="2"/>
  <c r="K1193" i="2"/>
  <c r="L1193" i="2" s="1"/>
  <c r="AR1014" i="2"/>
  <c r="AS1014" i="2"/>
  <c r="AT1014" i="2"/>
  <c r="AT549" i="2"/>
  <c r="AS549" i="2"/>
  <c r="AR549" i="2"/>
  <c r="AT380" i="2"/>
  <c r="AS380" i="2"/>
  <c r="AR380" i="2"/>
  <c r="AF692" i="2"/>
  <c r="AE692" i="2"/>
  <c r="AD692" i="2"/>
  <c r="AC692" i="2"/>
  <c r="AB692" i="2"/>
  <c r="K692" i="2"/>
  <c r="L692" i="2" s="1"/>
  <c r="AF1074" i="2"/>
  <c r="AE1074" i="2"/>
  <c r="AD1074" i="2"/>
  <c r="AC1074" i="2"/>
  <c r="AB1074" i="2"/>
  <c r="K1074" i="2"/>
  <c r="L1074" i="2" s="1"/>
  <c r="AQ446" i="2"/>
  <c r="AP446" i="2"/>
  <c r="AO446" i="2"/>
  <c r="AM446" i="2"/>
  <c r="AN446" i="2"/>
  <c r="O446" i="2"/>
  <c r="P446" i="2" s="1"/>
  <c r="AT346" i="2"/>
  <c r="AR346" i="2"/>
  <c r="AS346" i="2"/>
  <c r="AF882" i="2"/>
  <c r="AD882" i="2"/>
  <c r="AC882" i="2"/>
  <c r="AE882" i="2"/>
  <c r="AB882" i="2"/>
  <c r="K882" i="2"/>
  <c r="L882" i="2" s="1"/>
  <c r="AE1465" i="2"/>
  <c r="AD1465" i="2"/>
  <c r="AC1465" i="2"/>
  <c r="AF1465" i="2"/>
  <c r="AB1465" i="2"/>
  <c r="K1465" i="2"/>
  <c r="L1465" i="2" s="1"/>
  <c r="AF1262" i="2"/>
  <c r="AD1262" i="2"/>
  <c r="AE1262" i="2"/>
  <c r="AB1262" i="2"/>
  <c r="AC1262" i="2"/>
  <c r="K1262" i="2"/>
  <c r="L1262" i="2" s="1"/>
  <c r="AT630" i="2"/>
  <c r="AS630" i="2"/>
  <c r="AR630" i="2"/>
  <c r="AE1484" i="2"/>
  <c r="AD1484" i="2"/>
  <c r="AC1484" i="2"/>
  <c r="AF1484" i="2"/>
  <c r="AB1484" i="2"/>
  <c r="K1484" i="2"/>
  <c r="L1484" i="2" s="1"/>
  <c r="AB1364" i="2"/>
  <c r="AF1364" i="2"/>
  <c r="AD1364" i="2"/>
  <c r="AC1364" i="2"/>
  <c r="AE1364" i="2"/>
  <c r="K1364" i="2"/>
  <c r="L1364" i="2" s="1"/>
  <c r="AN1215" i="2"/>
  <c r="AM1215" i="2"/>
  <c r="AQ1215" i="2"/>
  <c r="AP1215" i="2"/>
  <c r="AO1215" i="2"/>
  <c r="O1215" i="2"/>
  <c r="P1215" i="2" s="1"/>
  <c r="AP853" i="2"/>
  <c r="AM853" i="2"/>
  <c r="AQ853" i="2"/>
  <c r="AO853" i="2"/>
  <c r="AN853" i="2"/>
  <c r="O853" i="2"/>
  <c r="P853" i="2" s="1"/>
  <c r="AE1049" i="2"/>
  <c r="AD1049" i="2"/>
  <c r="AB1049" i="2"/>
  <c r="AF1049" i="2"/>
  <c r="AC1049" i="2"/>
  <c r="K1049" i="2"/>
  <c r="L1049" i="2" s="1"/>
  <c r="AQ753" i="2"/>
  <c r="AP753" i="2"/>
  <c r="AM753" i="2"/>
  <c r="AO753" i="2"/>
  <c r="AN753" i="2"/>
  <c r="O753" i="2"/>
  <c r="P753" i="2" s="1"/>
  <c r="AT437" i="2"/>
  <c r="AS437" i="2"/>
  <c r="AR437" i="2"/>
  <c r="AT144" i="2"/>
  <c r="AS144" i="2"/>
  <c r="AR144" i="2"/>
  <c r="AX388" i="2"/>
  <c r="AW388" i="2"/>
  <c r="AV388" i="2"/>
  <c r="AU388" i="2"/>
  <c r="AY388" i="2"/>
  <c r="Q388" i="2"/>
  <c r="R388" i="2" s="1"/>
  <c r="AF1270" i="2"/>
  <c r="AD1270" i="2"/>
  <c r="AE1270" i="2"/>
  <c r="AC1270" i="2"/>
  <c r="AB1270" i="2"/>
  <c r="K1270" i="2"/>
  <c r="L1270" i="2" s="1"/>
  <c r="AN710" i="2"/>
  <c r="AP710" i="2"/>
  <c r="AQ710" i="2"/>
  <c r="AO710" i="2"/>
  <c r="AM710" i="2"/>
  <c r="O710" i="2"/>
  <c r="P710" i="2" s="1"/>
  <c r="AS1193" i="2"/>
  <c r="AR1193" i="2"/>
  <c r="AT1193" i="2"/>
  <c r="AT1078" i="2"/>
  <c r="AS1078" i="2"/>
  <c r="AR1078" i="2"/>
  <c r="AF650" i="2"/>
  <c r="AE650" i="2"/>
  <c r="AD650" i="2"/>
  <c r="AC650" i="2"/>
  <c r="AB650" i="2"/>
  <c r="K650" i="2"/>
  <c r="L650" i="2" s="1"/>
  <c r="AF346" i="2"/>
  <c r="AE346" i="2"/>
  <c r="AD346" i="2"/>
  <c r="AB346" i="2"/>
  <c r="AC346" i="2"/>
  <c r="K346" i="2"/>
  <c r="L346" i="2" s="1"/>
  <c r="AT1243" i="2"/>
  <c r="AS1243" i="2"/>
  <c r="AR1243" i="2"/>
  <c r="AT1192" i="2"/>
  <c r="AS1192" i="2"/>
  <c r="AR1192" i="2"/>
  <c r="AS1207" i="2"/>
  <c r="AT1207" i="2"/>
  <c r="AR1207" i="2"/>
  <c r="AY948" i="2"/>
  <c r="AX948" i="2"/>
  <c r="AU948" i="2"/>
  <c r="AV948" i="2"/>
  <c r="AW948" i="2"/>
  <c r="Q948" i="2"/>
  <c r="R948" i="2" s="1"/>
  <c r="AY588" i="2"/>
  <c r="AX588" i="2"/>
  <c r="AW588" i="2"/>
  <c r="AU588" i="2"/>
  <c r="AV588" i="2"/>
  <c r="Q588" i="2"/>
  <c r="R588" i="2" s="1"/>
  <c r="AQ1479" i="2"/>
  <c r="AP1479" i="2"/>
  <c r="AM1479" i="2"/>
  <c r="AN1479" i="2"/>
  <c r="AO1479" i="2"/>
  <c r="O1479" i="2"/>
  <c r="P1479" i="2" s="1"/>
  <c r="AT1262" i="2"/>
  <c r="AR1262" i="2"/>
  <c r="AS1262" i="2"/>
  <c r="AR1085" i="2"/>
  <c r="AT1085" i="2"/>
  <c r="AS1085" i="2"/>
  <c r="AS928" i="2"/>
  <c r="AR928" i="2"/>
  <c r="AT928" i="2"/>
  <c r="AE560" i="2"/>
  <c r="AB560" i="2"/>
  <c r="AF560" i="2"/>
  <c r="AD560" i="2"/>
  <c r="AC560" i="2"/>
  <c r="K560" i="2"/>
  <c r="L560" i="2" s="1"/>
  <c r="AY1377" i="2"/>
  <c r="AX1377" i="2"/>
  <c r="AW1377" i="2"/>
  <c r="AV1377" i="2"/>
  <c r="AU1377" i="2"/>
  <c r="Q1377" i="2"/>
  <c r="R1377" i="2" s="1"/>
  <c r="AY1316" i="2"/>
  <c r="AV1316" i="2"/>
  <c r="AX1316" i="2"/>
  <c r="AW1316" i="2"/>
  <c r="AU1316" i="2"/>
  <c r="Q1316" i="2"/>
  <c r="R1316" i="2" s="1"/>
  <c r="AP866" i="2"/>
  <c r="AO866" i="2"/>
  <c r="AN866" i="2"/>
  <c r="AQ866" i="2"/>
  <c r="AM866" i="2"/>
  <c r="O866" i="2"/>
  <c r="P866" i="2" s="1"/>
  <c r="AV636" i="2"/>
  <c r="AU636" i="2"/>
  <c r="AW636" i="2"/>
  <c r="AY636" i="2"/>
  <c r="AX636" i="2"/>
  <c r="Q636" i="2"/>
  <c r="R636" i="2" s="1"/>
  <c r="AT370" i="2"/>
  <c r="AR370" i="2"/>
  <c r="AS370" i="2"/>
  <c r="AR217" i="2"/>
  <c r="AT217" i="2"/>
  <c r="AS217" i="2"/>
  <c r="AM159" i="2"/>
  <c r="AP159" i="2"/>
  <c r="AO159" i="2"/>
  <c r="AN159" i="2"/>
  <c r="AQ159" i="2"/>
  <c r="O159" i="2"/>
  <c r="P159" i="2" s="1"/>
  <c r="AR1341" i="2"/>
  <c r="AT1341" i="2"/>
  <c r="AS1341" i="2"/>
  <c r="AP849" i="2"/>
  <c r="AM849" i="2"/>
  <c r="AQ849" i="2"/>
  <c r="AO849" i="2"/>
  <c r="AN849" i="2"/>
  <c r="O849" i="2"/>
  <c r="P849" i="2" s="1"/>
  <c r="AB219" i="2"/>
  <c r="AF219" i="2"/>
  <c r="AE219" i="2"/>
  <c r="AD219" i="2"/>
  <c r="AC219" i="2"/>
  <c r="K219" i="2"/>
  <c r="L219" i="2" s="1"/>
  <c r="AS908" i="2"/>
  <c r="AR908" i="2"/>
  <c r="AT908" i="2"/>
  <c r="AT567" i="2"/>
  <c r="AS567" i="2"/>
  <c r="AR567" i="2"/>
  <c r="AD203" i="2"/>
  <c r="AC203" i="2"/>
  <c r="AB203" i="2"/>
  <c r="AF203" i="2"/>
  <c r="AE203" i="2"/>
  <c r="K203" i="2"/>
  <c r="L203" i="2" s="1"/>
  <c r="AB452" i="2"/>
  <c r="AE452" i="2"/>
  <c r="AF452" i="2"/>
  <c r="AD452" i="2"/>
  <c r="AC452" i="2"/>
  <c r="K452" i="2"/>
  <c r="L452" i="2" s="1"/>
  <c r="AE167" i="2"/>
  <c r="AD167" i="2"/>
  <c r="AC167" i="2"/>
  <c r="AB167" i="2"/>
  <c r="AF167" i="2"/>
  <c r="K167" i="2"/>
  <c r="L167" i="2" s="1"/>
  <c r="AF98" i="2"/>
  <c r="AB98" i="2"/>
  <c r="AE98" i="2"/>
  <c r="AD98" i="2"/>
  <c r="AC98" i="2"/>
  <c r="K98" i="2"/>
  <c r="L98" i="2" s="1"/>
  <c r="AR440" i="2"/>
  <c r="AT440" i="2"/>
  <c r="AS440" i="2"/>
  <c r="AY1175" i="2"/>
  <c r="AX1175" i="2"/>
  <c r="AW1175" i="2"/>
  <c r="AV1175" i="2"/>
  <c r="AU1175" i="2"/>
  <c r="Q1175" i="2"/>
  <c r="R1175" i="2" s="1"/>
  <c r="AQ1466" i="2"/>
  <c r="AO1466" i="2"/>
  <c r="AN1466" i="2"/>
  <c r="AM1466" i="2"/>
  <c r="AP1466" i="2"/>
  <c r="O1466" i="2"/>
  <c r="P1466" i="2" s="1"/>
  <c r="AQ1400" i="2"/>
  <c r="AM1400" i="2"/>
  <c r="AP1400" i="2"/>
  <c r="AO1400" i="2"/>
  <c r="AN1400" i="2"/>
  <c r="O1400" i="2"/>
  <c r="P1400" i="2" s="1"/>
  <c r="AF1072" i="2"/>
  <c r="AE1072" i="2"/>
  <c r="AD1072" i="2"/>
  <c r="AC1072" i="2"/>
  <c r="AB1072" i="2"/>
  <c r="K1072" i="2"/>
  <c r="L1072" i="2" s="1"/>
  <c r="AN248" i="2"/>
  <c r="AM248" i="2"/>
  <c r="AP248" i="2"/>
  <c r="AO248" i="2"/>
  <c r="AQ248" i="2"/>
  <c r="O248" i="2"/>
  <c r="P248" i="2" s="1"/>
  <c r="AT1032" i="2"/>
  <c r="AR1032" i="2"/>
  <c r="AS1032" i="2"/>
  <c r="AS1155" i="2"/>
  <c r="AR1155" i="2"/>
  <c r="AT1155" i="2"/>
  <c r="AU569" i="2"/>
  <c r="AY569" i="2"/>
  <c r="AV569" i="2"/>
  <c r="AX569" i="2"/>
  <c r="AW569" i="2"/>
  <c r="Q569" i="2"/>
  <c r="R569" i="2" s="1"/>
  <c r="AD734" i="2"/>
  <c r="AB734" i="2"/>
  <c r="AE734" i="2"/>
  <c r="AF734" i="2"/>
  <c r="AC734" i="2"/>
  <c r="K734" i="2"/>
  <c r="L734" i="2" s="1"/>
  <c r="AB715" i="2"/>
  <c r="AF715" i="2"/>
  <c r="AD715" i="2"/>
  <c r="AC715" i="2"/>
  <c r="AE715" i="2"/>
  <c r="K715" i="2"/>
  <c r="L715" i="2" s="1"/>
  <c r="AT876" i="2"/>
  <c r="AS876" i="2"/>
  <c r="AR876" i="2"/>
  <c r="AX778" i="2"/>
  <c r="AW778" i="2"/>
  <c r="AV778" i="2"/>
  <c r="AU778" i="2"/>
  <c r="AY778" i="2"/>
  <c r="Q778" i="2"/>
  <c r="R778" i="2" s="1"/>
  <c r="AF228" i="2"/>
  <c r="AD228" i="2"/>
  <c r="AB228" i="2"/>
  <c r="AC228" i="2"/>
  <c r="AE228" i="2"/>
  <c r="K228" i="2"/>
  <c r="L228" i="2" s="1"/>
  <c r="AM101" i="2"/>
  <c r="AN101" i="2"/>
  <c r="AQ101" i="2"/>
  <c r="AP101" i="2"/>
  <c r="AO101" i="2"/>
  <c r="O101" i="2"/>
  <c r="P101" i="2" s="1"/>
  <c r="AT1184" i="2"/>
  <c r="AS1184" i="2"/>
  <c r="AR1184" i="2"/>
  <c r="AT743" i="2"/>
  <c r="AS743" i="2"/>
  <c r="AR743" i="2"/>
  <c r="AT455" i="2"/>
  <c r="AS455" i="2"/>
  <c r="AR455" i="2"/>
  <c r="AB1237" i="2"/>
  <c r="AF1237" i="2"/>
  <c r="AE1237" i="2"/>
  <c r="AD1237" i="2"/>
  <c r="AC1237" i="2"/>
  <c r="K1237" i="2"/>
  <c r="L1237" i="2" s="1"/>
  <c r="AS515" i="2"/>
  <c r="AT515" i="2"/>
  <c r="AR515" i="2"/>
  <c r="AF304" i="2"/>
  <c r="AE304" i="2"/>
  <c r="AD304" i="2"/>
  <c r="AB304" i="2"/>
  <c r="AC304" i="2"/>
  <c r="K304" i="2"/>
  <c r="L304" i="2" s="1"/>
  <c r="AS1308" i="2"/>
  <c r="AT1308" i="2"/>
  <c r="AR1308" i="2"/>
  <c r="AT499" i="2"/>
  <c r="AS499" i="2"/>
  <c r="AR499" i="2"/>
  <c r="AN238" i="2"/>
  <c r="AQ238" i="2"/>
  <c r="AP238" i="2"/>
  <c r="AO238" i="2"/>
  <c r="AM238" i="2"/>
  <c r="O238" i="2"/>
  <c r="P238" i="2" s="1"/>
  <c r="AE143" i="2"/>
  <c r="AD143" i="2"/>
  <c r="AC143" i="2"/>
  <c r="AB143" i="2"/>
  <c r="AF143" i="2"/>
  <c r="K143" i="2"/>
  <c r="L143" i="2" s="1"/>
  <c r="AE92" i="2"/>
  <c r="AD92" i="2"/>
  <c r="AC92" i="2"/>
  <c r="AB92" i="2"/>
  <c r="AF92" i="2"/>
  <c r="K92" i="2"/>
  <c r="L92" i="2" s="1"/>
  <c r="AT1196" i="2"/>
  <c r="AS1196" i="2"/>
  <c r="AR1196" i="2"/>
  <c r="AQ1000" i="2"/>
  <c r="AP1000" i="2"/>
  <c r="AN1000" i="2"/>
  <c r="AO1000" i="2"/>
  <c r="AM1000" i="2"/>
  <c r="O1000" i="2"/>
  <c r="P1000" i="2" s="1"/>
  <c r="AT1028" i="2"/>
  <c r="AS1028" i="2"/>
  <c r="AR1028" i="2"/>
  <c r="AD365" i="2"/>
  <c r="AF365" i="2"/>
  <c r="AE365" i="2"/>
  <c r="AC365" i="2"/>
  <c r="AB365" i="2"/>
  <c r="K365" i="2"/>
  <c r="L365" i="2" s="1"/>
  <c r="AF1278" i="2"/>
  <c r="AD1278" i="2"/>
  <c r="AE1278" i="2"/>
  <c r="AC1278" i="2"/>
  <c r="AB1278" i="2"/>
  <c r="K1278" i="2"/>
  <c r="L1278" i="2" s="1"/>
  <c r="AF1030" i="2"/>
  <c r="AE1030" i="2"/>
  <c r="AD1030" i="2"/>
  <c r="AB1030" i="2"/>
  <c r="AC1030" i="2"/>
  <c r="K1030" i="2"/>
  <c r="L1030" i="2" s="1"/>
  <c r="AQ781" i="2"/>
  <c r="AP781" i="2"/>
  <c r="AM781" i="2"/>
  <c r="AO781" i="2"/>
  <c r="AN781" i="2"/>
  <c r="O781" i="2"/>
  <c r="P781" i="2" s="1"/>
  <c r="AB711" i="2"/>
  <c r="AD711" i="2"/>
  <c r="AF711" i="2"/>
  <c r="AE711" i="2"/>
  <c r="AC711" i="2"/>
  <c r="K711" i="2"/>
  <c r="L711" i="2" s="1"/>
  <c r="AY556" i="2"/>
  <c r="AX556" i="2"/>
  <c r="AW556" i="2"/>
  <c r="AU556" i="2"/>
  <c r="AV556" i="2"/>
  <c r="Q556" i="2"/>
  <c r="R556" i="2" s="1"/>
  <c r="AS1467" i="2"/>
  <c r="AR1467" i="2"/>
  <c r="AT1467" i="2"/>
  <c r="AT1376" i="2"/>
  <c r="AS1376" i="2"/>
  <c r="AR1376" i="2"/>
  <c r="AS1330" i="2"/>
  <c r="AT1330" i="2"/>
  <c r="AR1330" i="2"/>
  <c r="AD1260" i="2"/>
  <c r="AB1260" i="2"/>
  <c r="AF1260" i="2"/>
  <c r="AC1260" i="2"/>
  <c r="AE1260" i="2"/>
  <c r="K1260" i="2"/>
  <c r="L1260" i="2" s="1"/>
  <c r="AT767" i="2"/>
  <c r="AS767" i="2"/>
  <c r="AR767" i="2"/>
  <c r="AF198" i="2"/>
  <c r="AB198" i="2"/>
  <c r="AE198" i="2"/>
  <c r="AD198" i="2"/>
  <c r="AC198" i="2"/>
  <c r="K198" i="2"/>
  <c r="L198" i="2" s="1"/>
  <c r="AM91" i="2"/>
  <c r="AQ91" i="2"/>
  <c r="AP91" i="2"/>
  <c r="AO91" i="2"/>
  <c r="AN91" i="2"/>
  <c r="O91" i="2"/>
  <c r="P91" i="2" s="1"/>
  <c r="AT1456" i="2"/>
  <c r="AS1456" i="2"/>
  <c r="AR1456" i="2"/>
  <c r="AR1317" i="2"/>
  <c r="AT1317" i="2"/>
  <c r="AS1317" i="2"/>
  <c r="AQ584" i="2"/>
  <c r="AP584" i="2"/>
  <c r="AO584" i="2"/>
  <c r="AM584" i="2"/>
  <c r="AN584" i="2"/>
  <c r="O584" i="2"/>
  <c r="P584" i="2" s="1"/>
  <c r="AQ528" i="2"/>
  <c r="AO528" i="2"/>
  <c r="AP528" i="2"/>
  <c r="AN528" i="2"/>
  <c r="AM528" i="2"/>
  <c r="O528" i="2"/>
  <c r="P528" i="2" s="1"/>
  <c r="AU612" i="2"/>
  <c r="AW612" i="2"/>
  <c r="AY612" i="2"/>
  <c r="AX612" i="2"/>
  <c r="AV612" i="2"/>
  <c r="Q612" i="2"/>
  <c r="R612" i="2" s="1"/>
  <c r="AT1381" i="2"/>
  <c r="AS1381" i="2"/>
  <c r="AR1381" i="2"/>
  <c r="AS1163" i="2"/>
  <c r="AR1163" i="2"/>
  <c r="AT1163" i="2"/>
  <c r="AX836" i="2"/>
  <c r="AW836" i="2"/>
  <c r="AV836" i="2"/>
  <c r="AY836" i="2"/>
  <c r="AU836" i="2"/>
  <c r="Q836" i="2"/>
  <c r="R836" i="2" s="1"/>
  <c r="AB440" i="2"/>
  <c r="AF440" i="2"/>
  <c r="AE440" i="2"/>
  <c r="AD440" i="2"/>
  <c r="AC440" i="2"/>
  <c r="K440" i="2"/>
  <c r="L440" i="2" s="1"/>
  <c r="AF874" i="2"/>
  <c r="AD874" i="2"/>
  <c r="AC874" i="2"/>
  <c r="AE874" i="2"/>
  <c r="AB874" i="2"/>
  <c r="K874" i="2"/>
  <c r="L874" i="2" s="1"/>
  <c r="AT276" i="2"/>
  <c r="AR276" i="2"/>
  <c r="AS276" i="2"/>
  <c r="AX786" i="2"/>
  <c r="AW786" i="2"/>
  <c r="AV786" i="2"/>
  <c r="AU786" i="2"/>
  <c r="AY786" i="2"/>
  <c r="Q786" i="2"/>
  <c r="R786" i="2" s="1"/>
  <c r="AR462" i="2"/>
  <c r="AT462" i="2"/>
  <c r="AS462" i="2"/>
  <c r="AM587" i="2"/>
  <c r="AQ587" i="2"/>
  <c r="AN587" i="2"/>
  <c r="AP587" i="2"/>
  <c r="AO587" i="2"/>
  <c r="O587" i="2"/>
  <c r="P587" i="2" s="1"/>
  <c r="AO927" i="2"/>
  <c r="AN927" i="2"/>
  <c r="AM927" i="2"/>
  <c r="AQ927" i="2"/>
  <c r="AP927" i="2"/>
  <c r="O927" i="2"/>
  <c r="P927" i="2" s="1"/>
  <c r="AR552" i="2"/>
  <c r="AT552" i="2"/>
  <c r="AS552" i="2"/>
  <c r="AC928" i="2"/>
  <c r="AB928" i="2"/>
  <c r="AE928" i="2"/>
  <c r="AD928" i="2"/>
  <c r="AF928" i="2"/>
  <c r="K928" i="2"/>
  <c r="L928" i="2" s="1"/>
  <c r="AE1405" i="2"/>
  <c r="AC1405" i="2"/>
  <c r="AB1405" i="2"/>
  <c r="AF1405" i="2"/>
  <c r="AD1405" i="2"/>
  <c r="K1405" i="2"/>
  <c r="L1405" i="2" s="1"/>
  <c r="AQ1250" i="2"/>
  <c r="AO1250" i="2"/>
  <c r="AN1250" i="2"/>
  <c r="AM1250" i="2"/>
  <c r="AP1250" i="2"/>
  <c r="O1250" i="2"/>
  <c r="P1250" i="2" s="1"/>
  <c r="AB287" i="2"/>
  <c r="AF287" i="2"/>
  <c r="AE287" i="2"/>
  <c r="AC287" i="2"/>
  <c r="AD287" i="2"/>
  <c r="K287" i="2"/>
  <c r="L287" i="2" s="1"/>
  <c r="AQ287" i="2"/>
  <c r="AP287" i="2"/>
  <c r="AN287" i="2"/>
  <c r="AO287" i="2"/>
  <c r="AM287" i="2"/>
  <c r="O287" i="2"/>
  <c r="P287" i="2" s="1"/>
  <c r="AN312" i="2"/>
  <c r="AM312" i="2"/>
  <c r="AP312" i="2"/>
  <c r="AO312" i="2"/>
  <c r="AQ312" i="2"/>
  <c r="O312" i="2"/>
  <c r="P312" i="2" s="1"/>
  <c r="AF332" i="2"/>
  <c r="AE332" i="2"/>
  <c r="AD332" i="2"/>
  <c r="AB332" i="2"/>
  <c r="AC332" i="2"/>
  <c r="K332" i="2"/>
  <c r="L332" i="2" s="1"/>
  <c r="AX237" i="2"/>
  <c r="AV237" i="2"/>
  <c r="AW237" i="2"/>
  <c r="AU237" i="2"/>
  <c r="AY237" i="2"/>
  <c r="Q237" i="2"/>
  <c r="R237" i="2" s="1"/>
  <c r="AU71" i="2"/>
  <c r="AX71" i="2"/>
  <c r="AW71" i="2"/>
  <c r="AY71" i="2"/>
  <c r="AV71" i="2"/>
  <c r="Q71" i="2"/>
  <c r="R71" i="2" s="1"/>
  <c r="AS106" i="2"/>
  <c r="AR106" i="2"/>
  <c r="AT106" i="2"/>
  <c r="AF194" i="2"/>
  <c r="AB194" i="2"/>
  <c r="AE194" i="2"/>
  <c r="AD194" i="2"/>
  <c r="AC194" i="2"/>
  <c r="K194" i="2"/>
  <c r="L194" i="2" s="1"/>
  <c r="AE1374" i="2"/>
  <c r="AC1374" i="2"/>
  <c r="AF1374" i="2"/>
  <c r="AB1374" i="2"/>
  <c r="AD1374" i="2"/>
  <c r="K1374" i="2"/>
  <c r="L1374" i="2" s="1"/>
  <c r="AS1209" i="2"/>
  <c r="AR1209" i="2"/>
  <c r="AT1209" i="2"/>
  <c r="AQ897" i="2"/>
  <c r="AP897" i="2"/>
  <c r="AO897" i="2"/>
  <c r="AM897" i="2"/>
  <c r="AN897" i="2"/>
  <c r="O897" i="2"/>
  <c r="P897" i="2" s="1"/>
  <c r="AF156" i="2"/>
  <c r="AD156" i="2"/>
  <c r="AC156" i="2"/>
  <c r="AB156" i="2"/>
  <c r="AE156" i="2"/>
  <c r="K156" i="2"/>
  <c r="L156" i="2" s="1"/>
  <c r="AU159" i="2"/>
  <c r="AW159" i="2"/>
  <c r="AY159" i="2"/>
  <c r="AX159" i="2"/>
  <c r="AV159" i="2"/>
  <c r="Q159" i="2"/>
  <c r="R159" i="2" s="1"/>
  <c r="AM579" i="2"/>
  <c r="AQ579" i="2"/>
  <c r="AN579" i="2"/>
  <c r="AP579" i="2"/>
  <c r="AO579" i="2"/>
  <c r="O579" i="2"/>
  <c r="P579" i="2" s="1"/>
  <c r="AT813" i="2"/>
  <c r="AS813" i="2"/>
  <c r="AR813" i="2"/>
  <c r="AV642" i="2"/>
  <c r="AU642" i="2"/>
  <c r="AW642" i="2"/>
  <c r="AY642" i="2"/>
  <c r="AX642" i="2"/>
  <c r="Q642" i="2"/>
  <c r="R642" i="2" s="1"/>
  <c r="AT632" i="2"/>
  <c r="AS632" i="2"/>
  <c r="AR632" i="2"/>
  <c r="AV712" i="2"/>
  <c r="AX712" i="2"/>
  <c r="AY712" i="2"/>
  <c r="AW712" i="2"/>
  <c r="AU712" i="2"/>
  <c r="Q712" i="2"/>
  <c r="R712" i="2" s="1"/>
  <c r="AS914" i="2"/>
  <c r="AR914" i="2"/>
  <c r="AT914" i="2"/>
  <c r="AX892" i="2"/>
  <c r="AW892" i="2"/>
  <c r="AV892" i="2"/>
  <c r="AY892" i="2"/>
  <c r="AU892" i="2"/>
  <c r="Q892" i="2"/>
  <c r="R892" i="2" s="1"/>
  <c r="AR434" i="2"/>
  <c r="AS434" i="2"/>
  <c r="AT434" i="2"/>
  <c r="AP378" i="2"/>
  <c r="AQ378" i="2"/>
  <c r="AO378" i="2"/>
  <c r="AM378" i="2"/>
  <c r="AN378" i="2"/>
  <c r="O378" i="2"/>
  <c r="P378" i="2" s="1"/>
  <c r="AY548" i="2"/>
  <c r="AX548" i="2"/>
  <c r="AW548" i="2"/>
  <c r="AU548" i="2"/>
  <c r="AV548" i="2"/>
  <c r="Q548" i="2"/>
  <c r="R548" i="2" s="1"/>
  <c r="AC1302" i="2"/>
  <c r="AE1302" i="2"/>
  <c r="AF1302" i="2"/>
  <c r="AB1302" i="2"/>
  <c r="AD1302" i="2"/>
  <c r="K1302" i="2"/>
  <c r="L1302" i="2" s="1"/>
  <c r="AF314" i="2"/>
  <c r="AE314" i="2"/>
  <c r="AD314" i="2"/>
  <c r="AB314" i="2"/>
  <c r="AC314" i="2"/>
  <c r="K314" i="2"/>
  <c r="L314" i="2" s="1"/>
  <c r="AP1141" i="2"/>
  <c r="AO1141" i="2"/>
  <c r="AQ1141" i="2"/>
  <c r="AM1141" i="2"/>
  <c r="AN1141" i="2"/>
  <c r="O1141" i="2"/>
  <c r="P1141" i="2" s="1"/>
  <c r="AW1132" i="2"/>
  <c r="AX1132" i="2"/>
  <c r="AV1132" i="2"/>
  <c r="AU1132" i="2"/>
  <c r="AY1132" i="2"/>
  <c r="Q1132" i="2"/>
  <c r="R1132" i="2" s="1"/>
  <c r="AP728" i="2"/>
  <c r="AO728" i="2"/>
  <c r="AQ728" i="2"/>
  <c r="AN728" i="2"/>
  <c r="AM728" i="2"/>
  <c r="O728" i="2"/>
  <c r="P728" i="2" s="1"/>
  <c r="AT117" i="2"/>
  <c r="AS117" i="2"/>
  <c r="AR117" i="2"/>
  <c r="AT481" i="2"/>
  <c r="AS481" i="2"/>
  <c r="AR481" i="2"/>
  <c r="AD187" i="2"/>
  <c r="AC187" i="2"/>
  <c r="AE187" i="2"/>
  <c r="AB187" i="2"/>
  <c r="AF187" i="2"/>
  <c r="K187" i="2"/>
  <c r="L187" i="2" s="1"/>
  <c r="AX58" i="2"/>
  <c r="AW58" i="2"/>
  <c r="AV58" i="2"/>
  <c r="AU58" i="2"/>
  <c r="AY58" i="2"/>
  <c r="Q58" i="2"/>
  <c r="R58" i="2" s="1"/>
  <c r="AS122" i="2"/>
  <c r="AR122" i="2"/>
  <c r="AT122" i="2"/>
  <c r="AS1298" i="2"/>
  <c r="AT1298" i="2"/>
  <c r="AR1298" i="2"/>
  <c r="AX66" i="2"/>
  <c r="AW66" i="2"/>
  <c r="AV66" i="2"/>
  <c r="AU66" i="2"/>
  <c r="AY66" i="2"/>
  <c r="Q66" i="2"/>
  <c r="R66" i="2" s="1"/>
  <c r="AX12" i="2"/>
  <c r="AW12" i="2"/>
  <c r="AV12" i="2"/>
  <c r="AU12" i="2"/>
  <c r="AY12" i="2"/>
  <c r="Q12" i="2"/>
  <c r="R12" i="2" s="1"/>
  <c r="AB1095" i="2"/>
  <c r="AF1095" i="2"/>
  <c r="AD1095" i="2"/>
  <c r="AE1095" i="2"/>
  <c r="AC1095" i="2"/>
  <c r="K1095" i="2"/>
  <c r="L1095" i="2" s="1"/>
  <c r="AQ1095" i="2"/>
  <c r="AP1095" i="2"/>
  <c r="AN1095" i="2"/>
  <c r="AM1095" i="2"/>
  <c r="AO1095" i="2"/>
  <c r="O1095" i="2"/>
  <c r="P1095" i="2" s="1"/>
  <c r="AQ590" i="2"/>
  <c r="AP590" i="2"/>
  <c r="AO590" i="2"/>
  <c r="AM590" i="2"/>
  <c r="AN590" i="2"/>
  <c r="O590" i="2"/>
  <c r="P590" i="2" s="1"/>
  <c r="AB283" i="2"/>
  <c r="AF283" i="2"/>
  <c r="AE283" i="2"/>
  <c r="AC283" i="2"/>
  <c r="AD283" i="2"/>
  <c r="K283" i="2"/>
  <c r="L283" i="2" s="1"/>
  <c r="AQ283" i="2"/>
  <c r="AP283" i="2"/>
  <c r="AN283" i="2"/>
  <c r="AO283" i="2"/>
  <c r="AM283" i="2"/>
  <c r="O283" i="2"/>
  <c r="P283" i="2" s="1"/>
  <c r="AT729" i="2"/>
  <c r="AS729" i="2"/>
  <c r="AR729" i="2"/>
  <c r="AX939" i="2"/>
  <c r="AW939" i="2"/>
  <c r="AV939" i="2"/>
  <c r="AU939" i="2"/>
  <c r="AY939" i="2"/>
  <c r="Q939" i="2"/>
  <c r="R939" i="2" s="1"/>
  <c r="AT951" i="2"/>
  <c r="AS951" i="2"/>
  <c r="AR951" i="2"/>
  <c r="AT771" i="2"/>
  <c r="AS771" i="2"/>
  <c r="AR771" i="2"/>
  <c r="AD743" i="2"/>
  <c r="AC743" i="2"/>
  <c r="AB743" i="2"/>
  <c r="AE743" i="2"/>
  <c r="AF743" i="2"/>
  <c r="K743" i="2"/>
  <c r="L743" i="2" s="1"/>
  <c r="AF292" i="2"/>
  <c r="AE292" i="2"/>
  <c r="AD292" i="2"/>
  <c r="AB292" i="2"/>
  <c r="AC292" i="2"/>
  <c r="K292" i="2"/>
  <c r="L292" i="2" s="1"/>
  <c r="AR178" i="2"/>
  <c r="AT178" i="2"/>
  <c r="AS178" i="2"/>
  <c r="AQ1214" i="2"/>
  <c r="AO1214" i="2"/>
  <c r="AN1214" i="2"/>
  <c r="AP1214" i="2"/>
  <c r="AM1214" i="2"/>
  <c r="O1214" i="2"/>
  <c r="P1214" i="2" s="1"/>
  <c r="AT491" i="2"/>
  <c r="AS491" i="2"/>
  <c r="AR491" i="2"/>
  <c r="AX874" i="2"/>
  <c r="AW874" i="2"/>
  <c r="AV874" i="2"/>
  <c r="AY874" i="2"/>
  <c r="AU874" i="2"/>
  <c r="Q874" i="2"/>
  <c r="R874" i="2" s="1"/>
  <c r="AC920" i="2"/>
  <c r="AB920" i="2"/>
  <c r="AE920" i="2"/>
  <c r="AD920" i="2"/>
  <c r="AF920" i="2"/>
  <c r="K920" i="2"/>
  <c r="L920" i="2" s="1"/>
  <c r="AX858" i="2"/>
  <c r="AW858" i="2"/>
  <c r="AV858" i="2"/>
  <c r="AY858" i="2"/>
  <c r="AU858" i="2"/>
  <c r="Q858" i="2"/>
  <c r="R858" i="2" s="1"/>
  <c r="AP186" i="2"/>
  <c r="AO186" i="2"/>
  <c r="AQ186" i="2"/>
  <c r="AN186" i="2"/>
  <c r="AM186" i="2"/>
  <c r="O186" i="2"/>
  <c r="P186" i="2" s="1"/>
  <c r="AN682" i="2"/>
  <c r="AM682" i="2"/>
  <c r="AQ682" i="2"/>
  <c r="AO682" i="2"/>
  <c r="AP682" i="2"/>
  <c r="O682" i="2"/>
  <c r="P682" i="2" s="1"/>
  <c r="AQ1153" i="2"/>
  <c r="AP1153" i="2"/>
  <c r="AO1153" i="2"/>
  <c r="AN1153" i="2"/>
  <c r="AM1153" i="2"/>
  <c r="O1153" i="2"/>
  <c r="P1153" i="2" s="1"/>
  <c r="AO1182" i="2"/>
  <c r="AM1182" i="2"/>
  <c r="AQ1182" i="2"/>
  <c r="AP1182" i="2"/>
  <c r="AN1182" i="2"/>
  <c r="O1182" i="2"/>
  <c r="P1182" i="2" s="1"/>
  <c r="AY1274" i="2"/>
  <c r="AW1274" i="2"/>
  <c r="AV1274" i="2"/>
  <c r="AU1274" i="2"/>
  <c r="AX1274" i="2"/>
  <c r="Q1274" i="2"/>
  <c r="R1274" i="2" s="1"/>
  <c r="AW1493" i="2"/>
  <c r="AU1493" i="2"/>
  <c r="AX1493" i="2"/>
  <c r="AV1493" i="2"/>
  <c r="AY1493" i="2"/>
  <c r="Q1493" i="2"/>
  <c r="R1493" i="2" s="1"/>
  <c r="AR1214" i="2"/>
  <c r="AT1214" i="2"/>
  <c r="AS1214" i="2"/>
  <c r="AW699" i="2"/>
  <c r="AU699" i="2"/>
  <c r="AY699" i="2"/>
  <c r="AV699" i="2"/>
  <c r="AX699" i="2"/>
  <c r="Q699" i="2"/>
  <c r="R699" i="2" s="1"/>
  <c r="AT193" i="2"/>
  <c r="AS193" i="2"/>
  <c r="AR193" i="2"/>
  <c r="AE536" i="2"/>
  <c r="AD536" i="2"/>
  <c r="AC536" i="2"/>
  <c r="AB536" i="2"/>
  <c r="AF536" i="2"/>
  <c r="K536" i="2"/>
  <c r="L536" i="2" s="1"/>
  <c r="AE186" i="2"/>
  <c r="AD186" i="2"/>
  <c r="AC186" i="2"/>
  <c r="AB186" i="2"/>
  <c r="AF186" i="2"/>
  <c r="K186" i="2"/>
  <c r="L186" i="2" s="1"/>
  <c r="AQ1032" i="2"/>
  <c r="AP1032" i="2"/>
  <c r="AN1032" i="2"/>
  <c r="AM1032" i="2"/>
  <c r="AO1032" i="2"/>
  <c r="O1032" i="2"/>
  <c r="P1032" i="2" s="1"/>
  <c r="AW1472" i="2"/>
  <c r="AV1472" i="2"/>
  <c r="AU1472" i="2"/>
  <c r="AY1472" i="2"/>
  <c r="AX1472" i="2"/>
  <c r="Q1472" i="2"/>
  <c r="R1472" i="2" s="1"/>
  <c r="AT365" i="2"/>
  <c r="AR365" i="2"/>
  <c r="AS365" i="2"/>
  <c r="AR1479" i="2"/>
  <c r="AT1479" i="2"/>
  <c r="AS1479" i="2"/>
  <c r="AX1123" i="2"/>
  <c r="AW1123" i="2"/>
  <c r="AV1123" i="2"/>
  <c r="AU1123" i="2"/>
  <c r="AY1123" i="2"/>
  <c r="Q1123" i="2"/>
  <c r="R1123" i="2" s="1"/>
  <c r="AD841" i="2"/>
  <c r="AC841" i="2"/>
  <c r="AB841" i="2"/>
  <c r="AE841" i="2"/>
  <c r="AF841" i="2"/>
  <c r="K841" i="2"/>
  <c r="L841" i="2" s="1"/>
  <c r="AR1364" i="2"/>
  <c r="AT1364" i="2"/>
  <c r="AS1364" i="2"/>
  <c r="AE1182" i="2"/>
  <c r="AD1182" i="2"/>
  <c r="AC1182" i="2"/>
  <c r="AB1182" i="2"/>
  <c r="AF1182" i="2"/>
  <c r="K1182" i="2"/>
  <c r="L1182" i="2" s="1"/>
  <c r="AT779" i="2"/>
  <c r="AS779" i="2"/>
  <c r="AR779" i="2"/>
  <c r="AQ1199" i="2"/>
  <c r="AP1199" i="2"/>
  <c r="AO1199" i="2"/>
  <c r="AN1199" i="2"/>
  <c r="AM1199" i="2"/>
  <c r="O1199" i="2"/>
  <c r="P1199" i="2" s="1"/>
  <c r="AB1218" i="2"/>
  <c r="AF1218" i="2"/>
  <c r="AE1218" i="2"/>
  <c r="AD1218" i="2"/>
  <c r="AC1218" i="2"/>
  <c r="K1218" i="2"/>
  <c r="L1218" i="2" s="1"/>
  <c r="AC1145" i="2"/>
  <c r="AB1145" i="2"/>
  <c r="AD1145" i="2"/>
  <c r="AF1145" i="2"/>
  <c r="AE1145" i="2"/>
  <c r="K1145" i="2"/>
  <c r="L1145" i="2" s="1"/>
  <c r="AD851" i="2"/>
  <c r="AC851" i="2"/>
  <c r="AB851" i="2"/>
  <c r="AE851" i="2"/>
  <c r="AF851" i="2"/>
  <c r="K851" i="2"/>
  <c r="L851" i="2" s="1"/>
  <c r="AM729" i="2"/>
  <c r="AO729" i="2"/>
  <c r="AQ729" i="2"/>
  <c r="AP729" i="2"/>
  <c r="AN729" i="2"/>
  <c r="O729" i="2"/>
  <c r="P729" i="2" s="1"/>
  <c r="AR496" i="2"/>
  <c r="AT496" i="2"/>
  <c r="AS496" i="2"/>
  <c r="AT208" i="2"/>
  <c r="AR208" i="2"/>
  <c r="AS208" i="2"/>
  <c r="AT551" i="2"/>
  <c r="AS551" i="2"/>
  <c r="AR551" i="2"/>
  <c r="AT153" i="2"/>
  <c r="AS153" i="2"/>
  <c r="AR153" i="2"/>
  <c r="AQ920" i="2"/>
  <c r="AM920" i="2"/>
  <c r="AP920" i="2"/>
  <c r="AO920" i="2"/>
  <c r="AN920" i="2"/>
  <c r="O920" i="2"/>
  <c r="P920" i="2" s="1"/>
  <c r="AT676" i="2"/>
  <c r="AS676" i="2"/>
  <c r="AR676" i="2"/>
  <c r="BN4" i="4"/>
  <c r="H7" i="4" s="1"/>
  <c r="G7" i="4"/>
  <c r="AT1466" i="2"/>
  <c r="AS1466" i="2"/>
  <c r="AR1466" i="2"/>
  <c r="AF356" i="2"/>
  <c r="AE356" i="2"/>
  <c r="AD356" i="2"/>
  <c r="AB356" i="2"/>
  <c r="AC356" i="2"/>
  <c r="K356" i="2"/>
  <c r="L356" i="2" s="1"/>
  <c r="AQ1175" i="2"/>
  <c r="AP1175" i="2"/>
  <c r="AO1175" i="2"/>
  <c r="AN1175" i="2"/>
  <c r="AM1175" i="2"/>
  <c r="O1175" i="2"/>
  <c r="P1175" i="2" s="1"/>
  <c r="AX726" i="2"/>
  <c r="AW726" i="2"/>
  <c r="AY726" i="2"/>
  <c r="AU726" i="2"/>
  <c r="AV726" i="2"/>
  <c r="Q726" i="2"/>
  <c r="R726" i="2" s="1"/>
  <c r="AX965" i="2"/>
  <c r="AW965" i="2"/>
  <c r="AV965" i="2"/>
  <c r="AU965" i="2"/>
  <c r="AY965" i="2"/>
  <c r="Q965" i="2"/>
  <c r="R965" i="2" s="1"/>
  <c r="AT603" i="2"/>
  <c r="AS603" i="2"/>
  <c r="AR603" i="2"/>
  <c r="AT467" i="2"/>
  <c r="AS467" i="2"/>
  <c r="AR467" i="2"/>
  <c r="AD1130" i="2"/>
  <c r="AC1130" i="2"/>
  <c r="AF1130" i="2"/>
  <c r="AE1130" i="2"/>
  <c r="AB1130" i="2"/>
  <c r="K1130" i="2"/>
  <c r="L1130" i="2" s="1"/>
  <c r="AX724" i="2"/>
  <c r="AW724" i="2"/>
  <c r="AY724" i="2"/>
  <c r="AV724" i="2"/>
  <c r="AU724" i="2"/>
  <c r="Q724" i="2"/>
  <c r="R724" i="2" s="1"/>
  <c r="AF110" i="2"/>
  <c r="AB110" i="2"/>
  <c r="AE110" i="2"/>
  <c r="AD110" i="2"/>
  <c r="AC110" i="2"/>
  <c r="K110" i="2"/>
  <c r="L110" i="2" s="1"/>
  <c r="AU41" i="2"/>
  <c r="AX41" i="2"/>
  <c r="AW41" i="2"/>
  <c r="AY41" i="2"/>
  <c r="AV41" i="2"/>
  <c r="Q41" i="2"/>
  <c r="R41" i="2" s="1"/>
  <c r="AQ1432" i="2"/>
  <c r="AM1432" i="2"/>
  <c r="AN1432" i="2"/>
  <c r="AO1432" i="2"/>
  <c r="AP1432" i="2"/>
  <c r="O1432" i="2"/>
  <c r="P1432" i="2" s="1"/>
  <c r="AS1328" i="2"/>
  <c r="AR1328" i="2"/>
  <c r="AT1328" i="2"/>
  <c r="AQ1195" i="2"/>
  <c r="AP1195" i="2"/>
  <c r="AO1195" i="2"/>
  <c r="AN1195" i="2"/>
  <c r="AM1195" i="2"/>
  <c r="O1195" i="2"/>
  <c r="P1195" i="2" s="1"/>
  <c r="AS922" i="2"/>
  <c r="AR922" i="2"/>
  <c r="AT922" i="2"/>
  <c r="AM155" i="2"/>
  <c r="AP155" i="2"/>
  <c r="AO155" i="2"/>
  <c r="AN155" i="2"/>
  <c r="AQ155" i="2"/>
  <c r="O155" i="2"/>
  <c r="P155" i="2" s="1"/>
  <c r="AR590" i="2"/>
  <c r="AT590" i="2"/>
  <c r="AS590" i="2"/>
  <c r="AB295" i="2"/>
  <c r="AF295" i="2"/>
  <c r="AE295" i="2"/>
  <c r="AC295" i="2"/>
  <c r="AD295" i="2"/>
  <c r="K295" i="2"/>
  <c r="L295" i="2" s="1"/>
  <c r="AQ295" i="2"/>
  <c r="AP295" i="2"/>
  <c r="AN295" i="2"/>
  <c r="AO295" i="2"/>
  <c r="AM295" i="2"/>
  <c r="O295" i="2"/>
  <c r="P295" i="2" s="1"/>
  <c r="AT1238" i="2"/>
  <c r="AS1238" i="2"/>
  <c r="AR1238" i="2"/>
  <c r="AU1075" i="2"/>
  <c r="AY1075" i="2"/>
  <c r="AX1075" i="2"/>
  <c r="AW1075" i="2"/>
  <c r="AV1075" i="2"/>
  <c r="Q1075" i="2"/>
  <c r="R1075" i="2" s="1"/>
  <c r="AR110" i="2"/>
  <c r="AT110" i="2"/>
  <c r="AS110" i="2"/>
  <c r="AT989" i="2"/>
  <c r="AS989" i="2"/>
  <c r="AR989" i="2"/>
  <c r="AR1018" i="2"/>
  <c r="AS1018" i="2"/>
  <c r="AT1018" i="2"/>
  <c r="AY259" i="2"/>
  <c r="AX259" i="2"/>
  <c r="AV259" i="2"/>
  <c r="AW259" i="2"/>
  <c r="AU259" i="2"/>
  <c r="Q259" i="2"/>
  <c r="R259" i="2" s="1"/>
  <c r="AT132" i="2"/>
  <c r="AS132" i="2"/>
  <c r="AR132" i="2"/>
  <c r="AM99" i="2"/>
  <c r="AO99" i="2"/>
  <c r="AN99" i="2"/>
  <c r="AQ99" i="2"/>
  <c r="AP99" i="2"/>
  <c r="O99" i="2"/>
  <c r="P99" i="2" s="1"/>
  <c r="AT1486" i="2"/>
  <c r="AS1486" i="2"/>
  <c r="AR1486" i="2"/>
  <c r="AS1452" i="2"/>
  <c r="AT1452" i="2"/>
  <c r="AR1452" i="2"/>
  <c r="AT842" i="2"/>
  <c r="AS842" i="2"/>
  <c r="AR842" i="2"/>
  <c r="AT1443" i="2"/>
  <c r="AS1443" i="2"/>
  <c r="AR1443" i="2"/>
  <c r="AT493" i="2"/>
  <c r="AS493" i="2"/>
  <c r="AR493" i="2"/>
  <c r="AQ576" i="2"/>
  <c r="AP576" i="2"/>
  <c r="AO576" i="2"/>
  <c r="AM576" i="2"/>
  <c r="AN576" i="2"/>
  <c r="O576" i="2"/>
  <c r="P576" i="2" s="1"/>
  <c r="AT1030" i="2"/>
  <c r="AS1030" i="2"/>
  <c r="AR1030" i="2"/>
  <c r="AF1215" i="2"/>
  <c r="AE1215" i="2"/>
  <c r="AC1215" i="2"/>
  <c r="AB1215" i="2"/>
  <c r="AD1215" i="2"/>
  <c r="K1215" i="2"/>
  <c r="L1215" i="2" s="1"/>
  <c r="AQ763" i="2"/>
  <c r="AP763" i="2"/>
  <c r="AM763" i="2"/>
  <c r="AN763" i="2"/>
  <c r="AO763" i="2"/>
  <c r="O763" i="2"/>
  <c r="P763" i="2" s="1"/>
  <c r="AT650" i="2"/>
  <c r="AS650" i="2"/>
  <c r="AR650" i="2"/>
  <c r="AN1217" i="2"/>
  <c r="AM1217" i="2"/>
  <c r="AQ1217" i="2"/>
  <c r="AP1217" i="2"/>
  <c r="AO1217" i="2"/>
  <c r="O1217" i="2"/>
  <c r="P1217" i="2" s="1"/>
  <c r="AV242" i="2"/>
  <c r="AU242" i="2"/>
  <c r="AX242" i="2"/>
  <c r="AW242" i="2"/>
  <c r="AY242" i="2"/>
  <c r="Q242" i="2"/>
  <c r="R242" i="2" s="1"/>
  <c r="AP247" i="2"/>
  <c r="AN247" i="2"/>
  <c r="AQ247" i="2"/>
  <c r="AO247" i="2"/>
  <c r="AM247" i="2"/>
  <c r="O247" i="2"/>
  <c r="P247" i="2" s="1"/>
  <c r="AQ1362" i="2"/>
  <c r="AO1362" i="2"/>
  <c r="AN1362" i="2"/>
  <c r="AM1362" i="2"/>
  <c r="AP1362" i="2"/>
  <c r="O1362" i="2"/>
  <c r="P1362" i="2" s="1"/>
  <c r="AS1219" i="2"/>
  <c r="AR1219" i="2"/>
  <c r="AT1219" i="2"/>
  <c r="AT1080" i="2"/>
  <c r="AR1080" i="2"/>
  <c r="AS1080" i="2"/>
  <c r="AQ1379" i="2"/>
  <c r="AP1379" i="2"/>
  <c r="AO1379" i="2"/>
  <c r="AN1379" i="2"/>
  <c r="AM1379" i="2"/>
  <c r="O1379" i="2"/>
  <c r="P1379" i="2" s="1"/>
  <c r="AB1341" i="2"/>
  <c r="AE1341" i="2"/>
  <c r="AD1341" i="2"/>
  <c r="AC1341" i="2"/>
  <c r="AF1341" i="2"/>
  <c r="K1341" i="2"/>
  <c r="L1341" i="2" s="1"/>
  <c r="AS1195" i="2"/>
  <c r="AR1195" i="2"/>
  <c r="AT1195" i="2"/>
  <c r="AT1130" i="2"/>
  <c r="AS1130" i="2"/>
  <c r="AR1130" i="2"/>
  <c r="AF710" i="2"/>
  <c r="AC710" i="2"/>
  <c r="AD710" i="2"/>
  <c r="AB710" i="2"/>
  <c r="AE710" i="2"/>
  <c r="K710" i="2"/>
  <c r="L710" i="2" s="1"/>
  <c r="AB263" i="2"/>
  <c r="AF263" i="2"/>
  <c r="AE263" i="2"/>
  <c r="AD263" i="2"/>
  <c r="AC263" i="2"/>
  <c r="K263" i="2"/>
  <c r="L263" i="2" s="1"/>
  <c r="AQ263" i="2"/>
  <c r="AP263" i="2"/>
  <c r="AN263" i="2"/>
  <c r="AO263" i="2"/>
  <c r="AM263" i="2"/>
  <c r="O263" i="2"/>
  <c r="P263" i="2" s="1"/>
  <c r="AT755" i="2"/>
  <c r="AS755" i="2"/>
  <c r="AR755" i="2"/>
  <c r="AD827" i="2"/>
  <c r="AC827" i="2"/>
  <c r="AB827" i="2"/>
  <c r="AE827" i="2"/>
  <c r="AF827" i="2"/>
  <c r="K827" i="2"/>
  <c r="L827" i="2" s="1"/>
  <c r="AX376" i="2"/>
  <c r="AY376" i="2"/>
  <c r="AW376" i="2"/>
  <c r="AV376" i="2"/>
  <c r="AU376" i="2"/>
  <c r="Q376" i="2"/>
  <c r="R376" i="2" s="1"/>
  <c r="AE559" i="2"/>
  <c r="AD559" i="2"/>
  <c r="AC559" i="2"/>
  <c r="AF559" i="2"/>
  <c r="AB559" i="2"/>
  <c r="K559" i="2"/>
  <c r="L559" i="2" s="1"/>
  <c r="AT701" i="2"/>
  <c r="AR701" i="2"/>
  <c r="AS701" i="2"/>
  <c r="AP802" i="2"/>
  <c r="AO802" i="2"/>
  <c r="AN802" i="2"/>
  <c r="AM802" i="2"/>
  <c r="AQ802" i="2"/>
  <c r="O802" i="2"/>
  <c r="P802" i="2" s="1"/>
  <c r="AQ474" i="2"/>
  <c r="AP474" i="2"/>
  <c r="AO474" i="2"/>
  <c r="AM474" i="2"/>
  <c r="AN474" i="2"/>
  <c r="O474" i="2"/>
  <c r="P474" i="2" s="1"/>
  <c r="AD765" i="2"/>
  <c r="AC765" i="2"/>
  <c r="AB765" i="2"/>
  <c r="AE765" i="2"/>
  <c r="AF765" i="2"/>
  <c r="K765" i="2"/>
  <c r="L765" i="2" s="1"/>
  <c r="AV690" i="2"/>
  <c r="AU690" i="2"/>
  <c r="AY690" i="2"/>
  <c r="AW690" i="2"/>
  <c r="AX690" i="2"/>
  <c r="Q690" i="2"/>
  <c r="R690" i="2" s="1"/>
  <c r="AT747" i="2"/>
  <c r="AS747" i="2"/>
  <c r="AR747" i="2"/>
  <c r="AN197" i="2"/>
  <c r="AQ197" i="2"/>
  <c r="AP197" i="2"/>
  <c r="AO197" i="2"/>
  <c r="AM197" i="2"/>
  <c r="O197" i="2"/>
  <c r="P197" i="2" s="1"/>
  <c r="AF1344" i="2"/>
  <c r="AC1344" i="2"/>
  <c r="AE1344" i="2"/>
  <c r="AB1344" i="2"/>
  <c r="AD1344" i="2"/>
  <c r="K1344" i="2"/>
  <c r="L1344" i="2" s="1"/>
  <c r="AD761" i="2"/>
  <c r="AC761" i="2"/>
  <c r="AB761" i="2"/>
  <c r="AE761" i="2"/>
  <c r="AF761" i="2"/>
  <c r="K761" i="2"/>
  <c r="L761" i="2" s="1"/>
  <c r="AE1469" i="2"/>
  <c r="AD1469" i="2"/>
  <c r="AC1469" i="2"/>
  <c r="AB1469" i="2"/>
  <c r="AF1469" i="2"/>
  <c r="K1469" i="2"/>
  <c r="L1469" i="2" s="1"/>
  <c r="AV638" i="2"/>
  <c r="AU638" i="2"/>
  <c r="AW638" i="2"/>
  <c r="AY638" i="2"/>
  <c r="AX638" i="2"/>
  <c r="Q638" i="2"/>
  <c r="R638" i="2" s="1"/>
  <c r="AX381" i="2"/>
  <c r="AW381" i="2"/>
  <c r="AV381" i="2"/>
  <c r="AU381" i="2"/>
  <c r="AY381" i="2"/>
  <c r="Q381" i="2"/>
  <c r="R381" i="2" s="1"/>
  <c r="AT364" i="2"/>
  <c r="AR364" i="2"/>
  <c r="AS364" i="2"/>
  <c r="AM153" i="2"/>
  <c r="AQ153" i="2"/>
  <c r="AO153" i="2"/>
  <c r="AP153" i="2"/>
  <c r="AN153" i="2"/>
  <c r="O153" i="2"/>
  <c r="P153" i="2" s="1"/>
  <c r="AP867" i="2"/>
  <c r="AO867" i="2"/>
  <c r="AM867" i="2"/>
  <c r="AN867" i="2"/>
  <c r="AQ867" i="2"/>
  <c r="O867" i="2"/>
  <c r="P867" i="2" s="1"/>
  <c r="AD817" i="2"/>
  <c r="AC817" i="2"/>
  <c r="AB817" i="2"/>
  <c r="AE817" i="2"/>
  <c r="AF817" i="2"/>
  <c r="K817" i="2"/>
  <c r="L817" i="2" s="1"/>
  <c r="AT731" i="2"/>
  <c r="AS731" i="2"/>
  <c r="AR731" i="2"/>
  <c r="AT358" i="2"/>
  <c r="AR358" i="2"/>
  <c r="AS358" i="2"/>
  <c r="AQ1256" i="2"/>
  <c r="AM1256" i="2"/>
  <c r="AP1256" i="2"/>
  <c r="AN1256" i="2"/>
  <c r="AO1256" i="2"/>
  <c r="O1256" i="2"/>
  <c r="P1256" i="2" s="1"/>
  <c r="AF1221" i="2"/>
  <c r="AE1221" i="2"/>
  <c r="AC1221" i="2"/>
  <c r="AB1221" i="2"/>
  <c r="AD1221" i="2"/>
  <c r="K1221" i="2"/>
  <c r="L1221" i="2" s="1"/>
  <c r="AT945" i="2"/>
  <c r="AS945" i="2"/>
  <c r="AR945" i="2"/>
  <c r="AP971" i="2"/>
  <c r="AO971" i="2"/>
  <c r="AN971" i="2"/>
  <c r="AM971" i="2"/>
  <c r="AQ971" i="2"/>
  <c r="O971" i="2"/>
  <c r="P971" i="2" s="1"/>
  <c r="AP376" i="2"/>
  <c r="AO376" i="2"/>
  <c r="AN376" i="2"/>
  <c r="AM376" i="2"/>
  <c r="AQ376" i="2"/>
  <c r="O376" i="2"/>
  <c r="P376" i="2" s="1"/>
  <c r="AD893" i="2"/>
  <c r="AC893" i="2"/>
  <c r="AB893" i="2"/>
  <c r="AE893" i="2"/>
  <c r="AF893" i="2"/>
  <c r="K893" i="2"/>
  <c r="L893" i="2" s="1"/>
  <c r="AB717" i="2"/>
  <c r="AF717" i="2"/>
  <c r="AD717" i="2"/>
  <c r="AE717" i="2"/>
  <c r="AC717" i="2"/>
  <c r="K717" i="2"/>
  <c r="L717" i="2" s="1"/>
  <c r="AR717" i="2"/>
  <c r="AT717" i="2"/>
  <c r="AS717" i="2"/>
  <c r="AN493" i="2"/>
  <c r="AM493" i="2"/>
  <c r="AQ493" i="2"/>
  <c r="AP493" i="2"/>
  <c r="AO493" i="2"/>
  <c r="O493" i="2"/>
  <c r="P493" i="2" s="1"/>
  <c r="AT825" i="2"/>
  <c r="AS825" i="2"/>
  <c r="AR825" i="2"/>
  <c r="AC1179" i="2"/>
  <c r="AF1179" i="2"/>
  <c r="AB1179" i="2"/>
  <c r="AD1179" i="2"/>
  <c r="AE1179" i="2"/>
  <c r="K1179" i="2"/>
  <c r="L1179" i="2" s="1"/>
  <c r="AT197" i="2"/>
  <c r="AS197" i="2"/>
  <c r="AR197" i="2"/>
  <c r="AX1233" i="2"/>
  <c r="AW1233" i="2"/>
  <c r="AY1233" i="2"/>
  <c r="AV1233" i="2"/>
  <c r="AU1233" i="2"/>
  <c r="Q1233" i="2"/>
  <c r="R1233" i="2" s="1"/>
  <c r="AF1198" i="2"/>
  <c r="AE1198" i="2"/>
  <c r="AD1198" i="2"/>
  <c r="AC1198" i="2"/>
  <c r="AB1198" i="2"/>
  <c r="K1198" i="2"/>
  <c r="L1198" i="2" s="1"/>
  <c r="AT591" i="2"/>
  <c r="AS591" i="2"/>
  <c r="AR591" i="2"/>
  <c r="AC1189" i="2"/>
  <c r="AB1189" i="2"/>
  <c r="AF1189" i="2"/>
  <c r="AD1189" i="2"/>
  <c r="AE1189" i="2"/>
  <c r="K1189" i="2"/>
  <c r="L1189" i="2" s="1"/>
  <c r="AU11" i="2"/>
  <c r="AW11" i="2"/>
  <c r="AY11" i="2"/>
  <c r="AX11" i="2"/>
  <c r="AV11" i="2"/>
  <c r="Q11" i="2"/>
  <c r="R11" i="2" s="1"/>
  <c r="AT1416" i="2"/>
  <c r="AS1416" i="2"/>
  <c r="AR1416" i="2"/>
  <c r="AT733" i="2"/>
  <c r="AS733" i="2"/>
  <c r="AR733" i="2"/>
  <c r="AQ102" i="2"/>
  <c r="AP102" i="2"/>
  <c r="AO102" i="2"/>
  <c r="AN102" i="2"/>
  <c r="AM102" i="2"/>
  <c r="O102" i="2"/>
  <c r="P102" i="2" s="1"/>
  <c r="AF238" i="2"/>
  <c r="AD238" i="2"/>
  <c r="AB238" i="2"/>
  <c r="AE238" i="2"/>
  <c r="AC238" i="2"/>
  <c r="K238" i="2"/>
  <c r="L238" i="2" s="1"/>
  <c r="AF284" i="2"/>
  <c r="AE284" i="2"/>
  <c r="AD284" i="2"/>
  <c r="AB284" i="2"/>
  <c r="AC284" i="2"/>
  <c r="K284" i="2"/>
  <c r="L284" i="2" s="1"/>
  <c r="AE135" i="2"/>
  <c r="AD135" i="2"/>
  <c r="AC135" i="2"/>
  <c r="AB135" i="2"/>
  <c r="AF135" i="2"/>
  <c r="K135" i="2"/>
  <c r="L135" i="2" s="1"/>
  <c r="AT901" i="2"/>
  <c r="AR901" i="2"/>
  <c r="AS901" i="2"/>
  <c r="AU537" i="2"/>
  <c r="AY537" i="2"/>
  <c r="AX537" i="2"/>
  <c r="AW537" i="2"/>
  <c r="AV537" i="2"/>
  <c r="Q537" i="2"/>
  <c r="R537" i="2" s="1"/>
  <c r="AF1192" i="2"/>
  <c r="AE1192" i="2"/>
  <c r="AD1192" i="2"/>
  <c r="AC1192" i="2"/>
  <c r="AB1192" i="2"/>
  <c r="K1192" i="2"/>
  <c r="L1192" i="2" s="1"/>
  <c r="AC1139" i="2"/>
  <c r="AB1139" i="2"/>
  <c r="AD1139" i="2"/>
  <c r="AF1139" i="2"/>
  <c r="AE1139" i="2"/>
  <c r="K1139" i="2"/>
  <c r="L1139" i="2" s="1"/>
  <c r="AC1448" i="2"/>
  <c r="AD1448" i="2"/>
  <c r="AB1448" i="2"/>
  <c r="AE1448" i="2"/>
  <c r="AF1448" i="2"/>
  <c r="K1448" i="2"/>
  <c r="L1448" i="2" s="1"/>
  <c r="AE999" i="2"/>
  <c r="AD999" i="2"/>
  <c r="AB999" i="2"/>
  <c r="AC999" i="2"/>
  <c r="AF999" i="2"/>
  <c r="K999" i="2"/>
  <c r="L999" i="2" s="1"/>
  <c r="AT573" i="2"/>
  <c r="AS573" i="2"/>
  <c r="AR573" i="2"/>
  <c r="AW1148" i="2"/>
  <c r="AV1148" i="2"/>
  <c r="AU1148" i="2"/>
  <c r="AX1148" i="2"/>
  <c r="AY1148" i="2"/>
  <c r="Q1148" i="2"/>
  <c r="R1148" i="2" s="1"/>
  <c r="AD887" i="2"/>
  <c r="AC887" i="2"/>
  <c r="AB887" i="2"/>
  <c r="AE887" i="2"/>
  <c r="AF887" i="2"/>
  <c r="K887" i="2"/>
  <c r="L887" i="2" s="1"/>
  <c r="AP975" i="2"/>
  <c r="AO975" i="2"/>
  <c r="AN975" i="2"/>
  <c r="AM975" i="2"/>
  <c r="AQ975" i="2"/>
  <c r="O975" i="2"/>
  <c r="P975" i="2" s="1"/>
  <c r="AT973" i="2"/>
  <c r="AS973" i="2"/>
  <c r="AR973" i="2"/>
  <c r="AP837" i="2"/>
  <c r="AM837" i="2"/>
  <c r="AN837" i="2"/>
  <c r="AO837" i="2"/>
  <c r="AQ837" i="2"/>
  <c r="O837" i="2"/>
  <c r="P837" i="2" s="1"/>
  <c r="AD747" i="2"/>
  <c r="AC747" i="2"/>
  <c r="AB747" i="2"/>
  <c r="AE747" i="2"/>
  <c r="AF747" i="2"/>
  <c r="K747" i="2"/>
  <c r="L747" i="2" s="1"/>
  <c r="AX879" i="2"/>
  <c r="AW879" i="2"/>
  <c r="AU879" i="2"/>
  <c r="AY879" i="2"/>
  <c r="AV879" i="2"/>
  <c r="Q879" i="2"/>
  <c r="R879" i="2" s="1"/>
  <c r="AY1385" i="2"/>
  <c r="AV1385" i="2"/>
  <c r="AU1385" i="2"/>
  <c r="AX1385" i="2"/>
  <c r="AW1385" i="2"/>
  <c r="Q1385" i="2"/>
  <c r="R1385" i="2" s="1"/>
  <c r="AU1045" i="2"/>
  <c r="AY1045" i="2"/>
  <c r="AX1045" i="2"/>
  <c r="AV1045" i="2"/>
  <c r="AW1045" i="2"/>
  <c r="Q1045" i="2"/>
  <c r="R1045" i="2" s="1"/>
  <c r="AP821" i="2"/>
  <c r="AM821" i="2"/>
  <c r="AN821" i="2"/>
  <c r="AO821" i="2"/>
  <c r="AQ821" i="2"/>
  <c r="O821" i="2"/>
  <c r="P821" i="2" s="1"/>
  <c r="AE901" i="2"/>
  <c r="AF901" i="2"/>
  <c r="AD901" i="2"/>
  <c r="AC901" i="2"/>
  <c r="AB901" i="2"/>
  <c r="K901" i="2"/>
  <c r="L901" i="2" s="1"/>
  <c r="AX42" i="2"/>
  <c r="AW42" i="2"/>
  <c r="AV42" i="2"/>
  <c r="AU42" i="2"/>
  <c r="AY42" i="2"/>
  <c r="Q42" i="2"/>
  <c r="R42" i="2" s="1"/>
  <c r="AT998" i="2"/>
  <c r="AS998" i="2"/>
  <c r="AR998" i="2"/>
  <c r="AE584" i="2"/>
  <c r="AB584" i="2"/>
  <c r="AF584" i="2"/>
  <c r="AD584" i="2"/>
  <c r="AC584" i="2"/>
  <c r="K584" i="2"/>
  <c r="L584" i="2" s="1"/>
  <c r="AE103" i="2"/>
  <c r="AD103" i="2"/>
  <c r="AC103" i="2"/>
  <c r="AB103" i="2"/>
  <c r="AF103" i="2"/>
  <c r="K103" i="2"/>
  <c r="L103" i="2" s="1"/>
  <c r="AT993" i="2"/>
  <c r="AR993" i="2"/>
  <c r="AS993" i="2"/>
  <c r="AP726" i="2"/>
  <c r="AO726" i="2"/>
  <c r="AQ726" i="2"/>
  <c r="AM726" i="2"/>
  <c r="AN726" i="2"/>
  <c r="O726" i="2"/>
  <c r="P726" i="2" s="1"/>
  <c r="AV189" i="2"/>
  <c r="AY189" i="2"/>
  <c r="AX189" i="2"/>
  <c r="AW189" i="2"/>
  <c r="AU189" i="2"/>
  <c r="Q189" i="2"/>
  <c r="R189" i="2" s="1"/>
  <c r="AE163" i="2"/>
  <c r="AD163" i="2"/>
  <c r="AC163" i="2"/>
  <c r="AB163" i="2"/>
  <c r="AF163" i="2"/>
  <c r="K163" i="2"/>
  <c r="L163" i="2" s="1"/>
  <c r="AY1498" i="2"/>
  <c r="AV1498" i="2"/>
  <c r="AU1498" i="2"/>
  <c r="AX1498" i="2"/>
  <c r="AW1498" i="2"/>
  <c r="Q1498" i="2"/>
  <c r="R1498" i="2" s="1"/>
  <c r="AN232" i="2"/>
  <c r="AM232" i="2"/>
  <c r="AP232" i="2"/>
  <c r="AO232" i="2"/>
  <c r="AQ232" i="2"/>
  <c r="O232" i="2"/>
  <c r="P232" i="2" s="1"/>
  <c r="AY580" i="2"/>
  <c r="AX580" i="2"/>
  <c r="AW580" i="2"/>
  <c r="AU580" i="2"/>
  <c r="AV580" i="2"/>
  <c r="Q580" i="2"/>
  <c r="R580" i="2" s="1"/>
  <c r="AV226" i="2"/>
  <c r="AU226" i="2"/>
  <c r="AX226" i="2"/>
  <c r="AW226" i="2"/>
  <c r="AY226" i="2"/>
  <c r="Q226" i="2"/>
  <c r="R226" i="2" s="1"/>
  <c r="AR186" i="2"/>
  <c r="AT186" i="2"/>
  <c r="AS186" i="2"/>
  <c r="AX1253" i="2"/>
  <c r="AW1253" i="2"/>
  <c r="AU1253" i="2"/>
  <c r="AY1253" i="2"/>
  <c r="AV1253" i="2"/>
  <c r="Q1253" i="2"/>
  <c r="R1253" i="2" s="1"/>
  <c r="AT563" i="2"/>
  <c r="AS563" i="2"/>
  <c r="AR563" i="2"/>
  <c r="AE587" i="2"/>
  <c r="AD587" i="2"/>
  <c r="AC587" i="2"/>
  <c r="AF587" i="2"/>
  <c r="AB587" i="2"/>
  <c r="K587" i="2"/>
  <c r="L587" i="2" s="1"/>
  <c r="AW334" i="2"/>
  <c r="AV334" i="2"/>
  <c r="AU334" i="2"/>
  <c r="AX334" i="2"/>
  <c r="AY334" i="2"/>
  <c r="Q334" i="2"/>
  <c r="R334" i="2" s="1"/>
  <c r="AC1181" i="2"/>
  <c r="AF1181" i="2"/>
  <c r="AE1181" i="2"/>
  <c r="AB1181" i="2"/>
  <c r="AD1181" i="2"/>
  <c r="K1181" i="2"/>
  <c r="L1181" i="2" s="1"/>
  <c r="AR460" i="2"/>
  <c r="AS460" i="2"/>
  <c r="AT460" i="2"/>
  <c r="AB1411" i="2"/>
  <c r="AD1411" i="2"/>
  <c r="AF1411" i="2"/>
  <c r="AE1411" i="2"/>
  <c r="AC1411" i="2"/>
  <c r="K1411" i="2"/>
  <c r="L1411" i="2" s="1"/>
  <c r="AV224" i="2"/>
  <c r="AW224" i="2"/>
  <c r="AU224" i="2"/>
  <c r="AX224" i="2"/>
  <c r="AY224" i="2"/>
  <c r="Q224" i="2"/>
  <c r="R224" i="2" s="1"/>
  <c r="AP209" i="2"/>
  <c r="AN209" i="2"/>
  <c r="AM209" i="2"/>
  <c r="AQ209" i="2"/>
  <c r="AO209" i="2"/>
  <c r="O209" i="2"/>
  <c r="P209" i="2" s="1"/>
  <c r="AT165" i="2"/>
  <c r="AS165" i="2"/>
  <c r="AR165" i="2"/>
  <c r="AF1200" i="2"/>
  <c r="AE1200" i="2"/>
  <c r="AD1200" i="2"/>
  <c r="AC1200" i="2"/>
  <c r="AB1200" i="2"/>
  <c r="K1200" i="2"/>
  <c r="L1200" i="2" s="1"/>
  <c r="AE579" i="2"/>
  <c r="AD579" i="2"/>
  <c r="AC579" i="2"/>
  <c r="AF579" i="2"/>
  <c r="AB579" i="2"/>
  <c r="K579" i="2"/>
  <c r="L579" i="2" s="1"/>
  <c r="AT451" i="2"/>
  <c r="AS451" i="2"/>
  <c r="AR451" i="2"/>
  <c r="AT218" i="2"/>
  <c r="AR218" i="2"/>
  <c r="AS218" i="2"/>
  <c r="AD875" i="2"/>
  <c r="AC875" i="2"/>
  <c r="AB875" i="2"/>
  <c r="AE875" i="2"/>
  <c r="AF875" i="2"/>
  <c r="K875" i="2"/>
  <c r="L875" i="2" s="1"/>
  <c r="AS702" i="2"/>
  <c r="AR702" i="2"/>
  <c r="AT702" i="2"/>
  <c r="AE97" i="2"/>
  <c r="AD97" i="2"/>
  <c r="AC97" i="2"/>
  <c r="AB97" i="2"/>
  <c r="AF97" i="2"/>
  <c r="K97" i="2"/>
  <c r="L97" i="2" s="1"/>
  <c r="AT1291" i="2"/>
  <c r="AR1291" i="2"/>
  <c r="AS1291" i="2"/>
  <c r="AT469" i="2"/>
  <c r="AS469" i="2"/>
  <c r="AR469" i="2"/>
  <c r="AY1432" i="2"/>
  <c r="AV1432" i="2"/>
  <c r="AU1432" i="2"/>
  <c r="AW1432" i="2"/>
  <c r="AX1432" i="2"/>
  <c r="Q1432" i="2"/>
  <c r="R1432" i="2" s="1"/>
  <c r="AT1276" i="2"/>
  <c r="AS1276" i="2"/>
  <c r="AR1276" i="2"/>
  <c r="AB438" i="2"/>
  <c r="AC438" i="2"/>
  <c r="AF438" i="2"/>
  <c r="AE438" i="2"/>
  <c r="AD438" i="2"/>
  <c r="K438" i="2"/>
  <c r="L438" i="2" s="1"/>
  <c r="AD889" i="2"/>
  <c r="AC889" i="2"/>
  <c r="AB889" i="2"/>
  <c r="AE889" i="2"/>
  <c r="AF889" i="2"/>
  <c r="K889" i="2"/>
  <c r="L889" i="2" s="1"/>
  <c r="AP432" i="2"/>
  <c r="AO432" i="2"/>
  <c r="AM432" i="2"/>
  <c r="AQ432" i="2"/>
  <c r="AN432" i="2"/>
  <c r="O432" i="2"/>
  <c r="P432" i="2" s="1"/>
  <c r="AY1070" i="2"/>
  <c r="AX1070" i="2"/>
  <c r="AV1070" i="2"/>
  <c r="AU1070" i="2"/>
  <c r="AW1070" i="2"/>
  <c r="Q1070" i="2"/>
  <c r="R1070" i="2" s="1"/>
  <c r="AT742" i="2"/>
  <c r="AS742" i="2"/>
  <c r="AR742" i="2"/>
  <c r="AT1001" i="2"/>
  <c r="AR1001" i="2"/>
  <c r="AS1001" i="2"/>
  <c r="AT761" i="2"/>
  <c r="AS761" i="2"/>
  <c r="AR761" i="2"/>
  <c r="AT597" i="2"/>
  <c r="AS597" i="2"/>
  <c r="AR597" i="2"/>
  <c r="AE590" i="2"/>
  <c r="AB590" i="2"/>
  <c r="AF590" i="2"/>
  <c r="AC590" i="2"/>
  <c r="AD590" i="2"/>
  <c r="K590" i="2"/>
  <c r="L590" i="2" s="1"/>
  <c r="AF481" i="2"/>
  <c r="AE481" i="2"/>
  <c r="AD481" i="2"/>
  <c r="AC481" i="2"/>
  <c r="AB481" i="2"/>
  <c r="K481" i="2"/>
  <c r="L481" i="2" s="1"/>
  <c r="AD93" i="2"/>
  <c r="AC93" i="2"/>
  <c r="AB93" i="2"/>
  <c r="AF93" i="2"/>
  <c r="AE93" i="2"/>
  <c r="K93" i="2"/>
  <c r="L93" i="2" s="1"/>
  <c r="AT155" i="2"/>
  <c r="AS155" i="2"/>
  <c r="AR155" i="2"/>
  <c r="AD759" i="2"/>
  <c r="AC759" i="2"/>
  <c r="AB759" i="2"/>
  <c r="AE759" i="2"/>
  <c r="AF759" i="2"/>
  <c r="K759" i="2"/>
  <c r="L759" i="2" s="1"/>
  <c r="AO324" i="2"/>
  <c r="AN324" i="2"/>
  <c r="AM324" i="2"/>
  <c r="AP324" i="2"/>
  <c r="AQ324" i="2"/>
  <c r="O324" i="2"/>
  <c r="P324" i="2" s="1"/>
  <c r="AT284" i="2"/>
  <c r="AR284" i="2"/>
  <c r="AS284" i="2"/>
  <c r="AV191" i="2"/>
  <c r="AY191" i="2"/>
  <c r="AU191" i="2"/>
  <c r="AX191" i="2"/>
  <c r="AW191" i="2"/>
  <c r="Q191" i="2"/>
  <c r="R191" i="2" s="1"/>
  <c r="AT583" i="2"/>
  <c r="AS583" i="2"/>
  <c r="AR583" i="2"/>
  <c r="AE583" i="2"/>
  <c r="AD583" i="2"/>
  <c r="AC583" i="2"/>
  <c r="AF583" i="2"/>
  <c r="AB583" i="2"/>
  <c r="K583" i="2"/>
  <c r="L583" i="2" s="1"/>
  <c r="AT441" i="2"/>
  <c r="AS441" i="2"/>
  <c r="AR441" i="2"/>
  <c r="AR464" i="2"/>
  <c r="AT464" i="2"/>
  <c r="AS464" i="2"/>
  <c r="AB1358" i="2"/>
  <c r="AF1358" i="2"/>
  <c r="AC1358" i="2"/>
  <c r="AE1358" i="2"/>
  <c r="AD1358" i="2"/>
  <c r="K1358" i="2"/>
  <c r="L1358" i="2" s="1"/>
  <c r="AD1252" i="2"/>
  <c r="AC1252" i="2"/>
  <c r="AE1252" i="2"/>
  <c r="AB1252" i="2"/>
  <c r="AF1252" i="2"/>
  <c r="K1252" i="2"/>
  <c r="L1252" i="2" s="1"/>
  <c r="AO1501" i="2"/>
  <c r="AM1501" i="2"/>
  <c r="AQ1501" i="2"/>
  <c r="AP1501" i="2"/>
  <c r="AN1501" i="2"/>
  <c r="O1501" i="2"/>
  <c r="P1501" i="2" s="1"/>
  <c r="AR476" i="2"/>
  <c r="AS476" i="2"/>
  <c r="AT476" i="2"/>
  <c r="AS1135" i="2"/>
  <c r="AT1135" i="2"/>
  <c r="AR1135" i="2"/>
  <c r="AF632" i="2"/>
  <c r="AE632" i="2"/>
  <c r="AD632" i="2"/>
  <c r="AC632" i="2"/>
  <c r="AB632" i="2"/>
  <c r="K632" i="2"/>
  <c r="L632" i="2" s="1"/>
  <c r="AF1352" i="2"/>
  <c r="AE1352" i="2"/>
  <c r="AC1352" i="2"/>
  <c r="AB1352" i="2"/>
  <c r="AD1352" i="2"/>
  <c r="K1352" i="2"/>
  <c r="L1352" i="2" s="1"/>
  <c r="AE105" i="2"/>
  <c r="AD105" i="2"/>
  <c r="AC105" i="2"/>
  <c r="AB105" i="2"/>
  <c r="AF105" i="2"/>
  <c r="K105" i="2"/>
  <c r="L105" i="2" s="1"/>
  <c r="AT119" i="2"/>
  <c r="AS119" i="2"/>
  <c r="AR119" i="2"/>
  <c r="AQ1185" i="2"/>
  <c r="AP1185" i="2"/>
  <c r="AO1185" i="2"/>
  <c r="AN1185" i="2"/>
  <c r="AM1185" i="2"/>
  <c r="O1185" i="2"/>
  <c r="P1185" i="2" s="1"/>
  <c r="AM1080" i="2"/>
  <c r="AQ1080" i="2"/>
  <c r="AP1080" i="2"/>
  <c r="AO1080" i="2"/>
  <c r="AN1080" i="2"/>
  <c r="O1080" i="2"/>
  <c r="P1080" i="2" s="1"/>
  <c r="AE139" i="2"/>
  <c r="AD139" i="2"/>
  <c r="AC139" i="2"/>
  <c r="AB139" i="2"/>
  <c r="AF139" i="2"/>
  <c r="K139" i="2"/>
  <c r="L139" i="2" s="1"/>
  <c r="AF1213" i="2"/>
  <c r="AE1213" i="2"/>
  <c r="AC1213" i="2"/>
  <c r="AB1213" i="2"/>
  <c r="AD1213" i="2"/>
  <c r="K1213" i="2"/>
  <c r="L1213" i="2" s="1"/>
  <c r="AQ930" i="2"/>
  <c r="AM930" i="2"/>
  <c r="AP930" i="2"/>
  <c r="AO930" i="2"/>
  <c r="AN930" i="2"/>
  <c r="O930" i="2"/>
  <c r="P930" i="2" s="1"/>
  <c r="AC1137" i="2"/>
  <c r="AB1137" i="2"/>
  <c r="AD1137" i="2"/>
  <c r="AF1137" i="2"/>
  <c r="AE1137" i="2"/>
  <c r="K1137" i="2"/>
  <c r="L1137" i="2" s="1"/>
  <c r="AT1033" i="2"/>
  <c r="AR1033" i="2"/>
  <c r="AS1033" i="2"/>
  <c r="AQ1187" i="2"/>
  <c r="AP1187" i="2"/>
  <c r="AO1187" i="2"/>
  <c r="AN1187" i="2"/>
  <c r="AM1187" i="2"/>
  <c r="O1187" i="2"/>
  <c r="P1187" i="2" s="1"/>
  <c r="AP1127" i="2"/>
  <c r="AQ1127" i="2"/>
  <c r="AO1127" i="2"/>
  <c r="AN1127" i="2"/>
  <c r="AM1127" i="2"/>
  <c r="O1127" i="2"/>
  <c r="P1127" i="2" s="1"/>
  <c r="AF786" i="2"/>
  <c r="AE786" i="2"/>
  <c r="AD786" i="2"/>
  <c r="AC786" i="2"/>
  <c r="AB786" i="2"/>
  <c r="K786" i="2"/>
  <c r="L786" i="2" s="1"/>
  <c r="AF1428" i="2"/>
  <c r="AE1428" i="2"/>
  <c r="AD1428" i="2"/>
  <c r="AC1428" i="2"/>
  <c r="AB1428" i="2"/>
  <c r="K1428" i="2"/>
  <c r="L1428" i="2" s="1"/>
  <c r="AB1337" i="2"/>
  <c r="AD1337" i="2"/>
  <c r="AE1337" i="2"/>
  <c r="AF1337" i="2"/>
  <c r="AC1337" i="2"/>
  <c r="K1337" i="2"/>
  <c r="L1337" i="2" s="1"/>
  <c r="AY1289" i="2"/>
  <c r="AW1289" i="2"/>
  <c r="AX1289" i="2"/>
  <c r="AV1289" i="2"/>
  <c r="AU1289" i="2"/>
  <c r="Q1289" i="2"/>
  <c r="R1289" i="2" s="1"/>
  <c r="AW915" i="2"/>
  <c r="AV915" i="2"/>
  <c r="AU915" i="2"/>
  <c r="AY915" i="2"/>
  <c r="AX915" i="2"/>
  <c r="Q915" i="2"/>
  <c r="R915" i="2" s="1"/>
  <c r="AD839" i="2"/>
  <c r="AC839" i="2"/>
  <c r="AB839" i="2"/>
  <c r="AE839" i="2"/>
  <c r="AF839" i="2"/>
  <c r="K839" i="2"/>
  <c r="L839" i="2" s="1"/>
  <c r="AM565" i="2"/>
  <c r="AQ565" i="2"/>
  <c r="AN565" i="2"/>
  <c r="AP565" i="2"/>
  <c r="AO565" i="2"/>
  <c r="O565" i="2"/>
  <c r="P565" i="2" s="1"/>
  <c r="AV389" i="2"/>
  <c r="AY389" i="2"/>
  <c r="AW389" i="2"/>
  <c r="AX389" i="2"/>
  <c r="AU389" i="2"/>
  <c r="Q389" i="2"/>
  <c r="R389" i="2" s="1"/>
  <c r="AT471" i="2"/>
  <c r="AS471" i="2"/>
  <c r="AR471" i="2"/>
  <c r="AR287" i="2"/>
  <c r="AS287" i="2"/>
  <c r="AT287" i="2"/>
  <c r="AS1462" i="2"/>
  <c r="AT1462" i="2"/>
  <c r="AR1462" i="2"/>
  <c r="AS906" i="2"/>
  <c r="AR906" i="2"/>
  <c r="AT906" i="2"/>
  <c r="AT897" i="2"/>
  <c r="AS897" i="2"/>
  <c r="AR897" i="2"/>
  <c r="AT757" i="2"/>
  <c r="AS757" i="2"/>
  <c r="AR757" i="2"/>
  <c r="AR94" i="2"/>
  <c r="AS94" i="2"/>
  <c r="AT94" i="2"/>
  <c r="AS1454" i="2"/>
  <c r="AR1454" i="2"/>
  <c r="AT1454" i="2"/>
  <c r="AD1256" i="2"/>
  <c r="AC1256" i="2"/>
  <c r="AF1256" i="2"/>
  <c r="AE1256" i="2"/>
  <c r="AB1256" i="2"/>
  <c r="K1256" i="2"/>
  <c r="L1256" i="2" s="1"/>
  <c r="AT216" i="2"/>
  <c r="AR216" i="2"/>
  <c r="AS216" i="2"/>
  <c r="AM167" i="2"/>
  <c r="AP167" i="2"/>
  <c r="AO167" i="2"/>
  <c r="AN167" i="2"/>
  <c r="AQ167" i="2"/>
  <c r="O167" i="2"/>
  <c r="P167" i="2" s="1"/>
  <c r="AR198" i="2"/>
  <c r="AT198" i="2"/>
  <c r="AS198" i="2"/>
  <c r="AX722" i="2"/>
  <c r="AW722" i="2"/>
  <c r="AY722" i="2"/>
  <c r="AV722" i="2"/>
  <c r="AU722" i="2"/>
  <c r="Q722" i="2"/>
  <c r="R722" i="2" s="1"/>
  <c r="AF605" i="2"/>
  <c r="AE605" i="2"/>
  <c r="AD605" i="2"/>
  <c r="AB605" i="2"/>
  <c r="AC605" i="2"/>
  <c r="K605" i="2"/>
  <c r="L605" i="2" s="1"/>
  <c r="AV714" i="2"/>
  <c r="AX714" i="2"/>
  <c r="AY714" i="2"/>
  <c r="AW714" i="2"/>
  <c r="AU714" i="2"/>
  <c r="Q714" i="2"/>
  <c r="R714" i="2" s="1"/>
  <c r="AX1143" i="2"/>
  <c r="AW1143" i="2"/>
  <c r="AY1143" i="2"/>
  <c r="AV1143" i="2"/>
  <c r="AU1143" i="2"/>
  <c r="Q1143" i="2"/>
  <c r="R1143" i="2" s="1"/>
  <c r="AT1180" i="2"/>
  <c r="AS1180" i="2"/>
  <c r="AR1180" i="2"/>
  <c r="AF276" i="2"/>
  <c r="AE276" i="2"/>
  <c r="AD276" i="2"/>
  <c r="AB276" i="2"/>
  <c r="AC276" i="2"/>
  <c r="K276" i="2"/>
  <c r="L276" i="2" s="1"/>
  <c r="AD1400" i="2"/>
  <c r="AC1400" i="2"/>
  <c r="AF1400" i="2"/>
  <c r="AE1400" i="2"/>
  <c r="AB1400" i="2"/>
  <c r="K1400" i="2"/>
  <c r="L1400" i="2" s="1"/>
  <c r="AQ1072" i="2"/>
  <c r="AP1072" i="2"/>
  <c r="AN1072" i="2"/>
  <c r="AM1072" i="2"/>
  <c r="AO1072" i="2"/>
  <c r="O1072" i="2"/>
  <c r="P1072" i="2" s="1"/>
  <c r="AW1126" i="2"/>
  <c r="AX1126" i="2"/>
  <c r="AY1126" i="2"/>
  <c r="AV1126" i="2"/>
  <c r="AU1126" i="2"/>
  <c r="Q1126" i="2"/>
  <c r="R1126" i="2" s="1"/>
  <c r="AR482" i="2"/>
  <c r="AT482" i="2"/>
  <c r="AS482" i="2"/>
  <c r="AQ912" i="2"/>
  <c r="AM912" i="2"/>
  <c r="AP912" i="2"/>
  <c r="AO912" i="2"/>
  <c r="AN912" i="2"/>
  <c r="O912" i="2"/>
  <c r="P912" i="2" s="1"/>
  <c r="AO715" i="2"/>
  <c r="AN715" i="2"/>
  <c r="AQ715" i="2"/>
  <c r="AP715" i="2"/>
  <c r="AM715" i="2"/>
  <c r="O715" i="2"/>
  <c r="P715" i="2" s="1"/>
  <c r="AD1254" i="2"/>
  <c r="AC1254" i="2"/>
  <c r="AF1254" i="2"/>
  <c r="AE1254" i="2"/>
  <c r="AB1254" i="2"/>
  <c r="K1254" i="2"/>
  <c r="L1254" i="2" s="1"/>
  <c r="AQ1166" i="2"/>
  <c r="AP1166" i="2"/>
  <c r="AO1166" i="2"/>
  <c r="AN1166" i="2"/>
  <c r="AM1166" i="2"/>
  <c r="O1166" i="2"/>
  <c r="P1166" i="2" s="1"/>
  <c r="AO1148" i="2"/>
  <c r="AN1148" i="2"/>
  <c r="AM1148" i="2"/>
  <c r="AP1148" i="2"/>
  <c r="AQ1148" i="2"/>
  <c r="O1148" i="2"/>
  <c r="P1148" i="2" s="1"/>
  <c r="AV419" i="2"/>
  <c r="AY419" i="2"/>
  <c r="AX419" i="2"/>
  <c r="AW419" i="2"/>
  <c r="AU419" i="2"/>
  <c r="Q419" i="2"/>
  <c r="R419" i="2" s="1"/>
  <c r="AU107" i="2"/>
  <c r="AW107" i="2"/>
  <c r="AV107" i="2"/>
  <c r="AY107" i="2"/>
  <c r="AX107" i="2"/>
  <c r="Q107" i="2"/>
  <c r="R107" i="2" s="1"/>
  <c r="AE119" i="2"/>
  <c r="AD119" i="2"/>
  <c r="AC119" i="2"/>
  <c r="AB119" i="2"/>
  <c r="AF119" i="2"/>
  <c r="K119" i="2"/>
  <c r="L119" i="2" s="1"/>
  <c r="AT97" i="2"/>
  <c r="AS97" i="2"/>
  <c r="AR97" i="2"/>
  <c r="AN304" i="2"/>
  <c r="AM304" i="2"/>
  <c r="AP304" i="2"/>
  <c r="AO304" i="2"/>
  <c r="AQ304" i="2"/>
  <c r="O304" i="2"/>
  <c r="P304" i="2" s="1"/>
  <c r="AE1186" i="2"/>
  <c r="AD1186" i="2"/>
  <c r="AC1186" i="2"/>
  <c r="AB1186" i="2"/>
  <c r="AF1186" i="2"/>
  <c r="K1186" i="2"/>
  <c r="L1186" i="2" s="1"/>
  <c r="AT817" i="2"/>
  <c r="AS817" i="2"/>
  <c r="AR817" i="2"/>
  <c r="AM143" i="2"/>
  <c r="AP143" i="2"/>
  <c r="AO143" i="2"/>
  <c r="AN143" i="2"/>
  <c r="AQ143" i="2"/>
  <c r="O143" i="2"/>
  <c r="P143" i="2" s="1"/>
  <c r="AD1285" i="2"/>
  <c r="AB1285" i="2"/>
  <c r="AF1285" i="2"/>
  <c r="AE1285" i="2"/>
  <c r="AC1285" i="2"/>
  <c r="K1285" i="2"/>
  <c r="L1285" i="2" s="1"/>
  <c r="AD823" i="2"/>
  <c r="AC823" i="2"/>
  <c r="AB823" i="2"/>
  <c r="AE823" i="2"/>
  <c r="AF823" i="2"/>
  <c r="K823" i="2"/>
  <c r="L823" i="2" s="1"/>
  <c r="AP742" i="2"/>
  <c r="AO742" i="2"/>
  <c r="AN742" i="2"/>
  <c r="AM742" i="2"/>
  <c r="AQ742" i="2"/>
  <c r="O742" i="2"/>
  <c r="P742" i="2" s="1"/>
  <c r="AO711" i="2"/>
  <c r="AQ711" i="2"/>
  <c r="AP711" i="2"/>
  <c r="AN711" i="2"/>
  <c r="AM711" i="2"/>
  <c r="O711" i="2"/>
  <c r="P711" i="2" s="1"/>
  <c r="AQ1206" i="2"/>
  <c r="AO1206" i="2"/>
  <c r="AN1206" i="2"/>
  <c r="AM1206" i="2"/>
  <c r="AP1206" i="2"/>
  <c r="O1206" i="2"/>
  <c r="P1206" i="2" s="1"/>
  <c r="AM1039" i="2"/>
  <c r="AQ1039" i="2"/>
  <c r="AP1039" i="2"/>
  <c r="AN1039" i="2"/>
  <c r="AO1039" i="2"/>
  <c r="O1039" i="2"/>
  <c r="P1039" i="2" s="1"/>
  <c r="AR1501" i="2"/>
  <c r="AT1501" i="2"/>
  <c r="AS1501" i="2"/>
  <c r="AB1316" i="2"/>
  <c r="AD1316" i="2"/>
  <c r="AF1316" i="2"/>
  <c r="AC1316" i="2"/>
  <c r="AE1316" i="2"/>
  <c r="K1316" i="2"/>
  <c r="L1316" i="2" s="1"/>
  <c r="AM901" i="2"/>
  <c r="AQ901" i="2"/>
  <c r="AP901" i="2"/>
  <c r="AO901" i="2"/>
  <c r="AN901" i="2"/>
  <c r="O901" i="2"/>
  <c r="P901" i="2" s="1"/>
  <c r="AP370" i="2"/>
  <c r="AN370" i="2"/>
  <c r="AM370" i="2"/>
  <c r="AQ370" i="2"/>
  <c r="AO370" i="2"/>
  <c r="O370" i="2"/>
  <c r="P370" i="2" s="1"/>
  <c r="AP178" i="2"/>
  <c r="AO178" i="2"/>
  <c r="AQ178" i="2"/>
  <c r="AN178" i="2"/>
  <c r="AM178" i="2"/>
  <c r="O178" i="2"/>
  <c r="P178" i="2" s="1"/>
  <c r="AT156" i="2"/>
  <c r="AS156" i="2"/>
  <c r="AR156" i="2"/>
  <c r="AQ1468" i="2"/>
  <c r="AP1468" i="2"/>
  <c r="AO1468" i="2"/>
  <c r="AN1468" i="2"/>
  <c r="AM1468" i="2"/>
  <c r="O1468" i="2"/>
  <c r="P1468" i="2" s="1"/>
  <c r="AT835" i="2"/>
  <c r="AS835" i="2"/>
  <c r="AR835" i="2"/>
  <c r="AR818" i="2"/>
  <c r="AT818" i="2"/>
  <c r="AS818" i="2"/>
  <c r="AR544" i="2"/>
  <c r="AT544" i="2"/>
  <c r="AS544" i="2"/>
  <c r="AD1238" i="2"/>
  <c r="AC1238" i="2"/>
  <c r="AF1238" i="2"/>
  <c r="AE1238" i="2"/>
  <c r="AB1238" i="2"/>
  <c r="K1238" i="2"/>
  <c r="L1238" i="2" s="1"/>
  <c r="AD1234" i="2"/>
  <c r="AC1234" i="2"/>
  <c r="AF1234" i="2"/>
  <c r="AE1234" i="2"/>
  <c r="AB1234" i="2"/>
  <c r="K1234" i="2"/>
  <c r="L1234" i="2" s="1"/>
  <c r="AT815" i="2"/>
  <c r="AS815" i="2"/>
  <c r="AR815" i="2"/>
  <c r="AT1186" i="2"/>
  <c r="AS1186" i="2"/>
  <c r="AR1186" i="2"/>
  <c r="AO1309" i="2"/>
  <c r="AQ1309" i="2"/>
  <c r="AN1309" i="2"/>
  <c r="AP1309" i="2"/>
  <c r="AM1309" i="2"/>
  <c r="O1309" i="2"/>
  <c r="P1309" i="2" s="1"/>
  <c r="AU1329" i="2"/>
  <c r="AY1329" i="2"/>
  <c r="AV1329" i="2"/>
  <c r="AX1329" i="2"/>
  <c r="AW1329" i="2"/>
  <c r="Q1329" i="2"/>
  <c r="R1329" i="2" s="1"/>
  <c r="AF714" i="2"/>
  <c r="AC714" i="2"/>
  <c r="AB714" i="2"/>
  <c r="AE714" i="2"/>
  <c r="AD714" i="2"/>
  <c r="K714" i="2"/>
  <c r="L714" i="2" s="1"/>
  <c r="AS1259" i="2"/>
  <c r="AR1259" i="2"/>
  <c r="AT1259" i="2"/>
  <c r="AT509" i="2"/>
  <c r="AS509" i="2"/>
  <c r="AR509" i="2"/>
  <c r="AF1414" i="2"/>
  <c r="AE1414" i="2"/>
  <c r="AC1414" i="2"/>
  <c r="AB1414" i="2"/>
  <c r="AD1414" i="2"/>
  <c r="K1414" i="2"/>
  <c r="L1414" i="2" s="1"/>
  <c r="AD855" i="2"/>
  <c r="AC855" i="2"/>
  <c r="AB855" i="2"/>
  <c r="AE855" i="2"/>
  <c r="AF855" i="2"/>
  <c r="K855" i="2"/>
  <c r="L855" i="2" s="1"/>
  <c r="AX955" i="2"/>
  <c r="AW955" i="2"/>
  <c r="AV955" i="2"/>
  <c r="AU955" i="2"/>
  <c r="AY955" i="2"/>
  <c r="Q955" i="2"/>
  <c r="R955" i="2" s="1"/>
  <c r="AQ749" i="2"/>
  <c r="AP749" i="2"/>
  <c r="AM749" i="2"/>
  <c r="AN749" i="2"/>
  <c r="AO749" i="2"/>
  <c r="O749" i="2"/>
  <c r="P749" i="2" s="1"/>
  <c r="AE575" i="2"/>
  <c r="AD575" i="2"/>
  <c r="AC575" i="2"/>
  <c r="AF575" i="2"/>
  <c r="AB575" i="2"/>
  <c r="K575" i="2"/>
  <c r="L575" i="2" s="1"/>
  <c r="AW719" i="2"/>
  <c r="AV719" i="2"/>
  <c r="AY719" i="2"/>
  <c r="AX719" i="2"/>
  <c r="AU719" i="2"/>
  <c r="Q719" i="2"/>
  <c r="R719" i="2" s="1"/>
  <c r="AD1250" i="2"/>
  <c r="AC1250" i="2"/>
  <c r="AF1250" i="2"/>
  <c r="AB1250" i="2"/>
  <c r="AE1250" i="2"/>
  <c r="K1250" i="2"/>
  <c r="L1250" i="2" s="1"/>
  <c r="AP368" i="2"/>
  <c r="AQ368" i="2"/>
  <c r="AN368" i="2"/>
  <c r="AO368" i="2"/>
  <c r="AM368" i="2"/>
  <c r="O368" i="2"/>
  <c r="P368" i="2" s="1"/>
  <c r="AV201" i="2"/>
  <c r="AY201" i="2"/>
  <c r="AX201" i="2"/>
  <c r="AW201" i="2"/>
  <c r="AU201" i="2"/>
  <c r="Q201" i="2"/>
  <c r="R201" i="2" s="1"/>
  <c r="AP892" i="2"/>
  <c r="AO892" i="2"/>
  <c r="AN892" i="2"/>
  <c r="AQ892" i="2"/>
  <c r="AM892" i="2"/>
  <c r="O892" i="2"/>
  <c r="P892" i="2" s="1"/>
  <c r="AD897" i="2"/>
  <c r="AC897" i="2"/>
  <c r="AB897" i="2"/>
  <c r="AE897" i="2"/>
  <c r="AF897" i="2"/>
  <c r="K897" i="2"/>
  <c r="L897" i="2" s="1"/>
  <c r="AT963" i="2"/>
  <c r="AS963" i="2"/>
  <c r="AR963" i="2"/>
  <c r="AR247" i="2"/>
  <c r="AS247" i="2"/>
  <c r="AT247" i="2"/>
  <c r="AP1243" i="2"/>
  <c r="AO1243" i="2"/>
  <c r="AM1243" i="2"/>
  <c r="AQ1243" i="2"/>
  <c r="AN1243" i="2"/>
  <c r="O1243" i="2"/>
  <c r="P1243" i="2" s="1"/>
  <c r="AT1249" i="2"/>
  <c r="AS1249" i="2"/>
  <c r="AR1249" i="2"/>
  <c r="AD745" i="2"/>
  <c r="AC745" i="2"/>
  <c r="AB745" i="2"/>
  <c r="AE745" i="2"/>
  <c r="AF745" i="2"/>
  <c r="K745" i="2"/>
  <c r="L745" i="2" s="1"/>
  <c r="AN473" i="2"/>
  <c r="AM473" i="2"/>
  <c r="AQ473" i="2"/>
  <c r="AP473" i="2"/>
  <c r="AO473" i="2"/>
  <c r="O473" i="2"/>
  <c r="P473" i="2" s="1"/>
  <c r="AX896" i="2"/>
  <c r="AW896" i="2"/>
  <c r="AV896" i="2"/>
  <c r="AY896" i="2"/>
  <c r="AU896" i="2"/>
  <c r="Q896" i="2"/>
  <c r="R896" i="2" s="1"/>
  <c r="AR1368" i="2"/>
  <c r="AT1368" i="2"/>
  <c r="AS1368" i="2"/>
  <c r="AT977" i="2"/>
  <c r="AS977" i="2"/>
  <c r="AR977" i="2"/>
  <c r="AQ998" i="2"/>
  <c r="AP998" i="2"/>
  <c r="AN998" i="2"/>
  <c r="AO998" i="2"/>
  <c r="AM998" i="2"/>
  <c r="O998" i="2"/>
  <c r="P998" i="2" s="1"/>
  <c r="AY9" i="2"/>
  <c r="AX9" i="2"/>
  <c r="AW9" i="2"/>
  <c r="AV9" i="2"/>
  <c r="AU9" i="2"/>
  <c r="Q9" i="2"/>
  <c r="R9" i="2" s="1"/>
  <c r="AQ767" i="2"/>
  <c r="AP767" i="2"/>
  <c r="AM767" i="2"/>
  <c r="AO767" i="2"/>
  <c r="AN767" i="2"/>
  <c r="O767" i="2"/>
  <c r="P767" i="2" s="1"/>
  <c r="AE527" i="2"/>
  <c r="AC527" i="2"/>
  <c r="AF527" i="2"/>
  <c r="AD527" i="2"/>
  <c r="AB527" i="2"/>
  <c r="K527" i="2"/>
  <c r="L527" i="2" s="1"/>
  <c r="AR488" i="2"/>
  <c r="AT488" i="2"/>
  <c r="AS488" i="2"/>
  <c r="AN497" i="2"/>
  <c r="AM497" i="2"/>
  <c r="AQ497" i="2"/>
  <c r="AP497" i="2"/>
  <c r="AO497" i="2"/>
  <c r="O497" i="2"/>
  <c r="P497" i="2" s="1"/>
  <c r="AB225" i="2"/>
  <c r="AF225" i="2"/>
  <c r="AD225" i="2"/>
  <c r="AC225" i="2"/>
  <c r="AE225" i="2"/>
  <c r="K225" i="2"/>
  <c r="L225" i="2" s="1"/>
  <c r="AM819" i="2"/>
  <c r="AQ819" i="2"/>
  <c r="AP819" i="2"/>
  <c r="AO819" i="2"/>
  <c r="AN819" i="2"/>
  <c r="O819" i="2"/>
  <c r="P819" i="2" s="1"/>
  <c r="AT258" i="2"/>
  <c r="AR258" i="2"/>
  <c r="AS258" i="2"/>
  <c r="AQ996" i="2"/>
  <c r="AP996" i="2"/>
  <c r="AO996" i="2"/>
  <c r="AN996" i="2"/>
  <c r="AM996" i="2"/>
  <c r="O996" i="2"/>
  <c r="P996" i="2" s="1"/>
  <c r="AT773" i="2"/>
  <c r="AS773" i="2"/>
  <c r="AR773" i="2"/>
  <c r="AE147" i="2"/>
  <c r="AD147" i="2"/>
  <c r="AC147" i="2"/>
  <c r="AB147" i="2"/>
  <c r="AF147" i="2"/>
  <c r="K147" i="2"/>
  <c r="L147" i="2" s="1"/>
  <c r="AX738" i="2"/>
  <c r="AW738" i="2"/>
  <c r="AY738" i="2"/>
  <c r="AV738" i="2"/>
  <c r="AU738" i="2"/>
  <c r="Q738" i="2"/>
  <c r="R738" i="2" s="1"/>
  <c r="AN292" i="2"/>
  <c r="AM292" i="2"/>
  <c r="AP292" i="2"/>
  <c r="AO292" i="2"/>
  <c r="AQ292" i="2"/>
  <c r="O292" i="2"/>
  <c r="P292" i="2" s="1"/>
  <c r="Q1099" i="2" l="1"/>
  <c r="R1099" i="2" s="1"/>
  <c r="AY1099" i="2"/>
  <c r="AX1099" i="2"/>
  <c r="AW1099" i="2"/>
  <c r="AV1099" i="2"/>
  <c r="AU1099" i="2"/>
  <c r="AY166" i="2"/>
  <c r="AX166" i="2"/>
  <c r="AW166" i="2"/>
  <c r="AV166" i="2"/>
  <c r="AU166" i="2"/>
  <c r="Q166" i="2"/>
  <c r="R166" i="2" s="1"/>
  <c r="AY1122" i="2"/>
  <c r="AW1122" i="2"/>
  <c r="AV1122" i="2"/>
  <c r="AU1122" i="2"/>
  <c r="Q1122" i="2"/>
  <c r="R1122" i="2" s="1"/>
  <c r="AX1122" i="2"/>
  <c r="AV361" i="2"/>
  <c r="AW361" i="2"/>
  <c r="AU361" i="2"/>
  <c r="Q361" i="2"/>
  <c r="R361" i="2" s="1"/>
  <c r="AY361" i="2"/>
  <c r="AX361" i="2"/>
  <c r="AX355" i="2"/>
  <c r="AV355" i="2"/>
  <c r="AW355" i="2"/>
  <c r="AU355" i="2"/>
  <c r="Q355" i="2"/>
  <c r="R355" i="2" s="1"/>
  <c r="AY355" i="2"/>
  <c r="AY1105" i="2"/>
  <c r="AX1105" i="2"/>
  <c r="AW1105" i="2"/>
  <c r="AV1105" i="2"/>
  <c r="AU1105" i="2"/>
  <c r="Q1105" i="2"/>
  <c r="R1105" i="2" s="1"/>
  <c r="AU357" i="2"/>
  <c r="AW357" i="2"/>
  <c r="Q357" i="2"/>
  <c r="R357" i="2" s="1"/>
  <c r="AY357" i="2"/>
  <c r="AX357" i="2"/>
  <c r="AV357" i="2"/>
  <c r="C15" i="5"/>
  <c r="AX1093" i="2"/>
  <c r="AV1093" i="2"/>
  <c r="AW1093" i="2"/>
  <c r="AU1093" i="2"/>
  <c r="Q1093" i="2"/>
  <c r="R1093" i="2" s="1"/>
  <c r="AY1093" i="2"/>
  <c r="AX231" i="2"/>
  <c r="AV231" i="2"/>
  <c r="AU231" i="2"/>
  <c r="AW231" i="2"/>
  <c r="AY231" i="2"/>
  <c r="Q231" i="2"/>
  <c r="R231" i="2" s="1"/>
  <c r="AU236" i="2"/>
  <c r="Q236" i="2"/>
  <c r="R236" i="2" s="1"/>
  <c r="AV236" i="2"/>
  <c r="AY236" i="2"/>
  <c r="AX236" i="2"/>
  <c r="AW236" i="2"/>
  <c r="C12" i="5"/>
  <c r="AY329" i="2"/>
  <c r="AX329" i="2"/>
  <c r="AV329" i="2"/>
  <c r="AW329" i="2"/>
  <c r="AU329" i="2"/>
  <c r="Q329" i="2"/>
  <c r="R329" i="2" s="1"/>
  <c r="AY468" i="2"/>
  <c r="AX468" i="2"/>
  <c r="AW468" i="2"/>
  <c r="AU468" i="2"/>
  <c r="AV468" i="2"/>
  <c r="Q468" i="2"/>
  <c r="R468" i="2" s="1"/>
  <c r="AY1024" i="2"/>
  <c r="AX1024" i="2"/>
  <c r="AV1024" i="2"/>
  <c r="AU1024" i="2"/>
  <c r="AW1024" i="2"/>
  <c r="Q1024" i="2"/>
  <c r="R1024" i="2" s="1"/>
  <c r="AW1190" i="2"/>
  <c r="AV1190" i="2"/>
  <c r="AU1190" i="2"/>
  <c r="AY1190" i="2"/>
  <c r="AX1190" i="2"/>
  <c r="Q1190" i="2"/>
  <c r="R1190" i="2" s="1"/>
  <c r="AU1393" i="2"/>
  <c r="AX1393" i="2"/>
  <c r="AY1393" i="2"/>
  <c r="AW1393" i="2"/>
  <c r="AV1393" i="2"/>
  <c r="Q1393" i="2"/>
  <c r="R1393" i="2" s="1"/>
  <c r="AU115" i="2"/>
  <c r="AV115" i="2"/>
  <c r="AY115" i="2"/>
  <c r="AX115" i="2"/>
  <c r="AW115" i="2"/>
  <c r="Q115" i="2"/>
  <c r="R115" i="2" s="1"/>
  <c r="AV1211" i="2"/>
  <c r="AU1211" i="2"/>
  <c r="AY1211" i="2"/>
  <c r="AX1211" i="2"/>
  <c r="AW1211" i="2"/>
  <c r="Q1211" i="2"/>
  <c r="R1211" i="2" s="1"/>
  <c r="AY897" i="2"/>
  <c r="AX897" i="2"/>
  <c r="AW897" i="2"/>
  <c r="AU897" i="2"/>
  <c r="AV897" i="2"/>
  <c r="Q897" i="2"/>
  <c r="R897" i="2" s="1"/>
  <c r="AW1130" i="2"/>
  <c r="AX1130" i="2"/>
  <c r="AY1130" i="2"/>
  <c r="AV1130" i="2"/>
  <c r="AU1130" i="2"/>
  <c r="Q1130" i="2"/>
  <c r="R1130" i="2" s="1"/>
  <c r="AY1193" i="2"/>
  <c r="AX1193" i="2"/>
  <c r="AW1193" i="2"/>
  <c r="AV1193" i="2"/>
  <c r="AU1193" i="2"/>
  <c r="Q1193" i="2"/>
  <c r="R1193" i="2" s="1"/>
  <c r="AY1077" i="2"/>
  <c r="AW1077" i="2"/>
  <c r="AV1077" i="2"/>
  <c r="AU1077" i="2"/>
  <c r="AX1077" i="2"/>
  <c r="Q1077" i="2"/>
  <c r="R1077" i="2" s="1"/>
  <c r="AU519" i="2"/>
  <c r="AY519" i="2"/>
  <c r="AX519" i="2"/>
  <c r="AW519" i="2"/>
  <c r="AV519" i="2"/>
  <c r="Q519" i="2"/>
  <c r="R519" i="2" s="1"/>
  <c r="AY514" i="2"/>
  <c r="AX514" i="2"/>
  <c r="AW514" i="2"/>
  <c r="AV514" i="2"/>
  <c r="AU514" i="2"/>
  <c r="Q514" i="2"/>
  <c r="R514" i="2" s="1"/>
  <c r="AY98" i="2"/>
  <c r="AX98" i="2"/>
  <c r="AW98" i="2"/>
  <c r="AV98" i="2"/>
  <c r="AU98" i="2"/>
  <c r="Q98" i="2"/>
  <c r="R98" i="2" s="1"/>
  <c r="AY924" i="2"/>
  <c r="AU924" i="2"/>
  <c r="AX924" i="2"/>
  <c r="AW924" i="2"/>
  <c r="AV924" i="2"/>
  <c r="Q924" i="2"/>
  <c r="R924" i="2" s="1"/>
  <c r="AU95" i="2"/>
  <c r="AW95" i="2"/>
  <c r="AV95" i="2"/>
  <c r="AY95" i="2"/>
  <c r="AX95" i="2"/>
  <c r="Q95" i="2"/>
  <c r="R95" i="2" s="1"/>
  <c r="AV228" i="2"/>
  <c r="AW228" i="2"/>
  <c r="AU228" i="2"/>
  <c r="AY228" i="2"/>
  <c r="AX228" i="2"/>
  <c r="Q228" i="2"/>
  <c r="R228" i="2" s="1"/>
  <c r="AU125" i="2"/>
  <c r="AX125" i="2"/>
  <c r="AW125" i="2"/>
  <c r="AV125" i="2"/>
  <c r="AY125" i="2"/>
  <c r="Q125" i="2"/>
  <c r="R125" i="2" s="1"/>
  <c r="AV1439" i="2"/>
  <c r="AU1439" i="2"/>
  <c r="AY1439" i="2"/>
  <c r="AW1439" i="2"/>
  <c r="AX1439" i="2"/>
  <c r="Q1439" i="2"/>
  <c r="R1439" i="2" s="1"/>
  <c r="AV513" i="2"/>
  <c r="AU513" i="2"/>
  <c r="AY513" i="2"/>
  <c r="AX513" i="2"/>
  <c r="AW513" i="2"/>
  <c r="Q513" i="2"/>
  <c r="R513" i="2" s="1"/>
  <c r="AV1217" i="2"/>
  <c r="AU1217" i="2"/>
  <c r="AY1217" i="2"/>
  <c r="AX1217" i="2"/>
  <c r="AW1217" i="2"/>
  <c r="Q1217" i="2"/>
  <c r="R1217" i="2" s="1"/>
  <c r="AV457" i="2"/>
  <c r="AU457" i="2"/>
  <c r="AY457" i="2"/>
  <c r="AW457" i="2"/>
  <c r="AX457" i="2"/>
  <c r="Q457" i="2"/>
  <c r="R457" i="2" s="1"/>
  <c r="E5" i="5"/>
  <c r="AV1407" i="2"/>
  <c r="AU1407" i="2"/>
  <c r="AY1407" i="2"/>
  <c r="AX1407" i="2"/>
  <c r="AW1407" i="2"/>
  <c r="Q1407" i="2"/>
  <c r="R1407" i="2" s="1"/>
  <c r="AU1405" i="2"/>
  <c r="AV1405" i="2"/>
  <c r="AY1405" i="2"/>
  <c r="AX1405" i="2"/>
  <c r="AW1405" i="2"/>
  <c r="Q1405" i="2"/>
  <c r="R1405" i="2" s="1"/>
  <c r="AY1199" i="2"/>
  <c r="AX1199" i="2"/>
  <c r="AW1199" i="2"/>
  <c r="AV1199" i="2"/>
  <c r="AU1199" i="2"/>
  <c r="Q1199" i="2"/>
  <c r="R1199" i="2" s="1"/>
  <c r="AW1422" i="2"/>
  <c r="AV1422" i="2"/>
  <c r="AU1422" i="2"/>
  <c r="AX1422" i="2"/>
  <c r="AY1422" i="2"/>
  <c r="Q1422" i="2"/>
  <c r="R1422" i="2" s="1"/>
  <c r="AY1485" i="2"/>
  <c r="AX1485" i="2"/>
  <c r="AW1485" i="2"/>
  <c r="AV1485" i="2"/>
  <c r="AU1485" i="2"/>
  <c r="Q1485" i="2"/>
  <c r="R1485" i="2" s="1"/>
  <c r="AY568" i="2"/>
  <c r="AX568" i="2"/>
  <c r="AW568" i="2"/>
  <c r="AU568" i="2"/>
  <c r="AV568" i="2"/>
  <c r="Q568" i="2"/>
  <c r="R568" i="2" s="1"/>
  <c r="AY512" i="2"/>
  <c r="AX512" i="2"/>
  <c r="AW512" i="2"/>
  <c r="AV512" i="2"/>
  <c r="AU512" i="2"/>
  <c r="Q512" i="2"/>
  <c r="R512" i="2" s="1"/>
  <c r="AU999" i="2"/>
  <c r="AY999" i="2"/>
  <c r="AX999" i="2"/>
  <c r="AW999" i="2"/>
  <c r="AV999" i="2"/>
  <c r="Q999" i="2"/>
  <c r="R999" i="2" s="1"/>
  <c r="AY1368" i="2"/>
  <c r="AW1368" i="2"/>
  <c r="AV1368" i="2"/>
  <c r="AU1368" i="2"/>
  <c r="AX1368" i="2"/>
  <c r="Q1368" i="2"/>
  <c r="R1368" i="2" s="1"/>
  <c r="AX1259" i="2"/>
  <c r="AY1259" i="2"/>
  <c r="AW1259" i="2"/>
  <c r="AV1259" i="2"/>
  <c r="AU1259" i="2"/>
  <c r="Q1259" i="2"/>
  <c r="R1259" i="2" s="1"/>
  <c r="AV1454" i="2"/>
  <c r="AY1454" i="2"/>
  <c r="AX1454" i="2"/>
  <c r="AW1454" i="2"/>
  <c r="AU1454" i="2"/>
  <c r="Q1454" i="2"/>
  <c r="R1454" i="2" s="1"/>
  <c r="AX380" i="2"/>
  <c r="AV380" i="2"/>
  <c r="AU380" i="2"/>
  <c r="AY380" i="2"/>
  <c r="AW380" i="2"/>
  <c r="Q380" i="2"/>
  <c r="R380" i="2" s="1"/>
  <c r="AY1014" i="2"/>
  <c r="AX1014" i="2"/>
  <c r="AV1014" i="2"/>
  <c r="AU1014" i="2"/>
  <c r="AW1014" i="2"/>
  <c r="Q1014" i="2"/>
  <c r="R1014" i="2" s="1"/>
  <c r="AV292" i="2"/>
  <c r="AU292" i="2"/>
  <c r="AY292" i="2"/>
  <c r="AW292" i="2"/>
  <c r="AX292" i="2"/>
  <c r="Q292" i="2"/>
  <c r="R292" i="2" s="1"/>
  <c r="AV1076" i="2"/>
  <c r="AW1076" i="2"/>
  <c r="AU1076" i="2"/>
  <c r="AY1076" i="2"/>
  <c r="AX1076" i="2"/>
  <c r="Q1076" i="2"/>
  <c r="R1076" i="2" s="1"/>
  <c r="AV232" i="2"/>
  <c r="AY232" i="2"/>
  <c r="AX232" i="2"/>
  <c r="AW232" i="2"/>
  <c r="AU232" i="2"/>
  <c r="Q232" i="2"/>
  <c r="R232" i="2" s="1"/>
  <c r="AU1294" i="2"/>
  <c r="AY1294" i="2"/>
  <c r="AW1294" i="2"/>
  <c r="AV1294" i="2"/>
  <c r="AX1294" i="2"/>
  <c r="Q1294" i="2"/>
  <c r="R1294" i="2" s="1"/>
  <c r="AX1127" i="2"/>
  <c r="AU1127" i="2"/>
  <c r="AY1127" i="2"/>
  <c r="AV1127" i="2"/>
  <c r="AW1127" i="2"/>
  <c r="Q1127" i="2"/>
  <c r="R1127" i="2" s="1"/>
  <c r="AY1400" i="2"/>
  <c r="AV1400" i="2"/>
  <c r="AU1400" i="2"/>
  <c r="AX1400" i="2"/>
  <c r="AW1400" i="2"/>
  <c r="Q1400" i="2"/>
  <c r="R1400" i="2" s="1"/>
  <c r="AU1484" i="2"/>
  <c r="AY1484" i="2"/>
  <c r="AX1484" i="2"/>
  <c r="AV1484" i="2"/>
  <c r="AW1484" i="2"/>
  <c r="Q1484" i="2"/>
  <c r="R1484" i="2" s="1"/>
  <c r="AW1349" i="2"/>
  <c r="AY1349" i="2"/>
  <c r="AX1349" i="2"/>
  <c r="AU1349" i="2"/>
  <c r="AV1349" i="2"/>
  <c r="Q1349" i="2"/>
  <c r="R1349" i="2" s="1"/>
  <c r="AV91" i="2"/>
  <c r="AY91" i="2"/>
  <c r="AW91" i="2"/>
  <c r="AX91" i="2"/>
  <c r="AU91" i="2"/>
  <c r="Q91" i="2"/>
  <c r="R91" i="2" s="1"/>
  <c r="AX841" i="2"/>
  <c r="AU841" i="2"/>
  <c r="AV841" i="2"/>
  <c r="AW841" i="2"/>
  <c r="AY841" i="2"/>
  <c r="Q841" i="2"/>
  <c r="R841" i="2" s="1"/>
  <c r="AX1257" i="2"/>
  <c r="AW1257" i="2"/>
  <c r="AU1257" i="2"/>
  <c r="AY1257" i="2"/>
  <c r="AV1257" i="2"/>
  <c r="Q1257" i="2"/>
  <c r="R1257" i="2" s="1"/>
  <c r="AU121" i="2"/>
  <c r="AW121" i="2"/>
  <c r="AV121" i="2"/>
  <c r="AY121" i="2"/>
  <c r="AX121" i="2"/>
  <c r="Q121" i="2"/>
  <c r="R121" i="2" s="1"/>
  <c r="AY482" i="2"/>
  <c r="AX482" i="2"/>
  <c r="AW482" i="2"/>
  <c r="AV482" i="2"/>
  <c r="AU482" i="2"/>
  <c r="Q482" i="2"/>
  <c r="R482" i="2" s="1"/>
  <c r="AY464" i="2"/>
  <c r="AX464" i="2"/>
  <c r="AW464" i="2"/>
  <c r="AU464" i="2"/>
  <c r="AV464" i="2"/>
  <c r="Q464" i="2"/>
  <c r="R464" i="2" s="1"/>
  <c r="AX742" i="2"/>
  <c r="AW742" i="2"/>
  <c r="AV742" i="2"/>
  <c r="AU742" i="2"/>
  <c r="AY742" i="2"/>
  <c r="Q742" i="2"/>
  <c r="R742" i="2" s="1"/>
  <c r="AY1291" i="2"/>
  <c r="AW1291" i="2"/>
  <c r="AV1291" i="2"/>
  <c r="AU1291" i="2"/>
  <c r="AX1291" i="2"/>
  <c r="Q1291" i="2"/>
  <c r="R1291" i="2" s="1"/>
  <c r="AX186" i="2"/>
  <c r="AW186" i="2"/>
  <c r="AY186" i="2"/>
  <c r="AV186" i="2"/>
  <c r="AU186" i="2"/>
  <c r="Q186" i="2"/>
  <c r="R186" i="2" s="1"/>
  <c r="AU591" i="2"/>
  <c r="AY591" i="2"/>
  <c r="AV591" i="2"/>
  <c r="AX591" i="2"/>
  <c r="AW591" i="2"/>
  <c r="Q591" i="2"/>
  <c r="R591" i="2" s="1"/>
  <c r="AX825" i="2"/>
  <c r="AU825" i="2"/>
  <c r="AV825" i="2"/>
  <c r="AW825" i="2"/>
  <c r="AY825" i="2"/>
  <c r="Q825" i="2"/>
  <c r="R825" i="2" s="1"/>
  <c r="AV1452" i="2"/>
  <c r="AY1452" i="2"/>
  <c r="AX1452" i="2"/>
  <c r="AW1452" i="2"/>
  <c r="AU1452" i="2"/>
  <c r="Q1452" i="2"/>
  <c r="R1452" i="2" s="1"/>
  <c r="AX989" i="2"/>
  <c r="AW989" i="2"/>
  <c r="AV989" i="2"/>
  <c r="AU989" i="2"/>
  <c r="AY989" i="2"/>
  <c r="Q989" i="2"/>
  <c r="R989" i="2" s="1"/>
  <c r="AX365" i="2"/>
  <c r="AW365" i="2"/>
  <c r="AV365" i="2"/>
  <c r="AU365" i="2"/>
  <c r="AY365" i="2"/>
  <c r="Q365" i="2"/>
  <c r="R365" i="2" s="1"/>
  <c r="AU729" i="2"/>
  <c r="AW729" i="2"/>
  <c r="AV729" i="2"/>
  <c r="AY729" i="2"/>
  <c r="AX729" i="2"/>
  <c r="Q729" i="2"/>
  <c r="R729" i="2" s="1"/>
  <c r="AU1376" i="2"/>
  <c r="AY1376" i="2"/>
  <c r="AW1376" i="2"/>
  <c r="AV1376" i="2"/>
  <c r="AX1376" i="2"/>
  <c r="Q1376" i="2"/>
  <c r="R1376" i="2" s="1"/>
  <c r="AV499" i="2"/>
  <c r="AU499" i="2"/>
  <c r="AY499" i="2"/>
  <c r="AX499" i="2"/>
  <c r="AW499" i="2"/>
  <c r="Q499" i="2"/>
  <c r="R499" i="2" s="1"/>
  <c r="AY743" i="2"/>
  <c r="AX743" i="2"/>
  <c r="AU743" i="2"/>
  <c r="AW743" i="2"/>
  <c r="AV743" i="2"/>
  <c r="Q743" i="2"/>
  <c r="R743" i="2" s="1"/>
  <c r="AX876" i="2"/>
  <c r="AW876" i="2"/>
  <c r="AV876" i="2"/>
  <c r="AY876" i="2"/>
  <c r="AU876" i="2"/>
  <c r="Q876" i="2"/>
  <c r="R876" i="2" s="1"/>
  <c r="AY908" i="2"/>
  <c r="AU908" i="2"/>
  <c r="AX908" i="2"/>
  <c r="AW908" i="2"/>
  <c r="AV908" i="2"/>
  <c r="Q908" i="2"/>
  <c r="R908" i="2" s="1"/>
  <c r="AW1341" i="2"/>
  <c r="AY1341" i="2"/>
  <c r="AX1341" i="2"/>
  <c r="AV1341" i="2"/>
  <c r="AU1341" i="2"/>
  <c r="Q1341" i="2"/>
  <c r="R1341" i="2" s="1"/>
  <c r="AY1085" i="2"/>
  <c r="AX1085" i="2"/>
  <c r="AW1085" i="2"/>
  <c r="AU1085" i="2"/>
  <c r="AV1085" i="2"/>
  <c r="Q1085" i="2"/>
  <c r="R1085" i="2" s="1"/>
  <c r="AX851" i="2"/>
  <c r="AU851" i="2"/>
  <c r="AW851" i="2"/>
  <c r="AV851" i="2"/>
  <c r="AY851" i="2"/>
  <c r="Q851" i="2"/>
  <c r="R851" i="2" s="1"/>
  <c r="AY1006" i="2"/>
  <c r="AX1006" i="2"/>
  <c r="AV1006" i="2"/>
  <c r="AU1006" i="2"/>
  <c r="AW1006" i="2"/>
  <c r="Q1006" i="2"/>
  <c r="R1006" i="2" s="1"/>
  <c r="AX867" i="2"/>
  <c r="AW867" i="2"/>
  <c r="AU867" i="2"/>
  <c r="AY867" i="2"/>
  <c r="AV867" i="2"/>
  <c r="Q867" i="2"/>
  <c r="R867" i="2" s="1"/>
  <c r="AX728" i="2"/>
  <c r="AW728" i="2"/>
  <c r="AY728" i="2"/>
  <c r="AV728" i="2"/>
  <c r="AU728" i="2"/>
  <c r="Q728" i="2"/>
  <c r="R728" i="2" s="1"/>
  <c r="AY478" i="2"/>
  <c r="AX478" i="2"/>
  <c r="AW478" i="2"/>
  <c r="AV478" i="2"/>
  <c r="AU478" i="2"/>
  <c r="Q478" i="2"/>
  <c r="R478" i="2" s="1"/>
  <c r="AY169" i="2"/>
  <c r="AX169" i="2"/>
  <c r="AU169" i="2"/>
  <c r="AW169" i="2"/>
  <c r="AV169" i="2"/>
  <c r="Q169" i="2"/>
  <c r="R169" i="2" s="1"/>
  <c r="AV497" i="2"/>
  <c r="AU497" i="2"/>
  <c r="AY497" i="2"/>
  <c r="AX497" i="2"/>
  <c r="AW497" i="2"/>
  <c r="Q497" i="2"/>
  <c r="R497" i="2" s="1"/>
  <c r="AV505" i="2"/>
  <c r="AU505" i="2"/>
  <c r="AY505" i="2"/>
  <c r="AX505" i="2"/>
  <c r="AW505" i="2"/>
  <c r="Q505" i="2"/>
  <c r="R505" i="2" s="1"/>
  <c r="AV483" i="2"/>
  <c r="AU483" i="2"/>
  <c r="AY483" i="2"/>
  <c r="AX483" i="2"/>
  <c r="AW483" i="2"/>
  <c r="Q483" i="2"/>
  <c r="R483" i="2" s="1"/>
  <c r="AX1225" i="2"/>
  <c r="AV1225" i="2"/>
  <c r="AU1225" i="2"/>
  <c r="AY1225" i="2"/>
  <c r="AW1225" i="2"/>
  <c r="Q1225" i="2"/>
  <c r="R1225" i="2" s="1"/>
  <c r="AV694" i="2"/>
  <c r="AU694" i="2"/>
  <c r="AY694" i="2"/>
  <c r="AW694" i="2"/>
  <c r="AX694" i="2"/>
  <c r="Q694" i="2"/>
  <c r="R694" i="2" s="1"/>
  <c r="AV199" i="2"/>
  <c r="AX199" i="2"/>
  <c r="AW199" i="2"/>
  <c r="AU199" i="2"/>
  <c r="AY199" i="2"/>
  <c r="Q199" i="2"/>
  <c r="R199" i="2" s="1"/>
  <c r="AY1083" i="2"/>
  <c r="AX1083" i="2"/>
  <c r="AW1083" i="2"/>
  <c r="AV1083" i="2"/>
  <c r="AU1083" i="2"/>
  <c r="Q1083" i="2"/>
  <c r="R1083" i="2" s="1"/>
  <c r="AX92" i="2"/>
  <c r="AW92" i="2"/>
  <c r="AY92" i="2"/>
  <c r="AV92" i="2"/>
  <c r="AU92" i="2"/>
  <c r="Q92" i="2"/>
  <c r="R92" i="2" s="1"/>
  <c r="AY1022" i="2"/>
  <c r="AX1022" i="2"/>
  <c r="AV1022" i="2"/>
  <c r="AU1022" i="2"/>
  <c r="AW1022" i="2"/>
  <c r="Q1022" i="2"/>
  <c r="R1022" i="2" s="1"/>
  <c r="AW324" i="2"/>
  <c r="AV324" i="2"/>
  <c r="AU324" i="2"/>
  <c r="AX324" i="2"/>
  <c r="AY324" i="2"/>
  <c r="Q324" i="2"/>
  <c r="R324" i="2" s="1"/>
  <c r="AU163" i="2"/>
  <c r="AW163" i="2"/>
  <c r="AY163" i="2"/>
  <c r="AX163" i="2"/>
  <c r="AV163" i="2"/>
  <c r="Q163" i="2"/>
  <c r="R163" i="2" s="1"/>
  <c r="AV1445" i="2"/>
  <c r="AU1445" i="2"/>
  <c r="AY1445" i="2"/>
  <c r="AW1445" i="2"/>
  <c r="AX1445" i="2"/>
  <c r="Q1445" i="2"/>
  <c r="R1445" i="2" s="1"/>
  <c r="AU147" i="2"/>
  <c r="AW147" i="2"/>
  <c r="AY147" i="2"/>
  <c r="AX147" i="2"/>
  <c r="AV147" i="2"/>
  <c r="Q147" i="2"/>
  <c r="R147" i="2" s="1"/>
  <c r="AX877" i="2"/>
  <c r="AW877" i="2"/>
  <c r="AU877" i="2"/>
  <c r="AV877" i="2"/>
  <c r="AY877" i="2"/>
  <c r="Q877" i="2"/>
  <c r="R877" i="2" s="1"/>
  <c r="AY536" i="2"/>
  <c r="AW536" i="2"/>
  <c r="AX536" i="2"/>
  <c r="AV536" i="2"/>
  <c r="AU536" i="2"/>
  <c r="Q536" i="2"/>
  <c r="R536" i="2" s="1"/>
  <c r="AY534" i="2"/>
  <c r="AW534" i="2"/>
  <c r="AX534" i="2"/>
  <c r="AV534" i="2"/>
  <c r="AU534" i="2"/>
  <c r="Q534" i="2"/>
  <c r="R534" i="2" s="1"/>
  <c r="AX209" i="2"/>
  <c r="AV209" i="2"/>
  <c r="AY209" i="2"/>
  <c r="AW209" i="2"/>
  <c r="AU209" i="2"/>
  <c r="Q209" i="2"/>
  <c r="R209" i="2" s="1"/>
  <c r="AU557" i="2"/>
  <c r="AY557" i="2"/>
  <c r="AV557" i="2"/>
  <c r="AW557" i="2"/>
  <c r="AX557" i="2"/>
  <c r="Q557" i="2"/>
  <c r="R557" i="2" s="1"/>
  <c r="AW1178" i="2"/>
  <c r="AU1178" i="2"/>
  <c r="AX1178" i="2"/>
  <c r="AV1178" i="2"/>
  <c r="AY1178" i="2"/>
  <c r="Q1178" i="2"/>
  <c r="R1178" i="2" s="1"/>
  <c r="AU543" i="2"/>
  <c r="AY543" i="2"/>
  <c r="AV543" i="2"/>
  <c r="AX543" i="2"/>
  <c r="AW543" i="2"/>
  <c r="Q543" i="2"/>
  <c r="R543" i="2" s="1"/>
  <c r="AV1096" i="2"/>
  <c r="AU1096" i="2"/>
  <c r="AX1096" i="2"/>
  <c r="AY1096" i="2"/>
  <c r="AW1096" i="2"/>
  <c r="Q1096" i="2"/>
  <c r="R1096" i="2" s="1"/>
  <c r="AY759" i="2"/>
  <c r="AX759" i="2"/>
  <c r="AU759" i="2"/>
  <c r="AW759" i="2"/>
  <c r="AV759" i="2"/>
  <c r="Q759" i="2"/>
  <c r="R759" i="2" s="1"/>
  <c r="AW923" i="2"/>
  <c r="AV923" i="2"/>
  <c r="AU923" i="2"/>
  <c r="AY923" i="2"/>
  <c r="AX923" i="2"/>
  <c r="Q923" i="2"/>
  <c r="R923" i="2" s="1"/>
  <c r="AX895" i="2"/>
  <c r="AW895" i="2"/>
  <c r="AU895" i="2"/>
  <c r="AY895" i="2"/>
  <c r="AV895" i="2"/>
  <c r="Q895" i="2"/>
  <c r="R895" i="2" s="1"/>
  <c r="AU1465" i="2"/>
  <c r="AY1465" i="2"/>
  <c r="AX1465" i="2"/>
  <c r="AW1465" i="2"/>
  <c r="AV1465" i="2"/>
  <c r="Q1465" i="2"/>
  <c r="R1465" i="2" s="1"/>
  <c r="AX831" i="2"/>
  <c r="AU831" i="2"/>
  <c r="AY831" i="2"/>
  <c r="AW831" i="2"/>
  <c r="AV831" i="2"/>
  <c r="Q831" i="2"/>
  <c r="R831" i="2" s="1"/>
  <c r="AV1221" i="2"/>
  <c r="AU1221" i="2"/>
  <c r="AY1221" i="2"/>
  <c r="AX1221" i="2"/>
  <c r="AW1221" i="2"/>
  <c r="Q1221" i="2"/>
  <c r="R1221" i="2" s="1"/>
  <c r="AV710" i="2"/>
  <c r="AX710" i="2"/>
  <c r="AY710" i="2"/>
  <c r="AW710" i="2"/>
  <c r="AU710" i="2"/>
  <c r="Q710" i="2"/>
  <c r="R710" i="2" s="1"/>
  <c r="AY1189" i="2"/>
  <c r="AX1189" i="2"/>
  <c r="AW1189" i="2"/>
  <c r="AV1189" i="2"/>
  <c r="AU1189" i="2"/>
  <c r="Q1189" i="2"/>
  <c r="R1189" i="2" s="1"/>
  <c r="AX983" i="2"/>
  <c r="AW983" i="2"/>
  <c r="AV983" i="2"/>
  <c r="AU983" i="2"/>
  <c r="AY983" i="2"/>
  <c r="Q983" i="2"/>
  <c r="R983" i="2" s="1"/>
  <c r="AX378" i="2"/>
  <c r="AY378" i="2"/>
  <c r="AV378" i="2"/>
  <c r="AW378" i="2"/>
  <c r="AU378" i="2"/>
  <c r="Q378" i="2"/>
  <c r="R378" i="2" s="1"/>
  <c r="AV489" i="2"/>
  <c r="AU489" i="2"/>
  <c r="AY489" i="2"/>
  <c r="AW489" i="2"/>
  <c r="AX489" i="2"/>
  <c r="Q489" i="2"/>
  <c r="R489" i="2" s="1"/>
  <c r="AU1374" i="2"/>
  <c r="AV1374" i="2"/>
  <c r="AY1374" i="2"/>
  <c r="AX1374" i="2"/>
  <c r="AW1374" i="2"/>
  <c r="Q1374" i="2"/>
  <c r="R1374" i="2" s="1"/>
  <c r="AV811" i="2"/>
  <c r="AU811" i="2"/>
  <c r="AW811" i="2"/>
  <c r="AY811" i="2"/>
  <c r="AX811" i="2"/>
  <c r="Q811" i="2"/>
  <c r="R811" i="2" s="1"/>
  <c r="C9" i="5"/>
  <c r="AY777" i="2"/>
  <c r="AX777" i="2"/>
  <c r="AU777" i="2"/>
  <c r="AW777" i="2"/>
  <c r="AV777" i="2"/>
  <c r="Q777" i="2"/>
  <c r="R777" i="2" s="1"/>
  <c r="AU1463" i="2"/>
  <c r="AY1463" i="2"/>
  <c r="AX1463" i="2"/>
  <c r="AW1463" i="2"/>
  <c r="AV1463" i="2"/>
  <c r="Q1463" i="2"/>
  <c r="R1463" i="2" s="1"/>
  <c r="AY118" i="2"/>
  <c r="AX118" i="2"/>
  <c r="AW118" i="2"/>
  <c r="AV118" i="2"/>
  <c r="AU118" i="2"/>
  <c r="Q118" i="2"/>
  <c r="R118" i="2" s="1"/>
  <c r="AV473" i="2"/>
  <c r="AU473" i="2"/>
  <c r="AY473" i="2"/>
  <c r="AW473" i="2"/>
  <c r="AX473" i="2"/>
  <c r="Q473" i="2"/>
  <c r="R473" i="2" s="1"/>
  <c r="AY504" i="2"/>
  <c r="AX504" i="2"/>
  <c r="AW504" i="2"/>
  <c r="AV504" i="2"/>
  <c r="AU504" i="2"/>
  <c r="Q504" i="2"/>
  <c r="R504" i="2" s="1"/>
  <c r="AY526" i="2"/>
  <c r="AW526" i="2"/>
  <c r="AX526" i="2"/>
  <c r="AV526" i="2"/>
  <c r="AU526" i="2"/>
  <c r="Q526" i="2"/>
  <c r="R526" i="2" s="1"/>
  <c r="AX935" i="2"/>
  <c r="AW935" i="2"/>
  <c r="AV935" i="2"/>
  <c r="AU935" i="2"/>
  <c r="AY935" i="2"/>
  <c r="Q935" i="2"/>
  <c r="R935" i="2" s="1"/>
  <c r="AX823" i="2"/>
  <c r="AU823" i="2"/>
  <c r="AY823" i="2"/>
  <c r="AW823" i="2"/>
  <c r="AV823" i="2"/>
  <c r="Q823" i="2"/>
  <c r="R823" i="2" s="1"/>
  <c r="AX794" i="2"/>
  <c r="AW794" i="2"/>
  <c r="AV794" i="2"/>
  <c r="AU794" i="2"/>
  <c r="AY794" i="2"/>
  <c r="Q794" i="2"/>
  <c r="R794" i="2" s="1"/>
  <c r="AX963" i="2"/>
  <c r="AW963" i="2"/>
  <c r="AV963" i="2"/>
  <c r="AU963" i="2"/>
  <c r="AY963" i="2"/>
  <c r="Q963" i="2"/>
  <c r="R963" i="2" s="1"/>
  <c r="AY1030" i="2"/>
  <c r="AX1030" i="2"/>
  <c r="AV1030" i="2"/>
  <c r="AU1030" i="2"/>
  <c r="AW1030" i="2"/>
  <c r="Q1030" i="2"/>
  <c r="R1030" i="2" s="1"/>
  <c r="AV276" i="2"/>
  <c r="AU276" i="2"/>
  <c r="AY276" i="2"/>
  <c r="AW276" i="2"/>
  <c r="AX276" i="2"/>
  <c r="Q276" i="2"/>
  <c r="R276" i="2" s="1"/>
  <c r="AV1207" i="2"/>
  <c r="AU1207" i="2"/>
  <c r="AW1207" i="2"/>
  <c r="AY1207" i="2"/>
  <c r="AX1207" i="2"/>
  <c r="Q1207" i="2"/>
  <c r="R1207" i="2" s="1"/>
  <c r="AY1481" i="2"/>
  <c r="AX1481" i="2"/>
  <c r="AW1481" i="2"/>
  <c r="AU1481" i="2"/>
  <c r="AV1481" i="2"/>
  <c r="Q1481" i="2"/>
  <c r="R1481" i="2" s="1"/>
  <c r="AU579" i="2"/>
  <c r="AY579" i="2"/>
  <c r="AV579" i="2"/>
  <c r="AX579" i="2"/>
  <c r="AW579" i="2"/>
  <c r="Q579" i="2"/>
  <c r="R579" i="2" s="1"/>
  <c r="AW715" i="2"/>
  <c r="AV715" i="2"/>
  <c r="AY715" i="2"/>
  <c r="AX715" i="2"/>
  <c r="AU715" i="2"/>
  <c r="Q715" i="2"/>
  <c r="R715" i="2" s="1"/>
  <c r="AU559" i="2"/>
  <c r="AY559" i="2"/>
  <c r="AV559" i="2"/>
  <c r="AX559" i="2"/>
  <c r="AW559" i="2"/>
  <c r="Q559" i="2"/>
  <c r="R559" i="2" s="1"/>
  <c r="AU167" i="2"/>
  <c r="AY167" i="2"/>
  <c r="AW167" i="2"/>
  <c r="AX167" i="2"/>
  <c r="AV167" i="2"/>
  <c r="Q167" i="2"/>
  <c r="R167" i="2" s="1"/>
  <c r="AY544" i="2"/>
  <c r="AX544" i="2"/>
  <c r="AW544" i="2"/>
  <c r="AU544" i="2"/>
  <c r="AV544" i="2"/>
  <c r="Q544" i="2"/>
  <c r="R544" i="2" s="1"/>
  <c r="AU597" i="2"/>
  <c r="AY597" i="2"/>
  <c r="AV597" i="2"/>
  <c r="AW597" i="2"/>
  <c r="AX597" i="2"/>
  <c r="Q597" i="2"/>
  <c r="R597" i="2" s="1"/>
  <c r="AV197" i="2"/>
  <c r="AX197" i="2"/>
  <c r="AW197" i="2"/>
  <c r="AU197" i="2"/>
  <c r="AY197" i="2"/>
  <c r="Q197" i="2"/>
  <c r="R197" i="2" s="1"/>
  <c r="AV650" i="2"/>
  <c r="AU650" i="2"/>
  <c r="AY650" i="2"/>
  <c r="AW650" i="2"/>
  <c r="AX650" i="2"/>
  <c r="Q650" i="2"/>
  <c r="R650" i="2" s="1"/>
  <c r="AV493" i="2"/>
  <c r="AU493" i="2"/>
  <c r="AY493" i="2"/>
  <c r="AX493" i="2"/>
  <c r="AW493" i="2"/>
  <c r="Q493" i="2"/>
  <c r="R493" i="2" s="1"/>
  <c r="AY1018" i="2"/>
  <c r="AX1018" i="2"/>
  <c r="AV1018" i="2"/>
  <c r="AU1018" i="2"/>
  <c r="AW1018" i="2"/>
  <c r="Q1018" i="2"/>
  <c r="R1018" i="2" s="1"/>
  <c r="AY1364" i="2"/>
  <c r="AW1364" i="2"/>
  <c r="AV1364" i="2"/>
  <c r="AU1364" i="2"/>
  <c r="AX1364" i="2"/>
  <c r="Q1364" i="2"/>
  <c r="R1364" i="2" s="1"/>
  <c r="AX178" i="2"/>
  <c r="AW178" i="2"/>
  <c r="AY178" i="2"/>
  <c r="AV178" i="2"/>
  <c r="AU178" i="2"/>
  <c r="Q178" i="2"/>
  <c r="R178" i="2" s="1"/>
  <c r="AX951" i="2"/>
  <c r="AW951" i="2"/>
  <c r="AV951" i="2"/>
  <c r="AU951" i="2"/>
  <c r="AY951" i="2"/>
  <c r="Q951" i="2"/>
  <c r="R951" i="2" s="1"/>
  <c r="AV481" i="2"/>
  <c r="AU481" i="2"/>
  <c r="AY481" i="2"/>
  <c r="AX481" i="2"/>
  <c r="AW481" i="2"/>
  <c r="Q481" i="2"/>
  <c r="R481" i="2" s="1"/>
  <c r="AY552" i="2"/>
  <c r="AX552" i="2"/>
  <c r="AW552" i="2"/>
  <c r="AU552" i="2"/>
  <c r="AV552" i="2"/>
  <c r="Q552" i="2"/>
  <c r="R552" i="2" s="1"/>
  <c r="AY1436" i="2"/>
  <c r="AU1436" i="2"/>
  <c r="AW1436" i="2"/>
  <c r="AV1436" i="2"/>
  <c r="AX1436" i="2"/>
  <c r="Q1436" i="2"/>
  <c r="R1436" i="2" s="1"/>
  <c r="AU1319" i="2"/>
  <c r="AY1319" i="2"/>
  <c r="AV1319" i="2"/>
  <c r="AX1319" i="2"/>
  <c r="AW1319" i="2"/>
  <c r="Q1319" i="2"/>
  <c r="R1319" i="2" s="1"/>
  <c r="AX884" i="2"/>
  <c r="AW884" i="2"/>
  <c r="AV884" i="2"/>
  <c r="AY884" i="2"/>
  <c r="AU884" i="2"/>
  <c r="Q884" i="2"/>
  <c r="R884" i="2" s="1"/>
  <c r="AX887" i="2"/>
  <c r="AW887" i="2"/>
  <c r="AU887" i="2"/>
  <c r="AY887" i="2"/>
  <c r="AV887" i="2"/>
  <c r="Q887" i="2"/>
  <c r="R887" i="2" s="1"/>
  <c r="AX839" i="2"/>
  <c r="AU839" i="2"/>
  <c r="AY839" i="2"/>
  <c r="AW839" i="2"/>
  <c r="AV839" i="2"/>
  <c r="Q839" i="2"/>
  <c r="R839" i="2" s="1"/>
  <c r="AV1215" i="2"/>
  <c r="AU1215" i="2"/>
  <c r="AY1215" i="2"/>
  <c r="AX1215" i="2"/>
  <c r="AW1215" i="2"/>
  <c r="Q1215" i="2"/>
  <c r="R1215" i="2" s="1"/>
  <c r="AW1430" i="2"/>
  <c r="AV1430" i="2"/>
  <c r="AU1430" i="2"/>
  <c r="AX1430" i="2"/>
  <c r="AY1430" i="2"/>
  <c r="Q1430" i="2"/>
  <c r="R1430" i="2" s="1"/>
  <c r="AV658" i="2"/>
  <c r="AU658" i="2"/>
  <c r="AY658" i="2"/>
  <c r="AW658" i="2"/>
  <c r="AX658" i="2"/>
  <c r="Q658" i="2"/>
  <c r="R658" i="2" s="1"/>
  <c r="AU1433" i="2"/>
  <c r="AX1433" i="2"/>
  <c r="AW1433" i="2"/>
  <c r="AV1433" i="2"/>
  <c r="AY1433" i="2"/>
  <c r="Q1433" i="2"/>
  <c r="R1433" i="2" s="1"/>
  <c r="AY295" i="2"/>
  <c r="AX295" i="2"/>
  <c r="AV295" i="2"/>
  <c r="AW295" i="2"/>
  <c r="AU295" i="2"/>
  <c r="Q295" i="2"/>
  <c r="R295" i="2" s="1"/>
  <c r="AU547" i="2"/>
  <c r="AY547" i="2"/>
  <c r="AV547" i="2"/>
  <c r="AX547" i="2"/>
  <c r="AW547" i="2"/>
  <c r="Q547" i="2"/>
  <c r="R547" i="2" s="1"/>
  <c r="AX1251" i="2"/>
  <c r="AW1251" i="2"/>
  <c r="AU1251" i="2"/>
  <c r="AV1251" i="2"/>
  <c r="AY1251" i="2"/>
  <c r="Q1251" i="2"/>
  <c r="R1251" i="2" s="1"/>
  <c r="AX368" i="2"/>
  <c r="AW368" i="2"/>
  <c r="AY368" i="2"/>
  <c r="AU368" i="2"/>
  <c r="AV368" i="2"/>
  <c r="Q368" i="2"/>
  <c r="R368" i="2" s="1"/>
  <c r="AY1179" i="2"/>
  <c r="AX1179" i="2"/>
  <c r="AW1179" i="2"/>
  <c r="AV1179" i="2"/>
  <c r="AU1179" i="2"/>
  <c r="Q1179" i="2"/>
  <c r="R1179" i="2" s="1"/>
  <c r="AY773" i="2"/>
  <c r="AX773" i="2"/>
  <c r="AU773" i="2"/>
  <c r="AV773" i="2"/>
  <c r="AW773" i="2"/>
  <c r="Q773" i="2"/>
  <c r="R773" i="2" s="1"/>
  <c r="AY488" i="2"/>
  <c r="AX488" i="2"/>
  <c r="AW488" i="2"/>
  <c r="AV488" i="2"/>
  <c r="AU488" i="2"/>
  <c r="Q488" i="2"/>
  <c r="R488" i="2" s="1"/>
  <c r="AW1501" i="2"/>
  <c r="AU1501" i="2"/>
  <c r="AY1501" i="2"/>
  <c r="AX1501" i="2"/>
  <c r="AV1501" i="2"/>
  <c r="Q1501" i="2"/>
  <c r="R1501" i="2" s="1"/>
  <c r="AW1180" i="2"/>
  <c r="AU1180" i="2"/>
  <c r="AV1180" i="2"/>
  <c r="AX1180" i="2"/>
  <c r="AY1180" i="2"/>
  <c r="Q1180" i="2"/>
  <c r="R1180" i="2" s="1"/>
  <c r="AU119" i="2"/>
  <c r="AV119" i="2"/>
  <c r="AY119" i="2"/>
  <c r="AW119" i="2"/>
  <c r="AX119" i="2"/>
  <c r="Q119" i="2"/>
  <c r="R119" i="2" s="1"/>
  <c r="AV441" i="2"/>
  <c r="AU441" i="2"/>
  <c r="AY441" i="2"/>
  <c r="AX441" i="2"/>
  <c r="AW441" i="2"/>
  <c r="Q441" i="2"/>
  <c r="R441" i="2" s="1"/>
  <c r="AX702" i="2"/>
  <c r="AY702" i="2"/>
  <c r="AW702" i="2"/>
  <c r="AU702" i="2"/>
  <c r="AV702" i="2"/>
  <c r="Q702" i="2"/>
  <c r="R702" i="2" s="1"/>
  <c r="AW1416" i="2"/>
  <c r="AV1416" i="2"/>
  <c r="AU1416" i="2"/>
  <c r="AX1416" i="2"/>
  <c r="AY1416" i="2"/>
  <c r="Q1416" i="2"/>
  <c r="R1416" i="2" s="1"/>
  <c r="AU603" i="2"/>
  <c r="AY603" i="2"/>
  <c r="AV603" i="2"/>
  <c r="AX603" i="2"/>
  <c r="AW603" i="2"/>
  <c r="Q603" i="2"/>
  <c r="R603" i="2" s="1"/>
  <c r="AV676" i="2"/>
  <c r="AU676" i="2"/>
  <c r="AY676" i="2"/>
  <c r="AW676" i="2"/>
  <c r="AX676" i="2"/>
  <c r="Q676" i="2"/>
  <c r="R676" i="2" s="1"/>
  <c r="AV208" i="2"/>
  <c r="AW208" i="2"/>
  <c r="AU208" i="2"/>
  <c r="AY208" i="2"/>
  <c r="AX208" i="2"/>
  <c r="Q208" i="2"/>
  <c r="R208" i="2" s="1"/>
  <c r="AY122" i="2"/>
  <c r="AX122" i="2"/>
  <c r="AW122" i="2"/>
  <c r="AV122" i="2"/>
  <c r="AU122" i="2"/>
  <c r="Q122" i="2"/>
  <c r="R122" i="2" s="1"/>
  <c r="AY434" i="2"/>
  <c r="AX434" i="2"/>
  <c r="AW434" i="2"/>
  <c r="AV434" i="2"/>
  <c r="AU434" i="2"/>
  <c r="Q434" i="2"/>
  <c r="R434" i="2" s="1"/>
  <c r="AY914" i="2"/>
  <c r="AU914" i="2"/>
  <c r="AX914" i="2"/>
  <c r="AW914" i="2"/>
  <c r="AV914" i="2"/>
  <c r="Q914" i="2"/>
  <c r="R914" i="2" s="1"/>
  <c r="AV632" i="2"/>
  <c r="AU632" i="2"/>
  <c r="AW632" i="2"/>
  <c r="AX632" i="2"/>
  <c r="AY632" i="2"/>
  <c r="Q632" i="2"/>
  <c r="R632" i="2" s="1"/>
  <c r="AY1032" i="2"/>
  <c r="AX1032" i="2"/>
  <c r="AV1032" i="2"/>
  <c r="AU1032" i="2"/>
  <c r="AW1032" i="2"/>
  <c r="Q1032" i="2"/>
  <c r="R1032" i="2" s="1"/>
  <c r="AX217" i="2"/>
  <c r="AV217" i="2"/>
  <c r="AW217" i="2"/>
  <c r="AU217" i="2"/>
  <c r="AY217" i="2"/>
  <c r="Q217" i="2"/>
  <c r="R217" i="2" s="1"/>
  <c r="AW1192" i="2"/>
  <c r="AV1192" i="2"/>
  <c r="AU1192" i="2"/>
  <c r="AX1192" i="2"/>
  <c r="AY1192" i="2"/>
  <c r="Q1192" i="2"/>
  <c r="R1192" i="2" s="1"/>
  <c r="AX802" i="2"/>
  <c r="AW802" i="2"/>
  <c r="AV802" i="2"/>
  <c r="AU802" i="2"/>
  <c r="AY802" i="2"/>
  <c r="Q802" i="2"/>
  <c r="R802" i="2" s="1"/>
  <c r="AY1048" i="2"/>
  <c r="AX1048" i="2"/>
  <c r="AV1048" i="2"/>
  <c r="AU1048" i="2"/>
  <c r="AW1048" i="2"/>
  <c r="Q1048" i="2"/>
  <c r="R1048" i="2" s="1"/>
  <c r="AU157" i="2"/>
  <c r="AX157" i="2"/>
  <c r="AW157" i="2"/>
  <c r="AV157" i="2"/>
  <c r="AY157" i="2"/>
  <c r="Q157" i="2"/>
  <c r="R157" i="2" s="1"/>
  <c r="AV1353" i="2"/>
  <c r="AW1353" i="2"/>
  <c r="AU1353" i="2"/>
  <c r="AX1353" i="2"/>
  <c r="AY1353" i="2"/>
  <c r="Q1353" i="2"/>
  <c r="R1353" i="2" s="1"/>
  <c r="AU581" i="2"/>
  <c r="AY581" i="2"/>
  <c r="AV581" i="2"/>
  <c r="AW581" i="2"/>
  <c r="AX581" i="2"/>
  <c r="Q581" i="2"/>
  <c r="R581" i="2" s="1"/>
  <c r="AV672" i="2"/>
  <c r="AU672" i="2"/>
  <c r="AY672" i="2"/>
  <c r="AW672" i="2"/>
  <c r="AX672" i="2"/>
  <c r="Q672" i="2"/>
  <c r="R672" i="2" s="1"/>
  <c r="AY1379" i="2"/>
  <c r="AU1379" i="2"/>
  <c r="AW1379" i="2"/>
  <c r="AV1379" i="2"/>
  <c r="AX1379" i="2"/>
  <c r="Q1379" i="2"/>
  <c r="R1379" i="2" s="1"/>
  <c r="AY1166" i="2"/>
  <c r="AX1166" i="2"/>
  <c r="AW1166" i="2"/>
  <c r="AV1166" i="2"/>
  <c r="AU1166" i="2"/>
  <c r="Q1166" i="2"/>
  <c r="R1166" i="2" s="1"/>
  <c r="AW1414" i="2"/>
  <c r="AV1414" i="2"/>
  <c r="AU1414" i="2"/>
  <c r="AX1414" i="2"/>
  <c r="AY1414" i="2"/>
  <c r="Q1414" i="2"/>
  <c r="R1414" i="2" s="1"/>
  <c r="AU151" i="2"/>
  <c r="AY151" i="2"/>
  <c r="AW151" i="2"/>
  <c r="AX151" i="2"/>
  <c r="AV151" i="2"/>
  <c r="Q151" i="2"/>
  <c r="R151" i="2" s="1"/>
  <c r="AV716" i="2"/>
  <c r="AX716" i="2"/>
  <c r="AU716" i="2"/>
  <c r="AY716" i="2"/>
  <c r="AW716" i="2"/>
  <c r="Q716" i="2"/>
  <c r="R716" i="2" s="1"/>
  <c r="AY490" i="2"/>
  <c r="AX490" i="2"/>
  <c r="AW490" i="2"/>
  <c r="AV490" i="2"/>
  <c r="AU490" i="2"/>
  <c r="Q490" i="2"/>
  <c r="R490" i="2" s="1"/>
  <c r="AY1079" i="2"/>
  <c r="AX1079" i="2"/>
  <c r="AW1079" i="2"/>
  <c r="AV1079" i="2"/>
  <c r="AU1079" i="2"/>
  <c r="Q1079" i="2"/>
  <c r="R1079" i="2" s="1"/>
  <c r="AY1072" i="2"/>
  <c r="AX1072" i="2"/>
  <c r="AV1072" i="2"/>
  <c r="AU1072" i="2"/>
  <c r="AW1072" i="2"/>
  <c r="Q1072" i="2"/>
  <c r="R1072" i="2" s="1"/>
  <c r="AV718" i="2"/>
  <c r="AX718" i="2"/>
  <c r="AY718" i="2"/>
  <c r="AW718" i="2"/>
  <c r="AU718" i="2"/>
  <c r="Q718" i="2"/>
  <c r="R718" i="2" s="1"/>
  <c r="AY1002" i="2"/>
  <c r="AX1002" i="2"/>
  <c r="AV1002" i="2"/>
  <c r="AU1002" i="2"/>
  <c r="AW1002" i="2"/>
  <c r="Q1002" i="2"/>
  <c r="R1002" i="2" s="1"/>
  <c r="AY1332" i="2"/>
  <c r="AX1332" i="2"/>
  <c r="AU1332" i="2"/>
  <c r="AV1332" i="2"/>
  <c r="AW1332" i="2"/>
  <c r="Q1332" i="2"/>
  <c r="R1332" i="2" s="1"/>
  <c r="AX734" i="2"/>
  <c r="AW734" i="2"/>
  <c r="AY734" i="2"/>
  <c r="AU734" i="2"/>
  <c r="AV734" i="2"/>
  <c r="Q734" i="2"/>
  <c r="R734" i="2" s="1"/>
  <c r="AX961" i="2"/>
  <c r="AW961" i="2"/>
  <c r="AV961" i="2"/>
  <c r="AU961" i="2"/>
  <c r="AY961" i="2"/>
  <c r="Q961" i="2"/>
  <c r="R961" i="2" s="1"/>
  <c r="AY1197" i="2"/>
  <c r="AX1197" i="2"/>
  <c r="AW1197" i="2"/>
  <c r="AV1197" i="2"/>
  <c r="AU1197" i="2"/>
  <c r="Q1197" i="2"/>
  <c r="R1197" i="2" s="1"/>
  <c r="AY1404" i="2"/>
  <c r="AX1404" i="2"/>
  <c r="AW1404" i="2"/>
  <c r="AV1404" i="2"/>
  <c r="AU1404" i="2"/>
  <c r="Q1404" i="2"/>
  <c r="R1404" i="2" s="1"/>
  <c r="AU109" i="2"/>
  <c r="AW109" i="2"/>
  <c r="AV109" i="2"/>
  <c r="AY109" i="2"/>
  <c r="AX109" i="2"/>
  <c r="Q109" i="2"/>
  <c r="R109" i="2" s="1"/>
  <c r="AU133" i="2"/>
  <c r="AX133" i="2"/>
  <c r="AW133" i="2"/>
  <c r="AV133" i="2"/>
  <c r="AY133" i="2"/>
  <c r="Q133" i="2"/>
  <c r="R133" i="2" s="1"/>
  <c r="AU1027" i="2"/>
  <c r="AY1027" i="2"/>
  <c r="AX1027" i="2"/>
  <c r="AW1027" i="2"/>
  <c r="AV1027" i="2"/>
  <c r="Q1027" i="2"/>
  <c r="R1027" i="2" s="1"/>
  <c r="AV487" i="2"/>
  <c r="AU487" i="2"/>
  <c r="AY487" i="2"/>
  <c r="AX487" i="2"/>
  <c r="AW487" i="2"/>
  <c r="Q487" i="2"/>
  <c r="R487" i="2" s="1"/>
  <c r="AU555" i="2"/>
  <c r="AY555" i="2"/>
  <c r="AV555" i="2"/>
  <c r="AX555" i="2"/>
  <c r="AW555" i="2"/>
  <c r="Q555" i="2"/>
  <c r="R555" i="2" s="1"/>
  <c r="AV634" i="2"/>
  <c r="AU634" i="2"/>
  <c r="AW634" i="2"/>
  <c r="AY634" i="2"/>
  <c r="AX634" i="2"/>
  <c r="Q634" i="2"/>
  <c r="R634" i="2" s="1"/>
  <c r="AV511" i="2"/>
  <c r="AU511" i="2"/>
  <c r="AY511" i="2"/>
  <c r="AX511" i="2"/>
  <c r="AW511" i="2"/>
  <c r="Q511" i="2"/>
  <c r="R511" i="2" s="1"/>
  <c r="AX866" i="2"/>
  <c r="AW866" i="2"/>
  <c r="AV866" i="2"/>
  <c r="AY866" i="2"/>
  <c r="AU866" i="2"/>
  <c r="Q866" i="2"/>
  <c r="R866" i="2" s="1"/>
  <c r="AY520" i="2"/>
  <c r="AW520" i="2"/>
  <c r="AX520" i="2"/>
  <c r="AV520" i="2"/>
  <c r="AU520" i="2"/>
  <c r="Q520" i="2"/>
  <c r="R520" i="2" s="1"/>
  <c r="AV187" i="2"/>
  <c r="AY187" i="2"/>
  <c r="AX187" i="2"/>
  <c r="AW187" i="2"/>
  <c r="AU187" i="2"/>
  <c r="Q187" i="2"/>
  <c r="R187" i="2" s="1"/>
  <c r="AV684" i="2"/>
  <c r="AU684" i="2"/>
  <c r="AY684" i="2"/>
  <c r="AW684" i="2"/>
  <c r="AX684" i="2"/>
  <c r="Q684" i="2"/>
  <c r="R684" i="2" s="1"/>
  <c r="AU131" i="2"/>
  <c r="AW131" i="2"/>
  <c r="AV131" i="2"/>
  <c r="AY131" i="2"/>
  <c r="AX131" i="2"/>
  <c r="Q131" i="2"/>
  <c r="R131" i="2" s="1"/>
  <c r="AU587" i="2"/>
  <c r="AY587" i="2"/>
  <c r="AV587" i="2"/>
  <c r="AX587" i="2"/>
  <c r="AW587" i="2"/>
  <c r="Q587" i="2"/>
  <c r="R587" i="2" s="1"/>
  <c r="AX837" i="2"/>
  <c r="AU837" i="2"/>
  <c r="AY837" i="2"/>
  <c r="AW837" i="2"/>
  <c r="AV837" i="2"/>
  <c r="Q837" i="2"/>
  <c r="R837" i="2" s="1"/>
  <c r="AY498" i="2"/>
  <c r="AX498" i="2"/>
  <c r="AW498" i="2"/>
  <c r="AV498" i="2"/>
  <c r="AU498" i="2"/>
  <c r="Q498" i="2"/>
  <c r="R498" i="2" s="1"/>
  <c r="AU1478" i="2"/>
  <c r="AY1478" i="2"/>
  <c r="AV1478" i="2"/>
  <c r="AX1478" i="2"/>
  <c r="AW1478" i="2"/>
  <c r="Q1478" i="2"/>
  <c r="R1478" i="2" s="1"/>
  <c r="C13" i="5"/>
  <c r="AX893" i="2"/>
  <c r="AW893" i="2"/>
  <c r="AU893" i="2"/>
  <c r="AV893" i="2"/>
  <c r="AY893" i="2"/>
  <c r="Q893" i="2"/>
  <c r="R893" i="2" s="1"/>
  <c r="AY1285" i="2"/>
  <c r="AV1285" i="2"/>
  <c r="AW1285" i="2"/>
  <c r="AU1285" i="2"/>
  <c r="AX1285" i="2"/>
  <c r="Q1285" i="2"/>
  <c r="R1285" i="2" s="1"/>
  <c r="AU105" i="2"/>
  <c r="AW105" i="2"/>
  <c r="AV105" i="2"/>
  <c r="AY105" i="2"/>
  <c r="AX105" i="2"/>
  <c r="Q105" i="2"/>
  <c r="R105" i="2" s="1"/>
  <c r="AX857" i="2"/>
  <c r="AW857" i="2"/>
  <c r="AU857" i="2"/>
  <c r="AY857" i="2"/>
  <c r="AV857" i="2"/>
  <c r="Q857" i="2"/>
  <c r="R857" i="2" s="1"/>
  <c r="AY452" i="2"/>
  <c r="AX452" i="2"/>
  <c r="AW452" i="2"/>
  <c r="AU452" i="2"/>
  <c r="AV452" i="2"/>
  <c r="Q452" i="2"/>
  <c r="R452" i="2" s="1"/>
  <c r="AX985" i="2"/>
  <c r="AW985" i="2"/>
  <c r="AV985" i="2"/>
  <c r="AU985" i="2"/>
  <c r="AY985" i="2"/>
  <c r="Q985" i="2"/>
  <c r="R985" i="2" s="1"/>
  <c r="AV216" i="2"/>
  <c r="AY216" i="2"/>
  <c r="AX216" i="2"/>
  <c r="AW216" i="2"/>
  <c r="AU216" i="2"/>
  <c r="Q216" i="2"/>
  <c r="R216" i="2" s="1"/>
  <c r="AY1157" i="2"/>
  <c r="AX1157" i="2"/>
  <c r="AW1157" i="2"/>
  <c r="AV1157" i="2"/>
  <c r="AU1157" i="2"/>
  <c r="Q1157" i="2"/>
  <c r="R1157" i="2" s="1"/>
  <c r="AY1028" i="2"/>
  <c r="AX1028" i="2"/>
  <c r="AV1028" i="2"/>
  <c r="AU1028" i="2"/>
  <c r="AW1028" i="2"/>
  <c r="Q1028" i="2"/>
  <c r="R1028" i="2" s="1"/>
  <c r="AW1262" i="2"/>
  <c r="AV1262" i="2"/>
  <c r="AU1262" i="2"/>
  <c r="AX1262" i="2"/>
  <c r="AY1262" i="2"/>
  <c r="Q1262" i="2"/>
  <c r="R1262" i="2" s="1"/>
  <c r="AU549" i="2"/>
  <c r="AY549" i="2"/>
  <c r="AV549" i="2"/>
  <c r="AW549" i="2"/>
  <c r="AX549" i="2"/>
  <c r="Q549" i="2"/>
  <c r="R549" i="2" s="1"/>
  <c r="AX885" i="2"/>
  <c r="AW885" i="2"/>
  <c r="AU885" i="2"/>
  <c r="AV885" i="2"/>
  <c r="AY885" i="2"/>
  <c r="Q885" i="2"/>
  <c r="R885" i="2" s="1"/>
  <c r="AW356" i="2"/>
  <c r="AV356" i="2"/>
  <c r="AU356" i="2"/>
  <c r="AX356" i="2"/>
  <c r="AY356" i="2"/>
  <c r="Q356" i="2"/>
  <c r="R356" i="2" s="1"/>
  <c r="AY444" i="2"/>
  <c r="AX444" i="2"/>
  <c r="AW444" i="2"/>
  <c r="AU444" i="2"/>
  <c r="AV444" i="2"/>
  <c r="Q444" i="2"/>
  <c r="R444" i="2" s="1"/>
  <c r="AY592" i="2"/>
  <c r="AX592" i="2"/>
  <c r="AW592" i="2"/>
  <c r="AU592" i="2"/>
  <c r="AV592" i="2"/>
  <c r="Q592" i="2"/>
  <c r="R592" i="2" s="1"/>
  <c r="AY1153" i="2"/>
  <c r="AX1153" i="2"/>
  <c r="AW1153" i="2"/>
  <c r="AV1153" i="2"/>
  <c r="AU1153" i="2"/>
  <c r="Q1153" i="2"/>
  <c r="R1153" i="2" s="1"/>
  <c r="AX1139" i="2"/>
  <c r="AW1139" i="2"/>
  <c r="AY1139" i="2"/>
  <c r="AV1139" i="2"/>
  <c r="AU1139" i="2"/>
  <c r="Q1139" i="2"/>
  <c r="R1139" i="2" s="1"/>
  <c r="AW1182" i="2"/>
  <c r="AU1182" i="2"/>
  <c r="AY1182" i="2"/>
  <c r="AV1182" i="2"/>
  <c r="AX1182" i="2"/>
  <c r="Q1182" i="2"/>
  <c r="R1182" i="2" s="1"/>
  <c r="AV692" i="2"/>
  <c r="AU692" i="2"/>
  <c r="AY692" i="2"/>
  <c r="AW692" i="2"/>
  <c r="AX692" i="2"/>
  <c r="Q692" i="2"/>
  <c r="R692" i="2" s="1"/>
  <c r="AY303" i="2"/>
  <c r="AX303" i="2"/>
  <c r="AV303" i="2"/>
  <c r="AW303" i="2"/>
  <c r="AU303" i="2"/>
  <c r="Q303" i="2"/>
  <c r="R303" i="2" s="1"/>
  <c r="AX748" i="2"/>
  <c r="AW748" i="2"/>
  <c r="AV748" i="2"/>
  <c r="AU748" i="2"/>
  <c r="AY748" i="2"/>
  <c r="Q748" i="2"/>
  <c r="R748" i="2" s="1"/>
  <c r="AY506" i="2"/>
  <c r="AX506" i="2"/>
  <c r="AW506" i="2"/>
  <c r="AV506" i="2"/>
  <c r="AU506" i="2"/>
  <c r="Q506" i="2"/>
  <c r="R506" i="2" s="1"/>
  <c r="AY164" i="2"/>
  <c r="AX164" i="2"/>
  <c r="AW164" i="2"/>
  <c r="AV164" i="2"/>
  <c r="AU164" i="2"/>
  <c r="Q164" i="2"/>
  <c r="R164" i="2" s="1"/>
  <c r="AX889" i="2"/>
  <c r="AW889" i="2"/>
  <c r="AU889" i="2"/>
  <c r="AY889" i="2"/>
  <c r="AV889" i="2"/>
  <c r="Q889" i="2"/>
  <c r="R889" i="2" s="1"/>
  <c r="AY1000" i="2"/>
  <c r="AX1000" i="2"/>
  <c r="AV1000" i="2"/>
  <c r="AU1000" i="2"/>
  <c r="AW1000" i="2"/>
  <c r="Q1000" i="2"/>
  <c r="R1000" i="2" s="1"/>
  <c r="AX1469" i="2"/>
  <c r="AW1469" i="2"/>
  <c r="AY1469" i="2"/>
  <c r="AV1469" i="2"/>
  <c r="AU1469" i="2"/>
  <c r="Q1469" i="2"/>
  <c r="R1469" i="2" s="1"/>
  <c r="AV1213" i="2"/>
  <c r="AU1213" i="2"/>
  <c r="AY1213" i="2"/>
  <c r="AX1213" i="2"/>
  <c r="AW1213" i="2"/>
  <c r="Q1213" i="2"/>
  <c r="R1213" i="2" s="1"/>
  <c r="AX219" i="2"/>
  <c r="AV219" i="2"/>
  <c r="AU219" i="2"/>
  <c r="AY219" i="2"/>
  <c r="AW219" i="2"/>
  <c r="Q219" i="2"/>
  <c r="R219" i="2" s="1"/>
  <c r="AU1039" i="2"/>
  <c r="AY1039" i="2"/>
  <c r="AX1039" i="2"/>
  <c r="AV1039" i="2"/>
  <c r="AW1039" i="2"/>
  <c r="Q1039" i="2"/>
  <c r="R1039" i="2" s="1"/>
  <c r="AV485" i="2"/>
  <c r="AU485" i="2"/>
  <c r="AY485" i="2"/>
  <c r="AX485" i="2"/>
  <c r="AW485" i="2"/>
  <c r="Q485" i="2"/>
  <c r="R485" i="2" s="1"/>
  <c r="AX1302" i="2"/>
  <c r="AU1302" i="2"/>
  <c r="AW1302" i="2"/>
  <c r="AV1302" i="2"/>
  <c r="AY1302" i="2"/>
  <c r="Q1302" i="2"/>
  <c r="R1302" i="2" s="1"/>
  <c r="AX863" i="2"/>
  <c r="AW863" i="2"/>
  <c r="AU863" i="2"/>
  <c r="AY863" i="2"/>
  <c r="AV863" i="2"/>
  <c r="Q863" i="2"/>
  <c r="R863" i="2" s="1"/>
  <c r="AV1082" i="2"/>
  <c r="AU1082" i="2"/>
  <c r="AX1082" i="2"/>
  <c r="AW1082" i="2"/>
  <c r="AY1082" i="2"/>
  <c r="Q1082" i="2"/>
  <c r="R1082" i="2" s="1"/>
  <c r="AY926" i="2"/>
  <c r="AU926" i="2"/>
  <c r="AX926" i="2"/>
  <c r="AW926" i="2"/>
  <c r="AV926" i="2"/>
  <c r="Q926" i="2"/>
  <c r="R926" i="2" s="1"/>
  <c r="AY438" i="2"/>
  <c r="AX438" i="2"/>
  <c r="AW438" i="2"/>
  <c r="AV438" i="2"/>
  <c r="AU438" i="2"/>
  <c r="Q438" i="2"/>
  <c r="R438" i="2" s="1"/>
  <c r="AW931" i="2"/>
  <c r="AV931" i="2"/>
  <c r="AU931" i="2"/>
  <c r="AY931" i="2"/>
  <c r="AX931" i="2"/>
  <c r="Q931" i="2"/>
  <c r="R931" i="2" s="1"/>
  <c r="AY442" i="2"/>
  <c r="AX442" i="2"/>
  <c r="AW442" i="2"/>
  <c r="AU442" i="2"/>
  <c r="AV442" i="2"/>
  <c r="Q442" i="2"/>
  <c r="R442" i="2" s="1"/>
  <c r="AW1497" i="2"/>
  <c r="AU1497" i="2"/>
  <c r="AX1497" i="2"/>
  <c r="AV1497" i="2"/>
  <c r="AY1497" i="2"/>
  <c r="Q1497" i="2"/>
  <c r="R1497" i="2" s="1"/>
  <c r="AX987" i="2"/>
  <c r="AW987" i="2"/>
  <c r="AV987" i="2"/>
  <c r="AU987" i="2"/>
  <c r="AY987" i="2"/>
  <c r="Q987" i="2"/>
  <c r="R987" i="2" s="1"/>
  <c r="AX853" i="2"/>
  <c r="AU853" i="2"/>
  <c r="AV853" i="2"/>
  <c r="AW853" i="2"/>
  <c r="AY853" i="2"/>
  <c r="Q853" i="2"/>
  <c r="R853" i="2" s="1"/>
  <c r="AV495" i="2"/>
  <c r="AU495" i="2"/>
  <c r="AY495" i="2"/>
  <c r="AX495" i="2"/>
  <c r="AW495" i="2"/>
  <c r="Q495" i="2"/>
  <c r="R495" i="2" s="1"/>
  <c r="C10" i="5"/>
  <c r="AU589" i="2"/>
  <c r="AY589" i="2"/>
  <c r="AV589" i="2"/>
  <c r="AW589" i="2"/>
  <c r="AX589" i="2"/>
  <c r="Q589" i="2"/>
  <c r="R589" i="2" s="1"/>
  <c r="AX873" i="2"/>
  <c r="AW873" i="2"/>
  <c r="AU873" i="2"/>
  <c r="AY873" i="2"/>
  <c r="AV873" i="2"/>
  <c r="Q873" i="2"/>
  <c r="R873" i="2" s="1"/>
  <c r="AY1171" i="2"/>
  <c r="AX1171" i="2"/>
  <c r="AW1171" i="2"/>
  <c r="AV1171" i="2"/>
  <c r="AU1171" i="2"/>
  <c r="Q1171" i="2"/>
  <c r="R1171" i="2" s="1"/>
  <c r="AY749" i="2"/>
  <c r="AX749" i="2"/>
  <c r="AU749" i="2"/>
  <c r="AV749" i="2"/>
  <c r="AW749" i="2"/>
  <c r="Q749" i="2"/>
  <c r="R749" i="2" s="1"/>
  <c r="AU575" i="2"/>
  <c r="AY575" i="2"/>
  <c r="AV575" i="2"/>
  <c r="AX575" i="2"/>
  <c r="AW575" i="2"/>
  <c r="Q575" i="2"/>
  <c r="R575" i="2" s="1"/>
  <c r="AW314" i="2"/>
  <c r="AV314" i="2"/>
  <c r="AU314" i="2"/>
  <c r="AY314" i="2"/>
  <c r="AX314" i="2"/>
  <c r="Q314" i="2"/>
  <c r="R314" i="2" s="1"/>
  <c r="AY920" i="2"/>
  <c r="AU920" i="2"/>
  <c r="AX920" i="2"/>
  <c r="AW920" i="2"/>
  <c r="AV920" i="2"/>
  <c r="Q920" i="2"/>
  <c r="R920" i="2" s="1"/>
  <c r="AV467" i="2"/>
  <c r="AU467" i="2"/>
  <c r="AY467" i="2"/>
  <c r="AX467" i="2"/>
  <c r="AW467" i="2"/>
  <c r="Q467" i="2"/>
  <c r="R467" i="2" s="1"/>
  <c r="AV437" i="2"/>
  <c r="AU437" i="2"/>
  <c r="AY437" i="2"/>
  <c r="AX437" i="2"/>
  <c r="AW437" i="2"/>
  <c r="Q437" i="2"/>
  <c r="R437" i="2" s="1"/>
  <c r="AX967" i="2"/>
  <c r="AW967" i="2"/>
  <c r="AV967" i="2"/>
  <c r="AU967" i="2"/>
  <c r="AY967" i="2"/>
  <c r="Q967" i="2"/>
  <c r="R967" i="2" s="1"/>
  <c r="AU571" i="2"/>
  <c r="AY571" i="2"/>
  <c r="AV571" i="2"/>
  <c r="AX571" i="2"/>
  <c r="AW571" i="2"/>
  <c r="Q571" i="2"/>
  <c r="R571" i="2" s="1"/>
  <c r="AV668" i="2"/>
  <c r="AU668" i="2"/>
  <c r="AY668" i="2"/>
  <c r="AW668" i="2"/>
  <c r="AX668" i="2"/>
  <c r="Q668" i="2"/>
  <c r="R668" i="2" s="1"/>
  <c r="AX977" i="2"/>
  <c r="AW977" i="2"/>
  <c r="AV977" i="2"/>
  <c r="AU977" i="2"/>
  <c r="AY977" i="2"/>
  <c r="Q977" i="2"/>
  <c r="R977" i="2" s="1"/>
  <c r="AX1249" i="2"/>
  <c r="AW1249" i="2"/>
  <c r="AU1249" i="2"/>
  <c r="AY1249" i="2"/>
  <c r="AV1249" i="2"/>
  <c r="Q1249" i="2"/>
  <c r="R1249" i="2" s="1"/>
  <c r="AX818" i="2"/>
  <c r="AW818" i="2"/>
  <c r="AV818" i="2"/>
  <c r="AY818" i="2"/>
  <c r="AU818" i="2"/>
  <c r="Q818" i="2"/>
  <c r="R818" i="2" s="1"/>
  <c r="AY287" i="2"/>
  <c r="AX287" i="2"/>
  <c r="AV287" i="2"/>
  <c r="AW287" i="2"/>
  <c r="AU287" i="2"/>
  <c r="Q287" i="2"/>
  <c r="R287" i="2" s="1"/>
  <c r="AU583" i="2"/>
  <c r="AY583" i="2"/>
  <c r="AV583" i="2"/>
  <c r="AX583" i="2"/>
  <c r="AW583" i="2"/>
  <c r="Q583" i="2"/>
  <c r="R583" i="2" s="1"/>
  <c r="AU155" i="2"/>
  <c r="AY155" i="2"/>
  <c r="AX155" i="2"/>
  <c r="AW155" i="2"/>
  <c r="AV155" i="2"/>
  <c r="Q155" i="2"/>
  <c r="R155" i="2" s="1"/>
  <c r="AY761" i="2"/>
  <c r="AX761" i="2"/>
  <c r="AU761" i="2"/>
  <c r="AW761" i="2"/>
  <c r="AV761" i="2"/>
  <c r="Q761" i="2"/>
  <c r="R761" i="2" s="1"/>
  <c r="AV218" i="2"/>
  <c r="AY218" i="2"/>
  <c r="AX218" i="2"/>
  <c r="AU218" i="2"/>
  <c r="AW218" i="2"/>
  <c r="Q218" i="2"/>
  <c r="R218" i="2" s="1"/>
  <c r="AY460" i="2"/>
  <c r="AX460" i="2"/>
  <c r="AW460" i="2"/>
  <c r="AU460" i="2"/>
  <c r="AV460" i="2"/>
  <c r="Q460" i="2"/>
  <c r="R460" i="2" s="1"/>
  <c r="AY998" i="2"/>
  <c r="AX998" i="2"/>
  <c r="AV998" i="2"/>
  <c r="AU998" i="2"/>
  <c r="AW998" i="2"/>
  <c r="Q998" i="2"/>
  <c r="R998" i="2" s="1"/>
  <c r="AU573" i="2"/>
  <c r="AY573" i="2"/>
  <c r="AV573" i="2"/>
  <c r="AW573" i="2"/>
  <c r="AX573" i="2"/>
  <c r="Q573" i="2"/>
  <c r="R573" i="2" s="1"/>
  <c r="AY747" i="2"/>
  <c r="AX747" i="2"/>
  <c r="AU747" i="2"/>
  <c r="AW747" i="2"/>
  <c r="AV747" i="2"/>
  <c r="Q747" i="2"/>
  <c r="R747" i="2" s="1"/>
  <c r="AY755" i="2"/>
  <c r="AX755" i="2"/>
  <c r="AU755" i="2"/>
  <c r="AV755" i="2"/>
  <c r="AW755" i="2"/>
  <c r="Q755" i="2"/>
  <c r="R755" i="2" s="1"/>
  <c r="AU1080" i="2"/>
  <c r="AW1080" i="2"/>
  <c r="AY1080" i="2"/>
  <c r="AX1080" i="2"/>
  <c r="AV1080" i="2"/>
  <c r="Q1080" i="2"/>
  <c r="R1080" i="2" s="1"/>
  <c r="AV1443" i="2"/>
  <c r="AU1443" i="2"/>
  <c r="AY1443" i="2"/>
  <c r="AW1443" i="2"/>
  <c r="AX1443" i="2"/>
  <c r="Q1443" i="2"/>
  <c r="R1443" i="2" s="1"/>
  <c r="AU153" i="2"/>
  <c r="AX153" i="2"/>
  <c r="AW153" i="2"/>
  <c r="AV153" i="2"/>
  <c r="AY153" i="2"/>
  <c r="Q153" i="2"/>
  <c r="R153" i="2" s="1"/>
  <c r="AV193" i="2"/>
  <c r="AW193" i="2"/>
  <c r="AU193" i="2"/>
  <c r="AY193" i="2"/>
  <c r="AX193" i="2"/>
  <c r="Q193" i="2"/>
  <c r="R193" i="2" s="1"/>
  <c r="AU117" i="2"/>
  <c r="AW117" i="2"/>
  <c r="AV117" i="2"/>
  <c r="AY117" i="2"/>
  <c r="AX117" i="2"/>
  <c r="Q117" i="2"/>
  <c r="R117" i="2" s="1"/>
  <c r="AV813" i="2"/>
  <c r="AU813" i="2"/>
  <c r="AW813" i="2"/>
  <c r="AY813" i="2"/>
  <c r="AX813" i="2"/>
  <c r="Q813" i="2"/>
  <c r="R813" i="2" s="1"/>
  <c r="AV258" i="2"/>
  <c r="AU258" i="2"/>
  <c r="AX258" i="2"/>
  <c r="AW258" i="2"/>
  <c r="AY258" i="2"/>
  <c r="Q258" i="2"/>
  <c r="R258" i="2" s="1"/>
  <c r="AV509" i="2"/>
  <c r="AU509" i="2"/>
  <c r="AY509" i="2"/>
  <c r="AX509" i="2"/>
  <c r="AW509" i="2"/>
  <c r="Q509" i="2"/>
  <c r="R509" i="2" s="1"/>
  <c r="AW1186" i="2"/>
  <c r="AU1186" i="2"/>
  <c r="AY1186" i="2"/>
  <c r="AX1186" i="2"/>
  <c r="AV1186" i="2"/>
  <c r="Q1186" i="2"/>
  <c r="R1186" i="2" s="1"/>
  <c r="AX835" i="2"/>
  <c r="AU835" i="2"/>
  <c r="AY835" i="2"/>
  <c r="AW835" i="2"/>
  <c r="AV835" i="2"/>
  <c r="Q835" i="2"/>
  <c r="R835" i="2" s="1"/>
  <c r="AU97" i="2"/>
  <c r="AX97" i="2"/>
  <c r="AW97" i="2"/>
  <c r="AV97" i="2"/>
  <c r="AY97" i="2"/>
  <c r="Q97" i="2"/>
  <c r="R97" i="2" s="1"/>
  <c r="AY94" i="2"/>
  <c r="AX94" i="2"/>
  <c r="AW94" i="2"/>
  <c r="AV94" i="2"/>
  <c r="AU94" i="2"/>
  <c r="Q94" i="2"/>
  <c r="R94" i="2" s="1"/>
  <c r="AY906" i="2"/>
  <c r="AU906" i="2"/>
  <c r="AX906" i="2"/>
  <c r="AW906" i="2"/>
  <c r="AV906" i="2"/>
  <c r="Q906" i="2"/>
  <c r="R906" i="2" s="1"/>
  <c r="AV471" i="2"/>
  <c r="AU471" i="2"/>
  <c r="AY471" i="2"/>
  <c r="AX471" i="2"/>
  <c r="AW471" i="2"/>
  <c r="Q471" i="2"/>
  <c r="R471" i="2" s="1"/>
  <c r="AU1033" i="2"/>
  <c r="AY1033" i="2"/>
  <c r="AX1033" i="2"/>
  <c r="AV1033" i="2"/>
  <c r="AW1033" i="2"/>
  <c r="Q1033" i="2"/>
  <c r="R1033" i="2" s="1"/>
  <c r="AY476" i="2"/>
  <c r="AX476" i="2"/>
  <c r="AW476" i="2"/>
  <c r="AU476" i="2"/>
  <c r="AV476" i="2"/>
  <c r="Q476" i="2"/>
  <c r="R476" i="2" s="1"/>
  <c r="AY1276" i="2"/>
  <c r="AW1276" i="2"/>
  <c r="AV1276" i="2"/>
  <c r="AX1276" i="2"/>
  <c r="AU1276" i="2"/>
  <c r="Q1276" i="2"/>
  <c r="R1276" i="2" s="1"/>
  <c r="AU165" i="2"/>
  <c r="AX165" i="2"/>
  <c r="AW165" i="2"/>
  <c r="AV165" i="2"/>
  <c r="AY165" i="2"/>
  <c r="Q165" i="2"/>
  <c r="R165" i="2" s="1"/>
  <c r="AW717" i="2"/>
  <c r="AV717" i="2"/>
  <c r="AY717" i="2"/>
  <c r="AX717" i="2"/>
  <c r="AU717" i="2"/>
  <c r="Q717" i="2"/>
  <c r="R717" i="2" s="1"/>
  <c r="AY1195" i="2"/>
  <c r="AX1195" i="2"/>
  <c r="AW1195" i="2"/>
  <c r="AV1195" i="2"/>
  <c r="AU1195" i="2"/>
  <c r="Q1195" i="2"/>
  <c r="R1195" i="2" s="1"/>
  <c r="AX1486" i="2"/>
  <c r="AW1486" i="2"/>
  <c r="AV1486" i="2"/>
  <c r="AU1486" i="2"/>
  <c r="AY1486" i="2"/>
  <c r="Q1486" i="2"/>
  <c r="R1486" i="2" s="1"/>
  <c r="AY1163" i="2"/>
  <c r="AX1163" i="2"/>
  <c r="AW1163" i="2"/>
  <c r="AV1163" i="2"/>
  <c r="AU1163" i="2"/>
  <c r="Q1163" i="2"/>
  <c r="R1163" i="2" s="1"/>
  <c r="AW1196" i="2"/>
  <c r="AV1196" i="2"/>
  <c r="AU1196" i="2"/>
  <c r="AY1196" i="2"/>
  <c r="AX1196" i="2"/>
  <c r="Q1196" i="2"/>
  <c r="R1196" i="2" s="1"/>
  <c r="AX1308" i="2"/>
  <c r="AU1308" i="2"/>
  <c r="AY1308" i="2"/>
  <c r="AW1308" i="2"/>
  <c r="AV1308" i="2"/>
  <c r="Q1308" i="2"/>
  <c r="R1308" i="2" s="1"/>
  <c r="AW1184" i="2"/>
  <c r="AU1184" i="2"/>
  <c r="AY1184" i="2"/>
  <c r="AX1184" i="2"/>
  <c r="AV1184" i="2"/>
  <c r="Q1184" i="2"/>
  <c r="R1184" i="2" s="1"/>
  <c r="AY440" i="2"/>
  <c r="AX440" i="2"/>
  <c r="AW440" i="2"/>
  <c r="AV440" i="2"/>
  <c r="AU440" i="2"/>
  <c r="Q440" i="2"/>
  <c r="R440" i="2" s="1"/>
  <c r="AX370" i="2"/>
  <c r="AW370" i="2"/>
  <c r="AV370" i="2"/>
  <c r="AU370" i="2"/>
  <c r="AY370" i="2"/>
  <c r="Q370" i="2"/>
  <c r="R370" i="2" s="1"/>
  <c r="AU1078" i="2"/>
  <c r="AV1078" i="2"/>
  <c r="AY1078" i="2"/>
  <c r="AX1078" i="2"/>
  <c r="AW1078" i="2"/>
  <c r="Q1078" i="2"/>
  <c r="R1078" i="2" s="1"/>
  <c r="AY144" i="2"/>
  <c r="AX144" i="2"/>
  <c r="AW144" i="2"/>
  <c r="AV144" i="2"/>
  <c r="AU144" i="2"/>
  <c r="Q144" i="2"/>
  <c r="R144" i="2" s="1"/>
  <c r="AW346" i="2"/>
  <c r="AV346" i="2"/>
  <c r="AU346" i="2"/>
  <c r="AY346" i="2"/>
  <c r="AX346" i="2"/>
  <c r="Q346" i="2"/>
  <c r="R346" i="2" s="1"/>
  <c r="AY446" i="2"/>
  <c r="AX446" i="2"/>
  <c r="AW446" i="2"/>
  <c r="AU446" i="2"/>
  <c r="AV446" i="2"/>
  <c r="Q446" i="2"/>
  <c r="R446" i="2" s="1"/>
  <c r="AX253" i="2"/>
  <c r="AV253" i="2"/>
  <c r="AW253" i="2"/>
  <c r="AU253" i="2"/>
  <c r="AY253" i="2"/>
  <c r="Q253" i="2"/>
  <c r="R253" i="2" s="1"/>
  <c r="AY1413" i="2"/>
  <c r="AV1413" i="2"/>
  <c r="AX1413" i="2"/>
  <c r="AW1413" i="2"/>
  <c r="AU1413" i="2"/>
  <c r="Q1413" i="2"/>
  <c r="R1413" i="2" s="1"/>
  <c r="AX170" i="2"/>
  <c r="AW170" i="2"/>
  <c r="AY170" i="2"/>
  <c r="AV170" i="2"/>
  <c r="AU170" i="2"/>
  <c r="Q170" i="2"/>
  <c r="R170" i="2" s="1"/>
  <c r="AU608" i="2"/>
  <c r="AW608" i="2"/>
  <c r="AY608" i="2"/>
  <c r="AX608" i="2"/>
  <c r="AV608" i="2"/>
  <c r="Q608" i="2"/>
  <c r="R608" i="2" s="1"/>
  <c r="AY600" i="2"/>
  <c r="AX600" i="2"/>
  <c r="AW600" i="2"/>
  <c r="AU600" i="2"/>
  <c r="AV600" i="2"/>
  <c r="Q600" i="2"/>
  <c r="R600" i="2" s="1"/>
  <c r="AX605" i="2"/>
  <c r="AW605" i="2"/>
  <c r="AV605" i="2"/>
  <c r="AY605" i="2"/>
  <c r="AU605" i="2"/>
  <c r="Q605" i="2"/>
  <c r="R605" i="2" s="1"/>
  <c r="AU103" i="2"/>
  <c r="AW103" i="2"/>
  <c r="AV103" i="2"/>
  <c r="AY103" i="2"/>
  <c r="AX103" i="2"/>
  <c r="Q103" i="2"/>
  <c r="R103" i="2" s="1"/>
  <c r="AY263" i="2"/>
  <c r="AX263" i="2"/>
  <c r="AV263" i="2"/>
  <c r="AW263" i="2"/>
  <c r="AU263" i="2"/>
  <c r="Q263" i="2"/>
  <c r="R263" i="2" s="1"/>
  <c r="AX991" i="2"/>
  <c r="AW991" i="2"/>
  <c r="AV991" i="2"/>
  <c r="AU991" i="2"/>
  <c r="AY991" i="2"/>
  <c r="Q991" i="2"/>
  <c r="R991" i="2" s="1"/>
  <c r="AY753" i="2"/>
  <c r="AX753" i="2"/>
  <c r="AU753" i="2"/>
  <c r="AW753" i="2"/>
  <c r="AV753" i="2"/>
  <c r="Q753" i="2"/>
  <c r="R753" i="2" s="1"/>
  <c r="AU101" i="2"/>
  <c r="AX101" i="2"/>
  <c r="AW101" i="2"/>
  <c r="AV101" i="2"/>
  <c r="AY101" i="2"/>
  <c r="Q101" i="2"/>
  <c r="R101" i="2" s="1"/>
  <c r="AU727" i="2"/>
  <c r="AY727" i="2"/>
  <c r="AV727" i="2"/>
  <c r="AX727" i="2"/>
  <c r="AW727" i="2"/>
  <c r="Q727" i="2"/>
  <c r="R727" i="2" s="1"/>
  <c r="AX770" i="2"/>
  <c r="AW770" i="2"/>
  <c r="AV770" i="2"/>
  <c r="AU770" i="2"/>
  <c r="AY770" i="2"/>
  <c r="Q770" i="2"/>
  <c r="R770" i="2" s="1"/>
  <c r="AX855" i="2"/>
  <c r="AW855" i="2"/>
  <c r="AU855" i="2"/>
  <c r="AY855" i="2"/>
  <c r="AV855" i="2"/>
  <c r="Q855" i="2"/>
  <c r="R855" i="2" s="1"/>
  <c r="AY751" i="2"/>
  <c r="AX751" i="2"/>
  <c r="AU751" i="2"/>
  <c r="AW751" i="2"/>
  <c r="AV751" i="2"/>
  <c r="Q751" i="2"/>
  <c r="R751" i="2" s="1"/>
  <c r="AW919" i="2"/>
  <c r="AV919" i="2"/>
  <c r="AU919" i="2"/>
  <c r="AY919" i="2"/>
  <c r="AX919" i="2"/>
  <c r="Q919" i="2"/>
  <c r="R919" i="2" s="1"/>
  <c r="AX194" i="2"/>
  <c r="AW194" i="2"/>
  <c r="AV194" i="2"/>
  <c r="AY194" i="2"/>
  <c r="AU194" i="2"/>
  <c r="Q194" i="2"/>
  <c r="R194" i="2" s="1"/>
  <c r="AY1222" i="2"/>
  <c r="AW1222" i="2"/>
  <c r="AV1222" i="2"/>
  <c r="AX1222" i="2"/>
  <c r="AU1222" i="2"/>
  <c r="Q1222" i="2"/>
  <c r="R1222" i="2" s="1"/>
  <c r="AY1191" i="2"/>
  <c r="AX1191" i="2"/>
  <c r="AW1191" i="2"/>
  <c r="AV1191" i="2"/>
  <c r="AU1191" i="2"/>
  <c r="Q1191" i="2"/>
  <c r="R1191" i="2" s="1"/>
  <c r="AX981" i="2"/>
  <c r="AW981" i="2"/>
  <c r="AV981" i="2"/>
  <c r="AU981" i="2"/>
  <c r="AY981" i="2"/>
  <c r="Q981" i="2"/>
  <c r="R981" i="2" s="1"/>
  <c r="AY267" i="2"/>
  <c r="AX267" i="2"/>
  <c r="AV267" i="2"/>
  <c r="AW267" i="2"/>
  <c r="AU267" i="2"/>
  <c r="Q267" i="2"/>
  <c r="R267" i="2" s="1"/>
  <c r="AY775" i="2"/>
  <c r="AX775" i="2"/>
  <c r="AU775" i="2"/>
  <c r="AW775" i="2"/>
  <c r="AV775" i="2"/>
  <c r="Q775" i="2"/>
  <c r="R775" i="2" s="1"/>
  <c r="AV479" i="2"/>
  <c r="AU479" i="2"/>
  <c r="AY479" i="2"/>
  <c r="AX479" i="2"/>
  <c r="AW479" i="2"/>
  <c r="Q479" i="2"/>
  <c r="R479" i="2" s="1"/>
  <c r="AY763" i="2"/>
  <c r="AX763" i="2"/>
  <c r="AU763" i="2"/>
  <c r="AW763" i="2"/>
  <c r="AV763" i="2"/>
  <c r="Q763" i="2"/>
  <c r="R763" i="2" s="1"/>
  <c r="AV652" i="2"/>
  <c r="AU652" i="2"/>
  <c r="AY652" i="2"/>
  <c r="AW652" i="2"/>
  <c r="AX652" i="2"/>
  <c r="Q652" i="2"/>
  <c r="R652" i="2" s="1"/>
  <c r="AW1198" i="2"/>
  <c r="AV1198" i="2"/>
  <c r="AU1198" i="2"/>
  <c r="AY1198" i="2"/>
  <c r="AX1198" i="2"/>
  <c r="Q1198" i="2"/>
  <c r="R1198" i="2" s="1"/>
  <c r="AX192" i="2"/>
  <c r="AW192" i="2"/>
  <c r="AV192" i="2"/>
  <c r="AU192" i="2"/>
  <c r="AY192" i="2"/>
  <c r="Q192" i="2"/>
  <c r="R192" i="2" s="1"/>
  <c r="AY1389" i="2"/>
  <c r="AV1389" i="2"/>
  <c r="AX1389" i="2"/>
  <c r="AW1389" i="2"/>
  <c r="AU1389" i="2"/>
  <c r="Q1389" i="2"/>
  <c r="R1389" i="2" s="1"/>
  <c r="AU123" i="2"/>
  <c r="AV123" i="2"/>
  <c r="AY123" i="2"/>
  <c r="AX123" i="2"/>
  <c r="AW123" i="2"/>
  <c r="Q123" i="2"/>
  <c r="R123" i="2" s="1"/>
  <c r="AY1254" i="2"/>
  <c r="AW1254" i="2"/>
  <c r="AV1254" i="2"/>
  <c r="AX1254" i="2"/>
  <c r="AU1254" i="2"/>
  <c r="Q1254" i="2"/>
  <c r="R1254" i="2" s="1"/>
  <c r="AU616" i="2"/>
  <c r="AW616" i="2"/>
  <c r="AY616" i="2"/>
  <c r="AX616" i="2"/>
  <c r="AV616" i="2"/>
  <c r="Q616" i="2"/>
  <c r="R616" i="2" s="1"/>
  <c r="AY912" i="2"/>
  <c r="AU912" i="2"/>
  <c r="AX912" i="2"/>
  <c r="AW912" i="2"/>
  <c r="AV912" i="2"/>
  <c r="Q912" i="2"/>
  <c r="R912" i="2" s="1"/>
  <c r="AV1340" i="2"/>
  <c r="AY1340" i="2"/>
  <c r="AU1340" i="2"/>
  <c r="AW1340" i="2"/>
  <c r="AX1340" i="2"/>
  <c r="Q1340" i="2"/>
  <c r="R1340" i="2" s="1"/>
  <c r="C14" i="5"/>
  <c r="AY171" i="2"/>
  <c r="AX171" i="2"/>
  <c r="AW171" i="2"/>
  <c r="AV171" i="2"/>
  <c r="AU171" i="2"/>
  <c r="Q171" i="2"/>
  <c r="R171" i="2" s="1"/>
  <c r="AX834" i="2"/>
  <c r="AW834" i="2"/>
  <c r="AV834" i="2"/>
  <c r="AY834" i="2"/>
  <c r="AU834" i="2"/>
  <c r="Q834" i="2"/>
  <c r="R834" i="2" s="1"/>
  <c r="AV507" i="2"/>
  <c r="AU507" i="2"/>
  <c r="AY507" i="2"/>
  <c r="AX507" i="2"/>
  <c r="AW507" i="2"/>
  <c r="Q507" i="2"/>
  <c r="R507" i="2" s="1"/>
  <c r="AY436" i="2"/>
  <c r="AX436" i="2"/>
  <c r="AW436" i="2"/>
  <c r="AV436" i="2"/>
  <c r="AU436" i="2"/>
  <c r="Q436" i="2"/>
  <c r="R436" i="2" s="1"/>
  <c r="AW927" i="2"/>
  <c r="AV927" i="2"/>
  <c r="AU927" i="2"/>
  <c r="AY927" i="2"/>
  <c r="AX927" i="2"/>
  <c r="Q927" i="2"/>
  <c r="R927" i="2" s="1"/>
  <c r="AX1239" i="2"/>
  <c r="AW1239" i="2"/>
  <c r="AY1239" i="2"/>
  <c r="AV1239" i="2"/>
  <c r="AU1239" i="2"/>
  <c r="Q1239" i="2"/>
  <c r="R1239" i="2" s="1"/>
  <c r="AX204" i="2"/>
  <c r="AW204" i="2"/>
  <c r="AV204" i="2"/>
  <c r="AY204" i="2"/>
  <c r="AU204" i="2"/>
  <c r="Q204" i="2"/>
  <c r="R204" i="2" s="1"/>
  <c r="AV308" i="2"/>
  <c r="AU308" i="2"/>
  <c r="AY308" i="2"/>
  <c r="AW308" i="2"/>
  <c r="AX308" i="2"/>
  <c r="Q308" i="2"/>
  <c r="R308" i="2" s="1"/>
  <c r="AY1206" i="2"/>
  <c r="AW1206" i="2"/>
  <c r="AX1206" i="2"/>
  <c r="AV1206" i="2"/>
  <c r="AU1206" i="2"/>
  <c r="Q1206" i="2"/>
  <c r="R1206" i="2" s="1"/>
  <c r="AX733" i="2"/>
  <c r="AU733" i="2"/>
  <c r="AW733" i="2"/>
  <c r="AV733" i="2"/>
  <c r="AY733" i="2"/>
  <c r="Q733" i="2"/>
  <c r="R733" i="2" s="1"/>
  <c r="AU731" i="2"/>
  <c r="AX731" i="2"/>
  <c r="AW731" i="2"/>
  <c r="AY731" i="2"/>
  <c r="AV731" i="2"/>
  <c r="Q731" i="2"/>
  <c r="R731" i="2" s="1"/>
  <c r="AW701" i="2"/>
  <c r="AY701" i="2"/>
  <c r="AV701" i="2"/>
  <c r="AU701" i="2"/>
  <c r="AX701" i="2"/>
  <c r="Q701" i="2"/>
  <c r="R701" i="2" s="1"/>
  <c r="AY1328" i="2"/>
  <c r="AX1328" i="2"/>
  <c r="AV1328" i="2"/>
  <c r="AW1328" i="2"/>
  <c r="AU1328" i="2"/>
  <c r="Q1328" i="2"/>
  <c r="R1328" i="2" s="1"/>
  <c r="AY1479" i="2"/>
  <c r="AX1479" i="2"/>
  <c r="AU1479" i="2"/>
  <c r="AW1479" i="2"/>
  <c r="AV1479" i="2"/>
  <c r="Q1479" i="2"/>
  <c r="R1479" i="2" s="1"/>
  <c r="AY462" i="2"/>
  <c r="AX462" i="2"/>
  <c r="AW462" i="2"/>
  <c r="AU462" i="2"/>
  <c r="AV462" i="2"/>
  <c r="Q462" i="2"/>
  <c r="R462" i="2" s="1"/>
  <c r="AY779" i="2"/>
  <c r="AX779" i="2"/>
  <c r="AU779" i="2"/>
  <c r="AW779" i="2"/>
  <c r="AV779" i="2"/>
  <c r="Q779" i="2"/>
  <c r="R779" i="2" s="1"/>
  <c r="AV491" i="2"/>
  <c r="AU491" i="2"/>
  <c r="AY491" i="2"/>
  <c r="AX491" i="2"/>
  <c r="AW491" i="2"/>
  <c r="Q491" i="2"/>
  <c r="R491" i="2" s="1"/>
  <c r="AY771" i="2"/>
  <c r="AX771" i="2"/>
  <c r="AU771" i="2"/>
  <c r="AW771" i="2"/>
  <c r="AV771" i="2"/>
  <c r="Q771" i="2"/>
  <c r="R771" i="2" s="1"/>
  <c r="AU1317" i="2"/>
  <c r="AV1317" i="2"/>
  <c r="AX1317" i="2"/>
  <c r="AY1317" i="2"/>
  <c r="AW1317" i="2"/>
  <c r="Q1317" i="2"/>
  <c r="R1317" i="2" s="1"/>
  <c r="AY767" i="2"/>
  <c r="AX767" i="2"/>
  <c r="AU767" i="2"/>
  <c r="AW767" i="2"/>
  <c r="AV767" i="2"/>
  <c r="Q767" i="2"/>
  <c r="R767" i="2" s="1"/>
  <c r="AX1467" i="2"/>
  <c r="AW1467" i="2"/>
  <c r="AY1467" i="2"/>
  <c r="AV1467" i="2"/>
  <c r="AU1467" i="2"/>
  <c r="Q1467" i="2"/>
  <c r="R1467" i="2" s="1"/>
  <c r="AU515" i="2"/>
  <c r="AW515" i="2"/>
  <c r="AV515" i="2"/>
  <c r="AY515" i="2"/>
  <c r="AX515" i="2"/>
  <c r="Q515" i="2"/>
  <c r="R515" i="2" s="1"/>
  <c r="AU567" i="2"/>
  <c r="AY567" i="2"/>
  <c r="AV567" i="2"/>
  <c r="AX567" i="2"/>
  <c r="AW567" i="2"/>
  <c r="Q567" i="2"/>
  <c r="R567" i="2" s="1"/>
  <c r="AY928" i="2"/>
  <c r="AU928" i="2"/>
  <c r="AX928" i="2"/>
  <c r="AW928" i="2"/>
  <c r="AV928" i="2"/>
  <c r="Q928" i="2"/>
  <c r="R928" i="2" s="1"/>
  <c r="AX1243" i="2"/>
  <c r="AW1243" i="2"/>
  <c r="AU1243" i="2"/>
  <c r="AV1243" i="2"/>
  <c r="AY1243" i="2"/>
  <c r="Q1243" i="2"/>
  <c r="R1243" i="2" s="1"/>
  <c r="AY1234" i="2"/>
  <c r="AW1234" i="2"/>
  <c r="AV1234" i="2"/>
  <c r="AU1234" i="2"/>
  <c r="AX1234" i="2"/>
  <c r="Q1234" i="2"/>
  <c r="R1234" i="2" s="1"/>
  <c r="AY576" i="2"/>
  <c r="AX576" i="2"/>
  <c r="AW576" i="2"/>
  <c r="AU576" i="2"/>
  <c r="AV576" i="2"/>
  <c r="Q576" i="2"/>
  <c r="R576" i="2" s="1"/>
  <c r="AU595" i="2"/>
  <c r="AY595" i="2"/>
  <c r="AV595" i="2"/>
  <c r="AX595" i="2"/>
  <c r="AW595" i="2"/>
  <c r="Q595" i="2"/>
  <c r="R595" i="2" s="1"/>
  <c r="AY916" i="2"/>
  <c r="AU916" i="2"/>
  <c r="AX916" i="2"/>
  <c r="AW916" i="2"/>
  <c r="AV916" i="2"/>
  <c r="Q916" i="2"/>
  <c r="R916" i="2" s="1"/>
  <c r="AV503" i="2"/>
  <c r="AU503" i="2"/>
  <c r="AY503" i="2"/>
  <c r="AX503" i="2"/>
  <c r="AW503" i="2"/>
  <c r="Q503" i="2"/>
  <c r="R503" i="2" s="1"/>
  <c r="AX704" i="2"/>
  <c r="AY704" i="2"/>
  <c r="AW704" i="2"/>
  <c r="AV704" i="2"/>
  <c r="AU704" i="2"/>
  <c r="Q704" i="2"/>
  <c r="R704" i="2" s="1"/>
  <c r="AX829" i="2"/>
  <c r="AU829" i="2"/>
  <c r="AY829" i="2"/>
  <c r="AW829" i="2"/>
  <c r="AV829" i="2"/>
  <c r="Q829" i="2"/>
  <c r="R829" i="2" s="1"/>
  <c r="AY745" i="2"/>
  <c r="AX745" i="2"/>
  <c r="AU745" i="2"/>
  <c r="AV745" i="2"/>
  <c r="AW745" i="2"/>
  <c r="Q745" i="2"/>
  <c r="R745" i="2" s="1"/>
  <c r="AX1304" i="2"/>
  <c r="AU1304" i="2"/>
  <c r="AY1304" i="2"/>
  <c r="AW1304" i="2"/>
  <c r="AV1304" i="2"/>
  <c r="Q1304" i="2"/>
  <c r="R1304" i="2" s="1"/>
  <c r="AY458" i="2"/>
  <c r="AX458" i="2"/>
  <c r="AW458" i="2"/>
  <c r="AU458" i="2"/>
  <c r="AV458" i="2"/>
  <c r="Q458" i="2"/>
  <c r="R458" i="2" s="1"/>
  <c r="AW342" i="2"/>
  <c r="AV342" i="2"/>
  <c r="AU342" i="2"/>
  <c r="AY342" i="2"/>
  <c r="AX342" i="2"/>
  <c r="Q342" i="2"/>
  <c r="R342" i="2" s="1"/>
  <c r="AX869" i="2"/>
  <c r="AW869" i="2"/>
  <c r="AU869" i="2"/>
  <c r="AV869" i="2"/>
  <c r="AY869" i="2"/>
  <c r="Q869" i="2"/>
  <c r="R869" i="2" s="1"/>
  <c r="AX1475" i="2"/>
  <c r="AW1475" i="2"/>
  <c r="AV1475" i="2"/>
  <c r="AY1475" i="2"/>
  <c r="AU1475" i="2"/>
  <c r="Q1475" i="2"/>
  <c r="R1475" i="2" s="1"/>
  <c r="AW340" i="2"/>
  <c r="AV340" i="2"/>
  <c r="AU340" i="2"/>
  <c r="AX340" i="2"/>
  <c r="AY340" i="2"/>
  <c r="Q340" i="2"/>
  <c r="R340" i="2" s="1"/>
  <c r="AU1399" i="2"/>
  <c r="AY1399" i="2"/>
  <c r="AX1399" i="2"/>
  <c r="AW1399" i="2"/>
  <c r="AV1399" i="2"/>
  <c r="Q1399" i="2"/>
  <c r="R1399" i="2" s="1"/>
  <c r="AW1311" i="2"/>
  <c r="AY1311" i="2"/>
  <c r="AX1311" i="2"/>
  <c r="AV1311" i="2"/>
  <c r="AU1311" i="2"/>
  <c r="Q1311" i="2"/>
  <c r="R1311" i="2" s="1"/>
  <c r="AU527" i="2"/>
  <c r="AY527" i="2"/>
  <c r="AX527" i="2"/>
  <c r="AW527" i="2"/>
  <c r="AV527" i="2"/>
  <c r="Q527" i="2"/>
  <c r="R527" i="2" s="1"/>
  <c r="AY1181" i="2"/>
  <c r="AX1181" i="2"/>
  <c r="AW1181" i="2"/>
  <c r="AV1181" i="2"/>
  <c r="AU1181" i="2"/>
  <c r="Q1181" i="2"/>
  <c r="R1181" i="2" s="1"/>
  <c r="AY560" i="2"/>
  <c r="AX560" i="2"/>
  <c r="AW560" i="2"/>
  <c r="AU560" i="2"/>
  <c r="AV560" i="2"/>
  <c r="Q560" i="2"/>
  <c r="R560" i="2" s="1"/>
  <c r="AY96" i="2"/>
  <c r="AX96" i="2"/>
  <c r="AW96" i="2"/>
  <c r="AV96" i="2"/>
  <c r="AU96" i="2"/>
  <c r="Q96" i="2"/>
  <c r="R96" i="2" s="1"/>
  <c r="AY918" i="2"/>
  <c r="AU918" i="2"/>
  <c r="AX918" i="2"/>
  <c r="AW918" i="2"/>
  <c r="AV918" i="2"/>
  <c r="Q918" i="2"/>
  <c r="R918" i="2" s="1"/>
  <c r="AY765" i="2"/>
  <c r="AX765" i="2"/>
  <c r="AU765" i="2"/>
  <c r="AV765" i="2"/>
  <c r="AW765" i="2"/>
  <c r="Q765" i="2"/>
  <c r="R765" i="2" s="1"/>
  <c r="AV501" i="2"/>
  <c r="AU501" i="2"/>
  <c r="AY501" i="2"/>
  <c r="AX501" i="2"/>
  <c r="AW501" i="2"/>
  <c r="Q501" i="2"/>
  <c r="R501" i="2" s="1"/>
  <c r="AX168" i="2"/>
  <c r="AW168" i="2"/>
  <c r="AV168" i="2"/>
  <c r="AU168" i="2"/>
  <c r="AY168" i="2"/>
  <c r="Q168" i="2"/>
  <c r="R168" i="2" s="1"/>
  <c r="AW1165" i="2"/>
  <c r="AY1165" i="2"/>
  <c r="AX1165" i="2"/>
  <c r="AV1165" i="2"/>
  <c r="AU1165" i="2"/>
  <c r="Q1165" i="2"/>
  <c r="R1165" i="2" s="1"/>
  <c r="AU1296" i="2"/>
  <c r="AY1296" i="2"/>
  <c r="AX1296" i="2"/>
  <c r="AW1296" i="2"/>
  <c r="AV1296" i="2"/>
  <c r="Q1296" i="2"/>
  <c r="R1296" i="2" s="1"/>
  <c r="AW711" i="2"/>
  <c r="AX711" i="2"/>
  <c r="AV711" i="2"/>
  <c r="AU711" i="2"/>
  <c r="AY711" i="2"/>
  <c r="Q711" i="2"/>
  <c r="R711" i="2" s="1"/>
  <c r="AU1327" i="2"/>
  <c r="AX1327" i="2"/>
  <c r="AV1327" i="2"/>
  <c r="AY1327" i="2"/>
  <c r="AW1327" i="2"/>
  <c r="Q1327" i="2"/>
  <c r="R1327" i="2" s="1"/>
  <c r="AW606" i="2"/>
  <c r="AX606" i="2"/>
  <c r="AV606" i="2"/>
  <c r="AU606" i="2"/>
  <c r="AY606" i="2"/>
  <c r="Q606" i="2"/>
  <c r="R606" i="2" s="1"/>
  <c r="AX821" i="2"/>
  <c r="AU821" i="2"/>
  <c r="AY821" i="2"/>
  <c r="AW821" i="2"/>
  <c r="AV821" i="2"/>
  <c r="Q821" i="2"/>
  <c r="R821" i="2" s="1"/>
  <c r="AX871" i="2"/>
  <c r="AW871" i="2"/>
  <c r="AU871" i="2"/>
  <c r="AY871" i="2"/>
  <c r="AV871" i="2"/>
  <c r="Q871" i="2"/>
  <c r="R871" i="2" s="1"/>
  <c r="AY1337" i="2"/>
  <c r="AV1337" i="2"/>
  <c r="AW1337" i="2"/>
  <c r="AX1337" i="2"/>
  <c r="AU1337" i="2"/>
  <c r="Q1337" i="2"/>
  <c r="R1337" i="2" s="1"/>
  <c r="AV453" i="2"/>
  <c r="AU453" i="2"/>
  <c r="AY453" i="2"/>
  <c r="AX453" i="2"/>
  <c r="AW453" i="2"/>
  <c r="Q453" i="2"/>
  <c r="R453" i="2" s="1"/>
  <c r="AY584" i="2"/>
  <c r="AX584" i="2"/>
  <c r="AW584" i="2"/>
  <c r="AU584" i="2"/>
  <c r="AV584" i="2"/>
  <c r="Q584" i="2"/>
  <c r="R584" i="2" s="1"/>
  <c r="AX1141" i="2"/>
  <c r="AW1141" i="2"/>
  <c r="AY1141" i="2"/>
  <c r="AV1141" i="2"/>
  <c r="AU1141" i="2"/>
  <c r="Q1141" i="2"/>
  <c r="R1141" i="2" s="1"/>
  <c r="C11" i="5"/>
  <c r="AX979" i="2"/>
  <c r="AW979" i="2"/>
  <c r="AV979" i="2"/>
  <c r="AU979" i="2"/>
  <c r="AY979" i="2"/>
  <c r="Q979" i="2"/>
  <c r="R979" i="2" s="1"/>
  <c r="AY185" i="2"/>
  <c r="AX185" i="2"/>
  <c r="AU185" i="2"/>
  <c r="AV185" i="2"/>
  <c r="AW185" i="2"/>
  <c r="Q185" i="2"/>
  <c r="R185" i="2" s="1"/>
  <c r="AU99" i="2"/>
  <c r="AV99" i="2"/>
  <c r="AY99" i="2"/>
  <c r="AX99" i="2"/>
  <c r="AW99" i="2"/>
  <c r="Q99" i="2"/>
  <c r="R99" i="2" s="1"/>
  <c r="AX971" i="2"/>
  <c r="AW971" i="2"/>
  <c r="AV971" i="2"/>
  <c r="AU971" i="2"/>
  <c r="AY971" i="2"/>
  <c r="Q971" i="2"/>
  <c r="R971" i="2" s="1"/>
  <c r="AV1344" i="2"/>
  <c r="AW1344" i="2"/>
  <c r="AU1344" i="2"/>
  <c r="AX1344" i="2"/>
  <c r="AY1344" i="2"/>
  <c r="Q1344" i="2"/>
  <c r="R1344" i="2" s="1"/>
  <c r="AY1159" i="2"/>
  <c r="AX1159" i="2"/>
  <c r="AW1159" i="2"/>
  <c r="AV1159" i="2"/>
  <c r="AU1159" i="2"/>
  <c r="Q1159" i="2"/>
  <c r="R1159" i="2" s="1"/>
  <c r="BO4" i="4"/>
  <c r="H8" i="4" s="1"/>
  <c r="G8" i="4"/>
  <c r="AW1150" i="2"/>
  <c r="AV1150" i="2"/>
  <c r="AU1150" i="2"/>
  <c r="AX1150" i="2"/>
  <c r="AY1150" i="2"/>
  <c r="Q1150" i="2"/>
  <c r="R1150" i="2" s="1"/>
  <c r="AY910" i="2"/>
  <c r="AU910" i="2"/>
  <c r="AX910" i="2"/>
  <c r="AW910" i="2"/>
  <c r="AV910" i="2"/>
  <c r="Q910" i="2"/>
  <c r="R910" i="2" s="1"/>
  <c r="AX198" i="2"/>
  <c r="AW198" i="2"/>
  <c r="AV198" i="2"/>
  <c r="AU198" i="2"/>
  <c r="AY198" i="2"/>
  <c r="Q198" i="2"/>
  <c r="R198" i="2" s="1"/>
  <c r="AX1135" i="2"/>
  <c r="AW1135" i="2"/>
  <c r="AY1135" i="2"/>
  <c r="AU1135" i="2"/>
  <c r="AV1135" i="2"/>
  <c r="Q1135" i="2"/>
  <c r="R1135" i="2" s="1"/>
  <c r="AV1209" i="2"/>
  <c r="AU1209" i="2"/>
  <c r="AY1209" i="2"/>
  <c r="AX1209" i="2"/>
  <c r="AW1209" i="2"/>
  <c r="Q1209" i="2"/>
  <c r="R1209" i="2" s="1"/>
  <c r="AY1155" i="2"/>
  <c r="AX1155" i="2"/>
  <c r="AW1155" i="2"/>
  <c r="AV1155" i="2"/>
  <c r="AU1155" i="2"/>
  <c r="Q1155" i="2"/>
  <c r="R1155" i="2" s="1"/>
  <c r="AY156" i="2"/>
  <c r="AX156" i="2"/>
  <c r="AW156" i="2"/>
  <c r="AV156" i="2"/>
  <c r="AU156" i="2"/>
  <c r="Q156" i="2"/>
  <c r="R156" i="2" s="1"/>
  <c r="AU817" i="2"/>
  <c r="AY817" i="2"/>
  <c r="AX817" i="2"/>
  <c r="AW817" i="2"/>
  <c r="AV817" i="2"/>
  <c r="Q817" i="2"/>
  <c r="R817" i="2" s="1"/>
  <c r="AY757" i="2"/>
  <c r="AX757" i="2"/>
  <c r="AU757" i="2"/>
  <c r="AW757" i="2"/>
  <c r="AV757" i="2"/>
  <c r="Q757" i="2"/>
  <c r="R757" i="2" s="1"/>
  <c r="AV284" i="2"/>
  <c r="AU284" i="2"/>
  <c r="AY284" i="2"/>
  <c r="AW284" i="2"/>
  <c r="AX284" i="2"/>
  <c r="Q284" i="2"/>
  <c r="R284" i="2" s="1"/>
  <c r="AV469" i="2"/>
  <c r="AU469" i="2"/>
  <c r="AY469" i="2"/>
  <c r="AX469" i="2"/>
  <c r="AW469" i="2"/>
  <c r="Q469" i="2"/>
  <c r="R469" i="2" s="1"/>
  <c r="AV451" i="2"/>
  <c r="AU451" i="2"/>
  <c r="AY451" i="2"/>
  <c r="AX451" i="2"/>
  <c r="AW451" i="2"/>
  <c r="Q451" i="2"/>
  <c r="R451" i="2" s="1"/>
  <c r="AU993" i="2"/>
  <c r="AY993" i="2"/>
  <c r="AX993" i="2"/>
  <c r="AW993" i="2"/>
  <c r="AV993" i="2"/>
  <c r="Q993" i="2"/>
  <c r="R993" i="2" s="1"/>
  <c r="AU901" i="2"/>
  <c r="AY901" i="2"/>
  <c r="AX901" i="2"/>
  <c r="AW901" i="2"/>
  <c r="AV901" i="2"/>
  <c r="Q901" i="2"/>
  <c r="R901" i="2" s="1"/>
  <c r="AX945" i="2"/>
  <c r="AW945" i="2"/>
  <c r="AV945" i="2"/>
  <c r="AU945" i="2"/>
  <c r="AY945" i="2"/>
  <c r="Q945" i="2"/>
  <c r="R945" i="2" s="1"/>
  <c r="AW358" i="2"/>
  <c r="AV358" i="2"/>
  <c r="AU358" i="2"/>
  <c r="AY358" i="2"/>
  <c r="AX358" i="2"/>
  <c r="Q358" i="2"/>
  <c r="R358" i="2" s="1"/>
  <c r="AW364" i="2"/>
  <c r="AV364" i="2"/>
  <c r="AU364" i="2"/>
  <c r="AY364" i="2"/>
  <c r="AX364" i="2"/>
  <c r="Q364" i="2"/>
  <c r="R364" i="2" s="1"/>
  <c r="AY132" i="2"/>
  <c r="AX132" i="2"/>
  <c r="AW132" i="2"/>
  <c r="AV132" i="2"/>
  <c r="AU132" i="2"/>
  <c r="Q132" i="2"/>
  <c r="R132" i="2" s="1"/>
  <c r="AV1238" i="2"/>
  <c r="AU1238" i="2"/>
  <c r="AY1238" i="2"/>
  <c r="AX1238" i="2"/>
  <c r="AW1238" i="2"/>
  <c r="Q1238" i="2"/>
  <c r="R1238" i="2" s="1"/>
  <c r="AU1466" i="2"/>
  <c r="AY1466" i="2"/>
  <c r="AX1466" i="2"/>
  <c r="AW1466" i="2"/>
  <c r="AV1466" i="2"/>
  <c r="Q1466" i="2"/>
  <c r="R1466" i="2" s="1"/>
  <c r="AX247" i="2"/>
  <c r="AV247" i="2"/>
  <c r="AU247" i="2"/>
  <c r="AY247" i="2"/>
  <c r="AW247" i="2"/>
  <c r="Q247" i="2"/>
  <c r="R247" i="2" s="1"/>
  <c r="AY1462" i="2"/>
  <c r="AX1462" i="2"/>
  <c r="AW1462" i="2"/>
  <c r="AU1462" i="2"/>
  <c r="AV1462" i="2"/>
  <c r="Q1462" i="2"/>
  <c r="R1462" i="2" s="1"/>
  <c r="AU563" i="2"/>
  <c r="AY563" i="2"/>
  <c r="AV563" i="2"/>
  <c r="AX563" i="2"/>
  <c r="AW563" i="2"/>
  <c r="Q563" i="2"/>
  <c r="R563" i="2" s="1"/>
  <c r="AX973" i="2"/>
  <c r="AW973" i="2"/>
  <c r="AV973" i="2"/>
  <c r="AU973" i="2"/>
  <c r="AY973" i="2"/>
  <c r="Q973" i="2"/>
  <c r="R973" i="2" s="1"/>
  <c r="AV1219" i="2"/>
  <c r="AU1219" i="2"/>
  <c r="AY1219" i="2"/>
  <c r="AX1219" i="2"/>
  <c r="AW1219" i="2"/>
  <c r="Q1219" i="2"/>
  <c r="R1219" i="2" s="1"/>
  <c r="AX842" i="2"/>
  <c r="AW842" i="2"/>
  <c r="AV842" i="2"/>
  <c r="AY842" i="2"/>
  <c r="AU842" i="2"/>
  <c r="Q842" i="2"/>
  <c r="R842" i="2" s="1"/>
  <c r="AY110" i="2"/>
  <c r="AX110" i="2"/>
  <c r="AW110" i="2"/>
  <c r="AV110" i="2"/>
  <c r="AU110" i="2"/>
  <c r="Q110" i="2"/>
  <c r="R110" i="2" s="1"/>
  <c r="AY590" i="2"/>
  <c r="AX590" i="2"/>
  <c r="AW590" i="2"/>
  <c r="AU590" i="2"/>
  <c r="AV590" i="2"/>
  <c r="Q590" i="2"/>
  <c r="R590" i="2" s="1"/>
  <c r="AY922" i="2"/>
  <c r="AU922" i="2"/>
  <c r="AX922" i="2"/>
  <c r="AW922" i="2"/>
  <c r="AV922" i="2"/>
  <c r="Q922" i="2"/>
  <c r="R922" i="2" s="1"/>
  <c r="AU551" i="2"/>
  <c r="AY551" i="2"/>
  <c r="AV551" i="2"/>
  <c r="AX551" i="2"/>
  <c r="AW551" i="2"/>
  <c r="Q551" i="2"/>
  <c r="R551" i="2" s="1"/>
  <c r="AY496" i="2"/>
  <c r="AX496" i="2"/>
  <c r="AW496" i="2"/>
  <c r="AV496" i="2"/>
  <c r="AU496" i="2"/>
  <c r="Q496" i="2"/>
  <c r="R496" i="2" s="1"/>
  <c r="AY1214" i="2"/>
  <c r="AW1214" i="2"/>
  <c r="AV1214" i="2"/>
  <c r="AX1214" i="2"/>
  <c r="AU1214" i="2"/>
  <c r="Q1214" i="2"/>
  <c r="R1214" i="2" s="1"/>
  <c r="AX1298" i="2"/>
  <c r="AU1298" i="2"/>
  <c r="AY1298" i="2"/>
  <c r="AW1298" i="2"/>
  <c r="AV1298" i="2"/>
  <c r="Q1298" i="2"/>
  <c r="R1298" i="2" s="1"/>
  <c r="AY106" i="2"/>
  <c r="AX106" i="2"/>
  <c r="AW106" i="2"/>
  <c r="AV106" i="2"/>
  <c r="AU106" i="2"/>
  <c r="Q106" i="2"/>
  <c r="R106" i="2" s="1"/>
  <c r="AY1381" i="2"/>
  <c r="AV1381" i="2"/>
  <c r="AX1381" i="2"/>
  <c r="AW1381" i="2"/>
  <c r="AU1381" i="2"/>
  <c r="Q1381" i="2"/>
  <c r="R1381" i="2" s="1"/>
  <c r="AY1456" i="2"/>
  <c r="AU1456" i="2"/>
  <c r="AW1456" i="2"/>
  <c r="AV1456" i="2"/>
  <c r="AX1456" i="2"/>
  <c r="Q1456" i="2"/>
  <c r="R1456" i="2" s="1"/>
  <c r="AY1330" i="2"/>
  <c r="AX1330" i="2"/>
  <c r="AU1330" i="2"/>
  <c r="AW1330" i="2"/>
  <c r="AV1330" i="2"/>
  <c r="Q1330" i="2"/>
  <c r="R1330" i="2" s="1"/>
  <c r="AV455" i="2"/>
  <c r="AU455" i="2"/>
  <c r="AY455" i="2"/>
  <c r="AX455" i="2"/>
  <c r="AW455" i="2"/>
  <c r="Q455" i="2"/>
  <c r="R455" i="2" s="1"/>
  <c r="AV630" i="2"/>
  <c r="AU630" i="2"/>
  <c r="AW630" i="2"/>
  <c r="AY630" i="2"/>
  <c r="AX630" i="2"/>
  <c r="Q630" i="2"/>
  <c r="R630" i="2" s="1"/>
  <c r="AV1223" i="2"/>
  <c r="AU1223" i="2"/>
  <c r="AY1223" i="2"/>
  <c r="AX1223" i="2"/>
  <c r="AW1223" i="2"/>
  <c r="Q1223" i="2"/>
  <c r="R1223" i="2" s="1"/>
  <c r="AX1137" i="2"/>
  <c r="AW1137" i="2"/>
  <c r="AU1137" i="2"/>
  <c r="AV1137" i="2"/>
  <c r="AY1137" i="2"/>
  <c r="Q1137" i="2"/>
  <c r="R1137" i="2" s="1"/>
  <c r="AV1352" i="2"/>
  <c r="AX1352" i="2"/>
  <c r="AY1352" i="2"/>
  <c r="AW1352" i="2"/>
  <c r="AU1352" i="2"/>
  <c r="Q1352" i="2"/>
  <c r="R1352" i="2" s="1"/>
  <c r="AV195" i="2"/>
  <c r="AY195" i="2"/>
  <c r="AX195" i="2"/>
  <c r="AW195" i="2"/>
  <c r="AU195" i="2"/>
  <c r="Q195" i="2"/>
  <c r="R195" i="2" s="1"/>
  <c r="AU1290" i="2"/>
  <c r="AV1290" i="2"/>
  <c r="AY1290" i="2"/>
  <c r="AX1290" i="2"/>
  <c r="AW1290" i="2"/>
  <c r="Q1290" i="2"/>
  <c r="R1290" i="2" s="1"/>
  <c r="AY102" i="2"/>
  <c r="AX102" i="2"/>
  <c r="AW102" i="2"/>
  <c r="AV102" i="2"/>
  <c r="AU102" i="2"/>
  <c r="Q102" i="2"/>
  <c r="R102" i="2" s="1"/>
  <c r="AX1231" i="2"/>
  <c r="AW1231" i="2"/>
  <c r="AY1231" i="2"/>
  <c r="AV1231" i="2"/>
  <c r="AU1231" i="2"/>
  <c r="Q1231" i="2"/>
  <c r="R1231" i="2" s="1"/>
  <c r="AU535" i="2"/>
  <c r="AY535" i="2"/>
  <c r="AX535" i="2"/>
  <c r="AW535" i="2"/>
  <c r="AV535" i="2"/>
  <c r="Q535" i="2"/>
  <c r="R535" i="2" s="1"/>
  <c r="AW1428" i="2"/>
  <c r="AV1428" i="2"/>
  <c r="AU1428" i="2"/>
  <c r="AX1428" i="2"/>
  <c r="AY1428" i="2"/>
  <c r="Q1428" i="2"/>
  <c r="R1428" i="2" s="1"/>
  <c r="AX947" i="2"/>
  <c r="AW947" i="2"/>
  <c r="AV947" i="2"/>
  <c r="AU947" i="2"/>
  <c r="AY947" i="2"/>
  <c r="Q947" i="2"/>
  <c r="R947" i="2" s="1"/>
  <c r="AU139" i="2"/>
  <c r="AW139" i="2"/>
  <c r="AY139" i="2"/>
  <c r="AX139" i="2"/>
  <c r="AV139" i="2"/>
  <c r="Q139" i="2"/>
  <c r="R139" i="2" s="1"/>
  <c r="AY930" i="2"/>
  <c r="AU930" i="2"/>
  <c r="AX930" i="2"/>
  <c r="AW930" i="2"/>
  <c r="AV930" i="2"/>
  <c r="Q930" i="2"/>
  <c r="R930" i="2" s="1"/>
  <c r="AY1494" i="2"/>
  <c r="AV1494" i="2"/>
  <c r="AU1494" i="2"/>
  <c r="AX1494" i="2"/>
  <c r="AW1494" i="2"/>
  <c r="Q1494" i="2"/>
  <c r="R1494" i="2" s="1"/>
  <c r="AW1295" i="2"/>
  <c r="AY1295" i="2"/>
  <c r="AX1295" i="2"/>
  <c r="AU1295" i="2"/>
  <c r="AV1295" i="2"/>
  <c r="Q1295" i="2"/>
  <c r="R1295" i="2" s="1"/>
  <c r="AX810" i="2"/>
  <c r="AW810" i="2"/>
  <c r="AV810" i="2"/>
  <c r="AU810" i="2"/>
  <c r="AY810" i="2"/>
  <c r="Q810" i="2"/>
  <c r="R810" i="2" s="1"/>
  <c r="AY474" i="2"/>
  <c r="AX474" i="2"/>
  <c r="AW474" i="2"/>
  <c r="AU474" i="2"/>
  <c r="AV474" i="2"/>
  <c r="Q474" i="2"/>
  <c r="R474" i="2" s="1"/>
  <c r="AY1218" i="2"/>
  <c r="AW1218" i="2"/>
  <c r="AV1218" i="2"/>
  <c r="AX1218" i="2"/>
  <c r="AU1218" i="2"/>
  <c r="Q1218" i="2"/>
  <c r="R1218" i="2" s="1"/>
  <c r="AY1411" i="2"/>
  <c r="AU1411" i="2"/>
  <c r="AX1411" i="2"/>
  <c r="AW1411" i="2"/>
  <c r="AV1411" i="2"/>
  <c r="Q1411" i="2"/>
  <c r="R1411" i="2" s="1"/>
  <c r="AW1202" i="2"/>
  <c r="AV1202" i="2"/>
  <c r="AU1202" i="2"/>
  <c r="AY1202" i="2"/>
  <c r="AX1202" i="2"/>
  <c r="Q1202" i="2"/>
  <c r="R1202" i="2" s="1"/>
  <c r="AY480" i="2"/>
  <c r="AX480" i="2"/>
  <c r="AW480" i="2"/>
  <c r="AV480" i="2"/>
  <c r="AU480" i="2"/>
  <c r="Q480" i="2"/>
  <c r="R480" i="2" s="1"/>
  <c r="AW1424" i="2"/>
  <c r="AV1424" i="2"/>
  <c r="AU1424" i="2"/>
  <c r="AX1424" i="2"/>
  <c r="AY1424" i="2"/>
  <c r="Q1424" i="2"/>
  <c r="R1424" i="2" s="1"/>
  <c r="AW332" i="2"/>
  <c r="AV332" i="2"/>
  <c r="AU332" i="2"/>
  <c r="AY332" i="2"/>
  <c r="AX332" i="2"/>
  <c r="Q332" i="2"/>
  <c r="R332" i="2" s="1"/>
  <c r="AU135" i="2"/>
  <c r="AV135" i="2"/>
  <c r="AY135" i="2"/>
  <c r="AX135" i="2"/>
  <c r="AW135" i="2"/>
  <c r="Q135" i="2"/>
  <c r="R135" i="2" s="1"/>
  <c r="AV682" i="2"/>
  <c r="AU682" i="2"/>
  <c r="AY682" i="2"/>
  <c r="AW682" i="2"/>
  <c r="AX682" i="2"/>
  <c r="Q682" i="2"/>
  <c r="R682" i="2" s="1"/>
  <c r="AY528" i="2"/>
  <c r="AW528" i="2"/>
  <c r="AX528" i="2"/>
  <c r="AV528" i="2"/>
  <c r="AU528" i="2"/>
  <c r="Q528" i="2"/>
  <c r="R528" i="2" s="1"/>
  <c r="AV248" i="2"/>
  <c r="AY248" i="2"/>
  <c r="AX248" i="2"/>
  <c r="AW248" i="2"/>
  <c r="AU248" i="2"/>
  <c r="Q248" i="2"/>
  <c r="R248" i="2" s="1"/>
  <c r="AX843" i="2"/>
  <c r="AU843" i="2"/>
  <c r="AY843" i="2"/>
  <c r="AW843" i="2"/>
  <c r="AV843" i="2"/>
  <c r="Q843" i="2"/>
  <c r="R843" i="2" s="1"/>
  <c r="AY781" i="2"/>
  <c r="AX781" i="2"/>
  <c r="AU781" i="2"/>
  <c r="AW781" i="2"/>
  <c r="AV781" i="2"/>
  <c r="Q781" i="2"/>
  <c r="R781" i="2" s="1"/>
  <c r="AW815" i="2"/>
  <c r="AV815" i="2"/>
  <c r="AU815" i="2"/>
  <c r="AX815" i="2"/>
  <c r="AY815" i="2"/>
  <c r="Q815" i="2"/>
  <c r="R815" i="2" s="1"/>
  <c r="AU1001" i="2"/>
  <c r="AY1001" i="2"/>
  <c r="AX1001" i="2"/>
  <c r="AW1001" i="2"/>
  <c r="AV1001" i="2"/>
  <c r="Q1001" i="2"/>
  <c r="R1001" i="2" s="1"/>
  <c r="AU1461" i="2"/>
  <c r="AY1461" i="2"/>
  <c r="AW1461" i="2"/>
  <c r="AX1461" i="2"/>
  <c r="AV1461" i="2"/>
  <c r="Q1461" i="2"/>
  <c r="R1461" i="2" s="1"/>
  <c r="AX1491" i="2"/>
  <c r="AW1491" i="2"/>
  <c r="AY1491" i="2"/>
  <c r="AV1491" i="2"/>
  <c r="AU1491" i="2"/>
  <c r="Q1491" i="2"/>
  <c r="R1491" i="2" s="1"/>
  <c r="AV1088" i="2"/>
  <c r="AU1088" i="2"/>
  <c r="AX1088" i="2"/>
  <c r="AW1088" i="2"/>
  <c r="AY1088" i="2"/>
  <c r="Q1088" i="2"/>
  <c r="R1088" i="2" s="1"/>
  <c r="AY1210" i="2"/>
  <c r="AW1210" i="2"/>
  <c r="AV1210" i="2"/>
  <c r="AX1210" i="2"/>
  <c r="AU1210" i="2"/>
  <c r="Q1210" i="2"/>
  <c r="R1210" i="2" s="1"/>
  <c r="AW1270" i="2"/>
  <c r="AV1270" i="2"/>
  <c r="AY1270" i="2"/>
  <c r="AX1270" i="2"/>
  <c r="AU1270" i="2"/>
  <c r="Q1270" i="2"/>
  <c r="R1270" i="2" s="1"/>
  <c r="AU599" i="2"/>
  <c r="AY599" i="2"/>
  <c r="AV599" i="2"/>
  <c r="AX599" i="2"/>
  <c r="AW599" i="2"/>
  <c r="Q599" i="2"/>
  <c r="R599" i="2" s="1"/>
  <c r="AY271" i="2"/>
  <c r="AX271" i="2"/>
  <c r="AV271" i="2"/>
  <c r="AW271" i="2"/>
  <c r="AU271" i="2"/>
  <c r="Q271" i="2"/>
  <c r="R271" i="2" s="1"/>
  <c r="AX826" i="2"/>
  <c r="AW826" i="2"/>
  <c r="AV826" i="2"/>
  <c r="AY826" i="2"/>
  <c r="AU826" i="2"/>
  <c r="Q826" i="2"/>
  <c r="R826" i="2" s="1"/>
  <c r="AV1437" i="2"/>
  <c r="AU1437" i="2"/>
  <c r="AY1437" i="2"/>
  <c r="AX1437" i="2"/>
  <c r="AW1437" i="2"/>
  <c r="Q1437" i="2"/>
  <c r="R1437" i="2" s="1"/>
  <c r="AU161" i="2"/>
  <c r="AX161" i="2"/>
  <c r="AW161" i="2"/>
  <c r="AV161" i="2"/>
  <c r="AY161" i="2"/>
  <c r="Q161" i="2"/>
  <c r="R161" i="2" s="1"/>
  <c r="AU565" i="2"/>
  <c r="AY565" i="2"/>
  <c r="AV565" i="2"/>
  <c r="AW565" i="2"/>
  <c r="AX565" i="2"/>
  <c r="Q565" i="2"/>
  <c r="R565" i="2" s="1"/>
  <c r="AY769" i="2"/>
  <c r="AX769" i="2"/>
  <c r="AU769" i="2"/>
  <c r="AW769" i="2"/>
  <c r="AV769" i="2"/>
  <c r="Q769" i="2"/>
  <c r="R769" i="2" s="1"/>
  <c r="AY1010" i="2"/>
  <c r="AX1010" i="2"/>
  <c r="AV1010" i="2"/>
  <c r="AU1010" i="2"/>
  <c r="AW1010" i="2"/>
  <c r="Q1010" i="2"/>
  <c r="R1010" i="2" s="1"/>
  <c r="AY598" i="2"/>
  <c r="AX598" i="2"/>
  <c r="AW598" i="2"/>
  <c r="AU598" i="2"/>
  <c r="AV598" i="2"/>
  <c r="Q598" i="2"/>
  <c r="R598" i="2" s="1"/>
  <c r="AY1387" i="2"/>
  <c r="AV1387" i="2"/>
  <c r="AX1387" i="2"/>
  <c r="AW1387" i="2"/>
  <c r="AU1387" i="2"/>
  <c r="Q1387" i="2"/>
  <c r="R1387" i="2" s="1"/>
  <c r="AU149" i="2"/>
  <c r="AX149" i="2"/>
  <c r="AW149" i="2"/>
  <c r="AV149" i="2"/>
  <c r="AY149" i="2"/>
  <c r="Q149" i="2"/>
  <c r="R149" i="2" s="1"/>
  <c r="AY1042" i="2"/>
  <c r="AX1042" i="2"/>
  <c r="AV1042" i="2"/>
  <c r="AU1042" i="2"/>
  <c r="AW1042" i="2"/>
  <c r="Q1042" i="2"/>
  <c r="R1042" i="2" s="1"/>
  <c r="AY1278" i="2"/>
  <c r="AW1278" i="2"/>
  <c r="AV1278" i="2"/>
  <c r="AU1278" i="2"/>
  <c r="AX1278" i="2"/>
  <c r="Q1278" i="2"/>
  <c r="R1278" i="2" s="1"/>
  <c r="AW1309" i="2"/>
  <c r="AY1309" i="2"/>
  <c r="AV1309" i="2"/>
  <c r="AU1309" i="2"/>
  <c r="AX1309" i="2"/>
  <c r="Q1309" i="2"/>
  <c r="R1309" i="2" s="1"/>
  <c r="AX975" i="2"/>
  <c r="AW975" i="2"/>
  <c r="AV975" i="2"/>
  <c r="AU975" i="2"/>
  <c r="AY975" i="2"/>
  <c r="Q975" i="2"/>
  <c r="R975" i="2" s="1"/>
  <c r="D13" i="5" l="1"/>
  <c r="D11" i="5"/>
  <c r="D12" i="5"/>
  <c r="D14" i="5"/>
  <c r="D10" i="5"/>
  <c r="D9" i="5"/>
  <c r="E20" i="5"/>
  <c r="E19" i="5"/>
  <c r="D1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C840FD-B4CE-4955-B974-B8C4F2802743}" keepAlive="1" name="Conexão" type="5" refreshedVersion="8" refreshOnLoad="1" saveData="1">
    <dbPr connection="Provider=Microsoft.Mashup.OleDb.1;Data Source=$Workbook$;Location=Banco;Extended Properties=&quot;&quot;" command="SELECT * FROM [Banco]"/>
  </connection>
</connections>
</file>

<file path=xl/sharedStrings.xml><?xml version="1.0" encoding="utf-8"?>
<sst xmlns="http://schemas.openxmlformats.org/spreadsheetml/2006/main" count="180" uniqueCount="127">
  <si>
    <t>Avaliação Nutricional Infantil (0 a 19 anos) — OMS / SISVAN</t>
  </si>
  <si>
    <t>Calculadora de escores-z e diagnóstico nutricional (padrão OMS 2006/2007).</t>
  </si>
  <si>
    <t>COMO USAR (2 arquivos):</t>
  </si>
  <si>
    <t>1) Digite ou cole as medições no arquivo BD_AvaliacaoNutricional.xlsx (aba Dados). Cada linha = uma medição. Para acompanhar uma criança ao longo do tempo, use sempre o MESMO ID/Prontuário e acrescente uma nova linha a cada retorno.</t>
  </si>
  <si>
    <t>2) Abra esta Calculadora: ela PUXA o banco automaticamente. Na primeira vez, clique em 'Habilitar Conteúdo' (e, se aparecer, em 'Habilitar' as conexões de dados). Os escores-z e diagnósticos aparecem na aba CÁLCULO, com cores.</t>
  </si>
  <si>
    <t xml:space="preserve">   Depois de mudar o banco, atualize em Dados &gt; Atualizar Tudo (ou feche e abra de novo).</t>
  </si>
  <si>
    <t>3) Aba FICHA: escolha o ID para ver o histórico e a curva de evolução da criança.</t>
  </si>
  <si>
    <t>4) Aba CONSULTA: cálculo avulso de uma criança, sem mexer no banco.</t>
  </si>
  <si>
    <t>5) Aba PAINEL: resumo da turma/unidade (distribuição e indicadores).</t>
  </si>
  <si>
    <t>DICAS:</t>
  </si>
  <si>
    <t>• Preencha a Data de nascimento E a Data da medida: a idade é calculada sozinha.</t>
  </si>
  <si>
    <t>• A coluna Medida (Deitado/Em pé) é opcional: até 2 anos mede-se deitado (comprimento), a partir de 2 anos em pé (estatura). Se for preenchida diferente do padrão, aplica-se automaticamente o ajuste de 0,7 cm da OMS.</t>
  </si>
  <si>
    <t>• Você só digita no BANCO. Na Calculadora, as colunas azuis (A–H) vêm do banco e as cinza são cálculos — não edite nenhuma delas.</t>
  </si>
  <si>
    <t>• A Calculadora vem pronta para 1500 medições. Para mais, selecione a última linha de fórmulas da aba Cálculo e arraste para baixo.</t>
  </si>
  <si>
    <t>• Peso/idade vai só até 10 anos e Peso/estatura só até 5 anos (padrão OMS); fora dessas faixas aparece o símbolo —.</t>
  </si>
  <si>
    <t>• Mantenha os dois arquivos na MESMA PASTA (a Calculadora acha o banco sozinha). Se precisar mover, mova os dois juntos.</t>
  </si>
  <si>
    <t>CLASSIFICAÇÃO (SISVAN / Ministério da Saúde):</t>
  </si>
  <si>
    <t>IMC/idade &lt; 5 anos:  &lt; -3 Magreza acentuada | -3 a &lt; -2 Magreza | -2 a +1 Eutrofia | &gt; +1 a +2 Risco de sobrepeso | &gt; +2 a +3 Sobrepeso | &gt; +3 Obesidade</t>
  </si>
  <si>
    <t>IMC/idade 5 a 19 anos:  &lt; -3 Magreza acentuada | -3 a &lt; -2 Magreza | -2 a +1 Eutrofia | &gt; +1 a +2 Sobrepeso | &gt; +2 a +3 Obesidade | &gt; +3 Obesidade grave</t>
  </si>
  <si>
    <t>Estatura/idade:  &lt; -3 Muito baixa | -3 a &lt; -2 Baixa | ≥ -2 Adequada</t>
  </si>
  <si>
    <t>Peso/idade (0 a 10 anos):  &lt; -3 Muito baixo | -3 a &lt; -2 Baixo | -2 a +2 Adequado | &gt; +2 Elevado</t>
  </si>
  <si>
    <t>Peso/estatura (0 a 5 anos): mesmos cortes do IMC/idade &lt; 5 anos.</t>
  </si>
  <si>
    <t>Fontes: WHO Child Growth Standards (2006, 0–5 anos) e WHO Growth Reference (2007, 5–19 anos). Escores-z pelo método LMS, com o ajuste da OMS para |z| &gt; 3 nos índices baseados em peso.</t>
  </si>
  <si>
    <t>Caminho do banco de dados (detectado automaticamente):</t>
  </si>
  <si>
    <t>ID / Prontuário</t>
  </si>
  <si>
    <t>Nome</t>
  </si>
  <si>
    <t>Sexo</t>
  </si>
  <si>
    <t>Data nasc.</t>
  </si>
  <si>
    <t>Data da medida</t>
  </si>
  <si>
    <t>Peso (kg)</t>
  </si>
  <si>
    <t>Altura (cm)</t>
  </si>
  <si>
    <t>Medida</t>
  </si>
  <si>
    <t>Idade</t>
  </si>
  <si>
    <t>IMC</t>
  </si>
  <si>
    <t>Z IMC/idade</t>
  </si>
  <si>
    <t>Diagnóstico IMC/idade</t>
  </si>
  <si>
    <t>Z Estatura/idade</t>
  </si>
  <si>
    <t>Diagnóstico Estatura/idade</t>
  </si>
  <si>
    <t>Z Peso/idade</t>
  </si>
  <si>
    <t>Diagnóstico Peso/idade</t>
  </si>
  <si>
    <t>Z Peso/estatura</t>
  </si>
  <si>
    <t>Diagnóstico Peso/estatura</t>
  </si>
  <si>
    <t>sexo_n</t>
  </si>
  <si>
    <t>meses</t>
  </si>
  <si>
    <t>dias</t>
  </si>
  <si>
    <t>comp</t>
  </si>
  <si>
    <t>k_age</t>
  </si>
  <si>
    <t>k_pe</t>
  </si>
  <si>
    <t>Limc</t>
  </si>
  <si>
    <t>Mimc</t>
  </si>
  <si>
    <t>Simc</t>
  </si>
  <si>
    <t>zrimc</t>
  </si>
  <si>
    <t>sd2pi</t>
  </si>
  <si>
    <t>sd3pi</t>
  </si>
  <si>
    <t>sd2ni</t>
  </si>
  <si>
    <t>sd3ni</t>
  </si>
  <si>
    <t>Lest</t>
  </si>
  <si>
    <t>Mest</t>
  </si>
  <si>
    <t>Sest</t>
  </si>
  <si>
    <t>Lpeso</t>
  </si>
  <si>
    <t>Mpeso</t>
  </si>
  <si>
    <t>Speso</t>
  </si>
  <si>
    <t>zrpeso</t>
  </si>
  <si>
    <t>sd2pp</t>
  </si>
  <si>
    <t>sd3pp</t>
  </si>
  <si>
    <t>sd2np</t>
  </si>
  <si>
    <t>sd3np</t>
  </si>
  <si>
    <t>Lpe</t>
  </si>
  <si>
    <t>Mpe</t>
  </si>
  <si>
    <t>Spe</t>
  </si>
  <si>
    <t>zrpe</t>
  </si>
  <si>
    <t>sd2pe</t>
  </si>
  <si>
    <t>sd3pe</t>
  </si>
  <si>
    <t>sd2ne</t>
  </si>
  <si>
    <t>sd3ne</t>
  </si>
  <si>
    <t>fichaseq</t>
  </si>
  <si>
    <t>Ficha de Acompanhamento Individual</t>
  </si>
  <si>
    <t>Selecione o ID/Prontuário para ver o histórico e a curva de evolução:</t>
  </si>
  <si>
    <t>ID:</t>
  </si>
  <si>
    <t>Nome:</t>
  </si>
  <si>
    <t>#</t>
  </si>
  <si>
    <t>Data</t>
  </si>
  <si>
    <t>Z IMC/id</t>
  </si>
  <si>
    <t>Diagnóstico IMC/id</t>
  </si>
  <si>
    <t>Z Est/id</t>
  </si>
  <si>
    <t>Z Peso/id</t>
  </si>
  <si>
    <t>Z Peso/est</t>
  </si>
  <si>
    <t>Consulta Rápida (1 criança)</t>
  </si>
  <si>
    <t>Resultado</t>
  </si>
  <si>
    <t>escore-z</t>
  </si>
  <si>
    <t>diagnostico</t>
  </si>
  <si>
    <t>Masculino/Feminino</t>
  </si>
  <si>
    <t>Data de nascimento</t>
  </si>
  <si>
    <t>dd/mm/aaaa</t>
  </si>
  <si>
    <t>IMC/idade</t>
  </si>
  <si>
    <t>Estatura/idade</t>
  </si>
  <si>
    <t>Peso/idade</t>
  </si>
  <si>
    <t>Peso/estatura</t>
  </si>
  <si>
    <t>Deitado/Em pé (opcional)</t>
  </si>
  <si>
    <t>Painel — Resumo da turma / unidade</t>
  </si>
  <si>
    <t>Total de crianças avaliadas:</t>
  </si>
  <si>
    <t>Com IMC/idade calculado:</t>
  </si>
  <si>
    <t>Distribuição IMC/idade</t>
  </si>
  <si>
    <t>Categoria</t>
  </si>
  <si>
    <t>N</t>
  </si>
  <si>
    <t>%</t>
  </si>
  <si>
    <t>Magreza acentuada</t>
  </si>
  <si>
    <t>Magreza</t>
  </si>
  <si>
    <t>Eutrofia</t>
  </si>
  <si>
    <t>Risco de sobrepeso</t>
  </si>
  <si>
    <t>Sobrepeso</t>
  </si>
  <si>
    <t>Obesidade</t>
  </si>
  <si>
    <t>Obesidade grave</t>
  </si>
  <si>
    <t>Indicadores-chave</t>
  </si>
  <si>
    <t>Excesso de peso (sobrepeso+obesidade) %</t>
  </si>
  <si>
    <t>Magreza (magreza+magreza acentuada) %</t>
  </si>
  <si>
    <t>Baixa estatura para idade %</t>
  </si>
  <si>
    <t>k</t>
  </si>
  <si>
    <t>sexo</t>
  </si>
  <si>
    <t>chave</t>
  </si>
  <si>
    <t>l</t>
  </si>
  <si>
    <t>m</t>
  </si>
  <si>
    <t>s</t>
  </si>
  <si>
    <t>ID</t>
  </si>
  <si>
    <t>DN</t>
  </si>
  <si>
    <t>Peso</t>
  </si>
  <si>
    <t>Altura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</si>
</sst>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9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i/>
      <sz val="10"/>
      <color rgb="FF808080"/>
      <name val="Calibri"/>
    </font>
    <font>
      <sz val="11"/>
      <name val="Calibri"/>
    </font>
    <font>
      <b/>
      <sz val="12"/>
      <color rgb="FF1F4E79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1F4E79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0" fillId="3" borderId="0" xfId="0" applyFill="1"/>
    <xf numFmtId="14" fontId="0" fillId="3" borderId="0" xfId="0" applyNumberFormat="1" applyFill="1"/>
    <xf numFmtId="2" fontId="0" fillId="3" borderId="0" xfId="0" applyNumberFormat="1" applyFill="1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6" fillId="0" borderId="0" xfId="0" applyFont="1"/>
    <xf numFmtId="0" fontId="0" fillId="4" borderId="1" xfId="0" applyFill="1" applyBorder="1"/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4" fontId="0" fillId="4" borderId="1" xfId="0" applyNumberFormat="1" applyFill="1" applyBorder="1"/>
    <xf numFmtId="0" fontId="5" fillId="2" borderId="0" xfId="0" applyFont="1" applyFill="1"/>
    <xf numFmtId="165" fontId="0" fillId="0" borderId="0" xfId="0" applyNumberFormat="1"/>
    <xf numFmtId="0" fontId="2" fillId="0" borderId="0" xfId="0" applyFont="1"/>
    <xf numFmtId="0" fontId="0" fillId="0" borderId="0" xfId="0"/>
  </cellXfs>
  <cellStyles count="1">
    <cellStyle name="Normal" xfId="0" builtinId="0"/>
  </cellStyles>
  <dxfs count="70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Evolucao dos escores-z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Ficha!$D$8</c:f>
              <c:strCache>
                <c:ptCount val="1"/>
                <c:pt idx="0">
                  <c:v>Z IMC/id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multiLvlStrRef>
              <c:f>Ficha!$C$9:$C$38</c:f>
            </c:multiLvlStrRef>
          </c:cat>
          <c:val>
            <c:numRef>
              <c:f>Ficha!$D$9:$D$38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B5-4E09-B610-A42949D471F8}"/>
            </c:ext>
          </c:extLst>
        </c:ser>
        <c:ser>
          <c:idx val="1"/>
          <c:order val="1"/>
          <c:tx>
            <c:strRef>
              <c:f>Ficha!$F$8</c:f>
              <c:strCache>
                <c:ptCount val="1"/>
                <c:pt idx="0">
                  <c:v>Z Est/id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multiLvlStrRef>
              <c:f>Ficha!$C$9:$C$38</c:f>
            </c:multiLvlStrRef>
          </c:cat>
          <c:val>
            <c:numRef>
              <c:f>Ficha!$F$9:$F$38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B5-4E09-B610-A42949D471F8}"/>
            </c:ext>
          </c:extLst>
        </c:ser>
        <c:ser>
          <c:idx val="2"/>
          <c:order val="2"/>
          <c:tx>
            <c:strRef>
              <c:f>Ficha!$G$8</c:f>
              <c:strCache>
                <c:ptCount val="1"/>
                <c:pt idx="0">
                  <c:v>Z Peso/id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multiLvlStrRef>
              <c:f>Ficha!$C$9:$C$38</c:f>
            </c:multiLvlStrRef>
          </c:cat>
          <c:val>
            <c:numRef>
              <c:f>Ficha!$G$9:$G$38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DB5-4E09-B610-A42949D47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Data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escore-z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IMC/idade (N por categoria)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Painel!$C$8</c:f>
              <c:strCache>
                <c:ptCount val="1"/>
                <c:pt idx="0">
                  <c:v>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Painel!$B$9:$B$15</c:f>
              <c:strCache>
                <c:ptCount val="7"/>
                <c:pt idx="0">
                  <c:v>Magreza acentuada</c:v>
                </c:pt>
                <c:pt idx="1">
                  <c:v>Magreza</c:v>
                </c:pt>
                <c:pt idx="2">
                  <c:v>Eutrofia</c:v>
                </c:pt>
                <c:pt idx="3">
                  <c:v>Risco de sobrepeso</c:v>
                </c:pt>
                <c:pt idx="4">
                  <c:v>Sobrepeso</c:v>
                </c:pt>
                <c:pt idx="5">
                  <c:v>Obesidade</c:v>
                </c:pt>
                <c:pt idx="6">
                  <c:v>Obesidade grave</c:v>
                </c:pt>
              </c:strCache>
            </c:strRef>
          </c:cat>
          <c:val>
            <c:numRef>
              <c:f>Painel!$C$9:$C$15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42-44CF-B670-821DEE76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7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refreshOnLoad="1" adjustColumnWidth="0" connectionId="1" xr16:uid="{F08AF3B1-482C-4409-8FE0-E272FB6C7B62}" autoFormatId="0" applyNumberFormats="0" applyBorderFormats="0" applyFontFormats="1" applyPatternFormats="1" applyAlignmentFormats="0" applyWidthHeightFormats="0">
  <queryTableRefresh nextId="9">
    <queryTableFields count="8">
      <queryTableField id="1" name="ID" tableColumnId="9"/>
      <queryTableField id="2" name="Nome" tableColumnId="10"/>
      <queryTableField id="3" name="Sexo" tableColumnId="11"/>
      <queryTableField id="4" name="DN" tableColumnId="12"/>
      <queryTableField id="5" name="Data" tableColumnId="13"/>
      <queryTableField id="6" name="Peso" tableColumnId="14"/>
      <queryTableField id="7" name="Altura" tableColumnId="15"/>
      <queryTableField id="8" name="Medida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EDC31B-B1F7-43A8-99EC-B95C655E855D}" name="tb_Banco" displayName="tb_Banco" ref="A1:H2" tableType="queryTable" insertRow="1" insertRowShift="1" totalsRowShown="0">
  <autoFilter ref="A1:H2" xr:uid="{B1EDC31B-B1F7-43A8-99EC-B95C655E855D}"/>
  <tableColumns count="8">
    <tableColumn id="9" xr3:uid="{96C77B79-56B9-4E55-937E-0BFA409476DA}" uniqueName="9" name="ID" queryTableFieldId="1"/>
    <tableColumn id="10" xr3:uid="{E101D567-2C2C-4D3C-B8F1-4A4DBA95777C}" uniqueName="10" name="Nome" queryTableFieldId="2"/>
    <tableColumn id="11" xr3:uid="{9885BBFC-26B0-4B81-B643-C99D948D9D6C}" uniqueName="11" name="Sexo" queryTableFieldId="3"/>
    <tableColumn id="12" xr3:uid="{5ECD3459-0802-41D4-9BDF-433C039DF231}" uniqueName="12" name="DN" queryTableFieldId="4"/>
    <tableColumn id="13" xr3:uid="{EF2CB077-FE29-406C-96D3-6D9E0DCAB8CC}" uniqueName="13" name="Data" queryTableFieldId="5"/>
    <tableColumn id="14" xr3:uid="{9ECE346A-B8CF-4A57-8123-8AB384C1BEFB}" uniqueName="14" name="Peso" queryTableFieldId="6"/>
    <tableColumn id="15" xr3:uid="{A6355A13-EE42-48FB-8098-2FF850209076}" uniqueName="15" name="Altura" queryTableFieldId="7"/>
    <tableColumn id="16" xr3:uid="{34A442FA-212B-4852-B426-7FE548D0CD8B}" uniqueName="16" name="Medida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0"/>
  <sheetViews>
    <sheetView showGridLines="0" tabSelected="1" workbookViewId="0"/>
  </sheetViews>
  <sheetFormatPr defaultRowHeight="15"/>
  <cols>
    <col min="2" max="2" width="110" customWidth="1"/>
  </cols>
  <sheetData>
    <row r="2" spans="2:2" ht="15.95" customHeight="1">
      <c r="B2" s="1" t="s">
        <v>0</v>
      </c>
    </row>
    <row r="3" spans="2:2" ht="15.95" customHeight="1">
      <c r="B3" s="2" t="s">
        <v>1</v>
      </c>
    </row>
    <row r="4" spans="2:2" ht="15.95" customHeight="1">
      <c r="B4" s="3"/>
    </row>
    <row r="5" spans="2:2" ht="15.95" customHeight="1">
      <c r="B5" s="4" t="s">
        <v>2</v>
      </c>
    </row>
    <row r="6" spans="2:2" ht="30" customHeight="1">
      <c r="B6" s="3" t="s">
        <v>3</v>
      </c>
    </row>
    <row r="7" spans="2:2" ht="30" customHeight="1">
      <c r="B7" s="3" t="s">
        <v>4</v>
      </c>
    </row>
    <row r="8" spans="2:2" ht="15.95" customHeight="1">
      <c r="B8" s="3" t="s">
        <v>5</v>
      </c>
    </row>
    <row r="9" spans="2:2" ht="15.95" customHeight="1">
      <c r="B9" s="3" t="s">
        <v>6</v>
      </c>
    </row>
    <row r="10" spans="2:2" ht="15.95" customHeight="1">
      <c r="B10" s="3" t="s">
        <v>7</v>
      </c>
    </row>
    <row r="11" spans="2:2" ht="15.95" customHeight="1">
      <c r="B11" s="3" t="s">
        <v>8</v>
      </c>
    </row>
    <row r="12" spans="2:2" ht="15.95" customHeight="1">
      <c r="B12" s="3"/>
    </row>
    <row r="13" spans="2:2" ht="15.95" customHeight="1">
      <c r="B13" s="4" t="s">
        <v>9</v>
      </c>
    </row>
    <row r="14" spans="2:2" ht="15.95" customHeight="1">
      <c r="B14" s="3" t="s">
        <v>10</v>
      </c>
    </row>
    <row r="15" spans="2:2" ht="30" customHeight="1">
      <c r="B15" s="3" t="s">
        <v>11</v>
      </c>
    </row>
    <row r="16" spans="2:2" ht="30" customHeight="1">
      <c r="B16" s="3" t="s">
        <v>12</v>
      </c>
    </row>
    <row r="17" spans="2:3" ht="30" customHeight="1">
      <c r="B17" s="3" t="s">
        <v>13</v>
      </c>
    </row>
    <row r="18" spans="2:3" ht="30" customHeight="1">
      <c r="B18" s="3" t="s">
        <v>14</v>
      </c>
    </row>
    <row r="19" spans="2:3" ht="30" customHeight="1">
      <c r="B19" s="3" t="s">
        <v>15</v>
      </c>
    </row>
    <row r="20" spans="2:3" ht="15.95" customHeight="1">
      <c r="B20" s="3"/>
    </row>
    <row r="21" spans="2:3" ht="15.95" customHeight="1">
      <c r="B21" s="4" t="s">
        <v>16</v>
      </c>
    </row>
    <row r="22" spans="2:3" ht="30" customHeight="1">
      <c r="B22" s="3" t="s">
        <v>17</v>
      </c>
    </row>
    <row r="23" spans="2:3" ht="30" customHeight="1">
      <c r="B23" s="3" t="s">
        <v>18</v>
      </c>
    </row>
    <row r="24" spans="2:3" ht="15.95" customHeight="1">
      <c r="B24" s="3" t="s">
        <v>19</v>
      </c>
    </row>
    <row r="25" spans="2:3" ht="30" customHeight="1">
      <c r="B25" s="3" t="s">
        <v>20</v>
      </c>
    </row>
    <row r="26" spans="2:3" ht="15.95" customHeight="1">
      <c r="B26" s="3" t="s">
        <v>21</v>
      </c>
    </row>
    <row r="27" spans="2:3" ht="15.95" customHeight="1">
      <c r="B27" s="3"/>
    </row>
    <row r="28" spans="2:3" ht="30" customHeight="1">
      <c r="B28" s="2" t="s">
        <v>22</v>
      </c>
    </row>
    <row r="30" spans="2:3">
      <c r="B30" s="5" t="s">
        <v>23</v>
      </c>
      <c r="C30" s="5" t="str">
        <f ca="1">IFERROR(LEFT(CELL("filename",$A$1),FIND("[",CELL("filename",$A$1))-1)&amp;"BD_AvaliacaoNutricional.xlsx","(salve este arquivo na mesma pasta do banco)")</f>
        <v>https://d.docs.live.net/cd5cc73c8914ea47/Documentos/avaliacao-nutricional-oms/BD_AvaliacaoNutricional.xlsx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5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" customWidth="1"/>
    <col min="2" max="2" width="22" customWidth="1"/>
    <col min="3" max="3" width="11" customWidth="1"/>
    <col min="4" max="5" width="12" customWidth="1"/>
    <col min="6" max="6" width="9" customWidth="1"/>
    <col min="7" max="8" width="10" customWidth="1"/>
    <col min="9" max="9" width="9" customWidth="1"/>
    <col min="10" max="10" width="7" customWidth="1"/>
    <col min="11" max="11" width="8" customWidth="1"/>
    <col min="12" max="12" width="19" customWidth="1"/>
    <col min="13" max="13" width="9" customWidth="1"/>
    <col min="14" max="14" width="19" customWidth="1"/>
    <col min="15" max="15" width="8" customWidth="1"/>
    <col min="16" max="16" width="18" customWidth="1"/>
    <col min="17" max="17" width="9" customWidth="1"/>
    <col min="18" max="18" width="19" customWidth="1"/>
    <col min="19" max="52" width="13" hidden="1" customWidth="1"/>
  </cols>
  <sheetData>
    <row r="1" spans="1:52" ht="45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6" t="s">
        <v>39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44</v>
      </c>
      <c r="V1" s="6" t="s">
        <v>45</v>
      </c>
      <c r="W1" s="6" t="s">
        <v>46</v>
      </c>
      <c r="X1" s="6" t="s">
        <v>47</v>
      </c>
      <c r="Y1" s="6" t="s">
        <v>48</v>
      </c>
      <c r="Z1" s="6" t="s">
        <v>49</v>
      </c>
      <c r="AA1" s="6" t="s">
        <v>50</v>
      </c>
      <c r="AB1" s="6" t="s">
        <v>51</v>
      </c>
      <c r="AC1" s="6" t="s">
        <v>52</v>
      </c>
      <c r="AD1" s="6" t="s">
        <v>53</v>
      </c>
      <c r="AE1" s="6" t="s">
        <v>54</v>
      </c>
      <c r="AF1" s="6" t="s">
        <v>55</v>
      </c>
      <c r="AG1" s="6" t="s">
        <v>56</v>
      </c>
      <c r="AH1" s="6" t="s">
        <v>57</v>
      </c>
      <c r="AI1" s="6" t="s">
        <v>58</v>
      </c>
      <c r="AJ1" s="6" t="s">
        <v>59</v>
      </c>
      <c r="AK1" s="6" t="s">
        <v>60</v>
      </c>
      <c r="AL1" s="6" t="s">
        <v>61</v>
      </c>
      <c r="AM1" s="6" t="s">
        <v>62</v>
      </c>
      <c r="AN1" s="6" t="s">
        <v>63</v>
      </c>
      <c r="AO1" s="6" t="s">
        <v>64</v>
      </c>
      <c r="AP1" s="6" t="s">
        <v>65</v>
      </c>
      <c r="AQ1" s="6" t="s">
        <v>66</v>
      </c>
      <c r="AR1" s="6" t="s">
        <v>67</v>
      </c>
      <c r="AS1" s="6" t="s">
        <v>68</v>
      </c>
      <c r="AT1" s="6" t="s">
        <v>69</v>
      </c>
      <c r="AU1" s="6" t="s">
        <v>70</v>
      </c>
      <c r="AV1" s="6" t="s">
        <v>71</v>
      </c>
      <c r="AW1" s="6" t="s">
        <v>72</v>
      </c>
      <c r="AX1" s="6" t="s">
        <v>73</v>
      </c>
      <c r="AY1" s="6" t="s">
        <v>74</v>
      </c>
      <c r="AZ1" s="6" t="s">
        <v>75</v>
      </c>
    </row>
    <row r="2" spans="1:52">
      <c r="A2" s="7" t="str">
        <f>IF(INDEX(Banco!$A:$A,ROW())="","",INDEX(Banco!$A:$A,ROW()))</f>
        <v/>
      </c>
      <c r="B2" s="7" t="str">
        <f>IF(INDEX(Banco!$B:$B,ROW())="","",INDEX(Banco!$B:$B,ROW()))</f>
        <v/>
      </c>
      <c r="C2" s="7" t="str">
        <f>IF(INDEX(Banco!$C:$C,ROW())="","",INDEX(Banco!$C:$C,ROW()))</f>
        <v/>
      </c>
      <c r="D2" s="8" t="str">
        <f>IF(INDEX(Banco!$D:$D,ROW())="","",INDEX(Banco!$D:$D,ROW()))</f>
        <v/>
      </c>
      <c r="E2" s="8" t="str">
        <f>IF(INDEX(Banco!$E:$E,ROW())="","",INDEX(Banco!$E:$E,ROW()))</f>
        <v/>
      </c>
      <c r="F2" s="9" t="str">
        <f>IF(INDEX(Banco!$F:$F,ROW())="","",INDEX(Banco!$F:$F,ROW()))</f>
        <v/>
      </c>
      <c r="G2" s="9" t="str">
        <f>IF(INDEX(Banco!$G:$G,ROW())="","",INDEX(Banco!$G:$G,ROW()))</f>
        <v/>
      </c>
      <c r="H2" s="7" t="str">
        <f>IF(INDEX(Banco!$H:$H,ROW())="","",INDEX(Banco!$H:$H,ROW()))</f>
        <v/>
      </c>
      <c r="I2" t="str">
        <f t="shared" ref="I2:I65" si="0">IF($T2="","",INT($T2/12)&amp;"a "&amp;MOD($T2,12)&amp;"m")</f>
        <v/>
      </c>
      <c r="J2" s="10" t="str">
        <f t="shared" ref="J2:J65" si="1">IF(OR($F2="",$G2=""),"",ROUND($F2/($G2/100)^2,2))</f>
        <v/>
      </c>
      <c r="K2" s="11" t="str">
        <f t="shared" ref="K2:K65" si="2">IF(OR($S2="",$J2="",$T2="",$T2&lt;0,$T2&gt;228,$Y2=""),"—",ROUND(IF(ABS($AB2)&lt;=3,$AB2,IF($AB2&gt;3,3+($J2-$AD2)/($AD2-$AC2),-3+($J2-$AF2)/($AE2-$AF2))),2))</f>
        <v>—</v>
      </c>
      <c r="L2" t="str">
        <f t="shared" ref="L2:L65" si="3">IF(OR($K2="",$K2="—"),"",IF($T2&lt;=60,IF($K2&lt;-3,"Magreza acentuada",IF($K2&lt;-2,"Magreza",IF($K2&lt;=1,"Eutrofia",IF($K2&lt;=2,"Risco de sobrepeso",IF($K2&lt;=3,"Sobrepeso","Obesidade"))))),IF($K2&lt;-3,"Magreza acentuada",IF($K2&lt;-2,"Magreza",IF($K2&lt;=1,"Eutrofia",IF($K2&lt;=2,"Sobrepeso",IF($K2&lt;=3,"Obesidade","Obesidade grave")))))))</f>
        <v/>
      </c>
      <c r="M2" s="11" t="str">
        <f t="shared" ref="M2:M65" si="4">IF(OR($S2="",$V2="",$T2="",$T2&lt;0,$T2&gt;228,$AG2=""),"—",ROUND(IF($AG2=0,LN($V2/$AH2)/$AI2,((($V2/$AH2)^$AG2)-1)/($AG2*$AI2)),2))</f>
        <v>—</v>
      </c>
      <c r="N2" t="str">
        <f t="shared" ref="N2:N65" si="5">IF(OR($M2="",$M2="—"),"",IF($M2&lt;-3,"Muito baixa",IF($M2&lt;-2,"Baixa","Adequada")))</f>
        <v/>
      </c>
      <c r="O2" s="11" t="str">
        <f t="shared" ref="O2:O65" si="6">IF(OR($S2="",$F2="",$T2="",$T2&lt;0,$T2&gt;120,$AJ2=""),"—",ROUND(IF(ABS($AM2)&lt;=3,$AM2,IF($AM2&gt;3,3+($F2-$AO2)/($AO2-$AN2),-3+($F2-$AQ2)/($AP2-$AQ2))),2))</f>
        <v>—</v>
      </c>
      <c r="P2" t="str">
        <f t="shared" ref="P2:P65" si="7">IF(OR($O2="",$O2="—"),"",IF($O2&lt;-3,"Muito baixo",IF($O2&lt;-2,"Baixo",IF($O2&lt;=2,"Adequado","Elevado"))))</f>
        <v/>
      </c>
      <c r="Q2" s="11" t="str">
        <f t="shared" ref="Q2:Q65" si="8">IF(OR($S2="",$F2="",$T2="",$T2&lt;0,$T2&gt;60,$AR2=""),"—",ROUND(IF(ABS($AU2)&lt;=3,$AU2,IF($AU2&gt;3,3+($F2-$AW2)/($AW2-$AV2),-3+($F2-$AY2)/($AX2-$AY2))),2))</f>
        <v>—</v>
      </c>
      <c r="R2" t="str">
        <f t="shared" ref="R2:R65" si="9">IF(OR($Q2="",$Q2="—"),"",IF($Q2&lt;-3,"Magreza acentuada",IF($Q2&lt;-2,"Magreza",IF($Q2&lt;=1,"Eutrofia",IF($Q2&lt;=2,"Risco de sobrepeso",IF($Q2&lt;=3,"Sobrepeso","Obesidade"))))))</f>
        <v/>
      </c>
      <c r="S2" t="str">
        <f t="shared" ref="S2:S65" si="10">IF($C2="","",IF(UPPER(LEFT($C2,1))="M",1,IF(UPPER(LEFT($C2,1))="F",2,"")))</f>
        <v/>
      </c>
      <c r="T2" t="str">
        <f t="shared" ref="T2:T65" si="11">IF(OR($D2="",$E2=""),"",DATEDIF($D2,$E2,"m"))</f>
        <v/>
      </c>
      <c r="U2" t="str">
        <f t="shared" ref="U2:U65" si="12">IF(OR($D2="",$E2=""),"",$E2-$D2)</f>
        <v/>
      </c>
      <c r="V2" t="str">
        <f t="shared" ref="V2:V65" si="13">IF(OR($G2="",$T2=""),"",IF($T2&lt;24,IF(LEFT(LOWER($H2),4)="em p",$G2+0.7,$G2),IF(LEFT(LOWER($H2),4)="deit",$G2-0.7,$G2)))</f>
        <v/>
      </c>
      <c r="W2" t="str">
        <f t="shared" ref="W2:W65" si="14">IF(OR($S2="",$T2=""),"",$S2*1000000+IF($T2&lt;=60,$U2,$T2))</f>
        <v/>
      </c>
      <c r="X2" t="str">
        <f t="shared" ref="X2:X65" si="15">IF(OR($S2="",$V2="",$T2&gt;60,$T2=""),"",$S2*1000000+ROUND($V2*10,0))</f>
        <v/>
      </c>
      <c r="Y2" t="str">
        <f t="shared" ref="Y2:Y65" si="16">IF($W2="","",IFERROR(INDEX(IF($T2&lt;=60,imc05_l,imc519_l),MATCH($W2,IF($T2&lt;=60,imc05_k,imc519_k),1)),""))</f>
        <v/>
      </c>
      <c r="Z2" t="str">
        <f t="shared" ref="Z2:Z65" si="17">IF($W2="","",IFERROR(INDEX(IF($T2&lt;=60,imc05_m,imc519_m),MATCH($W2,IF($T2&lt;=60,imc05_k,imc519_k),1)),""))</f>
        <v/>
      </c>
      <c r="AA2" t="str">
        <f t="shared" ref="AA2:AA65" si="18">IF($W2="","",IFERROR(INDEX(IF($T2&lt;=60,imc05_s,imc519_s),MATCH($W2,IF($T2&lt;=60,imc05_k,imc519_k),1)),""))</f>
        <v/>
      </c>
      <c r="AB2" t="str">
        <f t="shared" ref="AB2:AB65" si="19">IF($Y2="","",IF($Y2=0,LN($J2/$Z2)/$AA2,((($J2/$Z2)^$Y2)-1)/($Y2*$AA2)))</f>
        <v/>
      </c>
      <c r="AC2" t="str">
        <f t="shared" ref="AC2:AC65" si="20">IF($Y2="","",IF($Y2=0,$Z2*EXP($AA2*2),$Z2*(1+$Y2*$AA2*2)^(1/$Y2)))</f>
        <v/>
      </c>
      <c r="AD2" t="str">
        <f t="shared" ref="AD2:AD65" si="21">IF($Y2="","",IF($Y2=0,$Z2*EXP($AA2*3),$Z2*(1+$Y2*$AA2*3)^(1/$Y2)))</f>
        <v/>
      </c>
      <c r="AE2" t="str">
        <f t="shared" ref="AE2:AE65" si="22">IF($Y2="","",IF($Y2=0,$Z2*EXP($AA2*-2),$Z2*(1+$Y2*$AA2*-2)^(1/$Y2)))</f>
        <v/>
      </c>
      <c r="AF2" t="str">
        <f t="shared" ref="AF2:AF65" si="23">IF($Y2="","",IF($Y2=0,$Z2*EXP($AA2*-3),$Z2*(1+$Y2*$AA2*-3)^(1/$Y2)))</f>
        <v/>
      </c>
      <c r="AG2" t="str">
        <f t="shared" ref="AG2:AG65" si="24">IF($W2="","",IFERROR(INDEX(IF($T2&lt;=60,est05_l,est519_l),MATCH($W2,IF($T2&lt;=60,est05_k,est519_k),1)),""))</f>
        <v/>
      </c>
      <c r="AH2" t="str">
        <f t="shared" ref="AH2:AH65" si="25">IF($W2="","",IFERROR(INDEX(IF($T2&lt;=60,est05_m,est519_m),MATCH($W2,IF($T2&lt;=60,est05_k,est519_k),1)),""))</f>
        <v/>
      </c>
      <c r="AI2" t="str">
        <f t="shared" ref="AI2:AI65" si="26">IF($W2="","",IFERROR(INDEX(IF($T2&lt;=60,est05_s,est519_s),MATCH($W2,IF($T2&lt;=60,est05_k,est519_k),1)),""))</f>
        <v/>
      </c>
      <c r="AJ2" t="str">
        <f t="shared" ref="AJ2:AJ65" si="27">IF($W2="","",IFERROR(INDEX(IF($T2&lt;=60,peso05_l,peso510_l),MATCH($W2,IF($T2&lt;=60,peso05_k,peso510_k),1)),""))</f>
        <v/>
      </c>
      <c r="AK2" t="str">
        <f t="shared" ref="AK2:AK65" si="28">IF($W2="","",IFERROR(INDEX(IF($T2&lt;=60,peso05_m,peso510_m),MATCH($W2,IF($T2&lt;=60,peso05_k,peso510_k),1)),""))</f>
        <v/>
      </c>
      <c r="AL2" t="str">
        <f t="shared" ref="AL2:AL65" si="29">IF($W2="","",IFERROR(INDEX(IF($T2&lt;=60,peso05_s,peso510_s),MATCH($W2,IF($T2&lt;=60,peso05_k,peso510_k),1)),""))</f>
        <v/>
      </c>
      <c r="AM2" t="str">
        <f t="shared" ref="AM2:AM65" si="30">IF($AJ2="","",IF($AJ2=0,LN($F2/$AK2)/$AL2,((($F2/$AK2)^$AJ2)-1)/($AJ2*$AL2)))</f>
        <v/>
      </c>
      <c r="AN2" t="str">
        <f t="shared" ref="AN2:AN65" si="31">IF($AJ2="","",IF($AJ2=0,$AK2*EXP($AL2*2),$AK2*(1+$AJ2*$AL2*2)^(1/$AJ2)))</f>
        <v/>
      </c>
      <c r="AO2" t="str">
        <f t="shared" ref="AO2:AO65" si="32">IF($AJ2="","",IF($AJ2=0,$AK2*EXP($AL2*3),$AK2*(1+$AJ2*$AL2*3)^(1/$AJ2)))</f>
        <v/>
      </c>
      <c r="AP2" t="str">
        <f t="shared" ref="AP2:AP65" si="33">IF($AJ2="","",IF($AJ2=0,$AK2*EXP($AL2*-2),$AK2*(1+$AJ2*$AL2*-2)^(1/$AJ2)))</f>
        <v/>
      </c>
      <c r="AQ2" t="str">
        <f t="shared" ref="AQ2:AQ65" si="34">IF($AJ2="","",IF($AJ2=0,$AK2*EXP($AL2*-3),$AK2*(1+$AJ2*$AL2*-3)^(1/$AJ2)))</f>
        <v/>
      </c>
      <c r="AR2" t="str">
        <f t="shared" ref="AR2:AR65" si="35">IF(OR($X2="",$T2&gt;60),"",IFERROR(INDEX(IF($T2&lt;24,pcomp_l,palt_l),MATCH($X2,IF($T2&lt;24,pcomp_k,palt_k),1)),""))</f>
        <v/>
      </c>
      <c r="AS2" t="str">
        <f t="shared" ref="AS2:AS65" si="36">IF(OR($X2="",$T2&gt;60),"",IFERROR(INDEX(IF($T2&lt;24,pcomp_m,palt_m),MATCH($X2,IF($T2&lt;24,pcomp_k,palt_k),1)),""))</f>
        <v/>
      </c>
      <c r="AT2" t="str">
        <f t="shared" ref="AT2:AT65" si="37">IF(OR($X2="",$T2&gt;60),"",IFERROR(INDEX(IF($T2&lt;24,pcomp_s,palt_s),MATCH($X2,IF($T2&lt;24,pcomp_k,palt_k),1)),""))</f>
        <v/>
      </c>
      <c r="AU2" t="str">
        <f t="shared" ref="AU2:AU65" si="38">IF($AR2="","",IF($AR2=0,LN($F2/$AS2)/$AT2,((($F2/$AS2)^$AR2)-1)/($AR2*$AT2)))</f>
        <v/>
      </c>
      <c r="AV2" t="str">
        <f t="shared" ref="AV2:AV65" si="39">IF($AR2="","",IF($AR2=0,$AS2*EXP($AT2*2),$AS2*(1+$AR2*$AT2*2)^(1/$AR2)))</f>
        <v/>
      </c>
      <c r="AW2" t="str">
        <f t="shared" ref="AW2:AW65" si="40">IF($AR2="","",IF($AR2=0,$AS2*EXP($AT2*3),$AS2*(1+$AR2*$AT2*3)^(1/$AR2)))</f>
        <v/>
      </c>
      <c r="AX2" t="str">
        <f t="shared" ref="AX2:AX65" si="41">IF($AR2="","",IF($AR2=0,$AS2*EXP($AT2*-2),$AS2*(1+$AR2*$AT2*-2)^(1/$AR2)))</f>
        <v/>
      </c>
      <c r="AY2" t="str">
        <f t="shared" ref="AY2:AY65" si="42">IF($AR2="","",IF($AR2=0,$AS2*EXP($AT2*-3),$AS2*(1+$AR2*$AT2*-3)^(1/$AR2)))</f>
        <v/>
      </c>
      <c r="AZ2" t="str">
        <f>IF(OR($A2="",$A2&lt;&gt;Ficha!$C$4),"",COUNTIF($A$2:$A2,Ficha!$C$4))</f>
        <v/>
      </c>
    </row>
    <row r="3" spans="1:52">
      <c r="A3" s="7" t="str">
        <f>IF(INDEX(Banco!$A:$A,ROW())="","",INDEX(Banco!$A:$A,ROW()))</f>
        <v/>
      </c>
      <c r="B3" s="7" t="str">
        <f>IF(INDEX(Banco!$B:$B,ROW())="","",INDEX(Banco!$B:$B,ROW()))</f>
        <v/>
      </c>
      <c r="C3" s="7" t="str">
        <f>IF(INDEX(Banco!$C:$C,ROW())="","",INDEX(Banco!$C:$C,ROW()))</f>
        <v/>
      </c>
      <c r="D3" s="8" t="str">
        <f>IF(INDEX(Banco!$D:$D,ROW())="","",INDEX(Banco!$D:$D,ROW()))</f>
        <v/>
      </c>
      <c r="E3" s="8" t="str">
        <f>IF(INDEX(Banco!$E:$E,ROW())="","",INDEX(Banco!$E:$E,ROW()))</f>
        <v/>
      </c>
      <c r="F3" s="9" t="str">
        <f>IF(INDEX(Banco!$F:$F,ROW())="","",INDEX(Banco!$F:$F,ROW()))</f>
        <v/>
      </c>
      <c r="G3" s="9" t="str">
        <f>IF(INDEX(Banco!$G:$G,ROW())="","",INDEX(Banco!$G:$G,ROW()))</f>
        <v/>
      </c>
      <c r="H3" s="7" t="str">
        <f>IF(INDEX(Banco!$H:$H,ROW())="","",INDEX(Banco!$H:$H,ROW()))</f>
        <v/>
      </c>
      <c r="I3" t="str">
        <f t="shared" si="0"/>
        <v/>
      </c>
      <c r="J3" s="10" t="str">
        <f t="shared" si="1"/>
        <v/>
      </c>
      <c r="K3" s="11" t="str">
        <f t="shared" si="2"/>
        <v>—</v>
      </c>
      <c r="L3" t="str">
        <f t="shared" si="3"/>
        <v/>
      </c>
      <c r="M3" s="11" t="str">
        <f t="shared" si="4"/>
        <v>—</v>
      </c>
      <c r="N3" t="str">
        <f t="shared" si="5"/>
        <v/>
      </c>
      <c r="O3" s="11" t="str">
        <f t="shared" si="6"/>
        <v>—</v>
      </c>
      <c r="P3" t="str">
        <f t="shared" si="7"/>
        <v/>
      </c>
      <c r="Q3" s="11" t="str">
        <f t="shared" si="8"/>
        <v>—</v>
      </c>
      <c r="R3" t="str">
        <f t="shared" si="9"/>
        <v/>
      </c>
      <c r="S3" t="str">
        <f t="shared" si="10"/>
        <v/>
      </c>
      <c r="T3" t="str">
        <f t="shared" si="11"/>
        <v/>
      </c>
      <c r="U3" t="str">
        <f t="shared" si="12"/>
        <v/>
      </c>
      <c r="V3" t="str">
        <f t="shared" si="13"/>
        <v/>
      </c>
      <c r="W3" t="str">
        <f t="shared" si="14"/>
        <v/>
      </c>
      <c r="X3" t="str">
        <f t="shared" si="15"/>
        <v/>
      </c>
      <c r="Y3" t="str">
        <f t="shared" si="16"/>
        <v/>
      </c>
      <c r="Z3" t="str">
        <f t="shared" si="17"/>
        <v/>
      </c>
      <c r="AA3" t="str">
        <f t="shared" si="18"/>
        <v/>
      </c>
      <c r="AB3" t="str">
        <f t="shared" si="19"/>
        <v/>
      </c>
      <c r="AC3" t="str">
        <f t="shared" si="20"/>
        <v/>
      </c>
      <c r="AD3" t="str">
        <f t="shared" si="21"/>
        <v/>
      </c>
      <c r="AE3" t="str">
        <f t="shared" si="22"/>
        <v/>
      </c>
      <c r="AF3" t="str">
        <f t="shared" si="23"/>
        <v/>
      </c>
      <c r="AG3" t="str">
        <f t="shared" si="24"/>
        <v/>
      </c>
      <c r="AH3" t="str">
        <f t="shared" si="25"/>
        <v/>
      </c>
      <c r="AI3" t="str">
        <f t="shared" si="26"/>
        <v/>
      </c>
      <c r="AJ3" t="str">
        <f t="shared" si="27"/>
        <v/>
      </c>
      <c r="AK3" t="str">
        <f t="shared" si="28"/>
        <v/>
      </c>
      <c r="AL3" t="str">
        <f t="shared" si="29"/>
        <v/>
      </c>
      <c r="AM3" t="str">
        <f t="shared" si="30"/>
        <v/>
      </c>
      <c r="AN3" t="str">
        <f t="shared" si="31"/>
        <v/>
      </c>
      <c r="AO3" t="str">
        <f t="shared" si="32"/>
        <v/>
      </c>
      <c r="AP3" t="str">
        <f t="shared" si="33"/>
        <v/>
      </c>
      <c r="AQ3" t="str">
        <f t="shared" si="34"/>
        <v/>
      </c>
      <c r="AR3" t="str">
        <f t="shared" si="35"/>
        <v/>
      </c>
      <c r="AS3" t="str">
        <f t="shared" si="36"/>
        <v/>
      </c>
      <c r="AT3" t="str">
        <f t="shared" si="37"/>
        <v/>
      </c>
      <c r="AU3" t="str">
        <f t="shared" si="38"/>
        <v/>
      </c>
      <c r="AV3" t="str">
        <f t="shared" si="39"/>
        <v/>
      </c>
      <c r="AW3" t="str">
        <f t="shared" si="40"/>
        <v/>
      </c>
      <c r="AX3" t="str">
        <f t="shared" si="41"/>
        <v/>
      </c>
      <c r="AY3" t="str">
        <f t="shared" si="42"/>
        <v/>
      </c>
      <c r="AZ3" t="str">
        <f>IF(OR($A3="",$A3&lt;&gt;Ficha!$C$4),"",COUNTIF($A$2:$A3,Ficha!$C$4))</f>
        <v/>
      </c>
    </row>
    <row r="4" spans="1:52">
      <c r="A4" s="7" t="str">
        <f>IF(INDEX(Banco!$A:$A,ROW())="","",INDEX(Banco!$A:$A,ROW()))</f>
        <v/>
      </c>
      <c r="B4" s="7" t="str">
        <f>IF(INDEX(Banco!$B:$B,ROW())="","",INDEX(Banco!$B:$B,ROW()))</f>
        <v/>
      </c>
      <c r="C4" s="7" t="str">
        <f>IF(INDEX(Banco!$C:$C,ROW())="","",INDEX(Banco!$C:$C,ROW()))</f>
        <v/>
      </c>
      <c r="D4" s="8" t="str">
        <f>IF(INDEX(Banco!$D:$D,ROW())="","",INDEX(Banco!$D:$D,ROW()))</f>
        <v/>
      </c>
      <c r="E4" s="8" t="str">
        <f>IF(INDEX(Banco!$E:$E,ROW())="","",INDEX(Banco!$E:$E,ROW()))</f>
        <v/>
      </c>
      <c r="F4" s="9" t="str">
        <f>IF(INDEX(Banco!$F:$F,ROW())="","",INDEX(Banco!$F:$F,ROW()))</f>
        <v/>
      </c>
      <c r="G4" s="9" t="str">
        <f>IF(INDEX(Banco!$G:$G,ROW())="","",INDEX(Banco!$G:$G,ROW()))</f>
        <v/>
      </c>
      <c r="H4" s="7" t="str">
        <f>IF(INDEX(Banco!$H:$H,ROW())="","",INDEX(Banco!$H:$H,ROW()))</f>
        <v/>
      </c>
      <c r="I4" t="str">
        <f t="shared" si="0"/>
        <v/>
      </c>
      <c r="J4" s="10" t="str">
        <f t="shared" si="1"/>
        <v/>
      </c>
      <c r="K4" s="11" t="str">
        <f t="shared" si="2"/>
        <v>—</v>
      </c>
      <c r="L4" t="str">
        <f t="shared" si="3"/>
        <v/>
      </c>
      <c r="M4" s="11" t="str">
        <f t="shared" si="4"/>
        <v>—</v>
      </c>
      <c r="N4" t="str">
        <f t="shared" si="5"/>
        <v/>
      </c>
      <c r="O4" s="11" t="str">
        <f t="shared" si="6"/>
        <v>—</v>
      </c>
      <c r="P4" t="str">
        <f t="shared" si="7"/>
        <v/>
      </c>
      <c r="Q4" s="11" t="str">
        <f t="shared" si="8"/>
        <v>—</v>
      </c>
      <c r="R4" t="str">
        <f t="shared" si="9"/>
        <v/>
      </c>
      <c r="S4" t="str">
        <f t="shared" si="10"/>
        <v/>
      </c>
      <c r="T4" t="str">
        <f t="shared" si="11"/>
        <v/>
      </c>
      <c r="U4" t="str">
        <f t="shared" si="12"/>
        <v/>
      </c>
      <c r="V4" t="str">
        <f t="shared" si="13"/>
        <v/>
      </c>
      <c r="W4" t="str">
        <f t="shared" si="14"/>
        <v/>
      </c>
      <c r="X4" t="str">
        <f t="shared" si="15"/>
        <v/>
      </c>
      <c r="Y4" t="str">
        <f t="shared" si="16"/>
        <v/>
      </c>
      <c r="Z4" t="str">
        <f t="shared" si="17"/>
        <v/>
      </c>
      <c r="AA4" t="str">
        <f t="shared" si="18"/>
        <v/>
      </c>
      <c r="AB4" t="str">
        <f t="shared" si="19"/>
        <v/>
      </c>
      <c r="AC4" t="str">
        <f t="shared" si="20"/>
        <v/>
      </c>
      <c r="AD4" t="str">
        <f t="shared" si="21"/>
        <v/>
      </c>
      <c r="AE4" t="str">
        <f t="shared" si="22"/>
        <v/>
      </c>
      <c r="AF4" t="str">
        <f t="shared" si="23"/>
        <v/>
      </c>
      <c r="AG4" t="str">
        <f t="shared" si="24"/>
        <v/>
      </c>
      <c r="AH4" t="str">
        <f t="shared" si="25"/>
        <v/>
      </c>
      <c r="AI4" t="str">
        <f t="shared" si="26"/>
        <v/>
      </c>
      <c r="AJ4" t="str">
        <f t="shared" si="27"/>
        <v/>
      </c>
      <c r="AK4" t="str">
        <f t="shared" si="28"/>
        <v/>
      </c>
      <c r="AL4" t="str">
        <f t="shared" si="29"/>
        <v/>
      </c>
      <c r="AM4" t="str">
        <f t="shared" si="30"/>
        <v/>
      </c>
      <c r="AN4" t="str">
        <f t="shared" si="31"/>
        <v/>
      </c>
      <c r="AO4" t="str">
        <f t="shared" si="32"/>
        <v/>
      </c>
      <c r="AP4" t="str">
        <f t="shared" si="33"/>
        <v/>
      </c>
      <c r="AQ4" t="str">
        <f t="shared" si="34"/>
        <v/>
      </c>
      <c r="AR4" t="str">
        <f t="shared" si="35"/>
        <v/>
      </c>
      <c r="AS4" t="str">
        <f t="shared" si="36"/>
        <v/>
      </c>
      <c r="AT4" t="str">
        <f t="shared" si="37"/>
        <v/>
      </c>
      <c r="AU4" t="str">
        <f t="shared" si="38"/>
        <v/>
      </c>
      <c r="AV4" t="str">
        <f t="shared" si="39"/>
        <v/>
      </c>
      <c r="AW4" t="str">
        <f t="shared" si="40"/>
        <v/>
      </c>
      <c r="AX4" t="str">
        <f t="shared" si="41"/>
        <v/>
      </c>
      <c r="AY4" t="str">
        <f t="shared" si="42"/>
        <v/>
      </c>
      <c r="AZ4" t="str">
        <f>IF(OR($A4="",$A4&lt;&gt;Ficha!$C$4),"",COUNTIF($A$2:$A4,Ficha!$C$4))</f>
        <v/>
      </c>
    </row>
    <row r="5" spans="1:52">
      <c r="A5" s="7" t="str">
        <f>IF(INDEX(Banco!$A:$A,ROW())="","",INDEX(Banco!$A:$A,ROW()))</f>
        <v/>
      </c>
      <c r="B5" s="7" t="str">
        <f>IF(INDEX(Banco!$B:$B,ROW())="","",INDEX(Banco!$B:$B,ROW()))</f>
        <v/>
      </c>
      <c r="C5" s="7" t="str">
        <f>IF(INDEX(Banco!$C:$C,ROW())="","",INDEX(Banco!$C:$C,ROW()))</f>
        <v/>
      </c>
      <c r="D5" s="8" t="str">
        <f>IF(INDEX(Banco!$D:$D,ROW())="","",INDEX(Banco!$D:$D,ROW()))</f>
        <v/>
      </c>
      <c r="E5" s="8" t="str">
        <f>IF(INDEX(Banco!$E:$E,ROW())="","",INDEX(Banco!$E:$E,ROW()))</f>
        <v/>
      </c>
      <c r="F5" s="9" t="str">
        <f>IF(INDEX(Banco!$F:$F,ROW())="","",INDEX(Banco!$F:$F,ROW()))</f>
        <v/>
      </c>
      <c r="G5" s="9" t="str">
        <f>IF(INDEX(Banco!$G:$G,ROW())="","",INDEX(Banco!$G:$G,ROW()))</f>
        <v/>
      </c>
      <c r="H5" s="7" t="str">
        <f>IF(INDEX(Banco!$H:$H,ROW())="","",INDEX(Banco!$H:$H,ROW()))</f>
        <v/>
      </c>
      <c r="I5" t="str">
        <f t="shared" si="0"/>
        <v/>
      </c>
      <c r="J5" s="10" t="str">
        <f t="shared" si="1"/>
        <v/>
      </c>
      <c r="K5" s="11" t="str">
        <f t="shared" si="2"/>
        <v>—</v>
      </c>
      <c r="L5" t="str">
        <f t="shared" si="3"/>
        <v/>
      </c>
      <c r="M5" s="11" t="str">
        <f t="shared" si="4"/>
        <v>—</v>
      </c>
      <c r="N5" t="str">
        <f t="shared" si="5"/>
        <v/>
      </c>
      <c r="O5" s="11" t="str">
        <f t="shared" si="6"/>
        <v>—</v>
      </c>
      <c r="P5" t="str">
        <f t="shared" si="7"/>
        <v/>
      </c>
      <c r="Q5" s="11" t="str">
        <f t="shared" si="8"/>
        <v>—</v>
      </c>
      <c r="R5" t="str">
        <f t="shared" si="9"/>
        <v/>
      </c>
      <c r="S5" t="str">
        <f t="shared" si="10"/>
        <v/>
      </c>
      <c r="T5" t="str">
        <f t="shared" si="11"/>
        <v/>
      </c>
      <c r="U5" t="str">
        <f t="shared" si="12"/>
        <v/>
      </c>
      <c r="V5" t="str">
        <f t="shared" si="13"/>
        <v/>
      </c>
      <c r="W5" t="str">
        <f t="shared" si="14"/>
        <v/>
      </c>
      <c r="X5" t="str">
        <f t="shared" si="15"/>
        <v/>
      </c>
      <c r="Y5" t="str">
        <f t="shared" si="16"/>
        <v/>
      </c>
      <c r="Z5" t="str">
        <f t="shared" si="17"/>
        <v/>
      </c>
      <c r="AA5" t="str">
        <f t="shared" si="18"/>
        <v/>
      </c>
      <c r="AB5" t="str">
        <f t="shared" si="19"/>
        <v/>
      </c>
      <c r="AC5" t="str">
        <f t="shared" si="20"/>
        <v/>
      </c>
      <c r="AD5" t="str">
        <f t="shared" si="21"/>
        <v/>
      </c>
      <c r="AE5" t="str">
        <f t="shared" si="22"/>
        <v/>
      </c>
      <c r="AF5" t="str">
        <f t="shared" si="23"/>
        <v/>
      </c>
      <c r="AG5" t="str">
        <f t="shared" si="24"/>
        <v/>
      </c>
      <c r="AH5" t="str">
        <f t="shared" si="25"/>
        <v/>
      </c>
      <c r="AI5" t="str">
        <f t="shared" si="26"/>
        <v/>
      </c>
      <c r="AJ5" t="str">
        <f t="shared" si="27"/>
        <v/>
      </c>
      <c r="AK5" t="str">
        <f t="shared" si="28"/>
        <v/>
      </c>
      <c r="AL5" t="str">
        <f t="shared" si="29"/>
        <v/>
      </c>
      <c r="AM5" t="str">
        <f t="shared" si="30"/>
        <v/>
      </c>
      <c r="AN5" t="str">
        <f t="shared" si="31"/>
        <v/>
      </c>
      <c r="AO5" t="str">
        <f t="shared" si="32"/>
        <v/>
      </c>
      <c r="AP5" t="str">
        <f t="shared" si="33"/>
        <v/>
      </c>
      <c r="AQ5" t="str">
        <f t="shared" si="34"/>
        <v/>
      </c>
      <c r="AR5" t="str">
        <f t="shared" si="35"/>
        <v/>
      </c>
      <c r="AS5" t="str">
        <f t="shared" si="36"/>
        <v/>
      </c>
      <c r="AT5" t="str">
        <f t="shared" si="37"/>
        <v/>
      </c>
      <c r="AU5" t="str">
        <f t="shared" si="38"/>
        <v/>
      </c>
      <c r="AV5" t="str">
        <f t="shared" si="39"/>
        <v/>
      </c>
      <c r="AW5" t="str">
        <f t="shared" si="40"/>
        <v/>
      </c>
      <c r="AX5" t="str">
        <f t="shared" si="41"/>
        <v/>
      </c>
      <c r="AY5" t="str">
        <f t="shared" si="42"/>
        <v/>
      </c>
      <c r="AZ5" t="str">
        <f>IF(OR($A5="",$A5&lt;&gt;Ficha!$C$4),"",COUNTIF($A$2:$A5,Ficha!$C$4))</f>
        <v/>
      </c>
    </row>
    <row r="6" spans="1:52">
      <c r="A6" s="7" t="str">
        <f>IF(INDEX(Banco!$A:$A,ROW())="","",INDEX(Banco!$A:$A,ROW()))</f>
        <v/>
      </c>
      <c r="B6" s="7" t="str">
        <f>IF(INDEX(Banco!$B:$B,ROW())="","",INDEX(Banco!$B:$B,ROW()))</f>
        <v/>
      </c>
      <c r="C6" s="7" t="str">
        <f>IF(INDEX(Banco!$C:$C,ROW())="","",INDEX(Banco!$C:$C,ROW()))</f>
        <v/>
      </c>
      <c r="D6" s="8" t="str">
        <f>IF(INDEX(Banco!$D:$D,ROW())="","",INDEX(Banco!$D:$D,ROW()))</f>
        <v/>
      </c>
      <c r="E6" s="8" t="str">
        <f>IF(INDEX(Banco!$E:$E,ROW())="","",INDEX(Banco!$E:$E,ROW()))</f>
        <v/>
      </c>
      <c r="F6" s="9" t="str">
        <f>IF(INDEX(Banco!$F:$F,ROW())="","",INDEX(Banco!$F:$F,ROW()))</f>
        <v/>
      </c>
      <c r="G6" s="9" t="str">
        <f>IF(INDEX(Banco!$G:$G,ROW())="","",INDEX(Banco!$G:$G,ROW()))</f>
        <v/>
      </c>
      <c r="H6" s="7" t="str">
        <f>IF(INDEX(Banco!$H:$H,ROW())="","",INDEX(Banco!$H:$H,ROW()))</f>
        <v/>
      </c>
      <c r="I6" t="str">
        <f t="shared" si="0"/>
        <v/>
      </c>
      <c r="J6" s="10" t="str">
        <f t="shared" si="1"/>
        <v/>
      </c>
      <c r="K6" s="11" t="str">
        <f t="shared" si="2"/>
        <v>—</v>
      </c>
      <c r="L6" t="str">
        <f t="shared" si="3"/>
        <v/>
      </c>
      <c r="M6" s="11" t="str">
        <f t="shared" si="4"/>
        <v>—</v>
      </c>
      <c r="N6" t="str">
        <f t="shared" si="5"/>
        <v/>
      </c>
      <c r="O6" s="11" t="str">
        <f t="shared" si="6"/>
        <v>—</v>
      </c>
      <c r="P6" t="str">
        <f t="shared" si="7"/>
        <v/>
      </c>
      <c r="Q6" s="11" t="str">
        <f t="shared" si="8"/>
        <v>—</v>
      </c>
      <c r="R6" t="str">
        <f t="shared" si="9"/>
        <v/>
      </c>
      <c r="S6" t="str">
        <f t="shared" si="10"/>
        <v/>
      </c>
      <c r="T6" t="str">
        <f t="shared" si="11"/>
        <v/>
      </c>
      <c r="U6" t="str">
        <f t="shared" si="12"/>
        <v/>
      </c>
      <c r="V6" t="str">
        <f t="shared" si="13"/>
        <v/>
      </c>
      <c r="W6" t="str">
        <f t="shared" si="14"/>
        <v/>
      </c>
      <c r="X6" t="str">
        <f t="shared" si="15"/>
        <v/>
      </c>
      <c r="Y6" t="str">
        <f t="shared" si="16"/>
        <v/>
      </c>
      <c r="Z6" t="str">
        <f t="shared" si="17"/>
        <v/>
      </c>
      <c r="AA6" t="str">
        <f t="shared" si="18"/>
        <v/>
      </c>
      <c r="AB6" t="str">
        <f t="shared" si="19"/>
        <v/>
      </c>
      <c r="AC6" t="str">
        <f t="shared" si="20"/>
        <v/>
      </c>
      <c r="AD6" t="str">
        <f t="shared" si="21"/>
        <v/>
      </c>
      <c r="AE6" t="str">
        <f t="shared" si="22"/>
        <v/>
      </c>
      <c r="AF6" t="str">
        <f t="shared" si="23"/>
        <v/>
      </c>
      <c r="AG6" t="str">
        <f t="shared" si="24"/>
        <v/>
      </c>
      <c r="AH6" t="str">
        <f t="shared" si="25"/>
        <v/>
      </c>
      <c r="AI6" t="str">
        <f t="shared" si="26"/>
        <v/>
      </c>
      <c r="AJ6" t="str">
        <f t="shared" si="27"/>
        <v/>
      </c>
      <c r="AK6" t="str">
        <f t="shared" si="28"/>
        <v/>
      </c>
      <c r="AL6" t="str">
        <f t="shared" si="29"/>
        <v/>
      </c>
      <c r="AM6" t="str">
        <f t="shared" si="30"/>
        <v/>
      </c>
      <c r="AN6" t="str">
        <f t="shared" si="31"/>
        <v/>
      </c>
      <c r="AO6" t="str">
        <f t="shared" si="32"/>
        <v/>
      </c>
      <c r="AP6" t="str">
        <f t="shared" si="33"/>
        <v/>
      </c>
      <c r="AQ6" t="str">
        <f t="shared" si="34"/>
        <v/>
      </c>
      <c r="AR6" t="str">
        <f t="shared" si="35"/>
        <v/>
      </c>
      <c r="AS6" t="str">
        <f t="shared" si="36"/>
        <v/>
      </c>
      <c r="AT6" t="str">
        <f t="shared" si="37"/>
        <v/>
      </c>
      <c r="AU6" t="str">
        <f t="shared" si="38"/>
        <v/>
      </c>
      <c r="AV6" t="str">
        <f t="shared" si="39"/>
        <v/>
      </c>
      <c r="AW6" t="str">
        <f t="shared" si="40"/>
        <v/>
      </c>
      <c r="AX6" t="str">
        <f t="shared" si="41"/>
        <v/>
      </c>
      <c r="AY6" t="str">
        <f t="shared" si="42"/>
        <v/>
      </c>
      <c r="AZ6" t="str">
        <f>IF(OR($A6="",$A6&lt;&gt;Ficha!$C$4),"",COUNTIF($A$2:$A6,Ficha!$C$4))</f>
        <v/>
      </c>
    </row>
    <row r="7" spans="1:52">
      <c r="A7" s="7" t="str">
        <f>IF(INDEX(Banco!$A:$A,ROW())="","",INDEX(Banco!$A:$A,ROW()))</f>
        <v/>
      </c>
      <c r="B7" s="7" t="str">
        <f>IF(INDEX(Banco!$B:$B,ROW())="","",INDEX(Banco!$B:$B,ROW()))</f>
        <v/>
      </c>
      <c r="C7" s="7" t="str">
        <f>IF(INDEX(Banco!$C:$C,ROW())="","",INDEX(Banco!$C:$C,ROW()))</f>
        <v/>
      </c>
      <c r="D7" s="8" t="str">
        <f>IF(INDEX(Banco!$D:$D,ROW())="","",INDEX(Banco!$D:$D,ROW()))</f>
        <v/>
      </c>
      <c r="E7" s="8" t="str">
        <f>IF(INDEX(Banco!$E:$E,ROW())="","",INDEX(Banco!$E:$E,ROW()))</f>
        <v/>
      </c>
      <c r="F7" s="9" t="str">
        <f>IF(INDEX(Banco!$F:$F,ROW())="","",INDEX(Banco!$F:$F,ROW()))</f>
        <v/>
      </c>
      <c r="G7" s="9" t="str">
        <f>IF(INDEX(Banco!$G:$G,ROW())="","",INDEX(Banco!$G:$G,ROW()))</f>
        <v/>
      </c>
      <c r="H7" s="7" t="str">
        <f>IF(INDEX(Banco!$H:$H,ROW())="","",INDEX(Banco!$H:$H,ROW()))</f>
        <v/>
      </c>
      <c r="I7" t="str">
        <f t="shared" si="0"/>
        <v/>
      </c>
      <c r="J7" s="10" t="str">
        <f t="shared" si="1"/>
        <v/>
      </c>
      <c r="K7" s="11" t="str">
        <f t="shared" si="2"/>
        <v>—</v>
      </c>
      <c r="L7" t="str">
        <f t="shared" si="3"/>
        <v/>
      </c>
      <c r="M7" s="11" t="str">
        <f t="shared" si="4"/>
        <v>—</v>
      </c>
      <c r="N7" t="str">
        <f t="shared" si="5"/>
        <v/>
      </c>
      <c r="O7" s="11" t="str">
        <f t="shared" si="6"/>
        <v>—</v>
      </c>
      <c r="P7" t="str">
        <f t="shared" si="7"/>
        <v/>
      </c>
      <c r="Q7" s="11" t="str">
        <f t="shared" si="8"/>
        <v>—</v>
      </c>
      <c r="R7" t="str">
        <f t="shared" si="9"/>
        <v/>
      </c>
      <c r="S7" t="str">
        <f t="shared" si="10"/>
        <v/>
      </c>
      <c r="T7" t="str">
        <f t="shared" si="11"/>
        <v/>
      </c>
      <c r="U7" t="str">
        <f t="shared" si="12"/>
        <v/>
      </c>
      <c r="V7" t="str">
        <f t="shared" si="13"/>
        <v/>
      </c>
      <c r="W7" t="str">
        <f t="shared" si="14"/>
        <v/>
      </c>
      <c r="X7" t="str">
        <f t="shared" si="15"/>
        <v/>
      </c>
      <c r="Y7" t="str">
        <f t="shared" si="16"/>
        <v/>
      </c>
      <c r="Z7" t="str">
        <f t="shared" si="17"/>
        <v/>
      </c>
      <c r="AA7" t="str">
        <f t="shared" si="18"/>
        <v/>
      </c>
      <c r="AB7" t="str">
        <f t="shared" si="19"/>
        <v/>
      </c>
      <c r="AC7" t="str">
        <f t="shared" si="20"/>
        <v/>
      </c>
      <c r="AD7" t="str">
        <f t="shared" si="21"/>
        <v/>
      </c>
      <c r="AE7" t="str">
        <f t="shared" si="22"/>
        <v/>
      </c>
      <c r="AF7" t="str">
        <f t="shared" si="23"/>
        <v/>
      </c>
      <c r="AG7" t="str">
        <f t="shared" si="24"/>
        <v/>
      </c>
      <c r="AH7" t="str">
        <f t="shared" si="25"/>
        <v/>
      </c>
      <c r="AI7" t="str">
        <f t="shared" si="26"/>
        <v/>
      </c>
      <c r="AJ7" t="str">
        <f t="shared" si="27"/>
        <v/>
      </c>
      <c r="AK7" t="str">
        <f t="shared" si="28"/>
        <v/>
      </c>
      <c r="AL7" t="str">
        <f t="shared" si="29"/>
        <v/>
      </c>
      <c r="AM7" t="str">
        <f t="shared" si="30"/>
        <v/>
      </c>
      <c r="AN7" t="str">
        <f t="shared" si="31"/>
        <v/>
      </c>
      <c r="AO7" t="str">
        <f t="shared" si="32"/>
        <v/>
      </c>
      <c r="AP7" t="str">
        <f t="shared" si="33"/>
        <v/>
      </c>
      <c r="AQ7" t="str">
        <f t="shared" si="34"/>
        <v/>
      </c>
      <c r="AR7" t="str">
        <f t="shared" si="35"/>
        <v/>
      </c>
      <c r="AS7" t="str">
        <f t="shared" si="36"/>
        <v/>
      </c>
      <c r="AT7" t="str">
        <f t="shared" si="37"/>
        <v/>
      </c>
      <c r="AU7" t="str">
        <f t="shared" si="38"/>
        <v/>
      </c>
      <c r="AV7" t="str">
        <f t="shared" si="39"/>
        <v/>
      </c>
      <c r="AW7" t="str">
        <f t="shared" si="40"/>
        <v/>
      </c>
      <c r="AX7" t="str">
        <f t="shared" si="41"/>
        <v/>
      </c>
      <c r="AY7" t="str">
        <f t="shared" si="42"/>
        <v/>
      </c>
      <c r="AZ7" t="str">
        <f>IF(OR($A7="",$A7&lt;&gt;Ficha!$C$4),"",COUNTIF($A$2:$A7,Ficha!$C$4))</f>
        <v/>
      </c>
    </row>
    <row r="8" spans="1:52">
      <c r="A8" s="7" t="str">
        <f>IF(INDEX(Banco!$A:$A,ROW())="","",INDEX(Banco!$A:$A,ROW()))</f>
        <v/>
      </c>
      <c r="B8" s="7" t="str">
        <f>IF(INDEX(Banco!$B:$B,ROW())="","",INDEX(Banco!$B:$B,ROW()))</f>
        <v/>
      </c>
      <c r="C8" s="7" t="str">
        <f>IF(INDEX(Banco!$C:$C,ROW())="","",INDEX(Banco!$C:$C,ROW()))</f>
        <v/>
      </c>
      <c r="D8" s="8" t="str">
        <f>IF(INDEX(Banco!$D:$D,ROW())="","",INDEX(Banco!$D:$D,ROW()))</f>
        <v/>
      </c>
      <c r="E8" s="8" t="str">
        <f>IF(INDEX(Banco!$E:$E,ROW())="","",INDEX(Banco!$E:$E,ROW()))</f>
        <v/>
      </c>
      <c r="F8" s="9" t="str">
        <f>IF(INDEX(Banco!$F:$F,ROW())="","",INDEX(Banco!$F:$F,ROW()))</f>
        <v/>
      </c>
      <c r="G8" s="9" t="str">
        <f>IF(INDEX(Banco!$G:$G,ROW())="","",INDEX(Banco!$G:$G,ROW()))</f>
        <v/>
      </c>
      <c r="H8" s="7" t="str">
        <f>IF(INDEX(Banco!$H:$H,ROW())="","",INDEX(Banco!$H:$H,ROW()))</f>
        <v/>
      </c>
      <c r="I8" t="str">
        <f t="shared" si="0"/>
        <v/>
      </c>
      <c r="J8" s="10" t="str">
        <f t="shared" si="1"/>
        <v/>
      </c>
      <c r="K8" s="11" t="str">
        <f t="shared" si="2"/>
        <v>—</v>
      </c>
      <c r="L8" t="str">
        <f t="shared" si="3"/>
        <v/>
      </c>
      <c r="M8" s="11" t="str">
        <f t="shared" si="4"/>
        <v>—</v>
      </c>
      <c r="N8" t="str">
        <f t="shared" si="5"/>
        <v/>
      </c>
      <c r="O8" s="11" t="str">
        <f t="shared" si="6"/>
        <v>—</v>
      </c>
      <c r="P8" t="str">
        <f t="shared" si="7"/>
        <v/>
      </c>
      <c r="Q8" s="11" t="str">
        <f t="shared" si="8"/>
        <v>—</v>
      </c>
      <c r="R8" t="str">
        <f t="shared" si="9"/>
        <v/>
      </c>
      <c r="S8" t="str">
        <f t="shared" si="10"/>
        <v/>
      </c>
      <c r="T8" t="str">
        <f t="shared" si="11"/>
        <v/>
      </c>
      <c r="U8" t="str">
        <f t="shared" si="12"/>
        <v/>
      </c>
      <c r="V8" t="str">
        <f t="shared" si="13"/>
        <v/>
      </c>
      <c r="W8" t="str">
        <f t="shared" si="14"/>
        <v/>
      </c>
      <c r="X8" t="str">
        <f t="shared" si="15"/>
        <v/>
      </c>
      <c r="Y8" t="str">
        <f t="shared" si="16"/>
        <v/>
      </c>
      <c r="Z8" t="str">
        <f t="shared" si="17"/>
        <v/>
      </c>
      <c r="AA8" t="str">
        <f t="shared" si="18"/>
        <v/>
      </c>
      <c r="AB8" t="str">
        <f t="shared" si="19"/>
        <v/>
      </c>
      <c r="AC8" t="str">
        <f t="shared" si="20"/>
        <v/>
      </c>
      <c r="AD8" t="str">
        <f t="shared" si="21"/>
        <v/>
      </c>
      <c r="AE8" t="str">
        <f t="shared" si="22"/>
        <v/>
      </c>
      <c r="AF8" t="str">
        <f t="shared" si="23"/>
        <v/>
      </c>
      <c r="AG8" t="str">
        <f t="shared" si="24"/>
        <v/>
      </c>
      <c r="AH8" t="str">
        <f t="shared" si="25"/>
        <v/>
      </c>
      <c r="AI8" t="str">
        <f t="shared" si="26"/>
        <v/>
      </c>
      <c r="AJ8" t="str">
        <f t="shared" si="27"/>
        <v/>
      </c>
      <c r="AK8" t="str">
        <f t="shared" si="28"/>
        <v/>
      </c>
      <c r="AL8" t="str">
        <f t="shared" si="29"/>
        <v/>
      </c>
      <c r="AM8" t="str">
        <f t="shared" si="30"/>
        <v/>
      </c>
      <c r="AN8" t="str">
        <f t="shared" si="31"/>
        <v/>
      </c>
      <c r="AO8" t="str">
        <f t="shared" si="32"/>
        <v/>
      </c>
      <c r="AP8" t="str">
        <f t="shared" si="33"/>
        <v/>
      </c>
      <c r="AQ8" t="str">
        <f t="shared" si="34"/>
        <v/>
      </c>
      <c r="AR8" t="str">
        <f t="shared" si="35"/>
        <v/>
      </c>
      <c r="AS8" t="str">
        <f t="shared" si="36"/>
        <v/>
      </c>
      <c r="AT8" t="str">
        <f t="shared" si="37"/>
        <v/>
      </c>
      <c r="AU8" t="str">
        <f t="shared" si="38"/>
        <v/>
      </c>
      <c r="AV8" t="str">
        <f t="shared" si="39"/>
        <v/>
      </c>
      <c r="AW8" t="str">
        <f t="shared" si="40"/>
        <v/>
      </c>
      <c r="AX8" t="str">
        <f t="shared" si="41"/>
        <v/>
      </c>
      <c r="AY8" t="str">
        <f t="shared" si="42"/>
        <v/>
      </c>
      <c r="AZ8" t="str">
        <f>IF(OR($A8="",$A8&lt;&gt;Ficha!$C$4),"",COUNTIF($A$2:$A8,Ficha!$C$4))</f>
        <v/>
      </c>
    </row>
    <row r="9" spans="1:52">
      <c r="A9" s="7" t="str">
        <f>IF(INDEX(Banco!$A:$A,ROW())="","",INDEX(Banco!$A:$A,ROW()))</f>
        <v/>
      </c>
      <c r="B9" s="7" t="str">
        <f>IF(INDEX(Banco!$B:$B,ROW())="","",INDEX(Banco!$B:$B,ROW()))</f>
        <v/>
      </c>
      <c r="C9" s="7" t="str">
        <f>IF(INDEX(Banco!$C:$C,ROW())="","",INDEX(Banco!$C:$C,ROW()))</f>
        <v/>
      </c>
      <c r="D9" s="8" t="str">
        <f>IF(INDEX(Banco!$D:$D,ROW())="","",INDEX(Banco!$D:$D,ROW()))</f>
        <v/>
      </c>
      <c r="E9" s="8" t="str">
        <f>IF(INDEX(Banco!$E:$E,ROW())="","",INDEX(Banco!$E:$E,ROW()))</f>
        <v/>
      </c>
      <c r="F9" s="9" t="str">
        <f>IF(INDEX(Banco!$F:$F,ROW())="","",INDEX(Banco!$F:$F,ROW()))</f>
        <v/>
      </c>
      <c r="G9" s="9" t="str">
        <f>IF(INDEX(Banco!$G:$G,ROW())="","",INDEX(Banco!$G:$G,ROW()))</f>
        <v/>
      </c>
      <c r="H9" s="7" t="str">
        <f>IF(INDEX(Banco!$H:$H,ROW())="","",INDEX(Banco!$H:$H,ROW()))</f>
        <v/>
      </c>
      <c r="I9" t="str">
        <f t="shared" si="0"/>
        <v/>
      </c>
      <c r="J9" s="10" t="str">
        <f t="shared" si="1"/>
        <v/>
      </c>
      <c r="K9" s="11" t="str">
        <f t="shared" si="2"/>
        <v>—</v>
      </c>
      <c r="L9" t="str">
        <f t="shared" si="3"/>
        <v/>
      </c>
      <c r="M9" s="11" t="str">
        <f t="shared" si="4"/>
        <v>—</v>
      </c>
      <c r="N9" t="str">
        <f t="shared" si="5"/>
        <v/>
      </c>
      <c r="O9" s="11" t="str">
        <f t="shared" si="6"/>
        <v>—</v>
      </c>
      <c r="P9" t="str">
        <f t="shared" si="7"/>
        <v/>
      </c>
      <c r="Q9" s="11" t="str">
        <f t="shared" si="8"/>
        <v>—</v>
      </c>
      <c r="R9" t="str">
        <f t="shared" si="9"/>
        <v/>
      </c>
      <c r="S9" t="str">
        <f t="shared" si="10"/>
        <v/>
      </c>
      <c r="T9" t="str">
        <f t="shared" si="11"/>
        <v/>
      </c>
      <c r="U9" t="str">
        <f t="shared" si="12"/>
        <v/>
      </c>
      <c r="V9" t="str">
        <f t="shared" si="13"/>
        <v/>
      </c>
      <c r="W9" t="str">
        <f t="shared" si="14"/>
        <v/>
      </c>
      <c r="X9" t="str">
        <f t="shared" si="15"/>
        <v/>
      </c>
      <c r="Y9" t="str">
        <f t="shared" si="16"/>
        <v/>
      </c>
      <c r="Z9" t="str">
        <f t="shared" si="17"/>
        <v/>
      </c>
      <c r="AA9" t="str">
        <f t="shared" si="18"/>
        <v/>
      </c>
      <c r="AB9" t="str">
        <f t="shared" si="19"/>
        <v/>
      </c>
      <c r="AC9" t="str">
        <f t="shared" si="20"/>
        <v/>
      </c>
      <c r="AD9" t="str">
        <f t="shared" si="21"/>
        <v/>
      </c>
      <c r="AE9" t="str">
        <f t="shared" si="22"/>
        <v/>
      </c>
      <c r="AF9" t="str">
        <f t="shared" si="23"/>
        <v/>
      </c>
      <c r="AG9" t="str">
        <f t="shared" si="24"/>
        <v/>
      </c>
      <c r="AH9" t="str">
        <f t="shared" si="25"/>
        <v/>
      </c>
      <c r="AI9" t="str">
        <f t="shared" si="26"/>
        <v/>
      </c>
      <c r="AJ9" t="str">
        <f t="shared" si="27"/>
        <v/>
      </c>
      <c r="AK9" t="str">
        <f t="shared" si="28"/>
        <v/>
      </c>
      <c r="AL9" t="str">
        <f t="shared" si="29"/>
        <v/>
      </c>
      <c r="AM9" t="str">
        <f t="shared" si="30"/>
        <v/>
      </c>
      <c r="AN9" t="str">
        <f t="shared" si="31"/>
        <v/>
      </c>
      <c r="AO9" t="str">
        <f t="shared" si="32"/>
        <v/>
      </c>
      <c r="AP9" t="str">
        <f t="shared" si="33"/>
        <v/>
      </c>
      <c r="AQ9" t="str">
        <f t="shared" si="34"/>
        <v/>
      </c>
      <c r="AR9" t="str">
        <f t="shared" si="35"/>
        <v/>
      </c>
      <c r="AS9" t="str">
        <f t="shared" si="36"/>
        <v/>
      </c>
      <c r="AT9" t="str">
        <f t="shared" si="37"/>
        <v/>
      </c>
      <c r="AU9" t="str">
        <f t="shared" si="38"/>
        <v/>
      </c>
      <c r="AV9" t="str">
        <f t="shared" si="39"/>
        <v/>
      </c>
      <c r="AW9" t="str">
        <f t="shared" si="40"/>
        <v/>
      </c>
      <c r="AX9" t="str">
        <f t="shared" si="41"/>
        <v/>
      </c>
      <c r="AY9" t="str">
        <f t="shared" si="42"/>
        <v/>
      </c>
      <c r="AZ9" t="str">
        <f>IF(OR($A9="",$A9&lt;&gt;Ficha!$C$4),"",COUNTIF($A$2:$A9,Ficha!$C$4))</f>
        <v/>
      </c>
    </row>
    <row r="10" spans="1:52">
      <c r="A10" s="7" t="str">
        <f>IF(INDEX(Banco!$A:$A,ROW())="","",INDEX(Banco!$A:$A,ROW()))</f>
        <v/>
      </c>
      <c r="B10" s="7" t="str">
        <f>IF(INDEX(Banco!$B:$B,ROW())="","",INDEX(Banco!$B:$B,ROW()))</f>
        <v/>
      </c>
      <c r="C10" s="7" t="str">
        <f>IF(INDEX(Banco!$C:$C,ROW())="","",INDEX(Banco!$C:$C,ROW()))</f>
        <v/>
      </c>
      <c r="D10" s="8" t="str">
        <f>IF(INDEX(Banco!$D:$D,ROW())="","",INDEX(Banco!$D:$D,ROW()))</f>
        <v/>
      </c>
      <c r="E10" s="8" t="str">
        <f>IF(INDEX(Banco!$E:$E,ROW())="","",INDEX(Banco!$E:$E,ROW()))</f>
        <v/>
      </c>
      <c r="F10" s="9" t="str">
        <f>IF(INDEX(Banco!$F:$F,ROW())="","",INDEX(Banco!$F:$F,ROW()))</f>
        <v/>
      </c>
      <c r="G10" s="9" t="str">
        <f>IF(INDEX(Banco!$G:$G,ROW())="","",INDEX(Banco!$G:$G,ROW()))</f>
        <v/>
      </c>
      <c r="H10" s="7" t="str">
        <f>IF(INDEX(Banco!$H:$H,ROW())="","",INDEX(Banco!$H:$H,ROW()))</f>
        <v/>
      </c>
      <c r="I10" t="str">
        <f t="shared" si="0"/>
        <v/>
      </c>
      <c r="J10" s="10" t="str">
        <f t="shared" si="1"/>
        <v/>
      </c>
      <c r="K10" s="11" t="str">
        <f t="shared" si="2"/>
        <v>—</v>
      </c>
      <c r="L10" t="str">
        <f t="shared" si="3"/>
        <v/>
      </c>
      <c r="M10" s="11" t="str">
        <f t="shared" si="4"/>
        <v>—</v>
      </c>
      <c r="N10" t="str">
        <f t="shared" si="5"/>
        <v/>
      </c>
      <c r="O10" s="11" t="str">
        <f t="shared" si="6"/>
        <v>—</v>
      </c>
      <c r="P10" t="str">
        <f t="shared" si="7"/>
        <v/>
      </c>
      <c r="Q10" s="11" t="str">
        <f t="shared" si="8"/>
        <v>—</v>
      </c>
      <c r="R10" t="str">
        <f t="shared" si="9"/>
        <v/>
      </c>
      <c r="S10" t="str">
        <f t="shared" si="10"/>
        <v/>
      </c>
      <c r="T10" t="str">
        <f t="shared" si="11"/>
        <v/>
      </c>
      <c r="U10" t="str">
        <f t="shared" si="12"/>
        <v/>
      </c>
      <c r="V10" t="str">
        <f t="shared" si="13"/>
        <v/>
      </c>
      <c r="W10" t="str">
        <f t="shared" si="14"/>
        <v/>
      </c>
      <c r="X10" t="str">
        <f t="shared" si="15"/>
        <v/>
      </c>
      <c r="Y10" t="str">
        <f t="shared" si="16"/>
        <v/>
      </c>
      <c r="Z10" t="str">
        <f t="shared" si="17"/>
        <v/>
      </c>
      <c r="AA10" t="str">
        <f t="shared" si="18"/>
        <v/>
      </c>
      <c r="AB10" t="str">
        <f t="shared" si="19"/>
        <v/>
      </c>
      <c r="AC10" t="str">
        <f t="shared" si="20"/>
        <v/>
      </c>
      <c r="AD10" t="str">
        <f t="shared" si="21"/>
        <v/>
      </c>
      <c r="AE10" t="str">
        <f t="shared" si="22"/>
        <v/>
      </c>
      <c r="AF10" t="str">
        <f t="shared" si="23"/>
        <v/>
      </c>
      <c r="AG10" t="str">
        <f t="shared" si="24"/>
        <v/>
      </c>
      <c r="AH10" t="str">
        <f t="shared" si="25"/>
        <v/>
      </c>
      <c r="AI10" t="str">
        <f t="shared" si="26"/>
        <v/>
      </c>
      <c r="AJ10" t="str">
        <f t="shared" si="27"/>
        <v/>
      </c>
      <c r="AK10" t="str">
        <f t="shared" si="28"/>
        <v/>
      </c>
      <c r="AL10" t="str">
        <f t="shared" si="29"/>
        <v/>
      </c>
      <c r="AM10" t="str">
        <f t="shared" si="30"/>
        <v/>
      </c>
      <c r="AN10" t="str">
        <f t="shared" si="31"/>
        <v/>
      </c>
      <c r="AO10" t="str">
        <f t="shared" si="32"/>
        <v/>
      </c>
      <c r="AP10" t="str">
        <f t="shared" si="33"/>
        <v/>
      </c>
      <c r="AQ10" t="str">
        <f t="shared" si="34"/>
        <v/>
      </c>
      <c r="AR10" t="str">
        <f t="shared" si="35"/>
        <v/>
      </c>
      <c r="AS10" t="str">
        <f t="shared" si="36"/>
        <v/>
      </c>
      <c r="AT10" t="str">
        <f t="shared" si="37"/>
        <v/>
      </c>
      <c r="AU10" t="str">
        <f t="shared" si="38"/>
        <v/>
      </c>
      <c r="AV10" t="str">
        <f t="shared" si="39"/>
        <v/>
      </c>
      <c r="AW10" t="str">
        <f t="shared" si="40"/>
        <v/>
      </c>
      <c r="AX10" t="str">
        <f t="shared" si="41"/>
        <v/>
      </c>
      <c r="AY10" t="str">
        <f t="shared" si="42"/>
        <v/>
      </c>
      <c r="AZ10" t="str">
        <f>IF(OR($A10="",$A10&lt;&gt;Ficha!$C$4),"",COUNTIF($A$2:$A10,Ficha!$C$4))</f>
        <v/>
      </c>
    </row>
    <row r="11" spans="1:52">
      <c r="A11" s="7" t="str">
        <f>IF(INDEX(Banco!$A:$A,ROW())="","",INDEX(Banco!$A:$A,ROW()))</f>
        <v/>
      </c>
      <c r="B11" s="7" t="str">
        <f>IF(INDEX(Banco!$B:$B,ROW())="","",INDEX(Banco!$B:$B,ROW()))</f>
        <v/>
      </c>
      <c r="C11" s="7" t="str">
        <f>IF(INDEX(Banco!$C:$C,ROW())="","",INDEX(Banco!$C:$C,ROW()))</f>
        <v/>
      </c>
      <c r="D11" s="8" t="str">
        <f>IF(INDEX(Banco!$D:$D,ROW())="","",INDEX(Banco!$D:$D,ROW()))</f>
        <v/>
      </c>
      <c r="E11" s="8" t="str">
        <f>IF(INDEX(Banco!$E:$E,ROW())="","",INDEX(Banco!$E:$E,ROW()))</f>
        <v/>
      </c>
      <c r="F11" s="9" t="str">
        <f>IF(INDEX(Banco!$F:$F,ROW())="","",INDEX(Banco!$F:$F,ROW()))</f>
        <v/>
      </c>
      <c r="G11" s="9" t="str">
        <f>IF(INDEX(Banco!$G:$G,ROW())="","",INDEX(Banco!$G:$G,ROW()))</f>
        <v/>
      </c>
      <c r="H11" s="7" t="str">
        <f>IF(INDEX(Banco!$H:$H,ROW())="","",INDEX(Banco!$H:$H,ROW()))</f>
        <v/>
      </c>
      <c r="I11" t="str">
        <f t="shared" si="0"/>
        <v/>
      </c>
      <c r="J11" s="10" t="str">
        <f t="shared" si="1"/>
        <v/>
      </c>
      <c r="K11" s="11" t="str">
        <f t="shared" si="2"/>
        <v>—</v>
      </c>
      <c r="L11" t="str">
        <f t="shared" si="3"/>
        <v/>
      </c>
      <c r="M11" s="11" t="str">
        <f t="shared" si="4"/>
        <v>—</v>
      </c>
      <c r="N11" t="str">
        <f t="shared" si="5"/>
        <v/>
      </c>
      <c r="O11" s="11" t="str">
        <f t="shared" si="6"/>
        <v>—</v>
      </c>
      <c r="P11" t="str">
        <f t="shared" si="7"/>
        <v/>
      </c>
      <c r="Q11" s="11" t="str">
        <f t="shared" si="8"/>
        <v>—</v>
      </c>
      <c r="R11" t="str">
        <f t="shared" si="9"/>
        <v/>
      </c>
      <c r="S11" t="str">
        <f t="shared" si="10"/>
        <v/>
      </c>
      <c r="T11" t="str">
        <f t="shared" si="11"/>
        <v/>
      </c>
      <c r="U11" t="str">
        <f t="shared" si="12"/>
        <v/>
      </c>
      <c r="V11" t="str">
        <f t="shared" si="13"/>
        <v/>
      </c>
      <c r="W11" t="str">
        <f t="shared" si="14"/>
        <v/>
      </c>
      <c r="X11" t="str">
        <f t="shared" si="15"/>
        <v/>
      </c>
      <c r="Y11" t="str">
        <f t="shared" si="16"/>
        <v/>
      </c>
      <c r="Z11" t="str">
        <f t="shared" si="17"/>
        <v/>
      </c>
      <c r="AA11" t="str">
        <f t="shared" si="18"/>
        <v/>
      </c>
      <c r="AB11" t="str">
        <f t="shared" si="19"/>
        <v/>
      </c>
      <c r="AC11" t="str">
        <f t="shared" si="20"/>
        <v/>
      </c>
      <c r="AD11" t="str">
        <f t="shared" si="21"/>
        <v/>
      </c>
      <c r="AE11" t="str">
        <f t="shared" si="22"/>
        <v/>
      </c>
      <c r="AF11" t="str">
        <f t="shared" si="23"/>
        <v/>
      </c>
      <c r="AG11" t="str">
        <f t="shared" si="24"/>
        <v/>
      </c>
      <c r="AH11" t="str">
        <f t="shared" si="25"/>
        <v/>
      </c>
      <c r="AI11" t="str">
        <f t="shared" si="26"/>
        <v/>
      </c>
      <c r="AJ11" t="str">
        <f t="shared" si="27"/>
        <v/>
      </c>
      <c r="AK11" t="str">
        <f t="shared" si="28"/>
        <v/>
      </c>
      <c r="AL11" t="str">
        <f t="shared" si="29"/>
        <v/>
      </c>
      <c r="AM11" t="str">
        <f t="shared" si="30"/>
        <v/>
      </c>
      <c r="AN11" t="str">
        <f t="shared" si="31"/>
        <v/>
      </c>
      <c r="AO11" t="str">
        <f t="shared" si="32"/>
        <v/>
      </c>
      <c r="AP11" t="str">
        <f t="shared" si="33"/>
        <v/>
      </c>
      <c r="AQ11" t="str">
        <f t="shared" si="34"/>
        <v/>
      </c>
      <c r="AR11" t="str">
        <f t="shared" si="35"/>
        <v/>
      </c>
      <c r="AS11" t="str">
        <f t="shared" si="36"/>
        <v/>
      </c>
      <c r="AT11" t="str">
        <f t="shared" si="37"/>
        <v/>
      </c>
      <c r="AU11" t="str">
        <f t="shared" si="38"/>
        <v/>
      </c>
      <c r="AV11" t="str">
        <f t="shared" si="39"/>
        <v/>
      </c>
      <c r="AW11" t="str">
        <f t="shared" si="40"/>
        <v/>
      </c>
      <c r="AX11" t="str">
        <f t="shared" si="41"/>
        <v/>
      </c>
      <c r="AY11" t="str">
        <f t="shared" si="42"/>
        <v/>
      </c>
      <c r="AZ11" t="str">
        <f>IF(OR($A11="",$A11&lt;&gt;Ficha!$C$4),"",COUNTIF($A$2:$A11,Ficha!$C$4))</f>
        <v/>
      </c>
    </row>
    <row r="12" spans="1:52">
      <c r="A12" s="7" t="str">
        <f>IF(INDEX(Banco!$A:$A,ROW())="","",INDEX(Banco!$A:$A,ROW()))</f>
        <v/>
      </c>
      <c r="B12" s="7" t="str">
        <f>IF(INDEX(Banco!$B:$B,ROW())="","",INDEX(Banco!$B:$B,ROW()))</f>
        <v/>
      </c>
      <c r="C12" s="7" t="str">
        <f>IF(INDEX(Banco!$C:$C,ROW())="","",INDEX(Banco!$C:$C,ROW()))</f>
        <v/>
      </c>
      <c r="D12" s="8" t="str">
        <f>IF(INDEX(Banco!$D:$D,ROW())="","",INDEX(Banco!$D:$D,ROW()))</f>
        <v/>
      </c>
      <c r="E12" s="8" t="str">
        <f>IF(INDEX(Banco!$E:$E,ROW())="","",INDEX(Banco!$E:$E,ROW()))</f>
        <v/>
      </c>
      <c r="F12" s="9" t="str">
        <f>IF(INDEX(Banco!$F:$F,ROW())="","",INDEX(Banco!$F:$F,ROW()))</f>
        <v/>
      </c>
      <c r="G12" s="9" t="str">
        <f>IF(INDEX(Banco!$G:$G,ROW())="","",INDEX(Banco!$G:$G,ROW()))</f>
        <v/>
      </c>
      <c r="H12" s="7" t="str">
        <f>IF(INDEX(Banco!$H:$H,ROW())="","",INDEX(Banco!$H:$H,ROW()))</f>
        <v/>
      </c>
      <c r="I12" t="str">
        <f t="shared" si="0"/>
        <v/>
      </c>
      <c r="J12" s="10" t="str">
        <f t="shared" si="1"/>
        <v/>
      </c>
      <c r="K12" s="11" t="str">
        <f t="shared" si="2"/>
        <v>—</v>
      </c>
      <c r="L12" t="str">
        <f t="shared" si="3"/>
        <v/>
      </c>
      <c r="M12" s="11" t="str">
        <f t="shared" si="4"/>
        <v>—</v>
      </c>
      <c r="N12" t="str">
        <f t="shared" si="5"/>
        <v/>
      </c>
      <c r="O12" s="11" t="str">
        <f t="shared" si="6"/>
        <v>—</v>
      </c>
      <c r="P12" t="str">
        <f t="shared" si="7"/>
        <v/>
      </c>
      <c r="Q12" s="11" t="str">
        <f t="shared" si="8"/>
        <v>—</v>
      </c>
      <c r="R12" t="str">
        <f t="shared" si="9"/>
        <v/>
      </c>
      <c r="S12" t="str">
        <f t="shared" si="10"/>
        <v/>
      </c>
      <c r="T12" t="str">
        <f t="shared" si="11"/>
        <v/>
      </c>
      <c r="U12" t="str">
        <f t="shared" si="12"/>
        <v/>
      </c>
      <c r="V12" t="str">
        <f t="shared" si="13"/>
        <v/>
      </c>
      <c r="W12" t="str">
        <f t="shared" si="14"/>
        <v/>
      </c>
      <c r="X12" t="str">
        <f t="shared" si="15"/>
        <v/>
      </c>
      <c r="Y12" t="str">
        <f t="shared" si="16"/>
        <v/>
      </c>
      <c r="Z12" t="str">
        <f t="shared" si="17"/>
        <v/>
      </c>
      <c r="AA12" t="str">
        <f t="shared" si="18"/>
        <v/>
      </c>
      <c r="AB12" t="str">
        <f t="shared" si="19"/>
        <v/>
      </c>
      <c r="AC12" t="str">
        <f t="shared" si="20"/>
        <v/>
      </c>
      <c r="AD12" t="str">
        <f t="shared" si="21"/>
        <v/>
      </c>
      <c r="AE12" t="str">
        <f t="shared" si="22"/>
        <v/>
      </c>
      <c r="AF12" t="str">
        <f t="shared" si="23"/>
        <v/>
      </c>
      <c r="AG12" t="str">
        <f t="shared" si="24"/>
        <v/>
      </c>
      <c r="AH12" t="str">
        <f t="shared" si="25"/>
        <v/>
      </c>
      <c r="AI12" t="str">
        <f t="shared" si="26"/>
        <v/>
      </c>
      <c r="AJ12" t="str">
        <f t="shared" si="27"/>
        <v/>
      </c>
      <c r="AK12" t="str">
        <f t="shared" si="28"/>
        <v/>
      </c>
      <c r="AL12" t="str">
        <f t="shared" si="29"/>
        <v/>
      </c>
      <c r="AM12" t="str">
        <f t="shared" si="30"/>
        <v/>
      </c>
      <c r="AN12" t="str">
        <f t="shared" si="31"/>
        <v/>
      </c>
      <c r="AO12" t="str">
        <f t="shared" si="32"/>
        <v/>
      </c>
      <c r="AP12" t="str">
        <f t="shared" si="33"/>
        <v/>
      </c>
      <c r="AQ12" t="str">
        <f t="shared" si="34"/>
        <v/>
      </c>
      <c r="AR12" t="str">
        <f t="shared" si="35"/>
        <v/>
      </c>
      <c r="AS12" t="str">
        <f t="shared" si="36"/>
        <v/>
      </c>
      <c r="AT12" t="str">
        <f t="shared" si="37"/>
        <v/>
      </c>
      <c r="AU12" t="str">
        <f t="shared" si="38"/>
        <v/>
      </c>
      <c r="AV12" t="str">
        <f t="shared" si="39"/>
        <v/>
      </c>
      <c r="AW12" t="str">
        <f t="shared" si="40"/>
        <v/>
      </c>
      <c r="AX12" t="str">
        <f t="shared" si="41"/>
        <v/>
      </c>
      <c r="AY12" t="str">
        <f t="shared" si="42"/>
        <v/>
      </c>
      <c r="AZ12" t="str">
        <f>IF(OR($A12="",$A12&lt;&gt;Ficha!$C$4),"",COUNTIF($A$2:$A12,Ficha!$C$4))</f>
        <v/>
      </c>
    </row>
    <row r="13" spans="1:52">
      <c r="A13" s="7" t="str">
        <f>IF(INDEX(Banco!$A:$A,ROW())="","",INDEX(Banco!$A:$A,ROW()))</f>
        <v/>
      </c>
      <c r="B13" s="7" t="str">
        <f>IF(INDEX(Banco!$B:$B,ROW())="","",INDEX(Banco!$B:$B,ROW()))</f>
        <v/>
      </c>
      <c r="C13" s="7" t="str">
        <f>IF(INDEX(Banco!$C:$C,ROW())="","",INDEX(Banco!$C:$C,ROW()))</f>
        <v/>
      </c>
      <c r="D13" s="8" t="str">
        <f>IF(INDEX(Banco!$D:$D,ROW())="","",INDEX(Banco!$D:$D,ROW()))</f>
        <v/>
      </c>
      <c r="E13" s="8" t="str">
        <f>IF(INDEX(Banco!$E:$E,ROW())="","",INDEX(Banco!$E:$E,ROW()))</f>
        <v/>
      </c>
      <c r="F13" s="9" t="str">
        <f>IF(INDEX(Banco!$F:$F,ROW())="","",INDEX(Banco!$F:$F,ROW()))</f>
        <v/>
      </c>
      <c r="G13" s="9" t="str">
        <f>IF(INDEX(Banco!$G:$G,ROW())="","",INDEX(Banco!$G:$G,ROW()))</f>
        <v/>
      </c>
      <c r="H13" s="7" t="str">
        <f>IF(INDEX(Banco!$H:$H,ROW())="","",INDEX(Banco!$H:$H,ROW()))</f>
        <v/>
      </c>
      <c r="I13" t="str">
        <f t="shared" si="0"/>
        <v/>
      </c>
      <c r="J13" s="10" t="str">
        <f t="shared" si="1"/>
        <v/>
      </c>
      <c r="K13" s="11" t="str">
        <f t="shared" si="2"/>
        <v>—</v>
      </c>
      <c r="L13" t="str">
        <f t="shared" si="3"/>
        <v/>
      </c>
      <c r="M13" s="11" t="str">
        <f t="shared" si="4"/>
        <v>—</v>
      </c>
      <c r="N13" t="str">
        <f t="shared" si="5"/>
        <v/>
      </c>
      <c r="O13" s="11" t="str">
        <f t="shared" si="6"/>
        <v>—</v>
      </c>
      <c r="P13" t="str">
        <f t="shared" si="7"/>
        <v/>
      </c>
      <c r="Q13" s="11" t="str">
        <f t="shared" si="8"/>
        <v>—</v>
      </c>
      <c r="R13" t="str">
        <f t="shared" si="9"/>
        <v/>
      </c>
      <c r="S13" t="str">
        <f t="shared" si="10"/>
        <v/>
      </c>
      <c r="T13" t="str">
        <f t="shared" si="11"/>
        <v/>
      </c>
      <c r="U13" t="str">
        <f t="shared" si="12"/>
        <v/>
      </c>
      <c r="V13" t="str">
        <f t="shared" si="13"/>
        <v/>
      </c>
      <c r="W13" t="str">
        <f t="shared" si="14"/>
        <v/>
      </c>
      <c r="X13" t="str">
        <f t="shared" si="15"/>
        <v/>
      </c>
      <c r="Y13" t="str">
        <f t="shared" si="16"/>
        <v/>
      </c>
      <c r="Z13" t="str">
        <f t="shared" si="17"/>
        <v/>
      </c>
      <c r="AA13" t="str">
        <f t="shared" si="18"/>
        <v/>
      </c>
      <c r="AB13" t="str">
        <f t="shared" si="19"/>
        <v/>
      </c>
      <c r="AC13" t="str">
        <f t="shared" si="20"/>
        <v/>
      </c>
      <c r="AD13" t="str">
        <f t="shared" si="21"/>
        <v/>
      </c>
      <c r="AE13" t="str">
        <f t="shared" si="22"/>
        <v/>
      </c>
      <c r="AF13" t="str">
        <f t="shared" si="23"/>
        <v/>
      </c>
      <c r="AG13" t="str">
        <f t="shared" si="24"/>
        <v/>
      </c>
      <c r="AH13" t="str">
        <f t="shared" si="25"/>
        <v/>
      </c>
      <c r="AI13" t="str">
        <f t="shared" si="26"/>
        <v/>
      </c>
      <c r="AJ13" t="str">
        <f t="shared" si="27"/>
        <v/>
      </c>
      <c r="AK13" t="str">
        <f t="shared" si="28"/>
        <v/>
      </c>
      <c r="AL13" t="str">
        <f t="shared" si="29"/>
        <v/>
      </c>
      <c r="AM13" t="str">
        <f t="shared" si="30"/>
        <v/>
      </c>
      <c r="AN13" t="str">
        <f t="shared" si="31"/>
        <v/>
      </c>
      <c r="AO13" t="str">
        <f t="shared" si="32"/>
        <v/>
      </c>
      <c r="AP13" t="str">
        <f t="shared" si="33"/>
        <v/>
      </c>
      <c r="AQ13" t="str">
        <f t="shared" si="34"/>
        <v/>
      </c>
      <c r="AR13" t="str">
        <f t="shared" si="35"/>
        <v/>
      </c>
      <c r="AS13" t="str">
        <f t="shared" si="36"/>
        <v/>
      </c>
      <c r="AT13" t="str">
        <f t="shared" si="37"/>
        <v/>
      </c>
      <c r="AU13" t="str">
        <f t="shared" si="38"/>
        <v/>
      </c>
      <c r="AV13" t="str">
        <f t="shared" si="39"/>
        <v/>
      </c>
      <c r="AW13" t="str">
        <f t="shared" si="40"/>
        <v/>
      </c>
      <c r="AX13" t="str">
        <f t="shared" si="41"/>
        <v/>
      </c>
      <c r="AY13" t="str">
        <f t="shared" si="42"/>
        <v/>
      </c>
      <c r="AZ13" t="str">
        <f>IF(OR($A13="",$A13&lt;&gt;Ficha!$C$4),"",COUNTIF($A$2:$A13,Ficha!$C$4))</f>
        <v/>
      </c>
    </row>
    <row r="14" spans="1:52">
      <c r="A14" s="7" t="str">
        <f>IF(INDEX(Banco!$A:$A,ROW())="","",INDEX(Banco!$A:$A,ROW()))</f>
        <v/>
      </c>
      <c r="B14" s="7" t="str">
        <f>IF(INDEX(Banco!$B:$B,ROW())="","",INDEX(Banco!$B:$B,ROW()))</f>
        <v/>
      </c>
      <c r="C14" s="7" t="str">
        <f>IF(INDEX(Banco!$C:$C,ROW())="","",INDEX(Banco!$C:$C,ROW()))</f>
        <v/>
      </c>
      <c r="D14" s="8" t="str">
        <f>IF(INDEX(Banco!$D:$D,ROW())="","",INDEX(Banco!$D:$D,ROW()))</f>
        <v/>
      </c>
      <c r="E14" s="8" t="str">
        <f>IF(INDEX(Banco!$E:$E,ROW())="","",INDEX(Banco!$E:$E,ROW()))</f>
        <v/>
      </c>
      <c r="F14" s="9" t="str">
        <f>IF(INDEX(Banco!$F:$F,ROW())="","",INDEX(Banco!$F:$F,ROW()))</f>
        <v/>
      </c>
      <c r="G14" s="9" t="str">
        <f>IF(INDEX(Banco!$G:$G,ROW())="","",INDEX(Banco!$G:$G,ROW()))</f>
        <v/>
      </c>
      <c r="H14" s="7" t="str">
        <f>IF(INDEX(Banco!$H:$H,ROW())="","",INDEX(Banco!$H:$H,ROW()))</f>
        <v/>
      </c>
      <c r="I14" t="str">
        <f t="shared" si="0"/>
        <v/>
      </c>
      <c r="J14" s="10" t="str">
        <f t="shared" si="1"/>
        <v/>
      </c>
      <c r="K14" s="11" t="str">
        <f t="shared" si="2"/>
        <v>—</v>
      </c>
      <c r="L14" t="str">
        <f t="shared" si="3"/>
        <v/>
      </c>
      <c r="M14" s="11" t="str">
        <f t="shared" si="4"/>
        <v>—</v>
      </c>
      <c r="N14" t="str">
        <f t="shared" si="5"/>
        <v/>
      </c>
      <c r="O14" s="11" t="str">
        <f t="shared" si="6"/>
        <v>—</v>
      </c>
      <c r="P14" t="str">
        <f t="shared" si="7"/>
        <v/>
      </c>
      <c r="Q14" s="11" t="str">
        <f t="shared" si="8"/>
        <v>—</v>
      </c>
      <c r="R14" t="str">
        <f t="shared" si="9"/>
        <v/>
      </c>
      <c r="S14" t="str">
        <f t="shared" si="10"/>
        <v/>
      </c>
      <c r="T14" t="str">
        <f t="shared" si="11"/>
        <v/>
      </c>
      <c r="U14" t="str">
        <f t="shared" si="12"/>
        <v/>
      </c>
      <c r="V14" t="str">
        <f t="shared" si="13"/>
        <v/>
      </c>
      <c r="W14" t="str">
        <f t="shared" si="14"/>
        <v/>
      </c>
      <c r="X14" t="str">
        <f t="shared" si="15"/>
        <v/>
      </c>
      <c r="Y14" t="str">
        <f t="shared" si="16"/>
        <v/>
      </c>
      <c r="Z14" t="str">
        <f t="shared" si="17"/>
        <v/>
      </c>
      <c r="AA14" t="str">
        <f t="shared" si="18"/>
        <v/>
      </c>
      <c r="AB14" t="str">
        <f t="shared" si="19"/>
        <v/>
      </c>
      <c r="AC14" t="str">
        <f t="shared" si="20"/>
        <v/>
      </c>
      <c r="AD14" t="str">
        <f t="shared" si="21"/>
        <v/>
      </c>
      <c r="AE14" t="str">
        <f t="shared" si="22"/>
        <v/>
      </c>
      <c r="AF14" t="str">
        <f t="shared" si="23"/>
        <v/>
      </c>
      <c r="AG14" t="str">
        <f t="shared" si="24"/>
        <v/>
      </c>
      <c r="AH14" t="str">
        <f t="shared" si="25"/>
        <v/>
      </c>
      <c r="AI14" t="str">
        <f t="shared" si="26"/>
        <v/>
      </c>
      <c r="AJ14" t="str">
        <f t="shared" si="27"/>
        <v/>
      </c>
      <c r="AK14" t="str">
        <f t="shared" si="28"/>
        <v/>
      </c>
      <c r="AL14" t="str">
        <f t="shared" si="29"/>
        <v/>
      </c>
      <c r="AM14" t="str">
        <f t="shared" si="30"/>
        <v/>
      </c>
      <c r="AN14" t="str">
        <f t="shared" si="31"/>
        <v/>
      </c>
      <c r="AO14" t="str">
        <f t="shared" si="32"/>
        <v/>
      </c>
      <c r="AP14" t="str">
        <f t="shared" si="33"/>
        <v/>
      </c>
      <c r="AQ14" t="str">
        <f t="shared" si="34"/>
        <v/>
      </c>
      <c r="AR14" t="str">
        <f t="shared" si="35"/>
        <v/>
      </c>
      <c r="AS14" t="str">
        <f t="shared" si="36"/>
        <v/>
      </c>
      <c r="AT14" t="str">
        <f t="shared" si="37"/>
        <v/>
      </c>
      <c r="AU14" t="str">
        <f t="shared" si="38"/>
        <v/>
      </c>
      <c r="AV14" t="str">
        <f t="shared" si="39"/>
        <v/>
      </c>
      <c r="AW14" t="str">
        <f t="shared" si="40"/>
        <v/>
      </c>
      <c r="AX14" t="str">
        <f t="shared" si="41"/>
        <v/>
      </c>
      <c r="AY14" t="str">
        <f t="shared" si="42"/>
        <v/>
      </c>
      <c r="AZ14" t="str">
        <f>IF(OR($A14="",$A14&lt;&gt;Ficha!$C$4),"",COUNTIF($A$2:$A14,Ficha!$C$4))</f>
        <v/>
      </c>
    </row>
    <row r="15" spans="1:52">
      <c r="A15" s="7" t="str">
        <f>IF(INDEX(Banco!$A:$A,ROW())="","",INDEX(Banco!$A:$A,ROW()))</f>
        <v/>
      </c>
      <c r="B15" s="7" t="str">
        <f>IF(INDEX(Banco!$B:$B,ROW())="","",INDEX(Banco!$B:$B,ROW()))</f>
        <v/>
      </c>
      <c r="C15" s="7" t="str">
        <f>IF(INDEX(Banco!$C:$C,ROW())="","",INDEX(Banco!$C:$C,ROW()))</f>
        <v/>
      </c>
      <c r="D15" s="8" t="str">
        <f>IF(INDEX(Banco!$D:$D,ROW())="","",INDEX(Banco!$D:$D,ROW()))</f>
        <v/>
      </c>
      <c r="E15" s="8" t="str">
        <f>IF(INDEX(Banco!$E:$E,ROW())="","",INDEX(Banco!$E:$E,ROW()))</f>
        <v/>
      </c>
      <c r="F15" s="9" t="str">
        <f>IF(INDEX(Banco!$F:$F,ROW())="","",INDEX(Banco!$F:$F,ROW()))</f>
        <v/>
      </c>
      <c r="G15" s="9" t="str">
        <f>IF(INDEX(Banco!$G:$G,ROW())="","",INDEX(Banco!$G:$G,ROW()))</f>
        <v/>
      </c>
      <c r="H15" s="7" t="str">
        <f>IF(INDEX(Banco!$H:$H,ROW())="","",INDEX(Banco!$H:$H,ROW()))</f>
        <v/>
      </c>
      <c r="I15" t="str">
        <f t="shared" si="0"/>
        <v/>
      </c>
      <c r="J15" s="10" t="str">
        <f t="shared" si="1"/>
        <v/>
      </c>
      <c r="K15" s="11" t="str">
        <f t="shared" si="2"/>
        <v>—</v>
      </c>
      <c r="L15" t="str">
        <f t="shared" si="3"/>
        <v/>
      </c>
      <c r="M15" s="11" t="str">
        <f t="shared" si="4"/>
        <v>—</v>
      </c>
      <c r="N15" t="str">
        <f t="shared" si="5"/>
        <v/>
      </c>
      <c r="O15" s="11" t="str">
        <f t="shared" si="6"/>
        <v>—</v>
      </c>
      <c r="P15" t="str">
        <f t="shared" si="7"/>
        <v/>
      </c>
      <c r="Q15" s="11" t="str">
        <f t="shared" si="8"/>
        <v>—</v>
      </c>
      <c r="R15" t="str">
        <f t="shared" si="9"/>
        <v/>
      </c>
      <c r="S15" t="str">
        <f t="shared" si="10"/>
        <v/>
      </c>
      <c r="T15" t="str">
        <f t="shared" si="11"/>
        <v/>
      </c>
      <c r="U15" t="str">
        <f t="shared" si="12"/>
        <v/>
      </c>
      <c r="V15" t="str">
        <f t="shared" si="13"/>
        <v/>
      </c>
      <c r="W15" t="str">
        <f t="shared" si="14"/>
        <v/>
      </c>
      <c r="X15" t="str">
        <f t="shared" si="15"/>
        <v/>
      </c>
      <c r="Y15" t="str">
        <f t="shared" si="16"/>
        <v/>
      </c>
      <c r="Z15" t="str">
        <f t="shared" si="17"/>
        <v/>
      </c>
      <c r="AA15" t="str">
        <f t="shared" si="18"/>
        <v/>
      </c>
      <c r="AB15" t="str">
        <f t="shared" si="19"/>
        <v/>
      </c>
      <c r="AC15" t="str">
        <f t="shared" si="20"/>
        <v/>
      </c>
      <c r="AD15" t="str">
        <f t="shared" si="21"/>
        <v/>
      </c>
      <c r="AE15" t="str">
        <f t="shared" si="22"/>
        <v/>
      </c>
      <c r="AF15" t="str">
        <f t="shared" si="23"/>
        <v/>
      </c>
      <c r="AG15" t="str">
        <f t="shared" si="24"/>
        <v/>
      </c>
      <c r="AH15" t="str">
        <f t="shared" si="25"/>
        <v/>
      </c>
      <c r="AI15" t="str">
        <f t="shared" si="26"/>
        <v/>
      </c>
      <c r="AJ15" t="str">
        <f t="shared" si="27"/>
        <v/>
      </c>
      <c r="AK15" t="str">
        <f t="shared" si="28"/>
        <v/>
      </c>
      <c r="AL15" t="str">
        <f t="shared" si="29"/>
        <v/>
      </c>
      <c r="AM15" t="str">
        <f t="shared" si="30"/>
        <v/>
      </c>
      <c r="AN15" t="str">
        <f t="shared" si="31"/>
        <v/>
      </c>
      <c r="AO15" t="str">
        <f t="shared" si="32"/>
        <v/>
      </c>
      <c r="AP15" t="str">
        <f t="shared" si="33"/>
        <v/>
      </c>
      <c r="AQ15" t="str">
        <f t="shared" si="34"/>
        <v/>
      </c>
      <c r="AR15" t="str">
        <f t="shared" si="35"/>
        <v/>
      </c>
      <c r="AS15" t="str">
        <f t="shared" si="36"/>
        <v/>
      </c>
      <c r="AT15" t="str">
        <f t="shared" si="37"/>
        <v/>
      </c>
      <c r="AU15" t="str">
        <f t="shared" si="38"/>
        <v/>
      </c>
      <c r="AV15" t="str">
        <f t="shared" si="39"/>
        <v/>
      </c>
      <c r="AW15" t="str">
        <f t="shared" si="40"/>
        <v/>
      </c>
      <c r="AX15" t="str">
        <f t="shared" si="41"/>
        <v/>
      </c>
      <c r="AY15" t="str">
        <f t="shared" si="42"/>
        <v/>
      </c>
      <c r="AZ15" t="str">
        <f>IF(OR($A15="",$A15&lt;&gt;Ficha!$C$4),"",COUNTIF($A$2:$A15,Ficha!$C$4))</f>
        <v/>
      </c>
    </row>
    <row r="16" spans="1:52">
      <c r="A16" s="7" t="str">
        <f>IF(INDEX(Banco!$A:$A,ROW())="","",INDEX(Banco!$A:$A,ROW()))</f>
        <v/>
      </c>
      <c r="B16" s="7" t="str">
        <f>IF(INDEX(Banco!$B:$B,ROW())="","",INDEX(Banco!$B:$B,ROW()))</f>
        <v/>
      </c>
      <c r="C16" s="7" t="str">
        <f>IF(INDEX(Banco!$C:$C,ROW())="","",INDEX(Banco!$C:$C,ROW()))</f>
        <v/>
      </c>
      <c r="D16" s="8" t="str">
        <f>IF(INDEX(Banco!$D:$D,ROW())="","",INDEX(Banco!$D:$D,ROW()))</f>
        <v/>
      </c>
      <c r="E16" s="8" t="str">
        <f>IF(INDEX(Banco!$E:$E,ROW())="","",INDEX(Banco!$E:$E,ROW()))</f>
        <v/>
      </c>
      <c r="F16" s="9" t="str">
        <f>IF(INDEX(Banco!$F:$F,ROW())="","",INDEX(Banco!$F:$F,ROW()))</f>
        <v/>
      </c>
      <c r="G16" s="9" t="str">
        <f>IF(INDEX(Banco!$G:$G,ROW())="","",INDEX(Banco!$G:$G,ROW()))</f>
        <v/>
      </c>
      <c r="H16" s="7" t="str">
        <f>IF(INDEX(Banco!$H:$H,ROW())="","",INDEX(Banco!$H:$H,ROW()))</f>
        <v/>
      </c>
      <c r="I16" t="str">
        <f t="shared" si="0"/>
        <v/>
      </c>
      <c r="J16" s="10" t="str">
        <f t="shared" si="1"/>
        <v/>
      </c>
      <c r="K16" s="11" t="str">
        <f t="shared" si="2"/>
        <v>—</v>
      </c>
      <c r="L16" t="str">
        <f t="shared" si="3"/>
        <v/>
      </c>
      <c r="M16" s="11" t="str">
        <f t="shared" si="4"/>
        <v>—</v>
      </c>
      <c r="N16" t="str">
        <f t="shared" si="5"/>
        <v/>
      </c>
      <c r="O16" s="11" t="str">
        <f t="shared" si="6"/>
        <v>—</v>
      </c>
      <c r="P16" t="str">
        <f t="shared" si="7"/>
        <v/>
      </c>
      <c r="Q16" s="11" t="str">
        <f t="shared" si="8"/>
        <v>—</v>
      </c>
      <c r="R16" t="str">
        <f t="shared" si="9"/>
        <v/>
      </c>
      <c r="S16" t="str">
        <f t="shared" si="10"/>
        <v/>
      </c>
      <c r="T16" t="str">
        <f t="shared" si="11"/>
        <v/>
      </c>
      <c r="U16" t="str">
        <f t="shared" si="12"/>
        <v/>
      </c>
      <c r="V16" t="str">
        <f t="shared" si="13"/>
        <v/>
      </c>
      <c r="W16" t="str">
        <f t="shared" si="14"/>
        <v/>
      </c>
      <c r="X16" t="str">
        <f t="shared" si="15"/>
        <v/>
      </c>
      <c r="Y16" t="str">
        <f t="shared" si="16"/>
        <v/>
      </c>
      <c r="Z16" t="str">
        <f t="shared" si="17"/>
        <v/>
      </c>
      <c r="AA16" t="str">
        <f t="shared" si="18"/>
        <v/>
      </c>
      <c r="AB16" t="str">
        <f t="shared" si="19"/>
        <v/>
      </c>
      <c r="AC16" t="str">
        <f t="shared" si="20"/>
        <v/>
      </c>
      <c r="AD16" t="str">
        <f t="shared" si="21"/>
        <v/>
      </c>
      <c r="AE16" t="str">
        <f t="shared" si="22"/>
        <v/>
      </c>
      <c r="AF16" t="str">
        <f t="shared" si="23"/>
        <v/>
      </c>
      <c r="AG16" t="str">
        <f t="shared" si="24"/>
        <v/>
      </c>
      <c r="AH16" t="str">
        <f t="shared" si="25"/>
        <v/>
      </c>
      <c r="AI16" t="str">
        <f t="shared" si="26"/>
        <v/>
      </c>
      <c r="AJ16" t="str">
        <f t="shared" si="27"/>
        <v/>
      </c>
      <c r="AK16" t="str">
        <f t="shared" si="28"/>
        <v/>
      </c>
      <c r="AL16" t="str">
        <f t="shared" si="29"/>
        <v/>
      </c>
      <c r="AM16" t="str">
        <f t="shared" si="30"/>
        <v/>
      </c>
      <c r="AN16" t="str">
        <f t="shared" si="31"/>
        <v/>
      </c>
      <c r="AO16" t="str">
        <f t="shared" si="32"/>
        <v/>
      </c>
      <c r="AP16" t="str">
        <f t="shared" si="33"/>
        <v/>
      </c>
      <c r="AQ16" t="str">
        <f t="shared" si="34"/>
        <v/>
      </c>
      <c r="AR16" t="str">
        <f t="shared" si="35"/>
        <v/>
      </c>
      <c r="AS16" t="str">
        <f t="shared" si="36"/>
        <v/>
      </c>
      <c r="AT16" t="str">
        <f t="shared" si="37"/>
        <v/>
      </c>
      <c r="AU16" t="str">
        <f t="shared" si="38"/>
        <v/>
      </c>
      <c r="AV16" t="str">
        <f t="shared" si="39"/>
        <v/>
      </c>
      <c r="AW16" t="str">
        <f t="shared" si="40"/>
        <v/>
      </c>
      <c r="AX16" t="str">
        <f t="shared" si="41"/>
        <v/>
      </c>
      <c r="AY16" t="str">
        <f t="shared" si="42"/>
        <v/>
      </c>
      <c r="AZ16" t="str">
        <f>IF(OR($A16="",$A16&lt;&gt;Ficha!$C$4),"",COUNTIF($A$2:$A16,Ficha!$C$4))</f>
        <v/>
      </c>
    </row>
    <row r="17" spans="1:52">
      <c r="A17" s="7" t="str">
        <f>IF(INDEX(Banco!$A:$A,ROW())="","",INDEX(Banco!$A:$A,ROW()))</f>
        <v/>
      </c>
      <c r="B17" s="7" t="str">
        <f>IF(INDEX(Banco!$B:$B,ROW())="","",INDEX(Banco!$B:$B,ROW()))</f>
        <v/>
      </c>
      <c r="C17" s="7" t="str">
        <f>IF(INDEX(Banco!$C:$C,ROW())="","",INDEX(Banco!$C:$C,ROW()))</f>
        <v/>
      </c>
      <c r="D17" s="8" t="str">
        <f>IF(INDEX(Banco!$D:$D,ROW())="","",INDEX(Banco!$D:$D,ROW()))</f>
        <v/>
      </c>
      <c r="E17" s="8" t="str">
        <f>IF(INDEX(Banco!$E:$E,ROW())="","",INDEX(Banco!$E:$E,ROW()))</f>
        <v/>
      </c>
      <c r="F17" s="9" t="str">
        <f>IF(INDEX(Banco!$F:$F,ROW())="","",INDEX(Banco!$F:$F,ROW()))</f>
        <v/>
      </c>
      <c r="G17" s="9" t="str">
        <f>IF(INDEX(Banco!$G:$G,ROW())="","",INDEX(Banco!$G:$G,ROW()))</f>
        <v/>
      </c>
      <c r="H17" s="7" t="str">
        <f>IF(INDEX(Banco!$H:$H,ROW())="","",INDEX(Banco!$H:$H,ROW()))</f>
        <v/>
      </c>
      <c r="I17" t="str">
        <f t="shared" si="0"/>
        <v/>
      </c>
      <c r="J17" s="10" t="str">
        <f t="shared" si="1"/>
        <v/>
      </c>
      <c r="K17" s="11" t="str">
        <f t="shared" si="2"/>
        <v>—</v>
      </c>
      <c r="L17" t="str">
        <f t="shared" si="3"/>
        <v/>
      </c>
      <c r="M17" s="11" t="str">
        <f t="shared" si="4"/>
        <v>—</v>
      </c>
      <c r="N17" t="str">
        <f t="shared" si="5"/>
        <v/>
      </c>
      <c r="O17" s="11" t="str">
        <f t="shared" si="6"/>
        <v>—</v>
      </c>
      <c r="P17" t="str">
        <f t="shared" si="7"/>
        <v/>
      </c>
      <c r="Q17" s="11" t="str">
        <f t="shared" si="8"/>
        <v>—</v>
      </c>
      <c r="R17" t="str">
        <f t="shared" si="9"/>
        <v/>
      </c>
      <c r="S17" t="str">
        <f t="shared" si="10"/>
        <v/>
      </c>
      <c r="T17" t="str">
        <f t="shared" si="11"/>
        <v/>
      </c>
      <c r="U17" t="str">
        <f t="shared" si="12"/>
        <v/>
      </c>
      <c r="V17" t="str">
        <f t="shared" si="13"/>
        <v/>
      </c>
      <c r="W17" t="str">
        <f t="shared" si="14"/>
        <v/>
      </c>
      <c r="X17" t="str">
        <f t="shared" si="15"/>
        <v/>
      </c>
      <c r="Y17" t="str">
        <f t="shared" si="16"/>
        <v/>
      </c>
      <c r="Z17" t="str">
        <f t="shared" si="17"/>
        <v/>
      </c>
      <c r="AA17" t="str">
        <f t="shared" si="18"/>
        <v/>
      </c>
      <c r="AB17" t="str">
        <f t="shared" si="19"/>
        <v/>
      </c>
      <c r="AC17" t="str">
        <f t="shared" si="20"/>
        <v/>
      </c>
      <c r="AD17" t="str">
        <f t="shared" si="21"/>
        <v/>
      </c>
      <c r="AE17" t="str">
        <f t="shared" si="22"/>
        <v/>
      </c>
      <c r="AF17" t="str">
        <f t="shared" si="23"/>
        <v/>
      </c>
      <c r="AG17" t="str">
        <f t="shared" si="24"/>
        <v/>
      </c>
      <c r="AH17" t="str">
        <f t="shared" si="25"/>
        <v/>
      </c>
      <c r="AI17" t="str">
        <f t="shared" si="26"/>
        <v/>
      </c>
      <c r="AJ17" t="str">
        <f t="shared" si="27"/>
        <v/>
      </c>
      <c r="AK17" t="str">
        <f t="shared" si="28"/>
        <v/>
      </c>
      <c r="AL17" t="str">
        <f t="shared" si="29"/>
        <v/>
      </c>
      <c r="AM17" t="str">
        <f t="shared" si="30"/>
        <v/>
      </c>
      <c r="AN17" t="str">
        <f t="shared" si="31"/>
        <v/>
      </c>
      <c r="AO17" t="str">
        <f t="shared" si="32"/>
        <v/>
      </c>
      <c r="AP17" t="str">
        <f t="shared" si="33"/>
        <v/>
      </c>
      <c r="AQ17" t="str">
        <f t="shared" si="34"/>
        <v/>
      </c>
      <c r="AR17" t="str">
        <f t="shared" si="35"/>
        <v/>
      </c>
      <c r="AS17" t="str">
        <f t="shared" si="36"/>
        <v/>
      </c>
      <c r="AT17" t="str">
        <f t="shared" si="37"/>
        <v/>
      </c>
      <c r="AU17" t="str">
        <f t="shared" si="38"/>
        <v/>
      </c>
      <c r="AV17" t="str">
        <f t="shared" si="39"/>
        <v/>
      </c>
      <c r="AW17" t="str">
        <f t="shared" si="40"/>
        <v/>
      </c>
      <c r="AX17" t="str">
        <f t="shared" si="41"/>
        <v/>
      </c>
      <c r="AY17" t="str">
        <f t="shared" si="42"/>
        <v/>
      </c>
      <c r="AZ17" t="str">
        <f>IF(OR($A17="",$A17&lt;&gt;Ficha!$C$4),"",COUNTIF($A$2:$A17,Ficha!$C$4))</f>
        <v/>
      </c>
    </row>
    <row r="18" spans="1:52">
      <c r="A18" s="7" t="str">
        <f>IF(INDEX(Banco!$A:$A,ROW())="","",INDEX(Banco!$A:$A,ROW()))</f>
        <v/>
      </c>
      <c r="B18" s="7" t="str">
        <f>IF(INDEX(Banco!$B:$B,ROW())="","",INDEX(Banco!$B:$B,ROW()))</f>
        <v/>
      </c>
      <c r="C18" s="7" t="str">
        <f>IF(INDEX(Banco!$C:$C,ROW())="","",INDEX(Banco!$C:$C,ROW()))</f>
        <v/>
      </c>
      <c r="D18" s="8" t="str">
        <f>IF(INDEX(Banco!$D:$D,ROW())="","",INDEX(Banco!$D:$D,ROW()))</f>
        <v/>
      </c>
      <c r="E18" s="8" t="str">
        <f>IF(INDEX(Banco!$E:$E,ROW())="","",INDEX(Banco!$E:$E,ROW()))</f>
        <v/>
      </c>
      <c r="F18" s="9" t="str">
        <f>IF(INDEX(Banco!$F:$F,ROW())="","",INDEX(Banco!$F:$F,ROW()))</f>
        <v/>
      </c>
      <c r="G18" s="9" t="str">
        <f>IF(INDEX(Banco!$G:$G,ROW())="","",INDEX(Banco!$G:$G,ROW()))</f>
        <v/>
      </c>
      <c r="H18" s="7" t="str">
        <f>IF(INDEX(Banco!$H:$H,ROW())="","",INDEX(Banco!$H:$H,ROW()))</f>
        <v/>
      </c>
      <c r="I18" t="str">
        <f t="shared" si="0"/>
        <v/>
      </c>
      <c r="J18" s="10" t="str">
        <f t="shared" si="1"/>
        <v/>
      </c>
      <c r="K18" s="11" t="str">
        <f t="shared" si="2"/>
        <v>—</v>
      </c>
      <c r="L18" t="str">
        <f t="shared" si="3"/>
        <v/>
      </c>
      <c r="M18" s="11" t="str">
        <f t="shared" si="4"/>
        <v>—</v>
      </c>
      <c r="N18" t="str">
        <f t="shared" si="5"/>
        <v/>
      </c>
      <c r="O18" s="11" t="str">
        <f t="shared" si="6"/>
        <v>—</v>
      </c>
      <c r="P18" t="str">
        <f t="shared" si="7"/>
        <v/>
      </c>
      <c r="Q18" s="11" t="str">
        <f t="shared" si="8"/>
        <v>—</v>
      </c>
      <c r="R18" t="str">
        <f t="shared" si="9"/>
        <v/>
      </c>
      <c r="S18" t="str">
        <f t="shared" si="10"/>
        <v/>
      </c>
      <c r="T18" t="str">
        <f t="shared" si="11"/>
        <v/>
      </c>
      <c r="U18" t="str">
        <f t="shared" si="12"/>
        <v/>
      </c>
      <c r="V18" t="str">
        <f t="shared" si="13"/>
        <v/>
      </c>
      <c r="W18" t="str">
        <f t="shared" si="14"/>
        <v/>
      </c>
      <c r="X18" t="str">
        <f t="shared" si="15"/>
        <v/>
      </c>
      <c r="Y18" t="str">
        <f t="shared" si="16"/>
        <v/>
      </c>
      <c r="Z18" t="str">
        <f t="shared" si="17"/>
        <v/>
      </c>
      <c r="AA18" t="str">
        <f t="shared" si="18"/>
        <v/>
      </c>
      <c r="AB18" t="str">
        <f t="shared" si="19"/>
        <v/>
      </c>
      <c r="AC18" t="str">
        <f t="shared" si="20"/>
        <v/>
      </c>
      <c r="AD18" t="str">
        <f t="shared" si="21"/>
        <v/>
      </c>
      <c r="AE18" t="str">
        <f t="shared" si="22"/>
        <v/>
      </c>
      <c r="AF18" t="str">
        <f t="shared" si="23"/>
        <v/>
      </c>
      <c r="AG18" t="str">
        <f t="shared" si="24"/>
        <v/>
      </c>
      <c r="AH18" t="str">
        <f t="shared" si="25"/>
        <v/>
      </c>
      <c r="AI18" t="str">
        <f t="shared" si="26"/>
        <v/>
      </c>
      <c r="AJ18" t="str">
        <f t="shared" si="27"/>
        <v/>
      </c>
      <c r="AK18" t="str">
        <f t="shared" si="28"/>
        <v/>
      </c>
      <c r="AL18" t="str">
        <f t="shared" si="29"/>
        <v/>
      </c>
      <c r="AM18" t="str">
        <f t="shared" si="30"/>
        <v/>
      </c>
      <c r="AN18" t="str">
        <f t="shared" si="31"/>
        <v/>
      </c>
      <c r="AO18" t="str">
        <f t="shared" si="32"/>
        <v/>
      </c>
      <c r="AP18" t="str">
        <f t="shared" si="33"/>
        <v/>
      </c>
      <c r="AQ18" t="str">
        <f t="shared" si="34"/>
        <v/>
      </c>
      <c r="AR18" t="str">
        <f t="shared" si="35"/>
        <v/>
      </c>
      <c r="AS18" t="str">
        <f t="shared" si="36"/>
        <v/>
      </c>
      <c r="AT18" t="str">
        <f t="shared" si="37"/>
        <v/>
      </c>
      <c r="AU18" t="str">
        <f t="shared" si="38"/>
        <v/>
      </c>
      <c r="AV18" t="str">
        <f t="shared" si="39"/>
        <v/>
      </c>
      <c r="AW18" t="str">
        <f t="shared" si="40"/>
        <v/>
      </c>
      <c r="AX18" t="str">
        <f t="shared" si="41"/>
        <v/>
      </c>
      <c r="AY18" t="str">
        <f t="shared" si="42"/>
        <v/>
      </c>
      <c r="AZ18" t="str">
        <f>IF(OR($A18="",$A18&lt;&gt;Ficha!$C$4),"",COUNTIF($A$2:$A18,Ficha!$C$4))</f>
        <v/>
      </c>
    </row>
    <row r="19" spans="1:52">
      <c r="A19" s="7" t="str">
        <f>IF(INDEX(Banco!$A:$A,ROW())="","",INDEX(Banco!$A:$A,ROW()))</f>
        <v/>
      </c>
      <c r="B19" s="7" t="str">
        <f>IF(INDEX(Banco!$B:$B,ROW())="","",INDEX(Banco!$B:$B,ROW()))</f>
        <v/>
      </c>
      <c r="C19" s="7" t="str">
        <f>IF(INDEX(Banco!$C:$C,ROW())="","",INDEX(Banco!$C:$C,ROW()))</f>
        <v/>
      </c>
      <c r="D19" s="8" t="str">
        <f>IF(INDEX(Banco!$D:$D,ROW())="","",INDEX(Banco!$D:$D,ROW()))</f>
        <v/>
      </c>
      <c r="E19" s="8" t="str">
        <f>IF(INDEX(Banco!$E:$E,ROW())="","",INDEX(Banco!$E:$E,ROW()))</f>
        <v/>
      </c>
      <c r="F19" s="9" t="str">
        <f>IF(INDEX(Banco!$F:$F,ROW())="","",INDEX(Banco!$F:$F,ROW()))</f>
        <v/>
      </c>
      <c r="G19" s="9" t="str">
        <f>IF(INDEX(Banco!$G:$G,ROW())="","",INDEX(Banco!$G:$G,ROW()))</f>
        <v/>
      </c>
      <c r="H19" s="7" t="str">
        <f>IF(INDEX(Banco!$H:$H,ROW())="","",INDEX(Banco!$H:$H,ROW()))</f>
        <v/>
      </c>
      <c r="I19" t="str">
        <f t="shared" si="0"/>
        <v/>
      </c>
      <c r="J19" s="10" t="str">
        <f t="shared" si="1"/>
        <v/>
      </c>
      <c r="K19" s="11" t="str">
        <f t="shared" si="2"/>
        <v>—</v>
      </c>
      <c r="L19" t="str">
        <f t="shared" si="3"/>
        <v/>
      </c>
      <c r="M19" s="11" t="str">
        <f t="shared" si="4"/>
        <v>—</v>
      </c>
      <c r="N19" t="str">
        <f t="shared" si="5"/>
        <v/>
      </c>
      <c r="O19" s="11" t="str">
        <f t="shared" si="6"/>
        <v>—</v>
      </c>
      <c r="P19" t="str">
        <f t="shared" si="7"/>
        <v/>
      </c>
      <c r="Q19" s="11" t="str">
        <f t="shared" si="8"/>
        <v>—</v>
      </c>
      <c r="R19" t="str">
        <f t="shared" si="9"/>
        <v/>
      </c>
      <c r="S19" t="str">
        <f t="shared" si="10"/>
        <v/>
      </c>
      <c r="T19" t="str">
        <f t="shared" si="11"/>
        <v/>
      </c>
      <c r="U19" t="str">
        <f t="shared" si="12"/>
        <v/>
      </c>
      <c r="V19" t="str">
        <f t="shared" si="13"/>
        <v/>
      </c>
      <c r="W19" t="str">
        <f t="shared" si="14"/>
        <v/>
      </c>
      <c r="X19" t="str">
        <f t="shared" si="15"/>
        <v/>
      </c>
      <c r="Y19" t="str">
        <f t="shared" si="16"/>
        <v/>
      </c>
      <c r="Z19" t="str">
        <f t="shared" si="17"/>
        <v/>
      </c>
      <c r="AA19" t="str">
        <f t="shared" si="18"/>
        <v/>
      </c>
      <c r="AB19" t="str">
        <f t="shared" si="19"/>
        <v/>
      </c>
      <c r="AC19" t="str">
        <f t="shared" si="20"/>
        <v/>
      </c>
      <c r="AD19" t="str">
        <f t="shared" si="21"/>
        <v/>
      </c>
      <c r="AE19" t="str">
        <f t="shared" si="22"/>
        <v/>
      </c>
      <c r="AF19" t="str">
        <f t="shared" si="23"/>
        <v/>
      </c>
      <c r="AG19" t="str">
        <f t="shared" si="24"/>
        <v/>
      </c>
      <c r="AH19" t="str">
        <f t="shared" si="25"/>
        <v/>
      </c>
      <c r="AI19" t="str">
        <f t="shared" si="26"/>
        <v/>
      </c>
      <c r="AJ19" t="str">
        <f t="shared" si="27"/>
        <v/>
      </c>
      <c r="AK19" t="str">
        <f t="shared" si="28"/>
        <v/>
      </c>
      <c r="AL19" t="str">
        <f t="shared" si="29"/>
        <v/>
      </c>
      <c r="AM19" t="str">
        <f t="shared" si="30"/>
        <v/>
      </c>
      <c r="AN19" t="str">
        <f t="shared" si="31"/>
        <v/>
      </c>
      <c r="AO19" t="str">
        <f t="shared" si="32"/>
        <v/>
      </c>
      <c r="AP19" t="str">
        <f t="shared" si="33"/>
        <v/>
      </c>
      <c r="AQ19" t="str">
        <f t="shared" si="34"/>
        <v/>
      </c>
      <c r="AR19" t="str">
        <f t="shared" si="35"/>
        <v/>
      </c>
      <c r="AS19" t="str">
        <f t="shared" si="36"/>
        <v/>
      </c>
      <c r="AT19" t="str">
        <f t="shared" si="37"/>
        <v/>
      </c>
      <c r="AU19" t="str">
        <f t="shared" si="38"/>
        <v/>
      </c>
      <c r="AV19" t="str">
        <f t="shared" si="39"/>
        <v/>
      </c>
      <c r="AW19" t="str">
        <f t="shared" si="40"/>
        <v/>
      </c>
      <c r="AX19" t="str">
        <f t="shared" si="41"/>
        <v/>
      </c>
      <c r="AY19" t="str">
        <f t="shared" si="42"/>
        <v/>
      </c>
      <c r="AZ19" t="str">
        <f>IF(OR($A19="",$A19&lt;&gt;Ficha!$C$4),"",COUNTIF($A$2:$A19,Ficha!$C$4))</f>
        <v/>
      </c>
    </row>
    <row r="20" spans="1:52">
      <c r="A20" s="7" t="str">
        <f>IF(INDEX(Banco!$A:$A,ROW())="","",INDEX(Banco!$A:$A,ROW()))</f>
        <v/>
      </c>
      <c r="B20" s="7" t="str">
        <f>IF(INDEX(Banco!$B:$B,ROW())="","",INDEX(Banco!$B:$B,ROW()))</f>
        <v/>
      </c>
      <c r="C20" s="7" t="str">
        <f>IF(INDEX(Banco!$C:$C,ROW())="","",INDEX(Banco!$C:$C,ROW()))</f>
        <v/>
      </c>
      <c r="D20" s="8" t="str">
        <f>IF(INDEX(Banco!$D:$D,ROW())="","",INDEX(Banco!$D:$D,ROW()))</f>
        <v/>
      </c>
      <c r="E20" s="8" t="str">
        <f>IF(INDEX(Banco!$E:$E,ROW())="","",INDEX(Banco!$E:$E,ROW()))</f>
        <v/>
      </c>
      <c r="F20" s="9" t="str">
        <f>IF(INDEX(Banco!$F:$F,ROW())="","",INDEX(Banco!$F:$F,ROW()))</f>
        <v/>
      </c>
      <c r="G20" s="9" t="str">
        <f>IF(INDEX(Banco!$G:$G,ROW())="","",INDEX(Banco!$G:$G,ROW()))</f>
        <v/>
      </c>
      <c r="H20" s="7" t="str">
        <f>IF(INDEX(Banco!$H:$H,ROW())="","",INDEX(Banco!$H:$H,ROW()))</f>
        <v/>
      </c>
      <c r="I20" t="str">
        <f t="shared" si="0"/>
        <v/>
      </c>
      <c r="J20" s="10" t="str">
        <f t="shared" si="1"/>
        <v/>
      </c>
      <c r="K20" s="11" t="str">
        <f t="shared" si="2"/>
        <v>—</v>
      </c>
      <c r="L20" t="str">
        <f t="shared" si="3"/>
        <v/>
      </c>
      <c r="M20" s="11" t="str">
        <f t="shared" si="4"/>
        <v>—</v>
      </c>
      <c r="N20" t="str">
        <f t="shared" si="5"/>
        <v/>
      </c>
      <c r="O20" s="11" t="str">
        <f t="shared" si="6"/>
        <v>—</v>
      </c>
      <c r="P20" t="str">
        <f t="shared" si="7"/>
        <v/>
      </c>
      <c r="Q20" s="11" t="str">
        <f t="shared" si="8"/>
        <v>—</v>
      </c>
      <c r="R20" t="str">
        <f t="shared" si="9"/>
        <v/>
      </c>
      <c r="S20" t="str">
        <f t="shared" si="10"/>
        <v/>
      </c>
      <c r="T20" t="str">
        <f t="shared" si="11"/>
        <v/>
      </c>
      <c r="U20" t="str">
        <f t="shared" si="12"/>
        <v/>
      </c>
      <c r="V20" t="str">
        <f t="shared" si="13"/>
        <v/>
      </c>
      <c r="W20" t="str">
        <f t="shared" si="14"/>
        <v/>
      </c>
      <c r="X20" t="str">
        <f t="shared" si="15"/>
        <v/>
      </c>
      <c r="Y20" t="str">
        <f t="shared" si="16"/>
        <v/>
      </c>
      <c r="Z20" t="str">
        <f t="shared" si="17"/>
        <v/>
      </c>
      <c r="AA20" t="str">
        <f t="shared" si="18"/>
        <v/>
      </c>
      <c r="AB20" t="str">
        <f t="shared" si="19"/>
        <v/>
      </c>
      <c r="AC20" t="str">
        <f t="shared" si="20"/>
        <v/>
      </c>
      <c r="AD20" t="str">
        <f t="shared" si="21"/>
        <v/>
      </c>
      <c r="AE20" t="str">
        <f t="shared" si="22"/>
        <v/>
      </c>
      <c r="AF20" t="str">
        <f t="shared" si="23"/>
        <v/>
      </c>
      <c r="AG20" t="str">
        <f t="shared" si="24"/>
        <v/>
      </c>
      <c r="AH20" t="str">
        <f t="shared" si="25"/>
        <v/>
      </c>
      <c r="AI20" t="str">
        <f t="shared" si="26"/>
        <v/>
      </c>
      <c r="AJ20" t="str">
        <f t="shared" si="27"/>
        <v/>
      </c>
      <c r="AK20" t="str">
        <f t="shared" si="28"/>
        <v/>
      </c>
      <c r="AL20" t="str">
        <f t="shared" si="29"/>
        <v/>
      </c>
      <c r="AM20" t="str">
        <f t="shared" si="30"/>
        <v/>
      </c>
      <c r="AN20" t="str">
        <f t="shared" si="31"/>
        <v/>
      </c>
      <c r="AO20" t="str">
        <f t="shared" si="32"/>
        <v/>
      </c>
      <c r="AP20" t="str">
        <f t="shared" si="33"/>
        <v/>
      </c>
      <c r="AQ20" t="str">
        <f t="shared" si="34"/>
        <v/>
      </c>
      <c r="AR20" t="str">
        <f t="shared" si="35"/>
        <v/>
      </c>
      <c r="AS20" t="str">
        <f t="shared" si="36"/>
        <v/>
      </c>
      <c r="AT20" t="str">
        <f t="shared" si="37"/>
        <v/>
      </c>
      <c r="AU20" t="str">
        <f t="shared" si="38"/>
        <v/>
      </c>
      <c r="AV20" t="str">
        <f t="shared" si="39"/>
        <v/>
      </c>
      <c r="AW20" t="str">
        <f t="shared" si="40"/>
        <v/>
      </c>
      <c r="AX20" t="str">
        <f t="shared" si="41"/>
        <v/>
      </c>
      <c r="AY20" t="str">
        <f t="shared" si="42"/>
        <v/>
      </c>
      <c r="AZ20" t="str">
        <f>IF(OR($A20="",$A20&lt;&gt;Ficha!$C$4),"",COUNTIF($A$2:$A20,Ficha!$C$4))</f>
        <v/>
      </c>
    </row>
    <row r="21" spans="1:52">
      <c r="A21" s="7" t="str">
        <f>IF(INDEX(Banco!$A:$A,ROW())="","",INDEX(Banco!$A:$A,ROW()))</f>
        <v/>
      </c>
      <c r="B21" s="7" t="str">
        <f>IF(INDEX(Banco!$B:$B,ROW())="","",INDEX(Banco!$B:$B,ROW()))</f>
        <v/>
      </c>
      <c r="C21" s="7" t="str">
        <f>IF(INDEX(Banco!$C:$C,ROW())="","",INDEX(Banco!$C:$C,ROW()))</f>
        <v/>
      </c>
      <c r="D21" s="8" t="str">
        <f>IF(INDEX(Banco!$D:$D,ROW())="","",INDEX(Banco!$D:$D,ROW()))</f>
        <v/>
      </c>
      <c r="E21" s="8" t="str">
        <f>IF(INDEX(Banco!$E:$E,ROW())="","",INDEX(Banco!$E:$E,ROW()))</f>
        <v/>
      </c>
      <c r="F21" s="9" t="str">
        <f>IF(INDEX(Banco!$F:$F,ROW())="","",INDEX(Banco!$F:$F,ROW()))</f>
        <v/>
      </c>
      <c r="G21" s="9" t="str">
        <f>IF(INDEX(Banco!$G:$G,ROW())="","",INDEX(Banco!$G:$G,ROW()))</f>
        <v/>
      </c>
      <c r="H21" s="7" t="str">
        <f>IF(INDEX(Banco!$H:$H,ROW())="","",INDEX(Banco!$H:$H,ROW()))</f>
        <v/>
      </c>
      <c r="I21" t="str">
        <f t="shared" si="0"/>
        <v/>
      </c>
      <c r="J21" s="10" t="str">
        <f t="shared" si="1"/>
        <v/>
      </c>
      <c r="K21" s="11" t="str">
        <f t="shared" si="2"/>
        <v>—</v>
      </c>
      <c r="L21" t="str">
        <f t="shared" si="3"/>
        <v/>
      </c>
      <c r="M21" s="11" t="str">
        <f t="shared" si="4"/>
        <v>—</v>
      </c>
      <c r="N21" t="str">
        <f t="shared" si="5"/>
        <v/>
      </c>
      <c r="O21" s="11" t="str">
        <f t="shared" si="6"/>
        <v>—</v>
      </c>
      <c r="P21" t="str">
        <f t="shared" si="7"/>
        <v/>
      </c>
      <c r="Q21" s="11" t="str">
        <f t="shared" si="8"/>
        <v>—</v>
      </c>
      <c r="R21" t="str">
        <f t="shared" si="9"/>
        <v/>
      </c>
      <c r="S21" t="str">
        <f t="shared" si="10"/>
        <v/>
      </c>
      <c r="T21" t="str">
        <f t="shared" si="11"/>
        <v/>
      </c>
      <c r="U21" t="str">
        <f t="shared" si="12"/>
        <v/>
      </c>
      <c r="V21" t="str">
        <f t="shared" si="13"/>
        <v/>
      </c>
      <c r="W21" t="str">
        <f t="shared" si="14"/>
        <v/>
      </c>
      <c r="X21" t="str">
        <f t="shared" si="15"/>
        <v/>
      </c>
      <c r="Y21" t="str">
        <f t="shared" si="16"/>
        <v/>
      </c>
      <c r="Z21" t="str">
        <f t="shared" si="17"/>
        <v/>
      </c>
      <c r="AA21" t="str">
        <f t="shared" si="18"/>
        <v/>
      </c>
      <c r="AB21" t="str">
        <f t="shared" si="19"/>
        <v/>
      </c>
      <c r="AC21" t="str">
        <f t="shared" si="20"/>
        <v/>
      </c>
      <c r="AD21" t="str">
        <f t="shared" si="21"/>
        <v/>
      </c>
      <c r="AE21" t="str">
        <f t="shared" si="22"/>
        <v/>
      </c>
      <c r="AF21" t="str">
        <f t="shared" si="23"/>
        <v/>
      </c>
      <c r="AG21" t="str">
        <f t="shared" si="24"/>
        <v/>
      </c>
      <c r="AH21" t="str">
        <f t="shared" si="25"/>
        <v/>
      </c>
      <c r="AI21" t="str">
        <f t="shared" si="26"/>
        <v/>
      </c>
      <c r="AJ21" t="str">
        <f t="shared" si="27"/>
        <v/>
      </c>
      <c r="AK21" t="str">
        <f t="shared" si="28"/>
        <v/>
      </c>
      <c r="AL21" t="str">
        <f t="shared" si="29"/>
        <v/>
      </c>
      <c r="AM21" t="str">
        <f t="shared" si="30"/>
        <v/>
      </c>
      <c r="AN21" t="str">
        <f t="shared" si="31"/>
        <v/>
      </c>
      <c r="AO21" t="str">
        <f t="shared" si="32"/>
        <v/>
      </c>
      <c r="AP21" t="str">
        <f t="shared" si="33"/>
        <v/>
      </c>
      <c r="AQ21" t="str">
        <f t="shared" si="34"/>
        <v/>
      </c>
      <c r="AR21" t="str">
        <f t="shared" si="35"/>
        <v/>
      </c>
      <c r="AS21" t="str">
        <f t="shared" si="36"/>
        <v/>
      </c>
      <c r="AT21" t="str">
        <f t="shared" si="37"/>
        <v/>
      </c>
      <c r="AU21" t="str">
        <f t="shared" si="38"/>
        <v/>
      </c>
      <c r="AV21" t="str">
        <f t="shared" si="39"/>
        <v/>
      </c>
      <c r="AW21" t="str">
        <f t="shared" si="40"/>
        <v/>
      </c>
      <c r="AX21" t="str">
        <f t="shared" si="41"/>
        <v/>
      </c>
      <c r="AY21" t="str">
        <f t="shared" si="42"/>
        <v/>
      </c>
      <c r="AZ21" t="str">
        <f>IF(OR($A21="",$A21&lt;&gt;Ficha!$C$4),"",COUNTIF($A$2:$A21,Ficha!$C$4))</f>
        <v/>
      </c>
    </row>
    <row r="22" spans="1:52">
      <c r="A22" s="7" t="str">
        <f>IF(INDEX(Banco!$A:$A,ROW())="","",INDEX(Banco!$A:$A,ROW()))</f>
        <v/>
      </c>
      <c r="B22" s="7" t="str">
        <f>IF(INDEX(Banco!$B:$B,ROW())="","",INDEX(Banco!$B:$B,ROW()))</f>
        <v/>
      </c>
      <c r="C22" s="7" t="str">
        <f>IF(INDEX(Banco!$C:$C,ROW())="","",INDEX(Banco!$C:$C,ROW()))</f>
        <v/>
      </c>
      <c r="D22" s="8" t="str">
        <f>IF(INDEX(Banco!$D:$D,ROW())="","",INDEX(Banco!$D:$D,ROW()))</f>
        <v/>
      </c>
      <c r="E22" s="8" t="str">
        <f>IF(INDEX(Banco!$E:$E,ROW())="","",INDEX(Banco!$E:$E,ROW()))</f>
        <v/>
      </c>
      <c r="F22" s="9" t="str">
        <f>IF(INDEX(Banco!$F:$F,ROW())="","",INDEX(Banco!$F:$F,ROW()))</f>
        <v/>
      </c>
      <c r="G22" s="9" t="str">
        <f>IF(INDEX(Banco!$G:$G,ROW())="","",INDEX(Banco!$G:$G,ROW()))</f>
        <v/>
      </c>
      <c r="H22" s="7" t="str">
        <f>IF(INDEX(Banco!$H:$H,ROW())="","",INDEX(Banco!$H:$H,ROW()))</f>
        <v/>
      </c>
      <c r="I22" t="str">
        <f t="shared" si="0"/>
        <v/>
      </c>
      <c r="J22" s="10" t="str">
        <f t="shared" si="1"/>
        <v/>
      </c>
      <c r="K22" s="11" t="str">
        <f t="shared" si="2"/>
        <v>—</v>
      </c>
      <c r="L22" t="str">
        <f t="shared" si="3"/>
        <v/>
      </c>
      <c r="M22" s="11" t="str">
        <f t="shared" si="4"/>
        <v>—</v>
      </c>
      <c r="N22" t="str">
        <f t="shared" si="5"/>
        <v/>
      </c>
      <c r="O22" s="11" t="str">
        <f t="shared" si="6"/>
        <v>—</v>
      </c>
      <c r="P22" t="str">
        <f t="shared" si="7"/>
        <v/>
      </c>
      <c r="Q22" s="11" t="str">
        <f t="shared" si="8"/>
        <v>—</v>
      </c>
      <c r="R22" t="str">
        <f t="shared" si="9"/>
        <v/>
      </c>
      <c r="S22" t="str">
        <f t="shared" si="10"/>
        <v/>
      </c>
      <c r="T22" t="str">
        <f t="shared" si="11"/>
        <v/>
      </c>
      <c r="U22" t="str">
        <f t="shared" si="12"/>
        <v/>
      </c>
      <c r="V22" t="str">
        <f t="shared" si="13"/>
        <v/>
      </c>
      <c r="W22" t="str">
        <f t="shared" si="14"/>
        <v/>
      </c>
      <c r="X22" t="str">
        <f t="shared" si="15"/>
        <v/>
      </c>
      <c r="Y22" t="str">
        <f t="shared" si="16"/>
        <v/>
      </c>
      <c r="Z22" t="str">
        <f t="shared" si="17"/>
        <v/>
      </c>
      <c r="AA22" t="str">
        <f t="shared" si="18"/>
        <v/>
      </c>
      <c r="AB22" t="str">
        <f t="shared" si="19"/>
        <v/>
      </c>
      <c r="AC22" t="str">
        <f t="shared" si="20"/>
        <v/>
      </c>
      <c r="AD22" t="str">
        <f t="shared" si="21"/>
        <v/>
      </c>
      <c r="AE22" t="str">
        <f t="shared" si="22"/>
        <v/>
      </c>
      <c r="AF22" t="str">
        <f t="shared" si="23"/>
        <v/>
      </c>
      <c r="AG22" t="str">
        <f t="shared" si="24"/>
        <v/>
      </c>
      <c r="AH22" t="str">
        <f t="shared" si="25"/>
        <v/>
      </c>
      <c r="AI22" t="str">
        <f t="shared" si="26"/>
        <v/>
      </c>
      <c r="AJ22" t="str">
        <f t="shared" si="27"/>
        <v/>
      </c>
      <c r="AK22" t="str">
        <f t="shared" si="28"/>
        <v/>
      </c>
      <c r="AL22" t="str">
        <f t="shared" si="29"/>
        <v/>
      </c>
      <c r="AM22" t="str">
        <f t="shared" si="30"/>
        <v/>
      </c>
      <c r="AN22" t="str">
        <f t="shared" si="31"/>
        <v/>
      </c>
      <c r="AO22" t="str">
        <f t="shared" si="32"/>
        <v/>
      </c>
      <c r="AP22" t="str">
        <f t="shared" si="33"/>
        <v/>
      </c>
      <c r="AQ22" t="str">
        <f t="shared" si="34"/>
        <v/>
      </c>
      <c r="AR22" t="str">
        <f t="shared" si="35"/>
        <v/>
      </c>
      <c r="AS22" t="str">
        <f t="shared" si="36"/>
        <v/>
      </c>
      <c r="AT22" t="str">
        <f t="shared" si="37"/>
        <v/>
      </c>
      <c r="AU22" t="str">
        <f t="shared" si="38"/>
        <v/>
      </c>
      <c r="AV22" t="str">
        <f t="shared" si="39"/>
        <v/>
      </c>
      <c r="AW22" t="str">
        <f t="shared" si="40"/>
        <v/>
      </c>
      <c r="AX22" t="str">
        <f t="shared" si="41"/>
        <v/>
      </c>
      <c r="AY22" t="str">
        <f t="shared" si="42"/>
        <v/>
      </c>
      <c r="AZ22" t="str">
        <f>IF(OR($A22="",$A22&lt;&gt;Ficha!$C$4),"",COUNTIF($A$2:$A22,Ficha!$C$4))</f>
        <v/>
      </c>
    </row>
    <row r="23" spans="1:52">
      <c r="A23" s="7" t="str">
        <f>IF(INDEX(Banco!$A:$A,ROW())="","",INDEX(Banco!$A:$A,ROW()))</f>
        <v/>
      </c>
      <c r="B23" s="7" t="str">
        <f>IF(INDEX(Banco!$B:$B,ROW())="","",INDEX(Banco!$B:$B,ROW()))</f>
        <v/>
      </c>
      <c r="C23" s="7" t="str">
        <f>IF(INDEX(Banco!$C:$C,ROW())="","",INDEX(Banco!$C:$C,ROW()))</f>
        <v/>
      </c>
      <c r="D23" s="8" t="str">
        <f>IF(INDEX(Banco!$D:$D,ROW())="","",INDEX(Banco!$D:$D,ROW()))</f>
        <v/>
      </c>
      <c r="E23" s="8" t="str">
        <f>IF(INDEX(Banco!$E:$E,ROW())="","",INDEX(Banco!$E:$E,ROW()))</f>
        <v/>
      </c>
      <c r="F23" s="9" t="str">
        <f>IF(INDEX(Banco!$F:$F,ROW())="","",INDEX(Banco!$F:$F,ROW()))</f>
        <v/>
      </c>
      <c r="G23" s="9" t="str">
        <f>IF(INDEX(Banco!$G:$G,ROW())="","",INDEX(Banco!$G:$G,ROW()))</f>
        <v/>
      </c>
      <c r="H23" s="7" t="str">
        <f>IF(INDEX(Banco!$H:$H,ROW())="","",INDEX(Banco!$H:$H,ROW()))</f>
        <v/>
      </c>
      <c r="I23" t="str">
        <f t="shared" si="0"/>
        <v/>
      </c>
      <c r="J23" s="10" t="str">
        <f t="shared" si="1"/>
        <v/>
      </c>
      <c r="K23" s="11" t="str">
        <f t="shared" si="2"/>
        <v>—</v>
      </c>
      <c r="L23" t="str">
        <f t="shared" si="3"/>
        <v/>
      </c>
      <c r="M23" s="11" t="str">
        <f t="shared" si="4"/>
        <v>—</v>
      </c>
      <c r="N23" t="str">
        <f t="shared" si="5"/>
        <v/>
      </c>
      <c r="O23" s="11" t="str">
        <f t="shared" si="6"/>
        <v>—</v>
      </c>
      <c r="P23" t="str">
        <f t="shared" si="7"/>
        <v/>
      </c>
      <c r="Q23" s="11" t="str">
        <f t="shared" si="8"/>
        <v>—</v>
      </c>
      <c r="R23" t="str">
        <f t="shared" si="9"/>
        <v/>
      </c>
      <c r="S23" t="str">
        <f t="shared" si="10"/>
        <v/>
      </c>
      <c r="T23" t="str">
        <f t="shared" si="11"/>
        <v/>
      </c>
      <c r="U23" t="str">
        <f t="shared" si="12"/>
        <v/>
      </c>
      <c r="V23" t="str">
        <f t="shared" si="13"/>
        <v/>
      </c>
      <c r="W23" t="str">
        <f t="shared" si="14"/>
        <v/>
      </c>
      <c r="X23" t="str">
        <f t="shared" si="15"/>
        <v/>
      </c>
      <c r="Y23" t="str">
        <f t="shared" si="16"/>
        <v/>
      </c>
      <c r="Z23" t="str">
        <f t="shared" si="17"/>
        <v/>
      </c>
      <c r="AA23" t="str">
        <f t="shared" si="18"/>
        <v/>
      </c>
      <c r="AB23" t="str">
        <f t="shared" si="19"/>
        <v/>
      </c>
      <c r="AC23" t="str">
        <f t="shared" si="20"/>
        <v/>
      </c>
      <c r="AD23" t="str">
        <f t="shared" si="21"/>
        <v/>
      </c>
      <c r="AE23" t="str">
        <f t="shared" si="22"/>
        <v/>
      </c>
      <c r="AF23" t="str">
        <f t="shared" si="23"/>
        <v/>
      </c>
      <c r="AG23" t="str">
        <f t="shared" si="24"/>
        <v/>
      </c>
      <c r="AH23" t="str">
        <f t="shared" si="25"/>
        <v/>
      </c>
      <c r="AI23" t="str">
        <f t="shared" si="26"/>
        <v/>
      </c>
      <c r="AJ23" t="str">
        <f t="shared" si="27"/>
        <v/>
      </c>
      <c r="AK23" t="str">
        <f t="shared" si="28"/>
        <v/>
      </c>
      <c r="AL23" t="str">
        <f t="shared" si="29"/>
        <v/>
      </c>
      <c r="AM23" t="str">
        <f t="shared" si="30"/>
        <v/>
      </c>
      <c r="AN23" t="str">
        <f t="shared" si="31"/>
        <v/>
      </c>
      <c r="AO23" t="str">
        <f t="shared" si="32"/>
        <v/>
      </c>
      <c r="AP23" t="str">
        <f t="shared" si="33"/>
        <v/>
      </c>
      <c r="AQ23" t="str">
        <f t="shared" si="34"/>
        <v/>
      </c>
      <c r="AR23" t="str">
        <f t="shared" si="35"/>
        <v/>
      </c>
      <c r="AS23" t="str">
        <f t="shared" si="36"/>
        <v/>
      </c>
      <c r="AT23" t="str">
        <f t="shared" si="37"/>
        <v/>
      </c>
      <c r="AU23" t="str">
        <f t="shared" si="38"/>
        <v/>
      </c>
      <c r="AV23" t="str">
        <f t="shared" si="39"/>
        <v/>
      </c>
      <c r="AW23" t="str">
        <f t="shared" si="40"/>
        <v/>
      </c>
      <c r="AX23" t="str">
        <f t="shared" si="41"/>
        <v/>
      </c>
      <c r="AY23" t="str">
        <f t="shared" si="42"/>
        <v/>
      </c>
      <c r="AZ23" t="str">
        <f>IF(OR($A23="",$A23&lt;&gt;Ficha!$C$4),"",COUNTIF($A$2:$A23,Ficha!$C$4))</f>
        <v/>
      </c>
    </row>
    <row r="24" spans="1:52">
      <c r="A24" s="7" t="str">
        <f>IF(INDEX(Banco!$A:$A,ROW())="","",INDEX(Banco!$A:$A,ROW()))</f>
        <v/>
      </c>
      <c r="B24" s="7" t="str">
        <f>IF(INDEX(Banco!$B:$B,ROW())="","",INDEX(Banco!$B:$B,ROW()))</f>
        <v/>
      </c>
      <c r="C24" s="7" t="str">
        <f>IF(INDEX(Banco!$C:$C,ROW())="","",INDEX(Banco!$C:$C,ROW()))</f>
        <v/>
      </c>
      <c r="D24" s="8" t="str">
        <f>IF(INDEX(Banco!$D:$D,ROW())="","",INDEX(Banco!$D:$D,ROW()))</f>
        <v/>
      </c>
      <c r="E24" s="8" t="str">
        <f>IF(INDEX(Banco!$E:$E,ROW())="","",INDEX(Banco!$E:$E,ROW()))</f>
        <v/>
      </c>
      <c r="F24" s="9" t="str">
        <f>IF(INDEX(Banco!$F:$F,ROW())="","",INDEX(Banco!$F:$F,ROW()))</f>
        <v/>
      </c>
      <c r="G24" s="9" t="str">
        <f>IF(INDEX(Banco!$G:$G,ROW())="","",INDEX(Banco!$G:$G,ROW()))</f>
        <v/>
      </c>
      <c r="H24" s="7" t="str">
        <f>IF(INDEX(Banco!$H:$H,ROW())="","",INDEX(Banco!$H:$H,ROW()))</f>
        <v/>
      </c>
      <c r="I24" t="str">
        <f t="shared" si="0"/>
        <v/>
      </c>
      <c r="J24" s="10" t="str">
        <f t="shared" si="1"/>
        <v/>
      </c>
      <c r="K24" s="11" t="str">
        <f t="shared" si="2"/>
        <v>—</v>
      </c>
      <c r="L24" t="str">
        <f t="shared" si="3"/>
        <v/>
      </c>
      <c r="M24" s="11" t="str">
        <f t="shared" si="4"/>
        <v>—</v>
      </c>
      <c r="N24" t="str">
        <f t="shared" si="5"/>
        <v/>
      </c>
      <c r="O24" s="11" t="str">
        <f t="shared" si="6"/>
        <v>—</v>
      </c>
      <c r="P24" t="str">
        <f t="shared" si="7"/>
        <v/>
      </c>
      <c r="Q24" s="11" t="str">
        <f t="shared" si="8"/>
        <v>—</v>
      </c>
      <c r="R24" t="str">
        <f t="shared" si="9"/>
        <v/>
      </c>
      <c r="S24" t="str">
        <f t="shared" si="10"/>
        <v/>
      </c>
      <c r="T24" t="str">
        <f t="shared" si="11"/>
        <v/>
      </c>
      <c r="U24" t="str">
        <f t="shared" si="12"/>
        <v/>
      </c>
      <c r="V24" t="str">
        <f t="shared" si="13"/>
        <v/>
      </c>
      <c r="W24" t="str">
        <f t="shared" si="14"/>
        <v/>
      </c>
      <c r="X24" t="str">
        <f t="shared" si="15"/>
        <v/>
      </c>
      <c r="Y24" t="str">
        <f t="shared" si="16"/>
        <v/>
      </c>
      <c r="Z24" t="str">
        <f t="shared" si="17"/>
        <v/>
      </c>
      <c r="AA24" t="str">
        <f t="shared" si="18"/>
        <v/>
      </c>
      <c r="AB24" t="str">
        <f t="shared" si="19"/>
        <v/>
      </c>
      <c r="AC24" t="str">
        <f t="shared" si="20"/>
        <v/>
      </c>
      <c r="AD24" t="str">
        <f t="shared" si="21"/>
        <v/>
      </c>
      <c r="AE24" t="str">
        <f t="shared" si="22"/>
        <v/>
      </c>
      <c r="AF24" t="str">
        <f t="shared" si="23"/>
        <v/>
      </c>
      <c r="AG24" t="str">
        <f t="shared" si="24"/>
        <v/>
      </c>
      <c r="AH24" t="str">
        <f t="shared" si="25"/>
        <v/>
      </c>
      <c r="AI24" t="str">
        <f t="shared" si="26"/>
        <v/>
      </c>
      <c r="AJ24" t="str">
        <f t="shared" si="27"/>
        <v/>
      </c>
      <c r="AK24" t="str">
        <f t="shared" si="28"/>
        <v/>
      </c>
      <c r="AL24" t="str">
        <f t="shared" si="29"/>
        <v/>
      </c>
      <c r="AM24" t="str">
        <f t="shared" si="30"/>
        <v/>
      </c>
      <c r="AN24" t="str">
        <f t="shared" si="31"/>
        <v/>
      </c>
      <c r="AO24" t="str">
        <f t="shared" si="32"/>
        <v/>
      </c>
      <c r="AP24" t="str">
        <f t="shared" si="33"/>
        <v/>
      </c>
      <c r="AQ24" t="str">
        <f t="shared" si="34"/>
        <v/>
      </c>
      <c r="AR24" t="str">
        <f t="shared" si="35"/>
        <v/>
      </c>
      <c r="AS24" t="str">
        <f t="shared" si="36"/>
        <v/>
      </c>
      <c r="AT24" t="str">
        <f t="shared" si="37"/>
        <v/>
      </c>
      <c r="AU24" t="str">
        <f t="shared" si="38"/>
        <v/>
      </c>
      <c r="AV24" t="str">
        <f t="shared" si="39"/>
        <v/>
      </c>
      <c r="AW24" t="str">
        <f t="shared" si="40"/>
        <v/>
      </c>
      <c r="AX24" t="str">
        <f t="shared" si="41"/>
        <v/>
      </c>
      <c r="AY24" t="str">
        <f t="shared" si="42"/>
        <v/>
      </c>
      <c r="AZ24" t="str">
        <f>IF(OR($A24="",$A24&lt;&gt;Ficha!$C$4),"",COUNTIF($A$2:$A24,Ficha!$C$4))</f>
        <v/>
      </c>
    </row>
    <row r="25" spans="1:52">
      <c r="A25" s="7" t="str">
        <f>IF(INDEX(Banco!$A:$A,ROW())="","",INDEX(Banco!$A:$A,ROW()))</f>
        <v/>
      </c>
      <c r="B25" s="7" t="str">
        <f>IF(INDEX(Banco!$B:$B,ROW())="","",INDEX(Banco!$B:$B,ROW()))</f>
        <v/>
      </c>
      <c r="C25" s="7" t="str">
        <f>IF(INDEX(Banco!$C:$C,ROW())="","",INDEX(Banco!$C:$C,ROW()))</f>
        <v/>
      </c>
      <c r="D25" s="8" t="str">
        <f>IF(INDEX(Banco!$D:$D,ROW())="","",INDEX(Banco!$D:$D,ROW()))</f>
        <v/>
      </c>
      <c r="E25" s="8" t="str">
        <f>IF(INDEX(Banco!$E:$E,ROW())="","",INDEX(Banco!$E:$E,ROW()))</f>
        <v/>
      </c>
      <c r="F25" s="9" t="str">
        <f>IF(INDEX(Banco!$F:$F,ROW())="","",INDEX(Banco!$F:$F,ROW()))</f>
        <v/>
      </c>
      <c r="G25" s="9" t="str">
        <f>IF(INDEX(Banco!$G:$G,ROW())="","",INDEX(Banco!$G:$G,ROW()))</f>
        <v/>
      </c>
      <c r="H25" s="7" t="str">
        <f>IF(INDEX(Banco!$H:$H,ROW())="","",INDEX(Banco!$H:$H,ROW()))</f>
        <v/>
      </c>
      <c r="I25" t="str">
        <f t="shared" si="0"/>
        <v/>
      </c>
      <c r="J25" s="10" t="str">
        <f t="shared" si="1"/>
        <v/>
      </c>
      <c r="K25" s="11" t="str">
        <f t="shared" si="2"/>
        <v>—</v>
      </c>
      <c r="L25" t="str">
        <f t="shared" si="3"/>
        <v/>
      </c>
      <c r="M25" s="11" t="str">
        <f t="shared" si="4"/>
        <v>—</v>
      </c>
      <c r="N25" t="str">
        <f t="shared" si="5"/>
        <v/>
      </c>
      <c r="O25" s="11" t="str">
        <f t="shared" si="6"/>
        <v>—</v>
      </c>
      <c r="P25" t="str">
        <f t="shared" si="7"/>
        <v/>
      </c>
      <c r="Q25" s="11" t="str">
        <f t="shared" si="8"/>
        <v>—</v>
      </c>
      <c r="R25" t="str">
        <f t="shared" si="9"/>
        <v/>
      </c>
      <c r="S25" t="str">
        <f t="shared" si="10"/>
        <v/>
      </c>
      <c r="T25" t="str">
        <f t="shared" si="11"/>
        <v/>
      </c>
      <c r="U25" t="str">
        <f t="shared" si="12"/>
        <v/>
      </c>
      <c r="V25" t="str">
        <f t="shared" si="13"/>
        <v/>
      </c>
      <c r="W25" t="str">
        <f t="shared" si="14"/>
        <v/>
      </c>
      <c r="X25" t="str">
        <f t="shared" si="15"/>
        <v/>
      </c>
      <c r="Y25" t="str">
        <f t="shared" si="16"/>
        <v/>
      </c>
      <c r="Z25" t="str">
        <f t="shared" si="17"/>
        <v/>
      </c>
      <c r="AA25" t="str">
        <f t="shared" si="18"/>
        <v/>
      </c>
      <c r="AB25" t="str">
        <f t="shared" si="19"/>
        <v/>
      </c>
      <c r="AC25" t="str">
        <f t="shared" si="20"/>
        <v/>
      </c>
      <c r="AD25" t="str">
        <f t="shared" si="21"/>
        <v/>
      </c>
      <c r="AE25" t="str">
        <f t="shared" si="22"/>
        <v/>
      </c>
      <c r="AF25" t="str">
        <f t="shared" si="23"/>
        <v/>
      </c>
      <c r="AG25" t="str">
        <f t="shared" si="24"/>
        <v/>
      </c>
      <c r="AH25" t="str">
        <f t="shared" si="25"/>
        <v/>
      </c>
      <c r="AI25" t="str">
        <f t="shared" si="26"/>
        <v/>
      </c>
      <c r="AJ25" t="str">
        <f t="shared" si="27"/>
        <v/>
      </c>
      <c r="AK25" t="str">
        <f t="shared" si="28"/>
        <v/>
      </c>
      <c r="AL25" t="str">
        <f t="shared" si="29"/>
        <v/>
      </c>
      <c r="AM25" t="str">
        <f t="shared" si="30"/>
        <v/>
      </c>
      <c r="AN25" t="str">
        <f t="shared" si="31"/>
        <v/>
      </c>
      <c r="AO25" t="str">
        <f t="shared" si="32"/>
        <v/>
      </c>
      <c r="AP25" t="str">
        <f t="shared" si="33"/>
        <v/>
      </c>
      <c r="AQ25" t="str">
        <f t="shared" si="34"/>
        <v/>
      </c>
      <c r="AR25" t="str">
        <f t="shared" si="35"/>
        <v/>
      </c>
      <c r="AS25" t="str">
        <f t="shared" si="36"/>
        <v/>
      </c>
      <c r="AT25" t="str">
        <f t="shared" si="37"/>
        <v/>
      </c>
      <c r="AU25" t="str">
        <f t="shared" si="38"/>
        <v/>
      </c>
      <c r="AV25" t="str">
        <f t="shared" si="39"/>
        <v/>
      </c>
      <c r="AW25" t="str">
        <f t="shared" si="40"/>
        <v/>
      </c>
      <c r="AX25" t="str">
        <f t="shared" si="41"/>
        <v/>
      </c>
      <c r="AY25" t="str">
        <f t="shared" si="42"/>
        <v/>
      </c>
      <c r="AZ25" t="str">
        <f>IF(OR($A25="",$A25&lt;&gt;Ficha!$C$4),"",COUNTIF($A$2:$A25,Ficha!$C$4))</f>
        <v/>
      </c>
    </row>
    <row r="26" spans="1:52">
      <c r="A26" s="7" t="str">
        <f>IF(INDEX(Banco!$A:$A,ROW())="","",INDEX(Banco!$A:$A,ROW()))</f>
        <v/>
      </c>
      <c r="B26" s="7" t="str">
        <f>IF(INDEX(Banco!$B:$B,ROW())="","",INDEX(Banco!$B:$B,ROW()))</f>
        <v/>
      </c>
      <c r="C26" s="7" t="str">
        <f>IF(INDEX(Banco!$C:$C,ROW())="","",INDEX(Banco!$C:$C,ROW()))</f>
        <v/>
      </c>
      <c r="D26" s="8" t="str">
        <f>IF(INDEX(Banco!$D:$D,ROW())="","",INDEX(Banco!$D:$D,ROW()))</f>
        <v/>
      </c>
      <c r="E26" s="8" t="str">
        <f>IF(INDEX(Banco!$E:$E,ROW())="","",INDEX(Banco!$E:$E,ROW()))</f>
        <v/>
      </c>
      <c r="F26" s="9" t="str">
        <f>IF(INDEX(Banco!$F:$F,ROW())="","",INDEX(Banco!$F:$F,ROW()))</f>
        <v/>
      </c>
      <c r="G26" s="9" t="str">
        <f>IF(INDEX(Banco!$G:$G,ROW())="","",INDEX(Banco!$G:$G,ROW()))</f>
        <v/>
      </c>
      <c r="H26" s="7" t="str">
        <f>IF(INDEX(Banco!$H:$H,ROW())="","",INDEX(Banco!$H:$H,ROW()))</f>
        <v/>
      </c>
      <c r="I26" t="str">
        <f t="shared" si="0"/>
        <v/>
      </c>
      <c r="J26" s="10" t="str">
        <f t="shared" si="1"/>
        <v/>
      </c>
      <c r="K26" s="11" t="str">
        <f t="shared" si="2"/>
        <v>—</v>
      </c>
      <c r="L26" t="str">
        <f t="shared" si="3"/>
        <v/>
      </c>
      <c r="M26" s="11" t="str">
        <f t="shared" si="4"/>
        <v>—</v>
      </c>
      <c r="N26" t="str">
        <f t="shared" si="5"/>
        <v/>
      </c>
      <c r="O26" s="11" t="str">
        <f t="shared" si="6"/>
        <v>—</v>
      </c>
      <c r="P26" t="str">
        <f t="shared" si="7"/>
        <v/>
      </c>
      <c r="Q26" s="11" t="str">
        <f t="shared" si="8"/>
        <v>—</v>
      </c>
      <c r="R26" t="str">
        <f t="shared" si="9"/>
        <v/>
      </c>
      <c r="S26" t="str">
        <f t="shared" si="10"/>
        <v/>
      </c>
      <c r="T26" t="str">
        <f t="shared" si="11"/>
        <v/>
      </c>
      <c r="U26" t="str">
        <f t="shared" si="12"/>
        <v/>
      </c>
      <c r="V26" t="str">
        <f t="shared" si="13"/>
        <v/>
      </c>
      <c r="W26" t="str">
        <f t="shared" si="14"/>
        <v/>
      </c>
      <c r="X26" t="str">
        <f t="shared" si="15"/>
        <v/>
      </c>
      <c r="Y26" t="str">
        <f t="shared" si="16"/>
        <v/>
      </c>
      <c r="Z26" t="str">
        <f t="shared" si="17"/>
        <v/>
      </c>
      <c r="AA26" t="str">
        <f t="shared" si="18"/>
        <v/>
      </c>
      <c r="AB26" t="str">
        <f t="shared" si="19"/>
        <v/>
      </c>
      <c r="AC26" t="str">
        <f t="shared" si="20"/>
        <v/>
      </c>
      <c r="AD26" t="str">
        <f t="shared" si="21"/>
        <v/>
      </c>
      <c r="AE26" t="str">
        <f t="shared" si="22"/>
        <v/>
      </c>
      <c r="AF26" t="str">
        <f t="shared" si="23"/>
        <v/>
      </c>
      <c r="AG26" t="str">
        <f t="shared" si="24"/>
        <v/>
      </c>
      <c r="AH26" t="str">
        <f t="shared" si="25"/>
        <v/>
      </c>
      <c r="AI26" t="str">
        <f t="shared" si="26"/>
        <v/>
      </c>
      <c r="AJ26" t="str">
        <f t="shared" si="27"/>
        <v/>
      </c>
      <c r="AK26" t="str">
        <f t="shared" si="28"/>
        <v/>
      </c>
      <c r="AL26" t="str">
        <f t="shared" si="29"/>
        <v/>
      </c>
      <c r="AM26" t="str">
        <f t="shared" si="30"/>
        <v/>
      </c>
      <c r="AN26" t="str">
        <f t="shared" si="31"/>
        <v/>
      </c>
      <c r="AO26" t="str">
        <f t="shared" si="32"/>
        <v/>
      </c>
      <c r="AP26" t="str">
        <f t="shared" si="33"/>
        <v/>
      </c>
      <c r="AQ26" t="str">
        <f t="shared" si="34"/>
        <v/>
      </c>
      <c r="AR26" t="str">
        <f t="shared" si="35"/>
        <v/>
      </c>
      <c r="AS26" t="str">
        <f t="shared" si="36"/>
        <v/>
      </c>
      <c r="AT26" t="str">
        <f t="shared" si="37"/>
        <v/>
      </c>
      <c r="AU26" t="str">
        <f t="shared" si="38"/>
        <v/>
      </c>
      <c r="AV26" t="str">
        <f t="shared" si="39"/>
        <v/>
      </c>
      <c r="AW26" t="str">
        <f t="shared" si="40"/>
        <v/>
      </c>
      <c r="AX26" t="str">
        <f t="shared" si="41"/>
        <v/>
      </c>
      <c r="AY26" t="str">
        <f t="shared" si="42"/>
        <v/>
      </c>
      <c r="AZ26" t="str">
        <f>IF(OR($A26="",$A26&lt;&gt;Ficha!$C$4),"",COUNTIF($A$2:$A26,Ficha!$C$4))</f>
        <v/>
      </c>
    </row>
    <row r="27" spans="1:52">
      <c r="A27" s="7" t="str">
        <f>IF(INDEX(Banco!$A:$A,ROW())="","",INDEX(Banco!$A:$A,ROW()))</f>
        <v/>
      </c>
      <c r="B27" s="7" t="str">
        <f>IF(INDEX(Banco!$B:$B,ROW())="","",INDEX(Banco!$B:$B,ROW()))</f>
        <v/>
      </c>
      <c r="C27" s="7" t="str">
        <f>IF(INDEX(Banco!$C:$C,ROW())="","",INDEX(Banco!$C:$C,ROW()))</f>
        <v/>
      </c>
      <c r="D27" s="8" t="str">
        <f>IF(INDEX(Banco!$D:$D,ROW())="","",INDEX(Banco!$D:$D,ROW()))</f>
        <v/>
      </c>
      <c r="E27" s="8" t="str">
        <f>IF(INDEX(Banco!$E:$E,ROW())="","",INDEX(Banco!$E:$E,ROW()))</f>
        <v/>
      </c>
      <c r="F27" s="9" t="str">
        <f>IF(INDEX(Banco!$F:$F,ROW())="","",INDEX(Banco!$F:$F,ROW()))</f>
        <v/>
      </c>
      <c r="G27" s="9" t="str">
        <f>IF(INDEX(Banco!$G:$G,ROW())="","",INDEX(Banco!$G:$G,ROW()))</f>
        <v/>
      </c>
      <c r="H27" s="7" t="str">
        <f>IF(INDEX(Banco!$H:$H,ROW())="","",INDEX(Banco!$H:$H,ROW()))</f>
        <v/>
      </c>
      <c r="I27" t="str">
        <f t="shared" si="0"/>
        <v/>
      </c>
      <c r="J27" s="10" t="str">
        <f t="shared" si="1"/>
        <v/>
      </c>
      <c r="K27" s="11" t="str">
        <f t="shared" si="2"/>
        <v>—</v>
      </c>
      <c r="L27" t="str">
        <f t="shared" si="3"/>
        <v/>
      </c>
      <c r="M27" s="11" t="str">
        <f t="shared" si="4"/>
        <v>—</v>
      </c>
      <c r="N27" t="str">
        <f t="shared" si="5"/>
        <v/>
      </c>
      <c r="O27" s="11" t="str">
        <f t="shared" si="6"/>
        <v>—</v>
      </c>
      <c r="P27" t="str">
        <f t="shared" si="7"/>
        <v/>
      </c>
      <c r="Q27" s="11" t="str">
        <f t="shared" si="8"/>
        <v>—</v>
      </c>
      <c r="R27" t="str">
        <f t="shared" si="9"/>
        <v/>
      </c>
      <c r="S27" t="str">
        <f t="shared" si="10"/>
        <v/>
      </c>
      <c r="T27" t="str">
        <f t="shared" si="11"/>
        <v/>
      </c>
      <c r="U27" t="str">
        <f t="shared" si="12"/>
        <v/>
      </c>
      <c r="V27" t="str">
        <f t="shared" si="13"/>
        <v/>
      </c>
      <c r="W27" t="str">
        <f t="shared" si="14"/>
        <v/>
      </c>
      <c r="X27" t="str">
        <f t="shared" si="15"/>
        <v/>
      </c>
      <c r="Y27" t="str">
        <f t="shared" si="16"/>
        <v/>
      </c>
      <c r="Z27" t="str">
        <f t="shared" si="17"/>
        <v/>
      </c>
      <c r="AA27" t="str">
        <f t="shared" si="18"/>
        <v/>
      </c>
      <c r="AB27" t="str">
        <f t="shared" si="19"/>
        <v/>
      </c>
      <c r="AC27" t="str">
        <f t="shared" si="20"/>
        <v/>
      </c>
      <c r="AD27" t="str">
        <f t="shared" si="21"/>
        <v/>
      </c>
      <c r="AE27" t="str">
        <f t="shared" si="22"/>
        <v/>
      </c>
      <c r="AF27" t="str">
        <f t="shared" si="23"/>
        <v/>
      </c>
      <c r="AG27" t="str">
        <f t="shared" si="24"/>
        <v/>
      </c>
      <c r="AH27" t="str">
        <f t="shared" si="25"/>
        <v/>
      </c>
      <c r="AI27" t="str">
        <f t="shared" si="26"/>
        <v/>
      </c>
      <c r="AJ27" t="str">
        <f t="shared" si="27"/>
        <v/>
      </c>
      <c r="AK27" t="str">
        <f t="shared" si="28"/>
        <v/>
      </c>
      <c r="AL27" t="str">
        <f t="shared" si="29"/>
        <v/>
      </c>
      <c r="AM27" t="str">
        <f t="shared" si="30"/>
        <v/>
      </c>
      <c r="AN27" t="str">
        <f t="shared" si="31"/>
        <v/>
      </c>
      <c r="AO27" t="str">
        <f t="shared" si="32"/>
        <v/>
      </c>
      <c r="AP27" t="str">
        <f t="shared" si="33"/>
        <v/>
      </c>
      <c r="AQ27" t="str">
        <f t="shared" si="34"/>
        <v/>
      </c>
      <c r="AR27" t="str">
        <f t="shared" si="35"/>
        <v/>
      </c>
      <c r="AS27" t="str">
        <f t="shared" si="36"/>
        <v/>
      </c>
      <c r="AT27" t="str">
        <f t="shared" si="37"/>
        <v/>
      </c>
      <c r="AU27" t="str">
        <f t="shared" si="38"/>
        <v/>
      </c>
      <c r="AV27" t="str">
        <f t="shared" si="39"/>
        <v/>
      </c>
      <c r="AW27" t="str">
        <f t="shared" si="40"/>
        <v/>
      </c>
      <c r="AX27" t="str">
        <f t="shared" si="41"/>
        <v/>
      </c>
      <c r="AY27" t="str">
        <f t="shared" si="42"/>
        <v/>
      </c>
      <c r="AZ27" t="str">
        <f>IF(OR($A27="",$A27&lt;&gt;Ficha!$C$4),"",COUNTIF($A$2:$A27,Ficha!$C$4))</f>
        <v/>
      </c>
    </row>
    <row r="28" spans="1:52">
      <c r="A28" s="7" t="str">
        <f>IF(INDEX(Banco!$A:$A,ROW())="","",INDEX(Banco!$A:$A,ROW()))</f>
        <v/>
      </c>
      <c r="B28" s="7" t="str">
        <f>IF(INDEX(Banco!$B:$B,ROW())="","",INDEX(Banco!$B:$B,ROW()))</f>
        <v/>
      </c>
      <c r="C28" s="7" t="str">
        <f>IF(INDEX(Banco!$C:$C,ROW())="","",INDEX(Banco!$C:$C,ROW()))</f>
        <v/>
      </c>
      <c r="D28" s="8" t="str">
        <f>IF(INDEX(Banco!$D:$D,ROW())="","",INDEX(Banco!$D:$D,ROW()))</f>
        <v/>
      </c>
      <c r="E28" s="8" t="str">
        <f>IF(INDEX(Banco!$E:$E,ROW())="","",INDEX(Banco!$E:$E,ROW()))</f>
        <v/>
      </c>
      <c r="F28" s="9" t="str">
        <f>IF(INDEX(Banco!$F:$F,ROW())="","",INDEX(Banco!$F:$F,ROW()))</f>
        <v/>
      </c>
      <c r="G28" s="9" t="str">
        <f>IF(INDEX(Banco!$G:$G,ROW())="","",INDEX(Banco!$G:$G,ROW()))</f>
        <v/>
      </c>
      <c r="H28" s="7" t="str">
        <f>IF(INDEX(Banco!$H:$H,ROW())="","",INDEX(Banco!$H:$H,ROW()))</f>
        <v/>
      </c>
      <c r="I28" t="str">
        <f t="shared" si="0"/>
        <v/>
      </c>
      <c r="J28" s="10" t="str">
        <f t="shared" si="1"/>
        <v/>
      </c>
      <c r="K28" s="11" t="str">
        <f t="shared" si="2"/>
        <v>—</v>
      </c>
      <c r="L28" t="str">
        <f t="shared" si="3"/>
        <v/>
      </c>
      <c r="M28" s="11" t="str">
        <f t="shared" si="4"/>
        <v>—</v>
      </c>
      <c r="N28" t="str">
        <f t="shared" si="5"/>
        <v/>
      </c>
      <c r="O28" s="11" t="str">
        <f t="shared" si="6"/>
        <v>—</v>
      </c>
      <c r="P28" t="str">
        <f t="shared" si="7"/>
        <v/>
      </c>
      <c r="Q28" s="11" t="str">
        <f t="shared" si="8"/>
        <v>—</v>
      </c>
      <c r="R28" t="str">
        <f t="shared" si="9"/>
        <v/>
      </c>
      <c r="S28" t="str">
        <f t="shared" si="10"/>
        <v/>
      </c>
      <c r="T28" t="str">
        <f t="shared" si="11"/>
        <v/>
      </c>
      <c r="U28" t="str">
        <f t="shared" si="12"/>
        <v/>
      </c>
      <c r="V28" t="str">
        <f t="shared" si="13"/>
        <v/>
      </c>
      <c r="W28" t="str">
        <f t="shared" si="14"/>
        <v/>
      </c>
      <c r="X28" t="str">
        <f t="shared" si="15"/>
        <v/>
      </c>
      <c r="Y28" t="str">
        <f t="shared" si="16"/>
        <v/>
      </c>
      <c r="Z28" t="str">
        <f t="shared" si="17"/>
        <v/>
      </c>
      <c r="AA28" t="str">
        <f t="shared" si="18"/>
        <v/>
      </c>
      <c r="AB28" t="str">
        <f t="shared" si="19"/>
        <v/>
      </c>
      <c r="AC28" t="str">
        <f t="shared" si="20"/>
        <v/>
      </c>
      <c r="AD28" t="str">
        <f t="shared" si="21"/>
        <v/>
      </c>
      <c r="AE28" t="str">
        <f t="shared" si="22"/>
        <v/>
      </c>
      <c r="AF28" t="str">
        <f t="shared" si="23"/>
        <v/>
      </c>
      <c r="AG28" t="str">
        <f t="shared" si="24"/>
        <v/>
      </c>
      <c r="AH28" t="str">
        <f t="shared" si="25"/>
        <v/>
      </c>
      <c r="AI28" t="str">
        <f t="shared" si="26"/>
        <v/>
      </c>
      <c r="AJ28" t="str">
        <f t="shared" si="27"/>
        <v/>
      </c>
      <c r="AK28" t="str">
        <f t="shared" si="28"/>
        <v/>
      </c>
      <c r="AL28" t="str">
        <f t="shared" si="29"/>
        <v/>
      </c>
      <c r="AM28" t="str">
        <f t="shared" si="30"/>
        <v/>
      </c>
      <c r="AN28" t="str">
        <f t="shared" si="31"/>
        <v/>
      </c>
      <c r="AO28" t="str">
        <f t="shared" si="32"/>
        <v/>
      </c>
      <c r="AP28" t="str">
        <f t="shared" si="33"/>
        <v/>
      </c>
      <c r="AQ28" t="str">
        <f t="shared" si="34"/>
        <v/>
      </c>
      <c r="AR28" t="str">
        <f t="shared" si="35"/>
        <v/>
      </c>
      <c r="AS28" t="str">
        <f t="shared" si="36"/>
        <v/>
      </c>
      <c r="AT28" t="str">
        <f t="shared" si="37"/>
        <v/>
      </c>
      <c r="AU28" t="str">
        <f t="shared" si="38"/>
        <v/>
      </c>
      <c r="AV28" t="str">
        <f t="shared" si="39"/>
        <v/>
      </c>
      <c r="AW28" t="str">
        <f t="shared" si="40"/>
        <v/>
      </c>
      <c r="AX28" t="str">
        <f t="shared" si="41"/>
        <v/>
      </c>
      <c r="AY28" t="str">
        <f t="shared" si="42"/>
        <v/>
      </c>
      <c r="AZ28" t="str">
        <f>IF(OR($A28="",$A28&lt;&gt;Ficha!$C$4),"",COUNTIF($A$2:$A28,Ficha!$C$4))</f>
        <v/>
      </c>
    </row>
    <row r="29" spans="1:52">
      <c r="A29" s="7" t="str">
        <f>IF(INDEX(Banco!$A:$A,ROW())="","",INDEX(Banco!$A:$A,ROW()))</f>
        <v/>
      </c>
      <c r="B29" s="7" t="str">
        <f>IF(INDEX(Banco!$B:$B,ROW())="","",INDEX(Banco!$B:$B,ROW()))</f>
        <v/>
      </c>
      <c r="C29" s="7" t="str">
        <f>IF(INDEX(Banco!$C:$C,ROW())="","",INDEX(Banco!$C:$C,ROW()))</f>
        <v/>
      </c>
      <c r="D29" s="8" t="str">
        <f>IF(INDEX(Banco!$D:$D,ROW())="","",INDEX(Banco!$D:$D,ROW()))</f>
        <v/>
      </c>
      <c r="E29" s="8" t="str">
        <f>IF(INDEX(Banco!$E:$E,ROW())="","",INDEX(Banco!$E:$E,ROW()))</f>
        <v/>
      </c>
      <c r="F29" s="9" t="str">
        <f>IF(INDEX(Banco!$F:$F,ROW())="","",INDEX(Banco!$F:$F,ROW()))</f>
        <v/>
      </c>
      <c r="G29" s="9" t="str">
        <f>IF(INDEX(Banco!$G:$G,ROW())="","",INDEX(Banco!$G:$G,ROW()))</f>
        <v/>
      </c>
      <c r="H29" s="7" t="str">
        <f>IF(INDEX(Banco!$H:$H,ROW())="","",INDEX(Banco!$H:$H,ROW()))</f>
        <v/>
      </c>
      <c r="I29" t="str">
        <f t="shared" si="0"/>
        <v/>
      </c>
      <c r="J29" s="10" t="str">
        <f t="shared" si="1"/>
        <v/>
      </c>
      <c r="K29" s="11" t="str">
        <f t="shared" si="2"/>
        <v>—</v>
      </c>
      <c r="L29" t="str">
        <f t="shared" si="3"/>
        <v/>
      </c>
      <c r="M29" s="11" t="str">
        <f t="shared" si="4"/>
        <v>—</v>
      </c>
      <c r="N29" t="str">
        <f t="shared" si="5"/>
        <v/>
      </c>
      <c r="O29" s="11" t="str">
        <f t="shared" si="6"/>
        <v>—</v>
      </c>
      <c r="P29" t="str">
        <f t="shared" si="7"/>
        <v/>
      </c>
      <c r="Q29" s="11" t="str">
        <f t="shared" si="8"/>
        <v>—</v>
      </c>
      <c r="R29" t="str">
        <f t="shared" si="9"/>
        <v/>
      </c>
      <c r="S29" t="str">
        <f t="shared" si="10"/>
        <v/>
      </c>
      <c r="T29" t="str">
        <f t="shared" si="11"/>
        <v/>
      </c>
      <c r="U29" t="str">
        <f t="shared" si="12"/>
        <v/>
      </c>
      <c r="V29" t="str">
        <f t="shared" si="13"/>
        <v/>
      </c>
      <c r="W29" t="str">
        <f t="shared" si="14"/>
        <v/>
      </c>
      <c r="X29" t="str">
        <f t="shared" si="15"/>
        <v/>
      </c>
      <c r="Y29" t="str">
        <f t="shared" si="16"/>
        <v/>
      </c>
      <c r="Z29" t="str">
        <f t="shared" si="17"/>
        <v/>
      </c>
      <c r="AA29" t="str">
        <f t="shared" si="18"/>
        <v/>
      </c>
      <c r="AB29" t="str">
        <f t="shared" si="19"/>
        <v/>
      </c>
      <c r="AC29" t="str">
        <f t="shared" si="20"/>
        <v/>
      </c>
      <c r="AD29" t="str">
        <f t="shared" si="21"/>
        <v/>
      </c>
      <c r="AE29" t="str">
        <f t="shared" si="22"/>
        <v/>
      </c>
      <c r="AF29" t="str">
        <f t="shared" si="23"/>
        <v/>
      </c>
      <c r="AG29" t="str">
        <f t="shared" si="24"/>
        <v/>
      </c>
      <c r="AH29" t="str">
        <f t="shared" si="25"/>
        <v/>
      </c>
      <c r="AI29" t="str">
        <f t="shared" si="26"/>
        <v/>
      </c>
      <c r="AJ29" t="str">
        <f t="shared" si="27"/>
        <v/>
      </c>
      <c r="AK29" t="str">
        <f t="shared" si="28"/>
        <v/>
      </c>
      <c r="AL29" t="str">
        <f t="shared" si="29"/>
        <v/>
      </c>
      <c r="AM29" t="str">
        <f t="shared" si="30"/>
        <v/>
      </c>
      <c r="AN29" t="str">
        <f t="shared" si="31"/>
        <v/>
      </c>
      <c r="AO29" t="str">
        <f t="shared" si="32"/>
        <v/>
      </c>
      <c r="AP29" t="str">
        <f t="shared" si="33"/>
        <v/>
      </c>
      <c r="AQ29" t="str">
        <f t="shared" si="34"/>
        <v/>
      </c>
      <c r="AR29" t="str">
        <f t="shared" si="35"/>
        <v/>
      </c>
      <c r="AS29" t="str">
        <f t="shared" si="36"/>
        <v/>
      </c>
      <c r="AT29" t="str">
        <f t="shared" si="37"/>
        <v/>
      </c>
      <c r="AU29" t="str">
        <f t="shared" si="38"/>
        <v/>
      </c>
      <c r="AV29" t="str">
        <f t="shared" si="39"/>
        <v/>
      </c>
      <c r="AW29" t="str">
        <f t="shared" si="40"/>
        <v/>
      </c>
      <c r="AX29" t="str">
        <f t="shared" si="41"/>
        <v/>
      </c>
      <c r="AY29" t="str">
        <f t="shared" si="42"/>
        <v/>
      </c>
      <c r="AZ29" t="str">
        <f>IF(OR($A29="",$A29&lt;&gt;Ficha!$C$4),"",COUNTIF($A$2:$A29,Ficha!$C$4))</f>
        <v/>
      </c>
    </row>
    <row r="30" spans="1:52">
      <c r="A30" s="7" t="str">
        <f>IF(INDEX(Banco!$A:$A,ROW())="","",INDEX(Banco!$A:$A,ROW()))</f>
        <v/>
      </c>
      <c r="B30" s="7" t="str">
        <f>IF(INDEX(Banco!$B:$B,ROW())="","",INDEX(Banco!$B:$B,ROW()))</f>
        <v/>
      </c>
      <c r="C30" s="7" t="str">
        <f>IF(INDEX(Banco!$C:$C,ROW())="","",INDEX(Banco!$C:$C,ROW()))</f>
        <v/>
      </c>
      <c r="D30" s="8" t="str">
        <f>IF(INDEX(Banco!$D:$D,ROW())="","",INDEX(Banco!$D:$D,ROW()))</f>
        <v/>
      </c>
      <c r="E30" s="8" t="str">
        <f>IF(INDEX(Banco!$E:$E,ROW())="","",INDEX(Banco!$E:$E,ROW()))</f>
        <v/>
      </c>
      <c r="F30" s="9" t="str">
        <f>IF(INDEX(Banco!$F:$F,ROW())="","",INDEX(Banco!$F:$F,ROW()))</f>
        <v/>
      </c>
      <c r="G30" s="9" t="str">
        <f>IF(INDEX(Banco!$G:$G,ROW())="","",INDEX(Banco!$G:$G,ROW()))</f>
        <v/>
      </c>
      <c r="H30" s="7" t="str">
        <f>IF(INDEX(Banco!$H:$H,ROW())="","",INDEX(Banco!$H:$H,ROW()))</f>
        <v/>
      </c>
      <c r="I30" t="str">
        <f t="shared" si="0"/>
        <v/>
      </c>
      <c r="J30" s="10" t="str">
        <f t="shared" si="1"/>
        <v/>
      </c>
      <c r="K30" s="11" t="str">
        <f t="shared" si="2"/>
        <v>—</v>
      </c>
      <c r="L30" t="str">
        <f t="shared" si="3"/>
        <v/>
      </c>
      <c r="M30" s="11" t="str">
        <f t="shared" si="4"/>
        <v>—</v>
      </c>
      <c r="N30" t="str">
        <f t="shared" si="5"/>
        <v/>
      </c>
      <c r="O30" s="11" t="str">
        <f t="shared" si="6"/>
        <v>—</v>
      </c>
      <c r="P30" t="str">
        <f t="shared" si="7"/>
        <v/>
      </c>
      <c r="Q30" s="11" t="str">
        <f t="shared" si="8"/>
        <v>—</v>
      </c>
      <c r="R30" t="str">
        <f t="shared" si="9"/>
        <v/>
      </c>
      <c r="S30" t="str">
        <f t="shared" si="10"/>
        <v/>
      </c>
      <c r="T30" t="str">
        <f t="shared" si="11"/>
        <v/>
      </c>
      <c r="U30" t="str">
        <f t="shared" si="12"/>
        <v/>
      </c>
      <c r="V30" t="str">
        <f t="shared" si="13"/>
        <v/>
      </c>
      <c r="W30" t="str">
        <f t="shared" si="14"/>
        <v/>
      </c>
      <c r="X30" t="str">
        <f t="shared" si="15"/>
        <v/>
      </c>
      <c r="Y30" t="str">
        <f t="shared" si="16"/>
        <v/>
      </c>
      <c r="Z30" t="str">
        <f t="shared" si="17"/>
        <v/>
      </c>
      <c r="AA30" t="str">
        <f t="shared" si="18"/>
        <v/>
      </c>
      <c r="AB30" t="str">
        <f t="shared" si="19"/>
        <v/>
      </c>
      <c r="AC30" t="str">
        <f t="shared" si="20"/>
        <v/>
      </c>
      <c r="AD30" t="str">
        <f t="shared" si="21"/>
        <v/>
      </c>
      <c r="AE30" t="str">
        <f t="shared" si="22"/>
        <v/>
      </c>
      <c r="AF30" t="str">
        <f t="shared" si="23"/>
        <v/>
      </c>
      <c r="AG30" t="str">
        <f t="shared" si="24"/>
        <v/>
      </c>
      <c r="AH30" t="str">
        <f t="shared" si="25"/>
        <v/>
      </c>
      <c r="AI30" t="str">
        <f t="shared" si="26"/>
        <v/>
      </c>
      <c r="AJ30" t="str">
        <f t="shared" si="27"/>
        <v/>
      </c>
      <c r="AK30" t="str">
        <f t="shared" si="28"/>
        <v/>
      </c>
      <c r="AL30" t="str">
        <f t="shared" si="29"/>
        <v/>
      </c>
      <c r="AM30" t="str">
        <f t="shared" si="30"/>
        <v/>
      </c>
      <c r="AN30" t="str">
        <f t="shared" si="31"/>
        <v/>
      </c>
      <c r="AO30" t="str">
        <f t="shared" si="32"/>
        <v/>
      </c>
      <c r="AP30" t="str">
        <f t="shared" si="33"/>
        <v/>
      </c>
      <c r="AQ30" t="str">
        <f t="shared" si="34"/>
        <v/>
      </c>
      <c r="AR30" t="str">
        <f t="shared" si="35"/>
        <v/>
      </c>
      <c r="AS30" t="str">
        <f t="shared" si="36"/>
        <v/>
      </c>
      <c r="AT30" t="str">
        <f t="shared" si="37"/>
        <v/>
      </c>
      <c r="AU30" t="str">
        <f t="shared" si="38"/>
        <v/>
      </c>
      <c r="AV30" t="str">
        <f t="shared" si="39"/>
        <v/>
      </c>
      <c r="AW30" t="str">
        <f t="shared" si="40"/>
        <v/>
      </c>
      <c r="AX30" t="str">
        <f t="shared" si="41"/>
        <v/>
      </c>
      <c r="AY30" t="str">
        <f t="shared" si="42"/>
        <v/>
      </c>
      <c r="AZ30" t="str">
        <f>IF(OR($A30="",$A30&lt;&gt;Ficha!$C$4),"",COUNTIF($A$2:$A30,Ficha!$C$4))</f>
        <v/>
      </c>
    </row>
    <row r="31" spans="1:52">
      <c r="A31" s="7" t="str">
        <f>IF(INDEX(Banco!$A:$A,ROW())="","",INDEX(Banco!$A:$A,ROW()))</f>
        <v/>
      </c>
      <c r="B31" s="7" t="str">
        <f>IF(INDEX(Banco!$B:$B,ROW())="","",INDEX(Banco!$B:$B,ROW()))</f>
        <v/>
      </c>
      <c r="C31" s="7" t="str">
        <f>IF(INDEX(Banco!$C:$C,ROW())="","",INDEX(Banco!$C:$C,ROW()))</f>
        <v/>
      </c>
      <c r="D31" s="8" t="str">
        <f>IF(INDEX(Banco!$D:$D,ROW())="","",INDEX(Banco!$D:$D,ROW()))</f>
        <v/>
      </c>
      <c r="E31" s="8" t="str">
        <f>IF(INDEX(Banco!$E:$E,ROW())="","",INDEX(Banco!$E:$E,ROW()))</f>
        <v/>
      </c>
      <c r="F31" s="9" t="str">
        <f>IF(INDEX(Banco!$F:$F,ROW())="","",INDEX(Banco!$F:$F,ROW()))</f>
        <v/>
      </c>
      <c r="G31" s="9" t="str">
        <f>IF(INDEX(Banco!$G:$G,ROW())="","",INDEX(Banco!$G:$G,ROW()))</f>
        <v/>
      </c>
      <c r="H31" s="7" t="str">
        <f>IF(INDEX(Banco!$H:$H,ROW())="","",INDEX(Banco!$H:$H,ROW()))</f>
        <v/>
      </c>
      <c r="I31" t="str">
        <f t="shared" si="0"/>
        <v/>
      </c>
      <c r="J31" s="10" t="str">
        <f t="shared" si="1"/>
        <v/>
      </c>
      <c r="K31" s="11" t="str">
        <f t="shared" si="2"/>
        <v>—</v>
      </c>
      <c r="L31" t="str">
        <f t="shared" si="3"/>
        <v/>
      </c>
      <c r="M31" s="11" t="str">
        <f t="shared" si="4"/>
        <v>—</v>
      </c>
      <c r="N31" t="str">
        <f t="shared" si="5"/>
        <v/>
      </c>
      <c r="O31" s="11" t="str">
        <f t="shared" si="6"/>
        <v>—</v>
      </c>
      <c r="P31" t="str">
        <f t="shared" si="7"/>
        <v/>
      </c>
      <c r="Q31" s="11" t="str">
        <f t="shared" si="8"/>
        <v>—</v>
      </c>
      <c r="R31" t="str">
        <f t="shared" si="9"/>
        <v/>
      </c>
      <c r="S31" t="str">
        <f t="shared" si="10"/>
        <v/>
      </c>
      <c r="T31" t="str">
        <f t="shared" si="11"/>
        <v/>
      </c>
      <c r="U31" t="str">
        <f t="shared" si="12"/>
        <v/>
      </c>
      <c r="V31" t="str">
        <f t="shared" si="13"/>
        <v/>
      </c>
      <c r="W31" t="str">
        <f t="shared" si="14"/>
        <v/>
      </c>
      <c r="X31" t="str">
        <f t="shared" si="15"/>
        <v/>
      </c>
      <c r="Y31" t="str">
        <f t="shared" si="16"/>
        <v/>
      </c>
      <c r="Z31" t="str">
        <f t="shared" si="17"/>
        <v/>
      </c>
      <c r="AA31" t="str">
        <f t="shared" si="18"/>
        <v/>
      </c>
      <c r="AB31" t="str">
        <f t="shared" si="19"/>
        <v/>
      </c>
      <c r="AC31" t="str">
        <f t="shared" si="20"/>
        <v/>
      </c>
      <c r="AD31" t="str">
        <f t="shared" si="21"/>
        <v/>
      </c>
      <c r="AE31" t="str">
        <f t="shared" si="22"/>
        <v/>
      </c>
      <c r="AF31" t="str">
        <f t="shared" si="23"/>
        <v/>
      </c>
      <c r="AG31" t="str">
        <f t="shared" si="24"/>
        <v/>
      </c>
      <c r="AH31" t="str">
        <f t="shared" si="25"/>
        <v/>
      </c>
      <c r="AI31" t="str">
        <f t="shared" si="26"/>
        <v/>
      </c>
      <c r="AJ31" t="str">
        <f t="shared" si="27"/>
        <v/>
      </c>
      <c r="AK31" t="str">
        <f t="shared" si="28"/>
        <v/>
      </c>
      <c r="AL31" t="str">
        <f t="shared" si="29"/>
        <v/>
      </c>
      <c r="AM31" t="str">
        <f t="shared" si="30"/>
        <v/>
      </c>
      <c r="AN31" t="str">
        <f t="shared" si="31"/>
        <v/>
      </c>
      <c r="AO31" t="str">
        <f t="shared" si="32"/>
        <v/>
      </c>
      <c r="AP31" t="str">
        <f t="shared" si="33"/>
        <v/>
      </c>
      <c r="AQ31" t="str">
        <f t="shared" si="34"/>
        <v/>
      </c>
      <c r="AR31" t="str">
        <f t="shared" si="35"/>
        <v/>
      </c>
      <c r="AS31" t="str">
        <f t="shared" si="36"/>
        <v/>
      </c>
      <c r="AT31" t="str">
        <f t="shared" si="37"/>
        <v/>
      </c>
      <c r="AU31" t="str">
        <f t="shared" si="38"/>
        <v/>
      </c>
      <c r="AV31" t="str">
        <f t="shared" si="39"/>
        <v/>
      </c>
      <c r="AW31" t="str">
        <f t="shared" si="40"/>
        <v/>
      </c>
      <c r="AX31" t="str">
        <f t="shared" si="41"/>
        <v/>
      </c>
      <c r="AY31" t="str">
        <f t="shared" si="42"/>
        <v/>
      </c>
      <c r="AZ31" t="str">
        <f>IF(OR($A31="",$A31&lt;&gt;Ficha!$C$4),"",COUNTIF($A$2:$A31,Ficha!$C$4))</f>
        <v/>
      </c>
    </row>
    <row r="32" spans="1:52">
      <c r="A32" s="7" t="str">
        <f>IF(INDEX(Banco!$A:$A,ROW())="","",INDEX(Banco!$A:$A,ROW()))</f>
        <v/>
      </c>
      <c r="B32" s="7" t="str">
        <f>IF(INDEX(Banco!$B:$B,ROW())="","",INDEX(Banco!$B:$B,ROW()))</f>
        <v/>
      </c>
      <c r="C32" s="7" t="str">
        <f>IF(INDEX(Banco!$C:$C,ROW())="","",INDEX(Banco!$C:$C,ROW()))</f>
        <v/>
      </c>
      <c r="D32" s="8" t="str">
        <f>IF(INDEX(Banco!$D:$D,ROW())="","",INDEX(Banco!$D:$D,ROW()))</f>
        <v/>
      </c>
      <c r="E32" s="8" t="str">
        <f>IF(INDEX(Banco!$E:$E,ROW())="","",INDEX(Banco!$E:$E,ROW()))</f>
        <v/>
      </c>
      <c r="F32" s="9" t="str">
        <f>IF(INDEX(Banco!$F:$F,ROW())="","",INDEX(Banco!$F:$F,ROW()))</f>
        <v/>
      </c>
      <c r="G32" s="9" t="str">
        <f>IF(INDEX(Banco!$G:$G,ROW())="","",INDEX(Banco!$G:$G,ROW()))</f>
        <v/>
      </c>
      <c r="H32" s="7" t="str">
        <f>IF(INDEX(Banco!$H:$H,ROW())="","",INDEX(Banco!$H:$H,ROW()))</f>
        <v/>
      </c>
      <c r="I32" t="str">
        <f t="shared" si="0"/>
        <v/>
      </c>
      <c r="J32" s="10" t="str">
        <f t="shared" si="1"/>
        <v/>
      </c>
      <c r="K32" s="11" t="str">
        <f t="shared" si="2"/>
        <v>—</v>
      </c>
      <c r="L32" t="str">
        <f t="shared" si="3"/>
        <v/>
      </c>
      <c r="M32" s="11" t="str">
        <f t="shared" si="4"/>
        <v>—</v>
      </c>
      <c r="N32" t="str">
        <f t="shared" si="5"/>
        <v/>
      </c>
      <c r="O32" s="11" t="str">
        <f t="shared" si="6"/>
        <v>—</v>
      </c>
      <c r="P32" t="str">
        <f t="shared" si="7"/>
        <v/>
      </c>
      <c r="Q32" s="11" t="str">
        <f t="shared" si="8"/>
        <v>—</v>
      </c>
      <c r="R32" t="str">
        <f t="shared" si="9"/>
        <v/>
      </c>
      <c r="S32" t="str">
        <f t="shared" si="10"/>
        <v/>
      </c>
      <c r="T32" t="str">
        <f t="shared" si="11"/>
        <v/>
      </c>
      <c r="U32" t="str">
        <f t="shared" si="12"/>
        <v/>
      </c>
      <c r="V32" t="str">
        <f t="shared" si="13"/>
        <v/>
      </c>
      <c r="W32" t="str">
        <f t="shared" si="14"/>
        <v/>
      </c>
      <c r="X32" t="str">
        <f t="shared" si="15"/>
        <v/>
      </c>
      <c r="Y32" t="str">
        <f t="shared" si="16"/>
        <v/>
      </c>
      <c r="Z32" t="str">
        <f t="shared" si="17"/>
        <v/>
      </c>
      <c r="AA32" t="str">
        <f t="shared" si="18"/>
        <v/>
      </c>
      <c r="AB32" t="str">
        <f t="shared" si="19"/>
        <v/>
      </c>
      <c r="AC32" t="str">
        <f t="shared" si="20"/>
        <v/>
      </c>
      <c r="AD32" t="str">
        <f t="shared" si="21"/>
        <v/>
      </c>
      <c r="AE32" t="str">
        <f t="shared" si="22"/>
        <v/>
      </c>
      <c r="AF32" t="str">
        <f t="shared" si="23"/>
        <v/>
      </c>
      <c r="AG32" t="str">
        <f t="shared" si="24"/>
        <v/>
      </c>
      <c r="AH32" t="str">
        <f t="shared" si="25"/>
        <v/>
      </c>
      <c r="AI32" t="str">
        <f t="shared" si="26"/>
        <v/>
      </c>
      <c r="AJ32" t="str">
        <f t="shared" si="27"/>
        <v/>
      </c>
      <c r="AK32" t="str">
        <f t="shared" si="28"/>
        <v/>
      </c>
      <c r="AL32" t="str">
        <f t="shared" si="29"/>
        <v/>
      </c>
      <c r="AM32" t="str">
        <f t="shared" si="30"/>
        <v/>
      </c>
      <c r="AN32" t="str">
        <f t="shared" si="31"/>
        <v/>
      </c>
      <c r="AO32" t="str">
        <f t="shared" si="32"/>
        <v/>
      </c>
      <c r="AP32" t="str">
        <f t="shared" si="33"/>
        <v/>
      </c>
      <c r="AQ32" t="str">
        <f t="shared" si="34"/>
        <v/>
      </c>
      <c r="AR32" t="str">
        <f t="shared" si="35"/>
        <v/>
      </c>
      <c r="AS32" t="str">
        <f t="shared" si="36"/>
        <v/>
      </c>
      <c r="AT32" t="str">
        <f t="shared" si="37"/>
        <v/>
      </c>
      <c r="AU32" t="str">
        <f t="shared" si="38"/>
        <v/>
      </c>
      <c r="AV32" t="str">
        <f t="shared" si="39"/>
        <v/>
      </c>
      <c r="AW32" t="str">
        <f t="shared" si="40"/>
        <v/>
      </c>
      <c r="AX32" t="str">
        <f t="shared" si="41"/>
        <v/>
      </c>
      <c r="AY32" t="str">
        <f t="shared" si="42"/>
        <v/>
      </c>
      <c r="AZ32" t="str">
        <f>IF(OR($A32="",$A32&lt;&gt;Ficha!$C$4),"",COUNTIF($A$2:$A32,Ficha!$C$4))</f>
        <v/>
      </c>
    </row>
    <row r="33" spans="1:52">
      <c r="A33" s="7" t="str">
        <f>IF(INDEX(Banco!$A:$A,ROW())="","",INDEX(Banco!$A:$A,ROW()))</f>
        <v/>
      </c>
      <c r="B33" s="7" t="str">
        <f>IF(INDEX(Banco!$B:$B,ROW())="","",INDEX(Banco!$B:$B,ROW()))</f>
        <v/>
      </c>
      <c r="C33" s="7" t="str">
        <f>IF(INDEX(Banco!$C:$C,ROW())="","",INDEX(Banco!$C:$C,ROW()))</f>
        <v/>
      </c>
      <c r="D33" s="8" t="str">
        <f>IF(INDEX(Banco!$D:$D,ROW())="","",INDEX(Banco!$D:$D,ROW()))</f>
        <v/>
      </c>
      <c r="E33" s="8" t="str">
        <f>IF(INDEX(Banco!$E:$E,ROW())="","",INDEX(Banco!$E:$E,ROW()))</f>
        <v/>
      </c>
      <c r="F33" s="9" t="str">
        <f>IF(INDEX(Banco!$F:$F,ROW())="","",INDEX(Banco!$F:$F,ROW()))</f>
        <v/>
      </c>
      <c r="G33" s="9" t="str">
        <f>IF(INDEX(Banco!$G:$G,ROW())="","",INDEX(Banco!$G:$G,ROW()))</f>
        <v/>
      </c>
      <c r="H33" s="7" t="str">
        <f>IF(INDEX(Banco!$H:$H,ROW())="","",INDEX(Banco!$H:$H,ROW()))</f>
        <v/>
      </c>
      <c r="I33" t="str">
        <f t="shared" si="0"/>
        <v/>
      </c>
      <c r="J33" s="10" t="str">
        <f t="shared" si="1"/>
        <v/>
      </c>
      <c r="K33" s="11" t="str">
        <f t="shared" si="2"/>
        <v>—</v>
      </c>
      <c r="L33" t="str">
        <f t="shared" si="3"/>
        <v/>
      </c>
      <c r="M33" s="11" t="str">
        <f t="shared" si="4"/>
        <v>—</v>
      </c>
      <c r="N33" t="str">
        <f t="shared" si="5"/>
        <v/>
      </c>
      <c r="O33" s="11" t="str">
        <f t="shared" si="6"/>
        <v>—</v>
      </c>
      <c r="P33" t="str">
        <f t="shared" si="7"/>
        <v/>
      </c>
      <c r="Q33" s="11" t="str">
        <f t="shared" si="8"/>
        <v>—</v>
      </c>
      <c r="R33" t="str">
        <f t="shared" si="9"/>
        <v/>
      </c>
      <c r="S33" t="str">
        <f t="shared" si="10"/>
        <v/>
      </c>
      <c r="T33" t="str">
        <f t="shared" si="11"/>
        <v/>
      </c>
      <c r="U33" t="str">
        <f t="shared" si="12"/>
        <v/>
      </c>
      <c r="V33" t="str">
        <f t="shared" si="13"/>
        <v/>
      </c>
      <c r="W33" t="str">
        <f t="shared" si="14"/>
        <v/>
      </c>
      <c r="X33" t="str">
        <f t="shared" si="15"/>
        <v/>
      </c>
      <c r="Y33" t="str">
        <f t="shared" si="16"/>
        <v/>
      </c>
      <c r="Z33" t="str">
        <f t="shared" si="17"/>
        <v/>
      </c>
      <c r="AA33" t="str">
        <f t="shared" si="18"/>
        <v/>
      </c>
      <c r="AB33" t="str">
        <f t="shared" si="19"/>
        <v/>
      </c>
      <c r="AC33" t="str">
        <f t="shared" si="20"/>
        <v/>
      </c>
      <c r="AD33" t="str">
        <f t="shared" si="21"/>
        <v/>
      </c>
      <c r="AE33" t="str">
        <f t="shared" si="22"/>
        <v/>
      </c>
      <c r="AF33" t="str">
        <f t="shared" si="23"/>
        <v/>
      </c>
      <c r="AG33" t="str">
        <f t="shared" si="24"/>
        <v/>
      </c>
      <c r="AH33" t="str">
        <f t="shared" si="25"/>
        <v/>
      </c>
      <c r="AI33" t="str">
        <f t="shared" si="26"/>
        <v/>
      </c>
      <c r="AJ33" t="str">
        <f t="shared" si="27"/>
        <v/>
      </c>
      <c r="AK33" t="str">
        <f t="shared" si="28"/>
        <v/>
      </c>
      <c r="AL33" t="str">
        <f t="shared" si="29"/>
        <v/>
      </c>
      <c r="AM33" t="str">
        <f t="shared" si="30"/>
        <v/>
      </c>
      <c r="AN33" t="str">
        <f t="shared" si="31"/>
        <v/>
      </c>
      <c r="AO33" t="str">
        <f t="shared" si="32"/>
        <v/>
      </c>
      <c r="AP33" t="str">
        <f t="shared" si="33"/>
        <v/>
      </c>
      <c r="AQ33" t="str">
        <f t="shared" si="34"/>
        <v/>
      </c>
      <c r="AR33" t="str">
        <f t="shared" si="35"/>
        <v/>
      </c>
      <c r="AS33" t="str">
        <f t="shared" si="36"/>
        <v/>
      </c>
      <c r="AT33" t="str">
        <f t="shared" si="37"/>
        <v/>
      </c>
      <c r="AU33" t="str">
        <f t="shared" si="38"/>
        <v/>
      </c>
      <c r="AV33" t="str">
        <f t="shared" si="39"/>
        <v/>
      </c>
      <c r="AW33" t="str">
        <f t="shared" si="40"/>
        <v/>
      </c>
      <c r="AX33" t="str">
        <f t="shared" si="41"/>
        <v/>
      </c>
      <c r="AY33" t="str">
        <f t="shared" si="42"/>
        <v/>
      </c>
      <c r="AZ33" t="str">
        <f>IF(OR($A33="",$A33&lt;&gt;Ficha!$C$4),"",COUNTIF($A$2:$A33,Ficha!$C$4))</f>
        <v/>
      </c>
    </row>
    <row r="34" spans="1:52">
      <c r="A34" s="7" t="str">
        <f>IF(INDEX(Banco!$A:$A,ROW())="","",INDEX(Banco!$A:$A,ROW()))</f>
        <v/>
      </c>
      <c r="B34" s="7" t="str">
        <f>IF(INDEX(Banco!$B:$B,ROW())="","",INDEX(Banco!$B:$B,ROW()))</f>
        <v/>
      </c>
      <c r="C34" s="7" t="str">
        <f>IF(INDEX(Banco!$C:$C,ROW())="","",INDEX(Banco!$C:$C,ROW()))</f>
        <v/>
      </c>
      <c r="D34" s="8" t="str">
        <f>IF(INDEX(Banco!$D:$D,ROW())="","",INDEX(Banco!$D:$D,ROW()))</f>
        <v/>
      </c>
      <c r="E34" s="8" t="str">
        <f>IF(INDEX(Banco!$E:$E,ROW())="","",INDEX(Banco!$E:$E,ROW()))</f>
        <v/>
      </c>
      <c r="F34" s="9" t="str">
        <f>IF(INDEX(Banco!$F:$F,ROW())="","",INDEX(Banco!$F:$F,ROW()))</f>
        <v/>
      </c>
      <c r="G34" s="9" t="str">
        <f>IF(INDEX(Banco!$G:$G,ROW())="","",INDEX(Banco!$G:$G,ROW()))</f>
        <v/>
      </c>
      <c r="H34" s="7" t="str">
        <f>IF(INDEX(Banco!$H:$H,ROW())="","",INDEX(Banco!$H:$H,ROW()))</f>
        <v/>
      </c>
      <c r="I34" t="str">
        <f t="shared" si="0"/>
        <v/>
      </c>
      <c r="J34" s="10" t="str">
        <f t="shared" si="1"/>
        <v/>
      </c>
      <c r="K34" s="11" t="str">
        <f t="shared" si="2"/>
        <v>—</v>
      </c>
      <c r="L34" t="str">
        <f t="shared" si="3"/>
        <v/>
      </c>
      <c r="M34" s="11" t="str">
        <f t="shared" si="4"/>
        <v>—</v>
      </c>
      <c r="N34" t="str">
        <f t="shared" si="5"/>
        <v/>
      </c>
      <c r="O34" s="11" t="str">
        <f t="shared" si="6"/>
        <v>—</v>
      </c>
      <c r="P34" t="str">
        <f t="shared" si="7"/>
        <v/>
      </c>
      <c r="Q34" s="11" t="str">
        <f t="shared" si="8"/>
        <v>—</v>
      </c>
      <c r="R34" t="str">
        <f t="shared" si="9"/>
        <v/>
      </c>
      <c r="S34" t="str">
        <f t="shared" si="10"/>
        <v/>
      </c>
      <c r="T34" t="str">
        <f t="shared" si="11"/>
        <v/>
      </c>
      <c r="U34" t="str">
        <f t="shared" si="12"/>
        <v/>
      </c>
      <c r="V34" t="str">
        <f t="shared" si="13"/>
        <v/>
      </c>
      <c r="W34" t="str">
        <f t="shared" si="14"/>
        <v/>
      </c>
      <c r="X34" t="str">
        <f t="shared" si="15"/>
        <v/>
      </c>
      <c r="Y34" t="str">
        <f t="shared" si="16"/>
        <v/>
      </c>
      <c r="Z34" t="str">
        <f t="shared" si="17"/>
        <v/>
      </c>
      <c r="AA34" t="str">
        <f t="shared" si="18"/>
        <v/>
      </c>
      <c r="AB34" t="str">
        <f t="shared" si="19"/>
        <v/>
      </c>
      <c r="AC34" t="str">
        <f t="shared" si="20"/>
        <v/>
      </c>
      <c r="AD34" t="str">
        <f t="shared" si="21"/>
        <v/>
      </c>
      <c r="AE34" t="str">
        <f t="shared" si="22"/>
        <v/>
      </c>
      <c r="AF34" t="str">
        <f t="shared" si="23"/>
        <v/>
      </c>
      <c r="AG34" t="str">
        <f t="shared" si="24"/>
        <v/>
      </c>
      <c r="AH34" t="str">
        <f t="shared" si="25"/>
        <v/>
      </c>
      <c r="AI34" t="str">
        <f t="shared" si="26"/>
        <v/>
      </c>
      <c r="AJ34" t="str">
        <f t="shared" si="27"/>
        <v/>
      </c>
      <c r="AK34" t="str">
        <f t="shared" si="28"/>
        <v/>
      </c>
      <c r="AL34" t="str">
        <f t="shared" si="29"/>
        <v/>
      </c>
      <c r="AM34" t="str">
        <f t="shared" si="30"/>
        <v/>
      </c>
      <c r="AN34" t="str">
        <f t="shared" si="31"/>
        <v/>
      </c>
      <c r="AO34" t="str">
        <f t="shared" si="32"/>
        <v/>
      </c>
      <c r="AP34" t="str">
        <f t="shared" si="33"/>
        <v/>
      </c>
      <c r="AQ34" t="str">
        <f t="shared" si="34"/>
        <v/>
      </c>
      <c r="AR34" t="str">
        <f t="shared" si="35"/>
        <v/>
      </c>
      <c r="AS34" t="str">
        <f t="shared" si="36"/>
        <v/>
      </c>
      <c r="AT34" t="str">
        <f t="shared" si="37"/>
        <v/>
      </c>
      <c r="AU34" t="str">
        <f t="shared" si="38"/>
        <v/>
      </c>
      <c r="AV34" t="str">
        <f t="shared" si="39"/>
        <v/>
      </c>
      <c r="AW34" t="str">
        <f t="shared" si="40"/>
        <v/>
      </c>
      <c r="AX34" t="str">
        <f t="shared" si="41"/>
        <v/>
      </c>
      <c r="AY34" t="str">
        <f t="shared" si="42"/>
        <v/>
      </c>
      <c r="AZ34" t="str">
        <f>IF(OR($A34="",$A34&lt;&gt;Ficha!$C$4),"",COUNTIF($A$2:$A34,Ficha!$C$4))</f>
        <v/>
      </c>
    </row>
    <row r="35" spans="1:52">
      <c r="A35" s="7" t="str">
        <f>IF(INDEX(Banco!$A:$A,ROW())="","",INDEX(Banco!$A:$A,ROW()))</f>
        <v/>
      </c>
      <c r="B35" s="7" t="str">
        <f>IF(INDEX(Banco!$B:$B,ROW())="","",INDEX(Banco!$B:$B,ROW()))</f>
        <v/>
      </c>
      <c r="C35" s="7" t="str">
        <f>IF(INDEX(Banco!$C:$C,ROW())="","",INDEX(Banco!$C:$C,ROW()))</f>
        <v/>
      </c>
      <c r="D35" s="8" t="str">
        <f>IF(INDEX(Banco!$D:$D,ROW())="","",INDEX(Banco!$D:$D,ROW()))</f>
        <v/>
      </c>
      <c r="E35" s="8" t="str">
        <f>IF(INDEX(Banco!$E:$E,ROW())="","",INDEX(Banco!$E:$E,ROW()))</f>
        <v/>
      </c>
      <c r="F35" s="9" t="str">
        <f>IF(INDEX(Banco!$F:$F,ROW())="","",INDEX(Banco!$F:$F,ROW()))</f>
        <v/>
      </c>
      <c r="G35" s="9" t="str">
        <f>IF(INDEX(Banco!$G:$G,ROW())="","",INDEX(Banco!$G:$G,ROW()))</f>
        <v/>
      </c>
      <c r="H35" s="7" t="str">
        <f>IF(INDEX(Banco!$H:$H,ROW())="","",INDEX(Banco!$H:$H,ROW()))</f>
        <v/>
      </c>
      <c r="I35" t="str">
        <f t="shared" si="0"/>
        <v/>
      </c>
      <c r="J35" s="10" t="str">
        <f t="shared" si="1"/>
        <v/>
      </c>
      <c r="K35" s="11" t="str">
        <f t="shared" si="2"/>
        <v>—</v>
      </c>
      <c r="L35" t="str">
        <f t="shared" si="3"/>
        <v/>
      </c>
      <c r="M35" s="11" t="str">
        <f t="shared" si="4"/>
        <v>—</v>
      </c>
      <c r="N35" t="str">
        <f t="shared" si="5"/>
        <v/>
      </c>
      <c r="O35" s="11" t="str">
        <f t="shared" si="6"/>
        <v>—</v>
      </c>
      <c r="P35" t="str">
        <f t="shared" si="7"/>
        <v/>
      </c>
      <c r="Q35" s="11" t="str">
        <f t="shared" si="8"/>
        <v>—</v>
      </c>
      <c r="R35" t="str">
        <f t="shared" si="9"/>
        <v/>
      </c>
      <c r="S35" t="str">
        <f t="shared" si="10"/>
        <v/>
      </c>
      <c r="T35" t="str">
        <f t="shared" si="11"/>
        <v/>
      </c>
      <c r="U35" t="str">
        <f t="shared" si="12"/>
        <v/>
      </c>
      <c r="V35" t="str">
        <f t="shared" si="13"/>
        <v/>
      </c>
      <c r="W35" t="str">
        <f t="shared" si="14"/>
        <v/>
      </c>
      <c r="X35" t="str">
        <f t="shared" si="15"/>
        <v/>
      </c>
      <c r="Y35" t="str">
        <f t="shared" si="16"/>
        <v/>
      </c>
      <c r="Z35" t="str">
        <f t="shared" si="17"/>
        <v/>
      </c>
      <c r="AA35" t="str">
        <f t="shared" si="18"/>
        <v/>
      </c>
      <c r="AB35" t="str">
        <f t="shared" si="19"/>
        <v/>
      </c>
      <c r="AC35" t="str">
        <f t="shared" si="20"/>
        <v/>
      </c>
      <c r="AD35" t="str">
        <f t="shared" si="21"/>
        <v/>
      </c>
      <c r="AE35" t="str">
        <f t="shared" si="22"/>
        <v/>
      </c>
      <c r="AF35" t="str">
        <f t="shared" si="23"/>
        <v/>
      </c>
      <c r="AG35" t="str">
        <f t="shared" si="24"/>
        <v/>
      </c>
      <c r="AH35" t="str">
        <f t="shared" si="25"/>
        <v/>
      </c>
      <c r="AI35" t="str">
        <f t="shared" si="26"/>
        <v/>
      </c>
      <c r="AJ35" t="str">
        <f t="shared" si="27"/>
        <v/>
      </c>
      <c r="AK35" t="str">
        <f t="shared" si="28"/>
        <v/>
      </c>
      <c r="AL35" t="str">
        <f t="shared" si="29"/>
        <v/>
      </c>
      <c r="AM35" t="str">
        <f t="shared" si="30"/>
        <v/>
      </c>
      <c r="AN35" t="str">
        <f t="shared" si="31"/>
        <v/>
      </c>
      <c r="AO35" t="str">
        <f t="shared" si="32"/>
        <v/>
      </c>
      <c r="AP35" t="str">
        <f t="shared" si="33"/>
        <v/>
      </c>
      <c r="AQ35" t="str">
        <f t="shared" si="34"/>
        <v/>
      </c>
      <c r="AR35" t="str">
        <f t="shared" si="35"/>
        <v/>
      </c>
      <c r="AS35" t="str">
        <f t="shared" si="36"/>
        <v/>
      </c>
      <c r="AT35" t="str">
        <f t="shared" si="37"/>
        <v/>
      </c>
      <c r="AU35" t="str">
        <f t="shared" si="38"/>
        <v/>
      </c>
      <c r="AV35" t="str">
        <f t="shared" si="39"/>
        <v/>
      </c>
      <c r="AW35" t="str">
        <f t="shared" si="40"/>
        <v/>
      </c>
      <c r="AX35" t="str">
        <f t="shared" si="41"/>
        <v/>
      </c>
      <c r="AY35" t="str">
        <f t="shared" si="42"/>
        <v/>
      </c>
      <c r="AZ35" t="str">
        <f>IF(OR($A35="",$A35&lt;&gt;Ficha!$C$4),"",COUNTIF($A$2:$A35,Ficha!$C$4))</f>
        <v/>
      </c>
    </row>
    <row r="36" spans="1:52">
      <c r="A36" s="7" t="str">
        <f>IF(INDEX(Banco!$A:$A,ROW())="","",INDEX(Banco!$A:$A,ROW()))</f>
        <v/>
      </c>
      <c r="B36" s="7" t="str">
        <f>IF(INDEX(Banco!$B:$B,ROW())="","",INDEX(Banco!$B:$B,ROW()))</f>
        <v/>
      </c>
      <c r="C36" s="7" t="str">
        <f>IF(INDEX(Banco!$C:$C,ROW())="","",INDEX(Banco!$C:$C,ROW()))</f>
        <v/>
      </c>
      <c r="D36" s="8" t="str">
        <f>IF(INDEX(Banco!$D:$D,ROW())="","",INDEX(Banco!$D:$D,ROW()))</f>
        <v/>
      </c>
      <c r="E36" s="8" t="str">
        <f>IF(INDEX(Banco!$E:$E,ROW())="","",INDEX(Banco!$E:$E,ROW()))</f>
        <v/>
      </c>
      <c r="F36" s="9" t="str">
        <f>IF(INDEX(Banco!$F:$F,ROW())="","",INDEX(Banco!$F:$F,ROW()))</f>
        <v/>
      </c>
      <c r="G36" s="9" t="str">
        <f>IF(INDEX(Banco!$G:$G,ROW())="","",INDEX(Banco!$G:$G,ROW()))</f>
        <v/>
      </c>
      <c r="H36" s="7" t="str">
        <f>IF(INDEX(Banco!$H:$H,ROW())="","",INDEX(Banco!$H:$H,ROW()))</f>
        <v/>
      </c>
      <c r="I36" t="str">
        <f t="shared" si="0"/>
        <v/>
      </c>
      <c r="J36" s="10" t="str">
        <f t="shared" si="1"/>
        <v/>
      </c>
      <c r="K36" s="11" t="str">
        <f t="shared" si="2"/>
        <v>—</v>
      </c>
      <c r="L36" t="str">
        <f t="shared" si="3"/>
        <v/>
      </c>
      <c r="M36" s="11" t="str">
        <f t="shared" si="4"/>
        <v>—</v>
      </c>
      <c r="N36" t="str">
        <f t="shared" si="5"/>
        <v/>
      </c>
      <c r="O36" s="11" t="str">
        <f t="shared" si="6"/>
        <v>—</v>
      </c>
      <c r="P36" t="str">
        <f t="shared" si="7"/>
        <v/>
      </c>
      <c r="Q36" s="11" t="str">
        <f t="shared" si="8"/>
        <v>—</v>
      </c>
      <c r="R36" t="str">
        <f t="shared" si="9"/>
        <v/>
      </c>
      <c r="S36" t="str">
        <f t="shared" si="10"/>
        <v/>
      </c>
      <c r="T36" t="str">
        <f t="shared" si="11"/>
        <v/>
      </c>
      <c r="U36" t="str">
        <f t="shared" si="12"/>
        <v/>
      </c>
      <c r="V36" t="str">
        <f t="shared" si="13"/>
        <v/>
      </c>
      <c r="W36" t="str">
        <f t="shared" si="14"/>
        <v/>
      </c>
      <c r="X36" t="str">
        <f t="shared" si="15"/>
        <v/>
      </c>
      <c r="Y36" t="str">
        <f t="shared" si="16"/>
        <v/>
      </c>
      <c r="Z36" t="str">
        <f t="shared" si="17"/>
        <v/>
      </c>
      <c r="AA36" t="str">
        <f t="shared" si="18"/>
        <v/>
      </c>
      <c r="AB36" t="str">
        <f t="shared" si="19"/>
        <v/>
      </c>
      <c r="AC36" t="str">
        <f t="shared" si="20"/>
        <v/>
      </c>
      <c r="AD36" t="str">
        <f t="shared" si="21"/>
        <v/>
      </c>
      <c r="AE36" t="str">
        <f t="shared" si="22"/>
        <v/>
      </c>
      <c r="AF36" t="str">
        <f t="shared" si="23"/>
        <v/>
      </c>
      <c r="AG36" t="str">
        <f t="shared" si="24"/>
        <v/>
      </c>
      <c r="AH36" t="str">
        <f t="shared" si="25"/>
        <v/>
      </c>
      <c r="AI36" t="str">
        <f t="shared" si="26"/>
        <v/>
      </c>
      <c r="AJ36" t="str">
        <f t="shared" si="27"/>
        <v/>
      </c>
      <c r="AK36" t="str">
        <f t="shared" si="28"/>
        <v/>
      </c>
      <c r="AL36" t="str">
        <f t="shared" si="29"/>
        <v/>
      </c>
      <c r="AM36" t="str">
        <f t="shared" si="30"/>
        <v/>
      </c>
      <c r="AN36" t="str">
        <f t="shared" si="31"/>
        <v/>
      </c>
      <c r="AO36" t="str">
        <f t="shared" si="32"/>
        <v/>
      </c>
      <c r="AP36" t="str">
        <f t="shared" si="33"/>
        <v/>
      </c>
      <c r="AQ36" t="str">
        <f t="shared" si="34"/>
        <v/>
      </c>
      <c r="AR36" t="str">
        <f t="shared" si="35"/>
        <v/>
      </c>
      <c r="AS36" t="str">
        <f t="shared" si="36"/>
        <v/>
      </c>
      <c r="AT36" t="str">
        <f t="shared" si="37"/>
        <v/>
      </c>
      <c r="AU36" t="str">
        <f t="shared" si="38"/>
        <v/>
      </c>
      <c r="AV36" t="str">
        <f t="shared" si="39"/>
        <v/>
      </c>
      <c r="AW36" t="str">
        <f t="shared" si="40"/>
        <v/>
      </c>
      <c r="AX36" t="str">
        <f t="shared" si="41"/>
        <v/>
      </c>
      <c r="AY36" t="str">
        <f t="shared" si="42"/>
        <v/>
      </c>
      <c r="AZ36" t="str">
        <f>IF(OR($A36="",$A36&lt;&gt;Ficha!$C$4),"",COUNTIF($A$2:$A36,Ficha!$C$4))</f>
        <v/>
      </c>
    </row>
    <row r="37" spans="1:52">
      <c r="A37" s="7" t="str">
        <f>IF(INDEX(Banco!$A:$A,ROW())="","",INDEX(Banco!$A:$A,ROW()))</f>
        <v/>
      </c>
      <c r="B37" s="7" t="str">
        <f>IF(INDEX(Banco!$B:$B,ROW())="","",INDEX(Banco!$B:$B,ROW()))</f>
        <v/>
      </c>
      <c r="C37" s="7" t="str">
        <f>IF(INDEX(Banco!$C:$C,ROW())="","",INDEX(Banco!$C:$C,ROW()))</f>
        <v/>
      </c>
      <c r="D37" s="8" t="str">
        <f>IF(INDEX(Banco!$D:$D,ROW())="","",INDEX(Banco!$D:$D,ROW()))</f>
        <v/>
      </c>
      <c r="E37" s="8" t="str">
        <f>IF(INDEX(Banco!$E:$E,ROW())="","",INDEX(Banco!$E:$E,ROW()))</f>
        <v/>
      </c>
      <c r="F37" s="9" t="str">
        <f>IF(INDEX(Banco!$F:$F,ROW())="","",INDEX(Banco!$F:$F,ROW()))</f>
        <v/>
      </c>
      <c r="G37" s="9" t="str">
        <f>IF(INDEX(Banco!$G:$G,ROW())="","",INDEX(Banco!$G:$G,ROW()))</f>
        <v/>
      </c>
      <c r="H37" s="7" t="str">
        <f>IF(INDEX(Banco!$H:$H,ROW())="","",INDEX(Banco!$H:$H,ROW()))</f>
        <v/>
      </c>
      <c r="I37" t="str">
        <f t="shared" si="0"/>
        <v/>
      </c>
      <c r="J37" s="10" t="str">
        <f t="shared" si="1"/>
        <v/>
      </c>
      <c r="K37" s="11" t="str">
        <f t="shared" si="2"/>
        <v>—</v>
      </c>
      <c r="L37" t="str">
        <f t="shared" si="3"/>
        <v/>
      </c>
      <c r="M37" s="11" t="str">
        <f t="shared" si="4"/>
        <v>—</v>
      </c>
      <c r="N37" t="str">
        <f t="shared" si="5"/>
        <v/>
      </c>
      <c r="O37" s="11" t="str">
        <f t="shared" si="6"/>
        <v>—</v>
      </c>
      <c r="P37" t="str">
        <f t="shared" si="7"/>
        <v/>
      </c>
      <c r="Q37" s="11" t="str">
        <f t="shared" si="8"/>
        <v>—</v>
      </c>
      <c r="R37" t="str">
        <f t="shared" si="9"/>
        <v/>
      </c>
      <c r="S37" t="str">
        <f t="shared" si="10"/>
        <v/>
      </c>
      <c r="T37" t="str">
        <f t="shared" si="11"/>
        <v/>
      </c>
      <c r="U37" t="str">
        <f t="shared" si="12"/>
        <v/>
      </c>
      <c r="V37" t="str">
        <f t="shared" si="13"/>
        <v/>
      </c>
      <c r="W37" t="str">
        <f t="shared" si="14"/>
        <v/>
      </c>
      <c r="X37" t="str">
        <f t="shared" si="15"/>
        <v/>
      </c>
      <c r="Y37" t="str">
        <f t="shared" si="16"/>
        <v/>
      </c>
      <c r="Z37" t="str">
        <f t="shared" si="17"/>
        <v/>
      </c>
      <c r="AA37" t="str">
        <f t="shared" si="18"/>
        <v/>
      </c>
      <c r="AB37" t="str">
        <f t="shared" si="19"/>
        <v/>
      </c>
      <c r="AC37" t="str">
        <f t="shared" si="20"/>
        <v/>
      </c>
      <c r="AD37" t="str">
        <f t="shared" si="21"/>
        <v/>
      </c>
      <c r="AE37" t="str">
        <f t="shared" si="22"/>
        <v/>
      </c>
      <c r="AF37" t="str">
        <f t="shared" si="23"/>
        <v/>
      </c>
      <c r="AG37" t="str">
        <f t="shared" si="24"/>
        <v/>
      </c>
      <c r="AH37" t="str">
        <f t="shared" si="25"/>
        <v/>
      </c>
      <c r="AI37" t="str">
        <f t="shared" si="26"/>
        <v/>
      </c>
      <c r="AJ37" t="str">
        <f t="shared" si="27"/>
        <v/>
      </c>
      <c r="AK37" t="str">
        <f t="shared" si="28"/>
        <v/>
      </c>
      <c r="AL37" t="str">
        <f t="shared" si="29"/>
        <v/>
      </c>
      <c r="AM37" t="str">
        <f t="shared" si="30"/>
        <v/>
      </c>
      <c r="AN37" t="str">
        <f t="shared" si="31"/>
        <v/>
      </c>
      <c r="AO37" t="str">
        <f t="shared" si="32"/>
        <v/>
      </c>
      <c r="AP37" t="str">
        <f t="shared" si="33"/>
        <v/>
      </c>
      <c r="AQ37" t="str">
        <f t="shared" si="34"/>
        <v/>
      </c>
      <c r="AR37" t="str">
        <f t="shared" si="35"/>
        <v/>
      </c>
      <c r="AS37" t="str">
        <f t="shared" si="36"/>
        <v/>
      </c>
      <c r="AT37" t="str">
        <f t="shared" si="37"/>
        <v/>
      </c>
      <c r="AU37" t="str">
        <f t="shared" si="38"/>
        <v/>
      </c>
      <c r="AV37" t="str">
        <f t="shared" si="39"/>
        <v/>
      </c>
      <c r="AW37" t="str">
        <f t="shared" si="40"/>
        <v/>
      </c>
      <c r="AX37" t="str">
        <f t="shared" si="41"/>
        <v/>
      </c>
      <c r="AY37" t="str">
        <f t="shared" si="42"/>
        <v/>
      </c>
      <c r="AZ37" t="str">
        <f>IF(OR($A37="",$A37&lt;&gt;Ficha!$C$4),"",COUNTIF($A$2:$A37,Ficha!$C$4))</f>
        <v/>
      </c>
    </row>
    <row r="38" spans="1:52">
      <c r="A38" s="7" t="str">
        <f>IF(INDEX(Banco!$A:$A,ROW())="","",INDEX(Banco!$A:$A,ROW()))</f>
        <v/>
      </c>
      <c r="B38" s="7" t="str">
        <f>IF(INDEX(Banco!$B:$B,ROW())="","",INDEX(Banco!$B:$B,ROW()))</f>
        <v/>
      </c>
      <c r="C38" s="7" t="str">
        <f>IF(INDEX(Banco!$C:$C,ROW())="","",INDEX(Banco!$C:$C,ROW()))</f>
        <v/>
      </c>
      <c r="D38" s="8" t="str">
        <f>IF(INDEX(Banco!$D:$D,ROW())="","",INDEX(Banco!$D:$D,ROW()))</f>
        <v/>
      </c>
      <c r="E38" s="8" t="str">
        <f>IF(INDEX(Banco!$E:$E,ROW())="","",INDEX(Banco!$E:$E,ROW()))</f>
        <v/>
      </c>
      <c r="F38" s="9" t="str">
        <f>IF(INDEX(Banco!$F:$F,ROW())="","",INDEX(Banco!$F:$F,ROW()))</f>
        <v/>
      </c>
      <c r="G38" s="9" t="str">
        <f>IF(INDEX(Banco!$G:$G,ROW())="","",INDEX(Banco!$G:$G,ROW()))</f>
        <v/>
      </c>
      <c r="H38" s="7" t="str">
        <f>IF(INDEX(Banco!$H:$H,ROW())="","",INDEX(Banco!$H:$H,ROW()))</f>
        <v/>
      </c>
      <c r="I38" t="str">
        <f t="shared" si="0"/>
        <v/>
      </c>
      <c r="J38" s="10" t="str">
        <f t="shared" si="1"/>
        <v/>
      </c>
      <c r="K38" s="11" t="str">
        <f t="shared" si="2"/>
        <v>—</v>
      </c>
      <c r="L38" t="str">
        <f t="shared" si="3"/>
        <v/>
      </c>
      <c r="M38" s="11" t="str">
        <f t="shared" si="4"/>
        <v>—</v>
      </c>
      <c r="N38" t="str">
        <f t="shared" si="5"/>
        <v/>
      </c>
      <c r="O38" s="11" t="str">
        <f t="shared" si="6"/>
        <v>—</v>
      </c>
      <c r="P38" t="str">
        <f t="shared" si="7"/>
        <v/>
      </c>
      <c r="Q38" s="11" t="str">
        <f t="shared" si="8"/>
        <v>—</v>
      </c>
      <c r="R38" t="str">
        <f t="shared" si="9"/>
        <v/>
      </c>
      <c r="S38" t="str">
        <f t="shared" si="10"/>
        <v/>
      </c>
      <c r="T38" t="str">
        <f t="shared" si="11"/>
        <v/>
      </c>
      <c r="U38" t="str">
        <f t="shared" si="12"/>
        <v/>
      </c>
      <c r="V38" t="str">
        <f t="shared" si="13"/>
        <v/>
      </c>
      <c r="W38" t="str">
        <f t="shared" si="14"/>
        <v/>
      </c>
      <c r="X38" t="str">
        <f t="shared" si="15"/>
        <v/>
      </c>
      <c r="Y38" t="str">
        <f t="shared" si="16"/>
        <v/>
      </c>
      <c r="Z38" t="str">
        <f t="shared" si="17"/>
        <v/>
      </c>
      <c r="AA38" t="str">
        <f t="shared" si="18"/>
        <v/>
      </c>
      <c r="AB38" t="str">
        <f t="shared" si="19"/>
        <v/>
      </c>
      <c r="AC38" t="str">
        <f t="shared" si="20"/>
        <v/>
      </c>
      <c r="AD38" t="str">
        <f t="shared" si="21"/>
        <v/>
      </c>
      <c r="AE38" t="str">
        <f t="shared" si="22"/>
        <v/>
      </c>
      <c r="AF38" t="str">
        <f t="shared" si="23"/>
        <v/>
      </c>
      <c r="AG38" t="str">
        <f t="shared" si="24"/>
        <v/>
      </c>
      <c r="AH38" t="str">
        <f t="shared" si="25"/>
        <v/>
      </c>
      <c r="AI38" t="str">
        <f t="shared" si="26"/>
        <v/>
      </c>
      <c r="AJ38" t="str">
        <f t="shared" si="27"/>
        <v/>
      </c>
      <c r="AK38" t="str">
        <f t="shared" si="28"/>
        <v/>
      </c>
      <c r="AL38" t="str">
        <f t="shared" si="29"/>
        <v/>
      </c>
      <c r="AM38" t="str">
        <f t="shared" si="30"/>
        <v/>
      </c>
      <c r="AN38" t="str">
        <f t="shared" si="31"/>
        <v/>
      </c>
      <c r="AO38" t="str">
        <f t="shared" si="32"/>
        <v/>
      </c>
      <c r="AP38" t="str">
        <f t="shared" si="33"/>
        <v/>
      </c>
      <c r="AQ38" t="str">
        <f t="shared" si="34"/>
        <v/>
      </c>
      <c r="AR38" t="str">
        <f t="shared" si="35"/>
        <v/>
      </c>
      <c r="AS38" t="str">
        <f t="shared" si="36"/>
        <v/>
      </c>
      <c r="AT38" t="str">
        <f t="shared" si="37"/>
        <v/>
      </c>
      <c r="AU38" t="str">
        <f t="shared" si="38"/>
        <v/>
      </c>
      <c r="AV38" t="str">
        <f t="shared" si="39"/>
        <v/>
      </c>
      <c r="AW38" t="str">
        <f t="shared" si="40"/>
        <v/>
      </c>
      <c r="AX38" t="str">
        <f t="shared" si="41"/>
        <v/>
      </c>
      <c r="AY38" t="str">
        <f t="shared" si="42"/>
        <v/>
      </c>
      <c r="AZ38" t="str">
        <f>IF(OR($A38="",$A38&lt;&gt;Ficha!$C$4),"",COUNTIF($A$2:$A38,Ficha!$C$4))</f>
        <v/>
      </c>
    </row>
    <row r="39" spans="1:52">
      <c r="A39" s="7" t="str">
        <f>IF(INDEX(Banco!$A:$A,ROW())="","",INDEX(Banco!$A:$A,ROW()))</f>
        <v/>
      </c>
      <c r="B39" s="7" t="str">
        <f>IF(INDEX(Banco!$B:$B,ROW())="","",INDEX(Banco!$B:$B,ROW()))</f>
        <v/>
      </c>
      <c r="C39" s="7" t="str">
        <f>IF(INDEX(Banco!$C:$C,ROW())="","",INDEX(Banco!$C:$C,ROW()))</f>
        <v/>
      </c>
      <c r="D39" s="8" t="str">
        <f>IF(INDEX(Banco!$D:$D,ROW())="","",INDEX(Banco!$D:$D,ROW()))</f>
        <v/>
      </c>
      <c r="E39" s="8" t="str">
        <f>IF(INDEX(Banco!$E:$E,ROW())="","",INDEX(Banco!$E:$E,ROW()))</f>
        <v/>
      </c>
      <c r="F39" s="9" t="str">
        <f>IF(INDEX(Banco!$F:$F,ROW())="","",INDEX(Banco!$F:$F,ROW()))</f>
        <v/>
      </c>
      <c r="G39" s="9" t="str">
        <f>IF(INDEX(Banco!$G:$G,ROW())="","",INDEX(Banco!$G:$G,ROW()))</f>
        <v/>
      </c>
      <c r="H39" s="7" t="str">
        <f>IF(INDEX(Banco!$H:$H,ROW())="","",INDEX(Banco!$H:$H,ROW()))</f>
        <v/>
      </c>
      <c r="I39" t="str">
        <f t="shared" si="0"/>
        <v/>
      </c>
      <c r="J39" s="10" t="str">
        <f t="shared" si="1"/>
        <v/>
      </c>
      <c r="K39" s="11" t="str">
        <f t="shared" si="2"/>
        <v>—</v>
      </c>
      <c r="L39" t="str">
        <f t="shared" si="3"/>
        <v/>
      </c>
      <c r="M39" s="11" t="str">
        <f t="shared" si="4"/>
        <v>—</v>
      </c>
      <c r="N39" t="str">
        <f t="shared" si="5"/>
        <v/>
      </c>
      <c r="O39" s="11" t="str">
        <f t="shared" si="6"/>
        <v>—</v>
      </c>
      <c r="P39" t="str">
        <f t="shared" si="7"/>
        <v/>
      </c>
      <c r="Q39" s="11" t="str">
        <f t="shared" si="8"/>
        <v>—</v>
      </c>
      <c r="R39" t="str">
        <f t="shared" si="9"/>
        <v/>
      </c>
      <c r="S39" t="str">
        <f t="shared" si="10"/>
        <v/>
      </c>
      <c r="T39" t="str">
        <f t="shared" si="11"/>
        <v/>
      </c>
      <c r="U39" t="str">
        <f t="shared" si="12"/>
        <v/>
      </c>
      <c r="V39" t="str">
        <f t="shared" si="13"/>
        <v/>
      </c>
      <c r="W39" t="str">
        <f t="shared" si="14"/>
        <v/>
      </c>
      <c r="X39" t="str">
        <f t="shared" si="15"/>
        <v/>
      </c>
      <c r="Y39" t="str">
        <f t="shared" si="16"/>
        <v/>
      </c>
      <c r="Z39" t="str">
        <f t="shared" si="17"/>
        <v/>
      </c>
      <c r="AA39" t="str">
        <f t="shared" si="18"/>
        <v/>
      </c>
      <c r="AB39" t="str">
        <f t="shared" si="19"/>
        <v/>
      </c>
      <c r="AC39" t="str">
        <f t="shared" si="20"/>
        <v/>
      </c>
      <c r="AD39" t="str">
        <f t="shared" si="21"/>
        <v/>
      </c>
      <c r="AE39" t="str">
        <f t="shared" si="22"/>
        <v/>
      </c>
      <c r="AF39" t="str">
        <f t="shared" si="23"/>
        <v/>
      </c>
      <c r="AG39" t="str">
        <f t="shared" si="24"/>
        <v/>
      </c>
      <c r="AH39" t="str">
        <f t="shared" si="25"/>
        <v/>
      </c>
      <c r="AI39" t="str">
        <f t="shared" si="26"/>
        <v/>
      </c>
      <c r="AJ39" t="str">
        <f t="shared" si="27"/>
        <v/>
      </c>
      <c r="AK39" t="str">
        <f t="shared" si="28"/>
        <v/>
      </c>
      <c r="AL39" t="str">
        <f t="shared" si="29"/>
        <v/>
      </c>
      <c r="AM39" t="str">
        <f t="shared" si="30"/>
        <v/>
      </c>
      <c r="AN39" t="str">
        <f t="shared" si="31"/>
        <v/>
      </c>
      <c r="AO39" t="str">
        <f t="shared" si="32"/>
        <v/>
      </c>
      <c r="AP39" t="str">
        <f t="shared" si="33"/>
        <v/>
      </c>
      <c r="AQ39" t="str">
        <f t="shared" si="34"/>
        <v/>
      </c>
      <c r="AR39" t="str">
        <f t="shared" si="35"/>
        <v/>
      </c>
      <c r="AS39" t="str">
        <f t="shared" si="36"/>
        <v/>
      </c>
      <c r="AT39" t="str">
        <f t="shared" si="37"/>
        <v/>
      </c>
      <c r="AU39" t="str">
        <f t="shared" si="38"/>
        <v/>
      </c>
      <c r="AV39" t="str">
        <f t="shared" si="39"/>
        <v/>
      </c>
      <c r="AW39" t="str">
        <f t="shared" si="40"/>
        <v/>
      </c>
      <c r="AX39" t="str">
        <f t="shared" si="41"/>
        <v/>
      </c>
      <c r="AY39" t="str">
        <f t="shared" si="42"/>
        <v/>
      </c>
      <c r="AZ39" t="str">
        <f>IF(OR($A39="",$A39&lt;&gt;Ficha!$C$4),"",COUNTIF($A$2:$A39,Ficha!$C$4))</f>
        <v/>
      </c>
    </row>
    <row r="40" spans="1:52">
      <c r="A40" s="7" t="str">
        <f>IF(INDEX(Banco!$A:$A,ROW())="","",INDEX(Banco!$A:$A,ROW()))</f>
        <v/>
      </c>
      <c r="B40" s="7" t="str">
        <f>IF(INDEX(Banco!$B:$B,ROW())="","",INDEX(Banco!$B:$B,ROW()))</f>
        <v/>
      </c>
      <c r="C40" s="7" t="str">
        <f>IF(INDEX(Banco!$C:$C,ROW())="","",INDEX(Banco!$C:$C,ROW()))</f>
        <v/>
      </c>
      <c r="D40" s="8" t="str">
        <f>IF(INDEX(Banco!$D:$D,ROW())="","",INDEX(Banco!$D:$D,ROW()))</f>
        <v/>
      </c>
      <c r="E40" s="8" t="str">
        <f>IF(INDEX(Banco!$E:$E,ROW())="","",INDEX(Banco!$E:$E,ROW()))</f>
        <v/>
      </c>
      <c r="F40" s="9" t="str">
        <f>IF(INDEX(Banco!$F:$F,ROW())="","",INDEX(Banco!$F:$F,ROW()))</f>
        <v/>
      </c>
      <c r="G40" s="9" t="str">
        <f>IF(INDEX(Banco!$G:$G,ROW())="","",INDEX(Banco!$G:$G,ROW()))</f>
        <v/>
      </c>
      <c r="H40" s="7" t="str">
        <f>IF(INDEX(Banco!$H:$H,ROW())="","",INDEX(Banco!$H:$H,ROW()))</f>
        <v/>
      </c>
      <c r="I40" t="str">
        <f t="shared" si="0"/>
        <v/>
      </c>
      <c r="J40" s="10" t="str">
        <f t="shared" si="1"/>
        <v/>
      </c>
      <c r="K40" s="11" t="str">
        <f t="shared" si="2"/>
        <v>—</v>
      </c>
      <c r="L40" t="str">
        <f t="shared" si="3"/>
        <v/>
      </c>
      <c r="M40" s="11" t="str">
        <f t="shared" si="4"/>
        <v>—</v>
      </c>
      <c r="N40" t="str">
        <f t="shared" si="5"/>
        <v/>
      </c>
      <c r="O40" s="11" t="str">
        <f t="shared" si="6"/>
        <v>—</v>
      </c>
      <c r="P40" t="str">
        <f t="shared" si="7"/>
        <v/>
      </c>
      <c r="Q40" s="11" t="str">
        <f t="shared" si="8"/>
        <v>—</v>
      </c>
      <c r="R40" t="str">
        <f t="shared" si="9"/>
        <v/>
      </c>
      <c r="S40" t="str">
        <f t="shared" si="10"/>
        <v/>
      </c>
      <c r="T40" t="str">
        <f t="shared" si="11"/>
        <v/>
      </c>
      <c r="U40" t="str">
        <f t="shared" si="12"/>
        <v/>
      </c>
      <c r="V40" t="str">
        <f t="shared" si="13"/>
        <v/>
      </c>
      <c r="W40" t="str">
        <f t="shared" si="14"/>
        <v/>
      </c>
      <c r="X40" t="str">
        <f t="shared" si="15"/>
        <v/>
      </c>
      <c r="Y40" t="str">
        <f t="shared" si="16"/>
        <v/>
      </c>
      <c r="Z40" t="str">
        <f t="shared" si="17"/>
        <v/>
      </c>
      <c r="AA40" t="str">
        <f t="shared" si="18"/>
        <v/>
      </c>
      <c r="AB40" t="str">
        <f t="shared" si="19"/>
        <v/>
      </c>
      <c r="AC40" t="str">
        <f t="shared" si="20"/>
        <v/>
      </c>
      <c r="AD40" t="str">
        <f t="shared" si="21"/>
        <v/>
      </c>
      <c r="AE40" t="str">
        <f t="shared" si="22"/>
        <v/>
      </c>
      <c r="AF40" t="str">
        <f t="shared" si="23"/>
        <v/>
      </c>
      <c r="AG40" t="str">
        <f t="shared" si="24"/>
        <v/>
      </c>
      <c r="AH40" t="str">
        <f t="shared" si="25"/>
        <v/>
      </c>
      <c r="AI40" t="str">
        <f t="shared" si="26"/>
        <v/>
      </c>
      <c r="AJ40" t="str">
        <f t="shared" si="27"/>
        <v/>
      </c>
      <c r="AK40" t="str">
        <f t="shared" si="28"/>
        <v/>
      </c>
      <c r="AL40" t="str">
        <f t="shared" si="29"/>
        <v/>
      </c>
      <c r="AM40" t="str">
        <f t="shared" si="30"/>
        <v/>
      </c>
      <c r="AN40" t="str">
        <f t="shared" si="31"/>
        <v/>
      </c>
      <c r="AO40" t="str">
        <f t="shared" si="32"/>
        <v/>
      </c>
      <c r="AP40" t="str">
        <f t="shared" si="33"/>
        <v/>
      </c>
      <c r="AQ40" t="str">
        <f t="shared" si="34"/>
        <v/>
      </c>
      <c r="AR40" t="str">
        <f t="shared" si="35"/>
        <v/>
      </c>
      <c r="AS40" t="str">
        <f t="shared" si="36"/>
        <v/>
      </c>
      <c r="AT40" t="str">
        <f t="shared" si="37"/>
        <v/>
      </c>
      <c r="AU40" t="str">
        <f t="shared" si="38"/>
        <v/>
      </c>
      <c r="AV40" t="str">
        <f t="shared" si="39"/>
        <v/>
      </c>
      <c r="AW40" t="str">
        <f t="shared" si="40"/>
        <v/>
      </c>
      <c r="AX40" t="str">
        <f t="shared" si="41"/>
        <v/>
      </c>
      <c r="AY40" t="str">
        <f t="shared" si="42"/>
        <v/>
      </c>
      <c r="AZ40" t="str">
        <f>IF(OR($A40="",$A40&lt;&gt;Ficha!$C$4),"",COUNTIF($A$2:$A40,Ficha!$C$4))</f>
        <v/>
      </c>
    </row>
    <row r="41" spans="1:52">
      <c r="A41" s="7" t="str">
        <f>IF(INDEX(Banco!$A:$A,ROW())="","",INDEX(Banco!$A:$A,ROW()))</f>
        <v/>
      </c>
      <c r="B41" s="7" t="str">
        <f>IF(INDEX(Banco!$B:$B,ROW())="","",INDEX(Banco!$B:$B,ROW()))</f>
        <v/>
      </c>
      <c r="C41" s="7" t="str">
        <f>IF(INDEX(Banco!$C:$C,ROW())="","",INDEX(Banco!$C:$C,ROW()))</f>
        <v/>
      </c>
      <c r="D41" s="8" t="str">
        <f>IF(INDEX(Banco!$D:$D,ROW())="","",INDEX(Banco!$D:$D,ROW()))</f>
        <v/>
      </c>
      <c r="E41" s="8" t="str">
        <f>IF(INDEX(Banco!$E:$E,ROW())="","",INDEX(Banco!$E:$E,ROW()))</f>
        <v/>
      </c>
      <c r="F41" s="9" t="str">
        <f>IF(INDEX(Banco!$F:$F,ROW())="","",INDEX(Banco!$F:$F,ROW()))</f>
        <v/>
      </c>
      <c r="G41" s="9" t="str">
        <f>IF(INDEX(Banco!$G:$G,ROW())="","",INDEX(Banco!$G:$G,ROW()))</f>
        <v/>
      </c>
      <c r="H41" s="7" t="str">
        <f>IF(INDEX(Banco!$H:$H,ROW())="","",INDEX(Banco!$H:$H,ROW()))</f>
        <v/>
      </c>
      <c r="I41" t="str">
        <f t="shared" si="0"/>
        <v/>
      </c>
      <c r="J41" s="10" t="str">
        <f t="shared" si="1"/>
        <v/>
      </c>
      <c r="K41" s="11" t="str">
        <f t="shared" si="2"/>
        <v>—</v>
      </c>
      <c r="L41" t="str">
        <f t="shared" si="3"/>
        <v/>
      </c>
      <c r="M41" s="11" t="str">
        <f t="shared" si="4"/>
        <v>—</v>
      </c>
      <c r="N41" t="str">
        <f t="shared" si="5"/>
        <v/>
      </c>
      <c r="O41" s="11" t="str">
        <f t="shared" si="6"/>
        <v>—</v>
      </c>
      <c r="P41" t="str">
        <f t="shared" si="7"/>
        <v/>
      </c>
      <c r="Q41" s="11" t="str">
        <f t="shared" si="8"/>
        <v>—</v>
      </c>
      <c r="R41" t="str">
        <f t="shared" si="9"/>
        <v/>
      </c>
      <c r="S41" t="str">
        <f t="shared" si="10"/>
        <v/>
      </c>
      <c r="T41" t="str">
        <f t="shared" si="11"/>
        <v/>
      </c>
      <c r="U41" t="str">
        <f t="shared" si="12"/>
        <v/>
      </c>
      <c r="V41" t="str">
        <f t="shared" si="13"/>
        <v/>
      </c>
      <c r="W41" t="str">
        <f t="shared" si="14"/>
        <v/>
      </c>
      <c r="X41" t="str">
        <f t="shared" si="15"/>
        <v/>
      </c>
      <c r="Y41" t="str">
        <f t="shared" si="16"/>
        <v/>
      </c>
      <c r="Z41" t="str">
        <f t="shared" si="17"/>
        <v/>
      </c>
      <c r="AA41" t="str">
        <f t="shared" si="18"/>
        <v/>
      </c>
      <c r="AB41" t="str">
        <f t="shared" si="19"/>
        <v/>
      </c>
      <c r="AC41" t="str">
        <f t="shared" si="20"/>
        <v/>
      </c>
      <c r="AD41" t="str">
        <f t="shared" si="21"/>
        <v/>
      </c>
      <c r="AE41" t="str">
        <f t="shared" si="22"/>
        <v/>
      </c>
      <c r="AF41" t="str">
        <f t="shared" si="23"/>
        <v/>
      </c>
      <c r="AG41" t="str">
        <f t="shared" si="24"/>
        <v/>
      </c>
      <c r="AH41" t="str">
        <f t="shared" si="25"/>
        <v/>
      </c>
      <c r="AI41" t="str">
        <f t="shared" si="26"/>
        <v/>
      </c>
      <c r="AJ41" t="str">
        <f t="shared" si="27"/>
        <v/>
      </c>
      <c r="AK41" t="str">
        <f t="shared" si="28"/>
        <v/>
      </c>
      <c r="AL41" t="str">
        <f t="shared" si="29"/>
        <v/>
      </c>
      <c r="AM41" t="str">
        <f t="shared" si="30"/>
        <v/>
      </c>
      <c r="AN41" t="str">
        <f t="shared" si="31"/>
        <v/>
      </c>
      <c r="AO41" t="str">
        <f t="shared" si="32"/>
        <v/>
      </c>
      <c r="AP41" t="str">
        <f t="shared" si="33"/>
        <v/>
      </c>
      <c r="AQ41" t="str">
        <f t="shared" si="34"/>
        <v/>
      </c>
      <c r="AR41" t="str">
        <f t="shared" si="35"/>
        <v/>
      </c>
      <c r="AS41" t="str">
        <f t="shared" si="36"/>
        <v/>
      </c>
      <c r="AT41" t="str">
        <f t="shared" si="37"/>
        <v/>
      </c>
      <c r="AU41" t="str">
        <f t="shared" si="38"/>
        <v/>
      </c>
      <c r="AV41" t="str">
        <f t="shared" si="39"/>
        <v/>
      </c>
      <c r="AW41" t="str">
        <f t="shared" si="40"/>
        <v/>
      </c>
      <c r="AX41" t="str">
        <f t="shared" si="41"/>
        <v/>
      </c>
      <c r="AY41" t="str">
        <f t="shared" si="42"/>
        <v/>
      </c>
      <c r="AZ41" t="str">
        <f>IF(OR($A41="",$A41&lt;&gt;Ficha!$C$4),"",COUNTIF($A$2:$A41,Ficha!$C$4))</f>
        <v/>
      </c>
    </row>
    <row r="42" spans="1:52">
      <c r="A42" s="7" t="str">
        <f>IF(INDEX(Banco!$A:$A,ROW())="","",INDEX(Banco!$A:$A,ROW()))</f>
        <v/>
      </c>
      <c r="B42" s="7" t="str">
        <f>IF(INDEX(Banco!$B:$B,ROW())="","",INDEX(Banco!$B:$B,ROW()))</f>
        <v/>
      </c>
      <c r="C42" s="7" t="str">
        <f>IF(INDEX(Banco!$C:$C,ROW())="","",INDEX(Banco!$C:$C,ROW()))</f>
        <v/>
      </c>
      <c r="D42" s="8" t="str">
        <f>IF(INDEX(Banco!$D:$D,ROW())="","",INDEX(Banco!$D:$D,ROW()))</f>
        <v/>
      </c>
      <c r="E42" s="8" t="str">
        <f>IF(INDEX(Banco!$E:$E,ROW())="","",INDEX(Banco!$E:$E,ROW()))</f>
        <v/>
      </c>
      <c r="F42" s="9" t="str">
        <f>IF(INDEX(Banco!$F:$F,ROW())="","",INDEX(Banco!$F:$F,ROW()))</f>
        <v/>
      </c>
      <c r="G42" s="9" t="str">
        <f>IF(INDEX(Banco!$G:$G,ROW())="","",INDEX(Banco!$G:$G,ROW()))</f>
        <v/>
      </c>
      <c r="H42" s="7" t="str">
        <f>IF(INDEX(Banco!$H:$H,ROW())="","",INDEX(Banco!$H:$H,ROW()))</f>
        <v/>
      </c>
      <c r="I42" t="str">
        <f t="shared" si="0"/>
        <v/>
      </c>
      <c r="J42" s="10" t="str">
        <f t="shared" si="1"/>
        <v/>
      </c>
      <c r="K42" s="11" t="str">
        <f t="shared" si="2"/>
        <v>—</v>
      </c>
      <c r="L42" t="str">
        <f t="shared" si="3"/>
        <v/>
      </c>
      <c r="M42" s="11" t="str">
        <f t="shared" si="4"/>
        <v>—</v>
      </c>
      <c r="N42" t="str">
        <f t="shared" si="5"/>
        <v/>
      </c>
      <c r="O42" s="11" t="str">
        <f t="shared" si="6"/>
        <v>—</v>
      </c>
      <c r="P42" t="str">
        <f t="shared" si="7"/>
        <v/>
      </c>
      <c r="Q42" s="11" t="str">
        <f t="shared" si="8"/>
        <v>—</v>
      </c>
      <c r="R42" t="str">
        <f t="shared" si="9"/>
        <v/>
      </c>
      <c r="S42" t="str">
        <f t="shared" si="10"/>
        <v/>
      </c>
      <c r="T42" t="str">
        <f t="shared" si="11"/>
        <v/>
      </c>
      <c r="U42" t="str">
        <f t="shared" si="12"/>
        <v/>
      </c>
      <c r="V42" t="str">
        <f t="shared" si="13"/>
        <v/>
      </c>
      <c r="W42" t="str">
        <f t="shared" si="14"/>
        <v/>
      </c>
      <c r="X42" t="str">
        <f t="shared" si="15"/>
        <v/>
      </c>
      <c r="Y42" t="str">
        <f t="shared" si="16"/>
        <v/>
      </c>
      <c r="Z42" t="str">
        <f t="shared" si="17"/>
        <v/>
      </c>
      <c r="AA42" t="str">
        <f t="shared" si="18"/>
        <v/>
      </c>
      <c r="AB42" t="str">
        <f t="shared" si="19"/>
        <v/>
      </c>
      <c r="AC42" t="str">
        <f t="shared" si="20"/>
        <v/>
      </c>
      <c r="AD42" t="str">
        <f t="shared" si="21"/>
        <v/>
      </c>
      <c r="AE42" t="str">
        <f t="shared" si="22"/>
        <v/>
      </c>
      <c r="AF42" t="str">
        <f t="shared" si="23"/>
        <v/>
      </c>
      <c r="AG42" t="str">
        <f t="shared" si="24"/>
        <v/>
      </c>
      <c r="AH42" t="str">
        <f t="shared" si="25"/>
        <v/>
      </c>
      <c r="AI42" t="str">
        <f t="shared" si="26"/>
        <v/>
      </c>
      <c r="AJ42" t="str">
        <f t="shared" si="27"/>
        <v/>
      </c>
      <c r="AK42" t="str">
        <f t="shared" si="28"/>
        <v/>
      </c>
      <c r="AL42" t="str">
        <f t="shared" si="29"/>
        <v/>
      </c>
      <c r="AM42" t="str">
        <f t="shared" si="30"/>
        <v/>
      </c>
      <c r="AN42" t="str">
        <f t="shared" si="31"/>
        <v/>
      </c>
      <c r="AO42" t="str">
        <f t="shared" si="32"/>
        <v/>
      </c>
      <c r="AP42" t="str">
        <f t="shared" si="33"/>
        <v/>
      </c>
      <c r="AQ42" t="str">
        <f t="shared" si="34"/>
        <v/>
      </c>
      <c r="AR42" t="str">
        <f t="shared" si="35"/>
        <v/>
      </c>
      <c r="AS42" t="str">
        <f t="shared" si="36"/>
        <v/>
      </c>
      <c r="AT42" t="str">
        <f t="shared" si="37"/>
        <v/>
      </c>
      <c r="AU42" t="str">
        <f t="shared" si="38"/>
        <v/>
      </c>
      <c r="AV42" t="str">
        <f t="shared" si="39"/>
        <v/>
      </c>
      <c r="AW42" t="str">
        <f t="shared" si="40"/>
        <v/>
      </c>
      <c r="AX42" t="str">
        <f t="shared" si="41"/>
        <v/>
      </c>
      <c r="AY42" t="str">
        <f t="shared" si="42"/>
        <v/>
      </c>
      <c r="AZ42" t="str">
        <f>IF(OR($A42="",$A42&lt;&gt;Ficha!$C$4),"",COUNTIF($A$2:$A42,Ficha!$C$4))</f>
        <v/>
      </c>
    </row>
    <row r="43" spans="1:52">
      <c r="A43" s="7" t="str">
        <f>IF(INDEX(Banco!$A:$A,ROW())="","",INDEX(Banco!$A:$A,ROW()))</f>
        <v/>
      </c>
      <c r="B43" s="7" t="str">
        <f>IF(INDEX(Banco!$B:$B,ROW())="","",INDEX(Banco!$B:$B,ROW()))</f>
        <v/>
      </c>
      <c r="C43" s="7" t="str">
        <f>IF(INDEX(Banco!$C:$C,ROW())="","",INDEX(Banco!$C:$C,ROW()))</f>
        <v/>
      </c>
      <c r="D43" s="8" t="str">
        <f>IF(INDEX(Banco!$D:$D,ROW())="","",INDEX(Banco!$D:$D,ROW()))</f>
        <v/>
      </c>
      <c r="E43" s="8" t="str">
        <f>IF(INDEX(Banco!$E:$E,ROW())="","",INDEX(Banco!$E:$E,ROW()))</f>
        <v/>
      </c>
      <c r="F43" s="9" t="str">
        <f>IF(INDEX(Banco!$F:$F,ROW())="","",INDEX(Banco!$F:$F,ROW()))</f>
        <v/>
      </c>
      <c r="G43" s="9" t="str">
        <f>IF(INDEX(Banco!$G:$G,ROW())="","",INDEX(Banco!$G:$G,ROW()))</f>
        <v/>
      </c>
      <c r="H43" s="7" t="str">
        <f>IF(INDEX(Banco!$H:$H,ROW())="","",INDEX(Banco!$H:$H,ROW()))</f>
        <v/>
      </c>
      <c r="I43" t="str">
        <f t="shared" si="0"/>
        <v/>
      </c>
      <c r="J43" s="10" t="str">
        <f t="shared" si="1"/>
        <v/>
      </c>
      <c r="K43" s="11" t="str">
        <f t="shared" si="2"/>
        <v>—</v>
      </c>
      <c r="L43" t="str">
        <f t="shared" si="3"/>
        <v/>
      </c>
      <c r="M43" s="11" t="str">
        <f t="shared" si="4"/>
        <v>—</v>
      </c>
      <c r="N43" t="str">
        <f t="shared" si="5"/>
        <v/>
      </c>
      <c r="O43" s="11" t="str">
        <f t="shared" si="6"/>
        <v>—</v>
      </c>
      <c r="P43" t="str">
        <f t="shared" si="7"/>
        <v/>
      </c>
      <c r="Q43" s="11" t="str">
        <f t="shared" si="8"/>
        <v>—</v>
      </c>
      <c r="R43" t="str">
        <f t="shared" si="9"/>
        <v/>
      </c>
      <c r="S43" t="str">
        <f t="shared" si="10"/>
        <v/>
      </c>
      <c r="T43" t="str">
        <f t="shared" si="11"/>
        <v/>
      </c>
      <c r="U43" t="str">
        <f t="shared" si="12"/>
        <v/>
      </c>
      <c r="V43" t="str">
        <f t="shared" si="13"/>
        <v/>
      </c>
      <c r="W43" t="str">
        <f t="shared" si="14"/>
        <v/>
      </c>
      <c r="X43" t="str">
        <f t="shared" si="15"/>
        <v/>
      </c>
      <c r="Y43" t="str">
        <f t="shared" si="16"/>
        <v/>
      </c>
      <c r="Z43" t="str">
        <f t="shared" si="17"/>
        <v/>
      </c>
      <c r="AA43" t="str">
        <f t="shared" si="18"/>
        <v/>
      </c>
      <c r="AB43" t="str">
        <f t="shared" si="19"/>
        <v/>
      </c>
      <c r="AC43" t="str">
        <f t="shared" si="20"/>
        <v/>
      </c>
      <c r="AD43" t="str">
        <f t="shared" si="21"/>
        <v/>
      </c>
      <c r="AE43" t="str">
        <f t="shared" si="22"/>
        <v/>
      </c>
      <c r="AF43" t="str">
        <f t="shared" si="23"/>
        <v/>
      </c>
      <c r="AG43" t="str">
        <f t="shared" si="24"/>
        <v/>
      </c>
      <c r="AH43" t="str">
        <f t="shared" si="25"/>
        <v/>
      </c>
      <c r="AI43" t="str">
        <f t="shared" si="26"/>
        <v/>
      </c>
      <c r="AJ43" t="str">
        <f t="shared" si="27"/>
        <v/>
      </c>
      <c r="AK43" t="str">
        <f t="shared" si="28"/>
        <v/>
      </c>
      <c r="AL43" t="str">
        <f t="shared" si="29"/>
        <v/>
      </c>
      <c r="AM43" t="str">
        <f t="shared" si="30"/>
        <v/>
      </c>
      <c r="AN43" t="str">
        <f t="shared" si="31"/>
        <v/>
      </c>
      <c r="AO43" t="str">
        <f t="shared" si="32"/>
        <v/>
      </c>
      <c r="AP43" t="str">
        <f t="shared" si="33"/>
        <v/>
      </c>
      <c r="AQ43" t="str">
        <f t="shared" si="34"/>
        <v/>
      </c>
      <c r="AR43" t="str">
        <f t="shared" si="35"/>
        <v/>
      </c>
      <c r="AS43" t="str">
        <f t="shared" si="36"/>
        <v/>
      </c>
      <c r="AT43" t="str">
        <f t="shared" si="37"/>
        <v/>
      </c>
      <c r="AU43" t="str">
        <f t="shared" si="38"/>
        <v/>
      </c>
      <c r="AV43" t="str">
        <f t="shared" si="39"/>
        <v/>
      </c>
      <c r="AW43" t="str">
        <f t="shared" si="40"/>
        <v/>
      </c>
      <c r="AX43" t="str">
        <f t="shared" si="41"/>
        <v/>
      </c>
      <c r="AY43" t="str">
        <f t="shared" si="42"/>
        <v/>
      </c>
      <c r="AZ43" t="str">
        <f>IF(OR($A43="",$A43&lt;&gt;Ficha!$C$4),"",COUNTIF($A$2:$A43,Ficha!$C$4))</f>
        <v/>
      </c>
    </row>
    <row r="44" spans="1:52">
      <c r="A44" s="7" t="str">
        <f>IF(INDEX(Banco!$A:$A,ROW())="","",INDEX(Banco!$A:$A,ROW()))</f>
        <v/>
      </c>
      <c r="B44" s="7" t="str">
        <f>IF(INDEX(Banco!$B:$B,ROW())="","",INDEX(Banco!$B:$B,ROW()))</f>
        <v/>
      </c>
      <c r="C44" s="7" t="str">
        <f>IF(INDEX(Banco!$C:$C,ROW())="","",INDEX(Banco!$C:$C,ROW()))</f>
        <v/>
      </c>
      <c r="D44" s="8" t="str">
        <f>IF(INDEX(Banco!$D:$D,ROW())="","",INDEX(Banco!$D:$D,ROW()))</f>
        <v/>
      </c>
      <c r="E44" s="8" t="str">
        <f>IF(INDEX(Banco!$E:$E,ROW())="","",INDEX(Banco!$E:$E,ROW()))</f>
        <v/>
      </c>
      <c r="F44" s="9" t="str">
        <f>IF(INDEX(Banco!$F:$F,ROW())="","",INDEX(Banco!$F:$F,ROW()))</f>
        <v/>
      </c>
      <c r="G44" s="9" t="str">
        <f>IF(INDEX(Banco!$G:$G,ROW())="","",INDEX(Banco!$G:$G,ROW()))</f>
        <v/>
      </c>
      <c r="H44" s="7" t="str">
        <f>IF(INDEX(Banco!$H:$H,ROW())="","",INDEX(Banco!$H:$H,ROW()))</f>
        <v/>
      </c>
      <c r="I44" t="str">
        <f t="shared" si="0"/>
        <v/>
      </c>
      <c r="J44" s="10" t="str">
        <f t="shared" si="1"/>
        <v/>
      </c>
      <c r="K44" s="11" t="str">
        <f t="shared" si="2"/>
        <v>—</v>
      </c>
      <c r="L44" t="str">
        <f t="shared" si="3"/>
        <v/>
      </c>
      <c r="M44" s="11" t="str">
        <f t="shared" si="4"/>
        <v>—</v>
      </c>
      <c r="N44" t="str">
        <f t="shared" si="5"/>
        <v/>
      </c>
      <c r="O44" s="11" t="str">
        <f t="shared" si="6"/>
        <v>—</v>
      </c>
      <c r="P44" t="str">
        <f t="shared" si="7"/>
        <v/>
      </c>
      <c r="Q44" s="11" t="str">
        <f t="shared" si="8"/>
        <v>—</v>
      </c>
      <c r="R44" t="str">
        <f t="shared" si="9"/>
        <v/>
      </c>
      <c r="S44" t="str">
        <f t="shared" si="10"/>
        <v/>
      </c>
      <c r="T44" t="str">
        <f t="shared" si="11"/>
        <v/>
      </c>
      <c r="U44" t="str">
        <f t="shared" si="12"/>
        <v/>
      </c>
      <c r="V44" t="str">
        <f t="shared" si="13"/>
        <v/>
      </c>
      <c r="W44" t="str">
        <f t="shared" si="14"/>
        <v/>
      </c>
      <c r="X44" t="str">
        <f t="shared" si="15"/>
        <v/>
      </c>
      <c r="Y44" t="str">
        <f t="shared" si="16"/>
        <v/>
      </c>
      <c r="Z44" t="str">
        <f t="shared" si="17"/>
        <v/>
      </c>
      <c r="AA44" t="str">
        <f t="shared" si="18"/>
        <v/>
      </c>
      <c r="AB44" t="str">
        <f t="shared" si="19"/>
        <v/>
      </c>
      <c r="AC44" t="str">
        <f t="shared" si="20"/>
        <v/>
      </c>
      <c r="AD44" t="str">
        <f t="shared" si="21"/>
        <v/>
      </c>
      <c r="AE44" t="str">
        <f t="shared" si="22"/>
        <v/>
      </c>
      <c r="AF44" t="str">
        <f t="shared" si="23"/>
        <v/>
      </c>
      <c r="AG44" t="str">
        <f t="shared" si="24"/>
        <v/>
      </c>
      <c r="AH44" t="str">
        <f t="shared" si="25"/>
        <v/>
      </c>
      <c r="AI44" t="str">
        <f t="shared" si="26"/>
        <v/>
      </c>
      <c r="AJ44" t="str">
        <f t="shared" si="27"/>
        <v/>
      </c>
      <c r="AK44" t="str">
        <f t="shared" si="28"/>
        <v/>
      </c>
      <c r="AL44" t="str">
        <f t="shared" si="29"/>
        <v/>
      </c>
      <c r="AM44" t="str">
        <f t="shared" si="30"/>
        <v/>
      </c>
      <c r="AN44" t="str">
        <f t="shared" si="31"/>
        <v/>
      </c>
      <c r="AO44" t="str">
        <f t="shared" si="32"/>
        <v/>
      </c>
      <c r="AP44" t="str">
        <f t="shared" si="33"/>
        <v/>
      </c>
      <c r="AQ44" t="str">
        <f t="shared" si="34"/>
        <v/>
      </c>
      <c r="AR44" t="str">
        <f t="shared" si="35"/>
        <v/>
      </c>
      <c r="AS44" t="str">
        <f t="shared" si="36"/>
        <v/>
      </c>
      <c r="AT44" t="str">
        <f t="shared" si="37"/>
        <v/>
      </c>
      <c r="AU44" t="str">
        <f t="shared" si="38"/>
        <v/>
      </c>
      <c r="AV44" t="str">
        <f t="shared" si="39"/>
        <v/>
      </c>
      <c r="AW44" t="str">
        <f t="shared" si="40"/>
        <v/>
      </c>
      <c r="AX44" t="str">
        <f t="shared" si="41"/>
        <v/>
      </c>
      <c r="AY44" t="str">
        <f t="shared" si="42"/>
        <v/>
      </c>
      <c r="AZ44" t="str">
        <f>IF(OR($A44="",$A44&lt;&gt;Ficha!$C$4),"",COUNTIF($A$2:$A44,Ficha!$C$4))</f>
        <v/>
      </c>
    </row>
    <row r="45" spans="1:52">
      <c r="A45" s="7" t="str">
        <f>IF(INDEX(Banco!$A:$A,ROW())="","",INDEX(Banco!$A:$A,ROW()))</f>
        <v/>
      </c>
      <c r="B45" s="7" t="str">
        <f>IF(INDEX(Banco!$B:$B,ROW())="","",INDEX(Banco!$B:$B,ROW()))</f>
        <v/>
      </c>
      <c r="C45" s="7" t="str">
        <f>IF(INDEX(Banco!$C:$C,ROW())="","",INDEX(Banco!$C:$C,ROW()))</f>
        <v/>
      </c>
      <c r="D45" s="8" t="str">
        <f>IF(INDEX(Banco!$D:$D,ROW())="","",INDEX(Banco!$D:$D,ROW()))</f>
        <v/>
      </c>
      <c r="E45" s="8" t="str">
        <f>IF(INDEX(Banco!$E:$E,ROW())="","",INDEX(Banco!$E:$E,ROW()))</f>
        <v/>
      </c>
      <c r="F45" s="9" t="str">
        <f>IF(INDEX(Banco!$F:$F,ROW())="","",INDEX(Banco!$F:$F,ROW()))</f>
        <v/>
      </c>
      <c r="G45" s="9" t="str">
        <f>IF(INDEX(Banco!$G:$G,ROW())="","",INDEX(Banco!$G:$G,ROW()))</f>
        <v/>
      </c>
      <c r="H45" s="7" t="str">
        <f>IF(INDEX(Banco!$H:$H,ROW())="","",INDEX(Banco!$H:$H,ROW()))</f>
        <v/>
      </c>
      <c r="I45" t="str">
        <f t="shared" si="0"/>
        <v/>
      </c>
      <c r="J45" s="10" t="str">
        <f t="shared" si="1"/>
        <v/>
      </c>
      <c r="K45" s="11" t="str">
        <f t="shared" si="2"/>
        <v>—</v>
      </c>
      <c r="L45" t="str">
        <f t="shared" si="3"/>
        <v/>
      </c>
      <c r="M45" s="11" t="str">
        <f t="shared" si="4"/>
        <v>—</v>
      </c>
      <c r="N45" t="str">
        <f t="shared" si="5"/>
        <v/>
      </c>
      <c r="O45" s="11" t="str">
        <f t="shared" si="6"/>
        <v>—</v>
      </c>
      <c r="P45" t="str">
        <f t="shared" si="7"/>
        <v/>
      </c>
      <c r="Q45" s="11" t="str">
        <f t="shared" si="8"/>
        <v>—</v>
      </c>
      <c r="R45" t="str">
        <f t="shared" si="9"/>
        <v/>
      </c>
      <c r="S45" t="str">
        <f t="shared" si="10"/>
        <v/>
      </c>
      <c r="T45" t="str">
        <f t="shared" si="11"/>
        <v/>
      </c>
      <c r="U45" t="str">
        <f t="shared" si="12"/>
        <v/>
      </c>
      <c r="V45" t="str">
        <f t="shared" si="13"/>
        <v/>
      </c>
      <c r="W45" t="str">
        <f t="shared" si="14"/>
        <v/>
      </c>
      <c r="X45" t="str">
        <f t="shared" si="15"/>
        <v/>
      </c>
      <c r="Y45" t="str">
        <f t="shared" si="16"/>
        <v/>
      </c>
      <c r="Z45" t="str">
        <f t="shared" si="17"/>
        <v/>
      </c>
      <c r="AA45" t="str">
        <f t="shared" si="18"/>
        <v/>
      </c>
      <c r="AB45" t="str">
        <f t="shared" si="19"/>
        <v/>
      </c>
      <c r="AC45" t="str">
        <f t="shared" si="20"/>
        <v/>
      </c>
      <c r="AD45" t="str">
        <f t="shared" si="21"/>
        <v/>
      </c>
      <c r="AE45" t="str">
        <f t="shared" si="22"/>
        <v/>
      </c>
      <c r="AF45" t="str">
        <f t="shared" si="23"/>
        <v/>
      </c>
      <c r="AG45" t="str">
        <f t="shared" si="24"/>
        <v/>
      </c>
      <c r="AH45" t="str">
        <f t="shared" si="25"/>
        <v/>
      </c>
      <c r="AI45" t="str">
        <f t="shared" si="26"/>
        <v/>
      </c>
      <c r="AJ45" t="str">
        <f t="shared" si="27"/>
        <v/>
      </c>
      <c r="AK45" t="str">
        <f t="shared" si="28"/>
        <v/>
      </c>
      <c r="AL45" t="str">
        <f t="shared" si="29"/>
        <v/>
      </c>
      <c r="AM45" t="str">
        <f t="shared" si="30"/>
        <v/>
      </c>
      <c r="AN45" t="str">
        <f t="shared" si="31"/>
        <v/>
      </c>
      <c r="AO45" t="str">
        <f t="shared" si="32"/>
        <v/>
      </c>
      <c r="AP45" t="str">
        <f t="shared" si="33"/>
        <v/>
      </c>
      <c r="AQ45" t="str">
        <f t="shared" si="34"/>
        <v/>
      </c>
      <c r="AR45" t="str">
        <f t="shared" si="35"/>
        <v/>
      </c>
      <c r="AS45" t="str">
        <f t="shared" si="36"/>
        <v/>
      </c>
      <c r="AT45" t="str">
        <f t="shared" si="37"/>
        <v/>
      </c>
      <c r="AU45" t="str">
        <f t="shared" si="38"/>
        <v/>
      </c>
      <c r="AV45" t="str">
        <f t="shared" si="39"/>
        <v/>
      </c>
      <c r="AW45" t="str">
        <f t="shared" si="40"/>
        <v/>
      </c>
      <c r="AX45" t="str">
        <f t="shared" si="41"/>
        <v/>
      </c>
      <c r="AY45" t="str">
        <f t="shared" si="42"/>
        <v/>
      </c>
      <c r="AZ45" t="str">
        <f>IF(OR($A45="",$A45&lt;&gt;Ficha!$C$4),"",COUNTIF($A$2:$A45,Ficha!$C$4))</f>
        <v/>
      </c>
    </row>
    <row r="46" spans="1:52">
      <c r="A46" s="7" t="str">
        <f>IF(INDEX(Banco!$A:$A,ROW())="","",INDEX(Banco!$A:$A,ROW()))</f>
        <v/>
      </c>
      <c r="B46" s="7" t="str">
        <f>IF(INDEX(Banco!$B:$B,ROW())="","",INDEX(Banco!$B:$B,ROW()))</f>
        <v/>
      </c>
      <c r="C46" s="7" t="str">
        <f>IF(INDEX(Banco!$C:$C,ROW())="","",INDEX(Banco!$C:$C,ROW()))</f>
        <v/>
      </c>
      <c r="D46" s="8" t="str">
        <f>IF(INDEX(Banco!$D:$D,ROW())="","",INDEX(Banco!$D:$D,ROW()))</f>
        <v/>
      </c>
      <c r="E46" s="8" t="str">
        <f>IF(INDEX(Banco!$E:$E,ROW())="","",INDEX(Banco!$E:$E,ROW()))</f>
        <v/>
      </c>
      <c r="F46" s="9" t="str">
        <f>IF(INDEX(Banco!$F:$F,ROW())="","",INDEX(Banco!$F:$F,ROW()))</f>
        <v/>
      </c>
      <c r="G46" s="9" t="str">
        <f>IF(INDEX(Banco!$G:$G,ROW())="","",INDEX(Banco!$G:$G,ROW()))</f>
        <v/>
      </c>
      <c r="H46" s="7" t="str">
        <f>IF(INDEX(Banco!$H:$H,ROW())="","",INDEX(Banco!$H:$H,ROW()))</f>
        <v/>
      </c>
      <c r="I46" t="str">
        <f t="shared" si="0"/>
        <v/>
      </c>
      <c r="J46" s="10" t="str">
        <f t="shared" si="1"/>
        <v/>
      </c>
      <c r="K46" s="11" t="str">
        <f t="shared" si="2"/>
        <v>—</v>
      </c>
      <c r="L46" t="str">
        <f t="shared" si="3"/>
        <v/>
      </c>
      <c r="M46" s="11" t="str">
        <f t="shared" si="4"/>
        <v>—</v>
      </c>
      <c r="N46" t="str">
        <f t="shared" si="5"/>
        <v/>
      </c>
      <c r="O46" s="11" t="str">
        <f t="shared" si="6"/>
        <v>—</v>
      </c>
      <c r="P46" t="str">
        <f t="shared" si="7"/>
        <v/>
      </c>
      <c r="Q46" s="11" t="str">
        <f t="shared" si="8"/>
        <v>—</v>
      </c>
      <c r="R46" t="str">
        <f t="shared" si="9"/>
        <v/>
      </c>
      <c r="S46" t="str">
        <f t="shared" si="10"/>
        <v/>
      </c>
      <c r="T46" t="str">
        <f t="shared" si="11"/>
        <v/>
      </c>
      <c r="U46" t="str">
        <f t="shared" si="12"/>
        <v/>
      </c>
      <c r="V46" t="str">
        <f t="shared" si="13"/>
        <v/>
      </c>
      <c r="W46" t="str">
        <f t="shared" si="14"/>
        <v/>
      </c>
      <c r="X46" t="str">
        <f t="shared" si="15"/>
        <v/>
      </c>
      <c r="Y46" t="str">
        <f t="shared" si="16"/>
        <v/>
      </c>
      <c r="Z46" t="str">
        <f t="shared" si="17"/>
        <v/>
      </c>
      <c r="AA46" t="str">
        <f t="shared" si="18"/>
        <v/>
      </c>
      <c r="AB46" t="str">
        <f t="shared" si="19"/>
        <v/>
      </c>
      <c r="AC46" t="str">
        <f t="shared" si="20"/>
        <v/>
      </c>
      <c r="AD46" t="str">
        <f t="shared" si="21"/>
        <v/>
      </c>
      <c r="AE46" t="str">
        <f t="shared" si="22"/>
        <v/>
      </c>
      <c r="AF46" t="str">
        <f t="shared" si="23"/>
        <v/>
      </c>
      <c r="AG46" t="str">
        <f t="shared" si="24"/>
        <v/>
      </c>
      <c r="AH46" t="str">
        <f t="shared" si="25"/>
        <v/>
      </c>
      <c r="AI46" t="str">
        <f t="shared" si="26"/>
        <v/>
      </c>
      <c r="AJ46" t="str">
        <f t="shared" si="27"/>
        <v/>
      </c>
      <c r="AK46" t="str">
        <f t="shared" si="28"/>
        <v/>
      </c>
      <c r="AL46" t="str">
        <f t="shared" si="29"/>
        <v/>
      </c>
      <c r="AM46" t="str">
        <f t="shared" si="30"/>
        <v/>
      </c>
      <c r="AN46" t="str">
        <f t="shared" si="31"/>
        <v/>
      </c>
      <c r="AO46" t="str">
        <f t="shared" si="32"/>
        <v/>
      </c>
      <c r="AP46" t="str">
        <f t="shared" si="33"/>
        <v/>
      </c>
      <c r="AQ46" t="str">
        <f t="shared" si="34"/>
        <v/>
      </c>
      <c r="AR46" t="str">
        <f t="shared" si="35"/>
        <v/>
      </c>
      <c r="AS46" t="str">
        <f t="shared" si="36"/>
        <v/>
      </c>
      <c r="AT46" t="str">
        <f t="shared" si="37"/>
        <v/>
      </c>
      <c r="AU46" t="str">
        <f t="shared" si="38"/>
        <v/>
      </c>
      <c r="AV46" t="str">
        <f t="shared" si="39"/>
        <v/>
      </c>
      <c r="AW46" t="str">
        <f t="shared" si="40"/>
        <v/>
      </c>
      <c r="AX46" t="str">
        <f t="shared" si="41"/>
        <v/>
      </c>
      <c r="AY46" t="str">
        <f t="shared" si="42"/>
        <v/>
      </c>
      <c r="AZ46" t="str">
        <f>IF(OR($A46="",$A46&lt;&gt;Ficha!$C$4),"",COUNTIF($A$2:$A46,Ficha!$C$4))</f>
        <v/>
      </c>
    </row>
    <row r="47" spans="1:52">
      <c r="A47" s="7" t="str">
        <f>IF(INDEX(Banco!$A:$A,ROW())="","",INDEX(Banco!$A:$A,ROW()))</f>
        <v/>
      </c>
      <c r="B47" s="7" t="str">
        <f>IF(INDEX(Banco!$B:$B,ROW())="","",INDEX(Banco!$B:$B,ROW()))</f>
        <v/>
      </c>
      <c r="C47" s="7" t="str">
        <f>IF(INDEX(Banco!$C:$C,ROW())="","",INDEX(Banco!$C:$C,ROW()))</f>
        <v/>
      </c>
      <c r="D47" s="8" t="str">
        <f>IF(INDEX(Banco!$D:$D,ROW())="","",INDEX(Banco!$D:$D,ROW()))</f>
        <v/>
      </c>
      <c r="E47" s="8" t="str">
        <f>IF(INDEX(Banco!$E:$E,ROW())="","",INDEX(Banco!$E:$E,ROW()))</f>
        <v/>
      </c>
      <c r="F47" s="9" t="str">
        <f>IF(INDEX(Banco!$F:$F,ROW())="","",INDEX(Banco!$F:$F,ROW()))</f>
        <v/>
      </c>
      <c r="G47" s="9" t="str">
        <f>IF(INDEX(Banco!$G:$G,ROW())="","",INDEX(Banco!$G:$G,ROW()))</f>
        <v/>
      </c>
      <c r="H47" s="7" t="str">
        <f>IF(INDEX(Banco!$H:$H,ROW())="","",INDEX(Banco!$H:$H,ROW()))</f>
        <v/>
      </c>
      <c r="I47" t="str">
        <f t="shared" si="0"/>
        <v/>
      </c>
      <c r="J47" s="10" t="str">
        <f t="shared" si="1"/>
        <v/>
      </c>
      <c r="K47" s="11" t="str">
        <f t="shared" si="2"/>
        <v>—</v>
      </c>
      <c r="L47" t="str">
        <f t="shared" si="3"/>
        <v/>
      </c>
      <c r="M47" s="11" t="str">
        <f t="shared" si="4"/>
        <v>—</v>
      </c>
      <c r="N47" t="str">
        <f t="shared" si="5"/>
        <v/>
      </c>
      <c r="O47" s="11" t="str">
        <f t="shared" si="6"/>
        <v>—</v>
      </c>
      <c r="P47" t="str">
        <f t="shared" si="7"/>
        <v/>
      </c>
      <c r="Q47" s="11" t="str">
        <f t="shared" si="8"/>
        <v>—</v>
      </c>
      <c r="R47" t="str">
        <f t="shared" si="9"/>
        <v/>
      </c>
      <c r="S47" t="str">
        <f t="shared" si="10"/>
        <v/>
      </c>
      <c r="T47" t="str">
        <f t="shared" si="11"/>
        <v/>
      </c>
      <c r="U47" t="str">
        <f t="shared" si="12"/>
        <v/>
      </c>
      <c r="V47" t="str">
        <f t="shared" si="13"/>
        <v/>
      </c>
      <c r="W47" t="str">
        <f t="shared" si="14"/>
        <v/>
      </c>
      <c r="X47" t="str">
        <f t="shared" si="15"/>
        <v/>
      </c>
      <c r="Y47" t="str">
        <f t="shared" si="16"/>
        <v/>
      </c>
      <c r="Z47" t="str">
        <f t="shared" si="17"/>
        <v/>
      </c>
      <c r="AA47" t="str">
        <f t="shared" si="18"/>
        <v/>
      </c>
      <c r="AB47" t="str">
        <f t="shared" si="19"/>
        <v/>
      </c>
      <c r="AC47" t="str">
        <f t="shared" si="20"/>
        <v/>
      </c>
      <c r="AD47" t="str">
        <f t="shared" si="21"/>
        <v/>
      </c>
      <c r="AE47" t="str">
        <f t="shared" si="22"/>
        <v/>
      </c>
      <c r="AF47" t="str">
        <f t="shared" si="23"/>
        <v/>
      </c>
      <c r="AG47" t="str">
        <f t="shared" si="24"/>
        <v/>
      </c>
      <c r="AH47" t="str">
        <f t="shared" si="25"/>
        <v/>
      </c>
      <c r="AI47" t="str">
        <f t="shared" si="26"/>
        <v/>
      </c>
      <c r="AJ47" t="str">
        <f t="shared" si="27"/>
        <v/>
      </c>
      <c r="AK47" t="str">
        <f t="shared" si="28"/>
        <v/>
      </c>
      <c r="AL47" t="str">
        <f t="shared" si="29"/>
        <v/>
      </c>
      <c r="AM47" t="str">
        <f t="shared" si="30"/>
        <v/>
      </c>
      <c r="AN47" t="str">
        <f t="shared" si="31"/>
        <v/>
      </c>
      <c r="AO47" t="str">
        <f t="shared" si="32"/>
        <v/>
      </c>
      <c r="AP47" t="str">
        <f t="shared" si="33"/>
        <v/>
      </c>
      <c r="AQ47" t="str">
        <f t="shared" si="34"/>
        <v/>
      </c>
      <c r="AR47" t="str">
        <f t="shared" si="35"/>
        <v/>
      </c>
      <c r="AS47" t="str">
        <f t="shared" si="36"/>
        <v/>
      </c>
      <c r="AT47" t="str">
        <f t="shared" si="37"/>
        <v/>
      </c>
      <c r="AU47" t="str">
        <f t="shared" si="38"/>
        <v/>
      </c>
      <c r="AV47" t="str">
        <f t="shared" si="39"/>
        <v/>
      </c>
      <c r="AW47" t="str">
        <f t="shared" si="40"/>
        <v/>
      </c>
      <c r="AX47" t="str">
        <f t="shared" si="41"/>
        <v/>
      </c>
      <c r="AY47" t="str">
        <f t="shared" si="42"/>
        <v/>
      </c>
      <c r="AZ47" t="str">
        <f>IF(OR($A47="",$A47&lt;&gt;Ficha!$C$4),"",COUNTIF($A$2:$A47,Ficha!$C$4))</f>
        <v/>
      </c>
    </row>
    <row r="48" spans="1:52">
      <c r="A48" s="7" t="str">
        <f>IF(INDEX(Banco!$A:$A,ROW())="","",INDEX(Banco!$A:$A,ROW()))</f>
        <v/>
      </c>
      <c r="B48" s="7" t="str">
        <f>IF(INDEX(Banco!$B:$B,ROW())="","",INDEX(Banco!$B:$B,ROW()))</f>
        <v/>
      </c>
      <c r="C48" s="7" t="str">
        <f>IF(INDEX(Banco!$C:$C,ROW())="","",INDEX(Banco!$C:$C,ROW()))</f>
        <v/>
      </c>
      <c r="D48" s="8" t="str">
        <f>IF(INDEX(Banco!$D:$D,ROW())="","",INDEX(Banco!$D:$D,ROW()))</f>
        <v/>
      </c>
      <c r="E48" s="8" t="str">
        <f>IF(INDEX(Banco!$E:$E,ROW())="","",INDEX(Banco!$E:$E,ROW()))</f>
        <v/>
      </c>
      <c r="F48" s="9" t="str">
        <f>IF(INDEX(Banco!$F:$F,ROW())="","",INDEX(Banco!$F:$F,ROW()))</f>
        <v/>
      </c>
      <c r="G48" s="9" t="str">
        <f>IF(INDEX(Banco!$G:$G,ROW())="","",INDEX(Banco!$G:$G,ROW()))</f>
        <v/>
      </c>
      <c r="H48" s="7" t="str">
        <f>IF(INDEX(Banco!$H:$H,ROW())="","",INDEX(Banco!$H:$H,ROW()))</f>
        <v/>
      </c>
      <c r="I48" t="str">
        <f t="shared" si="0"/>
        <v/>
      </c>
      <c r="J48" s="10" t="str">
        <f t="shared" si="1"/>
        <v/>
      </c>
      <c r="K48" s="11" t="str">
        <f t="shared" si="2"/>
        <v>—</v>
      </c>
      <c r="L48" t="str">
        <f t="shared" si="3"/>
        <v/>
      </c>
      <c r="M48" s="11" t="str">
        <f t="shared" si="4"/>
        <v>—</v>
      </c>
      <c r="N48" t="str">
        <f t="shared" si="5"/>
        <v/>
      </c>
      <c r="O48" s="11" t="str">
        <f t="shared" si="6"/>
        <v>—</v>
      </c>
      <c r="P48" t="str">
        <f t="shared" si="7"/>
        <v/>
      </c>
      <c r="Q48" s="11" t="str">
        <f t="shared" si="8"/>
        <v>—</v>
      </c>
      <c r="R48" t="str">
        <f t="shared" si="9"/>
        <v/>
      </c>
      <c r="S48" t="str">
        <f t="shared" si="10"/>
        <v/>
      </c>
      <c r="T48" t="str">
        <f t="shared" si="11"/>
        <v/>
      </c>
      <c r="U48" t="str">
        <f t="shared" si="12"/>
        <v/>
      </c>
      <c r="V48" t="str">
        <f t="shared" si="13"/>
        <v/>
      </c>
      <c r="W48" t="str">
        <f t="shared" si="14"/>
        <v/>
      </c>
      <c r="X48" t="str">
        <f t="shared" si="15"/>
        <v/>
      </c>
      <c r="Y48" t="str">
        <f t="shared" si="16"/>
        <v/>
      </c>
      <c r="Z48" t="str">
        <f t="shared" si="17"/>
        <v/>
      </c>
      <c r="AA48" t="str">
        <f t="shared" si="18"/>
        <v/>
      </c>
      <c r="AB48" t="str">
        <f t="shared" si="19"/>
        <v/>
      </c>
      <c r="AC48" t="str">
        <f t="shared" si="20"/>
        <v/>
      </c>
      <c r="AD48" t="str">
        <f t="shared" si="21"/>
        <v/>
      </c>
      <c r="AE48" t="str">
        <f t="shared" si="22"/>
        <v/>
      </c>
      <c r="AF48" t="str">
        <f t="shared" si="23"/>
        <v/>
      </c>
      <c r="AG48" t="str">
        <f t="shared" si="24"/>
        <v/>
      </c>
      <c r="AH48" t="str">
        <f t="shared" si="25"/>
        <v/>
      </c>
      <c r="AI48" t="str">
        <f t="shared" si="26"/>
        <v/>
      </c>
      <c r="AJ48" t="str">
        <f t="shared" si="27"/>
        <v/>
      </c>
      <c r="AK48" t="str">
        <f t="shared" si="28"/>
        <v/>
      </c>
      <c r="AL48" t="str">
        <f t="shared" si="29"/>
        <v/>
      </c>
      <c r="AM48" t="str">
        <f t="shared" si="30"/>
        <v/>
      </c>
      <c r="AN48" t="str">
        <f t="shared" si="31"/>
        <v/>
      </c>
      <c r="AO48" t="str">
        <f t="shared" si="32"/>
        <v/>
      </c>
      <c r="AP48" t="str">
        <f t="shared" si="33"/>
        <v/>
      </c>
      <c r="AQ48" t="str">
        <f t="shared" si="34"/>
        <v/>
      </c>
      <c r="AR48" t="str">
        <f t="shared" si="35"/>
        <v/>
      </c>
      <c r="AS48" t="str">
        <f t="shared" si="36"/>
        <v/>
      </c>
      <c r="AT48" t="str">
        <f t="shared" si="37"/>
        <v/>
      </c>
      <c r="AU48" t="str">
        <f t="shared" si="38"/>
        <v/>
      </c>
      <c r="AV48" t="str">
        <f t="shared" si="39"/>
        <v/>
      </c>
      <c r="AW48" t="str">
        <f t="shared" si="40"/>
        <v/>
      </c>
      <c r="AX48" t="str">
        <f t="shared" si="41"/>
        <v/>
      </c>
      <c r="AY48" t="str">
        <f t="shared" si="42"/>
        <v/>
      </c>
      <c r="AZ48" t="str">
        <f>IF(OR($A48="",$A48&lt;&gt;Ficha!$C$4),"",COUNTIF($A$2:$A48,Ficha!$C$4))</f>
        <v/>
      </c>
    </row>
    <row r="49" spans="1:52">
      <c r="A49" s="7" t="str">
        <f>IF(INDEX(Banco!$A:$A,ROW())="","",INDEX(Banco!$A:$A,ROW()))</f>
        <v/>
      </c>
      <c r="B49" s="7" t="str">
        <f>IF(INDEX(Banco!$B:$B,ROW())="","",INDEX(Banco!$B:$B,ROW()))</f>
        <v/>
      </c>
      <c r="C49" s="7" t="str">
        <f>IF(INDEX(Banco!$C:$C,ROW())="","",INDEX(Banco!$C:$C,ROW()))</f>
        <v/>
      </c>
      <c r="D49" s="8" t="str">
        <f>IF(INDEX(Banco!$D:$D,ROW())="","",INDEX(Banco!$D:$D,ROW()))</f>
        <v/>
      </c>
      <c r="E49" s="8" t="str">
        <f>IF(INDEX(Banco!$E:$E,ROW())="","",INDEX(Banco!$E:$E,ROW()))</f>
        <v/>
      </c>
      <c r="F49" s="9" t="str">
        <f>IF(INDEX(Banco!$F:$F,ROW())="","",INDEX(Banco!$F:$F,ROW()))</f>
        <v/>
      </c>
      <c r="G49" s="9" t="str">
        <f>IF(INDEX(Banco!$G:$G,ROW())="","",INDEX(Banco!$G:$G,ROW()))</f>
        <v/>
      </c>
      <c r="H49" s="7" t="str">
        <f>IF(INDEX(Banco!$H:$H,ROW())="","",INDEX(Banco!$H:$H,ROW()))</f>
        <v/>
      </c>
      <c r="I49" t="str">
        <f t="shared" si="0"/>
        <v/>
      </c>
      <c r="J49" s="10" t="str">
        <f t="shared" si="1"/>
        <v/>
      </c>
      <c r="K49" s="11" t="str">
        <f t="shared" si="2"/>
        <v>—</v>
      </c>
      <c r="L49" t="str">
        <f t="shared" si="3"/>
        <v/>
      </c>
      <c r="M49" s="11" t="str">
        <f t="shared" si="4"/>
        <v>—</v>
      </c>
      <c r="N49" t="str">
        <f t="shared" si="5"/>
        <v/>
      </c>
      <c r="O49" s="11" t="str">
        <f t="shared" si="6"/>
        <v>—</v>
      </c>
      <c r="P49" t="str">
        <f t="shared" si="7"/>
        <v/>
      </c>
      <c r="Q49" s="11" t="str">
        <f t="shared" si="8"/>
        <v>—</v>
      </c>
      <c r="R49" t="str">
        <f t="shared" si="9"/>
        <v/>
      </c>
      <c r="S49" t="str">
        <f t="shared" si="10"/>
        <v/>
      </c>
      <c r="T49" t="str">
        <f t="shared" si="11"/>
        <v/>
      </c>
      <c r="U49" t="str">
        <f t="shared" si="12"/>
        <v/>
      </c>
      <c r="V49" t="str">
        <f t="shared" si="13"/>
        <v/>
      </c>
      <c r="W49" t="str">
        <f t="shared" si="14"/>
        <v/>
      </c>
      <c r="X49" t="str">
        <f t="shared" si="15"/>
        <v/>
      </c>
      <c r="Y49" t="str">
        <f t="shared" si="16"/>
        <v/>
      </c>
      <c r="Z49" t="str">
        <f t="shared" si="17"/>
        <v/>
      </c>
      <c r="AA49" t="str">
        <f t="shared" si="18"/>
        <v/>
      </c>
      <c r="AB49" t="str">
        <f t="shared" si="19"/>
        <v/>
      </c>
      <c r="AC49" t="str">
        <f t="shared" si="20"/>
        <v/>
      </c>
      <c r="AD49" t="str">
        <f t="shared" si="21"/>
        <v/>
      </c>
      <c r="AE49" t="str">
        <f t="shared" si="22"/>
        <v/>
      </c>
      <c r="AF49" t="str">
        <f t="shared" si="23"/>
        <v/>
      </c>
      <c r="AG49" t="str">
        <f t="shared" si="24"/>
        <v/>
      </c>
      <c r="AH49" t="str">
        <f t="shared" si="25"/>
        <v/>
      </c>
      <c r="AI49" t="str">
        <f t="shared" si="26"/>
        <v/>
      </c>
      <c r="AJ49" t="str">
        <f t="shared" si="27"/>
        <v/>
      </c>
      <c r="AK49" t="str">
        <f t="shared" si="28"/>
        <v/>
      </c>
      <c r="AL49" t="str">
        <f t="shared" si="29"/>
        <v/>
      </c>
      <c r="AM49" t="str">
        <f t="shared" si="30"/>
        <v/>
      </c>
      <c r="AN49" t="str">
        <f t="shared" si="31"/>
        <v/>
      </c>
      <c r="AO49" t="str">
        <f t="shared" si="32"/>
        <v/>
      </c>
      <c r="AP49" t="str">
        <f t="shared" si="33"/>
        <v/>
      </c>
      <c r="AQ49" t="str">
        <f t="shared" si="34"/>
        <v/>
      </c>
      <c r="AR49" t="str">
        <f t="shared" si="35"/>
        <v/>
      </c>
      <c r="AS49" t="str">
        <f t="shared" si="36"/>
        <v/>
      </c>
      <c r="AT49" t="str">
        <f t="shared" si="37"/>
        <v/>
      </c>
      <c r="AU49" t="str">
        <f t="shared" si="38"/>
        <v/>
      </c>
      <c r="AV49" t="str">
        <f t="shared" si="39"/>
        <v/>
      </c>
      <c r="AW49" t="str">
        <f t="shared" si="40"/>
        <v/>
      </c>
      <c r="AX49" t="str">
        <f t="shared" si="41"/>
        <v/>
      </c>
      <c r="AY49" t="str">
        <f t="shared" si="42"/>
        <v/>
      </c>
      <c r="AZ49" t="str">
        <f>IF(OR($A49="",$A49&lt;&gt;Ficha!$C$4),"",COUNTIF($A$2:$A49,Ficha!$C$4))</f>
        <v/>
      </c>
    </row>
    <row r="50" spans="1:52">
      <c r="A50" s="7" t="str">
        <f>IF(INDEX(Banco!$A:$A,ROW())="","",INDEX(Banco!$A:$A,ROW()))</f>
        <v/>
      </c>
      <c r="B50" s="7" t="str">
        <f>IF(INDEX(Banco!$B:$B,ROW())="","",INDEX(Banco!$B:$B,ROW()))</f>
        <v/>
      </c>
      <c r="C50" s="7" t="str">
        <f>IF(INDEX(Banco!$C:$C,ROW())="","",INDEX(Banco!$C:$C,ROW()))</f>
        <v/>
      </c>
      <c r="D50" s="8" t="str">
        <f>IF(INDEX(Banco!$D:$D,ROW())="","",INDEX(Banco!$D:$D,ROW()))</f>
        <v/>
      </c>
      <c r="E50" s="8" t="str">
        <f>IF(INDEX(Banco!$E:$E,ROW())="","",INDEX(Banco!$E:$E,ROW()))</f>
        <v/>
      </c>
      <c r="F50" s="9" t="str">
        <f>IF(INDEX(Banco!$F:$F,ROW())="","",INDEX(Banco!$F:$F,ROW()))</f>
        <v/>
      </c>
      <c r="G50" s="9" t="str">
        <f>IF(INDEX(Banco!$G:$G,ROW())="","",INDEX(Banco!$G:$G,ROW()))</f>
        <v/>
      </c>
      <c r="H50" s="7" t="str">
        <f>IF(INDEX(Banco!$H:$H,ROW())="","",INDEX(Banco!$H:$H,ROW()))</f>
        <v/>
      </c>
      <c r="I50" t="str">
        <f t="shared" si="0"/>
        <v/>
      </c>
      <c r="J50" s="10" t="str">
        <f t="shared" si="1"/>
        <v/>
      </c>
      <c r="K50" s="11" t="str">
        <f t="shared" si="2"/>
        <v>—</v>
      </c>
      <c r="L50" t="str">
        <f t="shared" si="3"/>
        <v/>
      </c>
      <c r="M50" s="11" t="str">
        <f t="shared" si="4"/>
        <v>—</v>
      </c>
      <c r="N50" t="str">
        <f t="shared" si="5"/>
        <v/>
      </c>
      <c r="O50" s="11" t="str">
        <f t="shared" si="6"/>
        <v>—</v>
      </c>
      <c r="P50" t="str">
        <f t="shared" si="7"/>
        <v/>
      </c>
      <c r="Q50" s="11" t="str">
        <f t="shared" si="8"/>
        <v>—</v>
      </c>
      <c r="R50" t="str">
        <f t="shared" si="9"/>
        <v/>
      </c>
      <c r="S50" t="str">
        <f t="shared" si="10"/>
        <v/>
      </c>
      <c r="T50" t="str">
        <f t="shared" si="11"/>
        <v/>
      </c>
      <c r="U50" t="str">
        <f t="shared" si="12"/>
        <v/>
      </c>
      <c r="V50" t="str">
        <f t="shared" si="13"/>
        <v/>
      </c>
      <c r="W50" t="str">
        <f t="shared" si="14"/>
        <v/>
      </c>
      <c r="X50" t="str">
        <f t="shared" si="15"/>
        <v/>
      </c>
      <c r="Y50" t="str">
        <f t="shared" si="16"/>
        <v/>
      </c>
      <c r="Z50" t="str">
        <f t="shared" si="17"/>
        <v/>
      </c>
      <c r="AA50" t="str">
        <f t="shared" si="18"/>
        <v/>
      </c>
      <c r="AB50" t="str">
        <f t="shared" si="19"/>
        <v/>
      </c>
      <c r="AC50" t="str">
        <f t="shared" si="20"/>
        <v/>
      </c>
      <c r="AD50" t="str">
        <f t="shared" si="21"/>
        <v/>
      </c>
      <c r="AE50" t="str">
        <f t="shared" si="22"/>
        <v/>
      </c>
      <c r="AF50" t="str">
        <f t="shared" si="23"/>
        <v/>
      </c>
      <c r="AG50" t="str">
        <f t="shared" si="24"/>
        <v/>
      </c>
      <c r="AH50" t="str">
        <f t="shared" si="25"/>
        <v/>
      </c>
      <c r="AI50" t="str">
        <f t="shared" si="26"/>
        <v/>
      </c>
      <c r="AJ50" t="str">
        <f t="shared" si="27"/>
        <v/>
      </c>
      <c r="AK50" t="str">
        <f t="shared" si="28"/>
        <v/>
      </c>
      <c r="AL50" t="str">
        <f t="shared" si="29"/>
        <v/>
      </c>
      <c r="AM50" t="str">
        <f t="shared" si="30"/>
        <v/>
      </c>
      <c r="AN50" t="str">
        <f t="shared" si="31"/>
        <v/>
      </c>
      <c r="AO50" t="str">
        <f t="shared" si="32"/>
        <v/>
      </c>
      <c r="AP50" t="str">
        <f t="shared" si="33"/>
        <v/>
      </c>
      <c r="AQ50" t="str">
        <f t="shared" si="34"/>
        <v/>
      </c>
      <c r="AR50" t="str">
        <f t="shared" si="35"/>
        <v/>
      </c>
      <c r="AS50" t="str">
        <f t="shared" si="36"/>
        <v/>
      </c>
      <c r="AT50" t="str">
        <f t="shared" si="37"/>
        <v/>
      </c>
      <c r="AU50" t="str">
        <f t="shared" si="38"/>
        <v/>
      </c>
      <c r="AV50" t="str">
        <f t="shared" si="39"/>
        <v/>
      </c>
      <c r="AW50" t="str">
        <f t="shared" si="40"/>
        <v/>
      </c>
      <c r="AX50" t="str">
        <f t="shared" si="41"/>
        <v/>
      </c>
      <c r="AY50" t="str">
        <f t="shared" si="42"/>
        <v/>
      </c>
      <c r="AZ50" t="str">
        <f>IF(OR($A50="",$A50&lt;&gt;Ficha!$C$4),"",COUNTIF($A$2:$A50,Ficha!$C$4))</f>
        <v/>
      </c>
    </row>
    <row r="51" spans="1:52">
      <c r="A51" s="7" t="str">
        <f>IF(INDEX(Banco!$A:$A,ROW())="","",INDEX(Banco!$A:$A,ROW()))</f>
        <v/>
      </c>
      <c r="B51" s="7" t="str">
        <f>IF(INDEX(Banco!$B:$B,ROW())="","",INDEX(Banco!$B:$B,ROW()))</f>
        <v/>
      </c>
      <c r="C51" s="7" t="str">
        <f>IF(INDEX(Banco!$C:$C,ROW())="","",INDEX(Banco!$C:$C,ROW()))</f>
        <v/>
      </c>
      <c r="D51" s="8" t="str">
        <f>IF(INDEX(Banco!$D:$D,ROW())="","",INDEX(Banco!$D:$D,ROW()))</f>
        <v/>
      </c>
      <c r="E51" s="8" t="str">
        <f>IF(INDEX(Banco!$E:$E,ROW())="","",INDEX(Banco!$E:$E,ROW()))</f>
        <v/>
      </c>
      <c r="F51" s="9" t="str">
        <f>IF(INDEX(Banco!$F:$F,ROW())="","",INDEX(Banco!$F:$F,ROW()))</f>
        <v/>
      </c>
      <c r="G51" s="9" t="str">
        <f>IF(INDEX(Banco!$G:$G,ROW())="","",INDEX(Banco!$G:$G,ROW()))</f>
        <v/>
      </c>
      <c r="H51" s="7" t="str">
        <f>IF(INDEX(Banco!$H:$H,ROW())="","",INDEX(Banco!$H:$H,ROW()))</f>
        <v/>
      </c>
      <c r="I51" t="str">
        <f t="shared" si="0"/>
        <v/>
      </c>
      <c r="J51" s="10" t="str">
        <f t="shared" si="1"/>
        <v/>
      </c>
      <c r="K51" s="11" t="str">
        <f t="shared" si="2"/>
        <v>—</v>
      </c>
      <c r="L51" t="str">
        <f t="shared" si="3"/>
        <v/>
      </c>
      <c r="M51" s="11" t="str">
        <f t="shared" si="4"/>
        <v>—</v>
      </c>
      <c r="N51" t="str">
        <f t="shared" si="5"/>
        <v/>
      </c>
      <c r="O51" s="11" t="str">
        <f t="shared" si="6"/>
        <v>—</v>
      </c>
      <c r="P51" t="str">
        <f t="shared" si="7"/>
        <v/>
      </c>
      <c r="Q51" s="11" t="str">
        <f t="shared" si="8"/>
        <v>—</v>
      </c>
      <c r="R51" t="str">
        <f t="shared" si="9"/>
        <v/>
      </c>
      <c r="S51" t="str">
        <f t="shared" si="10"/>
        <v/>
      </c>
      <c r="T51" t="str">
        <f t="shared" si="11"/>
        <v/>
      </c>
      <c r="U51" t="str">
        <f t="shared" si="12"/>
        <v/>
      </c>
      <c r="V51" t="str">
        <f t="shared" si="13"/>
        <v/>
      </c>
      <c r="W51" t="str">
        <f t="shared" si="14"/>
        <v/>
      </c>
      <c r="X51" t="str">
        <f t="shared" si="15"/>
        <v/>
      </c>
      <c r="Y51" t="str">
        <f t="shared" si="16"/>
        <v/>
      </c>
      <c r="Z51" t="str">
        <f t="shared" si="17"/>
        <v/>
      </c>
      <c r="AA51" t="str">
        <f t="shared" si="18"/>
        <v/>
      </c>
      <c r="AB51" t="str">
        <f t="shared" si="19"/>
        <v/>
      </c>
      <c r="AC51" t="str">
        <f t="shared" si="20"/>
        <v/>
      </c>
      <c r="AD51" t="str">
        <f t="shared" si="21"/>
        <v/>
      </c>
      <c r="AE51" t="str">
        <f t="shared" si="22"/>
        <v/>
      </c>
      <c r="AF51" t="str">
        <f t="shared" si="23"/>
        <v/>
      </c>
      <c r="AG51" t="str">
        <f t="shared" si="24"/>
        <v/>
      </c>
      <c r="AH51" t="str">
        <f t="shared" si="25"/>
        <v/>
      </c>
      <c r="AI51" t="str">
        <f t="shared" si="26"/>
        <v/>
      </c>
      <c r="AJ51" t="str">
        <f t="shared" si="27"/>
        <v/>
      </c>
      <c r="AK51" t="str">
        <f t="shared" si="28"/>
        <v/>
      </c>
      <c r="AL51" t="str">
        <f t="shared" si="29"/>
        <v/>
      </c>
      <c r="AM51" t="str">
        <f t="shared" si="30"/>
        <v/>
      </c>
      <c r="AN51" t="str">
        <f t="shared" si="31"/>
        <v/>
      </c>
      <c r="AO51" t="str">
        <f t="shared" si="32"/>
        <v/>
      </c>
      <c r="AP51" t="str">
        <f t="shared" si="33"/>
        <v/>
      </c>
      <c r="AQ51" t="str">
        <f t="shared" si="34"/>
        <v/>
      </c>
      <c r="AR51" t="str">
        <f t="shared" si="35"/>
        <v/>
      </c>
      <c r="AS51" t="str">
        <f t="shared" si="36"/>
        <v/>
      </c>
      <c r="AT51" t="str">
        <f t="shared" si="37"/>
        <v/>
      </c>
      <c r="AU51" t="str">
        <f t="shared" si="38"/>
        <v/>
      </c>
      <c r="AV51" t="str">
        <f t="shared" si="39"/>
        <v/>
      </c>
      <c r="AW51" t="str">
        <f t="shared" si="40"/>
        <v/>
      </c>
      <c r="AX51" t="str">
        <f t="shared" si="41"/>
        <v/>
      </c>
      <c r="AY51" t="str">
        <f t="shared" si="42"/>
        <v/>
      </c>
      <c r="AZ51" t="str">
        <f>IF(OR($A51="",$A51&lt;&gt;Ficha!$C$4),"",COUNTIF($A$2:$A51,Ficha!$C$4))</f>
        <v/>
      </c>
    </row>
    <row r="52" spans="1:52">
      <c r="A52" s="7" t="str">
        <f>IF(INDEX(Banco!$A:$A,ROW())="","",INDEX(Banco!$A:$A,ROW()))</f>
        <v/>
      </c>
      <c r="B52" s="7" t="str">
        <f>IF(INDEX(Banco!$B:$B,ROW())="","",INDEX(Banco!$B:$B,ROW()))</f>
        <v/>
      </c>
      <c r="C52" s="7" t="str">
        <f>IF(INDEX(Banco!$C:$C,ROW())="","",INDEX(Banco!$C:$C,ROW()))</f>
        <v/>
      </c>
      <c r="D52" s="8" t="str">
        <f>IF(INDEX(Banco!$D:$D,ROW())="","",INDEX(Banco!$D:$D,ROW()))</f>
        <v/>
      </c>
      <c r="E52" s="8" t="str">
        <f>IF(INDEX(Banco!$E:$E,ROW())="","",INDEX(Banco!$E:$E,ROW()))</f>
        <v/>
      </c>
      <c r="F52" s="9" t="str">
        <f>IF(INDEX(Banco!$F:$F,ROW())="","",INDEX(Banco!$F:$F,ROW()))</f>
        <v/>
      </c>
      <c r="G52" s="9" t="str">
        <f>IF(INDEX(Banco!$G:$G,ROW())="","",INDEX(Banco!$G:$G,ROW()))</f>
        <v/>
      </c>
      <c r="H52" s="7" t="str">
        <f>IF(INDEX(Banco!$H:$H,ROW())="","",INDEX(Banco!$H:$H,ROW()))</f>
        <v/>
      </c>
      <c r="I52" t="str">
        <f t="shared" si="0"/>
        <v/>
      </c>
      <c r="J52" s="10" t="str">
        <f t="shared" si="1"/>
        <v/>
      </c>
      <c r="K52" s="11" t="str">
        <f t="shared" si="2"/>
        <v>—</v>
      </c>
      <c r="L52" t="str">
        <f t="shared" si="3"/>
        <v/>
      </c>
      <c r="M52" s="11" t="str">
        <f t="shared" si="4"/>
        <v>—</v>
      </c>
      <c r="N52" t="str">
        <f t="shared" si="5"/>
        <v/>
      </c>
      <c r="O52" s="11" t="str">
        <f t="shared" si="6"/>
        <v>—</v>
      </c>
      <c r="P52" t="str">
        <f t="shared" si="7"/>
        <v/>
      </c>
      <c r="Q52" s="11" t="str">
        <f t="shared" si="8"/>
        <v>—</v>
      </c>
      <c r="R52" t="str">
        <f t="shared" si="9"/>
        <v/>
      </c>
      <c r="S52" t="str">
        <f t="shared" si="10"/>
        <v/>
      </c>
      <c r="T52" t="str">
        <f t="shared" si="11"/>
        <v/>
      </c>
      <c r="U52" t="str">
        <f t="shared" si="12"/>
        <v/>
      </c>
      <c r="V52" t="str">
        <f t="shared" si="13"/>
        <v/>
      </c>
      <c r="W52" t="str">
        <f t="shared" si="14"/>
        <v/>
      </c>
      <c r="X52" t="str">
        <f t="shared" si="15"/>
        <v/>
      </c>
      <c r="Y52" t="str">
        <f t="shared" si="16"/>
        <v/>
      </c>
      <c r="Z52" t="str">
        <f t="shared" si="17"/>
        <v/>
      </c>
      <c r="AA52" t="str">
        <f t="shared" si="18"/>
        <v/>
      </c>
      <c r="AB52" t="str">
        <f t="shared" si="19"/>
        <v/>
      </c>
      <c r="AC52" t="str">
        <f t="shared" si="20"/>
        <v/>
      </c>
      <c r="AD52" t="str">
        <f t="shared" si="21"/>
        <v/>
      </c>
      <c r="AE52" t="str">
        <f t="shared" si="22"/>
        <v/>
      </c>
      <c r="AF52" t="str">
        <f t="shared" si="23"/>
        <v/>
      </c>
      <c r="AG52" t="str">
        <f t="shared" si="24"/>
        <v/>
      </c>
      <c r="AH52" t="str">
        <f t="shared" si="25"/>
        <v/>
      </c>
      <c r="AI52" t="str">
        <f t="shared" si="26"/>
        <v/>
      </c>
      <c r="AJ52" t="str">
        <f t="shared" si="27"/>
        <v/>
      </c>
      <c r="AK52" t="str">
        <f t="shared" si="28"/>
        <v/>
      </c>
      <c r="AL52" t="str">
        <f t="shared" si="29"/>
        <v/>
      </c>
      <c r="AM52" t="str">
        <f t="shared" si="30"/>
        <v/>
      </c>
      <c r="AN52" t="str">
        <f t="shared" si="31"/>
        <v/>
      </c>
      <c r="AO52" t="str">
        <f t="shared" si="32"/>
        <v/>
      </c>
      <c r="AP52" t="str">
        <f t="shared" si="33"/>
        <v/>
      </c>
      <c r="AQ52" t="str">
        <f t="shared" si="34"/>
        <v/>
      </c>
      <c r="AR52" t="str">
        <f t="shared" si="35"/>
        <v/>
      </c>
      <c r="AS52" t="str">
        <f t="shared" si="36"/>
        <v/>
      </c>
      <c r="AT52" t="str">
        <f t="shared" si="37"/>
        <v/>
      </c>
      <c r="AU52" t="str">
        <f t="shared" si="38"/>
        <v/>
      </c>
      <c r="AV52" t="str">
        <f t="shared" si="39"/>
        <v/>
      </c>
      <c r="AW52" t="str">
        <f t="shared" si="40"/>
        <v/>
      </c>
      <c r="AX52" t="str">
        <f t="shared" si="41"/>
        <v/>
      </c>
      <c r="AY52" t="str">
        <f t="shared" si="42"/>
        <v/>
      </c>
      <c r="AZ52" t="str">
        <f>IF(OR($A52="",$A52&lt;&gt;Ficha!$C$4),"",COUNTIF($A$2:$A52,Ficha!$C$4))</f>
        <v/>
      </c>
    </row>
    <row r="53" spans="1:52">
      <c r="A53" s="7" t="str">
        <f>IF(INDEX(Banco!$A:$A,ROW())="","",INDEX(Banco!$A:$A,ROW()))</f>
        <v/>
      </c>
      <c r="B53" s="7" t="str">
        <f>IF(INDEX(Banco!$B:$B,ROW())="","",INDEX(Banco!$B:$B,ROW()))</f>
        <v/>
      </c>
      <c r="C53" s="7" t="str">
        <f>IF(INDEX(Banco!$C:$C,ROW())="","",INDEX(Banco!$C:$C,ROW()))</f>
        <v/>
      </c>
      <c r="D53" s="8" t="str">
        <f>IF(INDEX(Banco!$D:$D,ROW())="","",INDEX(Banco!$D:$D,ROW()))</f>
        <v/>
      </c>
      <c r="E53" s="8" t="str">
        <f>IF(INDEX(Banco!$E:$E,ROW())="","",INDEX(Banco!$E:$E,ROW()))</f>
        <v/>
      </c>
      <c r="F53" s="9" t="str">
        <f>IF(INDEX(Banco!$F:$F,ROW())="","",INDEX(Banco!$F:$F,ROW()))</f>
        <v/>
      </c>
      <c r="G53" s="9" t="str">
        <f>IF(INDEX(Banco!$G:$G,ROW())="","",INDEX(Banco!$G:$G,ROW()))</f>
        <v/>
      </c>
      <c r="H53" s="7" t="str">
        <f>IF(INDEX(Banco!$H:$H,ROW())="","",INDEX(Banco!$H:$H,ROW()))</f>
        <v/>
      </c>
      <c r="I53" t="str">
        <f t="shared" si="0"/>
        <v/>
      </c>
      <c r="J53" s="10" t="str">
        <f t="shared" si="1"/>
        <v/>
      </c>
      <c r="K53" s="11" t="str">
        <f t="shared" si="2"/>
        <v>—</v>
      </c>
      <c r="L53" t="str">
        <f t="shared" si="3"/>
        <v/>
      </c>
      <c r="M53" s="11" t="str">
        <f t="shared" si="4"/>
        <v>—</v>
      </c>
      <c r="N53" t="str">
        <f t="shared" si="5"/>
        <v/>
      </c>
      <c r="O53" s="11" t="str">
        <f t="shared" si="6"/>
        <v>—</v>
      </c>
      <c r="P53" t="str">
        <f t="shared" si="7"/>
        <v/>
      </c>
      <c r="Q53" s="11" t="str">
        <f t="shared" si="8"/>
        <v>—</v>
      </c>
      <c r="R53" t="str">
        <f t="shared" si="9"/>
        <v/>
      </c>
      <c r="S53" t="str">
        <f t="shared" si="10"/>
        <v/>
      </c>
      <c r="T53" t="str">
        <f t="shared" si="11"/>
        <v/>
      </c>
      <c r="U53" t="str">
        <f t="shared" si="12"/>
        <v/>
      </c>
      <c r="V53" t="str">
        <f t="shared" si="13"/>
        <v/>
      </c>
      <c r="W53" t="str">
        <f t="shared" si="14"/>
        <v/>
      </c>
      <c r="X53" t="str">
        <f t="shared" si="15"/>
        <v/>
      </c>
      <c r="Y53" t="str">
        <f t="shared" si="16"/>
        <v/>
      </c>
      <c r="Z53" t="str">
        <f t="shared" si="17"/>
        <v/>
      </c>
      <c r="AA53" t="str">
        <f t="shared" si="18"/>
        <v/>
      </c>
      <c r="AB53" t="str">
        <f t="shared" si="19"/>
        <v/>
      </c>
      <c r="AC53" t="str">
        <f t="shared" si="20"/>
        <v/>
      </c>
      <c r="AD53" t="str">
        <f t="shared" si="21"/>
        <v/>
      </c>
      <c r="AE53" t="str">
        <f t="shared" si="22"/>
        <v/>
      </c>
      <c r="AF53" t="str">
        <f t="shared" si="23"/>
        <v/>
      </c>
      <c r="AG53" t="str">
        <f t="shared" si="24"/>
        <v/>
      </c>
      <c r="AH53" t="str">
        <f t="shared" si="25"/>
        <v/>
      </c>
      <c r="AI53" t="str">
        <f t="shared" si="26"/>
        <v/>
      </c>
      <c r="AJ53" t="str">
        <f t="shared" si="27"/>
        <v/>
      </c>
      <c r="AK53" t="str">
        <f t="shared" si="28"/>
        <v/>
      </c>
      <c r="AL53" t="str">
        <f t="shared" si="29"/>
        <v/>
      </c>
      <c r="AM53" t="str">
        <f t="shared" si="30"/>
        <v/>
      </c>
      <c r="AN53" t="str">
        <f t="shared" si="31"/>
        <v/>
      </c>
      <c r="AO53" t="str">
        <f t="shared" si="32"/>
        <v/>
      </c>
      <c r="AP53" t="str">
        <f t="shared" si="33"/>
        <v/>
      </c>
      <c r="AQ53" t="str">
        <f t="shared" si="34"/>
        <v/>
      </c>
      <c r="AR53" t="str">
        <f t="shared" si="35"/>
        <v/>
      </c>
      <c r="AS53" t="str">
        <f t="shared" si="36"/>
        <v/>
      </c>
      <c r="AT53" t="str">
        <f t="shared" si="37"/>
        <v/>
      </c>
      <c r="AU53" t="str">
        <f t="shared" si="38"/>
        <v/>
      </c>
      <c r="AV53" t="str">
        <f t="shared" si="39"/>
        <v/>
      </c>
      <c r="AW53" t="str">
        <f t="shared" si="40"/>
        <v/>
      </c>
      <c r="AX53" t="str">
        <f t="shared" si="41"/>
        <v/>
      </c>
      <c r="AY53" t="str">
        <f t="shared" si="42"/>
        <v/>
      </c>
      <c r="AZ53" t="str">
        <f>IF(OR($A53="",$A53&lt;&gt;Ficha!$C$4),"",COUNTIF($A$2:$A53,Ficha!$C$4))</f>
        <v/>
      </c>
    </row>
    <row r="54" spans="1:52">
      <c r="A54" s="7" t="str">
        <f>IF(INDEX(Banco!$A:$A,ROW())="","",INDEX(Banco!$A:$A,ROW()))</f>
        <v/>
      </c>
      <c r="B54" s="7" t="str">
        <f>IF(INDEX(Banco!$B:$B,ROW())="","",INDEX(Banco!$B:$B,ROW()))</f>
        <v/>
      </c>
      <c r="C54" s="7" t="str">
        <f>IF(INDEX(Banco!$C:$C,ROW())="","",INDEX(Banco!$C:$C,ROW()))</f>
        <v/>
      </c>
      <c r="D54" s="8" t="str">
        <f>IF(INDEX(Banco!$D:$D,ROW())="","",INDEX(Banco!$D:$D,ROW()))</f>
        <v/>
      </c>
      <c r="E54" s="8" t="str">
        <f>IF(INDEX(Banco!$E:$E,ROW())="","",INDEX(Banco!$E:$E,ROW()))</f>
        <v/>
      </c>
      <c r="F54" s="9" t="str">
        <f>IF(INDEX(Banco!$F:$F,ROW())="","",INDEX(Banco!$F:$F,ROW()))</f>
        <v/>
      </c>
      <c r="G54" s="9" t="str">
        <f>IF(INDEX(Banco!$G:$G,ROW())="","",INDEX(Banco!$G:$G,ROW()))</f>
        <v/>
      </c>
      <c r="H54" s="7" t="str">
        <f>IF(INDEX(Banco!$H:$H,ROW())="","",INDEX(Banco!$H:$H,ROW()))</f>
        <v/>
      </c>
      <c r="I54" t="str">
        <f t="shared" si="0"/>
        <v/>
      </c>
      <c r="J54" s="10" t="str">
        <f t="shared" si="1"/>
        <v/>
      </c>
      <c r="K54" s="11" t="str">
        <f t="shared" si="2"/>
        <v>—</v>
      </c>
      <c r="L54" t="str">
        <f t="shared" si="3"/>
        <v/>
      </c>
      <c r="M54" s="11" t="str">
        <f t="shared" si="4"/>
        <v>—</v>
      </c>
      <c r="N54" t="str">
        <f t="shared" si="5"/>
        <v/>
      </c>
      <c r="O54" s="11" t="str">
        <f t="shared" si="6"/>
        <v>—</v>
      </c>
      <c r="P54" t="str">
        <f t="shared" si="7"/>
        <v/>
      </c>
      <c r="Q54" s="11" t="str">
        <f t="shared" si="8"/>
        <v>—</v>
      </c>
      <c r="R54" t="str">
        <f t="shared" si="9"/>
        <v/>
      </c>
      <c r="S54" t="str">
        <f t="shared" si="10"/>
        <v/>
      </c>
      <c r="T54" t="str">
        <f t="shared" si="11"/>
        <v/>
      </c>
      <c r="U54" t="str">
        <f t="shared" si="12"/>
        <v/>
      </c>
      <c r="V54" t="str">
        <f t="shared" si="13"/>
        <v/>
      </c>
      <c r="W54" t="str">
        <f t="shared" si="14"/>
        <v/>
      </c>
      <c r="X54" t="str">
        <f t="shared" si="15"/>
        <v/>
      </c>
      <c r="Y54" t="str">
        <f t="shared" si="16"/>
        <v/>
      </c>
      <c r="Z54" t="str">
        <f t="shared" si="17"/>
        <v/>
      </c>
      <c r="AA54" t="str">
        <f t="shared" si="18"/>
        <v/>
      </c>
      <c r="AB54" t="str">
        <f t="shared" si="19"/>
        <v/>
      </c>
      <c r="AC54" t="str">
        <f t="shared" si="20"/>
        <v/>
      </c>
      <c r="AD54" t="str">
        <f t="shared" si="21"/>
        <v/>
      </c>
      <c r="AE54" t="str">
        <f t="shared" si="22"/>
        <v/>
      </c>
      <c r="AF54" t="str">
        <f t="shared" si="23"/>
        <v/>
      </c>
      <c r="AG54" t="str">
        <f t="shared" si="24"/>
        <v/>
      </c>
      <c r="AH54" t="str">
        <f t="shared" si="25"/>
        <v/>
      </c>
      <c r="AI54" t="str">
        <f t="shared" si="26"/>
        <v/>
      </c>
      <c r="AJ54" t="str">
        <f t="shared" si="27"/>
        <v/>
      </c>
      <c r="AK54" t="str">
        <f t="shared" si="28"/>
        <v/>
      </c>
      <c r="AL54" t="str">
        <f t="shared" si="29"/>
        <v/>
      </c>
      <c r="AM54" t="str">
        <f t="shared" si="30"/>
        <v/>
      </c>
      <c r="AN54" t="str">
        <f t="shared" si="31"/>
        <v/>
      </c>
      <c r="AO54" t="str">
        <f t="shared" si="32"/>
        <v/>
      </c>
      <c r="AP54" t="str">
        <f t="shared" si="33"/>
        <v/>
      </c>
      <c r="AQ54" t="str">
        <f t="shared" si="34"/>
        <v/>
      </c>
      <c r="AR54" t="str">
        <f t="shared" si="35"/>
        <v/>
      </c>
      <c r="AS54" t="str">
        <f t="shared" si="36"/>
        <v/>
      </c>
      <c r="AT54" t="str">
        <f t="shared" si="37"/>
        <v/>
      </c>
      <c r="AU54" t="str">
        <f t="shared" si="38"/>
        <v/>
      </c>
      <c r="AV54" t="str">
        <f t="shared" si="39"/>
        <v/>
      </c>
      <c r="AW54" t="str">
        <f t="shared" si="40"/>
        <v/>
      </c>
      <c r="AX54" t="str">
        <f t="shared" si="41"/>
        <v/>
      </c>
      <c r="AY54" t="str">
        <f t="shared" si="42"/>
        <v/>
      </c>
      <c r="AZ54" t="str">
        <f>IF(OR($A54="",$A54&lt;&gt;Ficha!$C$4),"",COUNTIF($A$2:$A54,Ficha!$C$4))</f>
        <v/>
      </c>
    </row>
    <row r="55" spans="1:52">
      <c r="A55" s="7" t="str">
        <f>IF(INDEX(Banco!$A:$A,ROW())="","",INDEX(Banco!$A:$A,ROW()))</f>
        <v/>
      </c>
      <c r="B55" s="7" t="str">
        <f>IF(INDEX(Banco!$B:$B,ROW())="","",INDEX(Banco!$B:$B,ROW()))</f>
        <v/>
      </c>
      <c r="C55" s="7" t="str">
        <f>IF(INDEX(Banco!$C:$C,ROW())="","",INDEX(Banco!$C:$C,ROW()))</f>
        <v/>
      </c>
      <c r="D55" s="8" t="str">
        <f>IF(INDEX(Banco!$D:$D,ROW())="","",INDEX(Banco!$D:$D,ROW()))</f>
        <v/>
      </c>
      <c r="E55" s="8" t="str">
        <f>IF(INDEX(Banco!$E:$E,ROW())="","",INDEX(Banco!$E:$E,ROW()))</f>
        <v/>
      </c>
      <c r="F55" s="9" t="str">
        <f>IF(INDEX(Banco!$F:$F,ROW())="","",INDEX(Banco!$F:$F,ROW()))</f>
        <v/>
      </c>
      <c r="G55" s="9" t="str">
        <f>IF(INDEX(Banco!$G:$G,ROW())="","",INDEX(Banco!$G:$G,ROW()))</f>
        <v/>
      </c>
      <c r="H55" s="7" t="str">
        <f>IF(INDEX(Banco!$H:$H,ROW())="","",INDEX(Banco!$H:$H,ROW()))</f>
        <v/>
      </c>
      <c r="I55" t="str">
        <f t="shared" si="0"/>
        <v/>
      </c>
      <c r="J55" s="10" t="str">
        <f t="shared" si="1"/>
        <v/>
      </c>
      <c r="K55" s="11" t="str">
        <f t="shared" si="2"/>
        <v>—</v>
      </c>
      <c r="L55" t="str">
        <f t="shared" si="3"/>
        <v/>
      </c>
      <c r="M55" s="11" t="str">
        <f t="shared" si="4"/>
        <v>—</v>
      </c>
      <c r="N55" t="str">
        <f t="shared" si="5"/>
        <v/>
      </c>
      <c r="O55" s="11" t="str">
        <f t="shared" si="6"/>
        <v>—</v>
      </c>
      <c r="P55" t="str">
        <f t="shared" si="7"/>
        <v/>
      </c>
      <c r="Q55" s="11" t="str">
        <f t="shared" si="8"/>
        <v>—</v>
      </c>
      <c r="R55" t="str">
        <f t="shared" si="9"/>
        <v/>
      </c>
      <c r="S55" t="str">
        <f t="shared" si="10"/>
        <v/>
      </c>
      <c r="T55" t="str">
        <f t="shared" si="11"/>
        <v/>
      </c>
      <c r="U55" t="str">
        <f t="shared" si="12"/>
        <v/>
      </c>
      <c r="V55" t="str">
        <f t="shared" si="13"/>
        <v/>
      </c>
      <c r="W55" t="str">
        <f t="shared" si="14"/>
        <v/>
      </c>
      <c r="X55" t="str">
        <f t="shared" si="15"/>
        <v/>
      </c>
      <c r="Y55" t="str">
        <f t="shared" si="16"/>
        <v/>
      </c>
      <c r="Z55" t="str">
        <f t="shared" si="17"/>
        <v/>
      </c>
      <c r="AA55" t="str">
        <f t="shared" si="18"/>
        <v/>
      </c>
      <c r="AB55" t="str">
        <f t="shared" si="19"/>
        <v/>
      </c>
      <c r="AC55" t="str">
        <f t="shared" si="20"/>
        <v/>
      </c>
      <c r="AD55" t="str">
        <f t="shared" si="21"/>
        <v/>
      </c>
      <c r="AE55" t="str">
        <f t="shared" si="22"/>
        <v/>
      </c>
      <c r="AF55" t="str">
        <f t="shared" si="23"/>
        <v/>
      </c>
      <c r="AG55" t="str">
        <f t="shared" si="24"/>
        <v/>
      </c>
      <c r="AH55" t="str">
        <f t="shared" si="25"/>
        <v/>
      </c>
      <c r="AI55" t="str">
        <f t="shared" si="26"/>
        <v/>
      </c>
      <c r="AJ55" t="str">
        <f t="shared" si="27"/>
        <v/>
      </c>
      <c r="AK55" t="str">
        <f t="shared" si="28"/>
        <v/>
      </c>
      <c r="AL55" t="str">
        <f t="shared" si="29"/>
        <v/>
      </c>
      <c r="AM55" t="str">
        <f t="shared" si="30"/>
        <v/>
      </c>
      <c r="AN55" t="str">
        <f t="shared" si="31"/>
        <v/>
      </c>
      <c r="AO55" t="str">
        <f t="shared" si="32"/>
        <v/>
      </c>
      <c r="AP55" t="str">
        <f t="shared" si="33"/>
        <v/>
      </c>
      <c r="AQ55" t="str">
        <f t="shared" si="34"/>
        <v/>
      </c>
      <c r="AR55" t="str">
        <f t="shared" si="35"/>
        <v/>
      </c>
      <c r="AS55" t="str">
        <f t="shared" si="36"/>
        <v/>
      </c>
      <c r="AT55" t="str">
        <f t="shared" si="37"/>
        <v/>
      </c>
      <c r="AU55" t="str">
        <f t="shared" si="38"/>
        <v/>
      </c>
      <c r="AV55" t="str">
        <f t="shared" si="39"/>
        <v/>
      </c>
      <c r="AW55" t="str">
        <f t="shared" si="40"/>
        <v/>
      </c>
      <c r="AX55" t="str">
        <f t="shared" si="41"/>
        <v/>
      </c>
      <c r="AY55" t="str">
        <f t="shared" si="42"/>
        <v/>
      </c>
      <c r="AZ55" t="str">
        <f>IF(OR($A55="",$A55&lt;&gt;Ficha!$C$4),"",COUNTIF($A$2:$A55,Ficha!$C$4))</f>
        <v/>
      </c>
    </row>
    <row r="56" spans="1:52">
      <c r="A56" s="7" t="str">
        <f>IF(INDEX(Banco!$A:$A,ROW())="","",INDEX(Banco!$A:$A,ROW()))</f>
        <v/>
      </c>
      <c r="B56" s="7" t="str">
        <f>IF(INDEX(Banco!$B:$B,ROW())="","",INDEX(Banco!$B:$B,ROW()))</f>
        <v/>
      </c>
      <c r="C56" s="7" t="str">
        <f>IF(INDEX(Banco!$C:$C,ROW())="","",INDEX(Banco!$C:$C,ROW()))</f>
        <v/>
      </c>
      <c r="D56" s="8" t="str">
        <f>IF(INDEX(Banco!$D:$D,ROW())="","",INDEX(Banco!$D:$D,ROW()))</f>
        <v/>
      </c>
      <c r="E56" s="8" t="str">
        <f>IF(INDEX(Banco!$E:$E,ROW())="","",INDEX(Banco!$E:$E,ROW()))</f>
        <v/>
      </c>
      <c r="F56" s="9" t="str">
        <f>IF(INDEX(Banco!$F:$F,ROW())="","",INDEX(Banco!$F:$F,ROW()))</f>
        <v/>
      </c>
      <c r="G56" s="9" t="str">
        <f>IF(INDEX(Banco!$G:$G,ROW())="","",INDEX(Banco!$G:$G,ROW()))</f>
        <v/>
      </c>
      <c r="H56" s="7" t="str">
        <f>IF(INDEX(Banco!$H:$H,ROW())="","",INDEX(Banco!$H:$H,ROW()))</f>
        <v/>
      </c>
      <c r="I56" t="str">
        <f t="shared" si="0"/>
        <v/>
      </c>
      <c r="J56" s="10" t="str">
        <f t="shared" si="1"/>
        <v/>
      </c>
      <c r="K56" s="11" t="str">
        <f t="shared" si="2"/>
        <v>—</v>
      </c>
      <c r="L56" t="str">
        <f t="shared" si="3"/>
        <v/>
      </c>
      <c r="M56" s="11" t="str">
        <f t="shared" si="4"/>
        <v>—</v>
      </c>
      <c r="N56" t="str">
        <f t="shared" si="5"/>
        <v/>
      </c>
      <c r="O56" s="11" t="str">
        <f t="shared" si="6"/>
        <v>—</v>
      </c>
      <c r="P56" t="str">
        <f t="shared" si="7"/>
        <v/>
      </c>
      <c r="Q56" s="11" t="str">
        <f t="shared" si="8"/>
        <v>—</v>
      </c>
      <c r="R56" t="str">
        <f t="shared" si="9"/>
        <v/>
      </c>
      <c r="S56" t="str">
        <f t="shared" si="10"/>
        <v/>
      </c>
      <c r="T56" t="str">
        <f t="shared" si="11"/>
        <v/>
      </c>
      <c r="U56" t="str">
        <f t="shared" si="12"/>
        <v/>
      </c>
      <c r="V56" t="str">
        <f t="shared" si="13"/>
        <v/>
      </c>
      <c r="W56" t="str">
        <f t="shared" si="14"/>
        <v/>
      </c>
      <c r="X56" t="str">
        <f t="shared" si="15"/>
        <v/>
      </c>
      <c r="Y56" t="str">
        <f t="shared" si="16"/>
        <v/>
      </c>
      <c r="Z56" t="str">
        <f t="shared" si="17"/>
        <v/>
      </c>
      <c r="AA56" t="str">
        <f t="shared" si="18"/>
        <v/>
      </c>
      <c r="AB56" t="str">
        <f t="shared" si="19"/>
        <v/>
      </c>
      <c r="AC56" t="str">
        <f t="shared" si="20"/>
        <v/>
      </c>
      <c r="AD56" t="str">
        <f t="shared" si="21"/>
        <v/>
      </c>
      <c r="AE56" t="str">
        <f t="shared" si="22"/>
        <v/>
      </c>
      <c r="AF56" t="str">
        <f t="shared" si="23"/>
        <v/>
      </c>
      <c r="AG56" t="str">
        <f t="shared" si="24"/>
        <v/>
      </c>
      <c r="AH56" t="str">
        <f t="shared" si="25"/>
        <v/>
      </c>
      <c r="AI56" t="str">
        <f t="shared" si="26"/>
        <v/>
      </c>
      <c r="AJ56" t="str">
        <f t="shared" si="27"/>
        <v/>
      </c>
      <c r="AK56" t="str">
        <f t="shared" si="28"/>
        <v/>
      </c>
      <c r="AL56" t="str">
        <f t="shared" si="29"/>
        <v/>
      </c>
      <c r="AM56" t="str">
        <f t="shared" si="30"/>
        <v/>
      </c>
      <c r="AN56" t="str">
        <f t="shared" si="31"/>
        <v/>
      </c>
      <c r="AO56" t="str">
        <f t="shared" si="32"/>
        <v/>
      </c>
      <c r="AP56" t="str">
        <f t="shared" si="33"/>
        <v/>
      </c>
      <c r="AQ56" t="str">
        <f t="shared" si="34"/>
        <v/>
      </c>
      <c r="AR56" t="str">
        <f t="shared" si="35"/>
        <v/>
      </c>
      <c r="AS56" t="str">
        <f t="shared" si="36"/>
        <v/>
      </c>
      <c r="AT56" t="str">
        <f t="shared" si="37"/>
        <v/>
      </c>
      <c r="AU56" t="str">
        <f t="shared" si="38"/>
        <v/>
      </c>
      <c r="AV56" t="str">
        <f t="shared" si="39"/>
        <v/>
      </c>
      <c r="AW56" t="str">
        <f t="shared" si="40"/>
        <v/>
      </c>
      <c r="AX56" t="str">
        <f t="shared" si="41"/>
        <v/>
      </c>
      <c r="AY56" t="str">
        <f t="shared" si="42"/>
        <v/>
      </c>
      <c r="AZ56" t="str">
        <f>IF(OR($A56="",$A56&lt;&gt;Ficha!$C$4),"",COUNTIF($A$2:$A56,Ficha!$C$4))</f>
        <v/>
      </c>
    </row>
    <row r="57" spans="1:52">
      <c r="A57" s="7" t="str">
        <f>IF(INDEX(Banco!$A:$A,ROW())="","",INDEX(Banco!$A:$A,ROW()))</f>
        <v/>
      </c>
      <c r="B57" s="7" t="str">
        <f>IF(INDEX(Banco!$B:$B,ROW())="","",INDEX(Banco!$B:$B,ROW()))</f>
        <v/>
      </c>
      <c r="C57" s="7" t="str">
        <f>IF(INDEX(Banco!$C:$C,ROW())="","",INDEX(Banco!$C:$C,ROW()))</f>
        <v/>
      </c>
      <c r="D57" s="8" t="str">
        <f>IF(INDEX(Banco!$D:$D,ROW())="","",INDEX(Banco!$D:$D,ROW()))</f>
        <v/>
      </c>
      <c r="E57" s="8" t="str">
        <f>IF(INDEX(Banco!$E:$E,ROW())="","",INDEX(Banco!$E:$E,ROW()))</f>
        <v/>
      </c>
      <c r="F57" s="9" t="str">
        <f>IF(INDEX(Banco!$F:$F,ROW())="","",INDEX(Banco!$F:$F,ROW()))</f>
        <v/>
      </c>
      <c r="G57" s="9" t="str">
        <f>IF(INDEX(Banco!$G:$G,ROW())="","",INDEX(Banco!$G:$G,ROW()))</f>
        <v/>
      </c>
      <c r="H57" s="7" t="str">
        <f>IF(INDEX(Banco!$H:$H,ROW())="","",INDEX(Banco!$H:$H,ROW()))</f>
        <v/>
      </c>
      <c r="I57" t="str">
        <f t="shared" si="0"/>
        <v/>
      </c>
      <c r="J57" s="10" t="str">
        <f t="shared" si="1"/>
        <v/>
      </c>
      <c r="K57" s="11" t="str">
        <f t="shared" si="2"/>
        <v>—</v>
      </c>
      <c r="L57" t="str">
        <f t="shared" si="3"/>
        <v/>
      </c>
      <c r="M57" s="11" t="str">
        <f t="shared" si="4"/>
        <v>—</v>
      </c>
      <c r="N57" t="str">
        <f t="shared" si="5"/>
        <v/>
      </c>
      <c r="O57" s="11" t="str">
        <f t="shared" si="6"/>
        <v>—</v>
      </c>
      <c r="P57" t="str">
        <f t="shared" si="7"/>
        <v/>
      </c>
      <c r="Q57" s="11" t="str">
        <f t="shared" si="8"/>
        <v>—</v>
      </c>
      <c r="R57" t="str">
        <f t="shared" si="9"/>
        <v/>
      </c>
      <c r="S57" t="str">
        <f t="shared" si="10"/>
        <v/>
      </c>
      <c r="T57" t="str">
        <f t="shared" si="11"/>
        <v/>
      </c>
      <c r="U57" t="str">
        <f t="shared" si="12"/>
        <v/>
      </c>
      <c r="V57" t="str">
        <f t="shared" si="13"/>
        <v/>
      </c>
      <c r="W57" t="str">
        <f t="shared" si="14"/>
        <v/>
      </c>
      <c r="X57" t="str">
        <f t="shared" si="15"/>
        <v/>
      </c>
      <c r="Y57" t="str">
        <f t="shared" si="16"/>
        <v/>
      </c>
      <c r="Z57" t="str">
        <f t="shared" si="17"/>
        <v/>
      </c>
      <c r="AA57" t="str">
        <f t="shared" si="18"/>
        <v/>
      </c>
      <c r="AB57" t="str">
        <f t="shared" si="19"/>
        <v/>
      </c>
      <c r="AC57" t="str">
        <f t="shared" si="20"/>
        <v/>
      </c>
      <c r="AD57" t="str">
        <f t="shared" si="21"/>
        <v/>
      </c>
      <c r="AE57" t="str">
        <f t="shared" si="22"/>
        <v/>
      </c>
      <c r="AF57" t="str">
        <f t="shared" si="23"/>
        <v/>
      </c>
      <c r="AG57" t="str">
        <f t="shared" si="24"/>
        <v/>
      </c>
      <c r="AH57" t="str">
        <f t="shared" si="25"/>
        <v/>
      </c>
      <c r="AI57" t="str">
        <f t="shared" si="26"/>
        <v/>
      </c>
      <c r="AJ57" t="str">
        <f t="shared" si="27"/>
        <v/>
      </c>
      <c r="AK57" t="str">
        <f t="shared" si="28"/>
        <v/>
      </c>
      <c r="AL57" t="str">
        <f t="shared" si="29"/>
        <v/>
      </c>
      <c r="AM57" t="str">
        <f t="shared" si="30"/>
        <v/>
      </c>
      <c r="AN57" t="str">
        <f t="shared" si="31"/>
        <v/>
      </c>
      <c r="AO57" t="str">
        <f t="shared" si="32"/>
        <v/>
      </c>
      <c r="AP57" t="str">
        <f t="shared" si="33"/>
        <v/>
      </c>
      <c r="AQ57" t="str">
        <f t="shared" si="34"/>
        <v/>
      </c>
      <c r="AR57" t="str">
        <f t="shared" si="35"/>
        <v/>
      </c>
      <c r="AS57" t="str">
        <f t="shared" si="36"/>
        <v/>
      </c>
      <c r="AT57" t="str">
        <f t="shared" si="37"/>
        <v/>
      </c>
      <c r="AU57" t="str">
        <f t="shared" si="38"/>
        <v/>
      </c>
      <c r="AV57" t="str">
        <f t="shared" si="39"/>
        <v/>
      </c>
      <c r="AW57" t="str">
        <f t="shared" si="40"/>
        <v/>
      </c>
      <c r="AX57" t="str">
        <f t="shared" si="41"/>
        <v/>
      </c>
      <c r="AY57" t="str">
        <f t="shared" si="42"/>
        <v/>
      </c>
      <c r="AZ57" t="str">
        <f>IF(OR($A57="",$A57&lt;&gt;Ficha!$C$4),"",COUNTIF($A$2:$A57,Ficha!$C$4))</f>
        <v/>
      </c>
    </row>
    <row r="58" spans="1:52">
      <c r="A58" s="7" t="str">
        <f>IF(INDEX(Banco!$A:$A,ROW())="","",INDEX(Banco!$A:$A,ROW()))</f>
        <v/>
      </c>
      <c r="B58" s="7" t="str">
        <f>IF(INDEX(Banco!$B:$B,ROW())="","",INDEX(Banco!$B:$B,ROW()))</f>
        <v/>
      </c>
      <c r="C58" s="7" t="str">
        <f>IF(INDEX(Banco!$C:$C,ROW())="","",INDEX(Banco!$C:$C,ROW()))</f>
        <v/>
      </c>
      <c r="D58" s="8" t="str">
        <f>IF(INDEX(Banco!$D:$D,ROW())="","",INDEX(Banco!$D:$D,ROW()))</f>
        <v/>
      </c>
      <c r="E58" s="8" t="str">
        <f>IF(INDEX(Banco!$E:$E,ROW())="","",INDEX(Banco!$E:$E,ROW()))</f>
        <v/>
      </c>
      <c r="F58" s="9" t="str">
        <f>IF(INDEX(Banco!$F:$F,ROW())="","",INDEX(Banco!$F:$F,ROW()))</f>
        <v/>
      </c>
      <c r="G58" s="9" t="str">
        <f>IF(INDEX(Banco!$G:$G,ROW())="","",INDEX(Banco!$G:$G,ROW()))</f>
        <v/>
      </c>
      <c r="H58" s="7" t="str">
        <f>IF(INDEX(Banco!$H:$H,ROW())="","",INDEX(Banco!$H:$H,ROW()))</f>
        <v/>
      </c>
      <c r="I58" t="str">
        <f t="shared" si="0"/>
        <v/>
      </c>
      <c r="J58" s="10" t="str">
        <f t="shared" si="1"/>
        <v/>
      </c>
      <c r="K58" s="11" t="str">
        <f t="shared" si="2"/>
        <v>—</v>
      </c>
      <c r="L58" t="str">
        <f t="shared" si="3"/>
        <v/>
      </c>
      <c r="M58" s="11" t="str">
        <f t="shared" si="4"/>
        <v>—</v>
      </c>
      <c r="N58" t="str">
        <f t="shared" si="5"/>
        <v/>
      </c>
      <c r="O58" s="11" t="str">
        <f t="shared" si="6"/>
        <v>—</v>
      </c>
      <c r="P58" t="str">
        <f t="shared" si="7"/>
        <v/>
      </c>
      <c r="Q58" s="11" t="str">
        <f t="shared" si="8"/>
        <v>—</v>
      </c>
      <c r="R58" t="str">
        <f t="shared" si="9"/>
        <v/>
      </c>
      <c r="S58" t="str">
        <f t="shared" si="10"/>
        <v/>
      </c>
      <c r="T58" t="str">
        <f t="shared" si="11"/>
        <v/>
      </c>
      <c r="U58" t="str">
        <f t="shared" si="12"/>
        <v/>
      </c>
      <c r="V58" t="str">
        <f t="shared" si="13"/>
        <v/>
      </c>
      <c r="W58" t="str">
        <f t="shared" si="14"/>
        <v/>
      </c>
      <c r="X58" t="str">
        <f t="shared" si="15"/>
        <v/>
      </c>
      <c r="Y58" t="str">
        <f t="shared" si="16"/>
        <v/>
      </c>
      <c r="Z58" t="str">
        <f t="shared" si="17"/>
        <v/>
      </c>
      <c r="AA58" t="str">
        <f t="shared" si="18"/>
        <v/>
      </c>
      <c r="AB58" t="str">
        <f t="shared" si="19"/>
        <v/>
      </c>
      <c r="AC58" t="str">
        <f t="shared" si="20"/>
        <v/>
      </c>
      <c r="AD58" t="str">
        <f t="shared" si="21"/>
        <v/>
      </c>
      <c r="AE58" t="str">
        <f t="shared" si="22"/>
        <v/>
      </c>
      <c r="AF58" t="str">
        <f t="shared" si="23"/>
        <v/>
      </c>
      <c r="AG58" t="str">
        <f t="shared" si="24"/>
        <v/>
      </c>
      <c r="AH58" t="str">
        <f t="shared" si="25"/>
        <v/>
      </c>
      <c r="AI58" t="str">
        <f t="shared" si="26"/>
        <v/>
      </c>
      <c r="AJ58" t="str">
        <f t="shared" si="27"/>
        <v/>
      </c>
      <c r="AK58" t="str">
        <f t="shared" si="28"/>
        <v/>
      </c>
      <c r="AL58" t="str">
        <f t="shared" si="29"/>
        <v/>
      </c>
      <c r="AM58" t="str">
        <f t="shared" si="30"/>
        <v/>
      </c>
      <c r="AN58" t="str">
        <f t="shared" si="31"/>
        <v/>
      </c>
      <c r="AO58" t="str">
        <f t="shared" si="32"/>
        <v/>
      </c>
      <c r="AP58" t="str">
        <f t="shared" si="33"/>
        <v/>
      </c>
      <c r="AQ58" t="str">
        <f t="shared" si="34"/>
        <v/>
      </c>
      <c r="AR58" t="str">
        <f t="shared" si="35"/>
        <v/>
      </c>
      <c r="AS58" t="str">
        <f t="shared" si="36"/>
        <v/>
      </c>
      <c r="AT58" t="str">
        <f t="shared" si="37"/>
        <v/>
      </c>
      <c r="AU58" t="str">
        <f t="shared" si="38"/>
        <v/>
      </c>
      <c r="AV58" t="str">
        <f t="shared" si="39"/>
        <v/>
      </c>
      <c r="AW58" t="str">
        <f t="shared" si="40"/>
        <v/>
      </c>
      <c r="AX58" t="str">
        <f t="shared" si="41"/>
        <v/>
      </c>
      <c r="AY58" t="str">
        <f t="shared" si="42"/>
        <v/>
      </c>
      <c r="AZ58" t="str">
        <f>IF(OR($A58="",$A58&lt;&gt;Ficha!$C$4),"",COUNTIF($A$2:$A58,Ficha!$C$4))</f>
        <v/>
      </c>
    </row>
    <row r="59" spans="1:52">
      <c r="A59" s="7" t="str">
        <f>IF(INDEX(Banco!$A:$A,ROW())="","",INDEX(Banco!$A:$A,ROW()))</f>
        <v/>
      </c>
      <c r="B59" s="7" t="str">
        <f>IF(INDEX(Banco!$B:$B,ROW())="","",INDEX(Banco!$B:$B,ROW()))</f>
        <v/>
      </c>
      <c r="C59" s="7" t="str">
        <f>IF(INDEX(Banco!$C:$C,ROW())="","",INDEX(Banco!$C:$C,ROW()))</f>
        <v/>
      </c>
      <c r="D59" s="8" t="str">
        <f>IF(INDEX(Banco!$D:$D,ROW())="","",INDEX(Banco!$D:$D,ROW()))</f>
        <v/>
      </c>
      <c r="E59" s="8" t="str">
        <f>IF(INDEX(Banco!$E:$E,ROW())="","",INDEX(Banco!$E:$E,ROW()))</f>
        <v/>
      </c>
      <c r="F59" s="9" t="str">
        <f>IF(INDEX(Banco!$F:$F,ROW())="","",INDEX(Banco!$F:$F,ROW()))</f>
        <v/>
      </c>
      <c r="G59" s="9" t="str">
        <f>IF(INDEX(Banco!$G:$G,ROW())="","",INDEX(Banco!$G:$G,ROW()))</f>
        <v/>
      </c>
      <c r="H59" s="7" t="str">
        <f>IF(INDEX(Banco!$H:$H,ROW())="","",INDEX(Banco!$H:$H,ROW()))</f>
        <v/>
      </c>
      <c r="I59" t="str">
        <f t="shared" si="0"/>
        <v/>
      </c>
      <c r="J59" s="10" t="str">
        <f t="shared" si="1"/>
        <v/>
      </c>
      <c r="K59" s="11" t="str">
        <f t="shared" si="2"/>
        <v>—</v>
      </c>
      <c r="L59" t="str">
        <f t="shared" si="3"/>
        <v/>
      </c>
      <c r="M59" s="11" t="str">
        <f t="shared" si="4"/>
        <v>—</v>
      </c>
      <c r="N59" t="str">
        <f t="shared" si="5"/>
        <v/>
      </c>
      <c r="O59" s="11" t="str">
        <f t="shared" si="6"/>
        <v>—</v>
      </c>
      <c r="P59" t="str">
        <f t="shared" si="7"/>
        <v/>
      </c>
      <c r="Q59" s="11" t="str">
        <f t="shared" si="8"/>
        <v>—</v>
      </c>
      <c r="R59" t="str">
        <f t="shared" si="9"/>
        <v/>
      </c>
      <c r="S59" t="str">
        <f t="shared" si="10"/>
        <v/>
      </c>
      <c r="T59" t="str">
        <f t="shared" si="11"/>
        <v/>
      </c>
      <c r="U59" t="str">
        <f t="shared" si="12"/>
        <v/>
      </c>
      <c r="V59" t="str">
        <f t="shared" si="13"/>
        <v/>
      </c>
      <c r="W59" t="str">
        <f t="shared" si="14"/>
        <v/>
      </c>
      <c r="X59" t="str">
        <f t="shared" si="15"/>
        <v/>
      </c>
      <c r="Y59" t="str">
        <f t="shared" si="16"/>
        <v/>
      </c>
      <c r="Z59" t="str">
        <f t="shared" si="17"/>
        <v/>
      </c>
      <c r="AA59" t="str">
        <f t="shared" si="18"/>
        <v/>
      </c>
      <c r="AB59" t="str">
        <f t="shared" si="19"/>
        <v/>
      </c>
      <c r="AC59" t="str">
        <f t="shared" si="20"/>
        <v/>
      </c>
      <c r="AD59" t="str">
        <f t="shared" si="21"/>
        <v/>
      </c>
      <c r="AE59" t="str">
        <f t="shared" si="22"/>
        <v/>
      </c>
      <c r="AF59" t="str">
        <f t="shared" si="23"/>
        <v/>
      </c>
      <c r="AG59" t="str">
        <f t="shared" si="24"/>
        <v/>
      </c>
      <c r="AH59" t="str">
        <f t="shared" si="25"/>
        <v/>
      </c>
      <c r="AI59" t="str">
        <f t="shared" si="26"/>
        <v/>
      </c>
      <c r="AJ59" t="str">
        <f t="shared" si="27"/>
        <v/>
      </c>
      <c r="AK59" t="str">
        <f t="shared" si="28"/>
        <v/>
      </c>
      <c r="AL59" t="str">
        <f t="shared" si="29"/>
        <v/>
      </c>
      <c r="AM59" t="str">
        <f t="shared" si="30"/>
        <v/>
      </c>
      <c r="AN59" t="str">
        <f t="shared" si="31"/>
        <v/>
      </c>
      <c r="AO59" t="str">
        <f t="shared" si="32"/>
        <v/>
      </c>
      <c r="AP59" t="str">
        <f t="shared" si="33"/>
        <v/>
      </c>
      <c r="AQ59" t="str">
        <f t="shared" si="34"/>
        <v/>
      </c>
      <c r="AR59" t="str">
        <f t="shared" si="35"/>
        <v/>
      </c>
      <c r="AS59" t="str">
        <f t="shared" si="36"/>
        <v/>
      </c>
      <c r="AT59" t="str">
        <f t="shared" si="37"/>
        <v/>
      </c>
      <c r="AU59" t="str">
        <f t="shared" si="38"/>
        <v/>
      </c>
      <c r="AV59" t="str">
        <f t="shared" si="39"/>
        <v/>
      </c>
      <c r="AW59" t="str">
        <f t="shared" si="40"/>
        <v/>
      </c>
      <c r="AX59" t="str">
        <f t="shared" si="41"/>
        <v/>
      </c>
      <c r="AY59" t="str">
        <f t="shared" si="42"/>
        <v/>
      </c>
      <c r="AZ59" t="str">
        <f>IF(OR($A59="",$A59&lt;&gt;Ficha!$C$4),"",COUNTIF($A$2:$A59,Ficha!$C$4))</f>
        <v/>
      </c>
    </row>
    <row r="60" spans="1:52">
      <c r="A60" s="7" t="str">
        <f>IF(INDEX(Banco!$A:$A,ROW())="","",INDEX(Banco!$A:$A,ROW()))</f>
        <v/>
      </c>
      <c r="B60" s="7" t="str">
        <f>IF(INDEX(Banco!$B:$B,ROW())="","",INDEX(Banco!$B:$B,ROW()))</f>
        <v/>
      </c>
      <c r="C60" s="7" t="str">
        <f>IF(INDEX(Banco!$C:$C,ROW())="","",INDEX(Banco!$C:$C,ROW()))</f>
        <v/>
      </c>
      <c r="D60" s="8" t="str">
        <f>IF(INDEX(Banco!$D:$D,ROW())="","",INDEX(Banco!$D:$D,ROW()))</f>
        <v/>
      </c>
      <c r="E60" s="8" t="str">
        <f>IF(INDEX(Banco!$E:$E,ROW())="","",INDEX(Banco!$E:$E,ROW()))</f>
        <v/>
      </c>
      <c r="F60" s="9" t="str">
        <f>IF(INDEX(Banco!$F:$F,ROW())="","",INDEX(Banco!$F:$F,ROW()))</f>
        <v/>
      </c>
      <c r="G60" s="9" t="str">
        <f>IF(INDEX(Banco!$G:$G,ROW())="","",INDEX(Banco!$G:$G,ROW()))</f>
        <v/>
      </c>
      <c r="H60" s="7" t="str">
        <f>IF(INDEX(Banco!$H:$H,ROW())="","",INDEX(Banco!$H:$H,ROW()))</f>
        <v/>
      </c>
      <c r="I60" t="str">
        <f t="shared" si="0"/>
        <v/>
      </c>
      <c r="J60" s="10" t="str">
        <f t="shared" si="1"/>
        <v/>
      </c>
      <c r="K60" s="11" t="str">
        <f t="shared" si="2"/>
        <v>—</v>
      </c>
      <c r="L60" t="str">
        <f t="shared" si="3"/>
        <v/>
      </c>
      <c r="M60" s="11" t="str">
        <f t="shared" si="4"/>
        <v>—</v>
      </c>
      <c r="N60" t="str">
        <f t="shared" si="5"/>
        <v/>
      </c>
      <c r="O60" s="11" t="str">
        <f t="shared" si="6"/>
        <v>—</v>
      </c>
      <c r="P60" t="str">
        <f t="shared" si="7"/>
        <v/>
      </c>
      <c r="Q60" s="11" t="str">
        <f t="shared" si="8"/>
        <v>—</v>
      </c>
      <c r="R60" t="str">
        <f t="shared" si="9"/>
        <v/>
      </c>
      <c r="S60" t="str">
        <f t="shared" si="10"/>
        <v/>
      </c>
      <c r="T60" t="str">
        <f t="shared" si="11"/>
        <v/>
      </c>
      <c r="U60" t="str">
        <f t="shared" si="12"/>
        <v/>
      </c>
      <c r="V60" t="str">
        <f t="shared" si="13"/>
        <v/>
      </c>
      <c r="W60" t="str">
        <f t="shared" si="14"/>
        <v/>
      </c>
      <c r="X60" t="str">
        <f t="shared" si="15"/>
        <v/>
      </c>
      <c r="Y60" t="str">
        <f t="shared" si="16"/>
        <v/>
      </c>
      <c r="Z60" t="str">
        <f t="shared" si="17"/>
        <v/>
      </c>
      <c r="AA60" t="str">
        <f t="shared" si="18"/>
        <v/>
      </c>
      <c r="AB60" t="str">
        <f t="shared" si="19"/>
        <v/>
      </c>
      <c r="AC60" t="str">
        <f t="shared" si="20"/>
        <v/>
      </c>
      <c r="AD60" t="str">
        <f t="shared" si="21"/>
        <v/>
      </c>
      <c r="AE60" t="str">
        <f t="shared" si="22"/>
        <v/>
      </c>
      <c r="AF60" t="str">
        <f t="shared" si="23"/>
        <v/>
      </c>
      <c r="AG60" t="str">
        <f t="shared" si="24"/>
        <v/>
      </c>
      <c r="AH60" t="str">
        <f t="shared" si="25"/>
        <v/>
      </c>
      <c r="AI60" t="str">
        <f t="shared" si="26"/>
        <v/>
      </c>
      <c r="AJ60" t="str">
        <f t="shared" si="27"/>
        <v/>
      </c>
      <c r="AK60" t="str">
        <f t="shared" si="28"/>
        <v/>
      </c>
      <c r="AL60" t="str">
        <f t="shared" si="29"/>
        <v/>
      </c>
      <c r="AM60" t="str">
        <f t="shared" si="30"/>
        <v/>
      </c>
      <c r="AN60" t="str">
        <f t="shared" si="31"/>
        <v/>
      </c>
      <c r="AO60" t="str">
        <f t="shared" si="32"/>
        <v/>
      </c>
      <c r="AP60" t="str">
        <f t="shared" si="33"/>
        <v/>
      </c>
      <c r="AQ60" t="str">
        <f t="shared" si="34"/>
        <v/>
      </c>
      <c r="AR60" t="str">
        <f t="shared" si="35"/>
        <v/>
      </c>
      <c r="AS60" t="str">
        <f t="shared" si="36"/>
        <v/>
      </c>
      <c r="AT60" t="str">
        <f t="shared" si="37"/>
        <v/>
      </c>
      <c r="AU60" t="str">
        <f t="shared" si="38"/>
        <v/>
      </c>
      <c r="AV60" t="str">
        <f t="shared" si="39"/>
        <v/>
      </c>
      <c r="AW60" t="str">
        <f t="shared" si="40"/>
        <v/>
      </c>
      <c r="AX60" t="str">
        <f t="shared" si="41"/>
        <v/>
      </c>
      <c r="AY60" t="str">
        <f t="shared" si="42"/>
        <v/>
      </c>
      <c r="AZ60" t="str">
        <f>IF(OR($A60="",$A60&lt;&gt;Ficha!$C$4),"",COUNTIF($A$2:$A60,Ficha!$C$4))</f>
        <v/>
      </c>
    </row>
    <row r="61" spans="1:52">
      <c r="A61" s="7" t="str">
        <f>IF(INDEX(Banco!$A:$A,ROW())="","",INDEX(Banco!$A:$A,ROW()))</f>
        <v/>
      </c>
      <c r="B61" s="7" t="str">
        <f>IF(INDEX(Banco!$B:$B,ROW())="","",INDEX(Banco!$B:$B,ROW()))</f>
        <v/>
      </c>
      <c r="C61" s="7" t="str">
        <f>IF(INDEX(Banco!$C:$C,ROW())="","",INDEX(Banco!$C:$C,ROW()))</f>
        <v/>
      </c>
      <c r="D61" s="8" t="str">
        <f>IF(INDEX(Banco!$D:$D,ROW())="","",INDEX(Banco!$D:$D,ROW()))</f>
        <v/>
      </c>
      <c r="E61" s="8" t="str">
        <f>IF(INDEX(Banco!$E:$E,ROW())="","",INDEX(Banco!$E:$E,ROW()))</f>
        <v/>
      </c>
      <c r="F61" s="9" t="str">
        <f>IF(INDEX(Banco!$F:$F,ROW())="","",INDEX(Banco!$F:$F,ROW()))</f>
        <v/>
      </c>
      <c r="G61" s="9" t="str">
        <f>IF(INDEX(Banco!$G:$G,ROW())="","",INDEX(Banco!$G:$G,ROW()))</f>
        <v/>
      </c>
      <c r="H61" s="7" t="str">
        <f>IF(INDEX(Banco!$H:$H,ROW())="","",INDEX(Banco!$H:$H,ROW()))</f>
        <v/>
      </c>
      <c r="I61" t="str">
        <f t="shared" si="0"/>
        <v/>
      </c>
      <c r="J61" s="10" t="str">
        <f t="shared" si="1"/>
        <v/>
      </c>
      <c r="K61" s="11" t="str">
        <f t="shared" si="2"/>
        <v>—</v>
      </c>
      <c r="L61" t="str">
        <f t="shared" si="3"/>
        <v/>
      </c>
      <c r="M61" s="11" t="str">
        <f t="shared" si="4"/>
        <v>—</v>
      </c>
      <c r="N61" t="str">
        <f t="shared" si="5"/>
        <v/>
      </c>
      <c r="O61" s="11" t="str">
        <f t="shared" si="6"/>
        <v>—</v>
      </c>
      <c r="P61" t="str">
        <f t="shared" si="7"/>
        <v/>
      </c>
      <c r="Q61" s="11" t="str">
        <f t="shared" si="8"/>
        <v>—</v>
      </c>
      <c r="R61" t="str">
        <f t="shared" si="9"/>
        <v/>
      </c>
      <c r="S61" t="str">
        <f t="shared" si="10"/>
        <v/>
      </c>
      <c r="T61" t="str">
        <f t="shared" si="11"/>
        <v/>
      </c>
      <c r="U61" t="str">
        <f t="shared" si="12"/>
        <v/>
      </c>
      <c r="V61" t="str">
        <f t="shared" si="13"/>
        <v/>
      </c>
      <c r="W61" t="str">
        <f t="shared" si="14"/>
        <v/>
      </c>
      <c r="X61" t="str">
        <f t="shared" si="15"/>
        <v/>
      </c>
      <c r="Y61" t="str">
        <f t="shared" si="16"/>
        <v/>
      </c>
      <c r="Z61" t="str">
        <f t="shared" si="17"/>
        <v/>
      </c>
      <c r="AA61" t="str">
        <f t="shared" si="18"/>
        <v/>
      </c>
      <c r="AB61" t="str">
        <f t="shared" si="19"/>
        <v/>
      </c>
      <c r="AC61" t="str">
        <f t="shared" si="20"/>
        <v/>
      </c>
      <c r="AD61" t="str">
        <f t="shared" si="21"/>
        <v/>
      </c>
      <c r="AE61" t="str">
        <f t="shared" si="22"/>
        <v/>
      </c>
      <c r="AF61" t="str">
        <f t="shared" si="23"/>
        <v/>
      </c>
      <c r="AG61" t="str">
        <f t="shared" si="24"/>
        <v/>
      </c>
      <c r="AH61" t="str">
        <f t="shared" si="25"/>
        <v/>
      </c>
      <c r="AI61" t="str">
        <f t="shared" si="26"/>
        <v/>
      </c>
      <c r="AJ61" t="str">
        <f t="shared" si="27"/>
        <v/>
      </c>
      <c r="AK61" t="str">
        <f t="shared" si="28"/>
        <v/>
      </c>
      <c r="AL61" t="str">
        <f t="shared" si="29"/>
        <v/>
      </c>
      <c r="AM61" t="str">
        <f t="shared" si="30"/>
        <v/>
      </c>
      <c r="AN61" t="str">
        <f t="shared" si="31"/>
        <v/>
      </c>
      <c r="AO61" t="str">
        <f t="shared" si="32"/>
        <v/>
      </c>
      <c r="AP61" t="str">
        <f t="shared" si="33"/>
        <v/>
      </c>
      <c r="AQ61" t="str">
        <f t="shared" si="34"/>
        <v/>
      </c>
      <c r="AR61" t="str">
        <f t="shared" si="35"/>
        <v/>
      </c>
      <c r="AS61" t="str">
        <f t="shared" si="36"/>
        <v/>
      </c>
      <c r="AT61" t="str">
        <f t="shared" si="37"/>
        <v/>
      </c>
      <c r="AU61" t="str">
        <f t="shared" si="38"/>
        <v/>
      </c>
      <c r="AV61" t="str">
        <f t="shared" si="39"/>
        <v/>
      </c>
      <c r="AW61" t="str">
        <f t="shared" si="40"/>
        <v/>
      </c>
      <c r="AX61" t="str">
        <f t="shared" si="41"/>
        <v/>
      </c>
      <c r="AY61" t="str">
        <f t="shared" si="42"/>
        <v/>
      </c>
      <c r="AZ61" t="str">
        <f>IF(OR($A61="",$A61&lt;&gt;Ficha!$C$4),"",COUNTIF($A$2:$A61,Ficha!$C$4))</f>
        <v/>
      </c>
    </row>
    <row r="62" spans="1:52">
      <c r="A62" s="7" t="str">
        <f>IF(INDEX(Banco!$A:$A,ROW())="","",INDEX(Banco!$A:$A,ROW()))</f>
        <v/>
      </c>
      <c r="B62" s="7" t="str">
        <f>IF(INDEX(Banco!$B:$B,ROW())="","",INDEX(Banco!$B:$B,ROW()))</f>
        <v/>
      </c>
      <c r="C62" s="7" t="str">
        <f>IF(INDEX(Banco!$C:$C,ROW())="","",INDEX(Banco!$C:$C,ROW()))</f>
        <v/>
      </c>
      <c r="D62" s="8" t="str">
        <f>IF(INDEX(Banco!$D:$D,ROW())="","",INDEX(Banco!$D:$D,ROW()))</f>
        <v/>
      </c>
      <c r="E62" s="8" t="str">
        <f>IF(INDEX(Banco!$E:$E,ROW())="","",INDEX(Banco!$E:$E,ROW()))</f>
        <v/>
      </c>
      <c r="F62" s="9" t="str">
        <f>IF(INDEX(Banco!$F:$F,ROW())="","",INDEX(Banco!$F:$F,ROW()))</f>
        <v/>
      </c>
      <c r="G62" s="9" t="str">
        <f>IF(INDEX(Banco!$G:$G,ROW())="","",INDEX(Banco!$G:$G,ROW()))</f>
        <v/>
      </c>
      <c r="H62" s="7" t="str">
        <f>IF(INDEX(Banco!$H:$H,ROW())="","",INDEX(Banco!$H:$H,ROW()))</f>
        <v/>
      </c>
      <c r="I62" t="str">
        <f t="shared" si="0"/>
        <v/>
      </c>
      <c r="J62" s="10" t="str">
        <f t="shared" si="1"/>
        <v/>
      </c>
      <c r="K62" s="11" t="str">
        <f t="shared" si="2"/>
        <v>—</v>
      </c>
      <c r="L62" t="str">
        <f t="shared" si="3"/>
        <v/>
      </c>
      <c r="M62" s="11" t="str">
        <f t="shared" si="4"/>
        <v>—</v>
      </c>
      <c r="N62" t="str">
        <f t="shared" si="5"/>
        <v/>
      </c>
      <c r="O62" s="11" t="str">
        <f t="shared" si="6"/>
        <v>—</v>
      </c>
      <c r="P62" t="str">
        <f t="shared" si="7"/>
        <v/>
      </c>
      <c r="Q62" s="11" t="str">
        <f t="shared" si="8"/>
        <v>—</v>
      </c>
      <c r="R62" t="str">
        <f t="shared" si="9"/>
        <v/>
      </c>
      <c r="S62" t="str">
        <f t="shared" si="10"/>
        <v/>
      </c>
      <c r="T62" t="str">
        <f t="shared" si="11"/>
        <v/>
      </c>
      <c r="U62" t="str">
        <f t="shared" si="12"/>
        <v/>
      </c>
      <c r="V62" t="str">
        <f t="shared" si="13"/>
        <v/>
      </c>
      <c r="W62" t="str">
        <f t="shared" si="14"/>
        <v/>
      </c>
      <c r="X62" t="str">
        <f t="shared" si="15"/>
        <v/>
      </c>
      <c r="Y62" t="str">
        <f t="shared" si="16"/>
        <v/>
      </c>
      <c r="Z62" t="str">
        <f t="shared" si="17"/>
        <v/>
      </c>
      <c r="AA62" t="str">
        <f t="shared" si="18"/>
        <v/>
      </c>
      <c r="AB62" t="str">
        <f t="shared" si="19"/>
        <v/>
      </c>
      <c r="AC62" t="str">
        <f t="shared" si="20"/>
        <v/>
      </c>
      <c r="AD62" t="str">
        <f t="shared" si="21"/>
        <v/>
      </c>
      <c r="AE62" t="str">
        <f t="shared" si="22"/>
        <v/>
      </c>
      <c r="AF62" t="str">
        <f t="shared" si="23"/>
        <v/>
      </c>
      <c r="AG62" t="str">
        <f t="shared" si="24"/>
        <v/>
      </c>
      <c r="AH62" t="str">
        <f t="shared" si="25"/>
        <v/>
      </c>
      <c r="AI62" t="str">
        <f t="shared" si="26"/>
        <v/>
      </c>
      <c r="AJ62" t="str">
        <f t="shared" si="27"/>
        <v/>
      </c>
      <c r="AK62" t="str">
        <f t="shared" si="28"/>
        <v/>
      </c>
      <c r="AL62" t="str">
        <f t="shared" si="29"/>
        <v/>
      </c>
      <c r="AM62" t="str">
        <f t="shared" si="30"/>
        <v/>
      </c>
      <c r="AN62" t="str">
        <f t="shared" si="31"/>
        <v/>
      </c>
      <c r="AO62" t="str">
        <f t="shared" si="32"/>
        <v/>
      </c>
      <c r="AP62" t="str">
        <f t="shared" si="33"/>
        <v/>
      </c>
      <c r="AQ62" t="str">
        <f t="shared" si="34"/>
        <v/>
      </c>
      <c r="AR62" t="str">
        <f t="shared" si="35"/>
        <v/>
      </c>
      <c r="AS62" t="str">
        <f t="shared" si="36"/>
        <v/>
      </c>
      <c r="AT62" t="str">
        <f t="shared" si="37"/>
        <v/>
      </c>
      <c r="AU62" t="str">
        <f t="shared" si="38"/>
        <v/>
      </c>
      <c r="AV62" t="str">
        <f t="shared" si="39"/>
        <v/>
      </c>
      <c r="AW62" t="str">
        <f t="shared" si="40"/>
        <v/>
      </c>
      <c r="AX62" t="str">
        <f t="shared" si="41"/>
        <v/>
      </c>
      <c r="AY62" t="str">
        <f t="shared" si="42"/>
        <v/>
      </c>
      <c r="AZ62" t="str">
        <f>IF(OR($A62="",$A62&lt;&gt;Ficha!$C$4),"",COUNTIF($A$2:$A62,Ficha!$C$4))</f>
        <v/>
      </c>
    </row>
    <row r="63" spans="1:52">
      <c r="A63" s="7" t="str">
        <f>IF(INDEX(Banco!$A:$A,ROW())="","",INDEX(Banco!$A:$A,ROW()))</f>
        <v/>
      </c>
      <c r="B63" s="7" t="str">
        <f>IF(INDEX(Banco!$B:$B,ROW())="","",INDEX(Banco!$B:$B,ROW()))</f>
        <v/>
      </c>
      <c r="C63" s="7" t="str">
        <f>IF(INDEX(Banco!$C:$C,ROW())="","",INDEX(Banco!$C:$C,ROW()))</f>
        <v/>
      </c>
      <c r="D63" s="8" t="str">
        <f>IF(INDEX(Banco!$D:$D,ROW())="","",INDEX(Banco!$D:$D,ROW()))</f>
        <v/>
      </c>
      <c r="E63" s="8" t="str">
        <f>IF(INDEX(Banco!$E:$E,ROW())="","",INDEX(Banco!$E:$E,ROW()))</f>
        <v/>
      </c>
      <c r="F63" s="9" t="str">
        <f>IF(INDEX(Banco!$F:$F,ROW())="","",INDEX(Banco!$F:$F,ROW()))</f>
        <v/>
      </c>
      <c r="G63" s="9" t="str">
        <f>IF(INDEX(Banco!$G:$G,ROW())="","",INDEX(Banco!$G:$G,ROW()))</f>
        <v/>
      </c>
      <c r="H63" s="7" t="str">
        <f>IF(INDEX(Banco!$H:$H,ROW())="","",INDEX(Banco!$H:$H,ROW()))</f>
        <v/>
      </c>
      <c r="I63" t="str">
        <f t="shared" si="0"/>
        <v/>
      </c>
      <c r="J63" s="10" t="str">
        <f t="shared" si="1"/>
        <v/>
      </c>
      <c r="K63" s="11" t="str">
        <f t="shared" si="2"/>
        <v>—</v>
      </c>
      <c r="L63" t="str">
        <f t="shared" si="3"/>
        <v/>
      </c>
      <c r="M63" s="11" t="str">
        <f t="shared" si="4"/>
        <v>—</v>
      </c>
      <c r="N63" t="str">
        <f t="shared" si="5"/>
        <v/>
      </c>
      <c r="O63" s="11" t="str">
        <f t="shared" si="6"/>
        <v>—</v>
      </c>
      <c r="P63" t="str">
        <f t="shared" si="7"/>
        <v/>
      </c>
      <c r="Q63" s="11" t="str">
        <f t="shared" si="8"/>
        <v>—</v>
      </c>
      <c r="R63" t="str">
        <f t="shared" si="9"/>
        <v/>
      </c>
      <c r="S63" t="str">
        <f t="shared" si="10"/>
        <v/>
      </c>
      <c r="T63" t="str">
        <f t="shared" si="11"/>
        <v/>
      </c>
      <c r="U63" t="str">
        <f t="shared" si="12"/>
        <v/>
      </c>
      <c r="V63" t="str">
        <f t="shared" si="13"/>
        <v/>
      </c>
      <c r="W63" t="str">
        <f t="shared" si="14"/>
        <v/>
      </c>
      <c r="X63" t="str">
        <f t="shared" si="15"/>
        <v/>
      </c>
      <c r="Y63" t="str">
        <f t="shared" si="16"/>
        <v/>
      </c>
      <c r="Z63" t="str">
        <f t="shared" si="17"/>
        <v/>
      </c>
      <c r="AA63" t="str">
        <f t="shared" si="18"/>
        <v/>
      </c>
      <c r="AB63" t="str">
        <f t="shared" si="19"/>
        <v/>
      </c>
      <c r="AC63" t="str">
        <f t="shared" si="20"/>
        <v/>
      </c>
      <c r="AD63" t="str">
        <f t="shared" si="21"/>
        <v/>
      </c>
      <c r="AE63" t="str">
        <f t="shared" si="22"/>
        <v/>
      </c>
      <c r="AF63" t="str">
        <f t="shared" si="23"/>
        <v/>
      </c>
      <c r="AG63" t="str">
        <f t="shared" si="24"/>
        <v/>
      </c>
      <c r="AH63" t="str">
        <f t="shared" si="25"/>
        <v/>
      </c>
      <c r="AI63" t="str">
        <f t="shared" si="26"/>
        <v/>
      </c>
      <c r="AJ63" t="str">
        <f t="shared" si="27"/>
        <v/>
      </c>
      <c r="AK63" t="str">
        <f t="shared" si="28"/>
        <v/>
      </c>
      <c r="AL63" t="str">
        <f t="shared" si="29"/>
        <v/>
      </c>
      <c r="AM63" t="str">
        <f t="shared" si="30"/>
        <v/>
      </c>
      <c r="AN63" t="str">
        <f t="shared" si="31"/>
        <v/>
      </c>
      <c r="AO63" t="str">
        <f t="shared" si="32"/>
        <v/>
      </c>
      <c r="AP63" t="str">
        <f t="shared" si="33"/>
        <v/>
      </c>
      <c r="AQ63" t="str">
        <f t="shared" si="34"/>
        <v/>
      </c>
      <c r="AR63" t="str">
        <f t="shared" si="35"/>
        <v/>
      </c>
      <c r="AS63" t="str">
        <f t="shared" si="36"/>
        <v/>
      </c>
      <c r="AT63" t="str">
        <f t="shared" si="37"/>
        <v/>
      </c>
      <c r="AU63" t="str">
        <f t="shared" si="38"/>
        <v/>
      </c>
      <c r="AV63" t="str">
        <f t="shared" si="39"/>
        <v/>
      </c>
      <c r="AW63" t="str">
        <f t="shared" si="40"/>
        <v/>
      </c>
      <c r="AX63" t="str">
        <f t="shared" si="41"/>
        <v/>
      </c>
      <c r="AY63" t="str">
        <f t="shared" si="42"/>
        <v/>
      </c>
      <c r="AZ63" t="str">
        <f>IF(OR($A63="",$A63&lt;&gt;Ficha!$C$4),"",COUNTIF($A$2:$A63,Ficha!$C$4))</f>
        <v/>
      </c>
    </row>
    <row r="64" spans="1:52">
      <c r="A64" s="7" t="str">
        <f>IF(INDEX(Banco!$A:$A,ROW())="","",INDEX(Banco!$A:$A,ROW()))</f>
        <v/>
      </c>
      <c r="B64" s="7" t="str">
        <f>IF(INDEX(Banco!$B:$B,ROW())="","",INDEX(Banco!$B:$B,ROW()))</f>
        <v/>
      </c>
      <c r="C64" s="7" t="str">
        <f>IF(INDEX(Banco!$C:$C,ROW())="","",INDEX(Banco!$C:$C,ROW()))</f>
        <v/>
      </c>
      <c r="D64" s="8" t="str">
        <f>IF(INDEX(Banco!$D:$D,ROW())="","",INDEX(Banco!$D:$D,ROW()))</f>
        <v/>
      </c>
      <c r="E64" s="8" t="str">
        <f>IF(INDEX(Banco!$E:$E,ROW())="","",INDEX(Banco!$E:$E,ROW()))</f>
        <v/>
      </c>
      <c r="F64" s="9" t="str">
        <f>IF(INDEX(Banco!$F:$F,ROW())="","",INDEX(Banco!$F:$F,ROW()))</f>
        <v/>
      </c>
      <c r="G64" s="9" t="str">
        <f>IF(INDEX(Banco!$G:$G,ROW())="","",INDEX(Banco!$G:$G,ROW()))</f>
        <v/>
      </c>
      <c r="H64" s="7" t="str">
        <f>IF(INDEX(Banco!$H:$H,ROW())="","",INDEX(Banco!$H:$H,ROW()))</f>
        <v/>
      </c>
      <c r="I64" t="str">
        <f t="shared" si="0"/>
        <v/>
      </c>
      <c r="J64" s="10" t="str">
        <f t="shared" si="1"/>
        <v/>
      </c>
      <c r="K64" s="11" t="str">
        <f t="shared" si="2"/>
        <v>—</v>
      </c>
      <c r="L64" t="str">
        <f t="shared" si="3"/>
        <v/>
      </c>
      <c r="M64" s="11" t="str">
        <f t="shared" si="4"/>
        <v>—</v>
      </c>
      <c r="N64" t="str">
        <f t="shared" si="5"/>
        <v/>
      </c>
      <c r="O64" s="11" t="str">
        <f t="shared" si="6"/>
        <v>—</v>
      </c>
      <c r="P64" t="str">
        <f t="shared" si="7"/>
        <v/>
      </c>
      <c r="Q64" s="11" t="str">
        <f t="shared" si="8"/>
        <v>—</v>
      </c>
      <c r="R64" t="str">
        <f t="shared" si="9"/>
        <v/>
      </c>
      <c r="S64" t="str">
        <f t="shared" si="10"/>
        <v/>
      </c>
      <c r="T64" t="str">
        <f t="shared" si="11"/>
        <v/>
      </c>
      <c r="U64" t="str">
        <f t="shared" si="12"/>
        <v/>
      </c>
      <c r="V64" t="str">
        <f t="shared" si="13"/>
        <v/>
      </c>
      <c r="W64" t="str">
        <f t="shared" si="14"/>
        <v/>
      </c>
      <c r="X64" t="str">
        <f t="shared" si="15"/>
        <v/>
      </c>
      <c r="Y64" t="str">
        <f t="shared" si="16"/>
        <v/>
      </c>
      <c r="Z64" t="str">
        <f t="shared" si="17"/>
        <v/>
      </c>
      <c r="AA64" t="str">
        <f t="shared" si="18"/>
        <v/>
      </c>
      <c r="AB64" t="str">
        <f t="shared" si="19"/>
        <v/>
      </c>
      <c r="AC64" t="str">
        <f t="shared" si="20"/>
        <v/>
      </c>
      <c r="AD64" t="str">
        <f t="shared" si="21"/>
        <v/>
      </c>
      <c r="AE64" t="str">
        <f t="shared" si="22"/>
        <v/>
      </c>
      <c r="AF64" t="str">
        <f t="shared" si="23"/>
        <v/>
      </c>
      <c r="AG64" t="str">
        <f t="shared" si="24"/>
        <v/>
      </c>
      <c r="AH64" t="str">
        <f t="shared" si="25"/>
        <v/>
      </c>
      <c r="AI64" t="str">
        <f t="shared" si="26"/>
        <v/>
      </c>
      <c r="AJ64" t="str">
        <f t="shared" si="27"/>
        <v/>
      </c>
      <c r="AK64" t="str">
        <f t="shared" si="28"/>
        <v/>
      </c>
      <c r="AL64" t="str">
        <f t="shared" si="29"/>
        <v/>
      </c>
      <c r="AM64" t="str">
        <f t="shared" si="30"/>
        <v/>
      </c>
      <c r="AN64" t="str">
        <f t="shared" si="31"/>
        <v/>
      </c>
      <c r="AO64" t="str">
        <f t="shared" si="32"/>
        <v/>
      </c>
      <c r="AP64" t="str">
        <f t="shared" si="33"/>
        <v/>
      </c>
      <c r="AQ64" t="str">
        <f t="shared" si="34"/>
        <v/>
      </c>
      <c r="AR64" t="str">
        <f t="shared" si="35"/>
        <v/>
      </c>
      <c r="AS64" t="str">
        <f t="shared" si="36"/>
        <v/>
      </c>
      <c r="AT64" t="str">
        <f t="shared" si="37"/>
        <v/>
      </c>
      <c r="AU64" t="str">
        <f t="shared" si="38"/>
        <v/>
      </c>
      <c r="AV64" t="str">
        <f t="shared" si="39"/>
        <v/>
      </c>
      <c r="AW64" t="str">
        <f t="shared" si="40"/>
        <v/>
      </c>
      <c r="AX64" t="str">
        <f t="shared" si="41"/>
        <v/>
      </c>
      <c r="AY64" t="str">
        <f t="shared" si="42"/>
        <v/>
      </c>
      <c r="AZ64" t="str">
        <f>IF(OR($A64="",$A64&lt;&gt;Ficha!$C$4),"",COUNTIF($A$2:$A64,Ficha!$C$4))</f>
        <v/>
      </c>
    </row>
    <row r="65" spans="1:52">
      <c r="A65" s="7" t="str">
        <f>IF(INDEX(Banco!$A:$A,ROW())="","",INDEX(Banco!$A:$A,ROW()))</f>
        <v/>
      </c>
      <c r="B65" s="7" t="str">
        <f>IF(INDEX(Banco!$B:$B,ROW())="","",INDEX(Banco!$B:$B,ROW()))</f>
        <v/>
      </c>
      <c r="C65" s="7" t="str">
        <f>IF(INDEX(Banco!$C:$C,ROW())="","",INDEX(Banco!$C:$C,ROW()))</f>
        <v/>
      </c>
      <c r="D65" s="8" t="str">
        <f>IF(INDEX(Banco!$D:$D,ROW())="","",INDEX(Banco!$D:$D,ROW()))</f>
        <v/>
      </c>
      <c r="E65" s="8" t="str">
        <f>IF(INDEX(Banco!$E:$E,ROW())="","",INDEX(Banco!$E:$E,ROW()))</f>
        <v/>
      </c>
      <c r="F65" s="9" t="str">
        <f>IF(INDEX(Banco!$F:$F,ROW())="","",INDEX(Banco!$F:$F,ROW()))</f>
        <v/>
      </c>
      <c r="G65" s="9" t="str">
        <f>IF(INDEX(Banco!$G:$G,ROW())="","",INDEX(Banco!$G:$G,ROW()))</f>
        <v/>
      </c>
      <c r="H65" s="7" t="str">
        <f>IF(INDEX(Banco!$H:$H,ROW())="","",INDEX(Banco!$H:$H,ROW()))</f>
        <v/>
      </c>
      <c r="I65" t="str">
        <f t="shared" si="0"/>
        <v/>
      </c>
      <c r="J65" s="10" t="str">
        <f t="shared" si="1"/>
        <v/>
      </c>
      <c r="K65" s="11" t="str">
        <f t="shared" si="2"/>
        <v>—</v>
      </c>
      <c r="L65" t="str">
        <f t="shared" si="3"/>
        <v/>
      </c>
      <c r="M65" s="11" t="str">
        <f t="shared" si="4"/>
        <v>—</v>
      </c>
      <c r="N65" t="str">
        <f t="shared" si="5"/>
        <v/>
      </c>
      <c r="O65" s="11" t="str">
        <f t="shared" si="6"/>
        <v>—</v>
      </c>
      <c r="P65" t="str">
        <f t="shared" si="7"/>
        <v/>
      </c>
      <c r="Q65" s="11" t="str">
        <f t="shared" si="8"/>
        <v>—</v>
      </c>
      <c r="R65" t="str">
        <f t="shared" si="9"/>
        <v/>
      </c>
      <c r="S65" t="str">
        <f t="shared" si="10"/>
        <v/>
      </c>
      <c r="T65" t="str">
        <f t="shared" si="11"/>
        <v/>
      </c>
      <c r="U65" t="str">
        <f t="shared" si="12"/>
        <v/>
      </c>
      <c r="V65" t="str">
        <f t="shared" si="13"/>
        <v/>
      </c>
      <c r="W65" t="str">
        <f t="shared" si="14"/>
        <v/>
      </c>
      <c r="X65" t="str">
        <f t="shared" si="15"/>
        <v/>
      </c>
      <c r="Y65" t="str">
        <f t="shared" si="16"/>
        <v/>
      </c>
      <c r="Z65" t="str">
        <f t="shared" si="17"/>
        <v/>
      </c>
      <c r="AA65" t="str">
        <f t="shared" si="18"/>
        <v/>
      </c>
      <c r="AB65" t="str">
        <f t="shared" si="19"/>
        <v/>
      </c>
      <c r="AC65" t="str">
        <f t="shared" si="20"/>
        <v/>
      </c>
      <c r="AD65" t="str">
        <f t="shared" si="21"/>
        <v/>
      </c>
      <c r="AE65" t="str">
        <f t="shared" si="22"/>
        <v/>
      </c>
      <c r="AF65" t="str">
        <f t="shared" si="23"/>
        <v/>
      </c>
      <c r="AG65" t="str">
        <f t="shared" si="24"/>
        <v/>
      </c>
      <c r="AH65" t="str">
        <f t="shared" si="25"/>
        <v/>
      </c>
      <c r="AI65" t="str">
        <f t="shared" si="26"/>
        <v/>
      </c>
      <c r="AJ65" t="str">
        <f t="shared" si="27"/>
        <v/>
      </c>
      <c r="AK65" t="str">
        <f t="shared" si="28"/>
        <v/>
      </c>
      <c r="AL65" t="str">
        <f t="shared" si="29"/>
        <v/>
      </c>
      <c r="AM65" t="str">
        <f t="shared" si="30"/>
        <v/>
      </c>
      <c r="AN65" t="str">
        <f t="shared" si="31"/>
        <v/>
      </c>
      <c r="AO65" t="str">
        <f t="shared" si="32"/>
        <v/>
      </c>
      <c r="AP65" t="str">
        <f t="shared" si="33"/>
        <v/>
      </c>
      <c r="AQ65" t="str">
        <f t="shared" si="34"/>
        <v/>
      </c>
      <c r="AR65" t="str">
        <f t="shared" si="35"/>
        <v/>
      </c>
      <c r="AS65" t="str">
        <f t="shared" si="36"/>
        <v/>
      </c>
      <c r="AT65" t="str">
        <f t="shared" si="37"/>
        <v/>
      </c>
      <c r="AU65" t="str">
        <f t="shared" si="38"/>
        <v/>
      </c>
      <c r="AV65" t="str">
        <f t="shared" si="39"/>
        <v/>
      </c>
      <c r="AW65" t="str">
        <f t="shared" si="40"/>
        <v/>
      </c>
      <c r="AX65" t="str">
        <f t="shared" si="41"/>
        <v/>
      </c>
      <c r="AY65" t="str">
        <f t="shared" si="42"/>
        <v/>
      </c>
      <c r="AZ65" t="str">
        <f>IF(OR($A65="",$A65&lt;&gt;Ficha!$C$4),"",COUNTIF($A$2:$A65,Ficha!$C$4))</f>
        <v/>
      </c>
    </row>
    <row r="66" spans="1:52">
      <c r="A66" s="7" t="str">
        <f>IF(INDEX(Banco!$A:$A,ROW())="","",INDEX(Banco!$A:$A,ROW()))</f>
        <v/>
      </c>
      <c r="B66" s="7" t="str">
        <f>IF(INDEX(Banco!$B:$B,ROW())="","",INDEX(Banco!$B:$B,ROW()))</f>
        <v/>
      </c>
      <c r="C66" s="7" t="str">
        <f>IF(INDEX(Banco!$C:$C,ROW())="","",INDEX(Banco!$C:$C,ROW()))</f>
        <v/>
      </c>
      <c r="D66" s="8" t="str">
        <f>IF(INDEX(Banco!$D:$D,ROW())="","",INDEX(Banco!$D:$D,ROW()))</f>
        <v/>
      </c>
      <c r="E66" s="8" t="str">
        <f>IF(INDEX(Banco!$E:$E,ROW())="","",INDEX(Banco!$E:$E,ROW()))</f>
        <v/>
      </c>
      <c r="F66" s="9" t="str">
        <f>IF(INDEX(Banco!$F:$F,ROW())="","",INDEX(Banco!$F:$F,ROW()))</f>
        <v/>
      </c>
      <c r="G66" s="9" t="str">
        <f>IF(INDEX(Banco!$G:$G,ROW())="","",INDEX(Banco!$G:$G,ROW()))</f>
        <v/>
      </c>
      <c r="H66" s="7" t="str">
        <f>IF(INDEX(Banco!$H:$H,ROW())="","",INDEX(Banco!$H:$H,ROW()))</f>
        <v/>
      </c>
      <c r="I66" t="str">
        <f t="shared" ref="I66:I129" si="43">IF($T66="","",INT($T66/12)&amp;"a "&amp;MOD($T66,12)&amp;"m")</f>
        <v/>
      </c>
      <c r="J66" s="10" t="str">
        <f t="shared" ref="J66:J129" si="44">IF(OR($F66="",$G66=""),"",ROUND($F66/($G66/100)^2,2))</f>
        <v/>
      </c>
      <c r="K66" s="11" t="str">
        <f t="shared" ref="K66:K129" si="45">IF(OR($S66="",$J66="",$T66="",$T66&lt;0,$T66&gt;228,$Y66=""),"—",ROUND(IF(ABS($AB66)&lt;=3,$AB66,IF($AB66&gt;3,3+($J66-$AD66)/($AD66-$AC66),-3+($J66-$AF66)/($AE66-$AF66))),2))</f>
        <v>—</v>
      </c>
      <c r="L66" t="str">
        <f t="shared" ref="L66:L129" si="46">IF(OR($K66="",$K66="—"),"",IF($T66&lt;=60,IF($K66&lt;-3,"Magreza acentuada",IF($K66&lt;-2,"Magreza",IF($K66&lt;=1,"Eutrofia",IF($K66&lt;=2,"Risco de sobrepeso",IF($K66&lt;=3,"Sobrepeso","Obesidade"))))),IF($K66&lt;-3,"Magreza acentuada",IF($K66&lt;-2,"Magreza",IF($K66&lt;=1,"Eutrofia",IF($K66&lt;=2,"Sobrepeso",IF($K66&lt;=3,"Obesidade","Obesidade grave")))))))</f>
        <v/>
      </c>
      <c r="M66" s="11" t="str">
        <f t="shared" ref="M66:M129" si="47">IF(OR($S66="",$V66="",$T66="",$T66&lt;0,$T66&gt;228,$AG66=""),"—",ROUND(IF($AG66=0,LN($V66/$AH66)/$AI66,((($V66/$AH66)^$AG66)-1)/($AG66*$AI66)),2))</f>
        <v>—</v>
      </c>
      <c r="N66" t="str">
        <f t="shared" ref="N66:N129" si="48">IF(OR($M66="",$M66="—"),"",IF($M66&lt;-3,"Muito baixa",IF($M66&lt;-2,"Baixa","Adequada")))</f>
        <v/>
      </c>
      <c r="O66" s="11" t="str">
        <f t="shared" ref="O66:O129" si="49">IF(OR($S66="",$F66="",$T66="",$T66&lt;0,$T66&gt;120,$AJ66=""),"—",ROUND(IF(ABS($AM66)&lt;=3,$AM66,IF($AM66&gt;3,3+($F66-$AO66)/($AO66-$AN66),-3+($F66-$AQ66)/($AP66-$AQ66))),2))</f>
        <v>—</v>
      </c>
      <c r="P66" t="str">
        <f t="shared" ref="P66:P129" si="50">IF(OR($O66="",$O66="—"),"",IF($O66&lt;-3,"Muito baixo",IF($O66&lt;-2,"Baixo",IF($O66&lt;=2,"Adequado","Elevado"))))</f>
        <v/>
      </c>
      <c r="Q66" s="11" t="str">
        <f t="shared" ref="Q66:Q129" si="51">IF(OR($S66="",$F66="",$T66="",$T66&lt;0,$T66&gt;60,$AR66=""),"—",ROUND(IF(ABS($AU66)&lt;=3,$AU66,IF($AU66&gt;3,3+($F66-$AW66)/($AW66-$AV66),-3+($F66-$AY66)/($AX66-$AY66))),2))</f>
        <v>—</v>
      </c>
      <c r="R66" t="str">
        <f t="shared" ref="R66:R129" si="52">IF(OR($Q66="",$Q66="—"),"",IF($Q66&lt;-3,"Magreza acentuada",IF($Q66&lt;-2,"Magreza",IF($Q66&lt;=1,"Eutrofia",IF($Q66&lt;=2,"Risco de sobrepeso",IF($Q66&lt;=3,"Sobrepeso","Obesidade"))))))</f>
        <v/>
      </c>
      <c r="S66" t="str">
        <f t="shared" ref="S66:S129" si="53">IF($C66="","",IF(UPPER(LEFT($C66,1))="M",1,IF(UPPER(LEFT($C66,1))="F",2,"")))</f>
        <v/>
      </c>
      <c r="T66" t="str">
        <f t="shared" ref="T66:T129" si="54">IF(OR($D66="",$E66=""),"",DATEDIF($D66,$E66,"m"))</f>
        <v/>
      </c>
      <c r="U66" t="str">
        <f t="shared" ref="U66:U129" si="55">IF(OR($D66="",$E66=""),"",$E66-$D66)</f>
        <v/>
      </c>
      <c r="V66" t="str">
        <f t="shared" ref="V66:V129" si="56">IF(OR($G66="",$T66=""),"",IF($T66&lt;24,IF(LEFT(LOWER($H66),4)="em p",$G66+0.7,$G66),IF(LEFT(LOWER($H66),4)="deit",$G66-0.7,$G66)))</f>
        <v/>
      </c>
      <c r="W66" t="str">
        <f t="shared" ref="W66:W129" si="57">IF(OR($S66="",$T66=""),"",$S66*1000000+IF($T66&lt;=60,$U66,$T66))</f>
        <v/>
      </c>
      <c r="X66" t="str">
        <f t="shared" ref="X66:X129" si="58">IF(OR($S66="",$V66="",$T66&gt;60,$T66=""),"",$S66*1000000+ROUND($V66*10,0))</f>
        <v/>
      </c>
      <c r="Y66" t="str">
        <f t="shared" ref="Y66:Y129" si="59">IF($W66="","",IFERROR(INDEX(IF($T66&lt;=60,imc05_l,imc519_l),MATCH($W66,IF($T66&lt;=60,imc05_k,imc519_k),1)),""))</f>
        <v/>
      </c>
      <c r="Z66" t="str">
        <f t="shared" ref="Z66:Z129" si="60">IF($W66="","",IFERROR(INDEX(IF($T66&lt;=60,imc05_m,imc519_m),MATCH($W66,IF($T66&lt;=60,imc05_k,imc519_k),1)),""))</f>
        <v/>
      </c>
      <c r="AA66" t="str">
        <f t="shared" ref="AA66:AA129" si="61">IF($W66="","",IFERROR(INDEX(IF($T66&lt;=60,imc05_s,imc519_s),MATCH($W66,IF($T66&lt;=60,imc05_k,imc519_k),1)),""))</f>
        <v/>
      </c>
      <c r="AB66" t="str">
        <f t="shared" ref="AB66:AB129" si="62">IF($Y66="","",IF($Y66=0,LN($J66/$Z66)/$AA66,((($J66/$Z66)^$Y66)-1)/($Y66*$AA66)))</f>
        <v/>
      </c>
      <c r="AC66" t="str">
        <f t="shared" ref="AC66:AC129" si="63">IF($Y66="","",IF($Y66=0,$Z66*EXP($AA66*2),$Z66*(1+$Y66*$AA66*2)^(1/$Y66)))</f>
        <v/>
      </c>
      <c r="AD66" t="str">
        <f t="shared" ref="AD66:AD129" si="64">IF($Y66="","",IF($Y66=0,$Z66*EXP($AA66*3),$Z66*(1+$Y66*$AA66*3)^(1/$Y66)))</f>
        <v/>
      </c>
      <c r="AE66" t="str">
        <f t="shared" ref="AE66:AE129" si="65">IF($Y66="","",IF($Y66=0,$Z66*EXP($AA66*-2),$Z66*(1+$Y66*$AA66*-2)^(1/$Y66)))</f>
        <v/>
      </c>
      <c r="AF66" t="str">
        <f t="shared" ref="AF66:AF129" si="66">IF($Y66="","",IF($Y66=0,$Z66*EXP($AA66*-3),$Z66*(1+$Y66*$AA66*-3)^(1/$Y66)))</f>
        <v/>
      </c>
      <c r="AG66" t="str">
        <f t="shared" ref="AG66:AG129" si="67">IF($W66="","",IFERROR(INDEX(IF($T66&lt;=60,est05_l,est519_l),MATCH($W66,IF($T66&lt;=60,est05_k,est519_k),1)),""))</f>
        <v/>
      </c>
      <c r="AH66" t="str">
        <f t="shared" ref="AH66:AH129" si="68">IF($W66="","",IFERROR(INDEX(IF($T66&lt;=60,est05_m,est519_m),MATCH($W66,IF($T66&lt;=60,est05_k,est519_k),1)),""))</f>
        <v/>
      </c>
      <c r="AI66" t="str">
        <f t="shared" ref="AI66:AI129" si="69">IF($W66="","",IFERROR(INDEX(IF($T66&lt;=60,est05_s,est519_s),MATCH($W66,IF($T66&lt;=60,est05_k,est519_k),1)),""))</f>
        <v/>
      </c>
      <c r="AJ66" t="str">
        <f t="shared" ref="AJ66:AJ129" si="70">IF($W66="","",IFERROR(INDEX(IF($T66&lt;=60,peso05_l,peso510_l),MATCH($W66,IF($T66&lt;=60,peso05_k,peso510_k),1)),""))</f>
        <v/>
      </c>
      <c r="AK66" t="str">
        <f t="shared" ref="AK66:AK129" si="71">IF($W66="","",IFERROR(INDEX(IF($T66&lt;=60,peso05_m,peso510_m),MATCH($W66,IF($T66&lt;=60,peso05_k,peso510_k),1)),""))</f>
        <v/>
      </c>
      <c r="AL66" t="str">
        <f t="shared" ref="AL66:AL129" si="72">IF($W66="","",IFERROR(INDEX(IF($T66&lt;=60,peso05_s,peso510_s),MATCH($W66,IF($T66&lt;=60,peso05_k,peso510_k),1)),""))</f>
        <v/>
      </c>
      <c r="AM66" t="str">
        <f t="shared" ref="AM66:AM129" si="73">IF($AJ66="","",IF($AJ66=0,LN($F66/$AK66)/$AL66,((($F66/$AK66)^$AJ66)-1)/($AJ66*$AL66)))</f>
        <v/>
      </c>
      <c r="AN66" t="str">
        <f t="shared" ref="AN66:AN129" si="74">IF($AJ66="","",IF($AJ66=0,$AK66*EXP($AL66*2),$AK66*(1+$AJ66*$AL66*2)^(1/$AJ66)))</f>
        <v/>
      </c>
      <c r="AO66" t="str">
        <f t="shared" ref="AO66:AO129" si="75">IF($AJ66="","",IF($AJ66=0,$AK66*EXP($AL66*3),$AK66*(1+$AJ66*$AL66*3)^(1/$AJ66)))</f>
        <v/>
      </c>
      <c r="AP66" t="str">
        <f t="shared" ref="AP66:AP129" si="76">IF($AJ66="","",IF($AJ66=0,$AK66*EXP($AL66*-2),$AK66*(1+$AJ66*$AL66*-2)^(1/$AJ66)))</f>
        <v/>
      </c>
      <c r="AQ66" t="str">
        <f t="shared" ref="AQ66:AQ129" si="77">IF($AJ66="","",IF($AJ66=0,$AK66*EXP($AL66*-3),$AK66*(1+$AJ66*$AL66*-3)^(1/$AJ66)))</f>
        <v/>
      </c>
      <c r="AR66" t="str">
        <f t="shared" ref="AR66:AR129" si="78">IF(OR($X66="",$T66&gt;60),"",IFERROR(INDEX(IF($T66&lt;24,pcomp_l,palt_l),MATCH($X66,IF($T66&lt;24,pcomp_k,palt_k),1)),""))</f>
        <v/>
      </c>
      <c r="AS66" t="str">
        <f t="shared" ref="AS66:AS129" si="79">IF(OR($X66="",$T66&gt;60),"",IFERROR(INDEX(IF($T66&lt;24,pcomp_m,palt_m),MATCH($X66,IF($T66&lt;24,pcomp_k,palt_k),1)),""))</f>
        <v/>
      </c>
      <c r="AT66" t="str">
        <f t="shared" ref="AT66:AT129" si="80">IF(OR($X66="",$T66&gt;60),"",IFERROR(INDEX(IF($T66&lt;24,pcomp_s,palt_s),MATCH($X66,IF($T66&lt;24,pcomp_k,palt_k),1)),""))</f>
        <v/>
      </c>
      <c r="AU66" t="str">
        <f t="shared" ref="AU66:AU129" si="81">IF($AR66="","",IF($AR66=0,LN($F66/$AS66)/$AT66,((($F66/$AS66)^$AR66)-1)/($AR66*$AT66)))</f>
        <v/>
      </c>
      <c r="AV66" t="str">
        <f t="shared" ref="AV66:AV129" si="82">IF($AR66="","",IF($AR66=0,$AS66*EXP($AT66*2),$AS66*(1+$AR66*$AT66*2)^(1/$AR66)))</f>
        <v/>
      </c>
      <c r="AW66" t="str">
        <f t="shared" ref="AW66:AW129" si="83">IF($AR66="","",IF($AR66=0,$AS66*EXP($AT66*3),$AS66*(1+$AR66*$AT66*3)^(1/$AR66)))</f>
        <v/>
      </c>
      <c r="AX66" t="str">
        <f t="shared" ref="AX66:AX129" si="84">IF($AR66="","",IF($AR66=0,$AS66*EXP($AT66*-2),$AS66*(1+$AR66*$AT66*-2)^(1/$AR66)))</f>
        <v/>
      </c>
      <c r="AY66" t="str">
        <f t="shared" ref="AY66:AY129" si="85">IF($AR66="","",IF($AR66=0,$AS66*EXP($AT66*-3),$AS66*(1+$AR66*$AT66*-3)^(1/$AR66)))</f>
        <v/>
      </c>
      <c r="AZ66" t="str">
        <f>IF(OR($A66="",$A66&lt;&gt;Ficha!$C$4),"",COUNTIF($A$2:$A66,Ficha!$C$4))</f>
        <v/>
      </c>
    </row>
    <row r="67" spans="1:52">
      <c r="A67" s="7" t="str">
        <f>IF(INDEX(Banco!$A:$A,ROW())="","",INDEX(Banco!$A:$A,ROW()))</f>
        <v/>
      </c>
      <c r="B67" s="7" t="str">
        <f>IF(INDEX(Banco!$B:$B,ROW())="","",INDEX(Banco!$B:$B,ROW()))</f>
        <v/>
      </c>
      <c r="C67" s="7" t="str">
        <f>IF(INDEX(Banco!$C:$C,ROW())="","",INDEX(Banco!$C:$C,ROW()))</f>
        <v/>
      </c>
      <c r="D67" s="8" t="str">
        <f>IF(INDEX(Banco!$D:$D,ROW())="","",INDEX(Banco!$D:$D,ROW()))</f>
        <v/>
      </c>
      <c r="E67" s="8" t="str">
        <f>IF(INDEX(Banco!$E:$E,ROW())="","",INDEX(Banco!$E:$E,ROW()))</f>
        <v/>
      </c>
      <c r="F67" s="9" t="str">
        <f>IF(INDEX(Banco!$F:$F,ROW())="","",INDEX(Banco!$F:$F,ROW()))</f>
        <v/>
      </c>
      <c r="G67" s="9" t="str">
        <f>IF(INDEX(Banco!$G:$G,ROW())="","",INDEX(Banco!$G:$G,ROW()))</f>
        <v/>
      </c>
      <c r="H67" s="7" t="str">
        <f>IF(INDEX(Banco!$H:$H,ROW())="","",INDEX(Banco!$H:$H,ROW()))</f>
        <v/>
      </c>
      <c r="I67" t="str">
        <f t="shared" si="43"/>
        <v/>
      </c>
      <c r="J67" s="10" t="str">
        <f t="shared" si="44"/>
        <v/>
      </c>
      <c r="K67" s="11" t="str">
        <f t="shared" si="45"/>
        <v>—</v>
      </c>
      <c r="L67" t="str">
        <f t="shared" si="46"/>
        <v/>
      </c>
      <c r="M67" s="11" t="str">
        <f t="shared" si="47"/>
        <v>—</v>
      </c>
      <c r="N67" t="str">
        <f t="shared" si="48"/>
        <v/>
      </c>
      <c r="O67" s="11" t="str">
        <f t="shared" si="49"/>
        <v>—</v>
      </c>
      <c r="P67" t="str">
        <f t="shared" si="50"/>
        <v/>
      </c>
      <c r="Q67" s="11" t="str">
        <f t="shared" si="51"/>
        <v>—</v>
      </c>
      <c r="R67" t="str">
        <f t="shared" si="52"/>
        <v/>
      </c>
      <c r="S67" t="str">
        <f t="shared" si="53"/>
        <v/>
      </c>
      <c r="T67" t="str">
        <f t="shared" si="54"/>
        <v/>
      </c>
      <c r="U67" t="str">
        <f t="shared" si="55"/>
        <v/>
      </c>
      <c r="V67" t="str">
        <f t="shared" si="56"/>
        <v/>
      </c>
      <c r="W67" t="str">
        <f t="shared" si="57"/>
        <v/>
      </c>
      <c r="X67" t="str">
        <f t="shared" si="58"/>
        <v/>
      </c>
      <c r="Y67" t="str">
        <f t="shared" si="59"/>
        <v/>
      </c>
      <c r="Z67" t="str">
        <f t="shared" si="60"/>
        <v/>
      </c>
      <c r="AA67" t="str">
        <f t="shared" si="61"/>
        <v/>
      </c>
      <c r="AB67" t="str">
        <f t="shared" si="62"/>
        <v/>
      </c>
      <c r="AC67" t="str">
        <f t="shared" si="63"/>
        <v/>
      </c>
      <c r="AD67" t="str">
        <f t="shared" si="64"/>
        <v/>
      </c>
      <c r="AE67" t="str">
        <f t="shared" si="65"/>
        <v/>
      </c>
      <c r="AF67" t="str">
        <f t="shared" si="66"/>
        <v/>
      </c>
      <c r="AG67" t="str">
        <f t="shared" si="67"/>
        <v/>
      </c>
      <c r="AH67" t="str">
        <f t="shared" si="68"/>
        <v/>
      </c>
      <c r="AI67" t="str">
        <f t="shared" si="69"/>
        <v/>
      </c>
      <c r="AJ67" t="str">
        <f t="shared" si="70"/>
        <v/>
      </c>
      <c r="AK67" t="str">
        <f t="shared" si="71"/>
        <v/>
      </c>
      <c r="AL67" t="str">
        <f t="shared" si="72"/>
        <v/>
      </c>
      <c r="AM67" t="str">
        <f t="shared" si="73"/>
        <v/>
      </c>
      <c r="AN67" t="str">
        <f t="shared" si="74"/>
        <v/>
      </c>
      <c r="AO67" t="str">
        <f t="shared" si="75"/>
        <v/>
      </c>
      <c r="AP67" t="str">
        <f t="shared" si="76"/>
        <v/>
      </c>
      <c r="AQ67" t="str">
        <f t="shared" si="77"/>
        <v/>
      </c>
      <c r="AR67" t="str">
        <f t="shared" si="78"/>
        <v/>
      </c>
      <c r="AS67" t="str">
        <f t="shared" si="79"/>
        <v/>
      </c>
      <c r="AT67" t="str">
        <f t="shared" si="80"/>
        <v/>
      </c>
      <c r="AU67" t="str">
        <f t="shared" si="81"/>
        <v/>
      </c>
      <c r="AV67" t="str">
        <f t="shared" si="82"/>
        <v/>
      </c>
      <c r="AW67" t="str">
        <f t="shared" si="83"/>
        <v/>
      </c>
      <c r="AX67" t="str">
        <f t="shared" si="84"/>
        <v/>
      </c>
      <c r="AY67" t="str">
        <f t="shared" si="85"/>
        <v/>
      </c>
      <c r="AZ67" t="str">
        <f>IF(OR($A67="",$A67&lt;&gt;Ficha!$C$4),"",COUNTIF($A$2:$A67,Ficha!$C$4))</f>
        <v/>
      </c>
    </row>
    <row r="68" spans="1:52">
      <c r="A68" s="7" t="str">
        <f>IF(INDEX(Banco!$A:$A,ROW())="","",INDEX(Banco!$A:$A,ROW()))</f>
        <v/>
      </c>
      <c r="B68" s="7" t="str">
        <f>IF(INDEX(Banco!$B:$B,ROW())="","",INDEX(Banco!$B:$B,ROW()))</f>
        <v/>
      </c>
      <c r="C68" s="7" t="str">
        <f>IF(INDEX(Banco!$C:$C,ROW())="","",INDEX(Banco!$C:$C,ROW()))</f>
        <v/>
      </c>
      <c r="D68" s="8" t="str">
        <f>IF(INDEX(Banco!$D:$D,ROW())="","",INDEX(Banco!$D:$D,ROW()))</f>
        <v/>
      </c>
      <c r="E68" s="8" t="str">
        <f>IF(INDEX(Banco!$E:$E,ROW())="","",INDEX(Banco!$E:$E,ROW()))</f>
        <v/>
      </c>
      <c r="F68" s="9" t="str">
        <f>IF(INDEX(Banco!$F:$F,ROW())="","",INDEX(Banco!$F:$F,ROW()))</f>
        <v/>
      </c>
      <c r="G68" s="9" t="str">
        <f>IF(INDEX(Banco!$G:$G,ROW())="","",INDEX(Banco!$G:$G,ROW()))</f>
        <v/>
      </c>
      <c r="H68" s="7" t="str">
        <f>IF(INDEX(Banco!$H:$H,ROW())="","",INDEX(Banco!$H:$H,ROW()))</f>
        <v/>
      </c>
      <c r="I68" t="str">
        <f t="shared" si="43"/>
        <v/>
      </c>
      <c r="J68" s="10" t="str">
        <f t="shared" si="44"/>
        <v/>
      </c>
      <c r="K68" s="11" t="str">
        <f t="shared" si="45"/>
        <v>—</v>
      </c>
      <c r="L68" t="str">
        <f t="shared" si="46"/>
        <v/>
      </c>
      <c r="M68" s="11" t="str">
        <f t="shared" si="47"/>
        <v>—</v>
      </c>
      <c r="N68" t="str">
        <f t="shared" si="48"/>
        <v/>
      </c>
      <c r="O68" s="11" t="str">
        <f t="shared" si="49"/>
        <v>—</v>
      </c>
      <c r="P68" t="str">
        <f t="shared" si="50"/>
        <v/>
      </c>
      <c r="Q68" s="11" t="str">
        <f t="shared" si="51"/>
        <v>—</v>
      </c>
      <c r="R68" t="str">
        <f t="shared" si="52"/>
        <v/>
      </c>
      <c r="S68" t="str">
        <f t="shared" si="53"/>
        <v/>
      </c>
      <c r="T68" t="str">
        <f t="shared" si="54"/>
        <v/>
      </c>
      <c r="U68" t="str">
        <f t="shared" si="55"/>
        <v/>
      </c>
      <c r="V68" t="str">
        <f t="shared" si="56"/>
        <v/>
      </c>
      <c r="W68" t="str">
        <f t="shared" si="57"/>
        <v/>
      </c>
      <c r="X68" t="str">
        <f t="shared" si="58"/>
        <v/>
      </c>
      <c r="Y68" t="str">
        <f t="shared" si="59"/>
        <v/>
      </c>
      <c r="Z68" t="str">
        <f t="shared" si="60"/>
        <v/>
      </c>
      <c r="AA68" t="str">
        <f t="shared" si="61"/>
        <v/>
      </c>
      <c r="AB68" t="str">
        <f t="shared" si="62"/>
        <v/>
      </c>
      <c r="AC68" t="str">
        <f t="shared" si="63"/>
        <v/>
      </c>
      <c r="AD68" t="str">
        <f t="shared" si="64"/>
        <v/>
      </c>
      <c r="AE68" t="str">
        <f t="shared" si="65"/>
        <v/>
      </c>
      <c r="AF68" t="str">
        <f t="shared" si="66"/>
        <v/>
      </c>
      <c r="AG68" t="str">
        <f t="shared" si="67"/>
        <v/>
      </c>
      <c r="AH68" t="str">
        <f t="shared" si="68"/>
        <v/>
      </c>
      <c r="AI68" t="str">
        <f t="shared" si="69"/>
        <v/>
      </c>
      <c r="AJ68" t="str">
        <f t="shared" si="70"/>
        <v/>
      </c>
      <c r="AK68" t="str">
        <f t="shared" si="71"/>
        <v/>
      </c>
      <c r="AL68" t="str">
        <f t="shared" si="72"/>
        <v/>
      </c>
      <c r="AM68" t="str">
        <f t="shared" si="73"/>
        <v/>
      </c>
      <c r="AN68" t="str">
        <f t="shared" si="74"/>
        <v/>
      </c>
      <c r="AO68" t="str">
        <f t="shared" si="75"/>
        <v/>
      </c>
      <c r="AP68" t="str">
        <f t="shared" si="76"/>
        <v/>
      </c>
      <c r="AQ68" t="str">
        <f t="shared" si="77"/>
        <v/>
      </c>
      <c r="AR68" t="str">
        <f t="shared" si="78"/>
        <v/>
      </c>
      <c r="AS68" t="str">
        <f t="shared" si="79"/>
        <v/>
      </c>
      <c r="AT68" t="str">
        <f t="shared" si="80"/>
        <v/>
      </c>
      <c r="AU68" t="str">
        <f t="shared" si="81"/>
        <v/>
      </c>
      <c r="AV68" t="str">
        <f t="shared" si="82"/>
        <v/>
      </c>
      <c r="AW68" t="str">
        <f t="shared" si="83"/>
        <v/>
      </c>
      <c r="AX68" t="str">
        <f t="shared" si="84"/>
        <v/>
      </c>
      <c r="AY68" t="str">
        <f t="shared" si="85"/>
        <v/>
      </c>
      <c r="AZ68" t="str">
        <f>IF(OR($A68="",$A68&lt;&gt;Ficha!$C$4),"",COUNTIF($A$2:$A68,Ficha!$C$4))</f>
        <v/>
      </c>
    </row>
    <row r="69" spans="1:52">
      <c r="A69" s="7" t="str">
        <f>IF(INDEX(Banco!$A:$A,ROW())="","",INDEX(Banco!$A:$A,ROW()))</f>
        <v/>
      </c>
      <c r="B69" s="7" t="str">
        <f>IF(INDEX(Banco!$B:$B,ROW())="","",INDEX(Banco!$B:$B,ROW()))</f>
        <v/>
      </c>
      <c r="C69" s="7" t="str">
        <f>IF(INDEX(Banco!$C:$C,ROW())="","",INDEX(Banco!$C:$C,ROW()))</f>
        <v/>
      </c>
      <c r="D69" s="8" t="str">
        <f>IF(INDEX(Banco!$D:$D,ROW())="","",INDEX(Banco!$D:$D,ROW()))</f>
        <v/>
      </c>
      <c r="E69" s="8" t="str">
        <f>IF(INDEX(Banco!$E:$E,ROW())="","",INDEX(Banco!$E:$E,ROW()))</f>
        <v/>
      </c>
      <c r="F69" s="9" t="str">
        <f>IF(INDEX(Banco!$F:$F,ROW())="","",INDEX(Banco!$F:$F,ROW()))</f>
        <v/>
      </c>
      <c r="G69" s="9" t="str">
        <f>IF(INDEX(Banco!$G:$G,ROW())="","",INDEX(Banco!$G:$G,ROW()))</f>
        <v/>
      </c>
      <c r="H69" s="7" t="str">
        <f>IF(INDEX(Banco!$H:$H,ROW())="","",INDEX(Banco!$H:$H,ROW()))</f>
        <v/>
      </c>
      <c r="I69" t="str">
        <f t="shared" si="43"/>
        <v/>
      </c>
      <c r="J69" s="10" t="str">
        <f t="shared" si="44"/>
        <v/>
      </c>
      <c r="K69" s="11" t="str">
        <f t="shared" si="45"/>
        <v>—</v>
      </c>
      <c r="L69" t="str">
        <f t="shared" si="46"/>
        <v/>
      </c>
      <c r="M69" s="11" t="str">
        <f t="shared" si="47"/>
        <v>—</v>
      </c>
      <c r="N69" t="str">
        <f t="shared" si="48"/>
        <v/>
      </c>
      <c r="O69" s="11" t="str">
        <f t="shared" si="49"/>
        <v>—</v>
      </c>
      <c r="P69" t="str">
        <f t="shared" si="50"/>
        <v/>
      </c>
      <c r="Q69" s="11" t="str">
        <f t="shared" si="51"/>
        <v>—</v>
      </c>
      <c r="R69" t="str">
        <f t="shared" si="52"/>
        <v/>
      </c>
      <c r="S69" t="str">
        <f t="shared" si="53"/>
        <v/>
      </c>
      <c r="T69" t="str">
        <f t="shared" si="54"/>
        <v/>
      </c>
      <c r="U69" t="str">
        <f t="shared" si="55"/>
        <v/>
      </c>
      <c r="V69" t="str">
        <f t="shared" si="56"/>
        <v/>
      </c>
      <c r="W69" t="str">
        <f t="shared" si="57"/>
        <v/>
      </c>
      <c r="X69" t="str">
        <f t="shared" si="58"/>
        <v/>
      </c>
      <c r="Y69" t="str">
        <f t="shared" si="59"/>
        <v/>
      </c>
      <c r="Z69" t="str">
        <f t="shared" si="60"/>
        <v/>
      </c>
      <c r="AA69" t="str">
        <f t="shared" si="61"/>
        <v/>
      </c>
      <c r="AB69" t="str">
        <f t="shared" si="62"/>
        <v/>
      </c>
      <c r="AC69" t="str">
        <f t="shared" si="63"/>
        <v/>
      </c>
      <c r="AD69" t="str">
        <f t="shared" si="64"/>
        <v/>
      </c>
      <c r="AE69" t="str">
        <f t="shared" si="65"/>
        <v/>
      </c>
      <c r="AF69" t="str">
        <f t="shared" si="66"/>
        <v/>
      </c>
      <c r="AG69" t="str">
        <f t="shared" si="67"/>
        <v/>
      </c>
      <c r="AH69" t="str">
        <f t="shared" si="68"/>
        <v/>
      </c>
      <c r="AI69" t="str">
        <f t="shared" si="69"/>
        <v/>
      </c>
      <c r="AJ69" t="str">
        <f t="shared" si="70"/>
        <v/>
      </c>
      <c r="AK69" t="str">
        <f t="shared" si="71"/>
        <v/>
      </c>
      <c r="AL69" t="str">
        <f t="shared" si="72"/>
        <v/>
      </c>
      <c r="AM69" t="str">
        <f t="shared" si="73"/>
        <v/>
      </c>
      <c r="AN69" t="str">
        <f t="shared" si="74"/>
        <v/>
      </c>
      <c r="AO69" t="str">
        <f t="shared" si="75"/>
        <v/>
      </c>
      <c r="AP69" t="str">
        <f t="shared" si="76"/>
        <v/>
      </c>
      <c r="AQ69" t="str">
        <f t="shared" si="77"/>
        <v/>
      </c>
      <c r="AR69" t="str">
        <f t="shared" si="78"/>
        <v/>
      </c>
      <c r="AS69" t="str">
        <f t="shared" si="79"/>
        <v/>
      </c>
      <c r="AT69" t="str">
        <f t="shared" si="80"/>
        <v/>
      </c>
      <c r="AU69" t="str">
        <f t="shared" si="81"/>
        <v/>
      </c>
      <c r="AV69" t="str">
        <f t="shared" si="82"/>
        <v/>
      </c>
      <c r="AW69" t="str">
        <f t="shared" si="83"/>
        <v/>
      </c>
      <c r="AX69" t="str">
        <f t="shared" si="84"/>
        <v/>
      </c>
      <c r="AY69" t="str">
        <f t="shared" si="85"/>
        <v/>
      </c>
      <c r="AZ69" t="str">
        <f>IF(OR($A69="",$A69&lt;&gt;Ficha!$C$4),"",COUNTIF($A$2:$A69,Ficha!$C$4))</f>
        <v/>
      </c>
    </row>
    <row r="70" spans="1:52">
      <c r="A70" s="7" t="str">
        <f>IF(INDEX(Banco!$A:$A,ROW())="","",INDEX(Banco!$A:$A,ROW()))</f>
        <v/>
      </c>
      <c r="B70" s="7" t="str">
        <f>IF(INDEX(Banco!$B:$B,ROW())="","",INDEX(Banco!$B:$B,ROW()))</f>
        <v/>
      </c>
      <c r="C70" s="7" t="str">
        <f>IF(INDEX(Banco!$C:$C,ROW())="","",INDEX(Banco!$C:$C,ROW()))</f>
        <v/>
      </c>
      <c r="D70" s="8" t="str">
        <f>IF(INDEX(Banco!$D:$D,ROW())="","",INDEX(Banco!$D:$D,ROW()))</f>
        <v/>
      </c>
      <c r="E70" s="8" t="str">
        <f>IF(INDEX(Banco!$E:$E,ROW())="","",INDEX(Banco!$E:$E,ROW()))</f>
        <v/>
      </c>
      <c r="F70" s="9" t="str">
        <f>IF(INDEX(Banco!$F:$F,ROW())="","",INDEX(Banco!$F:$F,ROW()))</f>
        <v/>
      </c>
      <c r="G70" s="9" t="str">
        <f>IF(INDEX(Banco!$G:$G,ROW())="","",INDEX(Banco!$G:$G,ROW()))</f>
        <v/>
      </c>
      <c r="H70" s="7" t="str">
        <f>IF(INDEX(Banco!$H:$H,ROW())="","",INDEX(Banco!$H:$H,ROW()))</f>
        <v/>
      </c>
      <c r="I70" t="str">
        <f t="shared" si="43"/>
        <v/>
      </c>
      <c r="J70" s="10" t="str">
        <f t="shared" si="44"/>
        <v/>
      </c>
      <c r="K70" s="11" t="str">
        <f t="shared" si="45"/>
        <v>—</v>
      </c>
      <c r="L70" t="str">
        <f t="shared" si="46"/>
        <v/>
      </c>
      <c r="M70" s="11" t="str">
        <f t="shared" si="47"/>
        <v>—</v>
      </c>
      <c r="N70" t="str">
        <f t="shared" si="48"/>
        <v/>
      </c>
      <c r="O70" s="11" t="str">
        <f t="shared" si="49"/>
        <v>—</v>
      </c>
      <c r="P70" t="str">
        <f t="shared" si="50"/>
        <v/>
      </c>
      <c r="Q70" s="11" t="str">
        <f t="shared" si="51"/>
        <v>—</v>
      </c>
      <c r="R70" t="str">
        <f t="shared" si="52"/>
        <v/>
      </c>
      <c r="S70" t="str">
        <f t="shared" si="53"/>
        <v/>
      </c>
      <c r="T70" t="str">
        <f t="shared" si="54"/>
        <v/>
      </c>
      <c r="U70" t="str">
        <f t="shared" si="55"/>
        <v/>
      </c>
      <c r="V70" t="str">
        <f t="shared" si="56"/>
        <v/>
      </c>
      <c r="W70" t="str">
        <f t="shared" si="57"/>
        <v/>
      </c>
      <c r="X70" t="str">
        <f t="shared" si="58"/>
        <v/>
      </c>
      <c r="Y70" t="str">
        <f t="shared" si="59"/>
        <v/>
      </c>
      <c r="Z70" t="str">
        <f t="shared" si="60"/>
        <v/>
      </c>
      <c r="AA70" t="str">
        <f t="shared" si="61"/>
        <v/>
      </c>
      <c r="AB70" t="str">
        <f t="shared" si="62"/>
        <v/>
      </c>
      <c r="AC70" t="str">
        <f t="shared" si="63"/>
        <v/>
      </c>
      <c r="AD70" t="str">
        <f t="shared" si="64"/>
        <v/>
      </c>
      <c r="AE70" t="str">
        <f t="shared" si="65"/>
        <v/>
      </c>
      <c r="AF70" t="str">
        <f t="shared" si="66"/>
        <v/>
      </c>
      <c r="AG70" t="str">
        <f t="shared" si="67"/>
        <v/>
      </c>
      <c r="AH70" t="str">
        <f t="shared" si="68"/>
        <v/>
      </c>
      <c r="AI70" t="str">
        <f t="shared" si="69"/>
        <v/>
      </c>
      <c r="AJ70" t="str">
        <f t="shared" si="70"/>
        <v/>
      </c>
      <c r="AK70" t="str">
        <f t="shared" si="71"/>
        <v/>
      </c>
      <c r="AL70" t="str">
        <f t="shared" si="72"/>
        <v/>
      </c>
      <c r="AM70" t="str">
        <f t="shared" si="73"/>
        <v/>
      </c>
      <c r="AN70" t="str">
        <f t="shared" si="74"/>
        <v/>
      </c>
      <c r="AO70" t="str">
        <f t="shared" si="75"/>
        <v/>
      </c>
      <c r="AP70" t="str">
        <f t="shared" si="76"/>
        <v/>
      </c>
      <c r="AQ70" t="str">
        <f t="shared" si="77"/>
        <v/>
      </c>
      <c r="AR70" t="str">
        <f t="shared" si="78"/>
        <v/>
      </c>
      <c r="AS70" t="str">
        <f t="shared" si="79"/>
        <v/>
      </c>
      <c r="AT70" t="str">
        <f t="shared" si="80"/>
        <v/>
      </c>
      <c r="AU70" t="str">
        <f t="shared" si="81"/>
        <v/>
      </c>
      <c r="AV70" t="str">
        <f t="shared" si="82"/>
        <v/>
      </c>
      <c r="AW70" t="str">
        <f t="shared" si="83"/>
        <v/>
      </c>
      <c r="AX70" t="str">
        <f t="shared" si="84"/>
        <v/>
      </c>
      <c r="AY70" t="str">
        <f t="shared" si="85"/>
        <v/>
      </c>
      <c r="AZ70" t="str">
        <f>IF(OR($A70="",$A70&lt;&gt;Ficha!$C$4),"",COUNTIF($A$2:$A70,Ficha!$C$4))</f>
        <v/>
      </c>
    </row>
    <row r="71" spans="1:52">
      <c r="A71" s="7" t="str">
        <f>IF(INDEX(Banco!$A:$A,ROW())="","",INDEX(Banco!$A:$A,ROW()))</f>
        <v/>
      </c>
      <c r="B71" s="7" t="str">
        <f>IF(INDEX(Banco!$B:$B,ROW())="","",INDEX(Banco!$B:$B,ROW()))</f>
        <v/>
      </c>
      <c r="C71" s="7" t="str">
        <f>IF(INDEX(Banco!$C:$C,ROW())="","",INDEX(Banco!$C:$C,ROW()))</f>
        <v/>
      </c>
      <c r="D71" s="8" t="str">
        <f>IF(INDEX(Banco!$D:$D,ROW())="","",INDEX(Banco!$D:$D,ROW()))</f>
        <v/>
      </c>
      <c r="E71" s="8" t="str">
        <f>IF(INDEX(Banco!$E:$E,ROW())="","",INDEX(Banco!$E:$E,ROW()))</f>
        <v/>
      </c>
      <c r="F71" s="9" t="str">
        <f>IF(INDEX(Banco!$F:$F,ROW())="","",INDEX(Banco!$F:$F,ROW()))</f>
        <v/>
      </c>
      <c r="G71" s="9" t="str">
        <f>IF(INDEX(Banco!$G:$G,ROW())="","",INDEX(Banco!$G:$G,ROW()))</f>
        <v/>
      </c>
      <c r="H71" s="7" t="str">
        <f>IF(INDEX(Banco!$H:$H,ROW())="","",INDEX(Banco!$H:$H,ROW()))</f>
        <v/>
      </c>
      <c r="I71" t="str">
        <f t="shared" si="43"/>
        <v/>
      </c>
      <c r="J71" s="10" t="str">
        <f t="shared" si="44"/>
        <v/>
      </c>
      <c r="K71" s="11" t="str">
        <f t="shared" si="45"/>
        <v>—</v>
      </c>
      <c r="L71" t="str">
        <f t="shared" si="46"/>
        <v/>
      </c>
      <c r="M71" s="11" t="str">
        <f t="shared" si="47"/>
        <v>—</v>
      </c>
      <c r="N71" t="str">
        <f t="shared" si="48"/>
        <v/>
      </c>
      <c r="O71" s="11" t="str">
        <f t="shared" si="49"/>
        <v>—</v>
      </c>
      <c r="P71" t="str">
        <f t="shared" si="50"/>
        <v/>
      </c>
      <c r="Q71" s="11" t="str">
        <f t="shared" si="51"/>
        <v>—</v>
      </c>
      <c r="R71" t="str">
        <f t="shared" si="52"/>
        <v/>
      </c>
      <c r="S71" t="str">
        <f t="shared" si="53"/>
        <v/>
      </c>
      <c r="T71" t="str">
        <f t="shared" si="54"/>
        <v/>
      </c>
      <c r="U71" t="str">
        <f t="shared" si="55"/>
        <v/>
      </c>
      <c r="V71" t="str">
        <f t="shared" si="56"/>
        <v/>
      </c>
      <c r="W71" t="str">
        <f t="shared" si="57"/>
        <v/>
      </c>
      <c r="X71" t="str">
        <f t="shared" si="58"/>
        <v/>
      </c>
      <c r="Y71" t="str">
        <f t="shared" si="59"/>
        <v/>
      </c>
      <c r="Z71" t="str">
        <f t="shared" si="60"/>
        <v/>
      </c>
      <c r="AA71" t="str">
        <f t="shared" si="61"/>
        <v/>
      </c>
      <c r="AB71" t="str">
        <f t="shared" si="62"/>
        <v/>
      </c>
      <c r="AC71" t="str">
        <f t="shared" si="63"/>
        <v/>
      </c>
      <c r="AD71" t="str">
        <f t="shared" si="64"/>
        <v/>
      </c>
      <c r="AE71" t="str">
        <f t="shared" si="65"/>
        <v/>
      </c>
      <c r="AF71" t="str">
        <f t="shared" si="66"/>
        <v/>
      </c>
      <c r="AG71" t="str">
        <f t="shared" si="67"/>
        <v/>
      </c>
      <c r="AH71" t="str">
        <f t="shared" si="68"/>
        <v/>
      </c>
      <c r="AI71" t="str">
        <f t="shared" si="69"/>
        <v/>
      </c>
      <c r="AJ71" t="str">
        <f t="shared" si="70"/>
        <v/>
      </c>
      <c r="AK71" t="str">
        <f t="shared" si="71"/>
        <v/>
      </c>
      <c r="AL71" t="str">
        <f t="shared" si="72"/>
        <v/>
      </c>
      <c r="AM71" t="str">
        <f t="shared" si="73"/>
        <v/>
      </c>
      <c r="AN71" t="str">
        <f t="shared" si="74"/>
        <v/>
      </c>
      <c r="AO71" t="str">
        <f t="shared" si="75"/>
        <v/>
      </c>
      <c r="AP71" t="str">
        <f t="shared" si="76"/>
        <v/>
      </c>
      <c r="AQ71" t="str">
        <f t="shared" si="77"/>
        <v/>
      </c>
      <c r="AR71" t="str">
        <f t="shared" si="78"/>
        <v/>
      </c>
      <c r="AS71" t="str">
        <f t="shared" si="79"/>
        <v/>
      </c>
      <c r="AT71" t="str">
        <f t="shared" si="80"/>
        <v/>
      </c>
      <c r="AU71" t="str">
        <f t="shared" si="81"/>
        <v/>
      </c>
      <c r="AV71" t="str">
        <f t="shared" si="82"/>
        <v/>
      </c>
      <c r="AW71" t="str">
        <f t="shared" si="83"/>
        <v/>
      </c>
      <c r="AX71" t="str">
        <f t="shared" si="84"/>
        <v/>
      </c>
      <c r="AY71" t="str">
        <f t="shared" si="85"/>
        <v/>
      </c>
      <c r="AZ71" t="str">
        <f>IF(OR($A71="",$A71&lt;&gt;Ficha!$C$4),"",COUNTIF($A$2:$A71,Ficha!$C$4))</f>
        <v/>
      </c>
    </row>
    <row r="72" spans="1:52">
      <c r="A72" s="7" t="str">
        <f>IF(INDEX(Banco!$A:$A,ROW())="","",INDEX(Banco!$A:$A,ROW()))</f>
        <v/>
      </c>
      <c r="B72" s="7" t="str">
        <f>IF(INDEX(Banco!$B:$B,ROW())="","",INDEX(Banco!$B:$B,ROW()))</f>
        <v/>
      </c>
      <c r="C72" s="7" t="str">
        <f>IF(INDEX(Banco!$C:$C,ROW())="","",INDEX(Banco!$C:$C,ROW()))</f>
        <v/>
      </c>
      <c r="D72" s="8" t="str">
        <f>IF(INDEX(Banco!$D:$D,ROW())="","",INDEX(Banco!$D:$D,ROW()))</f>
        <v/>
      </c>
      <c r="E72" s="8" t="str">
        <f>IF(INDEX(Banco!$E:$E,ROW())="","",INDEX(Banco!$E:$E,ROW()))</f>
        <v/>
      </c>
      <c r="F72" s="9" t="str">
        <f>IF(INDEX(Banco!$F:$F,ROW())="","",INDEX(Banco!$F:$F,ROW()))</f>
        <v/>
      </c>
      <c r="G72" s="9" t="str">
        <f>IF(INDEX(Banco!$G:$G,ROW())="","",INDEX(Banco!$G:$G,ROW()))</f>
        <v/>
      </c>
      <c r="H72" s="7" t="str">
        <f>IF(INDEX(Banco!$H:$H,ROW())="","",INDEX(Banco!$H:$H,ROW()))</f>
        <v/>
      </c>
      <c r="I72" t="str">
        <f t="shared" si="43"/>
        <v/>
      </c>
      <c r="J72" s="10" t="str">
        <f t="shared" si="44"/>
        <v/>
      </c>
      <c r="K72" s="11" t="str">
        <f t="shared" si="45"/>
        <v>—</v>
      </c>
      <c r="L72" t="str">
        <f t="shared" si="46"/>
        <v/>
      </c>
      <c r="M72" s="11" t="str">
        <f t="shared" si="47"/>
        <v>—</v>
      </c>
      <c r="N72" t="str">
        <f t="shared" si="48"/>
        <v/>
      </c>
      <c r="O72" s="11" t="str">
        <f t="shared" si="49"/>
        <v>—</v>
      </c>
      <c r="P72" t="str">
        <f t="shared" si="50"/>
        <v/>
      </c>
      <c r="Q72" s="11" t="str">
        <f t="shared" si="51"/>
        <v>—</v>
      </c>
      <c r="R72" t="str">
        <f t="shared" si="52"/>
        <v/>
      </c>
      <c r="S72" t="str">
        <f t="shared" si="53"/>
        <v/>
      </c>
      <c r="T72" t="str">
        <f t="shared" si="54"/>
        <v/>
      </c>
      <c r="U72" t="str">
        <f t="shared" si="55"/>
        <v/>
      </c>
      <c r="V72" t="str">
        <f t="shared" si="56"/>
        <v/>
      </c>
      <c r="W72" t="str">
        <f t="shared" si="57"/>
        <v/>
      </c>
      <c r="X72" t="str">
        <f t="shared" si="58"/>
        <v/>
      </c>
      <c r="Y72" t="str">
        <f t="shared" si="59"/>
        <v/>
      </c>
      <c r="Z72" t="str">
        <f t="shared" si="60"/>
        <v/>
      </c>
      <c r="AA72" t="str">
        <f t="shared" si="61"/>
        <v/>
      </c>
      <c r="AB72" t="str">
        <f t="shared" si="62"/>
        <v/>
      </c>
      <c r="AC72" t="str">
        <f t="shared" si="63"/>
        <v/>
      </c>
      <c r="AD72" t="str">
        <f t="shared" si="64"/>
        <v/>
      </c>
      <c r="AE72" t="str">
        <f t="shared" si="65"/>
        <v/>
      </c>
      <c r="AF72" t="str">
        <f t="shared" si="66"/>
        <v/>
      </c>
      <c r="AG72" t="str">
        <f t="shared" si="67"/>
        <v/>
      </c>
      <c r="AH72" t="str">
        <f t="shared" si="68"/>
        <v/>
      </c>
      <c r="AI72" t="str">
        <f t="shared" si="69"/>
        <v/>
      </c>
      <c r="AJ72" t="str">
        <f t="shared" si="70"/>
        <v/>
      </c>
      <c r="AK72" t="str">
        <f t="shared" si="71"/>
        <v/>
      </c>
      <c r="AL72" t="str">
        <f t="shared" si="72"/>
        <v/>
      </c>
      <c r="AM72" t="str">
        <f t="shared" si="73"/>
        <v/>
      </c>
      <c r="AN72" t="str">
        <f t="shared" si="74"/>
        <v/>
      </c>
      <c r="AO72" t="str">
        <f t="shared" si="75"/>
        <v/>
      </c>
      <c r="AP72" t="str">
        <f t="shared" si="76"/>
        <v/>
      </c>
      <c r="AQ72" t="str">
        <f t="shared" si="77"/>
        <v/>
      </c>
      <c r="AR72" t="str">
        <f t="shared" si="78"/>
        <v/>
      </c>
      <c r="AS72" t="str">
        <f t="shared" si="79"/>
        <v/>
      </c>
      <c r="AT72" t="str">
        <f t="shared" si="80"/>
        <v/>
      </c>
      <c r="AU72" t="str">
        <f t="shared" si="81"/>
        <v/>
      </c>
      <c r="AV72" t="str">
        <f t="shared" si="82"/>
        <v/>
      </c>
      <c r="AW72" t="str">
        <f t="shared" si="83"/>
        <v/>
      </c>
      <c r="AX72" t="str">
        <f t="shared" si="84"/>
        <v/>
      </c>
      <c r="AY72" t="str">
        <f t="shared" si="85"/>
        <v/>
      </c>
      <c r="AZ72" t="str">
        <f>IF(OR($A72="",$A72&lt;&gt;Ficha!$C$4),"",COUNTIF($A$2:$A72,Ficha!$C$4))</f>
        <v/>
      </c>
    </row>
    <row r="73" spans="1:52">
      <c r="A73" s="7" t="str">
        <f>IF(INDEX(Banco!$A:$A,ROW())="","",INDEX(Banco!$A:$A,ROW()))</f>
        <v/>
      </c>
      <c r="B73" s="7" t="str">
        <f>IF(INDEX(Banco!$B:$B,ROW())="","",INDEX(Banco!$B:$B,ROW()))</f>
        <v/>
      </c>
      <c r="C73" s="7" t="str">
        <f>IF(INDEX(Banco!$C:$C,ROW())="","",INDEX(Banco!$C:$C,ROW()))</f>
        <v/>
      </c>
      <c r="D73" s="8" t="str">
        <f>IF(INDEX(Banco!$D:$D,ROW())="","",INDEX(Banco!$D:$D,ROW()))</f>
        <v/>
      </c>
      <c r="E73" s="8" t="str">
        <f>IF(INDEX(Banco!$E:$E,ROW())="","",INDEX(Banco!$E:$E,ROW()))</f>
        <v/>
      </c>
      <c r="F73" s="9" t="str">
        <f>IF(INDEX(Banco!$F:$F,ROW())="","",INDEX(Banco!$F:$F,ROW()))</f>
        <v/>
      </c>
      <c r="G73" s="9" t="str">
        <f>IF(INDEX(Banco!$G:$G,ROW())="","",INDEX(Banco!$G:$G,ROW()))</f>
        <v/>
      </c>
      <c r="H73" s="7" t="str">
        <f>IF(INDEX(Banco!$H:$H,ROW())="","",INDEX(Banco!$H:$H,ROW()))</f>
        <v/>
      </c>
      <c r="I73" t="str">
        <f t="shared" si="43"/>
        <v/>
      </c>
      <c r="J73" s="10" t="str">
        <f t="shared" si="44"/>
        <v/>
      </c>
      <c r="K73" s="11" t="str">
        <f t="shared" si="45"/>
        <v>—</v>
      </c>
      <c r="L73" t="str">
        <f t="shared" si="46"/>
        <v/>
      </c>
      <c r="M73" s="11" t="str">
        <f t="shared" si="47"/>
        <v>—</v>
      </c>
      <c r="N73" t="str">
        <f t="shared" si="48"/>
        <v/>
      </c>
      <c r="O73" s="11" t="str">
        <f t="shared" si="49"/>
        <v>—</v>
      </c>
      <c r="P73" t="str">
        <f t="shared" si="50"/>
        <v/>
      </c>
      <c r="Q73" s="11" t="str">
        <f t="shared" si="51"/>
        <v>—</v>
      </c>
      <c r="R73" t="str">
        <f t="shared" si="52"/>
        <v/>
      </c>
      <c r="S73" t="str">
        <f t="shared" si="53"/>
        <v/>
      </c>
      <c r="T73" t="str">
        <f t="shared" si="54"/>
        <v/>
      </c>
      <c r="U73" t="str">
        <f t="shared" si="55"/>
        <v/>
      </c>
      <c r="V73" t="str">
        <f t="shared" si="56"/>
        <v/>
      </c>
      <c r="W73" t="str">
        <f t="shared" si="57"/>
        <v/>
      </c>
      <c r="X73" t="str">
        <f t="shared" si="58"/>
        <v/>
      </c>
      <c r="Y73" t="str">
        <f t="shared" si="59"/>
        <v/>
      </c>
      <c r="Z73" t="str">
        <f t="shared" si="60"/>
        <v/>
      </c>
      <c r="AA73" t="str">
        <f t="shared" si="61"/>
        <v/>
      </c>
      <c r="AB73" t="str">
        <f t="shared" si="62"/>
        <v/>
      </c>
      <c r="AC73" t="str">
        <f t="shared" si="63"/>
        <v/>
      </c>
      <c r="AD73" t="str">
        <f t="shared" si="64"/>
        <v/>
      </c>
      <c r="AE73" t="str">
        <f t="shared" si="65"/>
        <v/>
      </c>
      <c r="AF73" t="str">
        <f t="shared" si="66"/>
        <v/>
      </c>
      <c r="AG73" t="str">
        <f t="shared" si="67"/>
        <v/>
      </c>
      <c r="AH73" t="str">
        <f t="shared" si="68"/>
        <v/>
      </c>
      <c r="AI73" t="str">
        <f t="shared" si="69"/>
        <v/>
      </c>
      <c r="AJ73" t="str">
        <f t="shared" si="70"/>
        <v/>
      </c>
      <c r="AK73" t="str">
        <f t="shared" si="71"/>
        <v/>
      </c>
      <c r="AL73" t="str">
        <f t="shared" si="72"/>
        <v/>
      </c>
      <c r="AM73" t="str">
        <f t="shared" si="73"/>
        <v/>
      </c>
      <c r="AN73" t="str">
        <f t="shared" si="74"/>
        <v/>
      </c>
      <c r="AO73" t="str">
        <f t="shared" si="75"/>
        <v/>
      </c>
      <c r="AP73" t="str">
        <f t="shared" si="76"/>
        <v/>
      </c>
      <c r="AQ73" t="str">
        <f t="shared" si="77"/>
        <v/>
      </c>
      <c r="AR73" t="str">
        <f t="shared" si="78"/>
        <v/>
      </c>
      <c r="AS73" t="str">
        <f t="shared" si="79"/>
        <v/>
      </c>
      <c r="AT73" t="str">
        <f t="shared" si="80"/>
        <v/>
      </c>
      <c r="AU73" t="str">
        <f t="shared" si="81"/>
        <v/>
      </c>
      <c r="AV73" t="str">
        <f t="shared" si="82"/>
        <v/>
      </c>
      <c r="AW73" t="str">
        <f t="shared" si="83"/>
        <v/>
      </c>
      <c r="AX73" t="str">
        <f t="shared" si="84"/>
        <v/>
      </c>
      <c r="AY73" t="str">
        <f t="shared" si="85"/>
        <v/>
      </c>
      <c r="AZ73" t="str">
        <f>IF(OR($A73="",$A73&lt;&gt;Ficha!$C$4),"",COUNTIF($A$2:$A73,Ficha!$C$4))</f>
        <v/>
      </c>
    </row>
    <row r="74" spans="1:52">
      <c r="A74" s="7" t="str">
        <f>IF(INDEX(Banco!$A:$A,ROW())="","",INDEX(Banco!$A:$A,ROW()))</f>
        <v/>
      </c>
      <c r="B74" s="7" t="str">
        <f>IF(INDEX(Banco!$B:$B,ROW())="","",INDEX(Banco!$B:$B,ROW()))</f>
        <v/>
      </c>
      <c r="C74" s="7" t="str">
        <f>IF(INDEX(Banco!$C:$C,ROW())="","",INDEX(Banco!$C:$C,ROW()))</f>
        <v/>
      </c>
      <c r="D74" s="8" t="str">
        <f>IF(INDEX(Banco!$D:$D,ROW())="","",INDEX(Banco!$D:$D,ROW()))</f>
        <v/>
      </c>
      <c r="E74" s="8" t="str">
        <f>IF(INDEX(Banco!$E:$E,ROW())="","",INDEX(Banco!$E:$E,ROW()))</f>
        <v/>
      </c>
      <c r="F74" s="9" t="str">
        <f>IF(INDEX(Banco!$F:$F,ROW())="","",INDEX(Banco!$F:$F,ROW()))</f>
        <v/>
      </c>
      <c r="G74" s="9" t="str">
        <f>IF(INDEX(Banco!$G:$G,ROW())="","",INDEX(Banco!$G:$G,ROW()))</f>
        <v/>
      </c>
      <c r="H74" s="7" t="str">
        <f>IF(INDEX(Banco!$H:$H,ROW())="","",INDEX(Banco!$H:$H,ROW()))</f>
        <v/>
      </c>
      <c r="I74" t="str">
        <f t="shared" si="43"/>
        <v/>
      </c>
      <c r="J74" s="10" t="str">
        <f t="shared" si="44"/>
        <v/>
      </c>
      <c r="K74" s="11" t="str">
        <f t="shared" si="45"/>
        <v>—</v>
      </c>
      <c r="L74" t="str">
        <f t="shared" si="46"/>
        <v/>
      </c>
      <c r="M74" s="11" t="str">
        <f t="shared" si="47"/>
        <v>—</v>
      </c>
      <c r="N74" t="str">
        <f t="shared" si="48"/>
        <v/>
      </c>
      <c r="O74" s="11" t="str">
        <f t="shared" si="49"/>
        <v>—</v>
      </c>
      <c r="P74" t="str">
        <f t="shared" si="50"/>
        <v/>
      </c>
      <c r="Q74" s="11" t="str">
        <f t="shared" si="51"/>
        <v>—</v>
      </c>
      <c r="R74" t="str">
        <f t="shared" si="52"/>
        <v/>
      </c>
      <c r="S74" t="str">
        <f t="shared" si="53"/>
        <v/>
      </c>
      <c r="T74" t="str">
        <f t="shared" si="54"/>
        <v/>
      </c>
      <c r="U74" t="str">
        <f t="shared" si="55"/>
        <v/>
      </c>
      <c r="V74" t="str">
        <f t="shared" si="56"/>
        <v/>
      </c>
      <c r="W74" t="str">
        <f t="shared" si="57"/>
        <v/>
      </c>
      <c r="X74" t="str">
        <f t="shared" si="58"/>
        <v/>
      </c>
      <c r="Y74" t="str">
        <f t="shared" si="59"/>
        <v/>
      </c>
      <c r="Z74" t="str">
        <f t="shared" si="60"/>
        <v/>
      </c>
      <c r="AA74" t="str">
        <f t="shared" si="61"/>
        <v/>
      </c>
      <c r="AB74" t="str">
        <f t="shared" si="62"/>
        <v/>
      </c>
      <c r="AC74" t="str">
        <f t="shared" si="63"/>
        <v/>
      </c>
      <c r="AD74" t="str">
        <f t="shared" si="64"/>
        <v/>
      </c>
      <c r="AE74" t="str">
        <f t="shared" si="65"/>
        <v/>
      </c>
      <c r="AF74" t="str">
        <f t="shared" si="66"/>
        <v/>
      </c>
      <c r="AG74" t="str">
        <f t="shared" si="67"/>
        <v/>
      </c>
      <c r="AH74" t="str">
        <f t="shared" si="68"/>
        <v/>
      </c>
      <c r="AI74" t="str">
        <f t="shared" si="69"/>
        <v/>
      </c>
      <c r="AJ74" t="str">
        <f t="shared" si="70"/>
        <v/>
      </c>
      <c r="AK74" t="str">
        <f t="shared" si="71"/>
        <v/>
      </c>
      <c r="AL74" t="str">
        <f t="shared" si="72"/>
        <v/>
      </c>
      <c r="AM74" t="str">
        <f t="shared" si="73"/>
        <v/>
      </c>
      <c r="AN74" t="str">
        <f t="shared" si="74"/>
        <v/>
      </c>
      <c r="AO74" t="str">
        <f t="shared" si="75"/>
        <v/>
      </c>
      <c r="AP74" t="str">
        <f t="shared" si="76"/>
        <v/>
      </c>
      <c r="AQ74" t="str">
        <f t="shared" si="77"/>
        <v/>
      </c>
      <c r="AR74" t="str">
        <f t="shared" si="78"/>
        <v/>
      </c>
      <c r="AS74" t="str">
        <f t="shared" si="79"/>
        <v/>
      </c>
      <c r="AT74" t="str">
        <f t="shared" si="80"/>
        <v/>
      </c>
      <c r="AU74" t="str">
        <f t="shared" si="81"/>
        <v/>
      </c>
      <c r="AV74" t="str">
        <f t="shared" si="82"/>
        <v/>
      </c>
      <c r="AW74" t="str">
        <f t="shared" si="83"/>
        <v/>
      </c>
      <c r="AX74" t="str">
        <f t="shared" si="84"/>
        <v/>
      </c>
      <c r="AY74" t="str">
        <f t="shared" si="85"/>
        <v/>
      </c>
      <c r="AZ74" t="str">
        <f>IF(OR($A74="",$A74&lt;&gt;Ficha!$C$4),"",COUNTIF($A$2:$A74,Ficha!$C$4))</f>
        <v/>
      </c>
    </row>
    <row r="75" spans="1:52">
      <c r="A75" s="7" t="str">
        <f>IF(INDEX(Banco!$A:$A,ROW())="","",INDEX(Banco!$A:$A,ROW()))</f>
        <v/>
      </c>
      <c r="B75" s="7" t="str">
        <f>IF(INDEX(Banco!$B:$B,ROW())="","",INDEX(Banco!$B:$B,ROW()))</f>
        <v/>
      </c>
      <c r="C75" s="7" t="str">
        <f>IF(INDEX(Banco!$C:$C,ROW())="","",INDEX(Banco!$C:$C,ROW()))</f>
        <v/>
      </c>
      <c r="D75" s="8" t="str">
        <f>IF(INDEX(Banco!$D:$D,ROW())="","",INDEX(Banco!$D:$D,ROW()))</f>
        <v/>
      </c>
      <c r="E75" s="8" t="str">
        <f>IF(INDEX(Banco!$E:$E,ROW())="","",INDEX(Banco!$E:$E,ROW()))</f>
        <v/>
      </c>
      <c r="F75" s="9" t="str">
        <f>IF(INDEX(Banco!$F:$F,ROW())="","",INDEX(Banco!$F:$F,ROW()))</f>
        <v/>
      </c>
      <c r="G75" s="9" t="str">
        <f>IF(INDEX(Banco!$G:$G,ROW())="","",INDEX(Banco!$G:$G,ROW()))</f>
        <v/>
      </c>
      <c r="H75" s="7" t="str">
        <f>IF(INDEX(Banco!$H:$H,ROW())="","",INDEX(Banco!$H:$H,ROW()))</f>
        <v/>
      </c>
      <c r="I75" t="str">
        <f t="shared" si="43"/>
        <v/>
      </c>
      <c r="J75" s="10" t="str">
        <f t="shared" si="44"/>
        <v/>
      </c>
      <c r="K75" s="11" t="str">
        <f t="shared" si="45"/>
        <v>—</v>
      </c>
      <c r="L75" t="str">
        <f t="shared" si="46"/>
        <v/>
      </c>
      <c r="M75" s="11" t="str">
        <f t="shared" si="47"/>
        <v>—</v>
      </c>
      <c r="N75" t="str">
        <f t="shared" si="48"/>
        <v/>
      </c>
      <c r="O75" s="11" t="str">
        <f t="shared" si="49"/>
        <v>—</v>
      </c>
      <c r="P75" t="str">
        <f t="shared" si="50"/>
        <v/>
      </c>
      <c r="Q75" s="11" t="str">
        <f t="shared" si="51"/>
        <v>—</v>
      </c>
      <c r="R75" t="str">
        <f t="shared" si="52"/>
        <v/>
      </c>
      <c r="S75" t="str">
        <f t="shared" si="53"/>
        <v/>
      </c>
      <c r="T75" t="str">
        <f t="shared" si="54"/>
        <v/>
      </c>
      <c r="U75" t="str">
        <f t="shared" si="55"/>
        <v/>
      </c>
      <c r="V75" t="str">
        <f t="shared" si="56"/>
        <v/>
      </c>
      <c r="W75" t="str">
        <f t="shared" si="57"/>
        <v/>
      </c>
      <c r="X75" t="str">
        <f t="shared" si="58"/>
        <v/>
      </c>
      <c r="Y75" t="str">
        <f t="shared" si="59"/>
        <v/>
      </c>
      <c r="Z75" t="str">
        <f t="shared" si="60"/>
        <v/>
      </c>
      <c r="AA75" t="str">
        <f t="shared" si="61"/>
        <v/>
      </c>
      <c r="AB75" t="str">
        <f t="shared" si="62"/>
        <v/>
      </c>
      <c r="AC75" t="str">
        <f t="shared" si="63"/>
        <v/>
      </c>
      <c r="AD75" t="str">
        <f t="shared" si="64"/>
        <v/>
      </c>
      <c r="AE75" t="str">
        <f t="shared" si="65"/>
        <v/>
      </c>
      <c r="AF75" t="str">
        <f t="shared" si="66"/>
        <v/>
      </c>
      <c r="AG75" t="str">
        <f t="shared" si="67"/>
        <v/>
      </c>
      <c r="AH75" t="str">
        <f t="shared" si="68"/>
        <v/>
      </c>
      <c r="AI75" t="str">
        <f t="shared" si="69"/>
        <v/>
      </c>
      <c r="AJ75" t="str">
        <f t="shared" si="70"/>
        <v/>
      </c>
      <c r="AK75" t="str">
        <f t="shared" si="71"/>
        <v/>
      </c>
      <c r="AL75" t="str">
        <f t="shared" si="72"/>
        <v/>
      </c>
      <c r="AM75" t="str">
        <f t="shared" si="73"/>
        <v/>
      </c>
      <c r="AN75" t="str">
        <f t="shared" si="74"/>
        <v/>
      </c>
      <c r="AO75" t="str">
        <f t="shared" si="75"/>
        <v/>
      </c>
      <c r="AP75" t="str">
        <f t="shared" si="76"/>
        <v/>
      </c>
      <c r="AQ75" t="str">
        <f t="shared" si="77"/>
        <v/>
      </c>
      <c r="AR75" t="str">
        <f t="shared" si="78"/>
        <v/>
      </c>
      <c r="AS75" t="str">
        <f t="shared" si="79"/>
        <v/>
      </c>
      <c r="AT75" t="str">
        <f t="shared" si="80"/>
        <v/>
      </c>
      <c r="AU75" t="str">
        <f t="shared" si="81"/>
        <v/>
      </c>
      <c r="AV75" t="str">
        <f t="shared" si="82"/>
        <v/>
      </c>
      <c r="AW75" t="str">
        <f t="shared" si="83"/>
        <v/>
      </c>
      <c r="AX75" t="str">
        <f t="shared" si="84"/>
        <v/>
      </c>
      <c r="AY75" t="str">
        <f t="shared" si="85"/>
        <v/>
      </c>
      <c r="AZ75" t="str">
        <f>IF(OR($A75="",$A75&lt;&gt;Ficha!$C$4),"",COUNTIF($A$2:$A75,Ficha!$C$4))</f>
        <v/>
      </c>
    </row>
    <row r="76" spans="1:52">
      <c r="A76" s="7" t="str">
        <f>IF(INDEX(Banco!$A:$A,ROW())="","",INDEX(Banco!$A:$A,ROW()))</f>
        <v/>
      </c>
      <c r="B76" s="7" t="str">
        <f>IF(INDEX(Banco!$B:$B,ROW())="","",INDEX(Banco!$B:$B,ROW()))</f>
        <v/>
      </c>
      <c r="C76" s="7" t="str">
        <f>IF(INDEX(Banco!$C:$C,ROW())="","",INDEX(Banco!$C:$C,ROW()))</f>
        <v/>
      </c>
      <c r="D76" s="8" t="str">
        <f>IF(INDEX(Banco!$D:$D,ROW())="","",INDEX(Banco!$D:$D,ROW()))</f>
        <v/>
      </c>
      <c r="E76" s="8" t="str">
        <f>IF(INDEX(Banco!$E:$E,ROW())="","",INDEX(Banco!$E:$E,ROW()))</f>
        <v/>
      </c>
      <c r="F76" s="9" t="str">
        <f>IF(INDEX(Banco!$F:$F,ROW())="","",INDEX(Banco!$F:$F,ROW()))</f>
        <v/>
      </c>
      <c r="G76" s="9" t="str">
        <f>IF(INDEX(Banco!$G:$G,ROW())="","",INDEX(Banco!$G:$G,ROW()))</f>
        <v/>
      </c>
      <c r="H76" s="7" t="str">
        <f>IF(INDEX(Banco!$H:$H,ROW())="","",INDEX(Banco!$H:$H,ROW()))</f>
        <v/>
      </c>
      <c r="I76" t="str">
        <f t="shared" si="43"/>
        <v/>
      </c>
      <c r="J76" s="10" t="str">
        <f t="shared" si="44"/>
        <v/>
      </c>
      <c r="K76" s="11" t="str">
        <f t="shared" si="45"/>
        <v>—</v>
      </c>
      <c r="L76" t="str">
        <f t="shared" si="46"/>
        <v/>
      </c>
      <c r="M76" s="11" t="str">
        <f t="shared" si="47"/>
        <v>—</v>
      </c>
      <c r="N76" t="str">
        <f t="shared" si="48"/>
        <v/>
      </c>
      <c r="O76" s="11" t="str">
        <f t="shared" si="49"/>
        <v>—</v>
      </c>
      <c r="P76" t="str">
        <f t="shared" si="50"/>
        <v/>
      </c>
      <c r="Q76" s="11" t="str">
        <f t="shared" si="51"/>
        <v>—</v>
      </c>
      <c r="R76" t="str">
        <f t="shared" si="52"/>
        <v/>
      </c>
      <c r="S76" t="str">
        <f t="shared" si="53"/>
        <v/>
      </c>
      <c r="T76" t="str">
        <f t="shared" si="54"/>
        <v/>
      </c>
      <c r="U76" t="str">
        <f t="shared" si="55"/>
        <v/>
      </c>
      <c r="V76" t="str">
        <f t="shared" si="56"/>
        <v/>
      </c>
      <c r="W76" t="str">
        <f t="shared" si="57"/>
        <v/>
      </c>
      <c r="X76" t="str">
        <f t="shared" si="58"/>
        <v/>
      </c>
      <c r="Y76" t="str">
        <f t="shared" si="59"/>
        <v/>
      </c>
      <c r="Z76" t="str">
        <f t="shared" si="60"/>
        <v/>
      </c>
      <c r="AA76" t="str">
        <f t="shared" si="61"/>
        <v/>
      </c>
      <c r="AB76" t="str">
        <f t="shared" si="62"/>
        <v/>
      </c>
      <c r="AC76" t="str">
        <f t="shared" si="63"/>
        <v/>
      </c>
      <c r="AD76" t="str">
        <f t="shared" si="64"/>
        <v/>
      </c>
      <c r="AE76" t="str">
        <f t="shared" si="65"/>
        <v/>
      </c>
      <c r="AF76" t="str">
        <f t="shared" si="66"/>
        <v/>
      </c>
      <c r="AG76" t="str">
        <f t="shared" si="67"/>
        <v/>
      </c>
      <c r="AH76" t="str">
        <f t="shared" si="68"/>
        <v/>
      </c>
      <c r="AI76" t="str">
        <f t="shared" si="69"/>
        <v/>
      </c>
      <c r="AJ76" t="str">
        <f t="shared" si="70"/>
        <v/>
      </c>
      <c r="AK76" t="str">
        <f t="shared" si="71"/>
        <v/>
      </c>
      <c r="AL76" t="str">
        <f t="shared" si="72"/>
        <v/>
      </c>
      <c r="AM76" t="str">
        <f t="shared" si="73"/>
        <v/>
      </c>
      <c r="AN76" t="str">
        <f t="shared" si="74"/>
        <v/>
      </c>
      <c r="AO76" t="str">
        <f t="shared" si="75"/>
        <v/>
      </c>
      <c r="AP76" t="str">
        <f t="shared" si="76"/>
        <v/>
      </c>
      <c r="AQ76" t="str">
        <f t="shared" si="77"/>
        <v/>
      </c>
      <c r="AR76" t="str">
        <f t="shared" si="78"/>
        <v/>
      </c>
      <c r="AS76" t="str">
        <f t="shared" si="79"/>
        <v/>
      </c>
      <c r="AT76" t="str">
        <f t="shared" si="80"/>
        <v/>
      </c>
      <c r="AU76" t="str">
        <f t="shared" si="81"/>
        <v/>
      </c>
      <c r="AV76" t="str">
        <f t="shared" si="82"/>
        <v/>
      </c>
      <c r="AW76" t="str">
        <f t="shared" si="83"/>
        <v/>
      </c>
      <c r="AX76" t="str">
        <f t="shared" si="84"/>
        <v/>
      </c>
      <c r="AY76" t="str">
        <f t="shared" si="85"/>
        <v/>
      </c>
      <c r="AZ76" t="str">
        <f>IF(OR($A76="",$A76&lt;&gt;Ficha!$C$4),"",COUNTIF($A$2:$A76,Ficha!$C$4))</f>
        <v/>
      </c>
    </row>
    <row r="77" spans="1:52">
      <c r="A77" s="7" t="str">
        <f>IF(INDEX(Banco!$A:$A,ROW())="","",INDEX(Banco!$A:$A,ROW()))</f>
        <v/>
      </c>
      <c r="B77" s="7" t="str">
        <f>IF(INDEX(Banco!$B:$B,ROW())="","",INDEX(Banco!$B:$B,ROW()))</f>
        <v/>
      </c>
      <c r="C77" s="7" t="str">
        <f>IF(INDEX(Banco!$C:$C,ROW())="","",INDEX(Banco!$C:$C,ROW()))</f>
        <v/>
      </c>
      <c r="D77" s="8" t="str">
        <f>IF(INDEX(Banco!$D:$D,ROW())="","",INDEX(Banco!$D:$D,ROW()))</f>
        <v/>
      </c>
      <c r="E77" s="8" t="str">
        <f>IF(INDEX(Banco!$E:$E,ROW())="","",INDEX(Banco!$E:$E,ROW()))</f>
        <v/>
      </c>
      <c r="F77" s="9" t="str">
        <f>IF(INDEX(Banco!$F:$F,ROW())="","",INDEX(Banco!$F:$F,ROW()))</f>
        <v/>
      </c>
      <c r="G77" s="9" t="str">
        <f>IF(INDEX(Banco!$G:$G,ROW())="","",INDEX(Banco!$G:$G,ROW()))</f>
        <v/>
      </c>
      <c r="H77" s="7" t="str">
        <f>IF(INDEX(Banco!$H:$H,ROW())="","",INDEX(Banco!$H:$H,ROW()))</f>
        <v/>
      </c>
      <c r="I77" t="str">
        <f t="shared" si="43"/>
        <v/>
      </c>
      <c r="J77" s="10" t="str">
        <f t="shared" si="44"/>
        <v/>
      </c>
      <c r="K77" s="11" t="str">
        <f t="shared" si="45"/>
        <v>—</v>
      </c>
      <c r="L77" t="str">
        <f t="shared" si="46"/>
        <v/>
      </c>
      <c r="M77" s="11" t="str">
        <f t="shared" si="47"/>
        <v>—</v>
      </c>
      <c r="N77" t="str">
        <f t="shared" si="48"/>
        <v/>
      </c>
      <c r="O77" s="11" t="str">
        <f t="shared" si="49"/>
        <v>—</v>
      </c>
      <c r="P77" t="str">
        <f t="shared" si="50"/>
        <v/>
      </c>
      <c r="Q77" s="11" t="str">
        <f t="shared" si="51"/>
        <v>—</v>
      </c>
      <c r="R77" t="str">
        <f t="shared" si="52"/>
        <v/>
      </c>
      <c r="S77" t="str">
        <f t="shared" si="53"/>
        <v/>
      </c>
      <c r="T77" t="str">
        <f t="shared" si="54"/>
        <v/>
      </c>
      <c r="U77" t="str">
        <f t="shared" si="55"/>
        <v/>
      </c>
      <c r="V77" t="str">
        <f t="shared" si="56"/>
        <v/>
      </c>
      <c r="W77" t="str">
        <f t="shared" si="57"/>
        <v/>
      </c>
      <c r="X77" t="str">
        <f t="shared" si="58"/>
        <v/>
      </c>
      <c r="Y77" t="str">
        <f t="shared" si="59"/>
        <v/>
      </c>
      <c r="Z77" t="str">
        <f t="shared" si="60"/>
        <v/>
      </c>
      <c r="AA77" t="str">
        <f t="shared" si="61"/>
        <v/>
      </c>
      <c r="AB77" t="str">
        <f t="shared" si="62"/>
        <v/>
      </c>
      <c r="AC77" t="str">
        <f t="shared" si="63"/>
        <v/>
      </c>
      <c r="AD77" t="str">
        <f t="shared" si="64"/>
        <v/>
      </c>
      <c r="AE77" t="str">
        <f t="shared" si="65"/>
        <v/>
      </c>
      <c r="AF77" t="str">
        <f t="shared" si="66"/>
        <v/>
      </c>
      <c r="AG77" t="str">
        <f t="shared" si="67"/>
        <v/>
      </c>
      <c r="AH77" t="str">
        <f t="shared" si="68"/>
        <v/>
      </c>
      <c r="AI77" t="str">
        <f t="shared" si="69"/>
        <v/>
      </c>
      <c r="AJ77" t="str">
        <f t="shared" si="70"/>
        <v/>
      </c>
      <c r="AK77" t="str">
        <f t="shared" si="71"/>
        <v/>
      </c>
      <c r="AL77" t="str">
        <f t="shared" si="72"/>
        <v/>
      </c>
      <c r="AM77" t="str">
        <f t="shared" si="73"/>
        <v/>
      </c>
      <c r="AN77" t="str">
        <f t="shared" si="74"/>
        <v/>
      </c>
      <c r="AO77" t="str">
        <f t="shared" si="75"/>
        <v/>
      </c>
      <c r="AP77" t="str">
        <f t="shared" si="76"/>
        <v/>
      </c>
      <c r="AQ77" t="str">
        <f t="shared" si="77"/>
        <v/>
      </c>
      <c r="AR77" t="str">
        <f t="shared" si="78"/>
        <v/>
      </c>
      <c r="AS77" t="str">
        <f t="shared" si="79"/>
        <v/>
      </c>
      <c r="AT77" t="str">
        <f t="shared" si="80"/>
        <v/>
      </c>
      <c r="AU77" t="str">
        <f t="shared" si="81"/>
        <v/>
      </c>
      <c r="AV77" t="str">
        <f t="shared" si="82"/>
        <v/>
      </c>
      <c r="AW77" t="str">
        <f t="shared" si="83"/>
        <v/>
      </c>
      <c r="AX77" t="str">
        <f t="shared" si="84"/>
        <v/>
      </c>
      <c r="AY77" t="str">
        <f t="shared" si="85"/>
        <v/>
      </c>
      <c r="AZ77" t="str">
        <f>IF(OR($A77="",$A77&lt;&gt;Ficha!$C$4),"",COUNTIF($A$2:$A77,Ficha!$C$4))</f>
        <v/>
      </c>
    </row>
    <row r="78" spans="1:52">
      <c r="A78" s="7" t="str">
        <f>IF(INDEX(Banco!$A:$A,ROW())="","",INDEX(Banco!$A:$A,ROW()))</f>
        <v/>
      </c>
      <c r="B78" s="7" t="str">
        <f>IF(INDEX(Banco!$B:$B,ROW())="","",INDEX(Banco!$B:$B,ROW()))</f>
        <v/>
      </c>
      <c r="C78" s="7" t="str">
        <f>IF(INDEX(Banco!$C:$C,ROW())="","",INDEX(Banco!$C:$C,ROW()))</f>
        <v/>
      </c>
      <c r="D78" s="8" t="str">
        <f>IF(INDEX(Banco!$D:$D,ROW())="","",INDEX(Banco!$D:$D,ROW()))</f>
        <v/>
      </c>
      <c r="E78" s="8" t="str">
        <f>IF(INDEX(Banco!$E:$E,ROW())="","",INDEX(Banco!$E:$E,ROW()))</f>
        <v/>
      </c>
      <c r="F78" s="9" t="str">
        <f>IF(INDEX(Banco!$F:$F,ROW())="","",INDEX(Banco!$F:$F,ROW()))</f>
        <v/>
      </c>
      <c r="G78" s="9" t="str">
        <f>IF(INDEX(Banco!$G:$G,ROW())="","",INDEX(Banco!$G:$G,ROW()))</f>
        <v/>
      </c>
      <c r="H78" s="7" t="str">
        <f>IF(INDEX(Banco!$H:$H,ROW())="","",INDEX(Banco!$H:$H,ROW()))</f>
        <v/>
      </c>
      <c r="I78" t="str">
        <f t="shared" si="43"/>
        <v/>
      </c>
      <c r="J78" s="10" t="str">
        <f t="shared" si="44"/>
        <v/>
      </c>
      <c r="K78" s="11" t="str">
        <f t="shared" si="45"/>
        <v>—</v>
      </c>
      <c r="L78" t="str">
        <f t="shared" si="46"/>
        <v/>
      </c>
      <c r="M78" s="11" t="str">
        <f t="shared" si="47"/>
        <v>—</v>
      </c>
      <c r="N78" t="str">
        <f t="shared" si="48"/>
        <v/>
      </c>
      <c r="O78" s="11" t="str">
        <f t="shared" si="49"/>
        <v>—</v>
      </c>
      <c r="P78" t="str">
        <f t="shared" si="50"/>
        <v/>
      </c>
      <c r="Q78" s="11" t="str">
        <f t="shared" si="51"/>
        <v>—</v>
      </c>
      <c r="R78" t="str">
        <f t="shared" si="52"/>
        <v/>
      </c>
      <c r="S78" t="str">
        <f t="shared" si="53"/>
        <v/>
      </c>
      <c r="T78" t="str">
        <f t="shared" si="54"/>
        <v/>
      </c>
      <c r="U78" t="str">
        <f t="shared" si="55"/>
        <v/>
      </c>
      <c r="V78" t="str">
        <f t="shared" si="56"/>
        <v/>
      </c>
      <c r="W78" t="str">
        <f t="shared" si="57"/>
        <v/>
      </c>
      <c r="X78" t="str">
        <f t="shared" si="58"/>
        <v/>
      </c>
      <c r="Y78" t="str">
        <f t="shared" si="59"/>
        <v/>
      </c>
      <c r="Z78" t="str">
        <f t="shared" si="60"/>
        <v/>
      </c>
      <c r="AA78" t="str">
        <f t="shared" si="61"/>
        <v/>
      </c>
      <c r="AB78" t="str">
        <f t="shared" si="62"/>
        <v/>
      </c>
      <c r="AC78" t="str">
        <f t="shared" si="63"/>
        <v/>
      </c>
      <c r="AD78" t="str">
        <f t="shared" si="64"/>
        <v/>
      </c>
      <c r="AE78" t="str">
        <f t="shared" si="65"/>
        <v/>
      </c>
      <c r="AF78" t="str">
        <f t="shared" si="66"/>
        <v/>
      </c>
      <c r="AG78" t="str">
        <f t="shared" si="67"/>
        <v/>
      </c>
      <c r="AH78" t="str">
        <f t="shared" si="68"/>
        <v/>
      </c>
      <c r="AI78" t="str">
        <f t="shared" si="69"/>
        <v/>
      </c>
      <c r="AJ78" t="str">
        <f t="shared" si="70"/>
        <v/>
      </c>
      <c r="AK78" t="str">
        <f t="shared" si="71"/>
        <v/>
      </c>
      <c r="AL78" t="str">
        <f t="shared" si="72"/>
        <v/>
      </c>
      <c r="AM78" t="str">
        <f t="shared" si="73"/>
        <v/>
      </c>
      <c r="AN78" t="str">
        <f t="shared" si="74"/>
        <v/>
      </c>
      <c r="AO78" t="str">
        <f t="shared" si="75"/>
        <v/>
      </c>
      <c r="AP78" t="str">
        <f t="shared" si="76"/>
        <v/>
      </c>
      <c r="AQ78" t="str">
        <f t="shared" si="77"/>
        <v/>
      </c>
      <c r="AR78" t="str">
        <f t="shared" si="78"/>
        <v/>
      </c>
      <c r="AS78" t="str">
        <f t="shared" si="79"/>
        <v/>
      </c>
      <c r="AT78" t="str">
        <f t="shared" si="80"/>
        <v/>
      </c>
      <c r="AU78" t="str">
        <f t="shared" si="81"/>
        <v/>
      </c>
      <c r="AV78" t="str">
        <f t="shared" si="82"/>
        <v/>
      </c>
      <c r="AW78" t="str">
        <f t="shared" si="83"/>
        <v/>
      </c>
      <c r="AX78" t="str">
        <f t="shared" si="84"/>
        <v/>
      </c>
      <c r="AY78" t="str">
        <f t="shared" si="85"/>
        <v/>
      </c>
      <c r="AZ78" t="str">
        <f>IF(OR($A78="",$A78&lt;&gt;Ficha!$C$4),"",COUNTIF($A$2:$A78,Ficha!$C$4))</f>
        <v/>
      </c>
    </row>
    <row r="79" spans="1:52">
      <c r="A79" s="7" t="str">
        <f>IF(INDEX(Banco!$A:$A,ROW())="","",INDEX(Banco!$A:$A,ROW()))</f>
        <v/>
      </c>
      <c r="B79" s="7" t="str">
        <f>IF(INDEX(Banco!$B:$B,ROW())="","",INDEX(Banco!$B:$B,ROW()))</f>
        <v/>
      </c>
      <c r="C79" s="7" t="str">
        <f>IF(INDEX(Banco!$C:$C,ROW())="","",INDEX(Banco!$C:$C,ROW()))</f>
        <v/>
      </c>
      <c r="D79" s="8" t="str">
        <f>IF(INDEX(Banco!$D:$D,ROW())="","",INDEX(Banco!$D:$D,ROW()))</f>
        <v/>
      </c>
      <c r="E79" s="8" t="str">
        <f>IF(INDEX(Banco!$E:$E,ROW())="","",INDEX(Banco!$E:$E,ROW()))</f>
        <v/>
      </c>
      <c r="F79" s="9" t="str">
        <f>IF(INDEX(Banco!$F:$F,ROW())="","",INDEX(Banco!$F:$F,ROW()))</f>
        <v/>
      </c>
      <c r="G79" s="9" t="str">
        <f>IF(INDEX(Banco!$G:$G,ROW())="","",INDEX(Banco!$G:$G,ROW()))</f>
        <v/>
      </c>
      <c r="H79" s="7" t="str">
        <f>IF(INDEX(Banco!$H:$H,ROW())="","",INDEX(Banco!$H:$H,ROW()))</f>
        <v/>
      </c>
      <c r="I79" t="str">
        <f t="shared" si="43"/>
        <v/>
      </c>
      <c r="J79" s="10" t="str">
        <f t="shared" si="44"/>
        <v/>
      </c>
      <c r="K79" s="11" t="str">
        <f t="shared" si="45"/>
        <v>—</v>
      </c>
      <c r="L79" t="str">
        <f t="shared" si="46"/>
        <v/>
      </c>
      <c r="M79" s="11" t="str">
        <f t="shared" si="47"/>
        <v>—</v>
      </c>
      <c r="N79" t="str">
        <f t="shared" si="48"/>
        <v/>
      </c>
      <c r="O79" s="11" t="str">
        <f t="shared" si="49"/>
        <v>—</v>
      </c>
      <c r="P79" t="str">
        <f t="shared" si="50"/>
        <v/>
      </c>
      <c r="Q79" s="11" t="str">
        <f t="shared" si="51"/>
        <v>—</v>
      </c>
      <c r="R79" t="str">
        <f t="shared" si="52"/>
        <v/>
      </c>
      <c r="S79" t="str">
        <f t="shared" si="53"/>
        <v/>
      </c>
      <c r="T79" t="str">
        <f t="shared" si="54"/>
        <v/>
      </c>
      <c r="U79" t="str">
        <f t="shared" si="55"/>
        <v/>
      </c>
      <c r="V79" t="str">
        <f t="shared" si="56"/>
        <v/>
      </c>
      <c r="W79" t="str">
        <f t="shared" si="57"/>
        <v/>
      </c>
      <c r="X79" t="str">
        <f t="shared" si="58"/>
        <v/>
      </c>
      <c r="Y79" t="str">
        <f t="shared" si="59"/>
        <v/>
      </c>
      <c r="Z79" t="str">
        <f t="shared" si="60"/>
        <v/>
      </c>
      <c r="AA79" t="str">
        <f t="shared" si="61"/>
        <v/>
      </c>
      <c r="AB79" t="str">
        <f t="shared" si="62"/>
        <v/>
      </c>
      <c r="AC79" t="str">
        <f t="shared" si="63"/>
        <v/>
      </c>
      <c r="AD79" t="str">
        <f t="shared" si="64"/>
        <v/>
      </c>
      <c r="AE79" t="str">
        <f t="shared" si="65"/>
        <v/>
      </c>
      <c r="AF79" t="str">
        <f t="shared" si="66"/>
        <v/>
      </c>
      <c r="AG79" t="str">
        <f t="shared" si="67"/>
        <v/>
      </c>
      <c r="AH79" t="str">
        <f t="shared" si="68"/>
        <v/>
      </c>
      <c r="AI79" t="str">
        <f t="shared" si="69"/>
        <v/>
      </c>
      <c r="AJ79" t="str">
        <f t="shared" si="70"/>
        <v/>
      </c>
      <c r="AK79" t="str">
        <f t="shared" si="71"/>
        <v/>
      </c>
      <c r="AL79" t="str">
        <f t="shared" si="72"/>
        <v/>
      </c>
      <c r="AM79" t="str">
        <f t="shared" si="73"/>
        <v/>
      </c>
      <c r="AN79" t="str">
        <f t="shared" si="74"/>
        <v/>
      </c>
      <c r="AO79" t="str">
        <f t="shared" si="75"/>
        <v/>
      </c>
      <c r="AP79" t="str">
        <f t="shared" si="76"/>
        <v/>
      </c>
      <c r="AQ79" t="str">
        <f t="shared" si="77"/>
        <v/>
      </c>
      <c r="AR79" t="str">
        <f t="shared" si="78"/>
        <v/>
      </c>
      <c r="AS79" t="str">
        <f t="shared" si="79"/>
        <v/>
      </c>
      <c r="AT79" t="str">
        <f t="shared" si="80"/>
        <v/>
      </c>
      <c r="AU79" t="str">
        <f t="shared" si="81"/>
        <v/>
      </c>
      <c r="AV79" t="str">
        <f t="shared" si="82"/>
        <v/>
      </c>
      <c r="AW79" t="str">
        <f t="shared" si="83"/>
        <v/>
      </c>
      <c r="AX79" t="str">
        <f t="shared" si="84"/>
        <v/>
      </c>
      <c r="AY79" t="str">
        <f t="shared" si="85"/>
        <v/>
      </c>
      <c r="AZ79" t="str">
        <f>IF(OR($A79="",$A79&lt;&gt;Ficha!$C$4),"",COUNTIF($A$2:$A79,Ficha!$C$4))</f>
        <v/>
      </c>
    </row>
    <row r="80" spans="1:52">
      <c r="A80" s="7" t="str">
        <f>IF(INDEX(Banco!$A:$A,ROW())="","",INDEX(Banco!$A:$A,ROW()))</f>
        <v/>
      </c>
      <c r="B80" s="7" t="str">
        <f>IF(INDEX(Banco!$B:$B,ROW())="","",INDEX(Banco!$B:$B,ROW()))</f>
        <v/>
      </c>
      <c r="C80" s="7" t="str">
        <f>IF(INDEX(Banco!$C:$C,ROW())="","",INDEX(Banco!$C:$C,ROW()))</f>
        <v/>
      </c>
      <c r="D80" s="8" t="str">
        <f>IF(INDEX(Banco!$D:$D,ROW())="","",INDEX(Banco!$D:$D,ROW()))</f>
        <v/>
      </c>
      <c r="E80" s="8" t="str">
        <f>IF(INDEX(Banco!$E:$E,ROW())="","",INDEX(Banco!$E:$E,ROW()))</f>
        <v/>
      </c>
      <c r="F80" s="9" t="str">
        <f>IF(INDEX(Banco!$F:$F,ROW())="","",INDEX(Banco!$F:$F,ROW()))</f>
        <v/>
      </c>
      <c r="G80" s="9" t="str">
        <f>IF(INDEX(Banco!$G:$G,ROW())="","",INDEX(Banco!$G:$G,ROW()))</f>
        <v/>
      </c>
      <c r="H80" s="7" t="str">
        <f>IF(INDEX(Banco!$H:$H,ROW())="","",INDEX(Banco!$H:$H,ROW()))</f>
        <v/>
      </c>
      <c r="I80" t="str">
        <f t="shared" si="43"/>
        <v/>
      </c>
      <c r="J80" s="10" t="str">
        <f t="shared" si="44"/>
        <v/>
      </c>
      <c r="K80" s="11" t="str">
        <f t="shared" si="45"/>
        <v>—</v>
      </c>
      <c r="L80" t="str">
        <f t="shared" si="46"/>
        <v/>
      </c>
      <c r="M80" s="11" t="str">
        <f t="shared" si="47"/>
        <v>—</v>
      </c>
      <c r="N80" t="str">
        <f t="shared" si="48"/>
        <v/>
      </c>
      <c r="O80" s="11" t="str">
        <f t="shared" si="49"/>
        <v>—</v>
      </c>
      <c r="P80" t="str">
        <f t="shared" si="50"/>
        <v/>
      </c>
      <c r="Q80" s="11" t="str">
        <f t="shared" si="51"/>
        <v>—</v>
      </c>
      <c r="R80" t="str">
        <f t="shared" si="52"/>
        <v/>
      </c>
      <c r="S80" t="str">
        <f t="shared" si="53"/>
        <v/>
      </c>
      <c r="T80" t="str">
        <f t="shared" si="54"/>
        <v/>
      </c>
      <c r="U80" t="str">
        <f t="shared" si="55"/>
        <v/>
      </c>
      <c r="V80" t="str">
        <f t="shared" si="56"/>
        <v/>
      </c>
      <c r="W80" t="str">
        <f t="shared" si="57"/>
        <v/>
      </c>
      <c r="X80" t="str">
        <f t="shared" si="58"/>
        <v/>
      </c>
      <c r="Y80" t="str">
        <f t="shared" si="59"/>
        <v/>
      </c>
      <c r="Z80" t="str">
        <f t="shared" si="60"/>
        <v/>
      </c>
      <c r="AA80" t="str">
        <f t="shared" si="61"/>
        <v/>
      </c>
      <c r="AB80" t="str">
        <f t="shared" si="62"/>
        <v/>
      </c>
      <c r="AC80" t="str">
        <f t="shared" si="63"/>
        <v/>
      </c>
      <c r="AD80" t="str">
        <f t="shared" si="64"/>
        <v/>
      </c>
      <c r="AE80" t="str">
        <f t="shared" si="65"/>
        <v/>
      </c>
      <c r="AF80" t="str">
        <f t="shared" si="66"/>
        <v/>
      </c>
      <c r="AG80" t="str">
        <f t="shared" si="67"/>
        <v/>
      </c>
      <c r="AH80" t="str">
        <f t="shared" si="68"/>
        <v/>
      </c>
      <c r="AI80" t="str">
        <f t="shared" si="69"/>
        <v/>
      </c>
      <c r="AJ80" t="str">
        <f t="shared" si="70"/>
        <v/>
      </c>
      <c r="AK80" t="str">
        <f t="shared" si="71"/>
        <v/>
      </c>
      <c r="AL80" t="str">
        <f t="shared" si="72"/>
        <v/>
      </c>
      <c r="AM80" t="str">
        <f t="shared" si="73"/>
        <v/>
      </c>
      <c r="AN80" t="str">
        <f t="shared" si="74"/>
        <v/>
      </c>
      <c r="AO80" t="str">
        <f t="shared" si="75"/>
        <v/>
      </c>
      <c r="AP80" t="str">
        <f t="shared" si="76"/>
        <v/>
      </c>
      <c r="AQ80" t="str">
        <f t="shared" si="77"/>
        <v/>
      </c>
      <c r="AR80" t="str">
        <f t="shared" si="78"/>
        <v/>
      </c>
      <c r="AS80" t="str">
        <f t="shared" si="79"/>
        <v/>
      </c>
      <c r="AT80" t="str">
        <f t="shared" si="80"/>
        <v/>
      </c>
      <c r="AU80" t="str">
        <f t="shared" si="81"/>
        <v/>
      </c>
      <c r="AV80" t="str">
        <f t="shared" si="82"/>
        <v/>
      </c>
      <c r="AW80" t="str">
        <f t="shared" si="83"/>
        <v/>
      </c>
      <c r="AX80" t="str">
        <f t="shared" si="84"/>
        <v/>
      </c>
      <c r="AY80" t="str">
        <f t="shared" si="85"/>
        <v/>
      </c>
      <c r="AZ80" t="str">
        <f>IF(OR($A80="",$A80&lt;&gt;Ficha!$C$4),"",COUNTIF($A$2:$A80,Ficha!$C$4))</f>
        <v/>
      </c>
    </row>
    <row r="81" spans="1:52">
      <c r="A81" s="7" t="str">
        <f>IF(INDEX(Banco!$A:$A,ROW())="","",INDEX(Banco!$A:$A,ROW()))</f>
        <v/>
      </c>
      <c r="B81" s="7" t="str">
        <f>IF(INDEX(Banco!$B:$B,ROW())="","",INDEX(Banco!$B:$B,ROW()))</f>
        <v/>
      </c>
      <c r="C81" s="7" t="str">
        <f>IF(INDEX(Banco!$C:$C,ROW())="","",INDEX(Banco!$C:$C,ROW()))</f>
        <v/>
      </c>
      <c r="D81" s="8" t="str">
        <f>IF(INDEX(Banco!$D:$D,ROW())="","",INDEX(Banco!$D:$D,ROW()))</f>
        <v/>
      </c>
      <c r="E81" s="8" t="str">
        <f>IF(INDEX(Banco!$E:$E,ROW())="","",INDEX(Banco!$E:$E,ROW()))</f>
        <v/>
      </c>
      <c r="F81" s="9" t="str">
        <f>IF(INDEX(Banco!$F:$F,ROW())="","",INDEX(Banco!$F:$F,ROW()))</f>
        <v/>
      </c>
      <c r="G81" s="9" t="str">
        <f>IF(INDEX(Banco!$G:$G,ROW())="","",INDEX(Banco!$G:$G,ROW()))</f>
        <v/>
      </c>
      <c r="H81" s="7" t="str">
        <f>IF(INDEX(Banco!$H:$H,ROW())="","",INDEX(Banco!$H:$H,ROW()))</f>
        <v/>
      </c>
      <c r="I81" t="str">
        <f t="shared" si="43"/>
        <v/>
      </c>
      <c r="J81" s="10" t="str">
        <f t="shared" si="44"/>
        <v/>
      </c>
      <c r="K81" s="11" t="str">
        <f t="shared" si="45"/>
        <v>—</v>
      </c>
      <c r="L81" t="str">
        <f t="shared" si="46"/>
        <v/>
      </c>
      <c r="M81" s="11" t="str">
        <f t="shared" si="47"/>
        <v>—</v>
      </c>
      <c r="N81" t="str">
        <f t="shared" si="48"/>
        <v/>
      </c>
      <c r="O81" s="11" t="str">
        <f t="shared" si="49"/>
        <v>—</v>
      </c>
      <c r="P81" t="str">
        <f t="shared" si="50"/>
        <v/>
      </c>
      <c r="Q81" s="11" t="str">
        <f t="shared" si="51"/>
        <v>—</v>
      </c>
      <c r="R81" t="str">
        <f t="shared" si="52"/>
        <v/>
      </c>
      <c r="S81" t="str">
        <f t="shared" si="53"/>
        <v/>
      </c>
      <c r="T81" t="str">
        <f t="shared" si="54"/>
        <v/>
      </c>
      <c r="U81" t="str">
        <f t="shared" si="55"/>
        <v/>
      </c>
      <c r="V81" t="str">
        <f t="shared" si="56"/>
        <v/>
      </c>
      <c r="W81" t="str">
        <f t="shared" si="57"/>
        <v/>
      </c>
      <c r="X81" t="str">
        <f t="shared" si="58"/>
        <v/>
      </c>
      <c r="Y81" t="str">
        <f t="shared" si="59"/>
        <v/>
      </c>
      <c r="Z81" t="str">
        <f t="shared" si="60"/>
        <v/>
      </c>
      <c r="AA81" t="str">
        <f t="shared" si="61"/>
        <v/>
      </c>
      <c r="AB81" t="str">
        <f t="shared" si="62"/>
        <v/>
      </c>
      <c r="AC81" t="str">
        <f t="shared" si="63"/>
        <v/>
      </c>
      <c r="AD81" t="str">
        <f t="shared" si="64"/>
        <v/>
      </c>
      <c r="AE81" t="str">
        <f t="shared" si="65"/>
        <v/>
      </c>
      <c r="AF81" t="str">
        <f t="shared" si="66"/>
        <v/>
      </c>
      <c r="AG81" t="str">
        <f t="shared" si="67"/>
        <v/>
      </c>
      <c r="AH81" t="str">
        <f t="shared" si="68"/>
        <v/>
      </c>
      <c r="AI81" t="str">
        <f t="shared" si="69"/>
        <v/>
      </c>
      <c r="AJ81" t="str">
        <f t="shared" si="70"/>
        <v/>
      </c>
      <c r="AK81" t="str">
        <f t="shared" si="71"/>
        <v/>
      </c>
      <c r="AL81" t="str">
        <f t="shared" si="72"/>
        <v/>
      </c>
      <c r="AM81" t="str">
        <f t="shared" si="73"/>
        <v/>
      </c>
      <c r="AN81" t="str">
        <f t="shared" si="74"/>
        <v/>
      </c>
      <c r="AO81" t="str">
        <f t="shared" si="75"/>
        <v/>
      </c>
      <c r="AP81" t="str">
        <f t="shared" si="76"/>
        <v/>
      </c>
      <c r="AQ81" t="str">
        <f t="shared" si="77"/>
        <v/>
      </c>
      <c r="AR81" t="str">
        <f t="shared" si="78"/>
        <v/>
      </c>
      <c r="AS81" t="str">
        <f t="shared" si="79"/>
        <v/>
      </c>
      <c r="AT81" t="str">
        <f t="shared" si="80"/>
        <v/>
      </c>
      <c r="AU81" t="str">
        <f t="shared" si="81"/>
        <v/>
      </c>
      <c r="AV81" t="str">
        <f t="shared" si="82"/>
        <v/>
      </c>
      <c r="AW81" t="str">
        <f t="shared" si="83"/>
        <v/>
      </c>
      <c r="AX81" t="str">
        <f t="shared" si="84"/>
        <v/>
      </c>
      <c r="AY81" t="str">
        <f t="shared" si="85"/>
        <v/>
      </c>
      <c r="AZ81" t="str">
        <f>IF(OR($A81="",$A81&lt;&gt;Ficha!$C$4),"",COUNTIF($A$2:$A81,Ficha!$C$4))</f>
        <v/>
      </c>
    </row>
    <row r="82" spans="1:52">
      <c r="A82" s="7" t="str">
        <f>IF(INDEX(Banco!$A:$A,ROW())="","",INDEX(Banco!$A:$A,ROW()))</f>
        <v/>
      </c>
      <c r="B82" s="7" t="str">
        <f>IF(INDEX(Banco!$B:$B,ROW())="","",INDEX(Banco!$B:$B,ROW()))</f>
        <v/>
      </c>
      <c r="C82" s="7" t="str">
        <f>IF(INDEX(Banco!$C:$C,ROW())="","",INDEX(Banco!$C:$C,ROW()))</f>
        <v/>
      </c>
      <c r="D82" s="8" t="str">
        <f>IF(INDEX(Banco!$D:$D,ROW())="","",INDEX(Banco!$D:$D,ROW()))</f>
        <v/>
      </c>
      <c r="E82" s="8" t="str">
        <f>IF(INDEX(Banco!$E:$E,ROW())="","",INDEX(Banco!$E:$E,ROW()))</f>
        <v/>
      </c>
      <c r="F82" s="9" t="str">
        <f>IF(INDEX(Banco!$F:$F,ROW())="","",INDEX(Banco!$F:$F,ROW()))</f>
        <v/>
      </c>
      <c r="G82" s="9" t="str">
        <f>IF(INDEX(Banco!$G:$G,ROW())="","",INDEX(Banco!$G:$G,ROW()))</f>
        <v/>
      </c>
      <c r="H82" s="7" t="str">
        <f>IF(INDEX(Banco!$H:$H,ROW())="","",INDEX(Banco!$H:$H,ROW()))</f>
        <v/>
      </c>
      <c r="I82" t="str">
        <f t="shared" si="43"/>
        <v/>
      </c>
      <c r="J82" s="10" t="str">
        <f t="shared" si="44"/>
        <v/>
      </c>
      <c r="K82" s="11" t="str">
        <f t="shared" si="45"/>
        <v>—</v>
      </c>
      <c r="L82" t="str">
        <f t="shared" si="46"/>
        <v/>
      </c>
      <c r="M82" s="11" t="str">
        <f t="shared" si="47"/>
        <v>—</v>
      </c>
      <c r="N82" t="str">
        <f t="shared" si="48"/>
        <v/>
      </c>
      <c r="O82" s="11" t="str">
        <f t="shared" si="49"/>
        <v>—</v>
      </c>
      <c r="P82" t="str">
        <f t="shared" si="50"/>
        <v/>
      </c>
      <c r="Q82" s="11" t="str">
        <f t="shared" si="51"/>
        <v>—</v>
      </c>
      <c r="R82" t="str">
        <f t="shared" si="52"/>
        <v/>
      </c>
      <c r="S82" t="str">
        <f t="shared" si="53"/>
        <v/>
      </c>
      <c r="T82" t="str">
        <f t="shared" si="54"/>
        <v/>
      </c>
      <c r="U82" t="str">
        <f t="shared" si="55"/>
        <v/>
      </c>
      <c r="V82" t="str">
        <f t="shared" si="56"/>
        <v/>
      </c>
      <c r="W82" t="str">
        <f t="shared" si="57"/>
        <v/>
      </c>
      <c r="X82" t="str">
        <f t="shared" si="58"/>
        <v/>
      </c>
      <c r="Y82" t="str">
        <f t="shared" si="59"/>
        <v/>
      </c>
      <c r="Z82" t="str">
        <f t="shared" si="60"/>
        <v/>
      </c>
      <c r="AA82" t="str">
        <f t="shared" si="61"/>
        <v/>
      </c>
      <c r="AB82" t="str">
        <f t="shared" si="62"/>
        <v/>
      </c>
      <c r="AC82" t="str">
        <f t="shared" si="63"/>
        <v/>
      </c>
      <c r="AD82" t="str">
        <f t="shared" si="64"/>
        <v/>
      </c>
      <c r="AE82" t="str">
        <f t="shared" si="65"/>
        <v/>
      </c>
      <c r="AF82" t="str">
        <f t="shared" si="66"/>
        <v/>
      </c>
      <c r="AG82" t="str">
        <f t="shared" si="67"/>
        <v/>
      </c>
      <c r="AH82" t="str">
        <f t="shared" si="68"/>
        <v/>
      </c>
      <c r="AI82" t="str">
        <f t="shared" si="69"/>
        <v/>
      </c>
      <c r="AJ82" t="str">
        <f t="shared" si="70"/>
        <v/>
      </c>
      <c r="AK82" t="str">
        <f t="shared" si="71"/>
        <v/>
      </c>
      <c r="AL82" t="str">
        <f t="shared" si="72"/>
        <v/>
      </c>
      <c r="AM82" t="str">
        <f t="shared" si="73"/>
        <v/>
      </c>
      <c r="AN82" t="str">
        <f t="shared" si="74"/>
        <v/>
      </c>
      <c r="AO82" t="str">
        <f t="shared" si="75"/>
        <v/>
      </c>
      <c r="AP82" t="str">
        <f t="shared" si="76"/>
        <v/>
      </c>
      <c r="AQ82" t="str">
        <f t="shared" si="77"/>
        <v/>
      </c>
      <c r="AR82" t="str">
        <f t="shared" si="78"/>
        <v/>
      </c>
      <c r="AS82" t="str">
        <f t="shared" si="79"/>
        <v/>
      </c>
      <c r="AT82" t="str">
        <f t="shared" si="80"/>
        <v/>
      </c>
      <c r="AU82" t="str">
        <f t="shared" si="81"/>
        <v/>
      </c>
      <c r="AV82" t="str">
        <f t="shared" si="82"/>
        <v/>
      </c>
      <c r="AW82" t="str">
        <f t="shared" si="83"/>
        <v/>
      </c>
      <c r="AX82" t="str">
        <f t="shared" si="84"/>
        <v/>
      </c>
      <c r="AY82" t="str">
        <f t="shared" si="85"/>
        <v/>
      </c>
      <c r="AZ82" t="str">
        <f>IF(OR($A82="",$A82&lt;&gt;Ficha!$C$4),"",COUNTIF($A$2:$A82,Ficha!$C$4))</f>
        <v/>
      </c>
    </row>
    <row r="83" spans="1:52">
      <c r="A83" s="7" t="str">
        <f>IF(INDEX(Banco!$A:$A,ROW())="","",INDEX(Banco!$A:$A,ROW()))</f>
        <v/>
      </c>
      <c r="B83" s="7" t="str">
        <f>IF(INDEX(Banco!$B:$B,ROW())="","",INDEX(Banco!$B:$B,ROW()))</f>
        <v/>
      </c>
      <c r="C83" s="7" t="str">
        <f>IF(INDEX(Banco!$C:$C,ROW())="","",INDEX(Banco!$C:$C,ROW()))</f>
        <v/>
      </c>
      <c r="D83" s="8" t="str">
        <f>IF(INDEX(Banco!$D:$D,ROW())="","",INDEX(Banco!$D:$D,ROW()))</f>
        <v/>
      </c>
      <c r="E83" s="8" t="str">
        <f>IF(INDEX(Banco!$E:$E,ROW())="","",INDEX(Banco!$E:$E,ROW()))</f>
        <v/>
      </c>
      <c r="F83" s="9" t="str">
        <f>IF(INDEX(Banco!$F:$F,ROW())="","",INDEX(Banco!$F:$F,ROW()))</f>
        <v/>
      </c>
      <c r="G83" s="9" t="str">
        <f>IF(INDEX(Banco!$G:$G,ROW())="","",INDEX(Banco!$G:$G,ROW()))</f>
        <v/>
      </c>
      <c r="H83" s="7" t="str">
        <f>IF(INDEX(Banco!$H:$H,ROW())="","",INDEX(Banco!$H:$H,ROW()))</f>
        <v/>
      </c>
      <c r="I83" t="str">
        <f t="shared" si="43"/>
        <v/>
      </c>
      <c r="J83" s="10" t="str">
        <f t="shared" si="44"/>
        <v/>
      </c>
      <c r="K83" s="11" t="str">
        <f t="shared" si="45"/>
        <v>—</v>
      </c>
      <c r="L83" t="str">
        <f t="shared" si="46"/>
        <v/>
      </c>
      <c r="M83" s="11" t="str">
        <f t="shared" si="47"/>
        <v>—</v>
      </c>
      <c r="N83" t="str">
        <f t="shared" si="48"/>
        <v/>
      </c>
      <c r="O83" s="11" t="str">
        <f t="shared" si="49"/>
        <v>—</v>
      </c>
      <c r="P83" t="str">
        <f t="shared" si="50"/>
        <v/>
      </c>
      <c r="Q83" s="11" t="str">
        <f t="shared" si="51"/>
        <v>—</v>
      </c>
      <c r="R83" t="str">
        <f t="shared" si="52"/>
        <v/>
      </c>
      <c r="S83" t="str">
        <f t="shared" si="53"/>
        <v/>
      </c>
      <c r="T83" t="str">
        <f t="shared" si="54"/>
        <v/>
      </c>
      <c r="U83" t="str">
        <f t="shared" si="55"/>
        <v/>
      </c>
      <c r="V83" t="str">
        <f t="shared" si="56"/>
        <v/>
      </c>
      <c r="W83" t="str">
        <f t="shared" si="57"/>
        <v/>
      </c>
      <c r="X83" t="str">
        <f t="shared" si="58"/>
        <v/>
      </c>
      <c r="Y83" t="str">
        <f t="shared" si="59"/>
        <v/>
      </c>
      <c r="Z83" t="str">
        <f t="shared" si="60"/>
        <v/>
      </c>
      <c r="AA83" t="str">
        <f t="shared" si="61"/>
        <v/>
      </c>
      <c r="AB83" t="str">
        <f t="shared" si="62"/>
        <v/>
      </c>
      <c r="AC83" t="str">
        <f t="shared" si="63"/>
        <v/>
      </c>
      <c r="AD83" t="str">
        <f t="shared" si="64"/>
        <v/>
      </c>
      <c r="AE83" t="str">
        <f t="shared" si="65"/>
        <v/>
      </c>
      <c r="AF83" t="str">
        <f t="shared" si="66"/>
        <v/>
      </c>
      <c r="AG83" t="str">
        <f t="shared" si="67"/>
        <v/>
      </c>
      <c r="AH83" t="str">
        <f t="shared" si="68"/>
        <v/>
      </c>
      <c r="AI83" t="str">
        <f t="shared" si="69"/>
        <v/>
      </c>
      <c r="AJ83" t="str">
        <f t="shared" si="70"/>
        <v/>
      </c>
      <c r="AK83" t="str">
        <f t="shared" si="71"/>
        <v/>
      </c>
      <c r="AL83" t="str">
        <f t="shared" si="72"/>
        <v/>
      </c>
      <c r="AM83" t="str">
        <f t="shared" si="73"/>
        <v/>
      </c>
      <c r="AN83" t="str">
        <f t="shared" si="74"/>
        <v/>
      </c>
      <c r="AO83" t="str">
        <f t="shared" si="75"/>
        <v/>
      </c>
      <c r="AP83" t="str">
        <f t="shared" si="76"/>
        <v/>
      </c>
      <c r="AQ83" t="str">
        <f t="shared" si="77"/>
        <v/>
      </c>
      <c r="AR83" t="str">
        <f t="shared" si="78"/>
        <v/>
      </c>
      <c r="AS83" t="str">
        <f t="shared" si="79"/>
        <v/>
      </c>
      <c r="AT83" t="str">
        <f t="shared" si="80"/>
        <v/>
      </c>
      <c r="AU83" t="str">
        <f t="shared" si="81"/>
        <v/>
      </c>
      <c r="AV83" t="str">
        <f t="shared" si="82"/>
        <v/>
      </c>
      <c r="AW83" t="str">
        <f t="shared" si="83"/>
        <v/>
      </c>
      <c r="AX83" t="str">
        <f t="shared" si="84"/>
        <v/>
      </c>
      <c r="AY83" t="str">
        <f t="shared" si="85"/>
        <v/>
      </c>
      <c r="AZ83" t="str">
        <f>IF(OR($A83="",$A83&lt;&gt;Ficha!$C$4),"",COUNTIF($A$2:$A83,Ficha!$C$4))</f>
        <v/>
      </c>
    </row>
    <row r="84" spans="1:52">
      <c r="A84" s="7" t="str">
        <f>IF(INDEX(Banco!$A:$A,ROW())="","",INDEX(Banco!$A:$A,ROW()))</f>
        <v/>
      </c>
      <c r="B84" s="7" t="str">
        <f>IF(INDEX(Banco!$B:$B,ROW())="","",INDEX(Banco!$B:$B,ROW()))</f>
        <v/>
      </c>
      <c r="C84" s="7" t="str">
        <f>IF(INDEX(Banco!$C:$C,ROW())="","",INDEX(Banco!$C:$C,ROW()))</f>
        <v/>
      </c>
      <c r="D84" s="8" t="str">
        <f>IF(INDEX(Banco!$D:$D,ROW())="","",INDEX(Banco!$D:$D,ROW()))</f>
        <v/>
      </c>
      <c r="E84" s="8" t="str">
        <f>IF(INDEX(Banco!$E:$E,ROW())="","",INDEX(Banco!$E:$E,ROW()))</f>
        <v/>
      </c>
      <c r="F84" s="9" t="str">
        <f>IF(INDEX(Banco!$F:$F,ROW())="","",INDEX(Banco!$F:$F,ROW()))</f>
        <v/>
      </c>
      <c r="G84" s="9" t="str">
        <f>IF(INDEX(Banco!$G:$G,ROW())="","",INDEX(Banco!$G:$G,ROW()))</f>
        <v/>
      </c>
      <c r="H84" s="7" t="str">
        <f>IF(INDEX(Banco!$H:$H,ROW())="","",INDEX(Banco!$H:$H,ROW()))</f>
        <v/>
      </c>
      <c r="I84" t="str">
        <f t="shared" si="43"/>
        <v/>
      </c>
      <c r="J84" s="10" t="str">
        <f t="shared" si="44"/>
        <v/>
      </c>
      <c r="K84" s="11" t="str">
        <f t="shared" si="45"/>
        <v>—</v>
      </c>
      <c r="L84" t="str">
        <f t="shared" si="46"/>
        <v/>
      </c>
      <c r="M84" s="11" t="str">
        <f t="shared" si="47"/>
        <v>—</v>
      </c>
      <c r="N84" t="str">
        <f t="shared" si="48"/>
        <v/>
      </c>
      <c r="O84" s="11" t="str">
        <f t="shared" si="49"/>
        <v>—</v>
      </c>
      <c r="P84" t="str">
        <f t="shared" si="50"/>
        <v/>
      </c>
      <c r="Q84" s="11" t="str">
        <f t="shared" si="51"/>
        <v>—</v>
      </c>
      <c r="R84" t="str">
        <f t="shared" si="52"/>
        <v/>
      </c>
      <c r="S84" t="str">
        <f t="shared" si="53"/>
        <v/>
      </c>
      <c r="T84" t="str">
        <f t="shared" si="54"/>
        <v/>
      </c>
      <c r="U84" t="str">
        <f t="shared" si="55"/>
        <v/>
      </c>
      <c r="V84" t="str">
        <f t="shared" si="56"/>
        <v/>
      </c>
      <c r="W84" t="str">
        <f t="shared" si="57"/>
        <v/>
      </c>
      <c r="X84" t="str">
        <f t="shared" si="58"/>
        <v/>
      </c>
      <c r="Y84" t="str">
        <f t="shared" si="59"/>
        <v/>
      </c>
      <c r="Z84" t="str">
        <f t="shared" si="60"/>
        <v/>
      </c>
      <c r="AA84" t="str">
        <f t="shared" si="61"/>
        <v/>
      </c>
      <c r="AB84" t="str">
        <f t="shared" si="62"/>
        <v/>
      </c>
      <c r="AC84" t="str">
        <f t="shared" si="63"/>
        <v/>
      </c>
      <c r="AD84" t="str">
        <f t="shared" si="64"/>
        <v/>
      </c>
      <c r="AE84" t="str">
        <f t="shared" si="65"/>
        <v/>
      </c>
      <c r="AF84" t="str">
        <f t="shared" si="66"/>
        <v/>
      </c>
      <c r="AG84" t="str">
        <f t="shared" si="67"/>
        <v/>
      </c>
      <c r="AH84" t="str">
        <f t="shared" si="68"/>
        <v/>
      </c>
      <c r="AI84" t="str">
        <f t="shared" si="69"/>
        <v/>
      </c>
      <c r="AJ84" t="str">
        <f t="shared" si="70"/>
        <v/>
      </c>
      <c r="AK84" t="str">
        <f t="shared" si="71"/>
        <v/>
      </c>
      <c r="AL84" t="str">
        <f t="shared" si="72"/>
        <v/>
      </c>
      <c r="AM84" t="str">
        <f t="shared" si="73"/>
        <v/>
      </c>
      <c r="AN84" t="str">
        <f t="shared" si="74"/>
        <v/>
      </c>
      <c r="AO84" t="str">
        <f t="shared" si="75"/>
        <v/>
      </c>
      <c r="AP84" t="str">
        <f t="shared" si="76"/>
        <v/>
      </c>
      <c r="AQ84" t="str">
        <f t="shared" si="77"/>
        <v/>
      </c>
      <c r="AR84" t="str">
        <f t="shared" si="78"/>
        <v/>
      </c>
      <c r="AS84" t="str">
        <f t="shared" si="79"/>
        <v/>
      </c>
      <c r="AT84" t="str">
        <f t="shared" si="80"/>
        <v/>
      </c>
      <c r="AU84" t="str">
        <f t="shared" si="81"/>
        <v/>
      </c>
      <c r="AV84" t="str">
        <f t="shared" si="82"/>
        <v/>
      </c>
      <c r="AW84" t="str">
        <f t="shared" si="83"/>
        <v/>
      </c>
      <c r="AX84" t="str">
        <f t="shared" si="84"/>
        <v/>
      </c>
      <c r="AY84" t="str">
        <f t="shared" si="85"/>
        <v/>
      </c>
      <c r="AZ84" t="str">
        <f>IF(OR($A84="",$A84&lt;&gt;Ficha!$C$4),"",COUNTIF($A$2:$A84,Ficha!$C$4))</f>
        <v/>
      </c>
    </row>
    <row r="85" spans="1:52">
      <c r="A85" s="7" t="str">
        <f>IF(INDEX(Banco!$A:$A,ROW())="","",INDEX(Banco!$A:$A,ROW()))</f>
        <v/>
      </c>
      <c r="B85" s="7" t="str">
        <f>IF(INDEX(Banco!$B:$B,ROW())="","",INDEX(Banco!$B:$B,ROW()))</f>
        <v/>
      </c>
      <c r="C85" s="7" t="str">
        <f>IF(INDEX(Banco!$C:$C,ROW())="","",INDEX(Banco!$C:$C,ROW()))</f>
        <v/>
      </c>
      <c r="D85" s="8" t="str">
        <f>IF(INDEX(Banco!$D:$D,ROW())="","",INDEX(Banco!$D:$D,ROW()))</f>
        <v/>
      </c>
      <c r="E85" s="8" t="str">
        <f>IF(INDEX(Banco!$E:$E,ROW())="","",INDEX(Banco!$E:$E,ROW()))</f>
        <v/>
      </c>
      <c r="F85" s="9" t="str">
        <f>IF(INDEX(Banco!$F:$F,ROW())="","",INDEX(Banco!$F:$F,ROW()))</f>
        <v/>
      </c>
      <c r="G85" s="9" t="str">
        <f>IF(INDEX(Banco!$G:$G,ROW())="","",INDEX(Banco!$G:$G,ROW()))</f>
        <v/>
      </c>
      <c r="H85" s="7" t="str">
        <f>IF(INDEX(Banco!$H:$H,ROW())="","",INDEX(Banco!$H:$H,ROW()))</f>
        <v/>
      </c>
      <c r="I85" t="str">
        <f t="shared" si="43"/>
        <v/>
      </c>
      <c r="J85" s="10" t="str">
        <f t="shared" si="44"/>
        <v/>
      </c>
      <c r="K85" s="11" t="str">
        <f t="shared" si="45"/>
        <v>—</v>
      </c>
      <c r="L85" t="str">
        <f t="shared" si="46"/>
        <v/>
      </c>
      <c r="M85" s="11" t="str">
        <f t="shared" si="47"/>
        <v>—</v>
      </c>
      <c r="N85" t="str">
        <f t="shared" si="48"/>
        <v/>
      </c>
      <c r="O85" s="11" t="str">
        <f t="shared" si="49"/>
        <v>—</v>
      </c>
      <c r="P85" t="str">
        <f t="shared" si="50"/>
        <v/>
      </c>
      <c r="Q85" s="11" t="str">
        <f t="shared" si="51"/>
        <v>—</v>
      </c>
      <c r="R85" t="str">
        <f t="shared" si="52"/>
        <v/>
      </c>
      <c r="S85" t="str">
        <f t="shared" si="53"/>
        <v/>
      </c>
      <c r="T85" t="str">
        <f t="shared" si="54"/>
        <v/>
      </c>
      <c r="U85" t="str">
        <f t="shared" si="55"/>
        <v/>
      </c>
      <c r="V85" t="str">
        <f t="shared" si="56"/>
        <v/>
      </c>
      <c r="W85" t="str">
        <f t="shared" si="57"/>
        <v/>
      </c>
      <c r="X85" t="str">
        <f t="shared" si="58"/>
        <v/>
      </c>
      <c r="Y85" t="str">
        <f t="shared" si="59"/>
        <v/>
      </c>
      <c r="Z85" t="str">
        <f t="shared" si="60"/>
        <v/>
      </c>
      <c r="AA85" t="str">
        <f t="shared" si="61"/>
        <v/>
      </c>
      <c r="AB85" t="str">
        <f t="shared" si="62"/>
        <v/>
      </c>
      <c r="AC85" t="str">
        <f t="shared" si="63"/>
        <v/>
      </c>
      <c r="AD85" t="str">
        <f t="shared" si="64"/>
        <v/>
      </c>
      <c r="AE85" t="str">
        <f t="shared" si="65"/>
        <v/>
      </c>
      <c r="AF85" t="str">
        <f t="shared" si="66"/>
        <v/>
      </c>
      <c r="AG85" t="str">
        <f t="shared" si="67"/>
        <v/>
      </c>
      <c r="AH85" t="str">
        <f t="shared" si="68"/>
        <v/>
      </c>
      <c r="AI85" t="str">
        <f t="shared" si="69"/>
        <v/>
      </c>
      <c r="AJ85" t="str">
        <f t="shared" si="70"/>
        <v/>
      </c>
      <c r="AK85" t="str">
        <f t="shared" si="71"/>
        <v/>
      </c>
      <c r="AL85" t="str">
        <f t="shared" si="72"/>
        <v/>
      </c>
      <c r="AM85" t="str">
        <f t="shared" si="73"/>
        <v/>
      </c>
      <c r="AN85" t="str">
        <f t="shared" si="74"/>
        <v/>
      </c>
      <c r="AO85" t="str">
        <f t="shared" si="75"/>
        <v/>
      </c>
      <c r="AP85" t="str">
        <f t="shared" si="76"/>
        <v/>
      </c>
      <c r="AQ85" t="str">
        <f t="shared" si="77"/>
        <v/>
      </c>
      <c r="AR85" t="str">
        <f t="shared" si="78"/>
        <v/>
      </c>
      <c r="AS85" t="str">
        <f t="shared" si="79"/>
        <v/>
      </c>
      <c r="AT85" t="str">
        <f t="shared" si="80"/>
        <v/>
      </c>
      <c r="AU85" t="str">
        <f t="shared" si="81"/>
        <v/>
      </c>
      <c r="AV85" t="str">
        <f t="shared" si="82"/>
        <v/>
      </c>
      <c r="AW85" t="str">
        <f t="shared" si="83"/>
        <v/>
      </c>
      <c r="AX85" t="str">
        <f t="shared" si="84"/>
        <v/>
      </c>
      <c r="AY85" t="str">
        <f t="shared" si="85"/>
        <v/>
      </c>
      <c r="AZ85" t="str">
        <f>IF(OR($A85="",$A85&lt;&gt;Ficha!$C$4),"",COUNTIF($A$2:$A85,Ficha!$C$4))</f>
        <v/>
      </c>
    </row>
    <row r="86" spans="1:52">
      <c r="A86" s="7" t="str">
        <f>IF(INDEX(Banco!$A:$A,ROW())="","",INDEX(Banco!$A:$A,ROW()))</f>
        <v/>
      </c>
      <c r="B86" s="7" t="str">
        <f>IF(INDEX(Banco!$B:$B,ROW())="","",INDEX(Banco!$B:$B,ROW()))</f>
        <v/>
      </c>
      <c r="C86" s="7" t="str">
        <f>IF(INDEX(Banco!$C:$C,ROW())="","",INDEX(Banco!$C:$C,ROW()))</f>
        <v/>
      </c>
      <c r="D86" s="8" t="str">
        <f>IF(INDEX(Banco!$D:$D,ROW())="","",INDEX(Banco!$D:$D,ROW()))</f>
        <v/>
      </c>
      <c r="E86" s="8" t="str">
        <f>IF(INDEX(Banco!$E:$E,ROW())="","",INDEX(Banco!$E:$E,ROW()))</f>
        <v/>
      </c>
      <c r="F86" s="9" t="str">
        <f>IF(INDEX(Banco!$F:$F,ROW())="","",INDEX(Banco!$F:$F,ROW()))</f>
        <v/>
      </c>
      <c r="G86" s="9" t="str">
        <f>IF(INDEX(Banco!$G:$G,ROW())="","",INDEX(Banco!$G:$G,ROW()))</f>
        <v/>
      </c>
      <c r="H86" s="7" t="str">
        <f>IF(INDEX(Banco!$H:$H,ROW())="","",INDEX(Banco!$H:$H,ROW()))</f>
        <v/>
      </c>
      <c r="I86" t="str">
        <f t="shared" si="43"/>
        <v/>
      </c>
      <c r="J86" s="10" t="str">
        <f t="shared" si="44"/>
        <v/>
      </c>
      <c r="K86" s="11" t="str">
        <f t="shared" si="45"/>
        <v>—</v>
      </c>
      <c r="L86" t="str">
        <f t="shared" si="46"/>
        <v/>
      </c>
      <c r="M86" s="11" t="str">
        <f t="shared" si="47"/>
        <v>—</v>
      </c>
      <c r="N86" t="str">
        <f t="shared" si="48"/>
        <v/>
      </c>
      <c r="O86" s="11" t="str">
        <f t="shared" si="49"/>
        <v>—</v>
      </c>
      <c r="P86" t="str">
        <f t="shared" si="50"/>
        <v/>
      </c>
      <c r="Q86" s="11" t="str">
        <f t="shared" si="51"/>
        <v>—</v>
      </c>
      <c r="R86" t="str">
        <f t="shared" si="52"/>
        <v/>
      </c>
      <c r="S86" t="str">
        <f t="shared" si="53"/>
        <v/>
      </c>
      <c r="T86" t="str">
        <f t="shared" si="54"/>
        <v/>
      </c>
      <c r="U86" t="str">
        <f t="shared" si="55"/>
        <v/>
      </c>
      <c r="V86" t="str">
        <f t="shared" si="56"/>
        <v/>
      </c>
      <c r="W86" t="str">
        <f t="shared" si="57"/>
        <v/>
      </c>
      <c r="X86" t="str">
        <f t="shared" si="58"/>
        <v/>
      </c>
      <c r="Y86" t="str">
        <f t="shared" si="59"/>
        <v/>
      </c>
      <c r="Z86" t="str">
        <f t="shared" si="60"/>
        <v/>
      </c>
      <c r="AA86" t="str">
        <f t="shared" si="61"/>
        <v/>
      </c>
      <c r="AB86" t="str">
        <f t="shared" si="62"/>
        <v/>
      </c>
      <c r="AC86" t="str">
        <f t="shared" si="63"/>
        <v/>
      </c>
      <c r="AD86" t="str">
        <f t="shared" si="64"/>
        <v/>
      </c>
      <c r="AE86" t="str">
        <f t="shared" si="65"/>
        <v/>
      </c>
      <c r="AF86" t="str">
        <f t="shared" si="66"/>
        <v/>
      </c>
      <c r="AG86" t="str">
        <f t="shared" si="67"/>
        <v/>
      </c>
      <c r="AH86" t="str">
        <f t="shared" si="68"/>
        <v/>
      </c>
      <c r="AI86" t="str">
        <f t="shared" si="69"/>
        <v/>
      </c>
      <c r="AJ86" t="str">
        <f t="shared" si="70"/>
        <v/>
      </c>
      <c r="AK86" t="str">
        <f t="shared" si="71"/>
        <v/>
      </c>
      <c r="AL86" t="str">
        <f t="shared" si="72"/>
        <v/>
      </c>
      <c r="AM86" t="str">
        <f t="shared" si="73"/>
        <v/>
      </c>
      <c r="AN86" t="str">
        <f t="shared" si="74"/>
        <v/>
      </c>
      <c r="AO86" t="str">
        <f t="shared" si="75"/>
        <v/>
      </c>
      <c r="AP86" t="str">
        <f t="shared" si="76"/>
        <v/>
      </c>
      <c r="AQ86" t="str">
        <f t="shared" si="77"/>
        <v/>
      </c>
      <c r="AR86" t="str">
        <f t="shared" si="78"/>
        <v/>
      </c>
      <c r="AS86" t="str">
        <f t="shared" si="79"/>
        <v/>
      </c>
      <c r="AT86" t="str">
        <f t="shared" si="80"/>
        <v/>
      </c>
      <c r="AU86" t="str">
        <f t="shared" si="81"/>
        <v/>
      </c>
      <c r="AV86" t="str">
        <f t="shared" si="82"/>
        <v/>
      </c>
      <c r="AW86" t="str">
        <f t="shared" si="83"/>
        <v/>
      </c>
      <c r="AX86" t="str">
        <f t="shared" si="84"/>
        <v/>
      </c>
      <c r="AY86" t="str">
        <f t="shared" si="85"/>
        <v/>
      </c>
      <c r="AZ86" t="str">
        <f>IF(OR($A86="",$A86&lt;&gt;Ficha!$C$4),"",COUNTIF($A$2:$A86,Ficha!$C$4))</f>
        <v/>
      </c>
    </row>
    <row r="87" spans="1:52">
      <c r="A87" s="7" t="str">
        <f>IF(INDEX(Banco!$A:$A,ROW())="","",INDEX(Banco!$A:$A,ROW()))</f>
        <v/>
      </c>
      <c r="B87" s="7" t="str">
        <f>IF(INDEX(Banco!$B:$B,ROW())="","",INDEX(Banco!$B:$B,ROW()))</f>
        <v/>
      </c>
      <c r="C87" s="7" t="str">
        <f>IF(INDEX(Banco!$C:$C,ROW())="","",INDEX(Banco!$C:$C,ROW()))</f>
        <v/>
      </c>
      <c r="D87" s="8" t="str">
        <f>IF(INDEX(Banco!$D:$D,ROW())="","",INDEX(Banco!$D:$D,ROW()))</f>
        <v/>
      </c>
      <c r="E87" s="8" t="str">
        <f>IF(INDEX(Banco!$E:$E,ROW())="","",INDEX(Banco!$E:$E,ROW()))</f>
        <v/>
      </c>
      <c r="F87" s="9" t="str">
        <f>IF(INDEX(Banco!$F:$F,ROW())="","",INDEX(Banco!$F:$F,ROW()))</f>
        <v/>
      </c>
      <c r="G87" s="9" t="str">
        <f>IF(INDEX(Banco!$G:$G,ROW())="","",INDEX(Banco!$G:$G,ROW()))</f>
        <v/>
      </c>
      <c r="H87" s="7" t="str">
        <f>IF(INDEX(Banco!$H:$H,ROW())="","",INDEX(Banco!$H:$H,ROW()))</f>
        <v/>
      </c>
      <c r="I87" t="str">
        <f t="shared" si="43"/>
        <v/>
      </c>
      <c r="J87" s="10" t="str">
        <f t="shared" si="44"/>
        <v/>
      </c>
      <c r="K87" s="11" t="str">
        <f t="shared" si="45"/>
        <v>—</v>
      </c>
      <c r="L87" t="str">
        <f t="shared" si="46"/>
        <v/>
      </c>
      <c r="M87" s="11" t="str">
        <f t="shared" si="47"/>
        <v>—</v>
      </c>
      <c r="N87" t="str">
        <f t="shared" si="48"/>
        <v/>
      </c>
      <c r="O87" s="11" t="str">
        <f t="shared" si="49"/>
        <v>—</v>
      </c>
      <c r="P87" t="str">
        <f t="shared" si="50"/>
        <v/>
      </c>
      <c r="Q87" s="11" t="str">
        <f t="shared" si="51"/>
        <v>—</v>
      </c>
      <c r="R87" t="str">
        <f t="shared" si="52"/>
        <v/>
      </c>
      <c r="S87" t="str">
        <f t="shared" si="53"/>
        <v/>
      </c>
      <c r="T87" t="str">
        <f t="shared" si="54"/>
        <v/>
      </c>
      <c r="U87" t="str">
        <f t="shared" si="55"/>
        <v/>
      </c>
      <c r="V87" t="str">
        <f t="shared" si="56"/>
        <v/>
      </c>
      <c r="W87" t="str">
        <f t="shared" si="57"/>
        <v/>
      </c>
      <c r="X87" t="str">
        <f t="shared" si="58"/>
        <v/>
      </c>
      <c r="Y87" t="str">
        <f t="shared" si="59"/>
        <v/>
      </c>
      <c r="Z87" t="str">
        <f t="shared" si="60"/>
        <v/>
      </c>
      <c r="AA87" t="str">
        <f t="shared" si="61"/>
        <v/>
      </c>
      <c r="AB87" t="str">
        <f t="shared" si="62"/>
        <v/>
      </c>
      <c r="AC87" t="str">
        <f t="shared" si="63"/>
        <v/>
      </c>
      <c r="AD87" t="str">
        <f t="shared" si="64"/>
        <v/>
      </c>
      <c r="AE87" t="str">
        <f t="shared" si="65"/>
        <v/>
      </c>
      <c r="AF87" t="str">
        <f t="shared" si="66"/>
        <v/>
      </c>
      <c r="AG87" t="str">
        <f t="shared" si="67"/>
        <v/>
      </c>
      <c r="AH87" t="str">
        <f t="shared" si="68"/>
        <v/>
      </c>
      <c r="AI87" t="str">
        <f t="shared" si="69"/>
        <v/>
      </c>
      <c r="AJ87" t="str">
        <f t="shared" si="70"/>
        <v/>
      </c>
      <c r="AK87" t="str">
        <f t="shared" si="71"/>
        <v/>
      </c>
      <c r="AL87" t="str">
        <f t="shared" si="72"/>
        <v/>
      </c>
      <c r="AM87" t="str">
        <f t="shared" si="73"/>
        <v/>
      </c>
      <c r="AN87" t="str">
        <f t="shared" si="74"/>
        <v/>
      </c>
      <c r="AO87" t="str">
        <f t="shared" si="75"/>
        <v/>
      </c>
      <c r="AP87" t="str">
        <f t="shared" si="76"/>
        <v/>
      </c>
      <c r="AQ87" t="str">
        <f t="shared" si="77"/>
        <v/>
      </c>
      <c r="AR87" t="str">
        <f t="shared" si="78"/>
        <v/>
      </c>
      <c r="AS87" t="str">
        <f t="shared" si="79"/>
        <v/>
      </c>
      <c r="AT87" t="str">
        <f t="shared" si="80"/>
        <v/>
      </c>
      <c r="AU87" t="str">
        <f t="shared" si="81"/>
        <v/>
      </c>
      <c r="AV87" t="str">
        <f t="shared" si="82"/>
        <v/>
      </c>
      <c r="AW87" t="str">
        <f t="shared" si="83"/>
        <v/>
      </c>
      <c r="AX87" t="str">
        <f t="shared" si="84"/>
        <v/>
      </c>
      <c r="AY87" t="str">
        <f t="shared" si="85"/>
        <v/>
      </c>
      <c r="AZ87" t="str">
        <f>IF(OR($A87="",$A87&lt;&gt;Ficha!$C$4),"",COUNTIF($A$2:$A87,Ficha!$C$4))</f>
        <v/>
      </c>
    </row>
    <row r="88" spans="1:52">
      <c r="A88" s="7" t="str">
        <f>IF(INDEX(Banco!$A:$A,ROW())="","",INDEX(Banco!$A:$A,ROW()))</f>
        <v/>
      </c>
      <c r="B88" s="7" t="str">
        <f>IF(INDEX(Banco!$B:$B,ROW())="","",INDEX(Banco!$B:$B,ROW()))</f>
        <v/>
      </c>
      <c r="C88" s="7" t="str">
        <f>IF(INDEX(Banco!$C:$C,ROW())="","",INDEX(Banco!$C:$C,ROW()))</f>
        <v/>
      </c>
      <c r="D88" s="8" t="str">
        <f>IF(INDEX(Banco!$D:$D,ROW())="","",INDEX(Banco!$D:$D,ROW()))</f>
        <v/>
      </c>
      <c r="E88" s="8" t="str">
        <f>IF(INDEX(Banco!$E:$E,ROW())="","",INDEX(Banco!$E:$E,ROW()))</f>
        <v/>
      </c>
      <c r="F88" s="9" t="str">
        <f>IF(INDEX(Banco!$F:$F,ROW())="","",INDEX(Banco!$F:$F,ROW()))</f>
        <v/>
      </c>
      <c r="G88" s="9" t="str">
        <f>IF(INDEX(Banco!$G:$G,ROW())="","",INDEX(Banco!$G:$G,ROW()))</f>
        <v/>
      </c>
      <c r="H88" s="7" t="str">
        <f>IF(INDEX(Banco!$H:$H,ROW())="","",INDEX(Banco!$H:$H,ROW()))</f>
        <v/>
      </c>
      <c r="I88" t="str">
        <f t="shared" si="43"/>
        <v/>
      </c>
      <c r="J88" s="10" t="str">
        <f t="shared" si="44"/>
        <v/>
      </c>
      <c r="K88" s="11" t="str">
        <f t="shared" si="45"/>
        <v>—</v>
      </c>
      <c r="L88" t="str">
        <f t="shared" si="46"/>
        <v/>
      </c>
      <c r="M88" s="11" t="str">
        <f t="shared" si="47"/>
        <v>—</v>
      </c>
      <c r="N88" t="str">
        <f t="shared" si="48"/>
        <v/>
      </c>
      <c r="O88" s="11" t="str">
        <f t="shared" si="49"/>
        <v>—</v>
      </c>
      <c r="P88" t="str">
        <f t="shared" si="50"/>
        <v/>
      </c>
      <c r="Q88" s="11" t="str">
        <f t="shared" si="51"/>
        <v>—</v>
      </c>
      <c r="R88" t="str">
        <f t="shared" si="52"/>
        <v/>
      </c>
      <c r="S88" t="str">
        <f t="shared" si="53"/>
        <v/>
      </c>
      <c r="T88" t="str">
        <f t="shared" si="54"/>
        <v/>
      </c>
      <c r="U88" t="str">
        <f t="shared" si="55"/>
        <v/>
      </c>
      <c r="V88" t="str">
        <f t="shared" si="56"/>
        <v/>
      </c>
      <c r="W88" t="str">
        <f t="shared" si="57"/>
        <v/>
      </c>
      <c r="X88" t="str">
        <f t="shared" si="58"/>
        <v/>
      </c>
      <c r="Y88" t="str">
        <f t="shared" si="59"/>
        <v/>
      </c>
      <c r="Z88" t="str">
        <f t="shared" si="60"/>
        <v/>
      </c>
      <c r="AA88" t="str">
        <f t="shared" si="61"/>
        <v/>
      </c>
      <c r="AB88" t="str">
        <f t="shared" si="62"/>
        <v/>
      </c>
      <c r="AC88" t="str">
        <f t="shared" si="63"/>
        <v/>
      </c>
      <c r="AD88" t="str">
        <f t="shared" si="64"/>
        <v/>
      </c>
      <c r="AE88" t="str">
        <f t="shared" si="65"/>
        <v/>
      </c>
      <c r="AF88" t="str">
        <f t="shared" si="66"/>
        <v/>
      </c>
      <c r="AG88" t="str">
        <f t="shared" si="67"/>
        <v/>
      </c>
      <c r="AH88" t="str">
        <f t="shared" si="68"/>
        <v/>
      </c>
      <c r="AI88" t="str">
        <f t="shared" si="69"/>
        <v/>
      </c>
      <c r="AJ88" t="str">
        <f t="shared" si="70"/>
        <v/>
      </c>
      <c r="AK88" t="str">
        <f t="shared" si="71"/>
        <v/>
      </c>
      <c r="AL88" t="str">
        <f t="shared" si="72"/>
        <v/>
      </c>
      <c r="AM88" t="str">
        <f t="shared" si="73"/>
        <v/>
      </c>
      <c r="AN88" t="str">
        <f t="shared" si="74"/>
        <v/>
      </c>
      <c r="AO88" t="str">
        <f t="shared" si="75"/>
        <v/>
      </c>
      <c r="AP88" t="str">
        <f t="shared" si="76"/>
        <v/>
      </c>
      <c r="AQ88" t="str">
        <f t="shared" si="77"/>
        <v/>
      </c>
      <c r="AR88" t="str">
        <f t="shared" si="78"/>
        <v/>
      </c>
      <c r="AS88" t="str">
        <f t="shared" si="79"/>
        <v/>
      </c>
      <c r="AT88" t="str">
        <f t="shared" si="80"/>
        <v/>
      </c>
      <c r="AU88" t="str">
        <f t="shared" si="81"/>
        <v/>
      </c>
      <c r="AV88" t="str">
        <f t="shared" si="82"/>
        <v/>
      </c>
      <c r="AW88" t="str">
        <f t="shared" si="83"/>
        <v/>
      </c>
      <c r="AX88" t="str">
        <f t="shared" si="84"/>
        <v/>
      </c>
      <c r="AY88" t="str">
        <f t="shared" si="85"/>
        <v/>
      </c>
      <c r="AZ88" t="str">
        <f>IF(OR($A88="",$A88&lt;&gt;Ficha!$C$4),"",COUNTIF($A$2:$A88,Ficha!$C$4))</f>
        <v/>
      </c>
    </row>
    <row r="89" spans="1:52">
      <c r="A89" s="7" t="str">
        <f>IF(INDEX(Banco!$A:$A,ROW())="","",INDEX(Banco!$A:$A,ROW()))</f>
        <v/>
      </c>
      <c r="B89" s="7" t="str">
        <f>IF(INDEX(Banco!$B:$B,ROW())="","",INDEX(Banco!$B:$B,ROW()))</f>
        <v/>
      </c>
      <c r="C89" s="7" t="str">
        <f>IF(INDEX(Banco!$C:$C,ROW())="","",INDEX(Banco!$C:$C,ROW()))</f>
        <v/>
      </c>
      <c r="D89" s="8" t="str">
        <f>IF(INDEX(Banco!$D:$D,ROW())="","",INDEX(Banco!$D:$D,ROW()))</f>
        <v/>
      </c>
      <c r="E89" s="8" t="str">
        <f>IF(INDEX(Banco!$E:$E,ROW())="","",INDEX(Banco!$E:$E,ROW()))</f>
        <v/>
      </c>
      <c r="F89" s="9" t="str">
        <f>IF(INDEX(Banco!$F:$F,ROW())="","",INDEX(Banco!$F:$F,ROW()))</f>
        <v/>
      </c>
      <c r="G89" s="9" t="str">
        <f>IF(INDEX(Banco!$G:$G,ROW())="","",INDEX(Banco!$G:$G,ROW()))</f>
        <v/>
      </c>
      <c r="H89" s="7" t="str">
        <f>IF(INDEX(Banco!$H:$H,ROW())="","",INDEX(Banco!$H:$H,ROW()))</f>
        <v/>
      </c>
      <c r="I89" t="str">
        <f t="shared" si="43"/>
        <v/>
      </c>
      <c r="J89" s="10" t="str">
        <f t="shared" si="44"/>
        <v/>
      </c>
      <c r="K89" s="11" t="str">
        <f t="shared" si="45"/>
        <v>—</v>
      </c>
      <c r="L89" t="str">
        <f t="shared" si="46"/>
        <v/>
      </c>
      <c r="M89" s="11" t="str">
        <f t="shared" si="47"/>
        <v>—</v>
      </c>
      <c r="N89" t="str">
        <f t="shared" si="48"/>
        <v/>
      </c>
      <c r="O89" s="11" t="str">
        <f t="shared" si="49"/>
        <v>—</v>
      </c>
      <c r="P89" t="str">
        <f t="shared" si="50"/>
        <v/>
      </c>
      <c r="Q89" s="11" t="str">
        <f t="shared" si="51"/>
        <v>—</v>
      </c>
      <c r="R89" t="str">
        <f t="shared" si="52"/>
        <v/>
      </c>
      <c r="S89" t="str">
        <f t="shared" si="53"/>
        <v/>
      </c>
      <c r="T89" t="str">
        <f t="shared" si="54"/>
        <v/>
      </c>
      <c r="U89" t="str">
        <f t="shared" si="55"/>
        <v/>
      </c>
      <c r="V89" t="str">
        <f t="shared" si="56"/>
        <v/>
      </c>
      <c r="W89" t="str">
        <f t="shared" si="57"/>
        <v/>
      </c>
      <c r="X89" t="str">
        <f t="shared" si="58"/>
        <v/>
      </c>
      <c r="Y89" t="str">
        <f t="shared" si="59"/>
        <v/>
      </c>
      <c r="Z89" t="str">
        <f t="shared" si="60"/>
        <v/>
      </c>
      <c r="AA89" t="str">
        <f t="shared" si="61"/>
        <v/>
      </c>
      <c r="AB89" t="str">
        <f t="shared" si="62"/>
        <v/>
      </c>
      <c r="AC89" t="str">
        <f t="shared" si="63"/>
        <v/>
      </c>
      <c r="AD89" t="str">
        <f t="shared" si="64"/>
        <v/>
      </c>
      <c r="AE89" t="str">
        <f t="shared" si="65"/>
        <v/>
      </c>
      <c r="AF89" t="str">
        <f t="shared" si="66"/>
        <v/>
      </c>
      <c r="AG89" t="str">
        <f t="shared" si="67"/>
        <v/>
      </c>
      <c r="AH89" t="str">
        <f t="shared" si="68"/>
        <v/>
      </c>
      <c r="AI89" t="str">
        <f t="shared" si="69"/>
        <v/>
      </c>
      <c r="AJ89" t="str">
        <f t="shared" si="70"/>
        <v/>
      </c>
      <c r="AK89" t="str">
        <f t="shared" si="71"/>
        <v/>
      </c>
      <c r="AL89" t="str">
        <f t="shared" si="72"/>
        <v/>
      </c>
      <c r="AM89" t="str">
        <f t="shared" si="73"/>
        <v/>
      </c>
      <c r="AN89" t="str">
        <f t="shared" si="74"/>
        <v/>
      </c>
      <c r="AO89" t="str">
        <f t="shared" si="75"/>
        <v/>
      </c>
      <c r="AP89" t="str">
        <f t="shared" si="76"/>
        <v/>
      </c>
      <c r="AQ89" t="str">
        <f t="shared" si="77"/>
        <v/>
      </c>
      <c r="AR89" t="str">
        <f t="shared" si="78"/>
        <v/>
      </c>
      <c r="AS89" t="str">
        <f t="shared" si="79"/>
        <v/>
      </c>
      <c r="AT89" t="str">
        <f t="shared" si="80"/>
        <v/>
      </c>
      <c r="AU89" t="str">
        <f t="shared" si="81"/>
        <v/>
      </c>
      <c r="AV89" t="str">
        <f t="shared" si="82"/>
        <v/>
      </c>
      <c r="AW89" t="str">
        <f t="shared" si="83"/>
        <v/>
      </c>
      <c r="AX89" t="str">
        <f t="shared" si="84"/>
        <v/>
      </c>
      <c r="AY89" t="str">
        <f t="shared" si="85"/>
        <v/>
      </c>
      <c r="AZ89" t="str">
        <f>IF(OR($A89="",$A89&lt;&gt;Ficha!$C$4),"",COUNTIF($A$2:$A89,Ficha!$C$4))</f>
        <v/>
      </c>
    </row>
    <row r="90" spans="1:52">
      <c r="A90" s="7" t="str">
        <f>IF(INDEX(Banco!$A:$A,ROW())="","",INDEX(Banco!$A:$A,ROW()))</f>
        <v/>
      </c>
      <c r="B90" s="7" t="str">
        <f>IF(INDEX(Banco!$B:$B,ROW())="","",INDEX(Banco!$B:$B,ROW()))</f>
        <v/>
      </c>
      <c r="C90" s="7" t="str">
        <f>IF(INDEX(Banco!$C:$C,ROW())="","",INDEX(Banco!$C:$C,ROW()))</f>
        <v/>
      </c>
      <c r="D90" s="8" t="str">
        <f>IF(INDEX(Banco!$D:$D,ROW())="","",INDEX(Banco!$D:$D,ROW()))</f>
        <v/>
      </c>
      <c r="E90" s="8" t="str">
        <f>IF(INDEX(Banco!$E:$E,ROW())="","",INDEX(Banco!$E:$E,ROW()))</f>
        <v/>
      </c>
      <c r="F90" s="9" t="str">
        <f>IF(INDEX(Banco!$F:$F,ROW())="","",INDEX(Banco!$F:$F,ROW()))</f>
        <v/>
      </c>
      <c r="G90" s="9" t="str">
        <f>IF(INDEX(Banco!$G:$G,ROW())="","",INDEX(Banco!$G:$G,ROW()))</f>
        <v/>
      </c>
      <c r="H90" s="7" t="str">
        <f>IF(INDEX(Banco!$H:$H,ROW())="","",INDEX(Banco!$H:$H,ROW()))</f>
        <v/>
      </c>
      <c r="I90" t="str">
        <f t="shared" si="43"/>
        <v/>
      </c>
      <c r="J90" s="10" t="str">
        <f t="shared" si="44"/>
        <v/>
      </c>
      <c r="K90" s="11" t="str">
        <f t="shared" si="45"/>
        <v>—</v>
      </c>
      <c r="L90" t="str">
        <f t="shared" si="46"/>
        <v/>
      </c>
      <c r="M90" s="11" t="str">
        <f t="shared" si="47"/>
        <v>—</v>
      </c>
      <c r="N90" t="str">
        <f t="shared" si="48"/>
        <v/>
      </c>
      <c r="O90" s="11" t="str">
        <f t="shared" si="49"/>
        <v>—</v>
      </c>
      <c r="P90" t="str">
        <f t="shared" si="50"/>
        <v/>
      </c>
      <c r="Q90" s="11" t="str">
        <f t="shared" si="51"/>
        <v>—</v>
      </c>
      <c r="R90" t="str">
        <f t="shared" si="52"/>
        <v/>
      </c>
      <c r="S90" t="str">
        <f t="shared" si="53"/>
        <v/>
      </c>
      <c r="T90" t="str">
        <f t="shared" si="54"/>
        <v/>
      </c>
      <c r="U90" t="str">
        <f t="shared" si="55"/>
        <v/>
      </c>
      <c r="V90" t="str">
        <f t="shared" si="56"/>
        <v/>
      </c>
      <c r="W90" t="str">
        <f t="shared" si="57"/>
        <v/>
      </c>
      <c r="X90" t="str">
        <f t="shared" si="58"/>
        <v/>
      </c>
      <c r="Y90" t="str">
        <f t="shared" si="59"/>
        <v/>
      </c>
      <c r="Z90" t="str">
        <f t="shared" si="60"/>
        <v/>
      </c>
      <c r="AA90" t="str">
        <f t="shared" si="61"/>
        <v/>
      </c>
      <c r="AB90" t="str">
        <f t="shared" si="62"/>
        <v/>
      </c>
      <c r="AC90" t="str">
        <f t="shared" si="63"/>
        <v/>
      </c>
      <c r="AD90" t="str">
        <f t="shared" si="64"/>
        <v/>
      </c>
      <c r="AE90" t="str">
        <f t="shared" si="65"/>
        <v/>
      </c>
      <c r="AF90" t="str">
        <f t="shared" si="66"/>
        <v/>
      </c>
      <c r="AG90" t="str">
        <f t="shared" si="67"/>
        <v/>
      </c>
      <c r="AH90" t="str">
        <f t="shared" si="68"/>
        <v/>
      </c>
      <c r="AI90" t="str">
        <f t="shared" si="69"/>
        <v/>
      </c>
      <c r="AJ90" t="str">
        <f t="shared" si="70"/>
        <v/>
      </c>
      <c r="AK90" t="str">
        <f t="shared" si="71"/>
        <v/>
      </c>
      <c r="AL90" t="str">
        <f t="shared" si="72"/>
        <v/>
      </c>
      <c r="AM90" t="str">
        <f t="shared" si="73"/>
        <v/>
      </c>
      <c r="AN90" t="str">
        <f t="shared" si="74"/>
        <v/>
      </c>
      <c r="AO90" t="str">
        <f t="shared" si="75"/>
        <v/>
      </c>
      <c r="AP90" t="str">
        <f t="shared" si="76"/>
        <v/>
      </c>
      <c r="AQ90" t="str">
        <f t="shared" si="77"/>
        <v/>
      </c>
      <c r="AR90" t="str">
        <f t="shared" si="78"/>
        <v/>
      </c>
      <c r="AS90" t="str">
        <f t="shared" si="79"/>
        <v/>
      </c>
      <c r="AT90" t="str">
        <f t="shared" si="80"/>
        <v/>
      </c>
      <c r="AU90" t="str">
        <f t="shared" si="81"/>
        <v/>
      </c>
      <c r="AV90" t="str">
        <f t="shared" si="82"/>
        <v/>
      </c>
      <c r="AW90" t="str">
        <f t="shared" si="83"/>
        <v/>
      </c>
      <c r="AX90" t="str">
        <f t="shared" si="84"/>
        <v/>
      </c>
      <c r="AY90" t="str">
        <f t="shared" si="85"/>
        <v/>
      </c>
      <c r="AZ90" t="str">
        <f>IF(OR($A90="",$A90&lt;&gt;Ficha!$C$4),"",COUNTIF($A$2:$A90,Ficha!$C$4))</f>
        <v/>
      </c>
    </row>
    <row r="91" spans="1:52">
      <c r="A91" s="7" t="str">
        <f>IF(INDEX(Banco!$A:$A,ROW())="","",INDEX(Banco!$A:$A,ROW()))</f>
        <v/>
      </c>
      <c r="B91" s="7" t="str">
        <f>IF(INDEX(Banco!$B:$B,ROW())="","",INDEX(Banco!$B:$B,ROW()))</f>
        <v/>
      </c>
      <c r="C91" s="7" t="str">
        <f>IF(INDEX(Banco!$C:$C,ROW())="","",INDEX(Banco!$C:$C,ROW()))</f>
        <v/>
      </c>
      <c r="D91" s="8" t="str">
        <f>IF(INDEX(Banco!$D:$D,ROW())="","",INDEX(Banco!$D:$D,ROW()))</f>
        <v/>
      </c>
      <c r="E91" s="8" t="str">
        <f>IF(INDEX(Banco!$E:$E,ROW())="","",INDEX(Banco!$E:$E,ROW()))</f>
        <v/>
      </c>
      <c r="F91" s="9" t="str">
        <f>IF(INDEX(Banco!$F:$F,ROW())="","",INDEX(Banco!$F:$F,ROW()))</f>
        <v/>
      </c>
      <c r="G91" s="9" t="str">
        <f>IF(INDEX(Banco!$G:$G,ROW())="","",INDEX(Banco!$G:$G,ROW()))</f>
        <v/>
      </c>
      <c r="H91" s="7" t="str">
        <f>IF(INDEX(Banco!$H:$H,ROW())="","",INDEX(Banco!$H:$H,ROW()))</f>
        <v/>
      </c>
      <c r="I91" t="str">
        <f t="shared" si="43"/>
        <v/>
      </c>
      <c r="J91" s="10" t="str">
        <f t="shared" si="44"/>
        <v/>
      </c>
      <c r="K91" s="11" t="str">
        <f t="shared" si="45"/>
        <v>—</v>
      </c>
      <c r="L91" t="str">
        <f t="shared" si="46"/>
        <v/>
      </c>
      <c r="M91" s="11" t="str">
        <f t="shared" si="47"/>
        <v>—</v>
      </c>
      <c r="N91" t="str">
        <f t="shared" si="48"/>
        <v/>
      </c>
      <c r="O91" s="11" t="str">
        <f t="shared" si="49"/>
        <v>—</v>
      </c>
      <c r="P91" t="str">
        <f t="shared" si="50"/>
        <v/>
      </c>
      <c r="Q91" s="11" t="str">
        <f t="shared" si="51"/>
        <v>—</v>
      </c>
      <c r="R91" t="str">
        <f t="shared" si="52"/>
        <v/>
      </c>
      <c r="S91" t="str">
        <f t="shared" si="53"/>
        <v/>
      </c>
      <c r="T91" t="str">
        <f t="shared" si="54"/>
        <v/>
      </c>
      <c r="U91" t="str">
        <f t="shared" si="55"/>
        <v/>
      </c>
      <c r="V91" t="str">
        <f t="shared" si="56"/>
        <v/>
      </c>
      <c r="W91" t="str">
        <f t="shared" si="57"/>
        <v/>
      </c>
      <c r="X91" t="str">
        <f t="shared" si="58"/>
        <v/>
      </c>
      <c r="Y91" t="str">
        <f t="shared" si="59"/>
        <v/>
      </c>
      <c r="Z91" t="str">
        <f t="shared" si="60"/>
        <v/>
      </c>
      <c r="AA91" t="str">
        <f t="shared" si="61"/>
        <v/>
      </c>
      <c r="AB91" t="str">
        <f t="shared" si="62"/>
        <v/>
      </c>
      <c r="AC91" t="str">
        <f t="shared" si="63"/>
        <v/>
      </c>
      <c r="AD91" t="str">
        <f t="shared" si="64"/>
        <v/>
      </c>
      <c r="AE91" t="str">
        <f t="shared" si="65"/>
        <v/>
      </c>
      <c r="AF91" t="str">
        <f t="shared" si="66"/>
        <v/>
      </c>
      <c r="AG91" t="str">
        <f t="shared" si="67"/>
        <v/>
      </c>
      <c r="AH91" t="str">
        <f t="shared" si="68"/>
        <v/>
      </c>
      <c r="AI91" t="str">
        <f t="shared" si="69"/>
        <v/>
      </c>
      <c r="AJ91" t="str">
        <f t="shared" si="70"/>
        <v/>
      </c>
      <c r="AK91" t="str">
        <f t="shared" si="71"/>
        <v/>
      </c>
      <c r="AL91" t="str">
        <f t="shared" si="72"/>
        <v/>
      </c>
      <c r="AM91" t="str">
        <f t="shared" si="73"/>
        <v/>
      </c>
      <c r="AN91" t="str">
        <f t="shared" si="74"/>
        <v/>
      </c>
      <c r="AO91" t="str">
        <f t="shared" si="75"/>
        <v/>
      </c>
      <c r="AP91" t="str">
        <f t="shared" si="76"/>
        <v/>
      </c>
      <c r="AQ91" t="str">
        <f t="shared" si="77"/>
        <v/>
      </c>
      <c r="AR91" t="str">
        <f t="shared" si="78"/>
        <v/>
      </c>
      <c r="AS91" t="str">
        <f t="shared" si="79"/>
        <v/>
      </c>
      <c r="AT91" t="str">
        <f t="shared" si="80"/>
        <v/>
      </c>
      <c r="AU91" t="str">
        <f t="shared" si="81"/>
        <v/>
      </c>
      <c r="AV91" t="str">
        <f t="shared" si="82"/>
        <v/>
      </c>
      <c r="AW91" t="str">
        <f t="shared" si="83"/>
        <v/>
      </c>
      <c r="AX91" t="str">
        <f t="shared" si="84"/>
        <v/>
      </c>
      <c r="AY91" t="str">
        <f t="shared" si="85"/>
        <v/>
      </c>
      <c r="AZ91" t="str">
        <f>IF(OR($A91="",$A91&lt;&gt;Ficha!$C$4),"",COUNTIF($A$2:$A91,Ficha!$C$4))</f>
        <v/>
      </c>
    </row>
    <row r="92" spans="1:52">
      <c r="A92" s="7" t="str">
        <f>IF(INDEX(Banco!$A:$A,ROW())="","",INDEX(Banco!$A:$A,ROW()))</f>
        <v/>
      </c>
      <c r="B92" s="7" t="str">
        <f>IF(INDEX(Banco!$B:$B,ROW())="","",INDEX(Banco!$B:$B,ROW()))</f>
        <v/>
      </c>
      <c r="C92" s="7" t="str">
        <f>IF(INDEX(Banco!$C:$C,ROW())="","",INDEX(Banco!$C:$C,ROW()))</f>
        <v/>
      </c>
      <c r="D92" s="8" t="str">
        <f>IF(INDEX(Banco!$D:$D,ROW())="","",INDEX(Banco!$D:$D,ROW()))</f>
        <v/>
      </c>
      <c r="E92" s="8" t="str">
        <f>IF(INDEX(Banco!$E:$E,ROW())="","",INDEX(Banco!$E:$E,ROW()))</f>
        <v/>
      </c>
      <c r="F92" s="9" t="str">
        <f>IF(INDEX(Banco!$F:$F,ROW())="","",INDEX(Banco!$F:$F,ROW()))</f>
        <v/>
      </c>
      <c r="G92" s="9" t="str">
        <f>IF(INDEX(Banco!$G:$G,ROW())="","",INDEX(Banco!$G:$G,ROW()))</f>
        <v/>
      </c>
      <c r="H92" s="7" t="str">
        <f>IF(INDEX(Banco!$H:$H,ROW())="","",INDEX(Banco!$H:$H,ROW()))</f>
        <v/>
      </c>
      <c r="I92" t="str">
        <f t="shared" si="43"/>
        <v/>
      </c>
      <c r="J92" s="10" t="str">
        <f t="shared" si="44"/>
        <v/>
      </c>
      <c r="K92" s="11" t="str">
        <f t="shared" si="45"/>
        <v>—</v>
      </c>
      <c r="L92" t="str">
        <f t="shared" si="46"/>
        <v/>
      </c>
      <c r="M92" s="11" t="str">
        <f t="shared" si="47"/>
        <v>—</v>
      </c>
      <c r="N92" t="str">
        <f t="shared" si="48"/>
        <v/>
      </c>
      <c r="O92" s="11" t="str">
        <f t="shared" si="49"/>
        <v>—</v>
      </c>
      <c r="P92" t="str">
        <f t="shared" si="50"/>
        <v/>
      </c>
      <c r="Q92" s="11" t="str">
        <f t="shared" si="51"/>
        <v>—</v>
      </c>
      <c r="R92" t="str">
        <f t="shared" si="52"/>
        <v/>
      </c>
      <c r="S92" t="str">
        <f t="shared" si="53"/>
        <v/>
      </c>
      <c r="T92" t="str">
        <f t="shared" si="54"/>
        <v/>
      </c>
      <c r="U92" t="str">
        <f t="shared" si="55"/>
        <v/>
      </c>
      <c r="V92" t="str">
        <f t="shared" si="56"/>
        <v/>
      </c>
      <c r="W92" t="str">
        <f t="shared" si="57"/>
        <v/>
      </c>
      <c r="X92" t="str">
        <f t="shared" si="58"/>
        <v/>
      </c>
      <c r="Y92" t="str">
        <f t="shared" si="59"/>
        <v/>
      </c>
      <c r="Z92" t="str">
        <f t="shared" si="60"/>
        <v/>
      </c>
      <c r="AA92" t="str">
        <f t="shared" si="61"/>
        <v/>
      </c>
      <c r="AB92" t="str">
        <f t="shared" si="62"/>
        <v/>
      </c>
      <c r="AC92" t="str">
        <f t="shared" si="63"/>
        <v/>
      </c>
      <c r="AD92" t="str">
        <f t="shared" si="64"/>
        <v/>
      </c>
      <c r="AE92" t="str">
        <f t="shared" si="65"/>
        <v/>
      </c>
      <c r="AF92" t="str">
        <f t="shared" si="66"/>
        <v/>
      </c>
      <c r="AG92" t="str">
        <f t="shared" si="67"/>
        <v/>
      </c>
      <c r="AH92" t="str">
        <f t="shared" si="68"/>
        <v/>
      </c>
      <c r="AI92" t="str">
        <f t="shared" si="69"/>
        <v/>
      </c>
      <c r="AJ92" t="str">
        <f t="shared" si="70"/>
        <v/>
      </c>
      <c r="AK92" t="str">
        <f t="shared" si="71"/>
        <v/>
      </c>
      <c r="AL92" t="str">
        <f t="shared" si="72"/>
        <v/>
      </c>
      <c r="AM92" t="str">
        <f t="shared" si="73"/>
        <v/>
      </c>
      <c r="AN92" t="str">
        <f t="shared" si="74"/>
        <v/>
      </c>
      <c r="AO92" t="str">
        <f t="shared" si="75"/>
        <v/>
      </c>
      <c r="AP92" t="str">
        <f t="shared" si="76"/>
        <v/>
      </c>
      <c r="AQ92" t="str">
        <f t="shared" si="77"/>
        <v/>
      </c>
      <c r="AR92" t="str">
        <f t="shared" si="78"/>
        <v/>
      </c>
      <c r="AS92" t="str">
        <f t="shared" si="79"/>
        <v/>
      </c>
      <c r="AT92" t="str">
        <f t="shared" si="80"/>
        <v/>
      </c>
      <c r="AU92" t="str">
        <f t="shared" si="81"/>
        <v/>
      </c>
      <c r="AV92" t="str">
        <f t="shared" si="82"/>
        <v/>
      </c>
      <c r="AW92" t="str">
        <f t="shared" si="83"/>
        <v/>
      </c>
      <c r="AX92" t="str">
        <f t="shared" si="84"/>
        <v/>
      </c>
      <c r="AY92" t="str">
        <f t="shared" si="85"/>
        <v/>
      </c>
      <c r="AZ92" t="str">
        <f>IF(OR($A92="",$A92&lt;&gt;Ficha!$C$4),"",COUNTIF($A$2:$A92,Ficha!$C$4))</f>
        <v/>
      </c>
    </row>
    <row r="93" spans="1:52">
      <c r="A93" s="7" t="str">
        <f>IF(INDEX(Banco!$A:$A,ROW())="","",INDEX(Banco!$A:$A,ROW()))</f>
        <v/>
      </c>
      <c r="B93" s="7" t="str">
        <f>IF(INDEX(Banco!$B:$B,ROW())="","",INDEX(Banco!$B:$B,ROW()))</f>
        <v/>
      </c>
      <c r="C93" s="7" t="str">
        <f>IF(INDEX(Banco!$C:$C,ROW())="","",INDEX(Banco!$C:$C,ROW()))</f>
        <v/>
      </c>
      <c r="D93" s="8" t="str">
        <f>IF(INDEX(Banco!$D:$D,ROW())="","",INDEX(Banco!$D:$D,ROW()))</f>
        <v/>
      </c>
      <c r="E93" s="8" t="str">
        <f>IF(INDEX(Banco!$E:$E,ROW())="","",INDEX(Banco!$E:$E,ROW()))</f>
        <v/>
      </c>
      <c r="F93" s="9" t="str">
        <f>IF(INDEX(Banco!$F:$F,ROW())="","",INDEX(Banco!$F:$F,ROW()))</f>
        <v/>
      </c>
      <c r="G93" s="9" t="str">
        <f>IF(INDEX(Banco!$G:$G,ROW())="","",INDEX(Banco!$G:$G,ROW()))</f>
        <v/>
      </c>
      <c r="H93" s="7" t="str">
        <f>IF(INDEX(Banco!$H:$H,ROW())="","",INDEX(Banco!$H:$H,ROW()))</f>
        <v/>
      </c>
      <c r="I93" t="str">
        <f t="shared" si="43"/>
        <v/>
      </c>
      <c r="J93" s="10" t="str">
        <f t="shared" si="44"/>
        <v/>
      </c>
      <c r="K93" s="11" t="str">
        <f t="shared" si="45"/>
        <v>—</v>
      </c>
      <c r="L93" t="str">
        <f t="shared" si="46"/>
        <v/>
      </c>
      <c r="M93" s="11" t="str">
        <f t="shared" si="47"/>
        <v>—</v>
      </c>
      <c r="N93" t="str">
        <f t="shared" si="48"/>
        <v/>
      </c>
      <c r="O93" s="11" t="str">
        <f t="shared" si="49"/>
        <v>—</v>
      </c>
      <c r="P93" t="str">
        <f t="shared" si="50"/>
        <v/>
      </c>
      <c r="Q93" s="11" t="str">
        <f t="shared" si="51"/>
        <v>—</v>
      </c>
      <c r="R93" t="str">
        <f t="shared" si="52"/>
        <v/>
      </c>
      <c r="S93" t="str">
        <f t="shared" si="53"/>
        <v/>
      </c>
      <c r="T93" t="str">
        <f t="shared" si="54"/>
        <v/>
      </c>
      <c r="U93" t="str">
        <f t="shared" si="55"/>
        <v/>
      </c>
      <c r="V93" t="str">
        <f t="shared" si="56"/>
        <v/>
      </c>
      <c r="W93" t="str">
        <f t="shared" si="57"/>
        <v/>
      </c>
      <c r="X93" t="str">
        <f t="shared" si="58"/>
        <v/>
      </c>
      <c r="Y93" t="str">
        <f t="shared" si="59"/>
        <v/>
      </c>
      <c r="Z93" t="str">
        <f t="shared" si="60"/>
        <v/>
      </c>
      <c r="AA93" t="str">
        <f t="shared" si="61"/>
        <v/>
      </c>
      <c r="AB93" t="str">
        <f t="shared" si="62"/>
        <v/>
      </c>
      <c r="AC93" t="str">
        <f t="shared" si="63"/>
        <v/>
      </c>
      <c r="AD93" t="str">
        <f t="shared" si="64"/>
        <v/>
      </c>
      <c r="AE93" t="str">
        <f t="shared" si="65"/>
        <v/>
      </c>
      <c r="AF93" t="str">
        <f t="shared" si="66"/>
        <v/>
      </c>
      <c r="AG93" t="str">
        <f t="shared" si="67"/>
        <v/>
      </c>
      <c r="AH93" t="str">
        <f t="shared" si="68"/>
        <v/>
      </c>
      <c r="AI93" t="str">
        <f t="shared" si="69"/>
        <v/>
      </c>
      <c r="AJ93" t="str">
        <f t="shared" si="70"/>
        <v/>
      </c>
      <c r="AK93" t="str">
        <f t="shared" si="71"/>
        <v/>
      </c>
      <c r="AL93" t="str">
        <f t="shared" si="72"/>
        <v/>
      </c>
      <c r="AM93" t="str">
        <f t="shared" si="73"/>
        <v/>
      </c>
      <c r="AN93" t="str">
        <f t="shared" si="74"/>
        <v/>
      </c>
      <c r="AO93" t="str">
        <f t="shared" si="75"/>
        <v/>
      </c>
      <c r="AP93" t="str">
        <f t="shared" si="76"/>
        <v/>
      </c>
      <c r="AQ93" t="str">
        <f t="shared" si="77"/>
        <v/>
      </c>
      <c r="AR93" t="str">
        <f t="shared" si="78"/>
        <v/>
      </c>
      <c r="AS93" t="str">
        <f t="shared" si="79"/>
        <v/>
      </c>
      <c r="AT93" t="str">
        <f t="shared" si="80"/>
        <v/>
      </c>
      <c r="AU93" t="str">
        <f t="shared" si="81"/>
        <v/>
      </c>
      <c r="AV93" t="str">
        <f t="shared" si="82"/>
        <v/>
      </c>
      <c r="AW93" t="str">
        <f t="shared" si="83"/>
        <v/>
      </c>
      <c r="AX93" t="str">
        <f t="shared" si="84"/>
        <v/>
      </c>
      <c r="AY93" t="str">
        <f t="shared" si="85"/>
        <v/>
      </c>
      <c r="AZ93" t="str">
        <f>IF(OR($A93="",$A93&lt;&gt;Ficha!$C$4),"",COUNTIF($A$2:$A93,Ficha!$C$4))</f>
        <v/>
      </c>
    </row>
    <row r="94" spans="1:52">
      <c r="A94" s="7" t="str">
        <f>IF(INDEX(Banco!$A:$A,ROW())="","",INDEX(Banco!$A:$A,ROW()))</f>
        <v/>
      </c>
      <c r="B94" s="7" t="str">
        <f>IF(INDEX(Banco!$B:$B,ROW())="","",INDEX(Banco!$B:$B,ROW()))</f>
        <v/>
      </c>
      <c r="C94" s="7" t="str">
        <f>IF(INDEX(Banco!$C:$C,ROW())="","",INDEX(Banco!$C:$C,ROW()))</f>
        <v/>
      </c>
      <c r="D94" s="8" t="str">
        <f>IF(INDEX(Banco!$D:$D,ROW())="","",INDEX(Banco!$D:$D,ROW()))</f>
        <v/>
      </c>
      <c r="E94" s="8" t="str">
        <f>IF(INDEX(Banco!$E:$E,ROW())="","",INDEX(Banco!$E:$E,ROW()))</f>
        <v/>
      </c>
      <c r="F94" s="9" t="str">
        <f>IF(INDEX(Banco!$F:$F,ROW())="","",INDEX(Banco!$F:$F,ROW()))</f>
        <v/>
      </c>
      <c r="G94" s="9" t="str">
        <f>IF(INDEX(Banco!$G:$G,ROW())="","",INDEX(Banco!$G:$G,ROW()))</f>
        <v/>
      </c>
      <c r="H94" s="7" t="str">
        <f>IF(INDEX(Banco!$H:$H,ROW())="","",INDEX(Banco!$H:$H,ROW()))</f>
        <v/>
      </c>
      <c r="I94" t="str">
        <f t="shared" si="43"/>
        <v/>
      </c>
      <c r="J94" s="10" t="str">
        <f t="shared" si="44"/>
        <v/>
      </c>
      <c r="K94" s="11" t="str">
        <f t="shared" si="45"/>
        <v>—</v>
      </c>
      <c r="L94" t="str">
        <f t="shared" si="46"/>
        <v/>
      </c>
      <c r="M94" s="11" t="str">
        <f t="shared" si="47"/>
        <v>—</v>
      </c>
      <c r="N94" t="str">
        <f t="shared" si="48"/>
        <v/>
      </c>
      <c r="O94" s="11" t="str">
        <f t="shared" si="49"/>
        <v>—</v>
      </c>
      <c r="P94" t="str">
        <f t="shared" si="50"/>
        <v/>
      </c>
      <c r="Q94" s="11" t="str">
        <f t="shared" si="51"/>
        <v>—</v>
      </c>
      <c r="R94" t="str">
        <f t="shared" si="52"/>
        <v/>
      </c>
      <c r="S94" t="str">
        <f t="shared" si="53"/>
        <v/>
      </c>
      <c r="T94" t="str">
        <f t="shared" si="54"/>
        <v/>
      </c>
      <c r="U94" t="str">
        <f t="shared" si="55"/>
        <v/>
      </c>
      <c r="V94" t="str">
        <f t="shared" si="56"/>
        <v/>
      </c>
      <c r="W94" t="str">
        <f t="shared" si="57"/>
        <v/>
      </c>
      <c r="X94" t="str">
        <f t="shared" si="58"/>
        <v/>
      </c>
      <c r="Y94" t="str">
        <f t="shared" si="59"/>
        <v/>
      </c>
      <c r="Z94" t="str">
        <f t="shared" si="60"/>
        <v/>
      </c>
      <c r="AA94" t="str">
        <f t="shared" si="61"/>
        <v/>
      </c>
      <c r="AB94" t="str">
        <f t="shared" si="62"/>
        <v/>
      </c>
      <c r="AC94" t="str">
        <f t="shared" si="63"/>
        <v/>
      </c>
      <c r="AD94" t="str">
        <f t="shared" si="64"/>
        <v/>
      </c>
      <c r="AE94" t="str">
        <f t="shared" si="65"/>
        <v/>
      </c>
      <c r="AF94" t="str">
        <f t="shared" si="66"/>
        <v/>
      </c>
      <c r="AG94" t="str">
        <f t="shared" si="67"/>
        <v/>
      </c>
      <c r="AH94" t="str">
        <f t="shared" si="68"/>
        <v/>
      </c>
      <c r="AI94" t="str">
        <f t="shared" si="69"/>
        <v/>
      </c>
      <c r="AJ94" t="str">
        <f t="shared" si="70"/>
        <v/>
      </c>
      <c r="AK94" t="str">
        <f t="shared" si="71"/>
        <v/>
      </c>
      <c r="AL94" t="str">
        <f t="shared" si="72"/>
        <v/>
      </c>
      <c r="AM94" t="str">
        <f t="shared" si="73"/>
        <v/>
      </c>
      <c r="AN94" t="str">
        <f t="shared" si="74"/>
        <v/>
      </c>
      <c r="AO94" t="str">
        <f t="shared" si="75"/>
        <v/>
      </c>
      <c r="AP94" t="str">
        <f t="shared" si="76"/>
        <v/>
      </c>
      <c r="AQ94" t="str">
        <f t="shared" si="77"/>
        <v/>
      </c>
      <c r="AR94" t="str">
        <f t="shared" si="78"/>
        <v/>
      </c>
      <c r="AS94" t="str">
        <f t="shared" si="79"/>
        <v/>
      </c>
      <c r="AT94" t="str">
        <f t="shared" si="80"/>
        <v/>
      </c>
      <c r="AU94" t="str">
        <f t="shared" si="81"/>
        <v/>
      </c>
      <c r="AV94" t="str">
        <f t="shared" si="82"/>
        <v/>
      </c>
      <c r="AW94" t="str">
        <f t="shared" si="83"/>
        <v/>
      </c>
      <c r="AX94" t="str">
        <f t="shared" si="84"/>
        <v/>
      </c>
      <c r="AY94" t="str">
        <f t="shared" si="85"/>
        <v/>
      </c>
      <c r="AZ94" t="str">
        <f>IF(OR($A94="",$A94&lt;&gt;Ficha!$C$4),"",COUNTIF($A$2:$A94,Ficha!$C$4))</f>
        <v/>
      </c>
    </row>
    <row r="95" spans="1:52">
      <c r="A95" s="7" t="str">
        <f>IF(INDEX(Banco!$A:$A,ROW())="","",INDEX(Banco!$A:$A,ROW()))</f>
        <v/>
      </c>
      <c r="B95" s="7" t="str">
        <f>IF(INDEX(Banco!$B:$B,ROW())="","",INDEX(Banco!$B:$B,ROW()))</f>
        <v/>
      </c>
      <c r="C95" s="7" t="str">
        <f>IF(INDEX(Banco!$C:$C,ROW())="","",INDEX(Banco!$C:$C,ROW()))</f>
        <v/>
      </c>
      <c r="D95" s="8" t="str">
        <f>IF(INDEX(Banco!$D:$D,ROW())="","",INDEX(Banco!$D:$D,ROW()))</f>
        <v/>
      </c>
      <c r="E95" s="8" t="str">
        <f>IF(INDEX(Banco!$E:$E,ROW())="","",INDEX(Banco!$E:$E,ROW()))</f>
        <v/>
      </c>
      <c r="F95" s="9" t="str">
        <f>IF(INDEX(Banco!$F:$F,ROW())="","",INDEX(Banco!$F:$F,ROW()))</f>
        <v/>
      </c>
      <c r="G95" s="9" t="str">
        <f>IF(INDEX(Banco!$G:$G,ROW())="","",INDEX(Banco!$G:$G,ROW()))</f>
        <v/>
      </c>
      <c r="H95" s="7" t="str">
        <f>IF(INDEX(Banco!$H:$H,ROW())="","",INDEX(Banco!$H:$H,ROW()))</f>
        <v/>
      </c>
      <c r="I95" t="str">
        <f t="shared" si="43"/>
        <v/>
      </c>
      <c r="J95" s="10" t="str">
        <f t="shared" si="44"/>
        <v/>
      </c>
      <c r="K95" s="11" t="str">
        <f t="shared" si="45"/>
        <v>—</v>
      </c>
      <c r="L95" t="str">
        <f t="shared" si="46"/>
        <v/>
      </c>
      <c r="M95" s="11" t="str">
        <f t="shared" si="47"/>
        <v>—</v>
      </c>
      <c r="N95" t="str">
        <f t="shared" si="48"/>
        <v/>
      </c>
      <c r="O95" s="11" t="str">
        <f t="shared" si="49"/>
        <v>—</v>
      </c>
      <c r="P95" t="str">
        <f t="shared" si="50"/>
        <v/>
      </c>
      <c r="Q95" s="11" t="str">
        <f t="shared" si="51"/>
        <v>—</v>
      </c>
      <c r="R95" t="str">
        <f t="shared" si="52"/>
        <v/>
      </c>
      <c r="S95" t="str">
        <f t="shared" si="53"/>
        <v/>
      </c>
      <c r="T95" t="str">
        <f t="shared" si="54"/>
        <v/>
      </c>
      <c r="U95" t="str">
        <f t="shared" si="55"/>
        <v/>
      </c>
      <c r="V95" t="str">
        <f t="shared" si="56"/>
        <v/>
      </c>
      <c r="W95" t="str">
        <f t="shared" si="57"/>
        <v/>
      </c>
      <c r="X95" t="str">
        <f t="shared" si="58"/>
        <v/>
      </c>
      <c r="Y95" t="str">
        <f t="shared" si="59"/>
        <v/>
      </c>
      <c r="Z95" t="str">
        <f t="shared" si="60"/>
        <v/>
      </c>
      <c r="AA95" t="str">
        <f t="shared" si="61"/>
        <v/>
      </c>
      <c r="AB95" t="str">
        <f t="shared" si="62"/>
        <v/>
      </c>
      <c r="AC95" t="str">
        <f t="shared" si="63"/>
        <v/>
      </c>
      <c r="AD95" t="str">
        <f t="shared" si="64"/>
        <v/>
      </c>
      <c r="AE95" t="str">
        <f t="shared" si="65"/>
        <v/>
      </c>
      <c r="AF95" t="str">
        <f t="shared" si="66"/>
        <v/>
      </c>
      <c r="AG95" t="str">
        <f t="shared" si="67"/>
        <v/>
      </c>
      <c r="AH95" t="str">
        <f t="shared" si="68"/>
        <v/>
      </c>
      <c r="AI95" t="str">
        <f t="shared" si="69"/>
        <v/>
      </c>
      <c r="AJ95" t="str">
        <f t="shared" si="70"/>
        <v/>
      </c>
      <c r="AK95" t="str">
        <f t="shared" si="71"/>
        <v/>
      </c>
      <c r="AL95" t="str">
        <f t="shared" si="72"/>
        <v/>
      </c>
      <c r="AM95" t="str">
        <f t="shared" si="73"/>
        <v/>
      </c>
      <c r="AN95" t="str">
        <f t="shared" si="74"/>
        <v/>
      </c>
      <c r="AO95" t="str">
        <f t="shared" si="75"/>
        <v/>
      </c>
      <c r="AP95" t="str">
        <f t="shared" si="76"/>
        <v/>
      </c>
      <c r="AQ95" t="str">
        <f t="shared" si="77"/>
        <v/>
      </c>
      <c r="AR95" t="str">
        <f t="shared" si="78"/>
        <v/>
      </c>
      <c r="AS95" t="str">
        <f t="shared" si="79"/>
        <v/>
      </c>
      <c r="AT95" t="str">
        <f t="shared" si="80"/>
        <v/>
      </c>
      <c r="AU95" t="str">
        <f t="shared" si="81"/>
        <v/>
      </c>
      <c r="AV95" t="str">
        <f t="shared" si="82"/>
        <v/>
      </c>
      <c r="AW95" t="str">
        <f t="shared" si="83"/>
        <v/>
      </c>
      <c r="AX95" t="str">
        <f t="shared" si="84"/>
        <v/>
      </c>
      <c r="AY95" t="str">
        <f t="shared" si="85"/>
        <v/>
      </c>
      <c r="AZ95" t="str">
        <f>IF(OR($A95="",$A95&lt;&gt;Ficha!$C$4),"",COUNTIF($A$2:$A95,Ficha!$C$4))</f>
        <v/>
      </c>
    </row>
    <row r="96" spans="1:52">
      <c r="A96" s="7" t="str">
        <f>IF(INDEX(Banco!$A:$A,ROW())="","",INDEX(Banco!$A:$A,ROW()))</f>
        <v/>
      </c>
      <c r="B96" s="7" t="str">
        <f>IF(INDEX(Banco!$B:$B,ROW())="","",INDEX(Banco!$B:$B,ROW()))</f>
        <v/>
      </c>
      <c r="C96" s="7" t="str">
        <f>IF(INDEX(Banco!$C:$C,ROW())="","",INDEX(Banco!$C:$C,ROW()))</f>
        <v/>
      </c>
      <c r="D96" s="8" t="str">
        <f>IF(INDEX(Banco!$D:$D,ROW())="","",INDEX(Banco!$D:$D,ROW()))</f>
        <v/>
      </c>
      <c r="E96" s="8" t="str">
        <f>IF(INDEX(Banco!$E:$E,ROW())="","",INDEX(Banco!$E:$E,ROW()))</f>
        <v/>
      </c>
      <c r="F96" s="9" t="str">
        <f>IF(INDEX(Banco!$F:$F,ROW())="","",INDEX(Banco!$F:$F,ROW()))</f>
        <v/>
      </c>
      <c r="G96" s="9" t="str">
        <f>IF(INDEX(Banco!$G:$G,ROW())="","",INDEX(Banco!$G:$G,ROW()))</f>
        <v/>
      </c>
      <c r="H96" s="7" t="str">
        <f>IF(INDEX(Banco!$H:$H,ROW())="","",INDEX(Banco!$H:$H,ROW()))</f>
        <v/>
      </c>
      <c r="I96" t="str">
        <f t="shared" si="43"/>
        <v/>
      </c>
      <c r="J96" s="10" t="str">
        <f t="shared" si="44"/>
        <v/>
      </c>
      <c r="K96" s="11" t="str">
        <f t="shared" si="45"/>
        <v>—</v>
      </c>
      <c r="L96" t="str">
        <f t="shared" si="46"/>
        <v/>
      </c>
      <c r="M96" s="11" t="str">
        <f t="shared" si="47"/>
        <v>—</v>
      </c>
      <c r="N96" t="str">
        <f t="shared" si="48"/>
        <v/>
      </c>
      <c r="O96" s="11" t="str">
        <f t="shared" si="49"/>
        <v>—</v>
      </c>
      <c r="P96" t="str">
        <f t="shared" si="50"/>
        <v/>
      </c>
      <c r="Q96" s="11" t="str">
        <f t="shared" si="51"/>
        <v>—</v>
      </c>
      <c r="R96" t="str">
        <f t="shared" si="52"/>
        <v/>
      </c>
      <c r="S96" t="str">
        <f t="shared" si="53"/>
        <v/>
      </c>
      <c r="T96" t="str">
        <f t="shared" si="54"/>
        <v/>
      </c>
      <c r="U96" t="str">
        <f t="shared" si="55"/>
        <v/>
      </c>
      <c r="V96" t="str">
        <f t="shared" si="56"/>
        <v/>
      </c>
      <c r="W96" t="str">
        <f t="shared" si="57"/>
        <v/>
      </c>
      <c r="X96" t="str">
        <f t="shared" si="58"/>
        <v/>
      </c>
      <c r="Y96" t="str">
        <f t="shared" si="59"/>
        <v/>
      </c>
      <c r="Z96" t="str">
        <f t="shared" si="60"/>
        <v/>
      </c>
      <c r="AA96" t="str">
        <f t="shared" si="61"/>
        <v/>
      </c>
      <c r="AB96" t="str">
        <f t="shared" si="62"/>
        <v/>
      </c>
      <c r="AC96" t="str">
        <f t="shared" si="63"/>
        <v/>
      </c>
      <c r="AD96" t="str">
        <f t="shared" si="64"/>
        <v/>
      </c>
      <c r="AE96" t="str">
        <f t="shared" si="65"/>
        <v/>
      </c>
      <c r="AF96" t="str">
        <f t="shared" si="66"/>
        <v/>
      </c>
      <c r="AG96" t="str">
        <f t="shared" si="67"/>
        <v/>
      </c>
      <c r="AH96" t="str">
        <f t="shared" si="68"/>
        <v/>
      </c>
      <c r="AI96" t="str">
        <f t="shared" si="69"/>
        <v/>
      </c>
      <c r="AJ96" t="str">
        <f t="shared" si="70"/>
        <v/>
      </c>
      <c r="AK96" t="str">
        <f t="shared" si="71"/>
        <v/>
      </c>
      <c r="AL96" t="str">
        <f t="shared" si="72"/>
        <v/>
      </c>
      <c r="AM96" t="str">
        <f t="shared" si="73"/>
        <v/>
      </c>
      <c r="AN96" t="str">
        <f t="shared" si="74"/>
        <v/>
      </c>
      <c r="AO96" t="str">
        <f t="shared" si="75"/>
        <v/>
      </c>
      <c r="AP96" t="str">
        <f t="shared" si="76"/>
        <v/>
      </c>
      <c r="AQ96" t="str">
        <f t="shared" si="77"/>
        <v/>
      </c>
      <c r="AR96" t="str">
        <f t="shared" si="78"/>
        <v/>
      </c>
      <c r="AS96" t="str">
        <f t="shared" si="79"/>
        <v/>
      </c>
      <c r="AT96" t="str">
        <f t="shared" si="80"/>
        <v/>
      </c>
      <c r="AU96" t="str">
        <f t="shared" si="81"/>
        <v/>
      </c>
      <c r="AV96" t="str">
        <f t="shared" si="82"/>
        <v/>
      </c>
      <c r="AW96" t="str">
        <f t="shared" si="83"/>
        <v/>
      </c>
      <c r="AX96" t="str">
        <f t="shared" si="84"/>
        <v/>
      </c>
      <c r="AY96" t="str">
        <f t="shared" si="85"/>
        <v/>
      </c>
      <c r="AZ96" t="str">
        <f>IF(OR($A96="",$A96&lt;&gt;Ficha!$C$4),"",COUNTIF($A$2:$A96,Ficha!$C$4))</f>
        <v/>
      </c>
    </row>
    <row r="97" spans="1:52">
      <c r="A97" s="7" t="str">
        <f>IF(INDEX(Banco!$A:$A,ROW())="","",INDEX(Banco!$A:$A,ROW()))</f>
        <v/>
      </c>
      <c r="B97" s="7" t="str">
        <f>IF(INDEX(Banco!$B:$B,ROW())="","",INDEX(Banco!$B:$B,ROW()))</f>
        <v/>
      </c>
      <c r="C97" s="7" t="str">
        <f>IF(INDEX(Banco!$C:$C,ROW())="","",INDEX(Banco!$C:$C,ROW()))</f>
        <v/>
      </c>
      <c r="D97" s="8" t="str">
        <f>IF(INDEX(Banco!$D:$D,ROW())="","",INDEX(Banco!$D:$D,ROW()))</f>
        <v/>
      </c>
      <c r="E97" s="8" t="str">
        <f>IF(INDEX(Banco!$E:$E,ROW())="","",INDEX(Banco!$E:$E,ROW()))</f>
        <v/>
      </c>
      <c r="F97" s="9" t="str">
        <f>IF(INDEX(Banco!$F:$F,ROW())="","",INDEX(Banco!$F:$F,ROW()))</f>
        <v/>
      </c>
      <c r="G97" s="9" t="str">
        <f>IF(INDEX(Banco!$G:$G,ROW())="","",INDEX(Banco!$G:$G,ROW()))</f>
        <v/>
      </c>
      <c r="H97" s="7" t="str">
        <f>IF(INDEX(Banco!$H:$H,ROW())="","",INDEX(Banco!$H:$H,ROW()))</f>
        <v/>
      </c>
      <c r="I97" t="str">
        <f t="shared" si="43"/>
        <v/>
      </c>
      <c r="J97" s="10" t="str">
        <f t="shared" si="44"/>
        <v/>
      </c>
      <c r="K97" s="11" t="str">
        <f t="shared" si="45"/>
        <v>—</v>
      </c>
      <c r="L97" t="str">
        <f t="shared" si="46"/>
        <v/>
      </c>
      <c r="M97" s="11" t="str">
        <f t="shared" si="47"/>
        <v>—</v>
      </c>
      <c r="N97" t="str">
        <f t="shared" si="48"/>
        <v/>
      </c>
      <c r="O97" s="11" t="str">
        <f t="shared" si="49"/>
        <v>—</v>
      </c>
      <c r="P97" t="str">
        <f t="shared" si="50"/>
        <v/>
      </c>
      <c r="Q97" s="11" t="str">
        <f t="shared" si="51"/>
        <v>—</v>
      </c>
      <c r="R97" t="str">
        <f t="shared" si="52"/>
        <v/>
      </c>
      <c r="S97" t="str">
        <f t="shared" si="53"/>
        <v/>
      </c>
      <c r="T97" t="str">
        <f t="shared" si="54"/>
        <v/>
      </c>
      <c r="U97" t="str">
        <f t="shared" si="55"/>
        <v/>
      </c>
      <c r="V97" t="str">
        <f t="shared" si="56"/>
        <v/>
      </c>
      <c r="W97" t="str">
        <f t="shared" si="57"/>
        <v/>
      </c>
      <c r="X97" t="str">
        <f t="shared" si="58"/>
        <v/>
      </c>
      <c r="Y97" t="str">
        <f t="shared" si="59"/>
        <v/>
      </c>
      <c r="Z97" t="str">
        <f t="shared" si="60"/>
        <v/>
      </c>
      <c r="AA97" t="str">
        <f t="shared" si="61"/>
        <v/>
      </c>
      <c r="AB97" t="str">
        <f t="shared" si="62"/>
        <v/>
      </c>
      <c r="AC97" t="str">
        <f t="shared" si="63"/>
        <v/>
      </c>
      <c r="AD97" t="str">
        <f t="shared" si="64"/>
        <v/>
      </c>
      <c r="AE97" t="str">
        <f t="shared" si="65"/>
        <v/>
      </c>
      <c r="AF97" t="str">
        <f t="shared" si="66"/>
        <v/>
      </c>
      <c r="AG97" t="str">
        <f t="shared" si="67"/>
        <v/>
      </c>
      <c r="AH97" t="str">
        <f t="shared" si="68"/>
        <v/>
      </c>
      <c r="AI97" t="str">
        <f t="shared" si="69"/>
        <v/>
      </c>
      <c r="AJ97" t="str">
        <f t="shared" si="70"/>
        <v/>
      </c>
      <c r="AK97" t="str">
        <f t="shared" si="71"/>
        <v/>
      </c>
      <c r="AL97" t="str">
        <f t="shared" si="72"/>
        <v/>
      </c>
      <c r="AM97" t="str">
        <f t="shared" si="73"/>
        <v/>
      </c>
      <c r="AN97" t="str">
        <f t="shared" si="74"/>
        <v/>
      </c>
      <c r="AO97" t="str">
        <f t="shared" si="75"/>
        <v/>
      </c>
      <c r="AP97" t="str">
        <f t="shared" si="76"/>
        <v/>
      </c>
      <c r="AQ97" t="str">
        <f t="shared" si="77"/>
        <v/>
      </c>
      <c r="AR97" t="str">
        <f t="shared" si="78"/>
        <v/>
      </c>
      <c r="AS97" t="str">
        <f t="shared" si="79"/>
        <v/>
      </c>
      <c r="AT97" t="str">
        <f t="shared" si="80"/>
        <v/>
      </c>
      <c r="AU97" t="str">
        <f t="shared" si="81"/>
        <v/>
      </c>
      <c r="AV97" t="str">
        <f t="shared" si="82"/>
        <v/>
      </c>
      <c r="AW97" t="str">
        <f t="shared" si="83"/>
        <v/>
      </c>
      <c r="AX97" t="str">
        <f t="shared" si="84"/>
        <v/>
      </c>
      <c r="AY97" t="str">
        <f t="shared" si="85"/>
        <v/>
      </c>
      <c r="AZ97" t="str">
        <f>IF(OR($A97="",$A97&lt;&gt;Ficha!$C$4),"",COUNTIF($A$2:$A97,Ficha!$C$4))</f>
        <v/>
      </c>
    </row>
    <row r="98" spans="1:52">
      <c r="A98" s="7" t="str">
        <f>IF(INDEX(Banco!$A:$A,ROW())="","",INDEX(Banco!$A:$A,ROW()))</f>
        <v/>
      </c>
      <c r="B98" s="7" t="str">
        <f>IF(INDEX(Banco!$B:$B,ROW())="","",INDEX(Banco!$B:$B,ROW()))</f>
        <v/>
      </c>
      <c r="C98" s="7" t="str">
        <f>IF(INDEX(Banco!$C:$C,ROW())="","",INDEX(Banco!$C:$C,ROW()))</f>
        <v/>
      </c>
      <c r="D98" s="8" t="str">
        <f>IF(INDEX(Banco!$D:$D,ROW())="","",INDEX(Banco!$D:$D,ROW()))</f>
        <v/>
      </c>
      <c r="E98" s="8" t="str">
        <f>IF(INDEX(Banco!$E:$E,ROW())="","",INDEX(Banco!$E:$E,ROW()))</f>
        <v/>
      </c>
      <c r="F98" s="9" t="str">
        <f>IF(INDEX(Banco!$F:$F,ROW())="","",INDEX(Banco!$F:$F,ROW()))</f>
        <v/>
      </c>
      <c r="G98" s="9" t="str">
        <f>IF(INDEX(Banco!$G:$G,ROW())="","",INDEX(Banco!$G:$G,ROW()))</f>
        <v/>
      </c>
      <c r="H98" s="7" t="str">
        <f>IF(INDEX(Banco!$H:$H,ROW())="","",INDEX(Banco!$H:$H,ROW()))</f>
        <v/>
      </c>
      <c r="I98" t="str">
        <f t="shared" si="43"/>
        <v/>
      </c>
      <c r="J98" s="10" t="str">
        <f t="shared" si="44"/>
        <v/>
      </c>
      <c r="K98" s="11" t="str">
        <f t="shared" si="45"/>
        <v>—</v>
      </c>
      <c r="L98" t="str">
        <f t="shared" si="46"/>
        <v/>
      </c>
      <c r="M98" s="11" t="str">
        <f t="shared" si="47"/>
        <v>—</v>
      </c>
      <c r="N98" t="str">
        <f t="shared" si="48"/>
        <v/>
      </c>
      <c r="O98" s="11" t="str">
        <f t="shared" si="49"/>
        <v>—</v>
      </c>
      <c r="P98" t="str">
        <f t="shared" si="50"/>
        <v/>
      </c>
      <c r="Q98" s="11" t="str">
        <f t="shared" si="51"/>
        <v>—</v>
      </c>
      <c r="R98" t="str">
        <f t="shared" si="52"/>
        <v/>
      </c>
      <c r="S98" t="str">
        <f t="shared" si="53"/>
        <v/>
      </c>
      <c r="T98" t="str">
        <f t="shared" si="54"/>
        <v/>
      </c>
      <c r="U98" t="str">
        <f t="shared" si="55"/>
        <v/>
      </c>
      <c r="V98" t="str">
        <f t="shared" si="56"/>
        <v/>
      </c>
      <c r="W98" t="str">
        <f t="shared" si="57"/>
        <v/>
      </c>
      <c r="X98" t="str">
        <f t="shared" si="58"/>
        <v/>
      </c>
      <c r="Y98" t="str">
        <f t="shared" si="59"/>
        <v/>
      </c>
      <c r="Z98" t="str">
        <f t="shared" si="60"/>
        <v/>
      </c>
      <c r="AA98" t="str">
        <f t="shared" si="61"/>
        <v/>
      </c>
      <c r="AB98" t="str">
        <f t="shared" si="62"/>
        <v/>
      </c>
      <c r="AC98" t="str">
        <f t="shared" si="63"/>
        <v/>
      </c>
      <c r="AD98" t="str">
        <f t="shared" si="64"/>
        <v/>
      </c>
      <c r="AE98" t="str">
        <f t="shared" si="65"/>
        <v/>
      </c>
      <c r="AF98" t="str">
        <f t="shared" si="66"/>
        <v/>
      </c>
      <c r="AG98" t="str">
        <f t="shared" si="67"/>
        <v/>
      </c>
      <c r="AH98" t="str">
        <f t="shared" si="68"/>
        <v/>
      </c>
      <c r="AI98" t="str">
        <f t="shared" si="69"/>
        <v/>
      </c>
      <c r="AJ98" t="str">
        <f t="shared" si="70"/>
        <v/>
      </c>
      <c r="AK98" t="str">
        <f t="shared" si="71"/>
        <v/>
      </c>
      <c r="AL98" t="str">
        <f t="shared" si="72"/>
        <v/>
      </c>
      <c r="AM98" t="str">
        <f t="shared" si="73"/>
        <v/>
      </c>
      <c r="AN98" t="str">
        <f t="shared" si="74"/>
        <v/>
      </c>
      <c r="AO98" t="str">
        <f t="shared" si="75"/>
        <v/>
      </c>
      <c r="AP98" t="str">
        <f t="shared" si="76"/>
        <v/>
      </c>
      <c r="AQ98" t="str">
        <f t="shared" si="77"/>
        <v/>
      </c>
      <c r="AR98" t="str">
        <f t="shared" si="78"/>
        <v/>
      </c>
      <c r="AS98" t="str">
        <f t="shared" si="79"/>
        <v/>
      </c>
      <c r="AT98" t="str">
        <f t="shared" si="80"/>
        <v/>
      </c>
      <c r="AU98" t="str">
        <f t="shared" si="81"/>
        <v/>
      </c>
      <c r="AV98" t="str">
        <f t="shared" si="82"/>
        <v/>
      </c>
      <c r="AW98" t="str">
        <f t="shared" si="83"/>
        <v/>
      </c>
      <c r="AX98" t="str">
        <f t="shared" si="84"/>
        <v/>
      </c>
      <c r="AY98" t="str">
        <f t="shared" si="85"/>
        <v/>
      </c>
      <c r="AZ98" t="str">
        <f>IF(OR($A98="",$A98&lt;&gt;Ficha!$C$4),"",COUNTIF($A$2:$A98,Ficha!$C$4))</f>
        <v/>
      </c>
    </row>
    <row r="99" spans="1:52">
      <c r="A99" s="7" t="str">
        <f>IF(INDEX(Banco!$A:$A,ROW())="","",INDEX(Banco!$A:$A,ROW()))</f>
        <v/>
      </c>
      <c r="B99" s="7" t="str">
        <f>IF(INDEX(Banco!$B:$B,ROW())="","",INDEX(Banco!$B:$B,ROW()))</f>
        <v/>
      </c>
      <c r="C99" s="7" t="str">
        <f>IF(INDEX(Banco!$C:$C,ROW())="","",INDEX(Banco!$C:$C,ROW()))</f>
        <v/>
      </c>
      <c r="D99" s="8" t="str">
        <f>IF(INDEX(Banco!$D:$D,ROW())="","",INDEX(Banco!$D:$D,ROW()))</f>
        <v/>
      </c>
      <c r="E99" s="8" t="str">
        <f>IF(INDEX(Banco!$E:$E,ROW())="","",INDEX(Banco!$E:$E,ROW()))</f>
        <v/>
      </c>
      <c r="F99" s="9" t="str">
        <f>IF(INDEX(Banco!$F:$F,ROW())="","",INDEX(Banco!$F:$F,ROW()))</f>
        <v/>
      </c>
      <c r="G99" s="9" t="str">
        <f>IF(INDEX(Banco!$G:$G,ROW())="","",INDEX(Banco!$G:$G,ROW()))</f>
        <v/>
      </c>
      <c r="H99" s="7" t="str">
        <f>IF(INDEX(Banco!$H:$H,ROW())="","",INDEX(Banco!$H:$H,ROW()))</f>
        <v/>
      </c>
      <c r="I99" t="str">
        <f t="shared" si="43"/>
        <v/>
      </c>
      <c r="J99" s="10" t="str">
        <f t="shared" si="44"/>
        <v/>
      </c>
      <c r="K99" s="11" t="str">
        <f t="shared" si="45"/>
        <v>—</v>
      </c>
      <c r="L99" t="str">
        <f t="shared" si="46"/>
        <v/>
      </c>
      <c r="M99" s="11" t="str">
        <f t="shared" si="47"/>
        <v>—</v>
      </c>
      <c r="N99" t="str">
        <f t="shared" si="48"/>
        <v/>
      </c>
      <c r="O99" s="11" t="str">
        <f t="shared" si="49"/>
        <v>—</v>
      </c>
      <c r="P99" t="str">
        <f t="shared" si="50"/>
        <v/>
      </c>
      <c r="Q99" s="11" t="str">
        <f t="shared" si="51"/>
        <v>—</v>
      </c>
      <c r="R99" t="str">
        <f t="shared" si="52"/>
        <v/>
      </c>
      <c r="S99" t="str">
        <f t="shared" si="53"/>
        <v/>
      </c>
      <c r="T99" t="str">
        <f t="shared" si="54"/>
        <v/>
      </c>
      <c r="U99" t="str">
        <f t="shared" si="55"/>
        <v/>
      </c>
      <c r="V99" t="str">
        <f t="shared" si="56"/>
        <v/>
      </c>
      <c r="W99" t="str">
        <f t="shared" si="57"/>
        <v/>
      </c>
      <c r="X99" t="str">
        <f t="shared" si="58"/>
        <v/>
      </c>
      <c r="Y99" t="str">
        <f t="shared" si="59"/>
        <v/>
      </c>
      <c r="Z99" t="str">
        <f t="shared" si="60"/>
        <v/>
      </c>
      <c r="AA99" t="str">
        <f t="shared" si="61"/>
        <v/>
      </c>
      <c r="AB99" t="str">
        <f t="shared" si="62"/>
        <v/>
      </c>
      <c r="AC99" t="str">
        <f t="shared" si="63"/>
        <v/>
      </c>
      <c r="AD99" t="str">
        <f t="shared" si="64"/>
        <v/>
      </c>
      <c r="AE99" t="str">
        <f t="shared" si="65"/>
        <v/>
      </c>
      <c r="AF99" t="str">
        <f t="shared" si="66"/>
        <v/>
      </c>
      <c r="AG99" t="str">
        <f t="shared" si="67"/>
        <v/>
      </c>
      <c r="AH99" t="str">
        <f t="shared" si="68"/>
        <v/>
      </c>
      <c r="AI99" t="str">
        <f t="shared" si="69"/>
        <v/>
      </c>
      <c r="AJ99" t="str">
        <f t="shared" si="70"/>
        <v/>
      </c>
      <c r="AK99" t="str">
        <f t="shared" si="71"/>
        <v/>
      </c>
      <c r="AL99" t="str">
        <f t="shared" si="72"/>
        <v/>
      </c>
      <c r="AM99" t="str">
        <f t="shared" si="73"/>
        <v/>
      </c>
      <c r="AN99" t="str">
        <f t="shared" si="74"/>
        <v/>
      </c>
      <c r="AO99" t="str">
        <f t="shared" si="75"/>
        <v/>
      </c>
      <c r="AP99" t="str">
        <f t="shared" si="76"/>
        <v/>
      </c>
      <c r="AQ99" t="str">
        <f t="shared" si="77"/>
        <v/>
      </c>
      <c r="AR99" t="str">
        <f t="shared" si="78"/>
        <v/>
      </c>
      <c r="AS99" t="str">
        <f t="shared" si="79"/>
        <v/>
      </c>
      <c r="AT99" t="str">
        <f t="shared" si="80"/>
        <v/>
      </c>
      <c r="AU99" t="str">
        <f t="shared" si="81"/>
        <v/>
      </c>
      <c r="AV99" t="str">
        <f t="shared" si="82"/>
        <v/>
      </c>
      <c r="AW99" t="str">
        <f t="shared" si="83"/>
        <v/>
      </c>
      <c r="AX99" t="str">
        <f t="shared" si="84"/>
        <v/>
      </c>
      <c r="AY99" t="str">
        <f t="shared" si="85"/>
        <v/>
      </c>
      <c r="AZ99" t="str">
        <f>IF(OR($A99="",$A99&lt;&gt;Ficha!$C$4),"",COUNTIF($A$2:$A99,Ficha!$C$4))</f>
        <v/>
      </c>
    </row>
    <row r="100" spans="1:52">
      <c r="A100" s="7" t="str">
        <f>IF(INDEX(Banco!$A:$A,ROW())="","",INDEX(Banco!$A:$A,ROW()))</f>
        <v/>
      </c>
      <c r="B100" s="7" t="str">
        <f>IF(INDEX(Banco!$B:$B,ROW())="","",INDEX(Banco!$B:$B,ROW()))</f>
        <v/>
      </c>
      <c r="C100" s="7" t="str">
        <f>IF(INDEX(Banco!$C:$C,ROW())="","",INDEX(Banco!$C:$C,ROW()))</f>
        <v/>
      </c>
      <c r="D100" s="8" t="str">
        <f>IF(INDEX(Banco!$D:$D,ROW())="","",INDEX(Banco!$D:$D,ROW()))</f>
        <v/>
      </c>
      <c r="E100" s="8" t="str">
        <f>IF(INDEX(Banco!$E:$E,ROW())="","",INDEX(Banco!$E:$E,ROW()))</f>
        <v/>
      </c>
      <c r="F100" s="9" t="str">
        <f>IF(INDEX(Banco!$F:$F,ROW())="","",INDEX(Banco!$F:$F,ROW()))</f>
        <v/>
      </c>
      <c r="G100" s="9" t="str">
        <f>IF(INDEX(Banco!$G:$G,ROW())="","",INDEX(Banco!$G:$G,ROW()))</f>
        <v/>
      </c>
      <c r="H100" s="7" t="str">
        <f>IF(INDEX(Banco!$H:$H,ROW())="","",INDEX(Banco!$H:$H,ROW()))</f>
        <v/>
      </c>
      <c r="I100" t="str">
        <f t="shared" si="43"/>
        <v/>
      </c>
      <c r="J100" s="10" t="str">
        <f t="shared" si="44"/>
        <v/>
      </c>
      <c r="K100" s="11" t="str">
        <f t="shared" si="45"/>
        <v>—</v>
      </c>
      <c r="L100" t="str">
        <f t="shared" si="46"/>
        <v/>
      </c>
      <c r="M100" s="11" t="str">
        <f t="shared" si="47"/>
        <v>—</v>
      </c>
      <c r="N100" t="str">
        <f t="shared" si="48"/>
        <v/>
      </c>
      <c r="O100" s="11" t="str">
        <f t="shared" si="49"/>
        <v>—</v>
      </c>
      <c r="P100" t="str">
        <f t="shared" si="50"/>
        <v/>
      </c>
      <c r="Q100" s="11" t="str">
        <f t="shared" si="51"/>
        <v>—</v>
      </c>
      <c r="R100" t="str">
        <f t="shared" si="52"/>
        <v/>
      </c>
      <c r="S100" t="str">
        <f t="shared" si="53"/>
        <v/>
      </c>
      <c r="T100" t="str">
        <f t="shared" si="54"/>
        <v/>
      </c>
      <c r="U100" t="str">
        <f t="shared" si="55"/>
        <v/>
      </c>
      <c r="V100" t="str">
        <f t="shared" si="56"/>
        <v/>
      </c>
      <c r="W100" t="str">
        <f t="shared" si="57"/>
        <v/>
      </c>
      <c r="X100" t="str">
        <f t="shared" si="58"/>
        <v/>
      </c>
      <c r="Y100" t="str">
        <f t="shared" si="59"/>
        <v/>
      </c>
      <c r="Z100" t="str">
        <f t="shared" si="60"/>
        <v/>
      </c>
      <c r="AA100" t="str">
        <f t="shared" si="61"/>
        <v/>
      </c>
      <c r="AB100" t="str">
        <f t="shared" si="62"/>
        <v/>
      </c>
      <c r="AC100" t="str">
        <f t="shared" si="63"/>
        <v/>
      </c>
      <c r="AD100" t="str">
        <f t="shared" si="64"/>
        <v/>
      </c>
      <c r="AE100" t="str">
        <f t="shared" si="65"/>
        <v/>
      </c>
      <c r="AF100" t="str">
        <f t="shared" si="66"/>
        <v/>
      </c>
      <c r="AG100" t="str">
        <f t="shared" si="67"/>
        <v/>
      </c>
      <c r="AH100" t="str">
        <f t="shared" si="68"/>
        <v/>
      </c>
      <c r="AI100" t="str">
        <f t="shared" si="69"/>
        <v/>
      </c>
      <c r="AJ100" t="str">
        <f t="shared" si="70"/>
        <v/>
      </c>
      <c r="AK100" t="str">
        <f t="shared" si="71"/>
        <v/>
      </c>
      <c r="AL100" t="str">
        <f t="shared" si="72"/>
        <v/>
      </c>
      <c r="AM100" t="str">
        <f t="shared" si="73"/>
        <v/>
      </c>
      <c r="AN100" t="str">
        <f t="shared" si="74"/>
        <v/>
      </c>
      <c r="AO100" t="str">
        <f t="shared" si="75"/>
        <v/>
      </c>
      <c r="AP100" t="str">
        <f t="shared" si="76"/>
        <v/>
      </c>
      <c r="AQ100" t="str">
        <f t="shared" si="77"/>
        <v/>
      </c>
      <c r="AR100" t="str">
        <f t="shared" si="78"/>
        <v/>
      </c>
      <c r="AS100" t="str">
        <f t="shared" si="79"/>
        <v/>
      </c>
      <c r="AT100" t="str">
        <f t="shared" si="80"/>
        <v/>
      </c>
      <c r="AU100" t="str">
        <f t="shared" si="81"/>
        <v/>
      </c>
      <c r="AV100" t="str">
        <f t="shared" si="82"/>
        <v/>
      </c>
      <c r="AW100" t="str">
        <f t="shared" si="83"/>
        <v/>
      </c>
      <c r="AX100" t="str">
        <f t="shared" si="84"/>
        <v/>
      </c>
      <c r="AY100" t="str">
        <f t="shared" si="85"/>
        <v/>
      </c>
      <c r="AZ100" t="str">
        <f>IF(OR($A100="",$A100&lt;&gt;Ficha!$C$4),"",COUNTIF($A$2:$A100,Ficha!$C$4))</f>
        <v/>
      </c>
    </row>
    <row r="101" spans="1:52">
      <c r="A101" s="7" t="str">
        <f>IF(INDEX(Banco!$A:$A,ROW())="","",INDEX(Banco!$A:$A,ROW()))</f>
        <v/>
      </c>
      <c r="B101" s="7" t="str">
        <f>IF(INDEX(Banco!$B:$B,ROW())="","",INDEX(Banco!$B:$B,ROW()))</f>
        <v/>
      </c>
      <c r="C101" s="7" t="str">
        <f>IF(INDEX(Banco!$C:$C,ROW())="","",INDEX(Banco!$C:$C,ROW()))</f>
        <v/>
      </c>
      <c r="D101" s="8" t="str">
        <f>IF(INDEX(Banco!$D:$D,ROW())="","",INDEX(Banco!$D:$D,ROW()))</f>
        <v/>
      </c>
      <c r="E101" s="8" t="str">
        <f>IF(INDEX(Banco!$E:$E,ROW())="","",INDEX(Banco!$E:$E,ROW()))</f>
        <v/>
      </c>
      <c r="F101" s="9" t="str">
        <f>IF(INDEX(Banco!$F:$F,ROW())="","",INDEX(Banco!$F:$F,ROW()))</f>
        <v/>
      </c>
      <c r="G101" s="9" t="str">
        <f>IF(INDEX(Banco!$G:$G,ROW())="","",INDEX(Banco!$G:$G,ROW()))</f>
        <v/>
      </c>
      <c r="H101" s="7" t="str">
        <f>IF(INDEX(Banco!$H:$H,ROW())="","",INDEX(Banco!$H:$H,ROW()))</f>
        <v/>
      </c>
      <c r="I101" t="str">
        <f t="shared" si="43"/>
        <v/>
      </c>
      <c r="J101" s="10" t="str">
        <f t="shared" si="44"/>
        <v/>
      </c>
      <c r="K101" s="11" t="str">
        <f t="shared" si="45"/>
        <v>—</v>
      </c>
      <c r="L101" t="str">
        <f t="shared" si="46"/>
        <v/>
      </c>
      <c r="M101" s="11" t="str">
        <f t="shared" si="47"/>
        <v>—</v>
      </c>
      <c r="N101" t="str">
        <f t="shared" si="48"/>
        <v/>
      </c>
      <c r="O101" s="11" t="str">
        <f t="shared" si="49"/>
        <v>—</v>
      </c>
      <c r="P101" t="str">
        <f t="shared" si="50"/>
        <v/>
      </c>
      <c r="Q101" s="11" t="str">
        <f t="shared" si="51"/>
        <v>—</v>
      </c>
      <c r="R101" t="str">
        <f t="shared" si="52"/>
        <v/>
      </c>
      <c r="S101" t="str">
        <f t="shared" si="53"/>
        <v/>
      </c>
      <c r="T101" t="str">
        <f t="shared" si="54"/>
        <v/>
      </c>
      <c r="U101" t="str">
        <f t="shared" si="55"/>
        <v/>
      </c>
      <c r="V101" t="str">
        <f t="shared" si="56"/>
        <v/>
      </c>
      <c r="W101" t="str">
        <f t="shared" si="57"/>
        <v/>
      </c>
      <c r="X101" t="str">
        <f t="shared" si="58"/>
        <v/>
      </c>
      <c r="Y101" t="str">
        <f t="shared" si="59"/>
        <v/>
      </c>
      <c r="Z101" t="str">
        <f t="shared" si="60"/>
        <v/>
      </c>
      <c r="AA101" t="str">
        <f t="shared" si="61"/>
        <v/>
      </c>
      <c r="AB101" t="str">
        <f t="shared" si="62"/>
        <v/>
      </c>
      <c r="AC101" t="str">
        <f t="shared" si="63"/>
        <v/>
      </c>
      <c r="AD101" t="str">
        <f t="shared" si="64"/>
        <v/>
      </c>
      <c r="AE101" t="str">
        <f t="shared" si="65"/>
        <v/>
      </c>
      <c r="AF101" t="str">
        <f t="shared" si="66"/>
        <v/>
      </c>
      <c r="AG101" t="str">
        <f t="shared" si="67"/>
        <v/>
      </c>
      <c r="AH101" t="str">
        <f t="shared" si="68"/>
        <v/>
      </c>
      <c r="AI101" t="str">
        <f t="shared" si="69"/>
        <v/>
      </c>
      <c r="AJ101" t="str">
        <f t="shared" si="70"/>
        <v/>
      </c>
      <c r="AK101" t="str">
        <f t="shared" si="71"/>
        <v/>
      </c>
      <c r="AL101" t="str">
        <f t="shared" si="72"/>
        <v/>
      </c>
      <c r="AM101" t="str">
        <f t="shared" si="73"/>
        <v/>
      </c>
      <c r="AN101" t="str">
        <f t="shared" si="74"/>
        <v/>
      </c>
      <c r="AO101" t="str">
        <f t="shared" si="75"/>
        <v/>
      </c>
      <c r="AP101" t="str">
        <f t="shared" si="76"/>
        <v/>
      </c>
      <c r="AQ101" t="str">
        <f t="shared" si="77"/>
        <v/>
      </c>
      <c r="AR101" t="str">
        <f t="shared" si="78"/>
        <v/>
      </c>
      <c r="AS101" t="str">
        <f t="shared" si="79"/>
        <v/>
      </c>
      <c r="AT101" t="str">
        <f t="shared" si="80"/>
        <v/>
      </c>
      <c r="AU101" t="str">
        <f t="shared" si="81"/>
        <v/>
      </c>
      <c r="AV101" t="str">
        <f t="shared" si="82"/>
        <v/>
      </c>
      <c r="AW101" t="str">
        <f t="shared" si="83"/>
        <v/>
      </c>
      <c r="AX101" t="str">
        <f t="shared" si="84"/>
        <v/>
      </c>
      <c r="AY101" t="str">
        <f t="shared" si="85"/>
        <v/>
      </c>
      <c r="AZ101" t="str">
        <f>IF(OR($A101="",$A101&lt;&gt;Ficha!$C$4),"",COUNTIF($A$2:$A101,Ficha!$C$4))</f>
        <v/>
      </c>
    </row>
    <row r="102" spans="1:52">
      <c r="A102" s="7" t="str">
        <f>IF(INDEX(Banco!$A:$A,ROW())="","",INDEX(Banco!$A:$A,ROW()))</f>
        <v/>
      </c>
      <c r="B102" s="7" t="str">
        <f>IF(INDEX(Banco!$B:$B,ROW())="","",INDEX(Banco!$B:$B,ROW()))</f>
        <v/>
      </c>
      <c r="C102" s="7" t="str">
        <f>IF(INDEX(Banco!$C:$C,ROW())="","",INDEX(Banco!$C:$C,ROW()))</f>
        <v/>
      </c>
      <c r="D102" s="8" t="str">
        <f>IF(INDEX(Banco!$D:$D,ROW())="","",INDEX(Banco!$D:$D,ROW()))</f>
        <v/>
      </c>
      <c r="E102" s="8" t="str">
        <f>IF(INDEX(Banco!$E:$E,ROW())="","",INDEX(Banco!$E:$E,ROW()))</f>
        <v/>
      </c>
      <c r="F102" s="9" t="str">
        <f>IF(INDEX(Banco!$F:$F,ROW())="","",INDEX(Banco!$F:$F,ROW()))</f>
        <v/>
      </c>
      <c r="G102" s="9" t="str">
        <f>IF(INDEX(Banco!$G:$G,ROW())="","",INDEX(Banco!$G:$G,ROW()))</f>
        <v/>
      </c>
      <c r="H102" s="7" t="str">
        <f>IF(INDEX(Banco!$H:$H,ROW())="","",INDEX(Banco!$H:$H,ROW()))</f>
        <v/>
      </c>
      <c r="I102" t="str">
        <f t="shared" si="43"/>
        <v/>
      </c>
      <c r="J102" s="10" t="str">
        <f t="shared" si="44"/>
        <v/>
      </c>
      <c r="K102" s="11" t="str">
        <f t="shared" si="45"/>
        <v>—</v>
      </c>
      <c r="L102" t="str">
        <f t="shared" si="46"/>
        <v/>
      </c>
      <c r="M102" s="11" t="str">
        <f t="shared" si="47"/>
        <v>—</v>
      </c>
      <c r="N102" t="str">
        <f t="shared" si="48"/>
        <v/>
      </c>
      <c r="O102" s="11" t="str">
        <f t="shared" si="49"/>
        <v>—</v>
      </c>
      <c r="P102" t="str">
        <f t="shared" si="50"/>
        <v/>
      </c>
      <c r="Q102" s="11" t="str">
        <f t="shared" si="51"/>
        <v>—</v>
      </c>
      <c r="R102" t="str">
        <f t="shared" si="52"/>
        <v/>
      </c>
      <c r="S102" t="str">
        <f t="shared" si="53"/>
        <v/>
      </c>
      <c r="T102" t="str">
        <f t="shared" si="54"/>
        <v/>
      </c>
      <c r="U102" t="str">
        <f t="shared" si="55"/>
        <v/>
      </c>
      <c r="V102" t="str">
        <f t="shared" si="56"/>
        <v/>
      </c>
      <c r="W102" t="str">
        <f t="shared" si="57"/>
        <v/>
      </c>
      <c r="X102" t="str">
        <f t="shared" si="58"/>
        <v/>
      </c>
      <c r="Y102" t="str">
        <f t="shared" si="59"/>
        <v/>
      </c>
      <c r="Z102" t="str">
        <f t="shared" si="60"/>
        <v/>
      </c>
      <c r="AA102" t="str">
        <f t="shared" si="61"/>
        <v/>
      </c>
      <c r="AB102" t="str">
        <f t="shared" si="62"/>
        <v/>
      </c>
      <c r="AC102" t="str">
        <f t="shared" si="63"/>
        <v/>
      </c>
      <c r="AD102" t="str">
        <f t="shared" si="64"/>
        <v/>
      </c>
      <c r="AE102" t="str">
        <f t="shared" si="65"/>
        <v/>
      </c>
      <c r="AF102" t="str">
        <f t="shared" si="66"/>
        <v/>
      </c>
      <c r="AG102" t="str">
        <f t="shared" si="67"/>
        <v/>
      </c>
      <c r="AH102" t="str">
        <f t="shared" si="68"/>
        <v/>
      </c>
      <c r="AI102" t="str">
        <f t="shared" si="69"/>
        <v/>
      </c>
      <c r="AJ102" t="str">
        <f t="shared" si="70"/>
        <v/>
      </c>
      <c r="AK102" t="str">
        <f t="shared" si="71"/>
        <v/>
      </c>
      <c r="AL102" t="str">
        <f t="shared" si="72"/>
        <v/>
      </c>
      <c r="AM102" t="str">
        <f t="shared" si="73"/>
        <v/>
      </c>
      <c r="AN102" t="str">
        <f t="shared" si="74"/>
        <v/>
      </c>
      <c r="AO102" t="str">
        <f t="shared" si="75"/>
        <v/>
      </c>
      <c r="AP102" t="str">
        <f t="shared" si="76"/>
        <v/>
      </c>
      <c r="AQ102" t="str">
        <f t="shared" si="77"/>
        <v/>
      </c>
      <c r="AR102" t="str">
        <f t="shared" si="78"/>
        <v/>
      </c>
      <c r="AS102" t="str">
        <f t="shared" si="79"/>
        <v/>
      </c>
      <c r="AT102" t="str">
        <f t="shared" si="80"/>
        <v/>
      </c>
      <c r="AU102" t="str">
        <f t="shared" si="81"/>
        <v/>
      </c>
      <c r="AV102" t="str">
        <f t="shared" si="82"/>
        <v/>
      </c>
      <c r="AW102" t="str">
        <f t="shared" si="83"/>
        <v/>
      </c>
      <c r="AX102" t="str">
        <f t="shared" si="84"/>
        <v/>
      </c>
      <c r="AY102" t="str">
        <f t="shared" si="85"/>
        <v/>
      </c>
      <c r="AZ102" t="str">
        <f>IF(OR($A102="",$A102&lt;&gt;Ficha!$C$4),"",COUNTIF($A$2:$A102,Ficha!$C$4))</f>
        <v/>
      </c>
    </row>
    <row r="103" spans="1:52">
      <c r="A103" s="7" t="str">
        <f>IF(INDEX(Banco!$A:$A,ROW())="","",INDEX(Banco!$A:$A,ROW()))</f>
        <v/>
      </c>
      <c r="B103" s="7" t="str">
        <f>IF(INDEX(Banco!$B:$B,ROW())="","",INDEX(Banco!$B:$B,ROW()))</f>
        <v/>
      </c>
      <c r="C103" s="7" t="str">
        <f>IF(INDEX(Banco!$C:$C,ROW())="","",INDEX(Banco!$C:$C,ROW()))</f>
        <v/>
      </c>
      <c r="D103" s="8" t="str">
        <f>IF(INDEX(Banco!$D:$D,ROW())="","",INDEX(Banco!$D:$D,ROW()))</f>
        <v/>
      </c>
      <c r="E103" s="8" t="str">
        <f>IF(INDEX(Banco!$E:$E,ROW())="","",INDEX(Banco!$E:$E,ROW()))</f>
        <v/>
      </c>
      <c r="F103" s="9" t="str">
        <f>IF(INDEX(Banco!$F:$F,ROW())="","",INDEX(Banco!$F:$F,ROW()))</f>
        <v/>
      </c>
      <c r="G103" s="9" t="str">
        <f>IF(INDEX(Banco!$G:$G,ROW())="","",INDEX(Banco!$G:$G,ROW()))</f>
        <v/>
      </c>
      <c r="H103" s="7" t="str">
        <f>IF(INDEX(Banco!$H:$H,ROW())="","",INDEX(Banco!$H:$H,ROW()))</f>
        <v/>
      </c>
      <c r="I103" t="str">
        <f t="shared" si="43"/>
        <v/>
      </c>
      <c r="J103" s="10" t="str">
        <f t="shared" si="44"/>
        <v/>
      </c>
      <c r="K103" s="11" t="str">
        <f t="shared" si="45"/>
        <v>—</v>
      </c>
      <c r="L103" t="str">
        <f t="shared" si="46"/>
        <v/>
      </c>
      <c r="M103" s="11" t="str">
        <f t="shared" si="47"/>
        <v>—</v>
      </c>
      <c r="N103" t="str">
        <f t="shared" si="48"/>
        <v/>
      </c>
      <c r="O103" s="11" t="str">
        <f t="shared" si="49"/>
        <v>—</v>
      </c>
      <c r="P103" t="str">
        <f t="shared" si="50"/>
        <v/>
      </c>
      <c r="Q103" s="11" t="str">
        <f t="shared" si="51"/>
        <v>—</v>
      </c>
      <c r="R103" t="str">
        <f t="shared" si="52"/>
        <v/>
      </c>
      <c r="S103" t="str">
        <f t="shared" si="53"/>
        <v/>
      </c>
      <c r="T103" t="str">
        <f t="shared" si="54"/>
        <v/>
      </c>
      <c r="U103" t="str">
        <f t="shared" si="55"/>
        <v/>
      </c>
      <c r="V103" t="str">
        <f t="shared" si="56"/>
        <v/>
      </c>
      <c r="W103" t="str">
        <f t="shared" si="57"/>
        <v/>
      </c>
      <c r="X103" t="str">
        <f t="shared" si="58"/>
        <v/>
      </c>
      <c r="Y103" t="str">
        <f t="shared" si="59"/>
        <v/>
      </c>
      <c r="Z103" t="str">
        <f t="shared" si="60"/>
        <v/>
      </c>
      <c r="AA103" t="str">
        <f t="shared" si="61"/>
        <v/>
      </c>
      <c r="AB103" t="str">
        <f t="shared" si="62"/>
        <v/>
      </c>
      <c r="AC103" t="str">
        <f t="shared" si="63"/>
        <v/>
      </c>
      <c r="AD103" t="str">
        <f t="shared" si="64"/>
        <v/>
      </c>
      <c r="AE103" t="str">
        <f t="shared" si="65"/>
        <v/>
      </c>
      <c r="AF103" t="str">
        <f t="shared" si="66"/>
        <v/>
      </c>
      <c r="AG103" t="str">
        <f t="shared" si="67"/>
        <v/>
      </c>
      <c r="AH103" t="str">
        <f t="shared" si="68"/>
        <v/>
      </c>
      <c r="AI103" t="str">
        <f t="shared" si="69"/>
        <v/>
      </c>
      <c r="AJ103" t="str">
        <f t="shared" si="70"/>
        <v/>
      </c>
      <c r="AK103" t="str">
        <f t="shared" si="71"/>
        <v/>
      </c>
      <c r="AL103" t="str">
        <f t="shared" si="72"/>
        <v/>
      </c>
      <c r="AM103" t="str">
        <f t="shared" si="73"/>
        <v/>
      </c>
      <c r="AN103" t="str">
        <f t="shared" si="74"/>
        <v/>
      </c>
      <c r="AO103" t="str">
        <f t="shared" si="75"/>
        <v/>
      </c>
      <c r="AP103" t="str">
        <f t="shared" si="76"/>
        <v/>
      </c>
      <c r="AQ103" t="str">
        <f t="shared" si="77"/>
        <v/>
      </c>
      <c r="AR103" t="str">
        <f t="shared" si="78"/>
        <v/>
      </c>
      <c r="AS103" t="str">
        <f t="shared" si="79"/>
        <v/>
      </c>
      <c r="AT103" t="str">
        <f t="shared" si="80"/>
        <v/>
      </c>
      <c r="AU103" t="str">
        <f t="shared" si="81"/>
        <v/>
      </c>
      <c r="AV103" t="str">
        <f t="shared" si="82"/>
        <v/>
      </c>
      <c r="AW103" t="str">
        <f t="shared" si="83"/>
        <v/>
      </c>
      <c r="AX103" t="str">
        <f t="shared" si="84"/>
        <v/>
      </c>
      <c r="AY103" t="str">
        <f t="shared" si="85"/>
        <v/>
      </c>
      <c r="AZ103" t="str">
        <f>IF(OR($A103="",$A103&lt;&gt;Ficha!$C$4),"",COUNTIF($A$2:$A103,Ficha!$C$4))</f>
        <v/>
      </c>
    </row>
    <row r="104" spans="1:52">
      <c r="A104" s="7" t="str">
        <f>IF(INDEX(Banco!$A:$A,ROW())="","",INDEX(Banco!$A:$A,ROW()))</f>
        <v/>
      </c>
      <c r="B104" s="7" t="str">
        <f>IF(INDEX(Banco!$B:$B,ROW())="","",INDEX(Banco!$B:$B,ROW()))</f>
        <v/>
      </c>
      <c r="C104" s="7" t="str">
        <f>IF(INDEX(Banco!$C:$C,ROW())="","",INDEX(Banco!$C:$C,ROW()))</f>
        <v/>
      </c>
      <c r="D104" s="8" t="str">
        <f>IF(INDEX(Banco!$D:$D,ROW())="","",INDEX(Banco!$D:$D,ROW()))</f>
        <v/>
      </c>
      <c r="E104" s="8" t="str">
        <f>IF(INDEX(Banco!$E:$E,ROW())="","",INDEX(Banco!$E:$E,ROW()))</f>
        <v/>
      </c>
      <c r="F104" s="9" t="str">
        <f>IF(INDEX(Banco!$F:$F,ROW())="","",INDEX(Banco!$F:$F,ROW()))</f>
        <v/>
      </c>
      <c r="G104" s="9" t="str">
        <f>IF(INDEX(Banco!$G:$G,ROW())="","",INDEX(Banco!$G:$G,ROW()))</f>
        <v/>
      </c>
      <c r="H104" s="7" t="str">
        <f>IF(INDEX(Banco!$H:$H,ROW())="","",INDEX(Banco!$H:$H,ROW()))</f>
        <v/>
      </c>
      <c r="I104" t="str">
        <f t="shared" si="43"/>
        <v/>
      </c>
      <c r="J104" s="10" t="str">
        <f t="shared" si="44"/>
        <v/>
      </c>
      <c r="K104" s="11" t="str">
        <f t="shared" si="45"/>
        <v>—</v>
      </c>
      <c r="L104" t="str">
        <f t="shared" si="46"/>
        <v/>
      </c>
      <c r="M104" s="11" t="str">
        <f t="shared" si="47"/>
        <v>—</v>
      </c>
      <c r="N104" t="str">
        <f t="shared" si="48"/>
        <v/>
      </c>
      <c r="O104" s="11" t="str">
        <f t="shared" si="49"/>
        <v>—</v>
      </c>
      <c r="P104" t="str">
        <f t="shared" si="50"/>
        <v/>
      </c>
      <c r="Q104" s="11" t="str">
        <f t="shared" si="51"/>
        <v>—</v>
      </c>
      <c r="R104" t="str">
        <f t="shared" si="52"/>
        <v/>
      </c>
      <c r="S104" t="str">
        <f t="shared" si="53"/>
        <v/>
      </c>
      <c r="T104" t="str">
        <f t="shared" si="54"/>
        <v/>
      </c>
      <c r="U104" t="str">
        <f t="shared" si="55"/>
        <v/>
      </c>
      <c r="V104" t="str">
        <f t="shared" si="56"/>
        <v/>
      </c>
      <c r="W104" t="str">
        <f t="shared" si="57"/>
        <v/>
      </c>
      <c r="X104" t="str">
        <f t="shared" si="58"/>
        <v/>
      </c>
      <c r="Y104" t="str">
        <f t="shared" si="59"/>
        <v/>
      </c>
      <c r="Z104" t="str">
        <f t="shared" si="60"/>
        <v/>
      </c>
      <c r="AA104" t="str">
        <f t="shared" si="61"/>
        <v/>
      </c>
      <c r="AB104" t="str">
        <f t="shared" si="62"/>
        <v/>
      </c>
      <c r="AC104" t="str">
        <f t="shared" si="63"/>
        <v/>
      </c>
      <c r="AD104" t="str">
        <f t="shared" si="64"/>
        <v/>
      </c>
      <c r="AE104" t="str">
        <f t="shared" si="65"/>
        <v/>
      </c>
      <c r="AF104" t="str">
        <f t="shared" si="66"/>
        <v/>
      </c>
      <c r="AG104" t="str">
        <f t="shared" si="67"/>
        <v/>
      </c>
      <c r="AH104" t="str">
        <f t="shared" si="68"/>
        <v/>
      </c>
      <c r="AI104" t="str">
        <f t="shared" si="69"/>
        <v/>
      </c>
      <c r="AJ104" t="str">
        <f t="shared" si="70"/>
        <v/>
      </c>
      <c r="AK104" t="str">
        <f t="shared" si="71"/>
        <v/>
      </c>
      <c r="AL104" t="str">
        <f t="shared" si="72"/>
        <v/>
      </c>
      <c r="AM104" t="str">
        <f t="shared" si="73"/>
        <v/>
      </c>
      <c r="AN104" t="str">
        <f t="shared" si="74"/>
        <v/>
      </c>
      <c r="AO104" t="str">
        <f t="shared" si="75"/>
        <v/>
      </c>
      <c r="AP104" t="str">
        <f t="shared" si="76"/>
        <v/>
      </c>
      <c r="AQ104" t="str">
        <f t="shared" si="77"/>
        <v/>
      </c>
      <c r="AR104" t="str">
        <f t="shared" si="78"/>
        <v/>
      </c>
      <c r="AS104" t="str">
        <f t="shared" si="79"/>
        <v/>
      </c>
      <c r="AT104" t="str">
        <f t="shared" si="80"/>
        <v/>
      </c>
      <c r="AU104" t="str">
        <f t="shared" si="81"/>
        <v/>
      </c>
      <c r="AV104" t="str">
        <f t="shared" si="82"/>
        <v/>
      </c>
      <c r="AW104" t="str">
        <f t="shared" si="83"/>
        <v/>
      </c>
      <c r="AX104" t="str">
        <f t="shared" si="84"/>
        <v/>
      </c>
      <c r="AY104" t="str">
        <f t="shared" si="85"/>
        <v/>
      </c>
      <c r="AZ104" t="str">
        <f>IF(OR($A104="",$A104&lt;&gt;Ficha!$C$4),"",COUNTIF($A$2:$A104,Ficha!$C$4))</f>
        <v/>
      </c>
    </row>
    <row r="105" spans="1:52">
      <c r="A105" s="7" t="str">
        <f>IF(INDEX(Banco!$A:$A,ROW())="","",INDEX(Banco!$A:$A,ROW()))</f>
        <v/>
      </c>
      <c r="B105" s="7" t="str">
        <f>IF(INDEX(Banco!$B:$B,ROW())="","",INDEX(Banco!$B:$B,ROW()))</f>
        <v/>
      </c>
      <c r="C105" s="7" t="str">
        <f>IF(INDEX(Banco!$C:$C,ROW())="","",INDEX(Banco!$C:$C,ROW()))</f>
        <v/>
      </c>
      <c r="D105" s="8" t="str">
        <f>IF(INDEX(Banco!$D:$D,ROW())="","",INDEX(Banco!$D:$D,ROW()))</f>
        <v/>
      </c>
      <c r="E105" s="8" t="str">
        <f>IF(INDEX(Banco!$E:$E,ROW())="","",INDEX(Banco!$E:$E,ROW()))</f>
        <v/>
      </c>
      <c r="F105" s="9" t="str">
        <f>IF(INDEX(Banco!$F:$F,ROW())="","",INDEX(Banco!$F:$F,ROW()))</f>
        <v/>
      </c>
      <c r="G105" s="9" t="str">
        <f>IF(INDEX(Banco!$G:$G,ROW())="","",INDEX(Banco!$G:$G,ROW()))</f>
        <v/>
      </c>
      <c r="H105" s="7" t="str">
        <f>IF(INDEX(Banco!$H:$H,ROW())="","",INDEX(Banco!$H:$H,ROW()))</f>
        <v/>
      </c>
      <c r="I105" t="str">
        <f t="shared" si="43"/>
        <v/>
      </c>
      <c r="J105" s="10" t="str">
        <f t="shared" si="44"/>
        <v/>
      </c>
      <c r="K105" s="11" t="str">
        <f t="shared" si="45"/>
        <v>—</v>
      </c>
      <c r="L105" t="str">
        <f t="shared" si="46"/>
        <v/>
      </c>
      <c r="M105" s="11" t="str">
        <f t="shared" si="47"/>
        <v>—</v>
      </c>
      <c r="N105" t="str">
        <f t="shared" si="48"/>
        <v/>
      </c>
      <c r="O105" s="11" t="str">
        <f t="shared" si="49"/>
        <v>—</v>
      </c>
      <c r="P105" t="str">
        <f t="shared" si="50"/>
        <v/>
      </c>
      <c r="Q105" s="11" t="str">
        <f t="shared" si="51"/>
        <v>—</v>
      </c>
      <c r="R105" t="str">
        <f t="shared" si="52"/>
        <v/>
      </c>
      <c r="S105" t="str">
        <f t="shared" si="53"/>
        <v/>
      </c>
      <c r="T105" t="str">
        <f t="shared" si="54"/>
        <v/>
      </c>
      <c r="U105" t="str">
        <f t="shared" si="55"/>
        <v/>
      </c>
      <c r="V105" t="str">
        <f t="shared" si="56"/>
        <v/>
      </c>
      <c r="W105" t="str">
        <f t="shared" si="57"/>
        <v/>
      </c>
      <c r="X105" t="str">
        <f t="shared" si="58"/>
        <v/>
      </c>
      <c r="Y105" t="str">
        <f t="shared" si="59"/>
        <v/>
      </c>
      <c r="Z105" t="str">
        <f t="shared" si="60"/>
        <v/>
      </c>
      <c r="AA105" t="str">
        <f t="shared" si="61"/>
        <v/>
      </c>
      <c r="AB105" t="str">
        <f t="shared" si="62"/>
        <v/>
      </c>
      <c r="AC105" t="str">
        <f t="shared" si="63"/>
        <v/>
      </c>
      <c r="AD105" t="str">
        <f t="shared" si="64"/>
        <v/>
      </c>
      <c r="AE105" t="str">
        <f t="shared" si="65"/>
        <v/>
      </c>
      <c r="AF105" t="str">
        <f t="shared" si="66"/>
        <v/>
      </c>
      <c r="AG105" t="str">
        <f t="shared" si="67"/>
        <v/>
      </c>
      <c r="AH105" t="str">
        <f t="shared" si="68"/>
        <v/>
      </c>
      <c r="AI105" t="str">
        <f t="shared" si="69"/>
        <v/>
      </c>
      <c r="AJ105" t="str">
        <f t="shared" si="70"/>
        <v/>
      </c>
      <c r="AK105" t="str">
        <f t="shared" si="71"/>
        <v/>
      </c>
      <c r="AL105" t="str">
        <f t="shared" si="72"/>
        <v/>
      </c>
      <c r="AM105" t="str">
        <f t="shared" si="73"/>
        <v/>
      </c>
      <c r="AN105" t="str">
        <f t="shared" si="74"/>
        <v/>
      </c>
      <c r="AO105" t="str">
        <f t="shared" si="75"/>
        <v/>
      </c>
      <c r="AP105" t="str">
        <f t="shared" si="76"/>
        <v/>
      </c>
      <c r="AQ105" t="str">
        <f t="shared" si="77"/>
        <v/>
      </c>
      <c r="AR105" t="str">
        <f t="shared" si="78"/>
        <v/>
      </c>
      <c r="AS105" t="str">
        <f t="shared" si="79"/>
        <v/>
      </c>
      <c r="AT105" t="str">
        <f t="shared" si="80"/>
        <v/>
      </c>
      <c r="AU105" t="str">
        <f t="shared" si="81"/>
        <v/>
      </c>
      <c r="AV105" t="str">
        <f t="shared" si="82"/>
        <v/>
      </c>
      <c r="AW105" t="str">
        <f t="shared" si="83"/>
        <v/>
      </c>
      <c r="AX105" t="str">
        <f t="shared" si="84"/>
        <v/>
      </c>
      <c r="AY105" t="str">
        <f t="shared" si="85"/>
        <v/>
      </c>
      <c r="AZ105" t="str">
        <f>IF(OR($A105="",$A105&lt;&gt;Ficha!$C$4),"",COUNTIF($A$2:$A105,Ficha!$C$4))</f>
        <v/>
      </c>
    </row>
    <row r="106" spans="1:52">
      <c r="A106" s="7" t="str">
        <f>IF(INDEX(Banco!$A:$A,ROW())="","",INDEX(Banco!$A:$A,ROW()))</f>
        <v/>
      </c>
      <c r="B106" s="7" t="str">
        <f>IF(INDEX(Banco!$B:$B,ROW())="","",INDEX(Banco!$B:$B,ROW()))</f>
        <v/>
      </c>
      <c r="C106" s="7" t="str">
        <f>IF(INDEX(Banco!$C:$C,ROW())="","",INDEX(Banco!$C:$C,ROW()))</f>
        <v/>
      </c>
      <c r="D106" s="8" t="str">
        <f>IF(INDEX(Banco!$D:$D,ROW())="","",INDEX(Banco!$D:$D,ROW()))</f>
        <v/>
      </c>
      <c r="E106" s="8" t="str">
        <f>IF(INDEX(Banco!$E:$E,ROW())="","",INDEX(Banco!$E:$E,ROW()))</f>
        <v/>
      </c>
      <c r="F106" s="9" t="str">
        <f>IF(INDEX(Banco!$F:$F,ROW())="","",INDEX(Banco!$F:$F,ROW()))</f>
        <v/>
      </c>
      <c r="G106" s="9" t="str">
        <f>IF(INDEX(Banco!$G:$G,ROW())="","",INDEX(Banco!$G:$G,ROW()))</f>
        <v/>
      </c>
      <c r="H106" s="7" t="str">
        <f>IF(INDEX(Banco!$H:$H,ROW())="","",INDEX(Banco!$H:$H,ROW()))</f>
        <v/>
      </c>
      <c r="I106" t="str">
        <f t="shared" si="43"/>
        <v/>
      </c>
      <c r="J106" s="10" t="str">
        <f t="shared" si="44"/>
        <v/>
      </c>
      <c r="K106" s="11" t="str">
        <f t="shared" si="45"/>
        <v>—</v>
      </c>
      <c r="L106" t="str">
        <f t="shared" si="46"/>
        <v/>
      </c>
      <c r="M106" s="11" t="str">
        <f t="shared" si="47"/>
        <v>—</v>
      </c>
      <c r="N106" t="str">
        <f t="shared" si="48"/>
        <v/>
      </c>
      <c r="O106" s="11" t="str">
        <f t="shared" si="49"/>
        <v>—</v>
      </c>
      <c r="P106" t="str">
        <f t="shared" si="50"/>
        <v/>
      </c>
      <c r="Q106" s="11" t="str">
        <f t="shared" si="51"/>
        <v>—</v>
      </c>
      <c r="R106" t="str">
        <f t="shared" si="52"/>
        <v/>
      </c>
      <c r="S106" t="str">
        <f t="shared" si="53"/>
        <v/>
      </c>
      <c r="T106" t="str">
        <f t="shared" si="54"/>
        <v/>
      </c>
      <c r="U106" t="str">
        <f t="shared" si="55"/>
        <v/>
      </c>
      <c r="V106" t="str">
        <f t="shared" si="56"/>
        <v/>
      </c>
      <c r="W106" t="str">
        <f t="shared" si="57"/>
        <v/>
      </c>
      <c r="X106" t="str">
        <f t="shared" si="58"/>
        <v/>
      </c>
      <c r="Y106" t="str">
        <f t="shared" si="59"/>
        <v/>
      </c>
      <c r="Z106" t="str">
        <f t="shared" si="60"/>
        <v/>
      </c>
      <c r="AA106" t="str">
        <f t="shared" si="61"/>
        <v/>
      </c>
      <c r="AB106" t="str">
        <f t="shared" si="62"/>
        <v/>
      </c>
      <c r="AC106" t="str">
        <f t="shared" si="63"/>
        <v/>
      </c>
      <c r="AD106" t="str">
        <f t="shared" si="64"/>
        <v/>
      </c>
      <c r="AE106" t="str">
        <f t="shared" si="65"/>
        <v/>
      </c>
      <c r="AF106" t="str">
        <f t="shared" si="66"/>
        <v/>
      </c>
      <c r="AG106" t="str">
        <f t="shared" si="67"/>
        <v/>
      </c>
      <c r="AH106" t="str">
        <f t="shared" si="68"/>
        <v/>
      </c>
      <c r="AI106" t="str">
        <f t="shared" si="69"/>
        <v/>
      </c>
      <c r="AJ106" t="str">
        <f t="shared" si="70"/>
        <v/>
      </c>
      <c r="AK106" t="str">
        <f t="shared" si="71"/>
        <v/>
      </c>
      <c r="AL106" t="str">
        <f t="shared" si="72"/>
        <v/>
      </c>
      <c r="AM106" t="str">
        <f t="shared" si="73"/>
        <v/>
      </c>
      <c r="AN106" t="str">
        <f t="shared" si="74"/>
        <v/>
      </c>
      <c r="AO106" t="str">
        <f t="shared" si="75"/>
        <v/>
      </c>
      <c r="AP106" t="str">
        <f t="shared" si="76"/>
        <v/>
      </c>
      <c r="AQ106" t="str">
        <f t="shared" si="77"/>
        <v/>
      </c>
      <c r="AR106" t="str">
        <f t="shared" si="78"/>
        <v/>
      </c>
      <c r="AS106" t="str">
        <f t="shared" si="79"/>
        <v/>
      </c>
      <c r="AT106" t="str">
        <f t="shared" si="80"/>
        <v/>
      </c>
      <c r="AU106" t="str">
        <f t="shared" si="81"/>
        <v/>
      </c>
      <c r="AV106" t="str">
        <f t="shared" si="82"/>
        <v/>
      </c>
      <c r="AW106" t="str">
        <f t="shared" si="83"/>
        <v/>
      </c>
      <c r="AX106" t="str">
        <f t="shared" si="84"/>
        <v/>
      </c>
      <c r="AY106" t="str">
        <f t="shared" si="85"/>
        <v/>
      </c>
      <c r="AZ106" t="str">
        <f>IF(OR($A106="",$A106&lt;&gt;Ficha!$C$4),"",COUNTIF($A$2:$A106,Ficha!$C$4))</f>
        <v/>
      </c>
    </row>
    <row r="107" spans="1:52">
      <c r="A107" s="7" t="str">
        <f>IF(INDEX(Banco!$A:$A,ROW())="","",INDEX(Banco!$A:$A,ROW()))</f>
        <v/>
      </c>
      <c r="B107" s="7" t="str">
        <f>IF(INDEX(Banco!$B:$B,ROW())="","",INDEX(Banco!$B:$B,ROW()))</f>
        <v/>
      </c>
      <c r="C107" s="7" t="str">
        <f>IF(INDEX(Banco!$C:$C,ROW())="","",INDEX(Banco!$C:$C,ROW()))</f>
        <v/>
      </c>
      <c r="D107" s="8" t="str">
        <f>IF(INDEX(Banco!$D:$D,ROW())="","",INDEX(Banco!$D:$D,ROW()))</f>
        <v/>
      </c>
      <c r="E107" s="8" t="str">
        <f>IF(INDEX(Banco!$E:$E,ROW())="","",INDEX(Banco!$E:$E,ROW()))</f>
        <v/>
      </c>
      <c r="F107" s="9" t="str">
        <f>IF(INDEX(Banco!$F:$F,ROW())="","",INDEX(Banco!$F:$F,ROW()))</f>
        <v/>
      </c>
      <c r="G107" s="9" t="str">
        <f>IF(INDEX(Banco!$G:$G,ROW())="","",INDEX(Banco!$G:$G,ROW()))</f>
        <v/>
      </c>
      <c r="H107" s="7" t="str">
        <f>IF(INDEX(Banco!$H:$H,ROW())="","",INDEX(Banco!$H:$H,ROW()))</f>
        <v/>
      </c>
      <c r="I107" t="str">
        <f t="shared" si="43"/>
        <v/>
      </c>
      <c r="J107" s="10" t="str">
        <f t="shared" si="44"/>
        <v/>
      </c>
      <c r="K107" s="11" t="str">
        <f t="shared" si="45"/>
        <v>—</v>
      </c>
      <c r="L107" t="str">
        <f t="shared" si="46"/>
        <v/>
      </c>
      <c r="M107" s="11" t="str">
        <f t="shared" si="47"/>
        <v>—</v>
      </c>
      <c r="N107" t="str">
        <f t="shared" si="48"/>
        <v/>
      </c>
      <c r="O107" s="11" t="str">
        <f t="shared" si="49"/>
        <v>—</v>
      </c>
      <c r="P107" t="str">
        <f t="shared" si="50"/>
        <v/>
      </c>
      <c r="Q107" s="11" t="str">
        <f t="shared" si="51"/>
        <v>—</v>
      </c>
      <c r="R107" t="str">
        <f t="shared" si="52"/>
        <v/>
      </c>
      <c r="S107" t="str">
        <f t="shared" si="53"/>
        <v/>
      </c>
      <c r="T107" t="str">
        <f t="shared" si="54"/>
        <v/>
      </c>
      <c r="U107" t="str">
        <f t="shared" si="55"/>
        <v/>
      </c>
      <c r="V107" t="str">
        <f t="shared" si="56"/>
        <v/>
      </c>
      <c r="W107" t="str">
        <f t="shared" si="57"/>
        <v/>
      </c>
      <c r="X107" t="str">
        <f t="shared" si="58"/>
        <v/>
      </c>
      <c r="Y107" t="str">
        <f t="shared" si="59"/>
        <v/>
      </c>
      <c r="Z107" t="str">
        <f t="shared" si="60"/>
        <v/>
      </c>
      <c r="AA107" t="str">
        <f t="shared" si="61"/>
        <v/>
      </c>
      <c r="AB107" t="str">
        <f t="shared" si="62"/>
        <v/>
      </c>
      <c r="AC107" t="str">
        <f t="shared" si="63"/>
        <v/>
      </c>
      <c r="AD107" t="str">
        <f t="shared" si="64"/>
        <v/>
      </c>
      <c r="AE107" t="str">
        <f t="shared" si="65"/>
        <v/>
      </c>
      <c r="AF107" t="str">
        <f t="shared" si="66"/>
        <v/>
      </c>
      <c r="AG107" t="str">
        <f t="shared" si="67"/>
        <v/>
      </c>
      <c r="AH107" t="str">
        <f t="shared" si="68"/>
        <v/>
      </c>
      <c r="AI107" t="str">
        <f t="shared" si="69"/>
        <v/>
      </c>
      <c r="AJ107" t="str">
        <f t="shared" si="70"/>
        <v/>
      </c>
      <c r="AK107" t="str">
        <f t="shared" si="71"/>
        <v/>
      </c>
      <c r="AL107" t="str">
        <f t="shared" si="72"/>
        <v/>
      </c>
      <c r="AM107" t="str">
        <f t="shared" si="73"/>
        <v/>
      </c>
      <c r="AN107" t="str">
        <f t="shared" si="74"/>
        <v/>
      </c>
      <c r="AO107" t="str">
        <f t="shared" si="75"/>
        <v/>
      </c>
      <c r="AP107" t="str">
        <f t="shared" si="76"/>
        <v/>
      </c>
      <c r="AQ107" t="str">
        <f t="shared" si="77"/>
        <v/>
      </c>
      <c r="AR107" t="str">
        <f t="shared" si="78"/>
        <v/>
      </c>
      <c r="AS107" t="str">
        <f t="shared" si="79"/>
        <v/>
      </c>
      <c r="AT107" t="str">
        <f t="shared" si="80"/>
        <v/>
      </c>
      <c r="AU107" t="str">
        <f t="shared" si="81"/>
        <v/>
      </c>
      <c r="AV107" t="str">
        <f t="shared" si="82"/>
        <v/>
      </c>
      <c r="AW107" t="str">
        <f t="shared" si="83"/>
        <v/>
      </c>
      <c r="AX107" t="str">
        <f t="shared" si="84"/>
        <v/>
      </c>
      <c r="AY107" t="str">
        <f t="shared" si="85"/>
        <v/>
      </c>
      <c r="AZ107" t="str">
        <f>IF(OR($A107="",$A107&lt;&gt;Ficha!$C$4),"",COUNTIF($A$2:$A107,Ficha!$C$4))</f>
        <v/>
      </c>
    </row>
    <row r="108" spans="1:52">
      <c r="A108" s="7" t="str">
        <f>IF(INDEX(Banco!$A:$A,ROW())="","",INDEX(Banco!$A:$A,ROW()))</f>
        <v/>
      </c>
      <c r="B108" s="7" t="str">
        <f>IF(INDEX(Banco!$B:$B,ROW())="","",INDEX(Banco!$B:$B,ROW()))</f>
        <v/>
      </c>
      <c r="C108" s="7" t="str">
        <f>IF(INDEX(Banco!$C:$C,ROW())="","",INDEX(Banco!$C:$C,ROW()))</f>
        <v/>
      </c>
      <c r="D108" s="8" t="str">
        <f>IF(INDEX(Banco!$D:$D,ROW())="","",INDEX(Banco!$D:$D,ROW()))</f>
        <v/>
      </c>
      <c r="E108" s="8" t="str">
        <f>IF(INDEX(Banco!$E:$E,ROW())="","",INDEX(Banco!$E:$E,ROW()))</f>
        <v/>
      </c>
      <c r="F108" s="9" t="str">
        <f>IF(INDEX(Banco!$F:$F,ROW())="","",INDEX(Banco!$F:$F,ROW()))</f>
        <v/>
      </c>
      <c r="G108" s="9" t="str">
        <f>IF(INDEX(Banco!$G:$G,ROW())="","",INDEX(Banco!$G:$G,ROW()))</f>
        <v/>
      </c>
      <c r="H108" s="7" t="str">
        <f>IF(INDEX(Banco!$H:$H,ROW())="","",INDEX(Banco!$H:$H,ROW()))</f>
        <v/>
      </c>
      <c r="I108" t="str">
        <f t="shared" si="43"/>
        <v/>
      </c>
      <c r="J108" s="10" t="str">
        <f t="shared" si="44"/>
        <v/>
      </c>
      <c r="K108" s="11" t="str">
        <f t="shared" si="45"/>
        <v>—</v>
      </c>
      <c r="L108" t="str">
        <f t="shared" si="46"/>
        <v/>
      </c>
      <c r="M108" s="11" t="str">
        <f t="shared" si="47"/>
        <v>—</v>
      </c>
      <c r="N108" t="str">
        <f t="shared" si="48"/>
        <v/>
      </c>
      <c r="O108" s="11" t="str">
        <f t="shared" si="49"/>
        <v>—</v>
      </c>
      <c r="P108" t="str">
        <f t="shared" si="50"/>
        <v/>
      </c>
      <c r="Q108" s="11" t="str">
        <f t="shared" si="51"/>
        <v>—</v>
      </c>
      <c r="R108" t="str">
        <f t="shared" si="52"/>
        <v/>
      </c>
      <c r="S108" t="str">
        <f t="shared" si="53"/>
        <v/>
      </c>
      <c r="T108" t="str">
        <f t="shared" si="54"/>
        <v/>
      </c>
      <c r="U108" t="str">
        <f t="shared" si="55"/>
        <v/>
      </c>
      <c r="V108" t="str">
        <f t="shared" si="56"/>
        <v/>
      </c>
      <c r="W108" t="str">
        <f t="shared" si="57"/>
        <v/>
      </c>
      <c r="X108" t="str">
        <f t="shared" si="58"/>
        <v/>
      </c>
      <c r="Y108" t="str">
        <f t="shared" si="59"/>
        <v/>
      </c>
      <c r="Z108" t="str">
        <f t="shared" si="60"/>
        <v/>
      </c>
      <c r="AA108" t="str">
        <f t="shared" si="61"/>
        <v/>
      </c>
      <c r="AB108" t="str">
        <f t="shared" si="62"/>
        <v/>
      </c>
      <c r="AC108" t="str">
        <f t="shared" si="63"/>
        <v/>
      </c>
      <c r="AD108" t="str">
        <f t="shared" si="64"/>
        <v/>
      </c>
      <c r="AE108" t="str">
        <f t="shared" si="65"/>
        <v/>
      </c>
      <c r="AF108" t="str">
        <f t="shared" si="66"/>
        <v/>
      </c>
      <c r="AG108" t="str">
        <f t="shared" si="67"/>
        <v/>
      </c>
      <c r="AH108" t="str">
        <f t="shared" si="68"/>
        <v/>
      </c>
      <c r="AI108" t="str">
        <f t="shared" si="69"/>
        <v/>
      </c>
      <c r="AJ108" t="str">
        <f t="shared" si="70"/>
        <v/>
      </c>
      <c r="AK108" t="str">
        <f t="shared" si="71"/>
        <v/>
      </c>
      <c r="AL108" t="str">
        <f t="shared" si="72"/>
        <v/>
      </c>
      <c r="AM108" t="str">
        <f t="shared" si="73"/>
        <v/>
      </c>
      <c r="AN108" t="str">
        <f t="shared" si="74"/>
        <v/>
      </c>
      <c r="AO108" t="str">
        <f t="shared" si="75"/>
        <v/>
      </c>
      <c r="AP108" t="str">
        <f t="shared" si="76"/>
        <v/>
      </c>
      <c r="AQ108" t="str">
        <f t="shared" si="77"/>
        <v/>
      </c>
      <c r="AR108" t="str">
        <f t="shared" si="78"/>
        <v/>
      </c>
      <c r="AS108" t="str">
        <f t="shared" si="79"/>
        <v/>
      </c>
      <c r="AT108" t="str">
        <f t="shared" si="80"/>
        <v/>
      </c>
      <c r="AU108" t="str">
        <f t="shared" si="81"/>
        <v/>
      </c>
      <c r="AV108" t="str">
        <f t="shared" si="82"/>
        <v/>
      </c>
      <c r="AW108" t="str">
        <f t="shared" si="83"/>
        <v/>
      </c>
      <c r="AX108" t="str">
        <f t="shared" si="84"/>
        <v/>
      </c>
      <c r="AY108" t="str">
        <f t="shared" si="85"/>
        <v/>
      </c>
      <c r="AZ108" t="str">
        <f>IF(OR($A108="",$A108&lt;&gt;Ficha!$C$4),"",COUNTIF($A$2:$A108,Ficha!$C$4))</f>
        <v/>
      </c>
    </row>
    <row r="109" spans="1:52">
      <c r="A109" s="7" t="str">
        <f>IF(INDEX(Banco!$A:$A,ROW())="","",INDEX(Banco!$A:$A,ROW()))</f>
        <v/>
      </c>
      <c r="B109" s="7" t="str">
        <f>IF(INDEX(Banco!$B:$B,ROW())="","",INDEX(Banco!$B:$B,ROW()))</f>
        <v/>
      </c>
      <c r="C109" s="7" t="str">
        <f>IF(INDEX(Banco!$C:$C,ROW())="","",INDEX(Banco!$C:$C,ROW()))</f>
        <v/>
      </c>
      <c r="D109" s="8" t="str">
        <f>IF(INDEX(Banco!$D:$D,ROW())="","",INDEX(Banco!$D:$D,ROW()))</f>
        <v/>
      </c>
      <c r="E109" s="8" t="str">
        <f>IF(INDEX(Banco!$E:$E,ROW())="","",INDEX(Banco!$E:$E,ROW()))</f>
        <v/>
      </c>
      <c r="F109" s="9" t="str">
        <f>IF(INDEX(Banco!$F:$F,ROW())="","",INDEX(Banco!$F:$F,ROW()))</f>
        <v/>
      </c>
      <c r="G109" s="9" t="str">
        <f>IF(INDEX(Banco!$G:$G,ROW())="","",INDEX(Banco!$G:$G,ROW()))</f>
        <v/>
      </c>
      <c r="H109" s="7" t="str">
        <f>IF(INDEX(Banco!$H:$H,ROW())="","",INDEX(Banco!$H:$H,ROW()))</f>
        <v/>
      </c>
      <c r="I109" t="str">
        <f t="shared" si="43"/>
        <v/>
      </c>
      <c r="J109" s="10" t="str">
        <f t="shared" si="44"/>
        <v/>
      </c>
      <c r="K109" s="11" t="str">
        <f t="shared" si="45"/>
        <v>—</v>
      </c>
      <c r="L109" t="str">
        <f t="shared" si="46"/>
        <v/>
      </c>
      <c r="M109" s="11" t="str">
        <f t="shared" si="47"/>
        <v>—</v>
      </c>
      <c r="N109" t="str">
        <f t="shared" si="48"/>
        <v/>
      </c>
      <c r="O109" s="11" t="str">
        <f t="shared" si="49"/>
        <v>—</v>
      </c>
      <c r="P109" t="str">
        <f t="shared" si="50"/>
        <v/>
      </c>
      <c r="Q109" s="11" t="str">
        <f t="shared" si="51"/>
        <v>—</v>
      </c>
      <c r="R109" t="str">
        <f t="shared" si="52"/>
        <v/>
      </c>
      <c r="S109" t="str">
        <f t="shared" si="53"/>
        <v/>
      </c>
      <c r="T109" t="str">
        <f t="shared" si="54"/>
        <v/>
      </c>
      <c r="U109" t="str">
        <f t="shared" si="55"/>
        <v/>
      </c>
      <c r="V109" t="str">
        <f t="shared" si="56"/>
        <v/>
      </c>
      <c r="W109" t="str">
        <f t="shared" si="57"/>
        <v/>
      </c>
      <c r="X109" t="str">
        <f t="shared" si="58"/>
        <v/>
      </c>
      <c r="Y109" t="str">
        <f t="shared" si="59"/>
        <v/>
      </c>
      <c r="Z109" t="str">
        <f t="shared" si="60"/>
        <v/>
      </c>
      <c r="AA109" t="str">
        <f t="shared" si="61"/>
        <v/>
      </c>
      <c r="AB109" t="str">
        <f t="shared" si="62"/>
        <v/>
      </c>
      <c r="AC109" t="str">
        <f t="shared" si="63"/>
        <v/>
      </c>
      <c r="AD109" t="str">
        <f t="shared" si="64"/>
        <v/>
      </c>
      <c r="AE109" t="str">
        <f t="shared" si="65"/>
        <v/>
      </c>
      <c r="AF109" t="str">
        <f t="shared" si="66"/>
        <v/>
      </c>
      <c r="AG109" t="str">
        <f t="shared" si="67"/>
        <v/>
      </c>
      <c r="AH109" t="str">
        <f t="shared" si="68"/>
        <v/>
      </c>
      <c r="AI109" t="str">
        <f t="shared" si="69"/>
        <v/>
      </c>
      <c r="AJ109" t="str">
        <f t="shared" si="70"/>
        <v/>
      </c>
      <c r="AK109" t="str">
        <f t="shared" si="71"/>
        <v/>
      </c>
      <c r="AL109" t="str">
        <f t="shared" si="72"/>
        <v/>
      </c>
      <c r="AM109" t="str">
        <f t="shared" si="73"/>
        <v/>
      </c>
      <c r="AN109" t="str">
        <f t="shared" si="74"/>
        <v/>
      </c>
      <c r="AO109" t="str">
        <f t="shared" si="75"/>
        <v/>
      </c>
      <c r="AP109" t="str">
        <f t="shared" si="76"/>
        <v/>
      </c>
      <c r="AQ109" t="str">
        <f t="shared" si="77"/>
        <v/>
      </c>
      <c r="AR109" t="str">
        <f t="shared" si="78"/>
        <v/>
      </c>
      <c r="AS109" t="str">
        <f t="shared" si="79"/>
        <v/>
      </c>
      <c r="AT109" t="str">
        <f t="shared" si="80"/>
        <v/>
      </c>
      <c r="AU109" t="str">
        <f t="shared" si="81"/>
        <v/>
      </c>
      <c r="AV109" t="str">
        <f t="shared" si="82"/>
        <v/>
      </c>
      <c r="AW109" t="str">
        <f t="shared" si="83"/>
        <v/>
      </c>
      <c r="AX109" t="str">
        <f t="shared" si="84"/>
        <v/>
      </c>
      <c r="AY109" t="str">
        <f t="shared" si="85"/>
        <v/>
      </c>
      <c r="AZ109" t="str">
        <f>IF(OR($A109="",$A109&lt;&gt;Ficha!$C$4),"",COUNTIF($A$2:$A109,Ficha!$C$4))</f>
        <v/>
      </c>
    </row>
    <row r="110" spans="1:52">
      <c r="A110" s="7" t="str">
        <f>IF(INDEX(Banco!$A:$A,ROW())="","",INDEX(Banco!$A:$A,ROW()))</f>
        <v/>
      </c>
      <c r="B110" s="7" t="str">
        <f>IF(INDEX(Banco!$B:$B,ROW())="","",INDEX(Banco!$B:$B,ROW()))</f>
        <v/>
      </c>
      <c r="C110" s="7" t="str">
        <f>IF(INDEX(Banco!$C:$C,ROW())="","",INDEX(Banco!$C:$C,ROW()))</f>
        <v/>
      </c>
      <c r="D110" s="8" t="str">
        <f>IF(INDEX(Banco!$D:$D,ROW())="","",INDEX(Banco!$D:$D,ROW()))</f>
        <v/>
      </c>
      <c r="E110" s="8" t="str">
        <f>IF(INDEX(Banco!$E:$E,ROW())="","",INDEX(Banco!$E:$E,ROW()))</f>
        <v/>
      </c>
      <c r="F110" s="9" t="str">
        <f>IF(INDEX(Banco!$F:$F,ROW())="","",INDEX(Banco!$F:$F,ROW()))</f>
        <v/>
      </c>
      <c r="G110" s="9" t="str">
        <f>IF(INDEX(Banco!$G:$G,ROW())="","",INDEX(Banco!$G:$G,ROW()))</f>
        <v/>
      </c>
      <c r="H110" s="7" t="str">
        <f>IF(INDEX(Banco!$H:$H,ROW())="","",INDEX(Banco!$H:$H,ROW()))</f>
        <v/>
      </c>
      <c r="I110" t="str">
        <f t="shared" si="43"/>
        <v/>
      </c>
      <c r="J110" s="10" t="str">
        <f t="shared" si="44"/>
        <v/>
      </c>
      <c r="K110" s="11" t="str">
        <f t="shared" si="45"/>
        <v>—</v>
      </c>
      <c r="L110" t="str">
        <f t="shared" si="46"/>
        <v/>
      </c>
      <c r="M110" s="11" t="str">
        <f t="shared" si="47"/>
        <v>—</v>
      </c>
      <c r="N110" t="str">
        <f t="shared" si="48"/>
        <v/>
      </c>
      <c r="O110" s="11" t="str">
        <f t="shared" si="49"/>
        <v>—</v>
      </c>
      <c r="P110" t="str">
        <f t="shared" si="50"/>
        <v/>
      </c>
      <c r="Q110" s="11" t="str">
        <f t="shared" si="51"/>
        <v>—</v>
      </c>
      <c r="R110" t="str">
        <f t="shared" si="52"/>
        <v/>
      </c>
      <c r="S110" t="str">
        <f t="shared" si="53"/>
        <v/>
      </c>
      <c r="T110" t="str">
        <f t="shared" si="54"/>
        <v/>
      </c>
      <c r="U110" t="str">
        <f t="shared" si="55"/>
        <v/>
      </c>
      <c r="V110" t="str">
        <f t="shared" si="56"/>
        <v/>
      </c>
      <c r="W110" t="str">
        <f t="shared" si="57"/>
        <v/>
      </c>
      <c r="X110" t="str">
        <f t="shared" si="58"/>
        <v/>
      </c>
      <c r="Y110" t="str">
        <f t="shared" si="59"/>
        <v/>
      </c>
      <c r="Z110" t="str">
        <f t="shared" si="60"/>
        <v/>
      </c>
      <c r="AA110" t="str">
        <f t="shared" si="61"/>
        <v/>
      </c>
      <c r="AB110" t="str">
        <f t="shared" si="62"/>
        <v/>
      </c>
      <c r="AC110" t="str">
        <f t="shared" si="63"/>
        <v/>
      </c>
      <c r="AD110" t="str">
        <f t="shared" si="64"/>
        <v/>
      </c>
      <c r="AE110" t="str">
        <f t="shared" si="65"/>
        <v/>
      </c>
      <c r="AF110" t="str">
        <f t="shared" si="66"/>
        <v/>
      </c>
      <c r="AG110" t="str">
        <f t="shared" si="67"/>
        <v/>
      </c>
      <c r="AH110" t="str">
        <f t="shared" si="68"/>
        <v/>
      </c>
      <c r="AI110" t="str">
        <f t="shared" si="69"/>
        <v/>
      </c>
      <c r="AJ110" t="str">
        <f t="shared" si="70"/>
        <v/>
      </c>
      <c r="AK110" t="str">
        <f t="shared" si="71"/>
        <v/>
      </c>
      <c r="AL110" t="str">
        <f t="shared" si="72"/>
        <v/>
      </c>
      <c r="AM110" t="str">
        <f t="shared" si="73"/>
        <v/>
      </c>
      <c r="AN110" t="str">
        <f t="shared" si="74"/>
        <v/>
      </c>
      <c r="AO110" t="str">
        <f t="shared" si="75"/>
        <v/>
      </c>
      <c r="AP110" t="str">
        <f t="shared" si="76"/>
        <v/>
      </c>
      <c r="AQ110" t="str">
        <f t="shared" si="77"/>
        <v/>
      </c>
      <c r="AR110" t="str">
        <f t="shared" si="78"/>
        <v/>
      </c>
      <c r="AS110" t="str">
        <f t="shared" si="79"/>
        <v/>
      </c>
      <c r="AT110" t="str">
        <f t="shared" si="80"/>
        <v/>
      </c>
      <c r="AU110" t="str">
        <f t="shared" si="81"/>
        <v/>
      </c>
      <c r="AV110" t="str">
        <f t="shared" si="82"/>
        <v/>
      </c>
      <c r="AW110" t="str">
        <f t="shared" si="83"/>
        <v/>
      </c>
      <c r="AX110" t="str">
        <f t="shared" si="84"/>
        <v/>
      </c>
      <c r="AY110" t="str">
        <f t="shared" si="85"/>
        <v/>
      </c>
      <c r="AZ110" t="str">
        <f>IF(OR($A110="",$A110&lt;&gt;Ficha!$C$4),"",COUNTIF($A$2:$A110,Ficha!$C$4))</f>
        <v/>
      </c>
    </row>
    <row r="111" spans="1:52">
      <c r="A111" s="7" t="str">
        <f>IF(INDEX(Banco!$A:$A,ROW())="","",INDEX(Banco!$A:$A,ROW()))</f>
        <v/>
      </c>
      <c r="B111" s="7" t="str">
        <f>IF(INDEX(Banco!$B:$B,ROW())="","",INDEX(Banco!$B:$B,ROW()))</f>
        <v/>
      </c>
      <c r="C111" s="7" t="str">
        <f>IF(INDEX(Banco!$C:$C,ROW())="","",INDEX(Banco!$C:$C,ROW()))</f>
        <v/>
      </c>
      <c r="D111" s="8" t="str">
        <f>IF(INDEX(Banco!$D:$D,ROW())="","",INDEX(Banco!$D:$D,ROW()))</f>
        <v/>
      </c>
      <c r="E111" s="8" t="str">
        <f>IF(INDEX(Banco!$E:$E,ROW())="","",INDEX(Banco!$E:$E,ROW()))</f>
        <v/>
      </c>
      <c r="F111" s="9" t="str">
        <f>IF(INDEX(Banco!$F:$F,ROW())="","",INDEX(Banco!$F:$F,ROW()))</f>
        <v/>
      </c>
      <c r="G111" s="9" t="str">
        <f>IF(INDEX(Banco!$G:$G,ROW())="","",INDEX(Banco!$G:$G,ROW()))</f>
        <v/>
      </c>
      <c r="H111" s="7" t="str">
        <f>IF(INDEX(Banco!$H:$H,ROW())="","",INDEX(Banco!$H:$H,ROW()))</f>
        <v/>
      </c>
      <c r="I111" t="str">
        <f t="shared" si="43"/>
        <v/>
      </c>
      <c r="J111" s="10" t="str">
        <f t="shared" si="44"/>
        <v/>
      </c>
      <c r="K111" s="11" t="str">
        <f t="shared" si="45"/>
        <v>—</v>
      </c>
      <c r="L111" t="str">
        <f t="shared" si="46"/>
        <v/>
      </c>
      <c r="M111" s="11" t="str">
        <f t="shared" si="47"/>
        <v>—</v>
      </c>
      <c r="N111" t="str">
        <f t="shared" si="48"/>
        <v/>
      </c>
      <c r="O111" s="11" t="str">
        <f t="shared" si="49"/>
        <v>—</v>
      </c>
      <c r="P111" t="str">
        <f t="shared" si="50"/>
        <v/>
      </c>
      <c r="Q111" s="11" t="str">
        <f t="shared" si="51"/>
        <v>—</v>
      </c>
      <c r="R111" t="str">
        <f t="shared" si="52"/>
        <v/>
      </c>
      <c r="S111" t="str">
        <f t="shared" si="53"/>
        <v/>
      </c>
      <c r="T111" t="str">
        <f t="shared" si="54"/>
        <v/>
      </c>
      <c r="U111" t="str">
        <f t="shared" si="55"/>
        <v/>
      </c>
      <c r="V111" t="str">
        <f t="shared" si="56"/>
        <v/>
      </c>
      <c r="W111" t="str">
        <f t="shared" si="57"/>
        <v/>
      </c>
      <c r="X111" t="str">
        <f t="shared" si="58"/>
        <v/>
      </c>
      <c r="Y111" t="str">
        <f t="shared" si="59"/>
        <v/>
      </c>
      <c r="Z111" t="str">
        <f t="shared" si="60"/>
        <v/>
      </c>
      <c r="AA111" t="str">
        <f t="shared" si="61"/>
        <v/>
      </c>
      <c r="AB111" t="str">
        <f t="shared" si="62"/>
        <v/>
      </c>
      <c r="AC111" t="str">
        <f t="shared" si="63"/>
        <v/>
      </c>
      <c r="AD111" t="str">
        <f t="shared" si="64"/>
        <v/>
      </c>
      <c r="AE111" t="str">
        <f t="shared" si="65"/>
        <v/>
      </c>
      <c r="AF111" t="str">
        <f t="shared" si="66"/>
        <v/>
      </c>
      <c r="AG111" t="str">
        <f t="shared" si="67"/>
        <v/>
      </c>
      <c r="AH111" t="str">
        <f t="shared" si="68"/>
        <v/>
      </c>
      <c r="AI111" t="str">
        <f t="shared" si="69"/>
        <v/>
      </c>
      <c r="AJ111" t="str">
        <f t="shared" si="70"/>
        <v/>
      </c>
      <c r="AK111" t="str">
        <f t="shared" si="71"/>
        <v/>
      </c>
      <c r="AL111" t="str">
        <f t="shared" si="72"/>
        <v/>
      </c>
      <c r="AM111" t="str">
        <f t="shared" si="73"/>
        <v/>
      </c>
      <c r="AN111" t="str">
        <f t="shared" si="74"/>
        <v/>
      </c>
      <c r="AO111" t="str">
        <f t="shared" si="75"/>
        <v/>
      </c>
      <c r="AP111" t="str">
        <f t="shared" si="76"/>
        <v/>
      </c>
      <c r="AQ111" t="str">
        <f t="shared" si="77"/>
        <v/>
      </c>
      <c r="AR111" t="str">
        <f t="shared" si="78"/>
        <v/>
      </c>
      <c r="AS111" t="str">
        <f t="shared" si="79"/>
        <v/>
      </c>
      <c r="AT111" t="str">
        <f t="shared" si="80"/>
        <v/>
      </c>
      <c r="AU111" t="str">
        <f t="shared" si="81"/>
        <v/>
      </c>
      <c r="AV111" t="str">
        <f t="shared" si="82"/>
        <v/>
      </c>
      <c r="AW111" t="str">
        <f t="shared" si="83"/>
        <v/>
      </c>
      <c r="AX111" t="str">
        <f t="shared" si="84"/>
        <v/>
      </c>
      <c r="AY111" t="str">
        <f t="shared" si="85"/>
        <v/>
      </c>
      <c r="AZ111" t="str">
        <f>IF(OR($A111="",$A111&lt;&gt;Ficha!$C$4),"",COUNTIF($A$2:$A111,Ficha!$C$4))</f>
        <v/>
      </c>
    </row>
    <row r="112" spans="1:52">
      <c r="A112" s="7" t="str">
        <f>IF(INDEX(Banco!$A:$A,ROW())="","",INDEX(Banco!$A:$A,ROW()))</f>
        <v/>
      </c>
      <c r="B112" s="7" t="str">
        <f>IF(INDEX(Banco!$B:$B,ROW())="","",INDEX(Banco!$B:$B,ROW()))</f>
        <v/>
      </c>
      <c r="C112" s="7" t="str">
        <f>IF(INDEX(Banco!$C:$C,ROW())="","",INDEX(Banco!$C:$C,ROW()))</f>
        <v/>
      </c>
      <c r="D112" s="8" t="str">
        <f>IF(INDEX(Banco!$D:$D,ROW())="","",INDEX(Banco!$D:$D,ROW()))</f>
        <v/>
      </c>
      <c r="E112" s="8" t="str">
        <f>IF(INDEX(Banco!$E:$E,ROW())="","",INDEX(Banco!$E:$E,ROW()))</f>
        <v/>
      </c>
      <c r="F112" s="9" t="str">
        <f>IF(INDEX(Banco!$F:$F,ROW())="","",INDEX(Banco!$F:$F,ROW()))</f>
        <v/>
      </c>
      <c r="G112" s="9" t="str">
        <f>IF(INDEX(Banco!$G:$G,ROW())="","",INDEX(Banco!$G:$G,ROW()))</f>
        <v/>
      </c>
      <c r="H112" s="7" t="str">
        <f>IF(INDEX(Banco!$H:$H,ROW())="","",INDEX(Banco!$H:$H,ROW()))</f>
        <v/>
      </c>
      <c r="I112" t="str">
        <f t="shared" si="43"/>
        <v/>
      </c>
      <c r="J112" s="10" t="str">
        <f t="shared" si="44"/>
        <v/>
      </c>
      <c r="K112" s="11" t="str">
        <f t="shared" si="45"/>
        <v>—</v>
      </c>
      <c r="L112" t="str">
        <f t="shared" si="46"/>
        <v/>
      </c>
      <c r="M112" s="11" t="str">
        <f t="shared" si="47"/>
        <v>—</v>
      </c>
      <c r="N112" t="str">
        <f t="shared" si="48"/>
        <v/>
      </c>
      <c r="O112" s="11" t="str">
        <f t="shared" si="49"/>
        <v>—</v>
      </c>
      <c r="P112" t="str">
        <f t="shared" si="50"/>
        <v/>
      </c>
      <c r="Q112" s="11" t="str">
        <f t="shared" si="51"/>
        <v>—</v>
      </c>
      <c r="R112" t="str">
        <f t="shared" si="52"/>
        <v/>
      </c>
      <c r="S112" t="str">
        <f t="shared" si="53"/>
        <v/>
      </c>
      <c r="T112" t="str">
        <f t="shared" si="54"/>
        <v/>
      </c>
      <c r="U112" t="str">
        <f t="shared" si="55"/>
        <v/>
      </c>
      <c r="V112" t="str">
        <f t="shared" si="56"/>
        <v/>
      </c>
      <c r="W112" t="str">
        <f t="shared" si="57"/>
        <v/>
      </c>
      <c r="X112" t="str">
        <f t="shared" si="58"/>
        <v/>
      </c>
      <c r="Y112" t="str">
        <f t="shared" si="59"/>
        <v/>
      </c>
      <c r="Z112" t="str">
        <f t="shared" si="60"/>
        <v/>
      </c>
      <c r="AA112" t="str">
        <f t="shared" si="61"/>
        <v/>
      </c>
      <c r="AB112" t="str">
        <f t="shared" si="62"/>
        <v/>
      </c>
      <c r="AC112" t="str">
        <f t="shared" si="63"/>
        <v/>
      </c>
      <c r="AD112" t="str">
        <f t="shared" si="64"/>
        <v/>
      </c>
      <c r="AE112" t="str">
        <f t="shared" si="65"/>
        <v/>
      </c>
      <c r="AF112" t="str">
        <f t="shared" si="66"/>
        <v/>
      </c>
      <c r="AG112" t="str">
        <f t="shared" si="67"/>
        <v/>
      </c>
      <c r="AH112" t="str">
        <f t="shared" si="68"/>
        <v/>
      </c>
      <c r="AI112" t="str">
        <f t="shared" si="69"/>
        <v/>
      </c>
      <c r="AJ112" t="str">
        <f t="shared" si="70"/>
        <v/>
      </c>
      <c r="AK112" t="str">
        <f t="shared" si="71"/>
        <v/>
      </c>
      <c r="AL112" t="str">
        <f t="shared" si="72"/>
        <v/>
      </c>
      <c r="AM112" t="str">
        <f t="shared" si="73"/>
        <v/>
      </c>
      <c r="AN112" t="str">
        <f t="shared" si="74"/>
        <v/>
      </c>
      <c r="AO112" t="str">
        <f t="shared" si="75"/>
        <v/>
      </c>
      <c r="AP112" t="str">
        <f t="shared" si="76"/>
        <v/>
      </c>
      <c r="AQ112" t="str">
        <f t="shared" si="77"/>
        <v/>
      </c>
      <c r="AR112" t="str">
        <f t="shared" si="78"/>
        <v/>
      </c>
      <c r="AS112" t="str">
        <f t="shared" si="79"/>
        <v/>
      </c>
      <c r="AT112" t="str">
        <f t="shared" si="80"/>
        <v/>
      </c>
      <c r="AU112" t="str">
        <f t="shared" si="81"/>
        <v/>
      </c>
      <c r="AV112" t="str">
        <f t="shared" si="82"/>
        <v/>
      </c>
      <c r="AW112" t="str">
        <f t="shared" si="83"/>
        <v/>
      </c>
      <c r="AX112" t="str">
        <f t="shared" si="84"/>
        <v/>
      </c>
      <c r="AY112" t="str">
        <f t="shared" si="85"/>
        <v/>
      </c>
      <c r="AZ112" t="str">
        <f>IF(OR($A112="",$A112&lt;&gt;Ficha!$C$4),"",COUNTIF($A$2:$A112,Ficha!$C$4))</f>
        <v/>
      </c>
    </row>
    <row r="113" spans="1:52">
      <c r="A113" s="7" t="str">
        <f>IF(INDEX(Banco!$A:$A,ROW())="","",INDEX(Banco!$A:$A,ROW()))</f>
        <v/>
      </c>
      <c r="B113" s="7" t="str">
        <f>IF(INDEX(Banco!$B:$B,ROW())="","",INDEX(Banco!$B:$B,ROW()))</f>
        <v/>
      </c>
      <c r="C113" s="7" t="str">
        <f>IF(INDEX(Banco!$C:$C,ROW())="","",INDEX(Banco!$C:$C,ROW()))</f>
        <v/>
      </c>
      <c r="D113" s="8" t="str">
        <f>IF(INDEX(Banco!$D:$D,ROW())="","",INDEX(Banco!$D:$D,ROW()))</f>
        <v/>
      </c>
      <c r="E113" s="8" t="str">
        <f>IF(INDEX(Banco!$E:$E,ROW())="","",INDEX(Banco!$E:$E,ROW()))</f>
        <v/>
      </c>
      <c r="F113" s="9" t="str">
        <f>IF(INDEX(Banco!$F:$F,ROW())="","",INDEX(Banco!$F:$F,ROW()))</f>
        <v/>
      </c>
      <c r="G113" s="9" t="str">
        <f>IF(INDEX(Banco!$G:$G,ROW())="","",INDEX(Banco!$G:$G,ROW()))</f>
        <v/>
      </c>
      <c r="H113" s="7" t="str">
        <f>IF(INDEX(Banco!$H:$H,ROW())="","",INDEX(Banco!$H:$H,ROW()))</f>
        <v/>
      </c>
      <c r="I113" t="str">
        <f t="shared" si="43"/>
        <v/>
      </c>
      <c r="J113" s="10" t="str">
        <f t="shared" si="44"/>
        <v/>
      </c>
      <c r="K113" s="11" t="str">
        <f t="shared" si="45"/>
        <v>—</v>
      </c>
      <c r="L113" t="str">
        <f t="shared" si="46"/>
        <v/>
      </c>
      <c r="M113" s="11" t="str">
        <f t="shared" si="47"/>
        <v>—</v>
      </c>
      <c r="N113" t="str">
        <f t="shared" si="48"/>
        <v/>
      </c>
      <c r="O113" s="11" t="str">
        <f t="shared" si="49"/>
        <v>—</v>
      </c>
      <c r="P113" t="str">
        <f t="shared" si="50"/>
        <v/>
      </c>
      <c r="Q113" s="11" t="str">
        <f t="shared" si="51"/>
        <v>—</v>
      </c>
      <c r="R113" t="str">
        <f t="shared" si="52"/>
        <v/>
      </c>
      <c r="S113" t="str">
        <f t="shared" si="53"/>
        <v/>
      </c>
      <c r="T113" t="str">
        <f t="shared" si="54"/>
        <v/>
      </c>
      <c r="U113" t="str">
        <f t="shared" si="55"/>
        <v/>
      </c>
      <c r="V113" t="str">
        <f t="shared" si="56"/>
        <v/>
      </c>
      <c r="W113" t="str">
        <f t="shared" si="57"/>
        <v/>
      </c>
      <c r="X113" t="str">
        <f t="shared" si="58"/>
        <v/>
      </c>
      <c r="Y113" t="str">
        <f t="shared" si="59"/>
        <v/>
      </c>
      <c r="Z113" t="str">
        <f t="shared" si="60"/>
        <v/>
      </c>
      <c r="AA113" t="str">
        <f t="shared" si="61"/>
        <v/>
      </c>
      <c r="AB113" t="str">
        <f t="shared" si="62"/>
        <v/>
      </c>
      <c r="AC113" t="str">
        <f t="shared" si="63"/>
        <v/>
      </c>
      <c r="AD113" t="str">
        <f t="shared" si="64"/>
        <v/>
      </c>
      <c r="AE113" t="str">
        <f t="shared" si="65"/>
        <v/>
      </c>
      <c r="AF113" t="str">
        <f t="shared" si="66"/>
        <v/>
      </c>
      <c r="AG113" t="str">
        <f t="shared" si="67"/>
        <v/>
      </c>
      <c r="AH113" t="str">
        <f t="shared" si="68"/>
        <v/>
      </c>
      <c r="AI113" t="str">
        <f t="shared" si="69"/>
        <v/>
      </c>
      <c r="AJ113" t="str">
        <f t="shared" si="70"/>
        <v/>
      </c>
      <c r="AK113" t="str">
        <f t="shared" si="71"/>
        <v/>
      </c>
      <c r="AL113" t="str">
        <f t="shared" si="72"/>
        <v/>
      </c>
      <c r="AM113" t="str">
        <f t="shared" si="73"/>
        <v/>
      </c>
      <c r="AN113" t="str">
        <f t="shared" si="74"/>
        <v/>
      </c>
      <c r="AO113" t="str">
        <f t="shared" si="75"/>
        <v/>
      </c>
      <c r="AP113" t="str">
        <f t="shared" si="76"/>
        <v/>
      </c>
      <c r="AQ113" t="str">
        <f t="shared" si="77"/>
        <v/>
      </c>
      <c r="AR113" t="str">
        <f t="shared" si="78"/>
        <v/>
      </c>
      <c r="AS113" t="str">
        <f t="shared" si="79"/>
        <v/>
      </c>
      <c r="AT113" t="str">
        <f t="shared" si="80"/>
        <v/>
      </c>
      <c r="AU113" t="str">
        <f t="shared" si="81"/>
        <v/>
      </c>
      <c r="AV113" t="str">
        <f t="shared" si="82"/>
        <v/>
      </c>
      <c r="AW113" t="str">
        <f t="shared" si="83"/>
        <v/>
      </c>
      <c r="AX113" t="str">
        <f t="shared" si="84"/>
        <v/>
      </c>
      <c r="AY113" t="str">
        <f t="shared" si="85"/>
        <v/>
      </c>
      <c r="AZ113" t="str">
        <f>IF(OR($A113="",$A113&lt;&gt;Ficha!$C$4),"",COUNTIF($A$2:$A113,Ficha!$C$4))</f>
        <v/>
      </c>
    </row>
    <row r="114" spans="1:52">
      <c r="A114" s="7" t="str">
        <f>IF(INDEX(Banco!$A:$A,ROW())="","",INDEX(Banco!$A:$A,ROW()))</f>
        <v/>
      </c>
      <c r="B114" s="7" t="str">
        <f>IF(INDEX(Banco!$B:$B,ROW())="","",INDEX(Banco!$B:$B,ROW()))</f>
        <v/>
      </c>
      <c r="C114" s="7" t="str">
        <f>IF(INDEX(Banco!$C:$C,ROW())="","",INDEX(Banco!$C:$C,ROW()))</f>
        <v/>
      </c>
      <c r="D114" s="8" t="str">
        <f>IF(INDEX(Banco!$D:$D,ROW())="","",INDEX(Banco!$D:$D,ROW()))</f>
        <v/>
      </c>
      <c r="E114" s="8" t="str">
        <f>IF(INDEX(Banco!$E:$E,ROW())="","",INDEX(Banco!$E:$E,ROW()))</f>
        <v/>
      </c>
      <c r="F114" s="9" t="str">
        <f>IF(INDEX(Banco!$F:$F,ROW())="","",INDEX(Banco!$F:$F,ROW()))</f>
        <v/>
      </c>
      <c r="G114" s="9" t="str">
        <f>IF(INDEX(Banco!$G:$G,ROW())="","",INDEX(Banco!$G:$G,ROW()))</f>
        <v/>
      </c>
      <c r="H114" s="7" t="str">
        <f>IF(INDEX(Banco!$H:$H,ROW())="","",INDEX(Banco!$H:$H,ROW()))</f>
        <v/>
      </c>
      <c r="I114" t="str">
        <f t="shared" si="43"/>
        <v/>
      </c>
      <c r="J114" s="10" t="str">
        <f t="shared" si="44"/>
        <v/>
      </c>
      <c r="K114" s="11" t="str">
        <f t="shared" si="45"/>
        <v>—</v>
      </c>
      <c r="L114" t="str">
        <f t="shared" si="46"/>
        <v/>
      </c>
      <c r="M114" s="11" t="str">
        <f t="shared" si="47"/>
        <v>—</v>
      </c>
      <c r="N114" t="str">
        <f t="shared" si="48"/>
        <v/>
      </c>
      <c r="O114" s="11" t="str">
        <f t="shared" si="49"/>
        <v>—</v>
      </c>
      <c r="P114" t="str">
        <f t="shared" si="50"/>
        <v/>
      </c>
      <c r="Q114" s="11" t="str">
        <f t="shared" si="51"/>
        <v>—</v>
      </c>
      <c r="R114" t="str">
        <f t="shared" si="52"/>
        <v/>
      </c>
      <c r="S114" t="str">
        <f t="shared" si="53"/>
        <v/>
      </c>
      <c r="T114" t="str">
        <f t="shared" si="54"/>
        <v/>
      </c>
      <c r="U114" t="str">
        <f t="shared" si="55"/>
        <v/>
      </c>
      <c r="V114" t="str">
        <f t="shared" si="56"/>
        <v/>
      </c>
      <c r="W114" t="str">
        <f t="shared" si="57"/>
        <v/>
      </c>
      <c r="X114" t="str">
        <f t="shared" si="58"/>
        <v/>
      </c>
      <c r="Y114" t="str">
        <f t="shared" si="59"/>
        <v/>
      </c>
      <c r="Z114" t="str">
        <f t="shared" si="60"/>
        <v/>
      </c>
      <c r="AA114" t="str">
        <f t="shared" si="61"/>
        <v/>
      </c>
      <c r="AB114" t="str">
        <f t="shared" si="62"/>
        <v/>
      </c>
      <c r="AC114" t="str">
        <f t="shared" si="63"/>
        <v/>
      </c>
      <c r="AD114" t="str">
        <f t="shared" si="64"/>
        <v/>
      </c>
      <c r="AE114" t="str">
        <f t="shared" si="65"/>
        <v/>
      </c>
      <c r="AF114" t="str">
        <f t="shared" si="66"/>
        <v/>
      </c>
      <c r="AG114" t="str">
        <f t="shared" si="67"/>
        <v/>
      </c>
      <c r="AH114" t="str">
        <f t="shared" si="68"/>
        <v/>
      </c>
      <c r="AI114" t="str">
        <f t="shared" si="69"/>
        <v/>
      </c>
      <c r="AJ114" t="str">
        <f t="shared" si="70"/>
        <v/>
      </c>
      <c r="AK114" t="str">
        <f t="shared" si="71"/>
        <v/>
      </c>
      <c r="AL114" t="str">
        <f t="shared" si="72"/>
        <v/>
      </c>
      <c r="AM114" t="str">
        <f t="shared" si="73"/>
        <v/>
      </c>
      <c r="AN114" t="str">
        <f t="shared" si="74"/>
        <v/>
      </c>
      <c r="AO114" t="str">
        <f t="shared" si="75"/>
        <v/>
      </c>
      <c r="AP114" t="str">
        <f t="shared" si="76"/>
        <v/>
      </c>
      <c r="AQ114" t="str">
        <f t="shared" si="77"/>
        <v/>
      </c>
      <c r="AR114" t="str">
        <f t="shared" si="78"/>
        <v/>
      </c>
      <c r="AS114" t="str">
        <f t="shared" si="79"/>
        <v/>
      </c>
      <c r="AT114" t="str">
        <f t="shared" si="80"/>
        <v/>
      </c>
      <c r="AU114" t="str">
        <f t="shared" si="81"/>
        <v/>
      </c>
      <c r="AV114" t="str">
        <f t="shared" si="82"/>
        <v/>
      </c>
      <c r="AW114" t="str">
        <f t="shared" si="83"/>
        <v/>
      </c>
      <c r="AX114" t="str">
        <f t="shared" si="84"/>
        <v/>
      </c>
      <c r="AY114" t="str">
        <f t="shared" si="85"/>
        <v/>
      </c>
      <c r="AZ114" t="str">
        <f>IF(OR($A114="",$A114&lt;&gt;Ficha!$C$4),"",COUNTIF($A$2:$A114,Ficha!$C$4))</f>
        <v/>
      </c>
    </row>
    <row r="115" spans="1:52">
      <c r="A115" s="7" t="str">
        <f>IF(INDEX(Banco!$A:$A,ROW())="","",INDEX(Banco!$A:$A,ROW()))</f>
        <v/>
      </c>
      <c r="B115" s="7" t="str">
        <f>IF(INDEX(Banco!$B:$B,ROW())="","",INDEX(Banco!$B:$B,ROW()))</f>
        <v/>
      </c>
      <c r="C115" s="7" t="str">
        <f>IF(INDEX(Banco!$C:$C,ROW())="","",INDEX(Banco!$C:$C,ROW()))</f>
        <v/>
      </c>
      <c r="D115" s="8" t="str">
        <f>IF(INDEX(Banco!$D:$D,ROW())="","",INDEX(Banco!$D:$D,ROW()))</f>
        <v/>
      </c>
      <c r="E115" s="8" t="str">
        <f>IF(INDEX(Banco!$E:$E,ROW())="","",INDEX(Banco!$E:$E,ROW()))</f>
        <v/>
      </c>
      <c r="F115" s="9" t="str">
        <f>IF(INDEX(Banco!$F:$F,ROW())="","",INDEX(Banco!$F:$F,ROW()))</f>
        <v/>
      </c>
      <c r="G115" s="9" t="str">
        <f>IF(INDEX(Banco!$G:$G,ROW())="","",INDEX(Banco!$G:$G,ROW()))</f>
        <v/>
      </c>
      <c r="H115" s="7" t="str">
        <f>IF(INDEX(Banco!$H:$H,ROW())="","",INDEX(Banco!$H:$H,ROW()))</f>
        <v/>
      </c>
      <c r="I115" t="str">
        <f t="shared" si="43"/>
        <v/>
      </c>
      <c r="J115" s="10" t="str">
        <f t="shared" si="44"/>
        <v/>
      </c>
      <c r="K115" s="11" t="str">
        <f t="shared" si="45"/>
        <v>—</v>
      </c>
      <c r="L115" t="str">
        <f t="shared" si="46"/>
        <v/>
      </c>
      <c r="M115" s="11" t="str">
        <f t="shared" si="47"/>
        <v>—</v>
      </c>
      <c r="N115" t="str">
        <f t="shared" si="48"/>
        <v/>
      </c>
      <c r="O115" s="11" t="str">
        <f t="shared" si="49"/>
        <v>—</v>
      </c>
      <c r="P115" t="str">
        <f t="shared" si="50"/>
        <v/>
      </c>
      <c r="Q115" s="11" t="str">
        <f t="shared" si="51"/>
        <v>—</v>
      </c>
      <c r="R115" t="str">
        <f t="shared" si="52"/>
        <v/>
      </c>
      <c r="S115" t="str">
        <f t="shared" si="53"/>
        <v/>
      </c>
      <c r="T115" t="str">
        <f t="shared" si="54"/>
        <v/>
      </c>
      <c r="U115" t="str">
        <f t="shared" si="55"/>
        <v/>
      </c>
      <c r="V115" t="str">
        <f t="shared" si="56"/>
        <v/>
      </c>
      <c r="W115" t="str">
        <f t="shared" si="57"/>
        <v/>
      </c>
      <c r="X115" t="str">
        <f t="shared" si="58"/>
        <v/>
      </c>
      <c r="Y115" t="str">
        <f t="shared" si="59"/>
        <v/>
      </c>
      <c r="Z115" t="str">
        <f t="shared" si="60"/>
        <v/>
      </c>
      <c r="AA115" t="str">
        <f t="shared" si="61"/>
        <v/>
      </c>
      <c r="AB115" t="str">
        <f t="shared" si="62"/>
        <v/>
      </c>
      <c r="AC115" t="str">
        <f t="shared" si="63"/>
        <v/>
      </c>
      <c r="AD115" t="str">
        <f t="shared" si="64"/>
        <v/>
      </c>
      <c r="AE115" t="str">
        <f t="shared" si="65"/>
        <v/>
      </c>
      <c r="AF115" t="str">
        <f t="shared" si="66"/>
        <v/>
      </c>
      <c r="AG115" t="str">
        <f t="shared" si="67"/>
        <v/>
      </c>
      <c r="AH115" t="str">
        <f t="shared" si="68"/>
        <v/>
      </c>
      <c r="AI115" t="str">
        <f t="shared" si="69"/>
        <v/>
      </c>
      <c r="AJ115" t="str">
        <f t="shared" si="70"/>
        <v/>
      </c>
      <c r="AK115" t="str">
        <f t="shared" si="71"/>
        <v/>
      </c>
      <c r="AL115" t="str">
        <f t="shared" si="72"/>
        <v/>
      </c>
      <c r="AM115" t="str">
        <f t="shared" si="73"/>
        <v/>
      </c>
      <c r="AN115" t="str">
        <f t="shared" si="74"/>
        <v/>
      </c>
      <c r="AO115" t="str">
        <f t="shared" si="75"/>
        <v/>
      </c>
      <c r="AP115" t="str">
        <f t="shared" si="76"/>
        <v/>
      </c>
      <c r="AQ115" t="str">
        <f t="shared" si="77"/>
        <v/>
      </c>
      <c r="AR115" t="str">
        <f t="shared" si="78"/>
        <v/>
      </c>
      <c r="AS115" t="str">
        <f t="shared" si="79"/>
        <v/>
      </c>
      <c r="AT115" t="str">
        <f t="shared" si="80"/>
        <v/>
      </c>
      <c r="AU115" t="str">
        <f t="shared" si="81"/>
        <v/>
      </c>
      <c r="AV115" t="str">
        <f t="shared" si="82"/>
        <v/>
      </c>
      <c r="AW115" t="str">
        <f t="shared" si="83"/>
        <v/>
      </c>
      <c r="AX115" t="str">
        <f t="shared" si="84"/>
        <v/>
      </c>
      <c r="AY115" t="str">
        <f t="shared" si="85"/>
        <v/>
      </c>
      <c r="AZ115" t="str">
        <f>IF(OR($A115="",$A115&lt;&gt;Ficha!$C$4),"",COUNTIF($A$2:$A115,Ficha!$C$4))</f>
        <v/>
      </c>
    </row>
    <row r="116" spans="1:52">
      <c r="A116" s="7" t="str">
        <f>IF(INDEX(Banco!$A:$A,ROW())="","",INDEX(Banco!$A:$A,ROW()))</f>
        <v/>
      </c>
      <c r="B116" s="7" t="str">
        <f>IF(INDEX(Banco!$B:$B,ROW())="","",INDEX(Banco!$B:$B,ROW()))</f>
        <v/>
      </c>
      <c r="C116" s="7" t="str">
        <f>IF(INDEX(Banco!$C:$C,ROW())="","",INDEX(Banco!$C:$C,ROW()))</f>
        <v/>
      </c>
      <c r="D116" s="8" t="str">
        <f>IF(INDEX(Banco!$D:$D,ROW())="","",INDEX(Banco!$D:$D,ROW()))</f>
        <v/>
      </c>
      <c r="E116" s="8" t="str">
        <f>IF(INDEX(Banco!$E:$E,ROW())="","",INDEX(Banco!$E:$E,ROW()))</f>
        <v/>
      </c>
      <c r="F116" s="9" t="str">
        <f>IF(INDEX(Banco!$F:$F,ROW())="","",INDEX(Banco!$F:$F,ROW()))</f>
        <v/>
      </c>
      <c r="G116" s="9" t="str">
        <f>IF(INDEX(Banco!$G:$G,ROW())="","",INDEX(Banco!$G:$G,ROW()))</f>
        <v/>
      </c>
      <c r="H116" s="7" t="str">
        <f>IF(INDEX(Banco!$H:$H,ROW())="","",INDEX(Banco!$H:$H,ROW()))</f>
        <v/>
      </c>
      <c r="I116" t="str">
        <f t="shared" si="43"/>
        <v/>
      </c>
      <c r="J116" s="10" t="str">
        <f t="shared" si="44"/>
        <v/>
      </c>
      <c r="K116" s="11" t="str">
        <f t="shared" si="45"/>
        <v>—</v>
      </c>
      <c r="L116" t="str">
        <f t="shared" si="46"/>
        <v/>
      </c>
      <c r="M116" s="11" t="str">
        <f t="shared" si="47"/>
        <v>—</v>
      </c>
      <c r="N116" t="str">
        <f t="shared" si="48"/>
        <v/>
      </c>
      <c r="O116" s="11" t="str">
        <f t="shared" si="49"/>
        <v>—</v>
      </c>
      <c r="P116" t="str">
        <f t="shared" si="50"/>
        <v/>
      </c>
      <c r="Q116" s="11" t="str">
        <f t="shared" si="51"/>
        <v>—</v>
      </c>
      <c r="R116" t="str">
        <f t="shared" si="52"/>
        <v/>
      </c>
      <c r="S116" t="str">
        <f t="shared" si="53"/>
        <v/>
      </c>
      <c r="T116" t="str">
        <f t="shared" si="54"/>
        <v/>
      </c>
      <c r="U116" t="str">
        <f t="shared" si="55"/>
        <v/>
      </c>
      <c r="V116" t="str">
        <f t="shared" si="56"/>
        <v/>
      </c>
      <c r="W116" t="str">
        <f t="shared" si="57"/>
        <v/>
      </c>
      <c r="X116" t="str">
        <f t="shared" si="58"/>
        <v/>
      </c>
      <c r="Y116" t="str">
        <f t="shared" si="59"/>
        <v/>
      </c>
      <c r="Z116" t="str">
        <f t="shared" si="60"/>
        <v/>
      </c>
      <c r="AA116" t="str">
        <f t="shared" si="61"/>
        <v/>
      </c>
      <c r="AB116" t="str">
        <f t="shared" si="62"/>
        <v/>
      </c>
      <c r="AC116" t="str">
        <f t="shared" si="63"/>
        <v/>
      </c>
      <c r="AD116" t="str">
        <f t="shared" si="64"/>
        <v/>
      </c>
      <c r="AE116" t="str">
        <f t="shared" si="65"/>
        <v/>
      </c>
      <c r="AF116" t="str">
        <f t="shared" si="66"/>
        <v/>
      </c>
      <c r="AG116" t="str">
        <f t="shared" si="67"/>
        <v/>
      </c>
      <c r="AH116" t="str">
        <f t="shared" si="68"/>
        <v/>
      </c>
      <c r="AI116" t="str">
        <f t="shared" si="69"/>
        <v/>
      </c>
      <c r="AJ116" t="str">
        <f t="shared" si="70"/>
        <v/>
      </c>
      <c r="AK116" t="str">
        <f t="shared" si="71"/>
        <v/>
      </c>
      <c r="AL116" t="str">
        <f t="shared" si="72"/>
        <v/>
      </c>
      <c r="AM116" t="str">
        <f t="shared" si="73"/>
        <v/>
      </c>
      <c r="AN116" t="str">
        <f t="shared" si="74"/>
        <v/>
      </c>
      <c r="AO116" t="str">
        <f t="shared" si="75"/>
        <v/>
      </c>
      <c r="AP116" t="str">
        <f t="shared" si="76"/>
        <v/>
      </c>
      <c r="AQ116" t="str">
        <f t="shared" si="77"/>
        <v/>
      </c>
      <c r="AR116" t="str">
        <f t="shared" si="78"/>
        <v/>
      </c>
      <c r="AS116" t="str">
        <f t="shared" si="79"/>
        <v/>
      </c>
      <c r="AT116" t="str">
        <f t="shared" si="80"/>
        <v/>
      </c>
      <c r="AU116" t="str">
        <f t="shared" si="81"/>
        <v/>
      </c>
      <c r="AV116" t="str">
        <f t="shared" si="82"/>
        <v/>
      </c>
      <c r="AW116" t="str">
        <f t="shared" si="83"/>
        <v/>
      </c>
      <c r="AX116" t="str">
        <f t="shared" si="84"/>
        <v/>
      </c>
      <c r="AY116" t="str">
        <f t="shared" si="85"/>
        <v/>
      </c>
      <c r="AZ116" t="str">
        <f>IF(OR($A116="",$A116&lt;&gt;Ficha!$C$4),"",COUNTIF($A$2:$A116,Ficha!$C$4))</f>
        <v/>
      </c>
    </row>
    <row r="117" spans="1:52">
      <c r="A117" s="7" t="str">
        <f>IF(INDEX(Banco!$A:$A,ROW())="","",INDEX(Banco!$A:$A,ROW()))</f>
        <v/>
      </c>
      <c r="B117" s="7" t="str">
        <f>IF(INDEX(Banco!$B:$B,ROW())="","",INDEX(Banco!$B:$B,ROW()))</f>
        <v/>
      </c>
      <c r="C117" s="7" t="str">
        <f>IF(INDEX(Banco!$C:$C,ROW())="","",INDEX(Banco!$C:$C,ROW()))</f>
        <v/>
      </c>
      <c r="D117" s="8" t="str">
        <f>IF(INDEX(Banco!$D:$D,ROW())="","",INDEX(Banco!$D:$D,ROW()))</f>
        <v/>
      </c>
      <c r="E117" s="8" t="str">
        <f>IF(INDEX(Banco!$E:$E,ROW())="","",INDEX(Banco!$E:$E,ROW()))</f>
        <v/>
      </c>
      <c r="F117" s="9" t="str">
        <f>IF(INDEX(Banco!$F:$F,ROW())="","",INDEX(Banco!$F:$F,ROW()))</f>
        <v/>
      </c>
      <c r="G117" s="9" t="str">
        <f>IF(INDEX(Banco!$G:$G,ROW())="","",INDEX(Banco!$G:$G,ROW()))</f>
        <v/>
      </c>
      <c r="H117" s="7" t="str">
        <f>IF(INDEX(Banco!$H:$H,ROW())="","",INDEX(Banco!$H:$H,ROW()))</f>
        <v/>
      </c>
      <c r="I117" t="str">
        <f t="shared" si="43"/>
        <v/>
      </c>
      <c r="J117" s="10" t="str">
        <f t="shared" si="44"/>
        <v/>
      </c>
      <c r="K117" s="11" t="str">
        <f t="shared" si="45"/>
        <v>—</v>
      </c>
      <c r="L117" t="str">
        <f t="shared" si="46"/>
        <v/>
      </c>
      <c r="M117" s="11" t="str">
        <f t="shared" si="47"/>
        <v>—</v>
      </c>
      <c r="N117" t="str">
        <f t="shared" si="48"/>
        <v/>
      </c>
      <c r="O117" s="11" t="str">
        <f t="shared" si="49"/>
        <v>—</v>
      </c>
      <c r="P117" t="str">
        <f t="shared" si="50"/>
        <v/>
      </c>
      <c r="Q117" s="11" t="str">
        <f t="shared" si="51"/>
        <v>—</v>
      </c>
      <c r="R117" t="str">
        <f t="shared" si="52"/>
        <v/>
      </c>
      <c r="S117" t="str">
        <f t="shared" si="53"/>
        <v/>
      </c>
      <c r="T117" t="str">
        <f t="shared" si="54"/>
        <v/>
      </c>
      <c r="U117" t="str">
        <f t="shared" si="55"/>
        <v/>
      </c>
      <c r="V117" t="str">
        <f t="shared" si="56"/>
        <v/>
      </c>
      <c r="W117" t="str">
        <f t="shared" si="57"/>
        <v/>
      </c>
      <c r="X117" t="str">
        <f t="shared" si="58"/>
        <v/>
      </c>
      <c r="Y117" t="str">
        <f t="shared" si="59"/>
        <v/>
      </c>
      <c r="Z117" t="str">
        <f t="shared" si="60"/>
        <v/>
      </c>
      <c r="AA117" t="str">
        <f t="shared" si="61"/>
        <v/>
      </c>
      <c r="AB117" t="str">
        <f t="shared" si="62"/>
        <v/>
      </c>
      <c r="AC117" t="str">
        <f t="shared" si="63"/>
        <v/>
      </c>
      <c r="AD117" t="str">
        <f t="shared" si="64"/>
        <v/>
      </c>
      <c r="AE117" t="str">
        <f t="shared" si="65"/>
        <v/>
      </c>
      <c r="AF117" t="str">
        <f t="shared" si="66"/>
        <v/>
      </c>
      <c r="AG117" t="str">
        <f t="shared" si="67"/>
        <v/>
      </c>
      <c r="AH117" t="str">
        <f t="shared" si="68"/>
        <v/>
      </c>
      <c r="AI117" t="str">
        <f t="shared" si="69"/>
        <v/>
      </c>
      <c r="AJ117" t="str">
        <f t="shared" si="70"/>
        <v/>
      </c>
      <c r="AK117" t="str">
        <f t="shared" si="71"/>
        <v/>
      </c>
      <c r="AL117" t="str">
        <f t="shared" si="72"/>
        <v/>
      </c>
      <c r="AM117" t="str">
        <f t="shared" si="73"/>
        <v/>
      </c>
      <c r="AN117" t="str">
        <f t="shared" si="74"/>
        <v/>
      </c>
      <c r="AO117" t="str">
        <f t="shared" si="75"/>
        <v/>
      </c>
      <c r="AP117" t="str">
        <f t="shared" si="76"/>
        <v/>
      </c>
      <c r="AQ117" t="str">
        <f t="shared" si="77"/>
        <v/>
      </c>
      <c r="AR117" t="str">
        <f t="shared" si="78"/>
        <v/>
      </c>
      <c r="AS117" t="str">
        <f t="shared" si="79"/>
        <v/>
      </c>
      <c r="AT117" t="str">
        <f t="shared" si="80"/>
        <v/>
      </c>
      <c r="AU117" t="str">
        <f t="shared" si="81"/>
        <v/>
      </c>
      <c r="AV117" t="str">
        <f t="shared" si="82"/>
        <v/>
      </c>
      <c r="AW117" t="str">
        <f t="shared" si="83"/>
        <v/>
      </c>
      <c r="AX117" t="str">
        <f t="shared" si="84"/>
        <v/>
      </c>
      <c r="AY117" t="str">
        <f t="shared" si="85"/>
        <v/>
      </c>
      <c r="AZ117" t="str">
        <f>IF(OR($A117="",$A117&lt;&gt;Ficha!$C$4),"",COUNTIF($A$2:$A117,Ficha!$C$4))</f>
        <v/>
      </c>
    </row>
    <row r="118" spans="1:52">
      <c r="A118" s="7" t="str">
        <f>IF(INDEX(Banco!$A:$A,ROW())="","",INDEX(Banco!$A:$A,ROW()))</f>
        <v/>
      </c>
      <c r="B118" s="7" t="str">
        <f>IF(INDEX(Banco!$B:$B,ROW())="","",INDEX(Banco!$B:$B,ROW()))</f>
        <v/>
      </c>
      <c r="C118" s="7" t="str">
        <f>IF(INDEX(Banco!$C:$C,ROW())="","",INDEX(Banco!$C:$C,ROW()))</f>
        <v/>
      </c>
      <c r="D118" s="8" t="str">
        <f>IF(INDEX(Banco!$D:$D,ROW())="","",INDEX(Banco!$D:$D,ROW()))</f>
        <v/>
      </c>
      <c r="E118" s="8" t="str">
        <f>IF(INDEX(Banco!$E:$E,ROW())="","",INDEX(Banco!$E:$E,ROW()))</f>
        <v/>
      </c>
      <c r="F118" s="9" t="str">
        <f>IF(INDEX(Banco!$F:$F,ROW())="","",INDEX(Banco!$F:$F,ROW()))</f>
        <v/>
      </c>
      <c r="G118" s="9" t="str">
        <f>IF(INDEX(Banco!$G:$G,ROW())="","",INDEX(Banco!$G:$G,ROW()))</f>
        <v/>
      </c>
      <c r="H118" s="7" t="str">
        <f>IF(INDEX(Banco!$H:$H,ROW())="","",INDEX(Banco!$H:$H,ROW()))</f>
        <v/>
      </c>
      <c r="I118" t="str">
        <f t="shared" si="43"/>
        <v/>
      </c>
      <c r="J118" s="10" t="str">
        <f t="shared" si="44"/>
        <v/>
      </c>
      <c r="K118" s="11" t="str">
        <f t="shared" si="45"/>
        <v>—</v>
      </c>
      <c r="L118" t="str">
        <f t="shared" si="46"/>
        <v/>
      </c>
      <c r="M118" s="11" t="str">
        <f t="shared" si="47"/>
        <v>—</v>
      </c>
      <c r="N118" t="str">
        <f t="shared" si="48"/>
        <v/>
      </c>
      <c r="O118" s="11" t="str">
        <f t="shared" si="49"/>
        <v>—</v>
      </c>
      <c r="P118" t="str">
        <f t="shared" si="50"/>
        <v/>
      </c>
      <c r="Q118" s="11" t="str">
        <f t="shared" si="51"/>
        <v>—</v>
      </c>
      <c r="R118" t="str">
        <f t="shared" si="52"/>
        <v/>
      </c>
      <c r="S118" t="str">
        <f t="shared" si="53"/>
        <v/>
      </c>
      <c r="T118" t="str">
        <f t="shared" si="54"/>
        <v/>
      </c>
      <c r="U118" t="str">
        <f t="shared" si="55"/>
        <v/>
      </c>
      <c r="V118" t="str">
        <f t="shared" si="56"/>
        <v/>
      </c>
      <c r="W118" t="str">
        <f t="shared" si="57"/>
        <v/>
      </c>
      <c r="X118" t="str">
        <f t="shared" si="58"/>
        <v/>
      </c>
      <c r="Y118" t="str">
        <f t="shared" si="59"/>
        <v/>
      </c>
      <c r="Z118" t="str">
        <f t="shared" si="60"/>
        <v/>
      </c>
      <c r="AA118" t="str">
        <f t="shared" si="61"/>
        <v/>
      </c>
      <c r="AB118" t="str">
        <f t="shared" si="62"/>
        <v/>
      </c>
      <c r="AC118" t="str">
        <f t="shared" si="63"/>
        <v/>
      </c>
      <c r="AD118" t="str">
        <f t="shared" si="64"/>
        <v/>
      </c>
      <c r="AE118" t="str">
        <f t="shared" si="65"/>
        <v/>
      </c>
      <c r="AF118" t="str">
        <f t="shared" si="66"/>
        <v/>
      </c>
      <c r="AG118" t="str">
        <f t="shared" si="67"/>
        <v/>
      </c>
      <c r="AH118" t="str">
        <f t="shared" si="68"/>
        <v/>
      </c>
      <c r="AI118" t="str">
        <f t="shared" si="69"/>
        <v/>
      </c>
      <c r="AJ118" t="str">
        <f t="shared" si="70"/>
        <v/>
      </c>
      <c r="AK118" t="str">
        <f t="shared" si="71"/>
        <v/>
      </c>
      <c r="AL118" t="str">
        <f t="shared" si="72"/>
        <v/>
      </c>
      <c r="AM118" t="str">
        <f t="shared" si="73"/>
        <v/>
      </c>
      <c r="AN118" t="str">
        <f t="shared" si="74"/>
        <v/>
      </c>
      <c r="AO118" t="str">
        <f t="shared" si="75"/>
        <v/>
      </c>
      <c r="AP118" t="str">
        <f t="shared" si="76"/>
        <v/>
      </c>
      <c r="AQ118" t="str">
        <f t="shared" si="77"/>
        <v/>
      </c>
      <c r="AR118" t="str">
        <f t="shared" si="78"/>
        <v/>
      </c>
      <c r="AS118" t="str">
        <f t="shared" si="79"/>
        <v/>
      </c>
      <c r="AT118" t="str">
        <f t="shared" si="80"/>
        <v/>
      </c>
      <c r="AU118" t="str">
        <f t="shared" si="81"/>
        <v/>
      </c>
      <c r="AV118" t="str">
        <f t="shared" si="82"/>
        <v/>
      </c>
      <c r="AW118" t="str">
        <f t="shared" si="83"/>
        <v/>
      </c>
      <c r="AX118" t="str">
        <f t="shared" si="84"/>
        <v/>
      </c>
      <c r="AY118" t="str">
        <f t="shared" si="85"/>
        <v/>
      </c>
      <c r="AZ118" t="str">
        <f>IF(OR($A118="",$A118&lt;&gt;Ficha!$C$4),"",COUNTIF($A$2:$A118,Ficha!$C$4))</f>
        <v/>
      </c>
    </row>
    <row r="119" spans="1:52">
      <c r="A119" s="7" t="str">
        <f>IF(INDEX(Banco!$A:$A,ROW())="","",INDEX(Banco!$A:$A,ROW()))</f>
        <v/>
      </c>
      <c r="B119" s="7" t="str">
        <f>IF(INDEX(Banco!$B:$B,ROW())="","",INDEX(Banco!$B:$B,ROW()))</f>
        <v/>
      </c>
      <c r="C119" s="7" t="str">
        <f>IF(INDEX(Banco!$C:$C,ROW())="","",INDEX(Banco!$C:$C,ROW()))</f>
        <v/>
      </c>
      <c r="D119" s="8" t="str">
        <f>IF(INDEX(Banco!$D:$D,ROW())="","",INDEX(Banco!$D:$D,ROW()))</f>
        <v/>
      </c>
      <c r="E119" s="8" t="str">
        <f>IF(INDEX(Banco!$E:$E,ROW())="","",INDEX(Banco!$E:$E,ROW()))</f>
        <v/>
      </c>
      <c r="F119" s="9" t="str">
        <f>IF(INDEX(Banco!$F:$F,ROW())="","",INDEX(Banco!$F:$F,ROW()))</f>
        <v/>
      </c>
      <c r="G119" s="9" t="str">
        <f>IF(INDEX(Banco!$G:$G,ROW())="","",INDEX(Banco!$G:$G,ROW()))</f>
        <v/>
      </c>
      <c r="H119" s="7" t="str">
        <f>IF(INDEX(Banco!$H:$H,ROW())="","",INDEX(Banco!$H:$H,ROW()))</f>
        <v/>
      </c>
      <c r="I119" t="str">
        <f t="shared" si="43"/>
        <v/>
      </c>
      <c r="J119" s="10" t="str">
        <f t="shared" si="44"/>
        <v/>
      </c>
      <c r="K119" s="11" t="str">
        <f t="shared" si="45"/>
        <v>—</v>
      </c>
      <c r="L119" t="str">
        <f t="shared" si="46"/>
        <v/>
      </c>
      <c r="M119" s="11" t="str">
        <f t="shared" si="47"/>
        <v>—</v>
      </c>
      <c r="N119" t="str">
        <f t="shared" si="48"/>
        <v/>
      </c>
      <c r="O119" s="11" t="str">
        <f t="shared" si="49"/>
        <v>—</v>
      </c>
      <c r="P119" t="str">
        <f t="shared" si="50"/>
        <v/>
      </c>
      <c r="Q119" s="11" t="str">
        <f t="shared" si="51"/>
        <v>—</v>
      </c>
      <c r="R119" t="str">
        <f t="shared" si="52"/>
        <v/>
      </c>
      <c r="S119" t="str">
        <f t="shared" si="53"/>
        <v/>
      </c>
      <c r="T119" t="str">
        <f t="shared" si="54"/>
        <v/>
      </c>
      <c r="U119" t="str">
        <f t="shared" si="55"/>
        <v/>
      </c>
      <c r="V119" t="str">
        <f t="shared" si="56"/>
        <v/>
      </c>
      <c r="W119" t="str">
        <f t="shared" si="57"/>
        <v/>
      </c>
      <c r="X119" t="str">
        <f t="shared" si="58"/>
        <v/>
      </c>
      <c r="Y119" t="str">
        <f t="shared" si="59"/>
        <v/>
      </c>
      <c r="Z119" t="str">
        <f t="shared" si="60"/>
        <v/>
      </c>
      <c r="AA119" t="str">
        <f t="shared" si="61"/>
        <v/>
      </c>
      <c r="AB119" t="str">
        <f t="shared" si="62"/>
        <v/>
      </c>
      <c r="AC119" t="str">
        <f t="shared" si="63"/>
        <v/>
      </c>
      <c r="AD119" t="str">
        <f t="shared" si="64"/>
        <v/>
      </c>
      <c r="AE119" t="str">
        <f t="shared" si="65"/>
        <v/>
      </c>
      <c r="AF119" t="str">
        <f t="shared" si="66"/>
        <v/>
      </c>
      <c r="AG119" t="str">
        <f t="shared" si="67"/>
        <v/>
      </c>
      <c r="AH119" t="str">
        <f t="shared" si="68"/>
        <v/>
      </c>
      <c r="AI119" t="str">
        <f t="shared" si="69"/>
        <v/>
      </c>
      <c r="AJ119" t="str">
        <f t="shared" si="70"/>
        <v/>
      </c>
      <c r="AK119" t="str">
        <f t="shared" si="71"/>
        <v/>
      </c>
      <c r="AL119" t="str">
        <f t="shared" si="72"/>
        <v/>
      </c>
      <c r="AM119" t="str">
        <f t="shared" si="73"/>
        <v/>
      </c>
      <c r="AN119" t="str">
        <f t="shared" si="74"/>
        <v/>
      </c>
      <c r="AO119" t="str">
        <f t="shared" si="75"/>
        <v/>
      </c>
      <c r="AP119" t="str">
        <f t="shared" si="76"/>
        <v/>
      </c>
      <c r="AQ119" t="str">
        <f t="shared" si="77"/>
        <v/>
      </c>
      <c r="AR119" t="str">
        <f t="shared" si="78"/>
        <v/>
      </c>
      <c r="AS119" t="str">
        <f t="shared" si="79"/>
        <v/>
      </c>
      <c r="AT119" t="str">
        <f t="shared" si="80"/>
        <v/>
      </c>
      <c r="AU119" t="str">
        <f t="shared" si="81"/>
        <v/>
      </c>
      <c r="AV119" t="str">
        <f t="shared" si="82"/>
        <v/>
      </c>
      <c r="AW119" t="str">
        <f t="shared" si="83"/>
        <v/>
      </c>
      <c r="AX119" t="str">
        <f t="shared" si="84"/>
        <v/>
      </c>
      <c r="AY119" t="str">
        <f t="shared" si="85"/>
        <v/>
      </c>
      <c r="AZ119" t="str">
        <f>IF(OR($A119="",$A119&lt;&gt;Ficha!$C$4),"",COUNTIF($A$2:$A119,Ficha!$C$4))</f>
        <v/>
      </c>
    </row>
    <row r="120" spans="1:52">
      <c r="A120" s="7" t="str">
        <f>IF(INDEX(Banco!$A:$A,ROW())="","",INDEX(Banco!$A:$A,ROW()))</f>
        <v/>
      </c>
      <c r="B120" s="7" t="str">
        <f>IF(INDEX(Banco!$B:$B,ROW())="","",INDEX(Banco!$B:$B,ROW()))</f>
        <v/>
      </c>
      <c r="C120" s="7" t="str">
        <f>IF(INDEX(Banco!$C:$C,ROW())="","",INDEX(Banco!$C:$C,ROW()))</f>
        <v/>
      </c>
      <c r="D120" s="8" t="str">
        <f>IF(INDEX(Banco!$D:$D,ROW())="","",INDEX(Banco!$D:$D,ROW()))</f>
        <v/>
      </c>
      <c r="E120" s="8" t="str">
        <f>IF(INDEX(Banco!$E:$E,ROW())="","",INDEX(Banco!$E:$E,ROW()))</f>
        <v/>
      </c>
      <c r="F120" s="9" t="str">
        <f>IF(INDEX(Banco!$F:$F,ROW())="","",INDEX(Banco!$F:$F,ROW()))</f>
        <v/>
      </c>
      <c r="G120" s="9" t="str">
        <f>IF(INDEX(Banco!$G:$G,ROW())="","",INDEX(Banco!$G:$G,ROW()))</f>
        <v/>
      </c>
      <c r="H120" s="7" t="str">
        <f>IF(INDEX(Banco!$H:$H,ROW())="","",INDEX(Banco!$H:$H,ROW()))</f>
        <v/>
      </c>
      <c r="I120" t="str">
        <f t="shared" si="43"/>
        <v/>
      </c>
      <c r="J120" s="10" t="str">
        <f t="shared" si="44"/>
        <v/>
      </c>
      <c r="K120" s="11" t="str">
        <f t="shared" si="45"/>
        <v>—</v>
      </c>
      <c r="L120" t="str">
        <f t="shared" si="46"/>
        <v/>
      </c>
      <c r="M120" s="11" t="str">
        <f t="shared" si="47"/>
        <v>—</v>
      </c>
      <c r="N120" t="str">
        <f t="shared" si="48"/>
        <v/>
      </c>
      <c r="O120" s="11" t="str">
        <f t="shared" si="49"/>
        <v>—</v>
      </c>
      <c r="P120" t="str">
        <f t="shared" si="50"/>
        <v/>
      </c>
      <c r="Q120" s="11" t="str">
        <f t="shared" si="51"/>
        <v>—</v>
      </c>
      <c r="R120" t="str">
        <f t="shared" si="52"/>
        <v/>
      </c>
      <c r="S120" t="str">
        <f t="shared" si="53"/>
        <v/>
      </c>
      <c r="T120" t="str">
        <f t="shared" si="54"/>
        <v/>
      </c>
      <c r="U120" t="str">
        <f t="shared" si="55"/>
        <v/>
      </c>
      <c r="V120" t="str">
        <f t="shared" si="56"/>
        <v/>
      </c>
      <c r="W120" t="str">
        <f t="shared" si="57"/>
        <v/>
      </c>
      <c r="X120" t="str">
        <f t="shared" si="58"/>
        <v/>
      </c>
      <c r="Y120" t="str">
        <f t="shared" si="59"/>
        <v/>
      </c>
      <c r="Z120" t="str">
        <f t="shared" si="60"/>
        <v/>
      </c>
      <c r="AA120" t="str">
        <f t="shared" si="61"/>
        <v/>
      </c>
      <c r="AB120" t="str">
        <f t="shared" si="62"/>
        <v/>
      </c>
      <c r="AC120" t="str">
        <f t="shared" si="63"/>
        <v/>
      </c>
      <c r="AD120" t="str">
        <f t="shared" si="64"/>
        <v/>
      </c>
      <c r="AE120" t="str">
        <f t="shared" si="65"/>
        <v/>
      </c>
      <c r="AF120" t="str">
        <f t="shared" si="66"/>
        <v/>
      </c>
      <c r="AG120" t="str">
        <f t="shared" si="67"/>
        <v/>
      </c>
      <c r="AH120" t="str">
        <f t="shared" si="68"/>
        <v/>
      </c>
      <c r="AI120" t="str">
        <f t="shared" si="69"/>
        <v/>
      </c>
      <c r="AJ120" t="str">
        <f t="shared" si="70"/>
        <v/>
      </c>
      <c r="AK120" t="str">
        <f t="shared" si="71"/>
        <v/>
      </c>
      <c r="AL120" t="str">
        <f t="shared" si="72"/>
        <v/>
      </c>
      <c r="AM120" t="str">
        <f t="shared" si="73"/>
        <v/>
      </c>
      <c r="AN120" t="str">
        <f t="shared" si="74"/>
        <v/>
      </c>
      <c r="AO120" t="str">
        <f t="shared" si="75"/>
        <v/>
      </c>
      <c r="AP120" t="str">
        <f t="shared" si="76"/>
        <v/>
      </c>
      <c r="AQ120" t="str">
        <f t="shared" si="77"/>
        <v/>
      </c>
      <c r="AR120" t="str">
        <f t="shared" si="78"/>
        <v/>
      </c>
      <c r="AS120" t="str">
        <f t="shared" si="79"/>
        <v/>
      </c>
      <c r="AT120" t="str">
        <f t="shared" si="80"/>
        <v/>
      </c>
      <c r="AU120" t="str">
        <f t="shared" si="81"/>
        <v/>
      </c>
      <c r="AV120" t="str">
        <f t="shared" si="82"/>
        <v/>
      </c>
      <c r="AW120" t="str">
        <f t="shared" si="83"/>
        <v/>
      </c>
      <c r="AX120" t="str">
        <f t="shared" si="84"/>
        <v/>
      </c>
      <c r="AY120" t="str">
        <f t="shared" si="85"/>
        <v/>
      </c>
      <c r="AZ120" t="str">
        <f>IF(OR($A120="",$A120&lt;&gt;Ficha!$C$4),"",COUNTIF($A$2:$A120,Ficha!$C$4))</f>
        <v/>
      </c>
    </row>
    <row r="121" spans="1:52">
      <c r="A121" s="7" t="str">
        <f>IF(INDEX(Banco!$A:$A,ROW())="","",INDEX(Banco!$A:$A,ROW()))</f>
        <v/>
      </c>
      <c r="B121" s="7" t="str">
        <f>IF(INDEX(Banco!$B:$B,ROW())="","",INDEX(Banco!$B:$B,ROW()))</f>
        <v/>
      </c>
      <c r="C121" s="7" t="str">
        <f>IF(INDEX(Banco!$C:$C,ROW())="","",INDEX(Banco!$C:$C,ROW()))</f>
        <v/>
      </c>
      <c r="D121" s="8" t="str">
        <f>IF(INDEX(Banco!$D:$D,ROW())="","",INDEX(Banco!$D:$D,ROW()))</f>
        <v/>
      </c>
      <c r="E121" s="8" t="str">
        <f>IF(INDEX(Banco!$E:$E,ROW())="","",INDEX(Banco!$E:$E,ROW()))</f>
        <v/>
      </c>
      <c r="F121" s="9" t="str">
        <f>IF(INDEX(Banco!$F:$F,ROW())="","",INDEX(Banco!$F:$F,ROW()))</f>
        <v/>
      </c>
      <c r="G121" s="9" t="str">
        <f>IF(INDEX(Banco!$G:$G,ROW())="","",INDEX(Banco!$G:$G,ROW()))</f>
        <v/>
      </c>
      <c r="H121" s="7" t="str">
        <f>IF(INDEX(Banco!$H:$H,ROW())="","",INDEX(Banco!$H:$H,ROW()))</f>
        <v/>
      </c>
      <c r="I121" t="str">
        <f t="shared" si="43"/>
        <v/>
      </c>
      <c r="J121" s="10" t="str">
        <f t="shared" si="44"/>
        <v/>
      </c>
      <c r="K121" s="11" t="str">
        <f t="shared" si="45"/>
        <v>—</v>
      </c>
      <c r="L121" t="str">
        <f t="shared" si="46"/>
        <v/>
      </c>
      <c r="M121" s="11" t="str">
        <f t="shared" si="47"/>
        <v>—</v>
      </c>
      <c r="N121" t="str">
        <f t="shared" si="48"/>
        <v/>
      </c>
      <c r="O121" s="11" t="str">
        <f t="shared" si="49"/>
        <v>—</v>
      </c>
      <c r="P121" t="str">
        <f t="shared" si="50"/>
        <v/>
      </c>
      <c r="Q121" s="11" t="str">
        <f t="shared" si="51"/>
        <v>—</v>
      </c>
      <c r="R121" t="str">
        <f t="shared" si="52"/>
        <v/>
      </c>
      <c r="S121" t="str">
        <f t="shared" si="53"/>
        <v/>
      </c>
      <c r="T121" t="str">
        <f t="shared" si="54"/>
        <v/>
      </c>
      <c r="U121" t="str">
        <f t="shared" si="55"/>
        <v/>
      </c>
      <c r="V121" t="str">
        <f t="shared" si="56"/>
        <v/>
      </c>
      <c r="W121" t="str">
        <f t="shared" si="57"/>
        <v/>
      </c>
      <c r="X121" t="str">
        <f t="shared" si="58"/>
        <v/>
      </c>
      <c r="Y121" t="str">
        <f t="shared" si="59"/>
        <v/>
      </c>
      <c r="Z121" t="str">
        <f t="shared" si="60"/>
        <v/>
      </c>
      <c r="AA121" t="str">
        <f t="shared" si="61"/>
        <v/>
      </c>
      <c r="AB121" t="str">
        <f t="shared" si="62"/>
        <v/>
      </c>
      <c r="AC121" t="str">
        <f t="shared" si="63"/>
        <v/>
      </c>
      <c r="AD121" t="str">
        <f t="shared" si="64"/>
        <v/>
      </c>
      <c r="AE121" t="str">
        <f t="shared" si="65"/>
        <v/>
      </c>
      <c r="AF121" t="str">
        <f t="shared" si="66"/>
        <v/>
      </c>
      <c r="AG121" t="str">
        <f t="shared" si="67"/>
        <v/>
      </c>
      <c r="AH121" t="str">
        <f t="shared" si="68"/>
        <v/>
      </c>
      <c r="AI121" t="str">
        <f t="shared" si="69"/>
        <v/>
      </c>
      <c r="AJ121" t="str">
        <f t="shared" si="70"/>
        <v/>
      </c>
      <c r="AK121" t="str">
        <f t="shared" si="71"/>
        <v/>
      </c>
      <c r="AL121" t="str">
        <f t="shared" si="72"/>
        <v/>
      </c>
      <c r="AM121" t="str">
        <f t="shared" si="73"/>
        <v/>
      </c>
      <c r="AN121" t="str">
        <f t="shared" si="74"/>
        <v/>
      </c>
      <c r="AO121" t="str">
        <f t="shared" si="75"/>
        <v/>
      </c>
      <c r="AP121" t="str">
        <f t="shared" si="76"/>
        <v/>
      </c>
      <c r="AQ121" t="str">
        <f t="shared" si="77"/>
        <v/>
      </c>
      <c r="AR121" t="str">
        <f t="shared" si="78"/>
        <v/>
      </c>
      <c r="AS121" t="str">
        <f t="shared" si="79"/>
        <v/>
      </c>
      <c r="AT121" t="str">
        <f t="shared" si="80"/>
        <v/>
      </c>
      <c r="AU121" t="str">
        <f t="shared" si="81"/>
        <v/>
      </c>
      <c r="AV121" t="str">
        <f t="shared" si="82"/>
        <v/>
      </c>
      <c r="AW121" t="str">
        <f t="shared" si="83"/>
        <v/>
      </c>
      <c r="AX121" t="str">
        <f t="shared" si="84"/>
        <v/>
      </c>
      <c r="AY121" t="str">
        <f t="shared" si="85"/>
        <v/>
      </c>
      <c r="AZ121" t="str">
        <f>IF(OR($A121="",$A121&lt;&gt;Ficha!$C$4),"",COUNTIF($A$2:$A121,Ficha!$C$4))</f>
        <v/>
      </c>
    </row>
    <row r="122" spans="1:52">
      <c r="A122" s="7" t="str">
        <f>IF(INDEX(Banco!$A:$A,ROW())="","",INDEX(Banco!$A:$A,ROW()))</f>
        <v/>
      </c>
      <c r="B122" s="7" t="str">
        <f>IF(INDEX(Banco!$B:$B,ROW())="","",INDEX(Banco!$B:$B,ROW()))</f>
        <v/>
      </c>
      <c r="C122" s="7" t="str">
        <f>IF(INDEX(Banco!$C:$C,ROW())="","",INDEX(Banco!$C:$C,ROW()))</f>
        <v/>
      </c>
      <c r="D122" s="8" t="str">
        <f>IF(INDEX(Banco!$D:$D,ROW())="","",INDEX(Banco!$D:$D,ROW()))</f>
        <v/>
      </c>
      <c r="E122" s="8" t="str">
        <f>IF(INDEX(Banco!$E:$E,ROW())="","",INDEX(Banco!$E:$E,ROW()))</f>
        <v/>
      </c>
      <c r="F122" s="9" t="str">
        <f>IF(INDEX(Banco!$F:$F,ROW())="","",INDEX(Banco!$F:$F,ROW()))</f>
        <v/>
      </c>
      <c r="G122" s="9" t="str">
        <f>IF(INDEX(Banco!$G:$G,ROW())="","",INDEX(Banco!$G:$G,ROW()))</f>
        <v/>
      </c>
      <c r="H122" s="7" t="str">
        <f>IF(INDEX(Banco!$H:$H,ROW())="","",INDEX(Banco!$H:$H,ROW()))</f>
        <v/>
      </c>
      <c r="I122" t="str">
        <f t="shared" si="43"/>
        <v/>
      </c>
      <c r="J122" s="10" t="str">
        <f t="shared" si="44"/>
        <v/>
      </c>
      <c r="K122" s="11" t="str">
        <f t="shared" si="45"/>
        <v>—</v>
      </c>
      <c r="L122" t="str">
        <f t="shared" si="46"/>
        <v/>
      </c>
      <c r="M122" s="11" t="str">
        <f t="shared" si="47"/>
        <v>—</v>
      </c>
      <c r="N122" t="str">
        <f t="shared" si="48"/>
        <v/>
      </c>
      <c r="O122" s="11" t="str">
        <f t="shared" si="49"/>
        <v>—</v>
      </c>
      <c r="P122" t="str">
        <f t="shared" si="50"/>
        <v/>
      </c>
      <c r="Q122" s="11" t="str">
        <f t="shared" si="51"/>
        <v>—</v>
      </c>
      <c r="R122" t="str">
        <f t="shared" si="52"/>
        <v/>
      </c>
      <c r="S122" t="str">
        <f t="shared" si="53"/>
        <v/>
      </c>
      <c r="T122" t="str">
        <f t="shared" si="54"/>
        <v/>
      </c>
      <c r="U122" t="str">
        <f t="shared" si="55"/>
        <v/>
      </c>
      <c r="V122" t="str">
        <f t="shared" si="56"/>
        <v/>
      </c>
      <c r="W122" t="str">
        <f t="shared" si="57"/>
        <v/>
      </c>
      <c r="X122" t="str">
        <f t="shared" si="58"/>
        <v/>
      </c>
      <c r="Y122" t="str">
        <f t="shared" si="59"/>
        <v/>
      </c>
      <c r="Z122" t="str">
        <f t="shared" si="60"/>
        <v/>
      </c>
      <c r="AA122" t="str">
        <f t="shared" si="61"/>
        <v/>
      </c>
      <c r="AB122" t="str">
        <f t="shared" si="62"/>
        <v/>
      </c>
      <c r="AC122" t="str">
        <f t="shared" si="63"/>
        <v/>
      </c>
      <c r="AD122" t="str">
        <f t="shared" si="64"/>
        <v/>
      </c>
      <c r="AE122" t="str">
        <f t="shared" si="65"/>
        <v/>
      </c>
      <c r="AF122" t="str">
        <f t="shared" si="66"/>
        <v/>
      </c>
      <c r="AG122" t="str">
        <f t="shared" si="67"/>
        <v/>
      </c>
      <c r="AH122" t="str">
        <f t="shared" si="68"/>
        <v/>
      </c>
      <c r="AI122" t="str">
        <f t="shared" si="69"/>
        <v/>
      </c>
      <c r="AJ122" t="str">
        <f t="shared" si="70"/>
        <v/>
      </c>
      <c r="AK122" t="str">
        <f t="shared" si="71"/>
        <v/>
      </c>
      <c r="AL122" t="str">
        <f t="shared" si="72"/>
        <v/>
      </c>
      <c r="AM122" t="str">
        <f t="shared" si="73"/>
        <v/>
      </c>
      <c r="AN122" t="str">
        <f t="shared" si="74"/>
        <v/>
      </c>
      <c r="AO122" t="str">
        <f t="shared" si="75"/>
        <v/>
      </c>
      <c r="AP122" t="str">
        <f t="shared" si="76"/>
        <v/>
      </c>
      <c r="AQ122" t="str">
        <f t="shared" si="77"/>
        <v/>
      </c>
      <c r="AR122" t="str">
        <f t="shared" si="78"/>
        <v/>
      </c>
      <c r="AS122" t="str">
        <f t="shared" si="79"/>
        <v/>
      </c>
      <c r="AT122" t="str">
        <f t="shared" si="80"/>
        <v/>
      </c>
      <c r="AU122" t="str">
        <f t="shared" si="81"/>
        <v/>
      </c>
      <c r="AV122" t="str">
        <f t="shared" si="82"/>
        <v/>
      </c>
      <c r="AW122" t="str">
        <f t="shared" si="83"/>
        <v/>
      </c>
      <c r="AX122" t="str">
        <f t="shared" si="84"/>
        <v/>
      </c>
      <c r="AY122" t="str">
        <f t="shared" si="85"/>
        <v/>
      </c>
      <c r="AZ122" t="str">
        <f>IF(OR($A122="",$A122&lt;&gt;Ficha!$C$4),"",COUNTIF($A$2:$A122,Ficha!$C$4))</f>
        <v/>
      </c>
    </row>
    <row r="123" spans="1:52">
      <c r="A123" s="7" t="str">
        <f>IF(INDEX(Banco!$A:$A,ROW())="","",INDEX(Banco!$A:$A,ROW()))</f>
        <v/>
      </c>
      <c r="B123" s="7" t="str">
        <f>IF(INDEX(Banco!$B:$B,ROW())="","",INDEX(Banco!$B:$B,ROW()))</f>
        <v/>
      </c>
      <c r="C123" s="7" t="str">
        <f>IF(INDEX(Banco!$C:$C,ROW())="","",INDEX(Banco!$C:$C,ROW()))</f>
        <v/>
      </c>
      <c r="D123" s="8" t="str">
        <f>IF(INDEX(Banco!$D:$D,ROW())="","",INDEX(Banco!$D:$D,ROW()))</f>
        <v/>
      </c>
      <c r="E123" s="8" t="str">
        <f>IF(INDEX(Banco!$E:$E,ROW())="","",INDEX(Banco!$E:$E,ROW()))</f>
        <v/>
      </c>
      <c r="F123" s="9" t="str">
        <f>IF(INDEX(Banco!$F:$F,ROW())="","",INDEX(Banco!$F:$F,ROW()))</f>
        <v/>
      </c>
      <c r="G123" s="9" t="str">
        <f>IF(INDEX(Banco!$G:$G,ROW())="","",INDEX(Banco!$G:$G,ROW()))</f>
        <v/>
      </c>
      <c r="H123" s="7" t="str">
        <f>IF(INDEX(Banco!$H:$H,ROW())="","",INDEX(Banco!$H:$H,ROW()))</f>
        <v/>
      </c>
      <c r="I123" t="str">
        <f t="shared" si="43"/>
        <v/>
      </c>
      <c r="J123" s="10" t="str">
        <f t="shared" si="44"/>
        <v/>
      </c>
      <c r="K123" s="11" t="str">
        <f t="shared" si="45"/>
        <v>—</v>
      </c>
      <c r="L123" t="str">
        <f t="shared" si="46"/>
        <v/>
      </c>
      <c r="M123" s="11" t="str">
        <f t="shared" si="47"/>
        <v>—</v>
      </c>
      <c r="N123" t="str">
        <f t="shared" si="48"/>
        <v/>
      </c>
      <c r="O123" s="11" t="str">
        <f t="shared" si="49"/>
        <v>—</v>
      </c>
      <c r="P123" t="str">
        <f t="shared" si="50"/>
        <v/>
      </c>
      <c r="Q123" s="11" t="str">
        <f t="shared" si="51"/>
        <v>—</v>
      </c>
      <c r="R123" t="str">
        <f t="shared" si="52"/>
        <v/>
      </c>
      <c r="S123" t="str">
        <f t="shared" si="53"/>
        <v/>
      </c>
      <c r="T123" t="str">
        <f t="shared" si="54"/>
        <v/>
      </c>
      <c r="U123" t="str">
        <f t="shared" si="55"/>
        <v/>
      </c>
      <c r="V123" t="str">
        <f t="shared" si="56"/>
        <v/>
      </c>
      <c r="W123" t="str">
        <f t="shared" si="57"/>
        <v/>
      </c>
      <c r="X123" t="str">
        <f t="shared" si="58"/>
        <v/>
      </c>
      <c r="Y123" t="str">
        <f t="shared" si="59"/>
        <v/>
      </c>
      <c r="Z123" t="str">
        <f t="shared" si="60"/>
        <v/>
      </c>
      <c r="AA123" t="str">
        <f t="shared" si="61"/>
        <v/>
      </c>
      <c r="AB123" t="str">
        <f t="shared" si="62"/>
        <v/>
      </c>
      <c r="AC123" t="str">
        <f t="shared" si="63"/>
        <v/>
      </c>
      <c r="AD123" t="str">
        <f t="shared" si="64"/>
        <v/>
      </c>
      <c r="AE123" t="str">
        <f t="shared" si="65"/>
        <v/>
      </c>
      <c r="AF123" t="str">
        <f t="shared" si="66"/>
        <v/>
      </c>
      <c r="AG123" t="str">
        <f t="shared" si="67"/>
        <v/>
      </c>
      <c r="AH123" t="str">
        <f t="shared" si="68"/>
        <v/>
      </c>
      <c r="AI123" t="str">
        <f t="shared" si="69"/>
        <v/>
      </c>
      <c r="AJ123" t="str">
        <f t="shared" si="70"/>
        <v/>
      </c>
      <c r="AK123" t="str">
        <f t="shared" si="71"/>
        <v/>
      </c>
      <c r="AL123" t="str">
        <f t="shared" si="72"/>
        <v/>
      </c>
      <c r="AM123" t="str">
        <f t="shared" si="73"/>
        <v/>
      </c>
      <c r="AN123" t="str">
        <f t="shared" si="74"/>
        <v/>
      </c>
      <c r="AO123" t="str">
        <f t="shared" si="75"/>
        <v/>
      </c>
      <c r="AP123" t="str">
        <f t="shared" si="76"/>
        <v/>
      </c>
      <c r="AQ123" t="str">
        <f t="shared" si="77"/>
        <v/>
      </c>
      <c r="AR123" t="str">
        <f t="shared" si="78"/>
        <v/>
      </c>
      <c r="AS123" t="str">
        <f t="shared" si="79"/>
        <v/>
      </c>
      <c r="AT123" t="str">
        <f t="shared" si="80"/>
        <v/>
      </c>
      <c r="AU123" t="str">
        <f t="shared" si="81"/>
        <v/>
      </c>
      <c r="AV123" t="str">
        <f t="shared" si="82"/>
        <v/>
      </c>
      <c r="AW123" t="str">
        <f t="shared" si="83"/>
        <v/>
      </c>
      <c r="AX123" t="str">
        <f t="shared" si="84"/>
        <v/>
      </c>
      <c r="AY123" t="str">
        <f t="shared" si="85"/>
        <v/>
      </c>
      <c r="AZ123" t="str">
        <f>IF(OR($A123="",$A123&lt;&gt;Ficha!$C$4),"",COUNTIF($A$2:$A123,Ficha!$C$4))</f>
        <v/>
      </c>
    </row>
    <row r="124" spans="1:52">
      <c r="A124" s="7" t="str">
        <f>IF(INDEX(Banco!$A:$A,ROW())="","",INDEX(Banco!$A:$A,ROW()))</f>
        <v/>
      </c>
      <c r="B124" s="7" t="str">
        <f>IF(INDEX(Banco!$B:$B,ROW())="","",INDEX(Banco!$B:$B,ROW()))</f>
        <v/>
      </c>
      <c r="C124" s="7" t="str">
        <f>IF(INDEX(Banco!$C:$C,ROW())="","",INDEX(Banco!$C:$C,ROW()))</f>
        <v/>
      </c>
      <c r="D124" s="8" t="str">
        <f>IF(INDEX(Banco!$D:$D,ROW())="","",INDEX(Banco!$D:$D,ROW()))</f>
        <v/>
      </c>
      <c r="E124" s="8" t="str">
        <f>IF(INDEX(Banco!$E:$E,ROW())="","",INDEX(Banco!$E:$E,ROW()))</f>
        <v/>
      </c>
      <c r="F124" s="9" t="str">
        <f>IF(INDEX(Banco!$F:$F,ROW())="","",INDEX(Banco!$F:$F,ROW()))</f>
        <v/>
      </c>
      <c r="G124" s="9" t="str">
        <f>IF(INDEX(Banco!$G:$G,ROW())="","",INDEX(Banco!$G:$G,ROW()))</f>
        <v/>
      </c>
      <c r="H124" s="7" t="str">
        <f>IF(INDEX(Banco!$H:$H,ROW())="","",INDEX(Banco!$H:$H,ROW()))</f>
        <v/>
      </c>
      <c r="I124" t="str">
        <f t="shared" si="43"/>
        <v/>
      </c>
      <c r="J124" s="10" t="str">
        <f t="shared" si="44"/>
        <v/>
      </c>
      <c r="K124" s="11" t="str">
        <f t="shared" si="45"/>
        <v>—</v>
      </c>
      <c r="L124" t="str">
        <f t="shared" si="46"/>
        <v/>
      </c>
      <c r="M124" s="11" t="str">
        <f t="shared" si="47"/>
        <v>—</v>
      </c>
      <c r="N124" t="str">
        <f t="shared" si="48"/>
        <v/>
      </c>
      <c r="O124" s="11" t="str">
        <f t="shared" si="49"/>
        <v>—</v>
      </c>
      <c r="P124" t="str">
        <f t="shared" si="50"/>
        <v/>
      </c>
      <c r="Q124" s="11" t="str">
        <f t="shared" si="51"/>
        <v>—</v>
      </c>
      <c r="R124" t="str">
        <f t="shared" si="52"/>
        <v/>
      </c>
      <c r="S124" t="str">
        <f t="shared" si="53"/>
        <v/>
      </c>
      <c r="T124" t="str">
        <f t="shared" si="54"/>
        <v/>
      </c>
      <c r="U124" t="str">
        <f t="shared" si="55"/>
        <v/>
      </c>
      <c r="V124" t="str">
        <f t="shared" si="56"/>
        <v/>
      </c>
      <c r="W124" t="str">
        <f t="shared" si="57"/>
        <v/>
      </c>
      <c r="X124" t="str">
        <f t="shared" si="58"/>
        <v/>
      </c>
      <c r="Y124" t="str">
        <f t="shared" si="59"/>
        <v/>
      </c>
      <c r="Z124" t="str">
        <f t="shared" si="60"/>
        <v/>
      </c>
      <c r="AA124" t="str">
        <f t="shared" si="61"/>
        <v/>
      </c>
      <c r="AB124" t="str">
        <f t="shared" si="62"/>
        <v/>
      </c>
      <c r="AC124" t="str">
        <f t="shared" si="63"/>
        <v/>
      </c>
      <c r="AD124" t="str">
        <f t="shared" si="64"/>
        <v/>
      </c>
      <c r="AE124" t="str">
        <f t="shared" si="65"/>
        <v/>
      </c>
      <c r="AF124" t="str">
        <f t="shared" si="66"/>
        <v/>
      </c>
      <c r="AG124" t="str">
        <f t="shared" si="67"/>
        <v/>
      </c>
      <c r="AH124" t="str">
        <f t="shared" si="68"/>
        <v/>
      </c>
      <c r="AI124" t="str">
        <f t="shared" si="69"/>
        <v/>
      </c>
      <c r="AJ124" t="str">
        <f t="shared" si="70"/>
        <v/>
      </c>
      <c r="AK124" t="str">
        <f t="shared" si="71"/>
        <v/>
      </c>
      <c r="AL124" t="str">
        <f t="shared" si="72"/>
        <v/>
      </c>
      <c r="AM124" t="str">
        <f t="shared" si="73"/>
        <v/>
      </c>
      <c r="AN124" t="str">
        <f t="shared" si="74"/>
        <v/>
      </c>
      <c r="AO124" t="str">
        <f t="shared" si="75"/>
        <v/>
      </c>
      <c r="AP124" t="str">
        <f t="shared" si="76"/>
        <v/>
      </c>
      <c r="AQ124" t="str">
        <f t="shared" si="77"/>
        <v/>
      </c>
      <c r="AR124" t="str">
        <f t="shared" si="78"/>
        <v/>
      </c>
      <c r="AS124" t="str">
        <f t="shared" si="79"/>
        <v/>
      </c>
      <c r="AT124" t="str">
        <f t="shared" si="80"/>
        <v/>
      </c>
      <c r="AU124" t="str">
        <f t="shared" si="81"/>
        <v/>
      </c>
      <c r="AV124" t="str">
        <f t="shared" si="82"/>
        <v/>
      </c>
      <c r="AW124" t="str">
        <f t="shared" si="83"/>
        <v/>
      </c>
      <c r="AX124" t="str">
        <f t="shared" si="84"/>
        <v/>
      </c>
      <c r="AY124" t="str">
        <f t="shared" si="85"/>
        <v/>
      </c>
      <c r="AZ124" t="str">
        <f>IF(OR($A124="",$A124&lt;&gt;Ficha!$C$4),"",COUNTIF($A$2:$A124,Ficha!$C$4))</f>
        <v/>
      </c>
    </row>
    <row r="125" spans="1:52">
      <c r="A125" s="7" t="str">
        <f>IF(INDEX(Banco!$A:$A,ROW())="","",INDEX(Banco!$A:$A,ROW()))</f>
        <v/>
      </c>
      <c r="B125" s="7" t="str">
        <f>IF(INDEX(Banco!$B:$B,ROW())="","",INDEX(Banco!$B:$B,ROW()))</f>
        <v/>
      </c>
      <c r="C125" s="7" t="str">
        <f>IF(INDEX(Banco!$C:$C,ROW())="","",INDEX(Banco!$C:$C,ROW()))</f>
        <v/>
      </c>
      <c r="D125" s="8" t="str">
        <f>IF(INDEX(Banco!$D:$D,ROW())="","",INDEX(Banco!$D:$D,ROW()))</f>
        <v/>
      </c>
      <c r="E125" s="8" t="str">
        <f>IF(INDEX(Banco!$E:$E,ROW())="","",INDEX(Banco!$E:$E,ROW()))</f>
        <v/>
      </c>
      <c r="F125" s="9" t="str">
        <f>IF(INDEX(Banco!$F:$F,ROW())="","",INDEX(Banco!$F:$F,ROW()))</f>
        <v/>
      </c>
      <c r="G125" s="9" t="str">
        <f>IF(INDEX(Banco!$G:$G,ROW())="","",INDEX(Banco!$G:$G,ROW()))</f>
        <v/>
      </c>
      <c r="H125" s="7" t="str">
        <f>IF(INDEX(Banco!$H:$H,ROW())="","",INDEX(Banco!$H:$H,ROW()))</f>
        <v/>
      </c>
      <c r="I125" t="str">
        <f t="shared" si="43"/>
        <v/>
      </c>
      <c r="J125" s="10" t="str">
        <f t="shared" si="44"/>
        <v/>
      </c>
      <c r="K125" s="11" t="str">
        <f t="shared" si="45"/>
        <v>—</v>
      </c>
      <c r="L125" t="str">
        <f t="shared" si="46"/>
        <v/>
      </c>
      <c r="M125" s="11" t="str">
        <f t="shared" si="47"/>
        <v>—</v>
      </c>
      <c r="N125" t="str">
        <f t="shared" si="48"/>
        <v/>
      </c>
      <c r="O125" s="11" t="str">
        <f t="shared" si="49"/>
        <v>—</v>
      </c>
      <c r="P125" t="str">
        <f t="shared" si="50"/>
        <v/>
      </c>
      <c r="Q125" s="11" t="str">
        <f t="shared" si="51"/>
        <v>—</v>
      </c>
      <c r="R125" t="str">
        <f t="shared" si="52"/>
        <v/>
      </c>
      <c r="S125" t="str">
        <f t="shared" si="53"/>
        <v/>
      </c>
      <c r="T125" t="str">
        <f t="shared" si="54"/>
        <v/>
      </c>
      <c r="U125" t="str">
        <f t="shared" si="55"/>
        <v/>
      </c>
      <c r="V125" t="str">
        <f t="shared" si="56"/>
        <v/>
      </c>
      <c r="W125" t="str">
        <f t="shared" si="57"/>
        <v/>
      </c>
      <c r="X125" t="str">
        <f t="shared" si="58"/>
        <v/>
      </c>
      <c r="Y125" t="str">
        <f t="shared" si="59"/>
        <v/>
      </c>
      <c r="Z125" t="str">
        <f t="shared" si="60"/>
        <v/>
      </c>
      <c r="AA125" t="str">
        <f t="shared" si="61"/>
        <v/>
      </c>
      <c r="AB125" t="str">
        <f t="shared" si="62"/>
        <v/>
      </c>
      <c r="AC125" t="str">
        <f t="shared" si="63"/>
        <v/>
      </c>
      <c r="AD125" t="str">
        <f t="shared" si="64"/>
        <v/>
      </c>
      <c r="AE125" t="str">
        <f t="shared" si="65"/>
        <v/>
      </c>
      <c r="AF125" t="str">
        <f t="shared" si="66"/>
        <v/>
      </c>
      <c r="AG125" t="str">
        <f t="shared" si="67"/>
        <v/>
      </c>
      <c r="AH125" t="str">
        <f t="shared" si="68"/>
        <v/>
      </c>
      <c r="AI125" t="str">
        <f t="shared" si="69"/>
        <v/>
      </c>
      <c r="AJ125" t="str">
        <f t="shared" si="70"/>
        <v/>
      </c>
      <c r="AK125" t="str">
        <f t="shared" si="71"/>
        <v/>
      </c>
      <c r="AL125" t="str">
        <f t="shared" si="72"/>
        <v/>
      </c>
      <c r="AM125" t="str">
        <f t="shared" si="73"/>
        <v/>
      </c>
      <c r="AN125" t="str">
        <f t="shared" si="74"/>
        <v/>
      </c>
      <c r="AO125" t="str">
        <f t="shared" si="75"/>
        <v/>
      </c>
      <c r="AP125" t="str">
        <f t="shared" si="76"/>
        <v/>
      </c>
      <c r="AQ125" t="str">
        <f t="shared" si="77"/>
        <v/>
      </c>
      <c r="AR125" t="str">
        <f t="shared" si="78"/>
        <v/>
      </c>
      <c r="AS125" t="str">
        <f t="shared" si="79"/>
        <v/>
      </c>
      <c r="AT125" t="str">
        <f t="shared" si="80"/>
        <v/>
      </c>
      <c r="AU125" t="str">
        <f t="shared" si="81"/>
        <v/>
      </c>
      <c r="AV125" t="str">
        <f t="shared" si="82"/>
        <v/>
      </c>
      <c r="AW125" t="str">
        <f t="shared" si="83"/>
        <v/>
      </c>
      <c r="AX125" t="str">
        <f t="shared" si="84"/>
        <v/>
      </c>
      <c r="AY125" t="str">
        <f t="shared" si="85"/>
        <v/>
      </c>
      <c r="AZ125" t="str">
        <f>IF(OR($A125="",$A125&lt;&gt;Ficha!$C$4),"",COUNTIF($A$2:$A125,Ficha!$C$4))</f>
        <v/>
      </c>
    </row>
    <row r="126" spans="1:52">
      <c r="A126" s="7" t="str">
        <f>IF(INDEX(Banco!$A:$A,ROW())="","",INDEX(Banco!$A:$A,ROW()))</f>
        <v/>
      </c>
      <c r="B126" s="7" t="str">
        <f>IF(INDEX(Banco!$B:$B,ROW())="","",INDEX(Banco!$B:$B,ROW()))</f>
        <v/>
      </c>
      <c r="C126" s="7" t="str">
        <f>IF(INDEX(Banco!$C:$C,ROW())="","",INDEX(Banco!$C:$C,ROW()))</f>
        <v/>
      </c>
      <c r="D126" s="8" t="str">
        <f>IF(INDEX(Banco!$D:$D,ROW())="","",INDEX(Banco!$D:$D,ROW()))</f>
        <v/>
      </c>
      <c r="E126" s="8" t="str">
        <f>IF(INDEX(Banco!$E:$E,ROW())="","",INDEX(Banco!$E:$E,ROW()))</f>
        <v/>
      </c>
      <c r="F126" s="9" t="str">
        <f>IF(INDEX(Banco!$F:$F,ROW())="","",INDEX(Banco!$F:$F,ROW()))</f>
        <v/>
      </c>
      <c r="G126" s="9" t="str">
        <f>IF(INDEX(Banco!$G:$G,ROW())="","",INDEX(Banco!$G:$G,ROW()))</f>
        <v/>
      </c>
      <c r="H126" s="7" t="str">
        <f>IF(INDEX(Banco!$H:$H,ROW())="","",INDEX(Banco!$H:$H,ROW()))</f>
        <v/>
      </c>
      <c r="I126" t="str">
        <f t="shared" si="43"/>
        <v/>
      </c>
      <c r="J126" s="10" t="str">
        <f t="shared" si="44"/>
        <v/>
      </c>
      <c r="K126" s="11" t="str">
        <f t="shared" si="45"/>
        <v>—</v>
      </c>
      <c r="L126" t="str">
        <f t="shared" si="46"/>
        <v/>
      </c>
      <c r="M126" s="11" t="str">
        <f t="shared" si="47"/>
        <v>—</v>
      </c>
      <c r="N126" t="str">
        <f t="shared" si="48"/>
        <v/>
      </c>
      <c r="O126" s="11" t="str">
        <f t="shared" si="49"/>
        <v>—</v>
      </c>
      <c r="P126" t="str">
        <f t="shared" si="50"/>
        <v/>
      </c>
      <c r="Q126" s="11" t="str">
        <f t="shared" si="51"/>
        <v>—</v>
      </c>
      <c r="R126" t="str">
        <f t="shared" si="52"/>
        <v/>
      </c>
      <c r="S126" t="str">
        <f t="shared" si="53"/>
        <v/>
      </c>
      <c r="T126" t="str">
        <f t="shared" si="54"/>
        <v/>
      </c>
      <c r="U126" t="str">
        <f t="shared" si="55"/>
        <v/>
      </c>
      <c r="V126" t="str">
        <f t="shared" si="56"/>
        <v/>
      </c>
      <c r="W126" t="str">
        <f t="shared" si="57"/>
        <v/>
      </c>
      <c r="X126" t="str">
        <f t="shared" si="58"/>
        <v/>
      </c>
      <c r="Y126" t="str">
        <f t="shared" si="59"/>
        <v/>
      </c>
      <c r="Z126" t="str">
        <f t="shared" si="60"/>
        <v/>
      </c>
      <c r="AA126" t="str">
        <f t="shared" si="61"/>
        <v/>
      </c>
      <c r="AB126" t="str">
        <f t="shared" si="62"/>
        <v/>
      </c>
      <c r="AC126" t="str">
        <f t="shared" si="63"/>
        <v/>
      </c>
      <c r="AD126" t="str">
        <f t="shared" si="64"/>
        <v/>
      </c>
      <c r="AE126" t="str">
        <f t="shared" si="65"/>
        <v/>
      </c>
      <c r="AF126" t="str">
        <f t="shared" si="66"/>
        <v/>
      </c>
      <c r="AG126" t="str">
        <f t="shared" si="67"/>
        <v/>
      </c>
      <c r="AH126" t="str">
        <f t="shared" si="68"/>
        <v/>
      </c>
      <c r="AI126" t="str">
        <f t="shared" si="69"/>
        <v/>
      </c>
      <c r="AJ126" t="str">
        <f t="shared" si="70"/>
        <v/>
      </c>
      <c r="AK126" t="str">
        <f t="shared" si="71"/>
        <v/>
      </c>
      <c r="AL126" t="str">
        <f t="shared" si="72"/>
        <v/>
      </c>
      <c r="AM126" t="str">
        <f t="shared" si="73"/>
        <v/>
      </c>
      <c r="AN126" t="str">
        <f t="shared" si="74"/>
        <v/>
      </c>
      <c r="AO126" t="str">
        <f t="shared" si="75"/>
        <v/>
      </c>
      <c r="AP126" t="str">
        <f t="shared" si="76"/>
        <v/>
      </c>
      <c r="AQ126" t="str">
        <f t="shared" si="77"/>
        <v/>
      </c>
      <c r="AR126" t="str">
        <f t="shared" si="78"/>
        <v/>
      </c>
      <c r="AS126" t="str">
        <f t="shared" si="79"/>
        <v/>
      </c>
      <c r="AT126" t="str">
        <f t="shared" si="80"/>
        <v/>
      </c>
      <c r="AU126" t="str">
        <f t="shared" si="81"/>
        <v/>
      </c>
      <c r="AV126" t="str">
        <f t="shared" si="82"/>
        <v/>
      </c>
      <c r="AW126" t="str">
        <f t="shared" si="83"/>
        <v/>
      </c>
      <c r="AX126" t="str">
        <f t="shared" si="84"/>
        <v/>
      </c>
      <c r="AY126" t="str">
        <f t="shared" si="85"/>
        <v/>
      </c>
      <c r="AZ126" t="str">
        <f>IF(OR($A126="",$A126&lt;&gt;Ficha!$C$4),"",COUNTIF($A$2:$A126,Ficha!$C$4))</f>
        <v/>
      </c>
    </row>
    <row r="127" spans="1:52">
      <c r="A127" s="7" t="str">
        <f>IF(INDEX(Banco!$A:$A,ROW())="","",INDEX(Banco!$A:$A,ROW()))</f>
        <v/>
      </c>
      <c r="B127" s="7" t="str">
        <f>IF(INDEX(Banco!$B:$B,ROW())="","",INDEX(Banco!$B:$B,ROW()))</f>
        <v/>
      </c>
      <c r="C127" s="7" t="str">
        <f>IF(INDEX(Banco!$C:$C,ROW())="","",INDEX(Banco!$C:$C,ROW()))</f>
        <v/>
      </c>
      <c r="D127" s="8" t="str">
        <f>IF(INDEX(Banco!$D:$D,ROW())="","",INDEX(Banco!$D:$D,ROW()))</f>
        <v/>
      </c>
      <c r="E127" s="8" t="str">
        <f>IF(INDEX(Banco!$E:$E,ROW())="","",INDEX(Banco!$E:$E,ROW()))</f>
        <v/>
      </c>
      <c r="F127" s="9" t="str">
        <f>IF(INDEX(Banco!$F:$F,ROW())="","",INDEX(Banco!$F:$F,ROW()))</f>
        <v/>
      </c>
      <c r="G127" s="9" t="str">
        <f>IF(INDEX(Banco!$G:$G,ROW())="","",INDEX(Banco!$G:$G,ROW()))</f>
        <v/>
      </c>
      <c r="H127" s="7" t="str">
        <f>IF(INDEX(Banco!$H:$H,ROW())="","",INDEX(Banco!$H:$H,ROW()))</f>
        <v/>
      </c>
      <c r="I127" t="str">
        <f t="shared" si="43"/>
        <v/>
      </c>
      <c r="J127" s="10" t="str">
        <f t="shared" si="44"/>
        <v/>
      </c>
      <c r="K127" s="11" t="str">
        <f t="shared" si="45"/>
        <v>—</v>
      </c>
      <c r="L127" t="str">
        <f t="shared" si="46"/>
        <v/>
      </c>
      <c r="M127" s="11" t="str">
        <f t="shared" si="47"/>
        <v>—</v>
      </c>
      <c r="N127" t="str">
        <f t="shared" si="48"/>
        <v/>
      </c>
      <c r="O127" s="11" t="str">
        <f t="shared" si="49"/>
        <v>—</v>
      </c>
      <c r="P127" t="str">
        <f t="shared" si="50"/>
        <v/>
      </c>
      <c r="Q127" s="11" t="str">
        <f t="shared" si="51"/>
        <v>—</v>
      </c>
      <c r="R127" t="str">
        <f t="shared" si="52"/>
        <v/>
      </c>
      <c r="S127" t="str">
        <f t="shared" si="53"/>
        <v/>
      </c>
      <c r="T127" t="str">
        <f t="shared" si="54"/>
        <v/>
      </c>
      <c r="U127" t="str">
        <f t="shared" si="55"/>
        <v/>
      </c>
      <c r="V127" t="str">
        <f t="shared" si="56"/>
        <v/>
      </c>
      <c r="W127" t="str">
        <f t="shared" si="57"/>
        <v/>
      </c>
      <c r="X127" t="str">
        <f t="shared" si="58"/>
        <v/>
      </c>
      <c r="Y127" t="str">
        <f t="shared" si="59"/>
        <v/>
      </c>
      <c r="Z127" t="str">
        <f t="shared" si="60"/>
        <v/>
      </c>
      <c r="AA127" t="str">
        <f t="shared" si="61"/>
        <v/>
      </c>
      <c r="AB127" t="str">
        <f t="shared" si="62"/>
        <v/>
      </c>
      <c r="AC127" t="str">
        <f t="shared" si="63"/>
        <v/>
      </c>
      <c r="AD127" t="str">
        <f t="shared" si="64"/>
        <v/>
      </c>
      <c r="AE127" t="str">
        <f t="shared" si="65"/>
        <v/>
      </c>
      <c r="AF127" t="str">
        <f t="shared" si="66"/>
        <v/>
      </c>
      <c r="AG127" t="str">
        <f t="shared" si="67"/>
        <v/>
      </c>
      <c r="AH127" t="str">
        <f t="shared" si="68"/>
        <v/>
      </c>
      <c r="AI127" t="str">
        <f t="shared" si="69"/>
        <v/>
      </c>
      <c r="AJ127" t="str">
        <f t="shared" si="70"/>
        <v/>
      </c>
      <c r="AK127" t="str">
        <f t="shared" si="71"/>
        <v/>
      </c>
      <c r="AL127" t="str">
        <f t="shared" si="72"/>
        <v/>
      </c>
      <c r="AM127" t="str">
        <f t="shared" si="73"/>
        <v/>
      </c>
      <c r="AN127" t="str">
        <f t="shared" si="74"/>
        <v/>
      </c>
      <c r="AO127" t="str">
        <f t="shared" si="75"/>
        <v/>
      </c>
      <c r="AP127" t="str">
        <f t="shared" si="76"/>
        <v/>
      </c>
      <c r="AQ127" t="str">
        <f t="shared" si="77"/>
        <v/>
      </c>
      <c r="AR127" t="str">
        <f t="shared" si="78"/>
        <v/>
      </c>
      <c r="AS127" t="str">
        <f t="shared" si="79"/>
        <v/>
      </c>
      <c r="AT127" t="str">
        <f t="shared" si="80"/>
        <v/>
      </c>
      <c r="AU127" t="str">
        <f t="shared" si="81"/>
        <v/>
      </c>
      <c r="AV127" t="str">
        <f t="shared" si="82"/>
        <v/>
      </c>
      <c r="AW127" t="str">
        <f t="shared" si="83"/>
        <v/>
      </c>
      <c r="AX127" t="str">
        <f t="shared" si="84"/>
        <v/>
      </c>
      <c r="AY127" t="str">
        <f t="shared" si="85"/>
        <v/>
      </c>
      <c r="AZ127" t="str">
        <f>IF(OR($A127="",$A127&lt;&gt;Ficha!$C$4),"",COUNTIF($A$2:$A127,Ficha!$C$4))</f>
        <v/>
      </c>
    </row>
    <row r="128" spans="1:52">
      <c r="A128" s="7" t="str">
        <f>IF(INDEX(Banco!$A:$A,ROW())="","",INDEX(Banco!$A:$A,ROW()))</f>
        <v/>
      </c>
      <c r="B128" s="7" t="str">
        <f>IF(INDEX(Banco!$B:$B,ROW())="","",INDEX(Banco!$B:$B,ROW()))</f>
        <v/>
      </c>
      <c r="C128" s="7" t="str">
        <f>IF(INDEX(Banco!$C:$C,ROW())="","",INDEX(Banco!$C:$C,ROW()))</f>
        <v/>
      </c>
      <c r="D128" s="8" t="str">
        <f>IF(INDEX(Banco!$D:$D,ROW())="","",INDEX(Banco!$D:$D,ROW()))</f>
        <v/>
      </c>
      <c r="E128" s="8" t="str">
        <f>IF(INDEX(Banco!$E:$E,ROW())="","",INDEX(Banco!$E:$E,ROW()))</f>
        <v/>
      </c>
      <c r="F128" s="9" t="str">
        <f>IF(INDEX(Banco!$F:$F,ROW())="","",INDEX(Banco!$F:$F,ROW()))</f>
        <v/>
      </c>
      <c r="G128" s="9" t="str">
        <f>IF(INDEX(Banco!$G:$G,ROW())="","",INDEX(Banco!$G:$G,ROW()))</f>
        <v/>
      </c>
      <c r="H128" s="7" t="str">
        <f>IF(INDEX(Banco!$H:$H,ROW())="","",INDEX(Banco!$H:$H,ROW()))</f>
        <v/>
      </c>
      <c r="I128" t="str">
        <f t="shared" si="43"/>
        <v/>
      </c>
      <c r="J128" s="10" t="str">
        <f t="shared" si="44"/>
        <v/>
      </c>
      <c r="K128" s="11" t="str">
        <f t="shared" si="45"/>
        <v>—</v>
      </c>
      <c r="L128" t="str">
        <f t="shared" si="46"/>
        <v/>
      </c>
      <c r="M128" s="11" t="str">
        <f t="shared" si="47"/>
        <v>—</v>
      </c>
      <c r="N128" t="str">
        <f t="shared" si="48"/>
        <v/>
      </c>
      <c r="O128" s="11" t="str">
        <f t="shared" si="49"/>
        <v>—</v>
      </c>
      <c r="P128" t="str">
        <f t="shared" si="50"/>
        <v/>
      </c>
      <c r="Q128" s="11" t="str">
        <f t="shared" si="51"/>
        <v>—</v>
      </c>
      <c r="R128" t="str">
        <f t="shared" si="52"/>
        <v/>
      </c>
      <c r="S128" t="str">
        <f t="shared" si="53"/>
        <v/>
      </c>
      <c r="T128" t="str">
        <f t="shared" si="54"/>
        <v/>
      </c>
      <c r="U128" t="str">
        <f t="shared" si="55"/>
        <v/>
      </c>
      <c r="V128" t="str">
        <f t="shared" si="56"/>
        <v/>
      </c>
      <c r="W128" t="str">
        <f t="shared" si="57"/>
        <v/>
      </c>
      <c r="X128" t="str">
        <f t="shared" si="58"/>
        <v/>
      </c>
      <c r="Y128" t="str">
        <f t="shared" si="59"/>
        <v/>
      </c>
      <c r="Z128" t="str">
        <f t="shared" si="60"/>
        <v/>
      </c>
      <c r="AA128" t="str">
        <f t="shared" si="61"/>
        <v/>
      </c>
      <c r="AB128" t="str">
        <f t="shared" si="62"/>
        <v/>
      </c>
      <c r="AC128" t="str">
        <f t="shared" si="63"/>
        <v/>
      </c>
      <c r="AD128" t="str">
        <f t="shared" si="64"/>
        <v/>
      </c>
      <c r="AE128" t="str">
        <f t="shared" si="65"/>
        <v/>
      </c>
      <c r="AF128" t="str">
        <f t="shared" si="66"/>
        <v/>
      </c>
      <c r="AG128" t="str">
        <f t="shared" si="67"/>
        <v/>
      </c>
      <c r="AH128" t="str">
        <f t="shared" si="68"/>
        <v/>
      </c>
      <c r="AI128" t="str">
        <f t="shared" si="69"/>
        <v/>
      </c>
      <c r="AJ128" t="str">
        <f t="shared" si="70"/>
        <v/>
      </c>
      <c r="AK128" t="str">
        <f t="shared" si="71"/>
        <v/>
      </c>
      <c r="AL128" t="str">
        <f t="shared" si="72"/>
        <v/>
      </c>
      <c r="AM128" t="str">
        <f t="shared" si="73"/>
        <v/>
      </c>
      <c r="AN128" t="str">
        <f t="shared" si="74"/>
        <v/>
      </c>
      <c r="AO128" t="str">
        <f t="shared" si="75"/>
        <v/>
      </c>
      <c r="AP128" t="str">
        <f t="shared" si="76"/>
        <v/>
      </c>
      <c r="AQ128" t="str">
        <f t="shared" si="77"/>
        <v/>
      </c>
      <c r="AR128" t="str">
        <f t="shared" si="78"/>
        <v/>
      </c>
      <c r="AS128" t="str">
        <f t="shared" si="79"/>
        <v/>
      </c>
      <c r="AT128" t="str">
        <f t="shared" si="80"/>
        <v/>
      </c>
      <c r="AU128" t="str">
        <f t="shared" si="81"/>
        <v/>
      </c>
      <c r="AV128" t="str">
        <f t="shared" si="82"/>
        <v/>
      </c>
      <c r="AW128" t="str">
        <f t="shared" si="83"/>
        <v/>
      </c>
      <c r="AX128" t="str">
        <f t="shared" si="84"/>
        <v/>
      </c>
      <c r="AY128" t="str">
        <f t="shared" si="85"/>
        <v/>
      </c>
      <c r="AZ128" t="str">
        <f>IF(OR($A128="",$A128&lt;&gt;Ficha!$C$4),"",COUNTIF($A$2:$A128,Ficha!$C$4))</f>
        <v/>
      </c>
    </row>
    <row r="129" spans="1:52">
      <c r="A129" s="7" t="str">
        <f>IF(INDEX(Banco!$A:$A,ROW())="","",INDEX(Banco!$A:$A,ROW()))</f>
        <v/>
      </c>
      <c r="B129" s="7" t="str">
        <f>IF(INDEX(Banco!$B:$B,ROW())="","",INDEX(Banco!$B:$B,ROW()))</f>
        <v/>
      </c>
      <c r="C129" s="7" t="str">
        <f>IF(INDEX(Banco!$C:$C,ROW())="","",INDEX(Banco!$C:$C,ROW()))</f>
        <v/>
      </c>
      <c r="D129" s="8" t="str">
        <f>IF(INDEX(Banco!$D:$D,ROW())="","",INDEX(Banco!$D:$D,ROW()))</f>
        <v/>
      </c>
      <c r="E129" s="8" t="str">
        <f>IF(INDEX(Banco!$E:$E,ROW())="","",INDEX(Banco!$E:$E,ROW()))</f>
        <v/>
      </c>
      <c r="F129" s="9" t="str">
        <f>IF(INDEX(Banco!$F:$F,ROW())="","",INDEX(Banco!$F:$F,ROW()))</f>
        <v/>
      </c>
      <c r="G129" s="9" t="str">
        <f>IF(INDEX(Banco!$G:$G,ROW())="","",INDEX(Banco!$G:$G,ROW()))</f>
        <v/>
      </c>
      <c r="H129" s="7" t="str">
        <f>IF(INDEX(Banco!$H:$H,ROW())="","",INDEX(Banco!$H:$H,ROW()))</f>
        <v/>
      </c>
      <c r="I129" t="str">
        <f t="shared" si="43"/>
        <v/>
      </c>
      <c r="J129" s="10" t="str">
        <f t="shared" si="44"/>
        <v/>
      </c>
      <c r="K129" s="11" t="str">
        <f t="shared" si="45"/>
        <v>—</v>
      </c>
      <c r="L129" t="str">
        <f t="shared" si="46"/>
        <v/>
      </c>
      <c r="M129" s="11" t="str">
        <f t="shared" si="47"/>
        <v>—</v>
      </c>
      <c r="N129" t="str">
        <f t="shared" si="48"/>
        <v/>
      </c>
      <c r="O129" s="11" t="str">
        <f t="shared" si="49"/>
        <v>—</v>
      </c>
      <c r="P129" t="str">
        <f t="shared" si="50"/>
        <v/>
      </c>
      <c r="Q129" s="11" t="str">
        <f t="shared" si="51"/>
        <v>—</v>
      </c>
      <c r="R129" t="str">
        <f t="shared" si="52"/>
        <v/>
      </c>
      <c r="S129" t="str">
        <f t="shared" si="53"/>
        <v/>
      </c>
      <c r="T129" t="str">
        <f t="shared" si="54"/>
        <v/>
      </c>
      <c r="U129" t="str">
        <f t="shared" si="55"/>
        <v/>
      </c>
      <c r="V129" t="str">
        <f t="shared" si="56"/>
        <v/>
      </c>
      <c r="W129" t="str">
        <f t="shared" si="57"/>
        <v/>
      </c>
      <c r="X129" t="str">
        <f t="shared" si="58"/>
        <v/>
      </c>
      <c r="Y129" t="str">
        <f t="shared" si="59"/>
        <v/>
      </c>
      <c r="Z129" t="str">
        <f t="shared" si="60"/>
        <v/>
      </c>
      <c r="AA129" t="str">
        <f t="shared" si="61"/>
        <v/>
      </c>
      <c r="AB129" t="str">
        <f t="shared" si="62"/>
        <v/>
      </c>
      <c r="AC129" t="str">
        <f t="shared" si="63"/>
        <v/>
      </c>
      <c r="AD129" t="str">
        <f t="shared" si="64"/>
        <v/>
      </c>
      <c r="AE129" t="str">
        <f t="shared" si="65"/>
        <v/>
      </c>
      <c r="AF129" t="str">
        <f t="shared" si="66"/>
        <v/>
      </c>
      <c r="AG129" t="str">
        <f t="shared" si="67"/>
        <v/>
      </c>
      <c r="AH129" t="str">
        <f t="shared" si="68"/>
        <v/>
      </c>
      <c r="AI129" t="str">
        <f t="shared" si="69"/>
        <v/>
      </c>
      <c r="AJ129" t="str">
        <f t="shared" si="70"/>
        <v/>
      </c>
      <c r="AK129" t="str">
        <f t="shared" si="71"/>
        <v/>
      </c>
      <c r="AL129" t="str">
        <f t="shared" si="72"/>
        <v/>
      </c>
      <c r="AM129" t="str">
        <f t="shared" si="73"/>
        <v/>
      </c>
      <c r="AN129" t="str">
        <f t="shared" si="74"/>
        <v/>
      </c>
      <c r="AO129" t="str">
        <f t="shared" si="75"/>
        <v/>
      </c>
      <c r="AP129" t="str">
        <f t="shared" si="76"/>
        <v/>
      </c>
      <c r="AQ129" t="str">
        <f t="shared" si="77"/>
        <v/>
      </c>
      <c r="AR129" t="str">
        <f t="shared" si="78"/>
        <v/>
      </c>
      <c r="AS129" t="str">
        <f t="shared" si="79"/>
        <v/>
      </c>
      <c r="AT129" t="str">
        <f t="shared" si="80"/>
        <v/>
      </c>
      <c r="AU129" t="str">
        <f t="shared" si="81"/>
        <v/>
      </c>
      <c r="AV129" t="str">
        <f t="shared" si="82"/>
        <v/>
      </c>
      <c r="AW129" t="str">
        <f t="shared" si="83"/>
        <v/>
      </c>
      <c r="AX129" t="str">
        <f t="shared" si="84"/>
        <v/>
      </c>
      <c r="AY129" t="str">
        <f t="shared" si="85"/>
        <v/>
      </c>
      <c r="AZ129" t="str">
        <f>IF(OR($A129="",$A129&lt;&gt;Ficha!$C$4),"",COUNTIF($A$2:$A129,Ficha!$C$4))</f>
        <v/>
      </c>
    </row>
    <row r="130" spans="1:52">
      <c r="A130" s="7" t="str">
        <f>IF(INDEX(Banco!$A:$A,ROW())="","",INDEX(Banco!$A:$A,ROW()))</f>
        <v/>
      </c>
      <c r="B130" s="7" t="str">
        <f>IF(INDEX(Banco!$B:$B,ROW())="","",INDEX(Banco!$B:$B,ROW()))</f>
        <v/>
      </c>
      <c r="C130" s="7" t="str">
        <f>IF(INDEX(Banco!$C:$C,ROW())="","",INDEX(Banco!$C:$C,ROW()))</f>
        <v/>
      </c>
      <c r="D130" s="8" t="str">
        <f>IF(INDEX(Banco!$D:$D,ROW())="","",INDEX(Banco!$D:$D,ROW()))</f>
        <v/>
      </c>
      <c r="E130" s="8" t="str">
        <f>IF(INDEX(Banco!$E:$E,ROW())="","",INDEX(Banco!$E:$E,ROW()))</f>
        <v/>
      </c>
      <c r="F130" s="9" t="str">
        <f>IF(INDEX(Banco!$F:$F,ROW())="","",INDEX(Banco!$F:$F,ROW()))</f>
        <v/>
      </c>
      <c r="G130" s="9" t="str">
        <f>IF(INDEX(Banco!$G:$G,ROW())="","",INDEX(Banco!$G:$G,ROW()))</f>
        <v/>
      </c>
      <c r="H130" s="7" t="str">
        <f>IF(INDEX(Banco!$H:$H,ROW())="","",INDEX(Banco!$H:$H,ROW()))</f>
        <v/>
      </c>
      <c r="I130" t="str">
        <f t="shared" ref="I130:I193" si="86">IF($T130="","",INT($T130/12)&amp;"a "&amp;MOD($T130,12)&amp;"m")</f>
        <v/>
      </c>
      <c r="J130" s="10" t="str">
        <f t="shared" ref="J130:J193" si="87">IF(OR($F130="",$G130=""),"",ROUND($F130/($G130/100)^2,2))</f>
        <v/>
      </c>
      <c r="K130" s="11" t="str">
        <f t="shared" ref="K130:K193" si="88">IF(OR($S130="",$J130="",$T130="",$T130&lt;0,$T130&gt;228,$Y130=""),"—",ROUND(IF(ABS($AB130)&lt;=3,$AB130,IF($AB130&gt;3,3+($J130-$AD130)/($AD130-$AC130),-3+($J130-$AF130)/($AE130-$AF130))),2))</f>
        <v>—</v>
      </c>
      <c r="L130" t="str">
        <f t="shared" ref="L130:L193" si="89">IF(OR($K130="",$K130="—"),"",IF($T130&lt;=60,IF($K130&lt;-3,"Magreza acentuada",IF($K130&lt;-2,"Magreza",IF($K130&lt;=1,"Eutrofia",IF($K130&lt;=2,"Risco de sobrepeso",IF($K130&lt;=3,"Sobrepeso","Obesidade"))))),IF($K130&lt;-3,"Magreza acentuada",IF($K130&lt;-2,"Magreza",IF($K130&lt;=1,"Eutrofia",IF($K130&lt;=2,"Sobrepeso",IF($K130&lt;=3,"Obesidade","Obesidade grave")))))))</f>
        <v/>
      </c>
      <c r="M130" s="11" t="str">
        <f t="shared" ref="M130:M193" si="90">IF(OR($S130="",$V130="",$T130="",$T130&lt;0,$T130&gt;228,$AG130=""),"—",ROUND(IF($AG130=0,LN($V130/$AH130)/$AI130,((($V130/$AH130)^$AG130)-1)/($AG130*$AI130)),2))</f>
        <v>—</v>
      </c>
      <c r="N130" t="str">
        <f t="shared" ref="N130:N193" si="91">IF(OR($M130="",$M130="—"),"",IF($M130&lt;-3,"Muito baixa",IF($M130&lt;-2,"Baixa","Adequada")))</f>
        <v/>
      </c>
      <c r="O130" s="11" t="str">
        <f t="shared" ref="O130:O193" si="92">IF(OR($S130="",$F130="",$T130="",$T130&lt;0,$T130&gt;120,$AJ130=""),"—",ROUND(IF(ABS($AM130)&lt;=3,$AM130,IF($AM130&gt;3,3+($F130-$AO130)/($AO130-$AN130),-3+($F130-$AQ130)/($AP130-$AQ130))),2))</f>
        <v>—</v>
      </c>
      <c r="P130" t="str">
        <f t="shared" ref="P130:P193" si="93">IF(OR($O130="",$O130="—"),"",IF($O130&lt;-3,"Muito baixo",IF($O130&lt;-2,"Baixo",IF($O130&lt;=2,"Adequado","Elevado"))))</f>
        <v/>
      </c>
      <c r="Q130" s="11" t="str">
        <f t="shared" ref="Q130:Q193" si="94">IF(OR($S130="",$F130="",$T130="",$T130&lt;0,$T130&gt;60,$AR130=""),"—",ROUND(IF(ABS($AU130)&lt;=3,$AU130,IF($AU130&gt;3,3+($F130-$AW130)/($AW130-$AV130),-3+($F130-$AY130)/($AX130-$AY130))),2))</f>
        <v>—</v>
      </c>
      <c r="R130" t="str">
        <f t="shared" ref="R130:R193" si="95">IF(OR($Q130="",$Q130="—"),"",IF($Q130&lt;-3,"Magreza acentuada",IF($Q130&lt;-2,"Magreza",IF($Q130&lt;=1,"Eutrofia",IF($Q130&lt;=2,"Risco de sobrepeso",IF($Q130&lt;=3,"Sobrepeso","Obesidade"))))))</f>
        <v/>
      </c>
      <c r="S130" t="str">
        <f t="shared" ref="S130:S193" si="96">IF($C130="","",IF(UPPER(LEFT($C130,1))="M",1,IF(UPPER(LEFT($C130,1))="F",2,"")))</f>
        <v/>
      </c>
      <c r="T130" t="str">
        <f t="shared" ref="T130:T193" si="97">IF(OR($D130="",$E130=""),"",DATEDIF($D130,$E130,"m"))</f>
        <v/>
      </c>
      <c r="U130" t="str">
        <f t="shared" ref="U130:U193" si="98">IF(OR($D130="",$E130=""),"",$E130-$D130)</f>
        <v/>
      </c>
      <c r="V130" t="str">
        <f t="shared" ref="V130:V193" si="99">IF(OR($G130="",$T130=""),"",IF($T130&lt;24,IF(LEFT(LOWER($H130),4)="em p",$G130+0.7,$G130),IF(LEFT(LOWER($H130),4)="deit",$G130-0.7,$G130)))</f>
        <v/>
      </c>
      <c r="W130" t="str">
        <f t="shared" ref="W130:W193" si="100">IF(OR($S130="",$T130=""),"",$S130*1000000+IF($T130&lt;=60,$U130,$T130))</f>
        <v/>
      </c>
      <c r="X130" t="str">
        <f t="shared" ref="X130:X193" si="101">IF(OR($S130="",$V130="",$T130&gt;60,$T130=""),"",$S130*1000000+ROUND($V130*10,0))</f>
        <v/>
      </c>
      <c r="Y130" t="str">
        <f t="shared" ref="Y130:Y193" si="102">IF($W130="","",IFERROR(INDEX(IF($T130&lt;=60,imc05_l,imc519_l),MATCH($W130,IF($T130&lt;=60,imc05_k,imc519_k),1)),""))</f>
        <v/>
      </c>
      <c r="Z130" t="str">
        <f t="shared" ref="Z130:Z193" si="103">IF($W130="","",IFERROR(INDEX(IF($T130&lt;=60,imc05_m,imc519_m),MATCH($W130,IF($T130&lt;=60,imc05_k,imc519_k),1)),""))</f>
        <v/>
      </c>
      <c r="AA130" t="str">
        <f t="shared" ref="AA130:AA193" si="104">IF($W130="","",IFERROR(INDEX(IF($T130&lt;=60,imc05_s,imc519_s),MATCH($W130,IF($T130&lt;=60,imc05_k,imc519_k),1)),""))</f>
        <v/>
      </c>
      <c r="AB130" t="str">
        <f t="shared" ref="AB130:AB193" si="105">IF($Y130="","",IF($Y130=0,LN($J130/$Z130)/$AA130,((($J130/$Z130)^$Y130)-1)/($Y130*$AA130)))</f>
        <v/>
      </c>
      <c r="AC130" t="str">
        <f t="shared" ref="AC130:AC193" si="106">IF($Y130="","",IF($Y130=0,$Z130*EXP($AA130*2),$Z130*(1+$Y130*$AA130*2)^(1/$Y130)))</f>
        <v/>
      </c>
      <c r="AD130" t="str">
        <f t="shared" ref="AD130:AD193" si="107">IF($Y130="","",IF($Y130=0,$Z130*EXP($AA130*3),$Z130*(1+$Y130*$AA130*3)^(1/$Y130)))</f>
        <v/>
      </c>
      <c r="AE130" t="str">
        <f t="shared" ref="AE130:AE193" si="108">IF($Y130="","",IF($Y130=0,$Z130*EXP($AA130*-2),$Z130*(1+$Y130*$AA130*-2)^(1/$Y130)))</f>
        <v/>
      </c>
      <c r="AF130" t="str">
        <f t="shared" ref="AF130:AF193" si="109">IF($Y130="","",IF($Y130=0,$Z130*EXP($AA130*-3),$Z130*(1+$Y130*$AA130*-3)^(1/$Y130)))</f>
        <v/>
      </c>
      <c r="AG130" t="str">
        <f t="shared" ref="AG130:AG193" si="110">IF($W130="","",IFERROR(INDEX(IF($T130&lt;=60,est05_l,est519_l),MATCH($W130,IF($T130&lt;=60,est05_k,est519_k),1)),""))</f>
        <v/>
      </c>
      <c r="AH130" t="str">
        <f t="shared" ref="AH130:AH193" si="111">IF($W130="","",IFERROR(INDEX(IF($T130&lt;=60,est05_m,est519_m),MATCH($W130,IF($T130&lt;=60,est05_k,est519_k),1)),""))</f>
        <v/>
      </c>
      <c r="AI130" t="str">
        <f t="shared" ref="AI130:AI193" si="112">IF($W130="","",IFERROR(INDEX(IF($T130&lt;=60,est05_s,est519_s),MATCH($W130,IF($T130&lt;=60,est05_k,est519_k),1)),""))</f>
        <v/>
      </c>
      <c r="AJ130" t="str">
        <f t="shared" ref="AJ130:AJ193" si="113">IF($W130="","",IFERROR(INDEX(IF($T130&lt;=60,peso05_l,peso510_l),MATCH($W130,IF($T130&lt;=60,peso05_k,peso510_k),1)),""))</f>
        <v/>
      </c>
      <c r="AK130" t="str">
        <f t="shared" ref="AK130:AK193" si="114">IF($W130="","",IFERROR(INDEX(IF($T130&lt;=60,peso05_m,peso510_m),MATCH($W130,IF($T130&lt;=60,peso05_k,peso510_k),1)),""))</f>
        <v/>
      </c>
      <c r="AL130" t="str">
        <f t="shared" ref="AL130:AL193" si="115">IF($W130="","",IFERROR(INDEX(IF($T130&lt;=60,peso05_s,peso510_s),MATCH($W130,IF($T130&lt;=60,peso05_k,peso510_k),1)),""))</f>
        <v/>
      </c>
      <c r="AM130" t="str">
        <f t="shared" ref="AM130:AM193" si="116">IF($AJ130="","",IF($AJ130=0,LN($F130/$AK130)/$AL130,((($F130/$AK130)^$AJ130)-1)/($AJ130*$AL130)))</f>
        <v/>
      </c>
      <c r="AN130" t="str">
        <f t="shared" ref="AN130:AN193" si="117">IF($AJ130="","",IF($AJ130=0,$AK130*EXP($AL130*2),$AK130*(1+$AJ130*$AL130*2)^(1/$AJ130)))</f>
        <v/>
      </c>
      <c r="AO130" t="str">
        <f t="shared" ref="AO130:AO193" si="118">IF($AJ130="","",IF($AJ130=0,$AK130*EXP($AL130*3),$AK130*(1+$AJ130*$AL130*3)^(1/$AJ130)))</f>
        <v/>
      </c>
      <c r="AP130" t="str">
        <f t="shared" ref="AP130:AP193" si="119">IF($AJ130="","",IF($AJ130=0,$AK130*EXP($AL130*-2),$AK130*(1+$AJ130*$AL130*-2)^(1/$AJ130)))</f>
        <v/>
      </c>
      <c r="AQ130" t="str">
        <f t="shared" ref="AQ130:AQ193" si="120">IF($AJ130="","",IF($AJ130=0,$AK130*EXP($AL130*-3),$AK130*(1+$AJ130*$AL130*-3)^(1/$AJ130)))</f>
        <v/>
      </c>
      <c r="AR130" t="str">
        <f t="shared" ref="AR130:AR193" si="121">IF(OR($X130="",$T130&gt;60),"",IFERROR(INDEX(IF($T130&lt;24,pcomp_l,palt_l),MATCH($X130,IF($T130&lt;24,pcomp_k,palt_k),1)),""))</f>
        <v/>
      </c>
      <c r="AS130" t="str">
        <f t="shared" ref="AS130:AS193" si="122">IF(OR($X130="",$T130&gt;60),"",IFERROR(INDEX(IF($T130&lt;24,pcomp_m,palt_m),MATCH($X130,IF($T130&lt;24,pcomp_k,palt_k),1)),""))</f>
        <v/>
      </c>
      <c r="AT130" t="str">
        <f t="shared" ref="AT130:AT193" si="123">IF(OR($X130="",$T130&gt;60),"",IFERROR(INDEX(IF($T130&lt;24,pcomp_s,palt_s),MATCH($X130,IF($T130&lt;24,pcomp_k,palt_k),1)),""))</f>
        <v/>
      </c>
      <c r="AU130" t="str">
        <f t="shared" ref="AU130:AU193" si="124">IF($AR130="","",IF($AR130=0,LN($F130/$AS130)/$AT130,((($F130/$AS130)^$AR130)-1)/($AR130*$AT130)))</f>
        <v/>
      </c>
      <c r="AV130" t="str">
        <f t="shared" ref="AV130:AV193" si="125">IF($AR130="","",IF($AR130=0,$AS130*EXP($AT130*2),$AS130*(1+$AR130*$AT130*2)^(1/$AR130)))</f>
        <v/>
      </c>
      <c r="AW130" t="str">
        <f t="shared" ref="AW130:AW193" si="126">IF($AR130="","",IF($AR130=0,$AS130*EXP($AT130*3),$AS130*(1+$AR130*$AT130*3)^(1/$AR130)))</f>
        <v/>
      </c>
      <c r="AX130" t="str">
        <f t="shared" ref="AX130:AX193" si="127">IF($AR130="","",IF($AR130=0,$AS130*EXP($AT130*-2),$AS130*(1+$AR130*$AT130*-2)^(1/$AR130)))</f>
        <v/>
      </c>
      <c r="AY130" t="str">
        <f t="shared" ref="AY130:AY193" si="128">IF($AR130="","",IF($AR130=0,$AS130*EXP($AT130*-3),$AS130*(1+$AR130*$AT130*-3)^(1/$AR130)))</f>
        <v/>
      </c>
      <c r="AZ130" t="str">
        <f>IF(OR($A130="",$A130&lt;&gt;Ficha!$C$4),"",COUNTIF($A$2:$A130,Ficha!$C$4))</f>
        <v/>
      </c>
    </row>
    <row r="131" spans="1:52">
      <c r="A131" s="7" t="str">
        <f>IF(INDEX(Banco!$A:$A,ROW())="","",INDEX(Banco!$A:$A,ROW()))</f>
        <v/>
      </c>
      <c r="B131" s="7" t="str">
        <f>IF(INDEX(Banco!$B:$B,ROW())="","",INDEX(Banco!$B:$B,ROW()))</f>
        <v/>
      </c>
      <c r="C131" s="7" t="str">
        <f>IF(INDEX(Banco!$C:$C,ROW())="","",INDEX(Banco!$C:$C,ROW()))</f>
        <v/>
      </c>
      <c r="D131" s="8" t="str">
        <f>IF(INDEX(Banco!$D:$D,ROW())="","",INDEX(Banco!$D:$D,ROW()))</f>
        <v/>
      </c>
      <c r="E131" s="8" t="str">
        <f>IF(INDEX(Banco!$E:$E,ROW())="","",INDEX(Banco!$E:$E,ROW()))</f>
        <v/>
      </c>
      <c r="F131" s="9" t="str">
        <f>IF(INDEX(Banco!$F:$F,ROW())="","",INDEX(Banco!$F:$F,ROW()))</f>
        <v/>
      </c>
      <c r="G131" s="9" t="str">
        <f>IF(INDEX(Banco!$G:$G,ROW())="","",INDEX(Banco!$G:$G,ROW()))</f>
        <v/>
      </c>
      <c r="H131" s="7" t="str">
        <f>IF(INDEX(Banco!$H:$H,ROW())="","",INDEX(Banco!$H:$H,ROW()))</f>
        <v/>
      </c>
      <c r="I131" t="str">
        <f t="shared" si="86"/>
        <v/>
      </c>
      <c r="J131" s="10" t="str">
        <f t="shared" si="87"/>
        <v/>
      </c>
      <c r="K131" s="11" t="str">
        <f t="shared" si="88"/>
        <v>—</v>
      </c>
      <c r="L131" t="str">
        <f t="shared" si="89"/>
        <v/>
      </c>
      <c r="M131" s="11" t="str">
        <f t="shared" si="90"/>
        <v>—</v>
      </c>
      <c r="N131" t="str">
        <f t="shared" si="91"/>
        <v/>
      </c>
      <c r="O131" s="11" t="str">
        <f t="shared" si="92"/>
        <v>—</v>
      </c>
      <c r="P131" t="str">
        <f t="shared" si="93"/>
        <v/>
      </c>
      <c r="Q131" s="11" t="str">
        <f t="shared" si="94"/>
        <v>—</v>
      </c>
      <c r="R131" t="str">
        <f t="shared" si="95"/>
        <v/>
      </c>
      <c r="S131" t="str">
        <f t="shared" si="96"/>
        <v/>
      </c>
      <c r="T131" t="str">
        <f t="shared" si="97"/>
        <v/>
      </c>
      <c r="U131" t="str">
        <f t="shared" si="98"/>
        <v/>
      </c>
      <c r="V131" t="str">
        <f t="shared" si="99"/>
        <v/>
      </c>
      <c r="W131" t="str">
        <f t="shared" si="100"/>
        <v/>
      </c>
      <c r="X131" t="str">
        <f t="shared" si="101"/>
        <v/>
      </c>
      <c r="Y131" t="str">
        <f t="shared" si="102"/>
        <v/>
      </c>
      <c r="Z131" t="str">
        <f t="shared" si="103"/>
        <v/>
      </c>
      <c r="AA131" t="str">
        <f t="shared" si="104"/>
        <v/>
      </c>
      <c r="AB131" t="str">
        <f t="shared" si="105"/>
        <v/>
      </c>
      <c r="AC131" t="str">
        <f t="shared" si="106"/>
        <v/>
      </c>
      <c r="AD131" t="str">
        <f t="shared" si="107"/>
        <v/>
      </c>
      <c r="AE131" t="str">
        <f t="shared" si="108"/>
        <v/>
      </c>
      <c r="AF131" t="str">
        <f t="shared" si="109"/>
        <v/>
      </c>
      <c r="AG131" t="str">
        <f t="shared" si="110"/>
        <v/>
      </c>
      <c r="AH131" t="str">
        <f t="shared" si="111"/>
        <v/>
      </c>
      <c r="AI131" t="str">
        <f t="shared" si="112"/>
        <v/>
      </c>
      <c r="AJ131" t="str">
        <f t="shared" si="113"/>
        <v/>
      </c>
      <c r="AK131" t="str">
        <f t="shared" si="114"/>
        <v/>
      </c>
      <c r="AL131" t="str">
        <f t="shared" si="115"/>
        <v/>
      </c>
      <c r="AM131" t="str">
        <f t="shared" si="116"/>
        <v/>
      </c>
      <c r="AN131" t="str">
        <f t="shared" si="117"/>
        <v/>
      </c>
      <c r="AO131" t="str">
        <f t="shared" si="118"/>
        <v/>
      </c>
      <c r="AP131" t="str">
        <f t="shared" si="119"/>
        <v/>
      </c>
      <c r="AQ131" t="str">
        <f t="shared" si="120"/>
        <v/>
      </c>
      <c r="AR131" t="str">
        <f t="shared" si="121"/>
        <v/>
      </c>
      <c r="AS131" t="str">
        <f t="shared" si="122"/>
        <v/>
      </c>
      <c r="AT131" t="str">
        <f t="shared" si="123"/>
        <v/>
      </c>
      <c r="AU131" t="str">
        <f t="shared" si="124"/>
        <v/>
      </c>
      <c r="AV131" t="str">
        <f t="shared" si="125"/>
        <v/>
      </c>
      <c r="AW131" t="str">
        <f t="shared" si="126"/>
        <v/>
      </c>
      <c r="AX131" t="str">
        <f t="shared" si="127"/>
        <v/>
      </c>
      <c r="AY131" t="str">
        <f t="shared" si="128"/>
        <v/>
      </c>
      <c r="AZ131" t="str">
        <f>IF(OR($A131="",$A131&lt;&gt;Ficha!$C$4),"",COUNTIF($A$2:$A131,Ficha!$C$4))</f>
        <v/>
      </c>
    </row>
    <row r="132" spans="1:52">
      <c r="A132" s="7" t="str">
        <f>IF(INDEX(Banco!$A:$A,ROW())="","",INDEX(Banco!$A:$A,ROW()))</f>
        <v/>
      </c>
      <c r="B132" s="7" t="str">
        <f>IF(INDEX(Banco!$B:$B,ROW())="","",INDEX(Banco!$B:$B,ROW()))</f>
        <v/>
      </c>
      <c r="C132" s="7" t="str">
        <f>IF(INDEX(Banco!$C:$C,ROW())="","",INDEX(Banco!$C:$C,ROW()))</f>
        <v/>
      </c>
      <c r="D132" s="8" t="str">
        <f>IF(INDEX(Banco!$D:$D,ROW())="","",INDEX(Banco!$D:$D,ROW()))</f>
        <v/>
      </c>
      <c r="E132" s="8" t="str">
        <f>IF(INDEX(Banco!$E:$E,ROW())="","",INDEX(Banco!$E:$E,ROW()))</f>
        <v/>
      </c>
      <c r="F132" s="9" t="str">
        <f>IF(INDEX(Banco!$F:$F,ROW())="","",INDEX(Banco!$F:$F,ROW()))</f>
        <v/>
      </c>
      <c r="G132" s="9" t="str">
        <f>IF(INDEX(Banco!$G:$G,ROW())="","",INDEX(Banco!$G:$G,ROW()))</f>
        <v/>
      </c>
      <c r="H132" s="7" t="str">
        <f>IF(INDEX(Banco!$H:$H,ROW())="","",INDEX(Banco!$H:$H,ROW()))</f>
        <v/>
      </c>
      <c r="I132" t="str">
        <f t="shared" si="86"/>
        <v/>
      </c>
      <c r="J132" s="10" t="str">
        <f t="shared" si="87"/>
        <v/>
      </c>
      <c r="K132" s="11" t="str">
        <f t="shared" si="88"/>
        <v>—</v>
      </c>
      <c r="L132" t="str">
        <f t="shared" si="89"/>
        <v/>
      </c>
      <c r="M132" s="11" t="str">
        <f t="shared" si="90"/>
        <v>—</v>
      </c>
      <c r="N132" t="str">
        <f t="shared" si="91"/>
        <v/>
      </c>
      <c r="O132" s="11" t="str">
        <f t="shared" si="92"/>
        <v>—</v>
      </c>
      <c r="P132" t="str">
        <f t="shared" si="93"/>
        <v/>
      </c>
      <c r="Q132" s="11" t="str">
        <f t="shared" si="94"/>
        <v>—</v>
      </c>
      <c r="R132" t="str">
        <f t="shared" si="95"/>
        <v/>
      </c>
      <c r="S132" t="str">
        <f t="shared" si="96"/>
        <v/>
      </c>
      <c r="T132" t="str">
        <f t="shared" si="97"/>
        <v/>
      </c>
      <c r="U132" t="str">
        <f t="shared" si="98"/>
        <v/>
      </c>
      <c r="V132" t="str">
        <f t="shared" si="99"/>
        <v/>
      </c>
      <c r="W132" t="str">
        <f t="shared" si="100"/>
        <v/>
      </c>
      <c r="X132" t="str">
        <f t="shared" si="101"/>
        <v/>
      </c>
      <c r="Y132" t="str">
        <f t="shared" si="102"/>
        <v/>
      </c>
      <c r="Z132" t="str">
        <f t="shared" si="103"/>
        <v/>
      </c>
      <c r="AA132" t="str">
        <f t="shared" si="104"/>
        <v/>
      </c>
      <c r="AB132" t="str">
        <f t="shared" si="105"/>
        <v/>
      </c>
      <c r="AC132" t="str">
        <f t="shared" si="106"/>
        <v/>
      </c>
      <c r="AD132" t="str">
        <f t="shared" si="107"/>
        <v/>
      </c>
      <c r="AE132" t="str">
        <f t="shared" si="108"/>
        <v/>
      </c>
      <c r="AF132" t="str">
        <f t="shared" si="109"/>
        <v/>
      </c>
      <c r="AG132" t="str">
        <f t="shared" si="110"/>
        <v/>
      </c>
      <c r="AH132" t="str">
        <f t="shared" si="111"/>
        <v/>
      </c>
      <c r="AI132" t="str">
        <f t="shared" si="112"/>
        <v/>
      </c>
      <c r="AJ132" t="str">
        <f t="shared" si="113"/>
        <v/>
      </c>
      <c r="AK132" t="str">
        <f t="shared" si="114"/>
        <v/>
      </c>
      <c r="AL132" t="str">
        <f t="shared" si="115"/>
        <v/>
      </c>
      <c r="AM132" t="str">
        <f t="shared" si="116"/>
        <v/>
      </c>
      <c r="AN132" t="str">
        <f t="shared" si="117"/>
        <v/>
      </c>
      <c r="AO132" t="str">
        <f t="shared" si="118"/>
        <v/>
      </c>
      <c r="AP132" t="str">
        <f t="shared" si="119"/>
        <v/>
      </c>
      <c r="AQ132" t="str">
        <f t="shared" si="120"/>
        <v/>
      </c>
      <c r="AR132" t="str">
        <f t="shared" si="121"/>
        <v/>
      </c>
      <c r="AS132" t="str">
        <f t="shared" si="122"/>
        <v/>
      </c>
      <c r="AT132" t="str">
        <f t="shared" si="123"/>
        <v/>
      </c>
      <c r="AU132" t="str">
        <f t="shared" si="124"/>
        <v/>
      </c>
      <c r="AV132" t="str">
        <f t="shared" si="125"/>
        <v/>
      </c>
      <c r="AW132" t="str">
        <f t="shared" si="126"/>
        <v/>
      </c>
      <c r="AX132" t="str">
        <f t="shared" si="127"/>
        <v/>
      </c>
      <c r="AY132" t="str">
        <f t="shared" si="128"/>
        <v/>
      </c>
      <c r="AZ132" t="str">
        <f>IF(OR($A132="",$A132&lt;&gt;Ficha!$C$4),"",COUNTIF($A$2:$A132,Ficha!$C$4))</f>
        <v/>
      </c>
    </row>
    <row r="133" spans="1:52">
      <c r="A133" s="7" t="str">
        <f>IF(INDEX(Banco!$A:$A,ROW())="","",INDEX(Banco!$A:$A,ROW()))</f>
        <v/>
      </c>
      <c r="B133" s="7" t="str">
        <f>IF(INDEX(Banco!$B:$B,ROW())="","",INDEX(Banco!$B:$B,ROW()))</f>
        <v/>
      </c>
      <c r="C133" s="7" t="str">
        <f>IF(INDEX(Banco!$C:$C,ROW())="","",INDEX(Banco!$C:$C,ROW()))</f>
        <v/>
      </c>
      <c r="D133" s="8" t="str">
        <f>IF(INDEX(Banco!$D:$D,ROW())="","",INDEX(Banco!$D:$D,ROW()))</f>
        <v/>
      </c>
      <c r="E133" s="8" t="str">
        <f>IF(INDEX(Banco!$E:$E,ROW())="","",INDEX(Banco!$E:$E,ROW()))</f>
        <v/>
      </c>
      <c r="F133" s="9" t="str">
        <f>IF(INDEX(Banco!$F:$F,ROW())="","",INDEX(Banco!$F:$F,ROW()))</f>
        <v/>
      </c>
      <c r="G133" s="9" t="str">
        <f>IF(INDEX(Banco!$G:$G,ROW())="","",INDEX(Banco!$G:$G,ROW()))</f>
        <v/>
      </c>
      <c r="H133" s="7" t="str">
        <f>IF(INDEX(Banco!$H:$H,ROW())="","",INDEX(Banco!$H:$H,ROW()))</f>
        <v/>
      </c>
      <c r="I133" t="str">
        <f t="shared" si="86"/>
        <v/>
      </c>
      <c r="J133" s="10" t="str">
        <f t="shared" si="87"/>
        <v/>
      </c>
      <c r="K133" s="11" t="str">
        <f t="shared" si="88"/>
        <v>—</v>
      </c>
      <c r="L133" t="str">
        <f t="shared" si="89"/>
        <v/>
      </c>
      <c r="M133" s="11" t="str">
        <f t="shared" si="90"/>
        <v>—</v>
      </c>
      <c r="N133" t="str">
        <f t="shared" si="91"/>
        <v/>
      </c>
      <c r="O133" s="11" t="str">
        <f t="shared" si="92"/>
        <v>—</v>
      </c>
      <c r="P133" t="str">
        <f t="shared" si="93"/>
        <v/>
      </c>
      <c r="Q133" s="11" t="str">
        <f t="shared" si="94"/>
        <v>—</v>
      </c>
      <c r="R133" t="str">
        <f t="shared" si="95"/>
        <v/>
      </c>
      <c r="S133" t="str">
        <f t="shared" si="96"/>
        <v/>
      </c>
      <c r="T133" t="str">
        <f t="shared" si="97"/>
        <v/>
      </c>
      <c r="U133" t="str">
        <f t="shared" si="98"/>
        <v/>
      </c>
      <c r="V133" t="str">
        <f t="shared" si="99"/>
        <v/>
      </c>
      <c r="W133" t="str">
        <f t="shared" si="100"/>
        <v/>
      </c>
      <c r="X133" t="str">
        <f t="shared" si="101"/>
        <v/>
      </c>
      <c r="Y133" t="str">
        <f t="shared" si="102"/>
        <v/>
      </c>
      <c r="Z133" t="str">
        <f t="shared" si="103"/>
        <v/>
      </c>
      <c r="AA133" t="str">
        <f t="shared" si="104"/>
        <v/>
      </c>
      <c r="AB133" t="str">
        <f t="shared" si="105"/>
        <v/>
      </c>
      <c r="AC133" t="str">
        <f t="shared" si="106"/>
        <v/>
      </c>
      <c r="AD133" t="str">
        <f t="shared" si="107"/>
        <v/>
      </c>
      <c r="AE133" t="str">
        <f t="shared" si="108"/>
        <v/>
      </c>
      <c r="AF133" t="str">
        <f t="shared" si="109"/>
        <v/>
      </c>
      <c r="AG133" t="str">
        <f t="shared" si="110"/>
        <v/>
      </c>
      <c r="AH133" t="str">
        <f t="shared" si="111"/>
        <v/>
      </c>
      <c r="AI133" t="str">
        <f t="shared" si="112"/>
        <v/>
      </c>
      <c r="AJ133" t="str">
        <f t="shared" si="113"/>
        <v/>
      </c>
      <c r="AK133" t="str">
        <f t="shared" si="114"/>
        <v/>
      </c>
      <c r="AL133" t="str">
        <f t="shared" si="115"/>
        <v/>
      </c>
      <c r="AM133" t="str">
        <f t="shared" si="116"/>
        <v/>
      </c>
      <c r="AN133" t="str">
        <f t="shared" si="117"/>
        <v/>
      </c>
      <c r="AO133" t="str">
        <f t="shared" si="118"/>
        <v/>
      </c>
      <c r="AP133" t="str">
        <f t="shared" si="119"/>
        <v/>
      </c>
      <c r="AQ133" t="str">
        <f t="shared" si="120"/>
        <v/>
      </c>
      <c r="AR133" t="str">
        <f t="shared" si="121"/>
        <v/>
      </c>
      <c r="AS133" t="str">
        <f t="shared" si="122"/>
        <v/>
      </c>
      <c r="AT133" t="str">
        <f t="shared" si="123"/>
        <v/>
      </c>
      <c r="AU133" t="str">
        <f t="shared" si="124"/>
        <v/>
      </c>
      <c r="AV133" t="str">
        <f t="shared" si="125"/>
        <v/>
      </c>
      <c r="AW133" t="str">
        <f t="shared" si="126"/>
        <v/>
      </c>
      <c r="AX133" t="str">
        <f t="shared" si="127"/>
        <v/>
      </c>
      <c r="AY133" t="str">
        <f t="shared" si="128"/>
        <v/>
      </c>
      <c r="AZ133" t="str">
        <f>IF(OR($A133="",$A133&lt;&gt;Ficha!$C$4),"",COUNTIF($A$2:$A133,Ficha!$C$4))</f>
        <v/>
      </c>
    </row>
    <row r="134" spans="1:52">
      <c r="A134" s="7" t="str">
        <f>IF(INDEX(Banco!$A:$A,ROW())="","",INDEX(Banco!$A:$A,ROW()))</f>
        <v/>
      </c>
      <c r="B134" s="7" t="str">
        <f>IF(INDEX(Banco!$B:$B,ROW())="","",INDEX(Banco!$B:$B,ROW()))</f>
        <v/>
      </c>
      <c r="C134" s="7" t="str">
        <f>IF(INDEX(Banco!$C:$C,ROW())="","",INDEX(Banco!$C:$C,ROW()))</f>
        <v/>
      </c>
      <c r="D134" s="8" t="str">
        <f>IF(INDEX(Banco!$D:$D,ROW())="","",INDEX(Banco!$D:$D,ROW()))</f>
        <v/>
      </c>
      <c r="E134" s="8" t="str">
        <f>IF(INDEX(Banco!$E:$E,ROW())="","",INDEX(Banco!$E:$E,ROW()))</f>
        <v/>
      </c>
      <c r="F134" s="9" t="str">
        <f>IF(INDEX(Banco!$F:$F,ROW())="","",INDEX(Banco!$F:$F,ROW()))</f>
        <v/>
      </c>
      <c r="G134" s="9" t="str">
        <f>IF(INDEX(Banco!$G:$G,ROW())="","",INDEX(Banco!$G:$G,ROW()))</f>
        <v/>
      </c>
      <c r="H134" s="7" t="str">
        <f>IF(INDEX(Banco!$H:$H,ROW())="","",INDEX(Banco!$H:$H,ROW()))</f>
        <v/>
      </c>
      <c r="I134" t="str">
        <f t="shared" si="86"/>
        <v/>
      </c>
      <c r="J134" s="10" t="str">
        <f t="shared" si="87"/>
        <v/>
      </c>
      <c r="K134" s="11" t="str">
        <f t="shared" si="88"/>
        <v>—</v>
      </c>
      <c r="L134" t="str">
        <f t="shared" si="89"/>
        <v/>
      </c>
      <c r="M134" s="11" t="str">
        <f t="shared" si="90"/>
        <v>—</v>
      </c>
      <c r="N134" t="str">
        <f t="shared" si="91"/>
        <v/>
      </c>
      <c r="O134" s="11" t="str">
        <f t="shared" si="92"/>
        <v>—</v>
      </c>
      <c r="P134" t="str">
        <f t="shared" si="93"/>
        <v/>
      </c>
      <c r="Q134" s="11" t="str">
        <f t="shared" si="94"/>
        <v>—</v>
      </c>
      <c r="R134" t="str">
        <f t="shared" si="95"/>
        <v/>
      </c>
      <c r="S134" t="str">
        <f t="shared" si="96"/>
        <v/>
      </c>
      <c r="T134" t="str">
        <f t="shared" si="97"/>
        <v/>
      </c>
      <c r="U134" t="str">
        <f t="shared" si="98"/>
        <v/>
      </c>
      <c r="V134" t="str">
        <f t="shared" si="99"/>
        <v/>
      </c>
      <c r="W134" t="str">
        <f t="shared" si="100"/>
        <v/>
      </c>
      <c r="X134" t="str">
        <f t="shared" si="101"/>
        <v/>
      </c>
      <c r="Y134" t="str">
        <f t="shared" si="102"/>
        <v/>
      </c>
      <c r="Z134" t="str">
        <f t="shared" si="103"/>
        <v/>
      </c>
      <c r="AA134" t="str">
        <f t="shared" si="104"/>
        <v/>
      </c>
      <c r="AB134" t="str">
        <f t="shared" si="105"/>
        <v/>
      </c>
      <c r="AC134" t="str">
        <f t="shared" si="106"/>
        <v/>
      </c>
      <c r="AD134" t="str">
        <f t="shared" si="107"/>
        <v/>
      </c>
      <c r="AE134" t="str">
        <f t="shared" si="108"/>
        <v/>
      </c>
      <c r="AF134" t="str">
        <f t="shared" si="109"/>
        <v/>
      </c>
      <c r="AG134" t="str">
        <f t="shared" si="110"/>
        <v/>
      </c>
      <c r="AH134" t="str">
        <f t="shared" si="111"/>
        <v/>
      </c>
      <c r="AI134" t="str">
        <f t="shared" si="112"/>
        <v/>
      </c>
      <c r="AJ134" t="str">
        <f t="shared" si="113"/>
        <v/>
      </c>
      <c r="AK134" t="str">
        <f t="shared" si="114"/>
        <v/>
      </c>
      <c r="AL134" t="str">
        <f t="shared" si="115"/>
        <v/>
      </c>
      <c r="AM134" t="str">
        <f t="shared" si="116"/>
        <v/>
      </c>
      <c r="AN134" t="str">
        <f t="shared" si="117"/>
        <v/>
      </c>
      <c r="AO134" t="str">
        <f t="shared" si="118"/>
        <v/>
      </c>
      <c r="AP134" t="str">
        <f t="shared" si="119"/>
        <v/>
      </c>
      <c r="AQ134" t="str">
        <f t="shared" si="120"/>
        <v/>
      </c>
      <c r="AR134" t="str">
        <f t="shared" si="121"/>
        <v/>
      </c>
      <c r="AS134" t="str">
        <f t="shared" si="122"/>
        <v/>
      </c>
      <c r="AT134" t="str">
        <f t="shared" si="123"/>
        <v/>
      </c>
      <c r="AU134" t="str">
        <f t="shared" si="124"/>
        <v/>
      </c>
      <c r="AV134" t="str">
        <f t="shared" si="125"/>
        <v/>
      </c>
      <c r="AW134" t="str">
        <f t="shared" si="126"/>
        <v/>
      </c>
      <c r="AX134" t="str">
        <f t="shared" si="127"/>
        <v/>
      </c>
      <c r="AY134" t="str">
        <f t="shared" si="128"/>
        <v/>
      </c>
      <c r="AZ134" t="str">
        <f>IF(OR($A134="",$A134&lt;&gt;Ficha!$C$4),"",COUNTIF($A$2:$A134,Ficha!$C$4))</f>
        <v/>
      </c>
    </row>
    <row r="135" spans="1:52">
      <c r="A135" s="7" t="str">
        <f>IF(INDEX(Banco!$A:$A,ROW())="","",INDEX(Banco!$A:$A,ROW()))</f>
        <v/>
      </c>
      <c r="B135" s="7" t="str">
        <f>IF(INDEX(Banco!$B:$B,ROW())="","",INDEX(Banco!$B:$B,ROW()))</f>
        <v/>
      </c>
      <c r="C135" s="7" t="str">
        <f>IF(INDEX(Banco!$C:$C,ROW())="","",INDEX(Banco!$C:$C,ROW()))</f>
        <v/>
      </c>
      <c r="D135" s="8" t="str">
        <f>IF(INDEX(Banco!$D:$D,ROW())="","",INDEX(Banco!$D:$D,ROW()))</f>
        <v/>
      </c>
      <c r="E135" s="8" t="str">
        <f>IF(INDEX(Banco!$E:$E,ROW())="","",INDEX(Banco!$E:$E,ROW()))</f>
        <v/>
      </c>
      <c r="F135" s="9" t="str">
        <f>IF(INDEX(Banco!$F:$F,ROW())="","",INDEX(Banco!$F:$F,ROW()))</f>
        <v/>
      </c>
      <c r="G135" s="9" t="str">
        <f>IF(INDEX(Banco!$G:$G,ROW())="","",INDEX(Banco!$G:$G,ROW()))</f>
        <v/>
      </c>
      <c r="H135" s="7" t="str">
        <f>IF(INDEX(Banco!$H:$H,ROW())="","",INDEX(Banco!$H:$H,ROW()))</f>
        <v/>
      </c>
      <c r="I135" t="str">
        <f t="shared" si="86"/>
        <v/>
      </c>
      <c r="J135" s="10" t="str">
        <f t="shared" si="87"/>
        <v/>
      </c>
      <c r="K135" s="11" t="str">
        <f t="shared" si="88"/>
        <v>—</v>
      </c>
      <c r="L135" t="str">
        <f t="shared" si="89"/>
        <v/>
      </c>
      <c r="M135" s="11" t="str">
        <f t="shared" si="90"/>
        <v>—</v>
      </c>
      <c r="N135" t="str">
        <f t="shared" si="91"/>
        <v/>
      </c>
      <c r="O135" s="11" t="str">
        <f t="shared" si="92"/>
        <v>—</v>
      </c>
      <c r="P135" t="str">
        <f t="shared" si="93"/>
        <v/>
      </c>
      <c r="Q135" s="11" t="str">
        <f t="shared" si="94"/>
        <v>—</v>
      </c>
      <c r="R135" t="str">
        <f t="shared" si="95"/>
        <v/>
      </c>
      <c r="S135" t="str">
        <f t="shared" si="96"/>
        <v/>
      </c>
      <c r="T135" t="str">
        <f t="shared" si="97"/>
        <v/>
      </c>
      <c r="U135" t="str">
        <f t="shared" si="98"/>
        <v/>
      </c>
      <c r="V135" t="str">
        <f t="shared" si="99"/>
        <v/>
      </c>
      <c r="W135" t="str">
        <f t="shared" si="100"/>
        <v/>
      </c>
      <c r="X135" t="str">
        <f t="shared" si="101"/>
        <v/>
      </c>
      <c r="Y135" t="str">
        <f t="shared" si="102"/>
        <v/>
      </c>
      <c r="Z135" t="str">
        <f t="shared" si="103"/>
        <v/>
      </c>
      <c r="AA135" t="str">
        <f t="shared" si="104"/>
        <v/>
      </c>
      <c r="AB135" t="str">
        <f t="shared" si="105"/>
        <v/>
      </c>
      <c r="AC135" t="str">
        <f t="shared" si="106"/>
        <v/>
      </c>
      <c r="AD135" t="str">
        <f t="shared" si="107"/>
        <v/>
      </c>
      <c r="AE135" t="str">
        <f t="shared" si="108"/>
        <v/>
      </c>
      <c r="AF135" t="str">
        <f t="shared" si="109"/>
        <v/>
      </c>
      <c r="AG135" t="str">
        <f t="shared" si="110"/>
        <v/>
      </c>
      <c r="AH135" t="str">
        <f t="shared" si="111"/>
        <v/>
      </c>
      <c r="AI135" t="str">
        <f t="shared" si="112"/>
        <v/>
      </c>
      <c r="AJ135" t="str">
        <f t="shared" si="113"/>
        <v/>
      </c>
      <c r="AK135" t="str">
        <f t="shared" si="114"/>
        <v/>
      </c>
      <c r="AL135" t="str">
        <f t="shared" si="115"/>
        <v/>
      </c>
      <c r="AM135" t="str">
        <f t="shared" si="116"/>
        <v/>
      </c>
      <c r="AN135" t="str">
        <f t="shared" si="117"/>
        <v/>
      </c>
      <c r="AO135" t="str">
        <f t="shared" si="118"/>
        <v/>
      </c>
      <c r="AP135" t="str">
        <f t="shared" si="119"/>
        <v/>
      </c>
      <c r="AQ135" t="str">
        <f t="shared" si="120"/>
        <v/>
      </c>
      <c r="AR135" t="str">
        <f t="shared" si="121"/>
        <v/>
      </c>
      <c r="AS135" t="str">
        <f t="shared" si="122"/>
        <v/>
      </c>
      <c r="AT135" t="str">
        <f t="shared" si="123"/>
        <v/>
      </c>
      <c r="AU135" t="str">
        <f t="shared" si="124"/>
        <v/>
      </c>
      <c r="AV135" t="str">
        <f t="shared" si="125"/>
        <v/>
      </c>
      <c r="AW135" t="str">
        <f t="shared" si="126"/>
        <v/>
      </c>
      <c r="AX135" t="str">
        <f t="shared" si="127"/>
        <v/>
      </c>
      <c r="AY135" t="str">
        <f t="shared" si="128"/>
        <v/>
      </c>
      <c r="AZ135" t="str">
        <f>IF(OR($A135="",$A135&lt;&gt;Ficha!$C$4),"",COUNTIF($A$2:$A135,Ficha!$C$4))</f>
        <v/>
      </c>
    </row>
    <row r="136" spans="1:52">
      <c r="A136" s="7" t="str">
        <f>IF(INDEX(Banco!$A:$A,ROW())="","",INDEX(Banco!$A:$A,ROW()))</f>
        <v/>
      </c>
      <c r="B136" s="7" t="str">
        <f>IF(INDEX(Banco!$B:$B,ROW())="","",INDEX(Banco!$B:$B,ROW()))</f>
        <v/>
      </c>
      <c r="C136" s="7" t="str">
        <f>IF(INDEX(Banco!$C:$C,ROW())="","",INDEX(Banco!$C:$C,ROW()))</f>
        <v/>
      </c>
      <c r="D136" s="8" t="str">
        <f>IF(INDEX(Banco!$D:$D,ROW())="","",INDEX(Banco!$D:$D,ROW()))</f>
        <v/>
      </c>
      <c r="E136" s="8" t="str">
        <f>IF(INDEX(Banco!$E:$E,ROW())="","",INDEX(Banco!$E:$E,ROW()))</f>
        <v/>
      </c>
      <c r="F136" s="9" t="str">
        <f>IF(INDEX(Banco!$F:$F,ROW())="","",INDEX(Banco!$F:$F,ROW()))</f>
        <v/>
      </c>
      <c r="G136" s="9" t="str">
        <f>IF(INDEX(Banco!$G:$G,ROW())="","",INDEX(Banco!$G:$G,ROW()))</f>
        <v/>
      </c>
      <c r="H136" s="7" t="str">
        <f>IF(INDEX(Banco!$H:$H,ROW())="","",INDEX(Banco!$H:$H,ROW()))</f>
        <v/>
      </c>
      <c r="I136" t="str">
        <f t="shared" si="86"/>
        <v/>
      </c>
      <c r="J136" s="10" t="str">
        <f t="shared" si="87"/>
        <v/>
      </c>
      <c r="K136" s="11" t="str">
        <f t="shared" si="88"/>
        <v>—</v>
      </c>
      <c r="L136" t="str">
        <f t="shared" si="89"/>
        <v/>
      </c>
      <c r="M136" s="11" t="str">
        <f t="shared" si="90"/>
        <v>—</v>
      </c>
      <c r="N136" t="str">
        <f t="shared" si="91"/>
        <v/>
      </c>
      <c r="O136" s="11" t="str">
        <f t="shared" si="92"/>
        <v>—</v>
      </c>
      <c r="P136" t="str">
        <f t="shared" si="93"/>
        <v/>
      </c>
      <c r="Q136" s="11" t="str">
        <f t="shared" si="94"/>
        <v>—</v>
      </c>
      <c r="R136" t="str">
        <f t="shared" si="95"/>
        <v/>
      </c>
      <c r="S136" t="str">
        <f t="shared" si="96"/>
        <v/>
      </c>
      <c r="T136" t="str">
        <f t="shared" si="97"/>
        <v/>
      </c>
      <c r="U136" t="str">
        <f t="shared" si="98"/>
        <v/>
      </c>
      <c r="V136" t="str">
        <f t="shared" si="99"/>
        <v/>
      </c>
      <c r="W136" t="str">
        <f t="shared" si="100"/>
        <v/>
      </c>
      <c r="X136" t="str">
        <f t="shared" si="101"/>
        <v/>
      </c>
      <c r="Y136" t="str">
        <f t="shared" si="102"/>
        <v/>
      </c>
      <c r="Z136" t="str">
        <f t="shared" si="103"/>
        <v/>
      </c>
      <c r="AA136" t="str">
        <f t="shared" si="104"/>
        <v/>
      </c>
      <c r="AB136" t="str">
        <f t="shared" si="105"/>
        <v/>
      </c>
      <c r="AC136" t="str">
        <f t="shared" si="106"/>
        <v/>
      </c>
      <c r="AD136" t="str">
        <f t="shared" si="107"/>
        <v/>
      </c>
      <c r="AE136" t="str">
        <f t="shared" si="108"/>
        <v/>
      </c>
      <c r="AF136" t="str">
        <f t="shared" si="109"/>
        <v/>
      </c>
      <c r="AG136" t="str">
        <f t="shared" si="110"/>
        <v/>
      </c>
      <c r="AH136" t="str">
        <f t="shared" si="111"/>
        <v/>
      </c>
      <c r="AI136" t="str">
        <f t="shared" si="112"/>
        <v/>
      </c>
      <c r="AJ136" t="str">
        <f t="shared" si="113"/>
        <v/>
      </c>
      <c r="AK136" t="str">
        <f t="shared" si="114"/>
        <v/>
      </c>
      <c r="AL136" t="str">
        <f t="shared" si="115"/>
        <v/>
      </c>
      <c r="AM136" t="str">
        <f t="shared" si="116"/>
        <v/>
      </c>
      <c r="AN136" t="str">
        <f t="shared" si="117"/>
        <v/>
      </c>
      <c r="AO136" t="str">
        <f t="shared" si="118"/>
        <v/>
      </c>
      <c r="AP136" t="str">
        <f t="shared" si="119"/>
        <v/>
      </c>
      <c r="AQ136" t="str">
        <f t="shared" si="120"/>
        <v/>
      </c>
      <c r="AR136" t="str">
        <f t="shared" si="121"/>
        <v/>
      </c>
      <c r="AS136" t="str">
        <f t="shared" si="122"/>
        <v/>
      </c>
      <c r="AT136" t="str">
        <f t="shared" si="123"/>
        <v/>
      </c>
      <c r="AU136" t="str">
        <f t="shared" si="124"/>
        <v/>
      </c>
      <c r="AV136" t="str">
        <f t="shared" si="125"/>
        <v/>
      </c>
      <c r="AW136" t="str">
        <f t="shared" si="126"/>
        <v/>
      </c>
      <c r="AX136" t="str">
        <f t="shared" si="127"/>
        <v/>
      </c>
      <c r="AY136" t="str">
        <f t="shared" si="128"/>
        <v/>
      </c>
      <c r="AZ136" t="str">
        <f>IF(OR($A136="",$A136&lt;&gt;Ficha!$C$4),"",COUNTIF($A$2:$A136,Ficha!$C$4))</f>
        <v/>
      </c>
    </row>
    <row r="137" spans="1:52">
      <c r="A137" s="7" t="str">
        <f>IF(INDEX(Banco!$A:$A,ROW())="","",INDEX(Banco!$A:$A,ROW()))</f>
        <v/>
      </c>
      <c r="B137" s="7" t="str">
        <f>IF(INDEX(Banco!$B:$B,ROW())="","",INDEX(Banco!$B:$B,ROW()))</f>
        <v/>
      </c>
      <c r="C137" s="7" t="str">
        <f>IF(INDEX(Banco!$C:$C,ROW())="","",INDEX(Banco!$C:$C,ROW()))</f>
        <v/>
      </c>
      <c r="D137" s="8" t="str">
        <f>IF(INDEX(Banco!$D:$D,ROW())="","",INDEX(Banco!$D:$D,ROW()))</f>
        <v/>
      </c>
      <c r="E137" s="8" t="str">
        <f>IF(INDEX(Banco!$E:$E,ROW())="","",INDEX(Banco!$E:$E,ROW()))</f>
        <v/>
      </c>
      <c r="F137" s="9" t="str">
        <f>IF(INDEX(Banco!$F:$F,ROW())="","",INDEX(Banco!$F:$F,ROW()))</f>
        <v/>
      </c>
      <c r="G137" s="9" t="str">
        <f>IF(INDEX(Banco!$G:$G,ROW())="","",INDEX(Banco!$G:$G,ROW()))</f>
        <v/>
      </c>
      <c r="H137" s="7" t="str">
        <f>IF(INDEX(Banco!$H:$H,ROW())="","",INDEX(Banco!$H:$H,ROW()))</f>
        <v/>
      </c>
      <c r="I137" t="str">
        <f t="shared" si="86"/>
        <v/>
      </c>
      <c r="J137" s="10" t="str">
        <f t="shared" si="87"/>
        <v/>
      </c>
      <c r="K137" s="11" t="str">
        <f t="shared" si="88"/>
        <v>—</v>
      </c>
      <c r="L137" t="str">
        <f t="shared" si="89"/>
        <v/>
      </c>
      <c r="M137" s="11" t="str">
        <f t="shared" si="90"/>
        <v>—</v>
      </c>
      <c r="N137" t="str">
        <f t="shared" si="91"/>
        <v/>
      </c>
      <c r="O137" s="11" t="str">
        <f t="shared" si="92"/>
        <v>—</v>
      </c>
      <c r="P137" t="str">
        <f t="shared" si="93"/>
        <v/>
      </c>
      <c r="Q137" s="11" t="str">
        <f t="shared" si="94"/>
        <v>—</v>
      </c>
      <c r="R137" t="str">
        <f t="shared" si="95"/>
        <v/>
      </c>
      <c r="S137" t="str">
        <f t="shared" si="96"/>
        <v/>
      </c>
      <c r="T137" t="str">
        <f t="shared" si="97"/>
        <v/>
      </c>
      <c r="U137" t="str">
        <f t="shared" si="98"/>
        <v/>
      </c>
      <c r="V137" t="str">
        <f t="shared" si="99"/>
        <v/>
      </c>
      <c r="W137" t="str">
        <f t="shared" si="100"/>
        <v/>
      </c>
      <c r="X137" t="str">
        <f t="shared" si="101"/>
        <v/>
      </c>
      <c r="Y137" t="str">
        <f t="shared" si="102"/>
        <v/>
      </c>
      <c r="Z137" t="str">
        <f t="shared" si="103"/>
        <v/>
      </c>
      <c r="AA137" t="str">
        <f t="shared" si="104"/>
        <v/>
      </c>
      <c r="AB137" t="str">
        <f t="shared" si="105"/>
        <v/>
      </c>
      <c r="AC137" t="str">
        <f t="shared" si="106"/>
        <v/>
      </c>
      <c r="AD137" t="str">
        <f t="shared" si="107"/>
        <v/>
      </c>
      <c r="AE137" t="str">
        <f t="shared" si="108"/>
        <v/>
      </c>
      <c r="AF137" t="str">
        <f t="shared" si="109"/>
        <v/>
      </c>
      <c r="AG137" t="str">
        <f t="shared" si="110"/>
        <v/>
      </c>
      <c r="AH137" t="str">
        <f t="shared" si="111"/>
        <v/>
      </c>
      <c r="AI137" t="str">
        <f t="shared" si="112"/>
        <v/>
      </c>
      <c r="AJ137" t="str">
        <f t="shared" si="113"/>
        <v/>
      </c>
      <c r="AK137" t="str">
        <f t="shared" si="114"/>
        <v/>
      </c>
      <c r="AL137" t="str">
        <f t="shared" si="115"/>
        <v/>
      </c>
      <c r="AM137" t="str">
        <f t="shared" si="116"/>
        <v/>
      </c>
      <c r="AN137" t="str">
        <f t="shared" si="117"/>
        <v/>
      </c>
      <c r="AO137" t="str">
        <f t="shared" si="118"/>
        <v/>
      </c>
      <c r="AP137" t="str">
        <f t="shared" si="119"/>
        <v/>
      </c>
      <c r="AQ137" t="str">
        <f t="shared" si="120"/>
        <v/>
      </c>
      <c r="AR137" t="str">
        <f t="shared" si="121"/>
        <v/>
      </c>
      <c r="AS137" t="str">
        <f t="shared" si="122"/>
        <v/>
      </c>
      <c r="AT137" t="str">
        <f t="shared" si="123"/>
        <v/>
      </c>
      <c r="AU137" t="str">
        <f t="shared" si="124"/>
        <v/>
      </c>
      <c r="AV137" t="str">
        <f t="shared" si="125"/>
        <v/>
      </c>
      <c r="AW137" t="str">
        <f t="shared" si="126"/>
        <v/>
      </c>
      <c r="AX137" t="str">
        <f t="shared" si="127"/>
        <v/>
      </c>
      <c r="AY137" t="str">
        <f t="shared" si="128"/>
        <v/>
      </c>
      <c r="AZ137" t="str">
        <f>IF(OR($A137="",$A137&lt;&gt;Ficha!$C$4),"",COUNTIF($A$2:$A137,Ficha!$C$4))</f>
        <v/>
      </c>
    </row>
    <row r="138" spans="1:52">
      <c r="A138" s="7" t="str">
        <f>IF(INDEX(Banco!$A:$A,ROW())="","",INDEX(Banco!$A:$A,ROW()))</f>
        <v/>
      </c>
      <c r="B138" s="7" t="str">
        <f>IF(INDEX(Banco!$B:$B,ROW())="","",INDEX(Banco!$B:$B,ROW()))</f>
        <v/>
      </c>
      <c r="C138" s="7" t="str">
        <f>IF(INDEX(Banco!$C:$C,ROW())="","",INDEX(Banco!$C:$C,ROW()))</f>
        <v/>
      </c>
      <c r="D138" s="8" t="str">
        <f>IF(INDEX(Banco!$D:$D,ROW())="","",INDEX(Banco!$D:$D,ROW()))</f>
        <v/>
      </c>
      <c r="E138" s="8" t="str">
        <f>IF(INDEX(Banco!$E:$E,ROW())="","",INDEX(Banco!$E:$E,ROW()))</f>
        <v/>
      </c>
      <c r="F138" s="9" t="str">
        <f>IF(INDEX(Banco!$F:$F,ROW())="","",INDEX(Banco!$F:$F,ROW()))</f>
        <v/>
      </c>
      <c r="G138" s="9" t="str">
        <f>IF(INDEX(Banco!$G:$G,ROW())="","",INDEX(Banco!$G:$G,ROW()))</f>
        <v/>
      </c>
      <c r="H138" s="7" t="str">
        <f>IF(INDEX(Banco!$H:$H,ROW())="","",INDEX(Banco!$H:$H,ROW()))</f>
        <v/>
      </c>
      <c r="I138" t="str">
        <f t="shared" si="86"/>
        <v/>
      </c>
      <c r="J138" s="10" t="str">
        <f t="shared" si="87"/>
        <v/>
      </c>
      <c r="K138" s="11" t="str">
        <f t="shared" si="88"/>
        <v>—</v>
      </c>
      <c r="L138" t="str">
        <f t="shared" si="89"/>
        <v/>
      </c>
      <c r="M138" s="11" t="str">
        <f t="shared" si="90"/>
        <v>—</v>
      </c>
      <c r="N138" t="str">
        <f t="shared" si="91"/>
        <v/>
      </c>
      <c r="O138" s="11" t="str">
        <f t="shared" si="92"/>
        <v>—</v>
      </c>
      <c r="P138" t="str">
        <f t="shared" si="93"/>
        <v/>
      </c>
      <c r="Q138" s="11" t="str">
        <f t="shared" si="94"/>
        <v>—</v>
      </c>
      <c r="R138" t="str">
        <f t="shared" si="95"/>
        <v/>
      </c>
      <c r="S138" t="str">
        <f t="shared" si="96"/>
        <v/>
      </c>
      <c r="T138" t="str">
        <f t="shared" si="97"/>
        <v/>
      </c>
      <c r="U138" t="str">
        <f t="shared" si="98"/>
        <v/>
      </c>
      <c r="V138" t="str">
        <f t="shared" si="99"/>
        <v/>
      </c>
      <c r="W138" t="str">
        <f t="shared" si="100"/>
        <v/>
      </c>
      <c r="X138" t="str">
        <f t="shared" si="101"/>
        <v/>
      </c>
      <c r="Y138" t="str">
        <f t="shared" si="102"/>
        <v/>
      </c>
      <c r="Z138" t="str">
        <f t="shared" si="103"/>
        <v/>
      </c>
      <c r="AA138" t="str">
        <f t="shared" si="104"/>
        <v/>
      </c>
      <c r="AB138" t="str">
        <f t="shared" si="105"/>
        <v/>
      </c>
      <c r="AC138" t="str">
        <f t="shared" si="106"/>
        <v/>
      </c>
      <c r="AD138" t="str">
        <f t="shared" si="107"/>
        <v/>
      </c>
      <c r="AE138" t="str">
        <f t="shared" si="108"/>
        <v/>
      </c>
      <c r="AF138" t="str">
        <f t="shared" si="109"/>
        <v/>
      </c>
      <c r="AG138" t="str">
        <f t="shared" si="110"/>
        <v/>
      </c>
      <c r="AH138" t="str">
        <f t="shared" si="111"/>
        <v/>
      </c>
      <c r="AI138" t="str">
        <f t="shared" si="112"/>
        <v/>
      </c>
      <c r="AJ138" t="str">
        <f t="shared" si="113"/>
        <v/>
      </c>
      <c r="AK138" t="str">
        <f t="shared" si="114"/>
        <v/>
      </c>
      <c r="AL138" t="str">
        <f t="shared" si="115"/>
        <v/>
      </c>
      <c r="AM138" t="str">
        <f t="shared" si="116"/>
        <v/>
      </c>
      <c r="AN138" t="str">
        <f t="shared" si="117"/>
        <v/>
      </c>
      <c r="AO138" t="str">
        <f t="shared" si="118"/>
        <v/>
      </c>
      <c r="AP138" t="str">
        <f t="shared" si="119"/>
        <v/>
      </c>
      <c r="AQ138" t="str">
        <f t="shared" si="120"/>
        <v/>
      </c>
      <c r="AR138" t="str">
        <f t="shared" si="121"/>
        <v/>
      </c>
      <c r="AS138" t="str">
        <f t="shared" si="122"/>
        <v/>
      </c>
      <c r="AT138" t="str">
        <f t="shared" si="123"/>
        <v/>
      </c>
      <c r="AU138" t="str">
        <f t="shared" si="124"/>
        <v/>
      </c>
      <c r="AV138" t="str">
        <f t="shared" si="125"/>
        <v/>
      </c>
      <c r="AW138" t="str">
        <f t="shared" si="126"/>
        <v/>
      </c>
      <c r="AX138" t="str">
        <f t="shared" si="127"/>
        <v/>
      </c>
      <c r="AY138" t="str">
        <f t="shared" si="128"/>
        <v/>
      </c>
      <c r="AZ138" t="str">
        <f>IF(OR($A138="",$A138&lt;&gt;Ficha!$C$4),"",COUNTIF($A$2:$A138,Ficha!$C$4))</f>
        <v/>
      </c>
    </row>
    <row r="139" spans="1:52">
      <c r="A139" s="7" t="str">
        <f>IF(INDEX(Banco!$A:$A,ROW())="","",INDEX(Banco!$A:$A,ROW()))</f>
        <v/>
      </c>
      <c r="B139" s="7" t="str">
        <f>IF(INDEX(Banco!$B:$B,ROW())="","",INDEX(Banco!$B:$B,ROW()))</f>
        <v/>
      </c>
      <c r="C139" s="7" t="str">
        <f>IF(INDEX(Banco!$C:$C,ROW())="","",INDEX(Banco!$C:$C,ROW()))</f>
        <v/>
      </c>
      <c r="D139" s="8" t="str">
        <f>IF(INDEX(Banco!$D:$D,ROW())="","",INDEX(Banco!$D:$D,ROW()))</f>
        <v/>
      </c>
      <c r="E139" s="8" t="str">
        <f>IF(INDEX(Banco!$E:$E,ROW())="","",INDEX(Banco!$E:$E,ROW()))</f>
        <v/>
      </c>
      <c r="F139" s="9" t="str">
        <f>IF(INDEX(Banco!$F:$F,ROW())="","",INDEX(Banco!$F:$F,ROW()))</f>
        <v/>
      </c>
      <c r="G139" s="9" t="str">
        <f>IF(INDEX(Banco!$G:$G,ROW())="","",INDEX(Banco!$G:$G,ROW()))</f>
        <v/>
      </c>
      <c r="H139" s="7" t="str">
        <f>IF(INDEX(Banco!$H:$H,ROW())="","",INDEX(Banco!$H:$H,ROW()))</f>
        <v/>
      </c>
      <c r="I139" t="str">
        <f t="shared" si="86"/>
        <v/>
      </c>
      <c r="J139" s="10" t="str">
        <f t="shared" si="87"/>
        <v/>
      </c>
      <c r="K139" s="11" t="str">
        <f t="shared" si="88"/>
        <v>—</v>
      </c>
      <c r="L139" t="str">
        <f t="shared" si="89"/>
        <v/>
      </c>
      <c r="M139" s="11" t="str">
        <f t="shared" si="90"/>
        <v>—</v>
      </c>
      <c r="N139" t="str">
        <f t="shared" si="91"/>
        <v/>
      </c>
      <c r="O139" s="11" t="str">
        <f t="shared" si="92"/>
        <v>—</v>
      </c>
      <c r="P139" t="str">
        <f t="shared" si="93"/>
        <v/>
      </c>
      <c r="Q139" s="11" t="str">
        <f t="shared" si="94"/>
        <v>—</v>
      </c>
      <c r="R139" t="str">
        <f t="shared" si="95"/>
        <v/>
      </c>
      <c r="S139" t="str">
        <f t="shared" si="96"/>
        <v/>
      </c>
      <c r="T139" t="str">
        <f t="shared" si="97"/>
        <v/>
      </c>
      <c r="U139" t="str">
        <f t="shared" si="98"/>
        <v/>
      </c>
      <c r="V139" t="str">
        <f t="shared" si="99"/>
        <v/>
      </c>
      <c r="W139" t="str">
        <f t="shared" si="100"/>
        <v/>
      </c>
      <c r="X139" t="str">
        <f t="shared" si="101"/>
        <v/>
      </c>
      <c r="Y139" t="str">
        <f t="shared" si="102"/>
        <v/>
      </c>
      <c r="Z139" t="str">
        <f t="shared" si="103"/>
        <v/>
      </c>
      <c r="AA139" t="str">
        <f t="shared" si="104"/>
        <v/>
      </c>
      <c r="AB139" t="str">
        <f t="shared" si="105"/>
        <v/>
      </c>
      <c r="AC139" t="str">
        <f t="shared" si="106"/>
        <v/>
      </c>
      <c r="AD139" t="str">
        <f t="shared" si="107"/>
        <v/>
      </c>
      <c r="AE139" t="str">
        <f t="shared" si="108"/>
        <v/>
      </c>
      <c r="AF139" t="str">
        <f t="shared" si="109"/>
        <v/>
      </c>
      <c r="AG139" t="str">
        <f t="shared" si="110"/>
        <v/>
      </c>
      <c r="AH139" t="str">
        <f t="shared" si="111"/>
        <v/>
      </c>
      <c r="AI139" t="str">
        <f t="shared" si="112"/>
        <v/>
      </c>
      <c r="AJ139" t="str">
        <f t="shared" si="113"/>
        <v/>
      </c>
      <c r="AK139" t="str">
        <f t="shared" si="114"/>
        <v/>
      </c>
      <c r="AL139" t="str">
        <f t="shared" si="115"/>
        <v/>
      </c>
      <c r="AM139" t="str">
        <f t="shared" si="116"/>
        <v/>
      </c>
      <c r="AN139" t="str">
        <f t="shared" si="117"/>
        <v/>
      </c>
      <c r="AO139" t="str">
        <f t="shared" si="118"/>
        <v/>
      </c>
      <c r="AP139" t="str">
        <f t="shared" si="119"/>
        <v/>
      </c>
      <c r="AQ139" t="str">
        <f t="shared" si="120"/>
        <v/>
      </c>
      <c r="AR139" t="str">
        <f t="shared" si="121"/>
        <v/>
      </c>
      <c r="AS139" t="str">
        <f t="shared" si="122"/>
        <v/>
      </c>
      <c r="AT139" t="str">
        <f t="shared" si="123"/>
        <v/>
      </c>
      <c r="AU139" t="str">
        <f t="shared" si="124"/>
        <v/>
      </c>
      <c r="AV139" t="str">
        <f t="shared" si="125"/>
        <v/>
      </c>
      <c r="AW139" t="str">
        <f t="shared" si="126"/>
        <v/>
      </c>
      <c r="AX139" t="str">
        <f t="shared" si="127"/>
        <v/>
      </c>
      <c r="AY139" t="str">
        <f t="shared" si="128"/>
        <v/>
      </c>
      <c r="AZ139" t="str">
        <f>IF(OR($A139="",$A139&lt;&gt;Ficha!$C$4),"",COUNTIF($A$2:$A139,Ficha!$C$4))</f>
        <v/>
      </c>
    </row>
    <row r="140" spans="1:52">
      <c r="A140" s="7" t="str">
        <f>IF(INDEX(Banco!$A:$A,ROW())="","",INDEX(Banco!$A:$A,ROW()))</f>
        <v/>
      </c>
      <c r="B140" s="7" t="str">
        <f>IF(INDEX(Banco!$B:$B,ROW())="","",INDEX(Banco!$B:$B,ROW()))</f>
        <v/>
      </c>
      <c r="C140" s="7" t="str">
        <f>IF(INDEX(Banco!$C:$C,ROW())="","",INDEX(Banco!$C:$C,ROW()))</f>
        <v/>
      </c>
      <c r="D140" s="8" t="str">
        <f>IF(INDEX(Banco!$D:$D,ROW())="","",INDEX(Banco!$D:$D,ROW()))</f>
        <v/>
      </c>
      <c r="E140" s="8" t="str">
        <f>IF(INDEX(Banco!$E:$E,ROW())="","",INDEX(Banco!$E:$E,ROW()))</f>
        <v/>
      </c>
      <c r="F140" s="9" t="str">
        <f>IF(INDEX(Banco!$F:$F,ROW())="","",INDEX(Banco!$F:$F,ROW()))</f>
        <v/>
      </c>
      <c r="G140" s="9" t="str">
        <f>IF(INDEX(Banco!$G:$G,ROW())="","",INDEX(Banco!$G:$G,ROW()))</f>
        <v/>
      </c>
      <c r="H140" s="7" t="str">
        <f>IF(INDEX(Banco!$H:$H,ROW())="","",INDEX(Banco!$H:$H,ROW()))</f>
        <v/>
      </c>
      <c r="I140" t="str">
        <f t="shared" si="86"/>
        <v/>
      </c>
      <c r="J140" s="10" t="str">
        <f t="shared" si="87"/>
        <v/>
      </c>
      <c r="K140" s="11" t="str">
        <f t="shared" si="88"/>
        <v>—</v>
      </c>
      <c r="L140" t="str">
        <f t="shared" si="89"/>
        <v/>
      </c>
      <c r="M140" s="11" t="str">
        <f t="shared" si="90"/>
        <v>—</v>
      </c>
      <c r="N140" t="str">
        <f t="shared" si="91"/>
        <v/>
      </c>
      <c r="O140" s="11" t="str">
        <f t="shared" si="92"/>
        <v>—</v>
      </c>
      <c r="P140" t="str">
        <f t="shared" si="93"/>
        <v/>
      </c>
      <c r="Q140" s="11" t="str">
        <f t="shared" si="94"/>
        <v>—</v>
      </c>
      <c r="R140" t="str">
        <f t="shared" si="95"/>
        <v/>
      </c>
      <c r="S140" t="str">
        <f t="shared" si="96"/>
        <v/>
      </c>
      <c r="T140" t="str">
        <f t="shared" si="97"/>
        <v/>
      </c>
      <c r="U140" t="str">
        <f t="shared" si="98"/>
        <v/>
      </c>
      <c r="V140" t="str">
        <f t="shared" si="99"/>
        <v/>
      </c>
      <c r="W140" t="str">
        <f t="shared" si="100"/>
        <v/>
      </c>
      <c r="X140" t="str">
        <f t="shared" si="101"/>
        <v/>
      </c>
      <c r="Y140" t="str">
        <f t="shared" si="102"/>
        <v/>
      </c>
      <c r="Z140" t="str">
        <f t="shared" si="103"/>
        <v/>
      </c>
      <c r="AA140" t="str">
        <f t="shared" si="104"/>
        <v/>
      </c>
      <c r="AB140" t="str">
        <f t="shared" si="105"/>
        <v/>
      </c>
      <c r="AC140" t="str">
        <f t="shared" si="106"/>
        <v/>
      </c>
      <c r="AD140" t="str">
        <f t="shared" si="107"/>
        <v/>
      </c>
      <c r="AE140" t="str">
        <f t="shared" si="108"/>
        <v/>
      </c>
      <c r="AF140" t="str">
        <f t="shared" si="109"/>
        <v/>
      </c>
      <c r="AG140" t="str">
        <f t="shared" si="110"/>
        <v/>
      </c>
      <c r="AH140" t="str">
        <f t="shared" si="111"/>
        <v/>
      </c>
      <c r="AI140" t="str">
        <f t="shared" si="112"/>
        <v/>
      </c>
      <c r="AJ140" t="str">
        <f t="shared" si="113"/>
        <v/>
      </c>
      <c r="AK140" t="str">
        <f t="shared" si="114"/>
        <v/>
      </c>
      <c r="AL140" t="str">
        <f t="shared" si="115"/>
        <v/>
      </c>
      <c r="AM140" t="str">
        <f t="shared" si="116"/>
        <v/>
      </c>
      <c r="AN140" t="str">
        <f t="shared" si="117"/>
        <v/>
      </c>
      <c r="AO140" t="str">
        <f t="shared" si="118"/>
        <v/>
      </c>
      <c r="AP140" t="str">
        <f t="shared" si="119"/>
        <v/>
      </c>
      <c r="AQ140" t="str">
        <f t="shared" si="120"/>
        <v/>
      </c>
      <c r="AR140" t="str">
        <f t="shared" si="121"/>
        <v/>
      </c>
      <c r="AS140" t="str">
        <f t="shared" si="122"/>
        <v/>
      </c>
      <c r="AT140" t="str">
        <f t="shared" si="123"/>
        <v/>
      </c>
      <c r="AU140" t="str">
        <f t="shared" si="124"/>
        <v/>
      </c>
      <c r="AV140" t="str">
        <f t="shared" si="125"/>
        <v/>
      </c>
      <c r="AW140" t="str">
        <f t="shared" si="126"/>
        <v/>
      </c>
      <c r="AX140" t="str">
        <f t="shared" si="127"/>
        <v/>
      </c>
      <c r="AY140" t="str">
        <f t="shared" si="128"/>
        <v/>
      </c>
      <c r="AZ140" t="str">
        <f>IF(OR($A140="",$A140&lt;&gt;Ficha!$C$4),"",COUNTIF($A$2:$A140,Ficha!$C$4))</f>
        <v/>
      </c>
    </row>
    <row r="141" spans="1:52">
      <c r="A141" s="7" t="str">
        <f>IF(INDEX(Banco!$A:$A,ROW())="","",INDEX(Banco!$A:$A,ROW()))</f>
        <v/>
      </c>
      <c r="B141" s="7" t="str">
        <f>IF(INDEX(Banco!$B:$B,ROW())="","",INDEX(Banco!$B:$B,ROW()))</f>
        <v/>
      </c>
      <c r="C141" s="7" t="str">
        <f>IF(INDEX(Banco!$C:$C,ROW())="","",INDEX(Banco!$C:$C,ROW()))</f>
        <v/>
      </c>
      <c r="D141" s="8" t="str">
        <f>IF(INDEX(Banco!$D:$D,ROW())="","",INDEX(Banco!$D:$D,ROW()))</f>
        <v/>
      </c>
      <c r="E141" s="8" t="str">
        <f>IF(INDEX(Banco!$E:$E,ROW())="","",INDEX(Banco!$E:$E,ROW()))</f>
        <v/>
      </c>
      <c r="F141" s="9" t="str">
        <f>IF(INDEX(Banco!$F:$F,ROW())="","",INDEX(Banco!$F:$F,ROW()))</f>
        <v/>
      </c>
      <c r="G141" s="9" t="str">
        <f>IF(INDEX(Banco!$G:$G,ROW())="","",INDEX(Banco!$G:$G,ROW()))</f>
        <v/>
      </c>
      <c r="H141" s="7" t="str">
        <f>IF(INDEX(Banco!$H:$H,ROW())="","",INDEX(Banco!$H:$H,ROW()))</f>
        <v/>
      </c>
      <c r="I141" t="str">
        <f t="shared" si="86"/>
        <v/>
      </c>
      <c r="J141" s="10" t="str">
        <f t="shared" si="87"/>
        <v/>
      </c>
      <c r="K141" s="11" t="str">
        <f t="shared" si="88"/>
        <v>—</v>
      </c>
      <c r="L141" t="str">
        <f t="shared" si="89"/>
        <v/>
      </c>
      <c r="M141" s="11" t="str">
        <f t="shared" si="90"/>
        <v>—</v>
      </c>
      <c r="N141" t="str">
        <f t="shared" si="91"/>
        <v/>
      </c>
      <c r="O141" s="11" t="str">
        <f t="shared" si="92"/>
        <v>—</v>
      </c>
      <c r="P141" t="str">
        <f t="shared" si="93"/>
        <v/>
      </c>
      <c r="Q141" s="11" t="str">
        <f t="shared" si="94"/>
        <v>—</v>
      </c>
      <c r="R141" t="str">
        <f t="shared" si="95"/>
        <v/>
      </c>
      <c r="S141" t="str">
        <f t="shared" si="96"/>
        <v/>
      </c>
      <c r="T141" t="str">
        <f t="shared" si="97"/>
        <v/>
      </c>
      <c r="U141" t="str">
        <f t="shared" si="98"/>
        <v/>
      </c>
      <c r="V141" t="str">
        <f t="shared" si="99"/>
        <v/>
      </c>
      <c r="W141" t="str">
        <f t="shared" si="100"/>
        <v/>
      </c>
      <c r="X141" t="str">
        <f t="shared" si="101"/>
        <v/>
      </c>
      <c r="Y141" t="str">
        <f t="shared" si="102"/>
        <v/>
      </c>
      <c r="Z141" t="str">
        <f t="shared" si="103"/>
        <v/>
      </c>
      <c r="AA141" t="str">
        <f t="shared" si="104"/>
        <v/>
      </c>
      <c r="AB141" t="str">
        <f t="shared" si="105"/>
        <v/>
      </c>
      <c r="AC141" t="str">
        <f t="shared" si="106"/>
        <v/>
      </c>
      <c r="AD141" t="str">
        <f t="shared" si="107"/>
        <v/>
      </c>
      <c r="AE141" t="str">
        <f t="shared" si="108"/>
        <v/>
      </c>
      <c r="AF141" t="str">
        <f t="shared" si="109"/>
        <v/>
      </c>
      <c r="AG141" t="str">
        <f t="shared" si="110"/>
        <v/>
      </c>
      <c r="AH141" t="str">
        <f t="shared" si="111"/>
        <v/>
      </c>
      <c r="AI141" t="str">
        <f t="shared" si="112"/>
        <v/>
      </c>
      <c r="AJ141" t="str">
        <f t="shared" si="113"/>
        <v/>
      </c>
      <c r="AK141" t="str">
        <f t="shared" si="114"/>
        <v/>
      </c>
      <c r="AL141" t="str">
        <f t="shared" si="115"/>
        <v/>
      </c>
      <c r="AM141" t="str">
        <f t="shared" si="116"/>
        <v/>
      </c>
      <c r="AN141" t="str">
        <f t="shared" si="117"/>
        <v/>
      </c>
      <c r="AO141" t="str">
        <f t="shared" si="118"/>
        <v/>
      </c>
      <c r="AP141" t="str">
        <f t="shared" si="119"/>
        <v/>
      </c>
      <c r="AQ141" t="str">
        <f t="shared" si="120"/>
        <v/>
      </c>
      <c r="AR141" t="str">
        <f t="shared" si="121"/>
        <v/>
      </c>
      <c r="AS141" t="str">
        <f t="shared" si="122"/>
        <v/>
      </c>
      <c r="AT141" t="str">
        <f t="shared" si="123"/>
        <v/>
      </c>
      <c r="AU141" t="str">
        <f t="shared" si="124"/>
        <v/>
      </c>
      <c r="AV141" t="str">
        <f t="shared" si="125"/>
        <v/>
      </c>
      <c r="AW141" t="str">
        <f t="shared" si="126"/>
        <v/>
      </c>
      <c r="AX141" t="str">
        <f t="shared" si="127"/>
        <v/>
      </c>
      <c r="AY141" t="str">
        <f t="shared" si="128"/>
        <v/>
      </c>
      <c r="AZ141" t="str">
        <f>IF(OR($A141="",$A141&lt;&gt;Ficha!$C$4),"",COUNTIF($A$2:$A141,Ficha!$C$4))</f>
        <v/>
      </c>
    </row>
    <row r="142" spans="1:52">
      <c r="A142" s="7" t="str">
        <f>IF(INDEX(Banco!$A:$A,ROW())="","",INDEX(Banco!$A:$A,ROW()))</f>
        <v/>
      </c>
      <c r="B142" s="7" t="str">
        <f>IF(INDEX(Banco!$B:$B,ROW())="","",INDEX(Banco!$B:$B,ROW()))</f>
        <v/>
      </c>
      <c r="C142" s="7" t="str">
        <f>IF(INDEX(Banco!$C:$C,ROW())="","",INDEX(Banco!$C:$C,ROW()))</f>
        <v/>
      </c>
      <c r="D142" s="8" t="str">
        <f>IF(INDEX(Banco!$D:$D,ROW())="","",INDEX(Banco!$D:$D,ROW()))</f>
        <v/>
      </c>
      <c r="E142" s="8" t="str">
        <f>IF(INDEX(Banco!$E:$E,ROW())="","",INDEX(Banco!$E:$E,ROW()))</f>
        <v/>
      </c>
      <c r="F142" s="9" t="str">
        <f>IF(INDEX(Banco!$F:$F,ROW())="","",INDEX(Banco!$F:$F,ROW()))</f>
        <v/>
      </c>
      <c r="G142" s="9" t="str">
        <f>IF(INDEX(Banco!$G:$G,ROW())="","",INDEX(Banco!$G:$G,ROW()))</f>
        <v/>
      </c>
      <c r="H142" s="7" t="str">
        <f>IF(INDEX(Banco!$H:$H,ROW())="","",INDEX(Banco!$H:$H,ROW()))</f>
        <v/>
      </c>
      <c r="I142" t="str">
        <f t="shared" si="86"/>
        <v/>
      </c>
      <c r="J142" s="10" t="str">
        <f t="shared" si="87"/>
        <v/>
      </c>
      <c r="K142" s="11" t="str">
        <f t="shared" si="88"/>
        <v>—</v>
      </c>
      <c r="L142" t="str">
        <f t="shared" si="89"/>
        <v/>
      </c>
      <c r="M142" s="11" t="str">
        <f t="shared" si="90"/>
        <v>—</v>
      </c>
      <c r="N142" t="str">
        <f t="shared" si="91"/>
        <v/>
      </c>
      <c r="O142" s="11" t="str">
        <f t="shared" si="92"/>
        <v>—</v>
      </c>
      <c r="P142" t="str">
        <f t="shared" si="93"/>
        <v/>
      </c>
      <c r="Q142" s="11" t="str">
        <f t="shared" si="94"/>
        <v>—</v>
      </c>
      <c r="R142" t="str">
        <f t="shared" si="95"/>
        <v/>
      </c>
      <c r="S142" t="str">
        <f t="shared" si="96"/>
        <v/>
      </c>
      <c r="T142" t="str">
        <f t="shared" si="97"/>
        <v/>
      </c>
      <c r="U142" t="str">
        <f t="shared" si="98"/>
        <v/>
      </c>
      <c r="V142" t="str">
        <f t="shared" si="99"/>
        <v/>
      </c>
      <c r="W142" t="str">
        <f t="shared" si="100"/>
        <v/>
      </c>
      <c r="X142" t="str">
        <f t="shared" si="101"/>
        <v/>
      </c>
      <c r="Y142" t="str">
        <f t="shared" si="102"/>
        <v/>
      </c>
      <c r="Z142" t="str">
        <f t="shared" si="103"/>
        <v/>
      </c>
      <c r="AA142" t="str">
        <f t="shared" si="104"/>
        <v/>
      </c>
      <c r="AB142" t="str">
        <f t="shared" si="105"/>
        <v/>
      </c>
      <c r="AC142" t="str">
        <f t="shared" si="106"/>
        <v/>
      </c>
      <c r="AD142" t="str">
        <f t="shared" si="107"/>
        <v/>
      </c>
      <c r="AE142" t="str">
        <f t="shared" si="108"/>
        <v/>
      </c>
      <c r="AF142" t="str">
        <f t="shared" si="109"/>
        <v/>
      </c>
      <c r="AG142" t="str">
        <f t="shared" si="110"/>
        <v/>
      </c>
      <c r="AH142" t="str">
        <f t="shared" si="111"/>
        <v/>
      </c>
      <c r="AI142" t="str">
        <f t="shared" si="112"/>
        <v/>
      </c>
      <c r="AJ142" t="str">
        <f t="shared" si="113"/>
        <v/>
      </c>
      <c r="AK142" t="str">
        <f t="shared" si="114"/>
        <v/>
      </c>
      <c r="AL142" t="str">
        <f t="shared" si="115"/>
        <v/>
      </c>
      <c r="AM142" t="str">
        <f t="shared" si="116"/>
        <v/>
      </c>
      <c r="AN142" t="str">
        <f t="shared" si="117"/>
        <v/>
      </c>
      <c r="AO142" t="str">
        <f t="shared" si="118"/>
        <v/>
      </c>
      <c r="AP142" t="str">
        <f t="shared" si="119"/>
        <v/>
      </c>
      <c r="AQ142" t="str">
        <f t="shared" si="120"/>
        <v/>
      </c>
      <c r="AR142" t="str">
        <f t="shared" si="121"/>
        <v/>
      </c>
      <c r="AS142" t="str">
        <f t="shared" si="122"/>
        <v/>
      </c>
      <c r="AT142" t="str">
        <f t="shared" si="123"/>
        <v/>
      </c>
      <c r="AU142" t="str">
        <f t="shared" si="124"/>
        <v/>
      </c>
      <c r="AV142" t="str">
        <f t="shared" si="125"/>
        <v/>
      </c>
      <c r="AW142" t="str">
        <f t="shared" si="126"/>
        <v/>
      </c>
      <c r="AX142" t="str">
        <f t="shared" si="127"/>
        <v/>
      </c>
      <c r="AY142" t="str">
        <f t="shared" si="128"/>
        <v/>
      </c>
      <c r="AZ142" t="str">
        <f>IF(OR($A142="",$A142&lt;&gt;Ficha!$C$4),"",COUNTIF($A$2:$A142,Ficha!$C$4))</f>
        <v/>
      </c>
    </row>
    <row r="143" spans="1:52">
      <c r="A143" s="7" t="str">
        <f>IF(INDEX(Banco!$A:$A,ROW())="","",INDEX(Banco!$A:$A,ROW()))</f>
        <v/>
      </c>
      <c r="B143" s="7" t="str">
        <f>IF(INDEX(Banco!$B:$B,ROW())="","",INDEX(Banco!$B:$B,ROW()))</f>
        <v/>
      </c>
      <c r="C143" s="7" t="str">
        <f>IF(INDEX(Banco!$C:$C,ROW())="","",INDEX(Banco!$C:$C,ROW()))</f>
        <v/>
      </c>
      <c r="D143" s="8" t="str">
        <f>IF(INDEX(Banco!$D:$D,ROW())="","",INDEX(Banco!$D:$D,ROW()))</f>
        <v/>
      </c>
      <c r="E143" s="8" t="str">
        <f>IF(INDEX(Banco!$E:$E,ROW())="","",INDEX(Banco!$E:$E,ROW()))</f>
        <v/>
      </c>
      <c r="F143" s="9" t="str">
        <f>IF(INDEX(Banco!$F:$F,ROW())="","",INDEX(Banco!$F:$F,ROW()))</f>
        <v/>
      </c>
      <c r="G143" s="9" t="str">
        <f>IF(INDEX(Banco!$G:$G,ROW())="","",INDEX(Banco!$G:$G,ROW()))</f>
        <v/>
      </c>
      <c r="H143" s="7" t="str">
        <f>IF(INDEX(Banco!$H:$H,ROW())="","",INDEX(Banco!$H:$H,ROW()))</f>
        <v/>
      </c>
      <c r="I143" t="str">
        <f t="shared" si="86"/>
        <v/>
      </c>
      <c r="J143" s="10" t="str">
        <f t="shared" si="87"/>
        <v/>
      </c>
      <c r="K143" s="11" t="str">
        <f t="shared" si="88"/>
        <v>—</v>
      </c>
      <c r="L143" t="str">
        <f t="shared" si="89"/>
        <v/>
      </c>
      <c r="M143" s="11" t="str">
        <f t="shared" si="90"/>
        <v>—</v>
      </c>
      <c r="N143" t="str">
        <f t="shared" si="91"/>
        <v/>
      </c>
      <c r="O143" s="11" t="str">
        <f t="shared" si="92"/>
        <v>—</v>
      </c>
      <c r="P143" t="str">
        <f t="shared" si="93"/>
        <v/>
      </c>
      <c r="Q143" s="11" t="str">
        <f t="shared" si="94"/>
        <v>—</v>
      </c>
      <c r="R143" t="str">
        <f t="shared" si="95"/>
        <v/>
      </c>
      <c r="S143" t="str">
        <f t="shared" si="96"/>
        <v/>
      </c>
      <c r="T143" t="str">
        <f t="shared" si="97"/>
        <v/>
      </c>
      <c r="U143" t="str">
        <f t="shared" si="98"/>
        <v/>
      </c>
      <c r="V143" t="str">
        <f t="shared" si="99"/>
        <v/>
      </c>
      <c r="W143" t="str">
        <f t="shared" si="100"/>
        <v/>
      </c>
      <c r="X143" t="str">
        <f t="shared" si="101"/>
        <v/>
      </c>
      <c r="Y143" t="str">
        <f t="shared" si="102"/>
        <v/>
      </c>
      <c r="Z143" t="str">
        <f t="shared" si="103"/>
        <v/>
      </c>
      <c r="AA143" t="str">
        <f t="shared" si="104"/>
        <v/>
      </c>
      <c r="AB143" t="str">
        <f t="shared" si="105"/>
        <v/>
      </c>
      <c r="AC143" t="str">
        <f t="shared" si="106"/>
        <v/>
      </c>
      <c r="AD143" t="str">
        <f t="shared" si="107"/>
        <v/>
      </c>
      <c r="AE143" t="str">
        <f t="shared" si="108"/>
        <v/>
      </c>
      <c r="AF143" t="str">
        <f t="shared" si="109"/>
        <v/>
      </c>
      <c r="AG143" t="str">
        <f t="shared" si="110"/>
        <v/>
      </c>
      <c r="AH143" t="str">
        <f t="shared" si="111"/>
        <v/>
      </c>
      <c r="AI143" t="str">
        <f t="shared" si="112"/>
        <v/>
      </c>
      <c r="AJ143" t="str">
        <f t="shared" si="113"/>
        <v/>
      </c>
      <c r="AK143" t="str">
        <f t="shared" si="114"/>
        <v/>
      </c>
      <c r="AL143" t="str">
        <f t="shared" si="115"/>
        <v/>
      </c>
      <c r="AM143" t="str">
        <f t="shared" si="116"/>
        <v/>
      </c>
      <c r="AN143" t="str">
        <f t="shared" si="117"/>
        <v/>
      </c>
      <c r="AO143" t="str">
        <f t="shared" si="118"/>
        <v/>
      </c>
      <c r="AP143" t="str">
        <f t="shared" si="119"/>
        <v/>
      </c>
      <c r="AQ143" t="str">
        <f t="shared" si="120"/>
        <v/>
      </c>
      <c r="AR143" t="str">
        <f t="shared" si="121"/>
        <v/>
      </c>
      <c r="AS143" t="str">
        <f t="shared" si="122"/>
        <v/>
      </c>
      <c r="AT143" t="str">
        <f t="shared" si="123"/>
        <v/>
      </c>
      <c r="AU143" t="str">
        <f t="shared" si="124"/>
        <v/>
      </c>
      <c r="AV143" t="str">
        <f t="shared" si="125"/>
        <v/>
      </c>
      <c r="AW143" t="str">
        <f t="shared" si="126"/>
        <v/>
      </c>
      <c r="AX143" t="str">
        <f t="shared" si="127"/>
        <v/>
      </c>
      <c r="AY143" t="str">
        <f t="shared" si="128"/>
        <v/>
      </c>
      <c r="AZ143" t="str">
        <f>IF(OR($A143="",$A143&lt;&gt;Ficha!$C$4),"",COUNTIF($A$2:$A143,Ficha!$C$4))</f>
        <v/>
      </c>
    </row>
    <row r="144" spans="1:52">
      <c r="A144" s="7" t="str">
        <f>IF(INDEX(Banco!$A:$A,ROW())="","",INDEX(Banco!$A:$A,ROW()))</f>
        <v/>
      </c>
      <c r="B144" s="7" t="str">
        <f>IF(INDEX(Banco!$B:$B,ROW())="","",INDEX(Banco!$B:$B,ROW()))</f>
        <v/>
      </c>
      <c r="C144" s="7" t="str">
        <f>IF(INDEX(Banco!$C:$C,ROW())="","",INDEX(Banco!$C:$C,ROW()))</f>
        <v/>
      </c>
      <c r="D144" s="8" t="str">
        <f>IF(INDEX(Banco!$D:$D,ROW())="","",INDEX(Banco!$D:$D,ROW()))</f>
        <v/>
      </c>
      <c r="E144" s="8" t="str">
        <f>IF(INDEX(Banco!$E:$E,ROW())="","",INDEX(Banco!$E:$E,ROW()))</f>
        <v/>
      </c>
      <c r="F144" s="9" t="str">
        <f>IF(INDEX(Banco!$F:$F,ROW())="","",INDEX(Banco!$F:$F,ROW()))</f>
        <v/>
      </c>
      <c r="G144" s="9" t="str">
        <f>IF(INDEX(Banco!$G:$G,ROW())="","",INDEX(Banco!$G:$G,ROW()))</f>
        <v/>
      </c>
      <c r="H144" s="7" t="str">
        <f>IF(INDEX(Banco!$H:$H,ROW())="","",INDEX(Banco!$H:$H,ROW()))</f>
        <v/>
      </c>
      <c r="I144" t="str">
        <f t="shared" si="86"/>
        <v/>
      </c>
      <c r="J144" s="10" t="str">
        <f t="shared" si="87"/>
        <v/>
      </c>
      <c r="K144" s="11" t="str">
        <f t="shared" si="88"/>
        <v>—</v>
      </c>
      <c r="L144" t="str">
        <f t="shared" si="89"/>
        <v/>
      </c>
      <c r="M144" s="11" t="str">
        <f t="shared" si="90"/>
        <v>—</v>
      </c>
      <c r="N144" t="str">
        <f t="shared" si="91"/>
        <v/>
      </c>
      <c r="O144" s="11" t="str">
        <f t="shared" si="92"/>
        <v>—</v>
      </c>
      <c r="P144" t="str">
        <f t="shared" si="93"/>
        <v/>
      </c>
      <c r="Q144" s="11" t="str">
        <f t="shared" si="94"/>
        <v>—</v>
      </c>
      <c r="R144" t="str">
        <f t="shared" si="95"/>
        <v/>
      </c>
      <c r="S144" t="str">
        <f t="shared" si="96"/>
        <v/>
      </c>
      <c r="T144" t="str">
        <f t="shared" si="97"/>
        <v/>
      </c>
      <c r="U144" t="str">
        <f t="shared" si="98"/>
        <v/>
      </c>
      <c r="V144" t="str">
        <f t="shared" si="99"/>
        <v/>
      </c>
      <c r="W144" t="str">
        <f t="shared" si="100"/>
        <v/>
      </c>
      <c r="X144" t="str">
        <f t="shared" si="101"/>
        <v/>
      </c>
      <c r="Y144" t="str">
        <f t="shared" si="102"/>
        <v/>
      </c>
      <c r="Z144" t="str">
        <f t="shared" si="103"/>
        <v/>
      </c>
      <c r="AA144" t="str">
        <f t="shared" si="104"/>
        <v/>
      </c>
      <c r="AB144" t="str">
        <f t="shared" si="105"/>
        <v/>
      </c>
      <c r="AC144" t="str">
        <f t="shared" si="106"/>
        <v/>
      </c>
      <c r="AD144" t="str">
        <f t="shared" si="107"/>
        <v/>
      </c>
      <c r="AE144" t="str">
        <f t="shared" si="108"/>
        <v/>
      </c>
      <c r="AF144" t="str">
        <f t="shared" si="109"/>
        <v/>
      </c>
      <c r="AG144" t="str">
        <f t="shared" si="110"/>
        <v/>
      </c>
      <c r="AH144" t="str">
        <f t="shared" si="111"/>
        <v/>
      </c>
      <c r="AI144" t="str">
        <f t="shared" si="112"/>
        <v/>
      </c>
      <c r="AJ144" t="str">
        <f t="shared" si="113"/>
        <v/>
      </c>
      <c r="AK144" t="str">
        <f t="shared" si="114"/>
        <v/>
      </c>
      <c r="AL144" t="str">
        <f t="shared" si="115"/>
        <v/>
      </c>
      <c r="AM144" t="str">
        <f t="shared" si="116"/>
        <v/>
      </c>
      <c r="AN144" t="str">
        <f t="shared" si="117"/>
        <v/>
      </c>
      <c r="AO144" t="str">
        <f t="shared" si="118"/>
        <v/>
      </c>
      <c r="AP144" t="str">
        <f t="shared" si="119"/>
        <v/>
      </c>
      <c r="AQ144" t="str">
        <f t="shared" si="120"/>
        <v/>
      </c>
      <c r="AR144" t="str">
        <f t="shared" si="121"/>
        <v/>
      </c>
      <c r="AS144" t="str">
        <f t="shared" si="122"/>
        <v/>
      </c>
      <c r="AT144" t="str">
        <f t="shared" si="123"/>
        <v/>
      </c>
      <c r="AU144" t="str">
        <f t="shared" si="124"/>
        <v/>
      </c>
      <c r="AV144" t="str">
        <f t="shared" si="125"/>
        <v/>
      </c>
      <c r="AW144" t="str">
        <f t="shared" si="126"/>
        <v/>
      </c>
      <c r="AX144" t="str">
        <f t="shared" si="127"/>
        <v/>
      </c>
      <c r="AY144" t="str">
        <f t="shared" si="128"/>
        <v/>
      </c>
      <c r="AZ144" t="str">
        <f>IF(OR($A144="",$A144&lt;&gt;Ficha!$C$4),"",COUNTIF($A$2:$A144,Ficha!$C$4))</f>
        <v/>
      </c>
    </row>
    <row r="145" spans="1:52">
      <c r="A145" s="7" t="str">
        <f>IF(INDEX(Banco!$A:$A,ROW())="","",INDEX(Banco!$A:$A,ROW()))</f>
        <v/>
      </c>
      <c r="B145" s="7" t="str">
        <f>IF(INDEX(Banco!$B:$B,ROW())="","",INDEX(Banco!$B:$B,ROW()))</f>
        <v/>
      </c>
      <c r="C145" s="7" t="str">
        <f>IF(INDEX(Banco!$C:$C,ROW())="","",INDEX(Banco!$C:$C,ROW()))</f>
        <v/>
      </c>
      <c r="D145" s="8" t="str">
        <f>IF(INDEX(Banco!$D:$D,ROW())="","",INDEX(Banco!$D:$D,ROW()))</f>
        <v/>
      </c>
      <c r="E145" s="8" t="str">
        <f>IF(INDEX(Banco!$E:$E,ROW())="","",INDEX(Banco!$E:$E,ROW()))</f>
        <v/>
      </c>
      <c r="F145" s="9" t="str">
        <f>IF(INDEX(Banco!$F:$F,ROW())="","",INDEX(Banco!$F:$F,ROW()))</f>
        <v/>
      </c>
      <c r="G145" s="9" t="str">
        <f>IF(INDEX(Banco!$G:$G,ROW())="","",INDEX(Banco!$G:$G,ROW()))</f>
        <v/>
      </c>
      <c r="H145" s="7" t="str">
        <f>IF(INDEX(Banco!$H:$H,ROW())="","",INDEX(Banco!$H:$H,ROW()))</f>
        <v/>
      </c>
      <c r="I145" t="str">
        <f t="shared" si="86"/>
        <v/>
      </c>
      <c r="J145" s="10" t="str">
        <f t="shared" si="87"/>
        <v/>
      </c>
      <c r="K145" s="11" t="str">
        <f t="shared" si="88"/>
        <v>—</v>
      </c>
      <c r="L145" t="str">
        <f t="shared" si="89"/>
        <v/>
      </c>
      <c r="M145" s="11" t="str">
        <f t="shared" si="90"/>
        <v>—</v>
      </c>
      <c r="N145" t="str">
        <f t="shared" si="91"/>
        <v/>
      </c>
      <c r="O145" s="11" t="str">
        <f t="shared" si="92"/>
        <v>—</v>
      </c>
      <c r="P145" t="str">
        <f t="shared" si="93"/>
        <v/>
      </c>
      <c r="Q145" s="11" t="str">
        <f t="shared" si="94"/>
        <v>—</v>
      </c>
      <c r="R145" t="str">
        <f t="shared" si="95"/>
        <v/>
      </c>
      <c r="S145" t="str">
        <f t="shared" si="96"/>
        <v/>
      </c>
      <c r="T145" t="str">
        <f t="shared" si="97"/>
        <v/>
      </c>
      <c r="U145" t="str">
        <f t="shared" si="98"/>
        <v/>
      </c>
      <c r="V145" t="str">
        <f t="shared" si="99"/>
        <v/>
      </c>
      <c r="W145" t="str">
        <f t="shared" si="100"/>
        <v/>
      </c>
      <c r="X145" t="str">
        <f t="shared" si="101"/>
        <v/>
      </c>
      <c r="Y145" t="str">
        <f t="shared" si="102"/>
        <v/>
      </c>
      <c r="Z145" t="str">
        <f t="shared" si="103"/>
        <v/>
      </c>
      <c r="AA145" t="str">
        <f t="shared" si="104"/>
        <v/>
      </c>
      <c r="AB145" t="str">
        <f t="shared" si="105"/>
        <v/>
      </c>
      <c r="AC145" t="str">
        <f t="shared" si="106"/>
        <v/>
      </c>
      <c r="AD145" t="str">
        <f t="shared" si="107"/>
        <v/>
      </c>
      <c r="AE145" t="str">
        <f t="shared" si="108"/>
        <v/>
      </c>
      <c r="AF145" t="str">
        <f t="shared" si="109"/>
        <v/>
      </c>
      <c r="AG145" t="str">
        <f t="shared" si="110"/>
        <v/>
      </c>
      <c r="AH145" t="str">
        <f t="shared" si="111"/>
        <v/>
      </c>
      <c r="AI145" t="str">
        <f t="shared" si="112"/>
        <v/>
      </c>
      <c r="AJ145" t="str">
        <f t="shared" si="113"/>
        <v/>
      </c>
      <c r="AK145" t="str">
        <f t="shared" si="114"/>
        <v/>
      </c>
      <c r="AL145" t="str">
        <f t="shared" si="115"/>
        <v/>
      </c>
      <c r="AM145" t="str">
        <f t="shared" si="116"/>
        <v/>
      </c>
      <c r="AN145" t="str">
        <f t="shared" si="117"/>
        <v/>
      </c>
      <c r="AO145" t="str">
        <f t="shared" si="118"/>
        <v/>
      </c>
      <c r="AP145" t="str">
        <f t="shared" si="119"/>
        <v/>
      </c>
      <c r="AQ145" t="str">
        <f t="shared" si="120"/>
        <v/>
      </c>
      <c r="AR145" t="str">
        <f t="shared" si="121"/>
        <v/>
      </c>
      <c r="AS145" t="str">
        <f t="shared" si="122"/>
        <v/>
      </c>
      <c r="AT145" t="str">
        <f t="shared" si="123"/>
        <v/>
      </c>
      <c r="AU145" t="str">
        <f t="shared" si="124"/>
        <v/>
      </c>
      <c r="AV145" t="str">
        <f t="shared" si="125"/>
        <v/>
      </c>
      <c r="AW145" t="str">
        <f t="shared" si="126"/>
        <v/>
      </c>
      <c r="AX145" t="str">
        <f t="shared" si="127"/>
        <v/>
      </c>
      <c r="AY145" t="str">
        <f t="shared" si="128"/>
        <v/>
      </c>
      <c r="AZ145" t="str">
        <f>IF(OR($A145="",$A145&lt;&gt;Ficha!$C$4),"",COUNTIF($A$2:$A145,Ficha!$C$4))</f>
        <v/>
      </c>
    </row>
    <row r="146" spans="1:52">
      <c r="A146" s="7" t="str">
        <f>IF(INDEX(Banco!$A:$A,ROW())="","",INDEX(Banco!$A:$A,ROW()))</f>
        <v/>
      </c>
      <c r="B146" s="7" t="str">
        <f>IF(INDEX(Banco!$B:$B,ROW())="","",INDEX(Banco!$B:$B,ROW()))</f>
        <v/>
      </c>
      <c r="C146" s="7" t="str">
        <f>IF(INDEX(Banco!$C:$C,ROW())="","",INDEX(Banco!$C:$C,ROW()))</f>
        <v/>
      </c>
      <c r="D146" s="8" t="str">
        <f>IF(INDEX(Banco!$D:$D,ROW())="","",INDEX(Banco!$D:$D,ROW()))</f>
        <v/>
      </c>
      <c r="E146" s="8" t="str">
        <f>IF(INDEX(Banco!$E:$E,ROW())="","",INDEX(Banco!$E:$E,ROW()))</f>
        <v/>
      </c>
      <c r="F146" s="9" t="str">
        <f>IF(INDEX(Banco!$F:$F,ROW())="","",INDEX(Banco!$F:$F,ROW()))</f>
        <v/>
      </c>
      <c r="G146" s="9" t="str">
        <f>IF(INDEX(Banco!$G:$G,ROW())="","",INDEX(Banco!$G:$G,ROW()))</f>
        <v/>
      </c>
      <c r="H146" s="7" t="str">
        <f>IF(INDEX(Banco!$H:$H,ROW())="","",INDEX(Banco!$H:$H,ROW()))</f>
        <v/>
      </c>
      <c r="I146" t="str">
        <f t="shared" si="86"/>
        <v/>
      </c>
      <c r="J146" s="10" t="str">
        <f t="shared" si="87"/>
        <v/>
      </c>
      <c r="K146" s="11" t="str">
        <f t="shared" si="88"/>
        <v>—</v>
      </c>
      <c r="L146" t="str">
        <f t="shared" si="89"/>
        <v/>
      </c>
      <c r="M146" s="11" t="str">
        <f t="shared" si="90"/>
        <v>—</v>
      </c>
      <c r="N146" t="str">
        <f t="shared" si="91"/>
        <v/>
      </c>
      <c r="O146" s="11" t="str">
        <f t="shared" si="92"/>
        <v>—</v>
      </c>
      <c r="P146" t="str">
        <f t="shared" si="93"/>
        <v/>
      </c>
      <c r="Q146" s="11" t="str">
        <f t="shared" si="94"/>
        <v>—</v>
      </c>
      <c r="R146" t="str">
        <f t="shared" si="95"/>
        <v/>
      </c>
      <c r="S146" t="str">
        <f t="shared" si="96"/>
        <v/>
      </c>
      <c r="T146" t="str">
        <f t="shared" si="97"/>
        <v/>
      </c>
      <c r="U146" t="str">
        <f t="shared" si="98"/>
        <v/>
      </c>
      <c r="V146" t="str">
        <f t="shared" si="99"/>
        <v/>
      </c>
      <c r="W146" t="str">
        <f t="shared" si="100"/>
        <v/>
      </c>
      <c r="X146" t="str">
        <f t="shared" si="101"/>
        <v/>
      </c>
      <c r="Y146" t="str">
        <f t="shared" si="102"/>
        <v/>
      </c>
      <c r="Z146" t="str">
        <f t="shared" si="103"/>
        <v/>
      </c>
      <c r="AA146" t="str">
        <f t="shared" si="104"/>
        <v/>
      </c>
      <c r="AB146" t="str">
        <f t="shared" si="105"/>
        <v/>
      </c>
      <c r="AC146" t="str">
        <f t="shared" si="106"/>
        <v/>
      </c>
      <c r="AD146" t="str">
        <f t="shared" si="107"/>
        <v/>
      </c>
      <c r="AE146" t="str">
        <f t="shared" si="108"/>
        <v/>
      </c>
      <c r="AF146" t="str">
        <f t="shared" si="109"/>
        <v/>
      </c>
      <c r="AG146" t="str">
        <f t="shared" si="110"/>
        <v/>
      </c>
      <c r="AH146" t="str">
        <f t="shared" si="111"/>
        <v/>
      </c>
      <c r="AI146" t="str">
        <f t="shared" si="112"/>
        <v/>
      </c>
      <c r="AJ146" t="str">
        <f t="shared" si="113"/>
        <v/>
      </c>
      <c r="AK146" t="str">
        <f t="shared" si="114"/>
        <v/>
      </c>
      <c r="AL146" t="str">
        <f t="shared" si="115"/>
        <v/>
      </c>
      <c r="AM146" t="str">
        <f t="shared" si="116"/>
        <v/>
      </c>
      <c r="AN146" t="str">
        <f t="shared" si="117"/>
        <v/>
      </c>
      <c r="AO146" t="str">
        <f t="shared" si="118"/>
        <v/>
      </c>
      <c r="AP146" t="str">
        <f t="shared" si="119"/>
        <v/>
      </c>
      <c r="AQ146" t="str">
        <f t="shared" si="120"/>
        <v/>
      </c>
      <c r="AR146" t="str">
        <f t="shared" si="121"/>
        <v/>
      </c>
      <c r="AS146" t="str">
        <f t="shared" si="122"/>
        <v/>
      </c>
      <c r="AT146" t="str">
        <f t="shared" si="123"/>
        <v/>
      </c>
      <c r="AU146" t="str">
        <f t="shared" si="124"/>
        <v/>
      </c>
      <c r="AV146" t="str">
        <f t="shared" si="125"/>
        <v/>
      </c>
      <c r="AW146" t="str">
        <f t="shared" si="126"/>
        <v/>
      </c>
      <c r="AX146" t="str">
        <f t="shared" si="127"/>
        <v/>
      </c>
      <c r="AY146" t="str">
        <f t="shared" si="128"/>
        <v/>
      </c>
      <c r="AZ146" t="str">
        <f>IF(OR($A146="",$A146&lt;&gt;Ficha!$C$4),"",COUNTIF($A$2:$A146,Ficha!$C$4))</f>
        <v/>
      </c>
    </row>
    <row r="147" spans="1:52">
      <c r="A147" s="7" t="str">
        <f>IF(INDEX(Banco!$A:$A,ROW())="","",INDEX(Banco!$A:$A,ROW()))</f>
        <v/>
      </c>
      <c r="B147" s="7" t="str">
        <f>IF(INDEX(Banco!$B:$B,ROW())="","",INDEX(Banco!$B:$B,ROW()))</f>
        <v/>
      </c>
      <c r="C147" s="7" t="str">
        <f>IF(INDEX(Banco!$C:$C,ROW())="","",INDEX(Banco!$C:$C,ROW()))</f>
        <v/>
      </c>
      <c r="D147" s="8" t="str">
        <f>IF(INDEX(Banco!$D:$D,ROW())="","",INDEX(Banco!$D:$D,ROW()))</f>
        <v/>
      </c>
      <c r="E147" s="8" t="str">
        <f>IF(INDEX(Banco!$E:$E,ROW())="","",INDEX(Banco!$E:$E,ROW()))</f>
        <v/>
      </c>
      <c r="F147" s="9" t="str">
        <f>IF(INDEX(Banco!$F:$F,ROW())="","",INDEX(Banco!$F:$F,ROW()))</f>
        <v/>
      </c>
      <c r="G147" s="9" t="str">
        <f>IF(INDEX(Banco!$G:$G,ROW())="","",INDEX(Banco!$G:$G,ROW()))</f>
        <v/>
      </c>
      <c r="H147" s="7" t="str">
        <f>IF(INDEX(Banco!$H:$H,ROW())="","",INDEX(Banco!$H:$H,ROW()))</f>
        <v/>
      </c>
      <c r="I147" t="str">
        <f t="shared" si="86"/>
        <v/>
      </c>
      <c r="J147" s="10" t="str">
        <f t="shared" si="87"/>
        <v/>
      </c>
      <c r="K147" s="11" t="str">
        <f t="shared" si="88"/>
        <v>—</v>
      </c>
      <c r="L147" t="str">
        <f t="shared" si="89"/>
        <v/>
      </c>
      <c r="M147" s="11" t="str">
        <f t="shared" si="90"/>
        <v>—</v>
      </c>
      <c r="N147" t="str">
        <f t="shared" si="91"/>
        <v/>
      </c>
      <c r="O147" s="11" t="str">
        <f t="shared" si="92"/>
        <v>—</v>
      </c>
      <c r="P147" t="str">
        <f t="shared" si="93"/>
        <v/>
      </c>
      <c r="Q147" s="11" t="str">
        <f t="shared" si="94"/>
        <v>—</v>
      </c>
      <c r="R147" t="str">
        <f t="shared" si="95"/>
        <v/>
      </c>
      <c r="S147" t="str">
        <f t="shared" si="96"/>
        <v/>
      </c>
      <c r="T147" t="str">
        <f t="shared" si="97"/>
        <v/>
      </c>
      <c r="U147" t="str">
        <f t="shared" si="98"/>
        <v/>
      </c>
      <c r="V147" t="str">
        <f t="shared" si="99"/>
        <v/>
      </c>
      <c r="W147" t="str">
        <f t="shared" si="100"/>
        <v/>
      </c>
      <c r="X147" t="str">
        <f t="shared" si="101"/>
        <v/>
      </c>
      <c r="Y147" t="str">
        <f t="shared" si="102"/>
        <v/>
      </c>
      <c r="Z147" t="str">
        <f t="shared" si="103"/>
        <v/>
      </c>
      <c r="AA147" t="str">
        <f t="shared" si="104"/>
        <v/>
      </c>
      <c r="AB147" t="str">
        <f t="shared" si="105"/>
        <v/>
      </c>
      <c r="AC147" t="str">
        <f t="shared" si="106"/>
        <v/>
      </c>
      <c r="AD147" t="str">
        <f t="shared" si="107"/>
        <v/>
      </c>
      <c r="AE147" t="str">
        <f t="shared" si="108"/>
        <v/>
      </c>
      <c r="AF147" t="str">
        <f t="shared" si="109"/>
        <v/>
      </c>
      <c r="AG147" t="str">
        <f t="shared" si="110"/>
        <v/>
      </c>
      <c r="AH147" t="str">
        <f t="shared" si="111"/>
        <v/>
      </c>
      <c r="AI147" t="str">
        <f t="shared" si="112"/>
        <v/>
      </c>
      <c r="AJ147" t="str">
        <f t="shared" si="113"/>
        <v/>
      </c>
      <c r="AK147" t="str">
        <f t="shared" si="114"/>
        <v/>
      </c>
      <c r="AL147" t="str">
        <f t="shared" si="115"/>
        <v/>
      </c>
      <c r="AM147" t="str">
        <f t="shared" si="116"/>
        <v/>
      </c>
      <c r="AN147" t="str">
        <f t="shared" si="117"/>
        <v/>
      </c>
      <c r="AO147" t="str">
        <f t="shared" si="118"/>
        <v/>
      </c>
      <c r="AP147" t="str">
        <f t="shared" si="119"/>
        <v/>
      </c>
      <c r="AQ147" t="str">
        <f t="shared" si="120"/>
        <v/>
      </c>
      <c r="AR147" t="str">
        <f t="shared" si="121"/>
        <v/>
      </c>
      <c r="AS147" t="str">
        <f t="shared" si="122"/>
        <v/>
      </c>
      <c r="AT147" t="str">
        <f t="shared" si="123"/>
        <v/>
      </c>
      <c r="AU147" t="str">
        <f t="shared" si="124"/>
        <v/>
      </c>
      <c r="AV147" t="str">
        <f t="shared" si="125"/>
        <v/>
      </c>
      <c r="AW147" t="str">
        <f t="shared" si="126"/>
        <v/>
      </c>
      <c r="AX147" t="str">
        <f t="shared" si="127"/>
        <v/>
      </c>
      <c r="AY147" t="str">
        <f t="shared" si="128"/>
        <v/>
      </c>
      <c r="AZ147" t="str">
        <f>IF(OR($A147="",$A147&lt;&gt;Ficha!$C$4),"",COUNTIF($A$2:$A147,Ficha!$C$4))</f>
        <v/>
      </c>
    </row>
    <row r="148" spans="1:52">
      <c r="A148" s="7" t="str">
        <f>IF(INDEX(Banco!$A:$A,ROW())="","",INDEX(Banco!$A:$A,ROW()))</f>
        <v/>
      </c>
      <c r="B148" s="7" t="str">
        <f>IF(INDEX(Banco!$B:$B,ROW())="","",INDEX(Banco!$B:$B,ROW()))</f>
        <v/>
      </c>
      <c r="C148" s="7" t="str">
        <f>IF(INDEX(Banco!$C:$C,ROW())="","",INDEX(Banco!$C:$C,ROW()))</f>
        <v/>
      </c>
      <c r="D148" s="8" t="str">
        <f>IF(INDEX(Banco!$D:$D,ROW())="","",INDEX(Banco!$D:$D,ROW()))</f>
        <v/>
      </c>
      <c r="E148" s="8" t="str">
        <f>IF(INDEX(Banco!$E:$E,ROW())="","",INDEX(Banco!$E:$E,ROW()))</f>
        <v/>
      </c>
      <c r="F148" s="9" t="str">
        <f>IF(INDEX(Banco!$F:$F,ROW())="","",INDEX(Banco!$F:$F,ROW()))</f>
        <v/>
      </c>
      <c r="G148" s="9" t="str">
        <f>IF(INDEX(Banco!$G:$G,ROW())="","",INDEX(Banco!$G:$G,ROW()))</f>
        <v/>
      </c>
      <c r="H148" s="7" t="str">
        <f>IF(INDEX(Banco!$H:$H,ROW())="","",INDEX(Banco!$H:$H,ROW()))</f>
        <v/>
      </c>
      <c r="I148" t="str">
        <f t="shared" si="86"/>
        <v/>
      </c>
      <c r="J148" s="10" t="str">
        <f t="shared" si="87"/>
        <v/>
      </c>
      <c r="K148" s="11" t="str">
        <f t="shared" si="88"/>
        <v>—</v>
      </c>
      <c r="L148" t="str">
        <f t="shared" si="89"/>
        <v/>
      </c>
      <c r="M148" s="11" t="str">
        <f t="shared" si="90"/>
        <v>—</v>
      </c>
      <c r="N148" t="str">
        <f t="shared" si="91"/>
        <v/>
      </c>
      <c r="O148" s="11" t="str">
        <f t="shared" si="92"/>
        <v>—</v>
      </c>
      <c r="P148" t="str">
        <f t="shared" si="93"/>
        <v/>
      </c>
      <c r="Q148" s="11" t="str">
        <f t="shared" si="94"/>
        <v>—</v>
      </c>
      <c r="R148" t="str">
        <f t="shared" si="95"/>
        <v/>
      </c>
      <c r="S148" t="str">
        <f t="shared" si="96"/>
        <v/>
      </c>
      <c r="T148" t="str">
        <f t="shared" si="97"/>
        <v/>
      </c>
      <c r="U148" t="str">
        <f t="shared" si="98"/>
        <v/>
      </c>
      <c r="V148" t="str">
        <f t="shared" si="99"/>
        <v/>
      </c>
      <c r="W148" t="str">
        <f t="shared" si="100"/>
        <v/>
      </c>
      <c r="X148" t="str">
        <f t="shared" si="101"/>
        <v/>
      </c>
      <c r="Y148" t="str">
        <f t="shared" si="102"/>
        <v/>
      </c>
      <c r="Z148" t="str">
        <f t="shared" si="103"/>
        <v/>
      </c>
      <c r="AA148" t="str">
        <f t="shared" si="104"/>
        <v/>
      </c>
      <c r="AB148" t="str">
        <f t="shared" si="105"/>
        <v/>
      </c>
      <c r="AC148" t="str">
        <f t="shared" si="106"/>
        <v/>
      </c>
      <c r="AD148" t="str">
        <f t="shared" si="107"/>
        <v/>
      </c>
      <c r="AE148" t="str">
        <f t="shared" si="108"/>
        <v/>
      </c>
      <c r="AF148" t="str">
        <f t="shared" si="109"/>
        <v/>
      </c>
      <c r="AG148" t="str">
        <f t="shared" si="110"/>
        <v/>
      </c>
      <c r="AH148" t="str">
        <f t="shared" si="111"/>
        <v/>
      </c>
      <c r="AI148" t="str">
        <f t="shared" si="112"/>
        <v/>
      </c>
      <c r="AJ148" t="str">
        <f t="shared" si="113"/>
        <v/>
      </c>
      <c r="AK148" t="str">
        <f t="shared" si="114"/>
        <v/>
      </c>
      <c r="AL148" t="str">
        <f t="shared" si="115"/>
        <v/>
      </c>
      <c r="AM148" t="str">
        <f t="shared" si="116"/>
        <v/>
      </c>
      <c r="AN148" t="str">
        <f t="shared" si="117"/>
        <v/>
      </c>
      <c r="AO148" t="str">
        <f t="shared" si="118"/>
        <v/>
      </c>
      <c r="AP148" t="str">
        <f t="shared" si="119"/>
        <v/>
      </c>
      <c r="AQ148" t="str">
        <f t="shared" si="120"/>
        <v/>
      </c>
      <c r="AR148" t="str">
        <f t="shared" si="121"/>
        <v/>
      </c>
      <c r="AS148" t="str">
        <f t="shared" si="122"/>
        <v/>
      </c>
      <c r="AT148" t="str">
        <f t="shared" si="123"/>
        <v/>
      </c>
      <c r="AU148" t="str">
        <f t="shared" si="124"/>
        <v/>
      </c>
      <c r="AV148" t="str">
        <f t="shared" si="125"/>
        <v/>
      </c>
      <c r="AW148" t="str">
        <f t="shared" si="126"/>
        <v/>
      </c>
      <c r="AX148" t="str">
        <f t="shared" si="127"/>
        <v/>
      </c>
      <c r="AY148" t="str">
        <f t="shared" si="128"/>
        <v/>
      </c>
      <c r="AZ148" t="str">
        <f>IF(OR($A148="",$A148&lt;&gt;Ficha!$C$4),"",COUNTIF($A$2:$A148,Ficha!$C$4))</f>
        <v/>
      </c>
    </row>
    <row r="149" spans="1:52">
      <c r="A149" s="7" t="str">
        <f>IF(INDEX(Banco!$A:$A,ROW())="","",INDEX(Banco!$A:$A,ROW()))</f>
        <v/>
      </c>
      <c r="B149" s="7" t="str">
        <f>IF(INDEX(Banco!$B:$B,ROW())="","",INDEX(Banco!$B:$B,ROW()))</f>
        <v/>
      </c>
      <c r="C149" s="7" t="str">
        <f>IF(INDEX(Banco!$C:$C,ROW())="","",INDEX(Banco!$C:$C,ROW()))</f>
        <v/>
      </c>
      <c r="D149" s="8" t="str">
        <f>IF(INDEX(Banco!$D:$D,ROW())="","",INDEX(Banco!$D:$D,ROW()))</f>
        <v/>
      </c>
      <c r="E149" s="8" t="str">
        <f>IF(INDEX(Banco!$E:$E,ROW())="","",INDEX(Banco!$E:$E,ROW()))</f>
        <v/>
      </c>
      <c r="F149" s="9" t="str">
        <f>IF(INDEX(Banco!$F:$F,ROW())="","",INDEX(Banco!$F:$F,ROW()))</f>
        <v/>
      </c>
      <c r="G149" s="9" t="str">
        <f>IF(INDEX(Banco!$G:$G,ROW())="","",INDEX(Banco!$G:$G,ROW()))</f>
        <v/>
      </c>
      <c r="H149" s="7" t="str">
        <f>IF(INDEX(Banco!$H:$H,ROW())="","",INDEX(Banco!$H:$H,ROW()))</f>
        <v/>
      </c>
      <c r="I149" t="str">
        <f t="shared" si="86"/>
        <v/>
      </c>
      <c r="J149" s="10" t="str">
        <f t="shared" si="87"/>
        <v/>
      </c>
      <c r="K149" s="11" t="str">
        <f t="shared" si="88"/>
        <v>—</v>
      </c>
      <c r="L149" t="str">
        <f t="shared" si="89"/>
        <v/>
      </c>
      <c r="M149" s="11" t="str">
        <f t="shared" si="90"/>
        <v>—</v>
      </c>
      <c r="N149" t="str">
        <f t="shared" si="91"/>
        <v/>
      </c>
      <c r="O149" s="11" t="str">
        <f t="shared" si="92"/>
        <v>—</v>
      </c>
      <c r="P149" t="str">
        <f t="shared" si="93"/>
        <v/>
      </c>
      <c r="Q149" s="11" t="str">
        <f t="shared" si="94"/>
        <v>—</v>
      </c>
      <c r="R149" t="str">
        <f t="shared" si="95"/>
        <v/>
      </c>
      <c r="S149" t="str">
        <f t="shared" si="96"/>
        <v/>
      </c>
      <c r="T149" t="str">
        <f t="shared" si="97"/>
        <v/>
      </c>
      <c r="U149" t="str">
        <f t="shared" si="98"/>
        <v/>
      </c>
      <c r="V149" t="str">
        <f t="shared" si="99"/>
        <v/>
      </c>
      <c r="W149" t="str">
        <f t="shared" si="100"/>
        <v/>
      </c>
      <c r="X149" t="str">
        <f t="shared" si="101"/>
        <v/>
      </c>
      <c r="Y149" t="str">
        <f t="shared" si="102"/>
        <v/>
      </c>
      <c r="Z149" t="str">
        <f t="shared" si="103"/>
        <v/>
      </c>
      <c r="AA149" t="str">
        <f t="shared" si="104"/>
        <v/>
      </c>
      <c r="AB149" t="str">
        <f t="shared" si="105"/>
        <v/>
      </c>
      <c r="AC149" t="str">
        <f t="shared" si="106"/>
        <v/>
      </c>
      <c r="AD149" t="str">
        <f t="shared" si="107"/>
        <v/>
      </c>
      <c r="AE149" t="str">
        <f t="shared" si="108"/>
        <v/>
      </c>
      <c r="AF149" t="str">
        <f t="shared" si="109"/>
        <v/>
      </c>
      <c r="AG149" t="str">
        <f t="shared" si="110"/>
        <v/>
      </c>
      <c r="AH149" t="str">
        <f t="shared" si="111"/>
        <v/>
      </c>
      <c r="AI149" t="str">
        <f t="shared" si="112"/>
        <v/>
      </c>
      <c r="AJ149" t="str">
        <f t="shared" si="113"/>
        <v/>
      </c>
      <c r="AK149" t="str">
        <f t="shared" si="114"/>
        <v/>
      </c>
      <c r="AL149" t="str">
        <f t="shared" si="115"/>
        <v/>
      </c>
      <c r="AM149" t="str">
        <f t="shared" si="116"/>
        <v/>
      </c>
      <c r="AN149" t="str">
        <f t="shared" si="117"/>
        <v/>
      </c>
      <c r="AO149" t="str">
        <f t="shared" si="118"/>
        <v/>
      </c>
      <c r="AP149" t="str">
        <f t="shared" si="119"/>
        <v/>
      </c>
      <c r="AQ149" t="str">
        <f t="shared" si="120"/>
        <v/>
      </c>
      <c r="AR149" t="str">
        <f t="shared" si="121"/>
        <v/>
      </c>
      <c r="AS149" t="str">
        <f t="shared" si="122"/>
        <v/>
      </c>
      <c r="AT149" t="str">
        <f t="shared" si="123"/>
        <v/>
      </c>
      <c r="AU149" t="str">
        <f t="shared" si="124"/>
        <v/>
      </c>
      <c r="AV149" t="str">
        <f t="shared" si="125"/>
        <v/>
      </c>
      <c r="AW149" t="str">
        <f t="shared" si="126"/>
        <v/>
      </c>
      <c r="AX149" t="str">
        <f t="shared" si="127"/>
        <v/>
      </c>
      <c r="AY149" t="str">
        <f t="shared" si="128"/>
        <v/>
      </c>
      <c r="AZ149" t="str">
        <f>IF(OR($A149="",$A149&lt;&gt;Ficha!$C$4),"",COUNTIF($A$2:$A149,Ficha!$C$4))</f>
        <v/>
      </c>
    </row>
    <row r="150" spans="1:52">
      <c r="A150" s="7" t="str">
        <f>IF(INDEX(Banco!$A:$A,ROW())="","",INDEX(Banco!$A:$A,ROW()))</f>
        <v/>
      </c>
      <c r="B150" s="7" t="str">
        <f>IF(INDEX(Banco!$B:$B,ROW())="","",INDEX(Banco!$B:$B,ROW()))</f>
        <v/>
      </c>
      <c r="C150" s="7" t="str">
        <f>IF(INDEX(Banco!$C:$C,ROW())="","",INDEX(Banco!$C:$C,ROW()))</f>
        <v/>
      </c>
      <c r="D150" s="8" t="str">
        <f>IF(INDEX(Banco!$D:$D,ROW())="","",INDEX(Banco!$D:$D,ROW()))</f>
        <v/>
      </c>
      <c r="E150" s="8" t="str">
        <f>IF(INDEX(Banco!$E:$E,ROW())="","",INDEX(Banco!$E:$E,ROW()))</f>
        <v/>
      </c>
      <c r="F150" s="9" t="str">
        <f>IF(INDEX(Banco!$F:$F,ROW())="","",INDEX(Banco!$F:$F,ROW()))</f>
        <v/>
      </c>
      <c r="G150" s="9" t="str">
        <f>IF(INDEX(Banco!$G:$G,ROW())="","",INDEX(Banco!$G:$G,ROW()))</f>
        <v/>
      </c>
      <c r="H150" s="7" t="str">
        <f>IF(INDEX(Banco!$H:$H,ROW())="","",INDEX(Banco!$H:$H,ROW()))</f>
        <v/>
      </c>
      <c r="I150" t="str">
        <f t="shared" si="86"/>
        <v/>
      </c>
      <c r="J150" s="10" t="str">
        <f t="shared" si="87"/>
        <v/>
      </c>
      <c r="K150" s="11" t="str">
        <f t="shared" si="88"/>
        <v>—</v>
      </c>
      <c r="L150" t="str">
        <f t="shared" si="89"/>
        <v/>
      </c>
      <c r="M150" s="11" t="str">
        <f t="shared" si="90"/>
        <v>—</v>
      </c>
      <c r="N150" t="str">
        <f t="shared" si="91"/>
        <v/>
      </c>
      <c r="O150" s="11" t="str">
        <f t="shared" si="92"/>
        <v>—</v>
      </c>
      <c r="P150" t="str">
        <f t="shared" si="93"/>
        <v/>
      </c>
      <c r="Q150" s="11" t="str">
        <f t="shared" si="94"/>
        <v>—</v>
      </c>
      <c r="R150" t="str">
        <f t="shared" si="95"/>
        <v/>
      </c>
      <c r="S150" t="str">
        <f t="shared" si="96"/>
        <v/>
      </c>
      <c r="T150" t="str">
        <f t="shared" si="97"/>
        <v/>
      </c>
      <c r="U150" t="str">
        <f t="shared" si="98"/>
        <v/>
      </c>
      <c r="V150" t="str">
        <f t="shared" si="99"/>
        <v/>
      </c>
      <c r="W150" t="str">
        <f t="shared" si="100"/>
        <v/>
      </c>
      <c r="X150" t="str">
        <f t="shared" si="101"/>
        <v/>
      </c>
      <c r="Y150" t="str">
        <f t="shared" si="102"/>
        <v/>
      </c>
      <c r="Z150" t="str">
        <f t="shared" si="103"/>
        <v/>
      </c>
      <c r="AA150" t="str">
        <f t="shared" si="104"/>
        <v/>
      </c>
      <c r="AB150" t="str">
        <f t="shared" si="105"/>
        <v/>
      </c>
      <c r="AC150" t="str">
        <f t="shared" si="106"/>
        <v/>
      </c>
      <c r="AD150" t="str">
        <f t="shared" si="107"/>
        <v/>
      </c>
      <c r="AE150" t="str">
        <f t="shared" si="108"/>
        <v/>
      </c>
      <c r="AF150" t="str">
        <f t="shared" si="109"/>
        <v/>
      </c>
      <c r="AG150" t="str">
        <f t="shared" si="110"/>
        <v/>
      </c>
      <c r="AH150" t="str">
        <f t="shared" si="111"/>
        <v/>
      </c>
      <c r="AI150" t="str">
        <f t="shared" si="112"/>
        <v/>
      </c>
      <c r="AJ150" t="str">
        <f t="shared" si="113"/>
        <v/>
      </c>
      <c r="AK150" t="str">
        <f t="shared" si="114"/>
        <v/>
      </c>
      <c r="AL150" t="str">
        <f t="shared" si="115"/>
        <v/>
      </c>
      <c r="AM150" t="str">
        <f t="shared" si="116"/>
        <v/>
      </c>
      <c r="AN150" t="str">
        <f t="shared" si="117"/>
        <v/>
      </c>
      <c r="AO150" t="str">
        <f t="shared" si="118"/>
        <v/>
      </c>
      <c r="AP150" t="str">
        <f t="shared" si="119"/>
        <v/>
      </c>
      <c r="AQ150" t="str">
        <f t="shared" si="120"/>
        <v/>
      </c>
      <c r="AR150" t="str">
        <f t="shared" si="121"/>
        <v/>
      </c>
      <c r="AS150" t="str">
        <f t="shared" si="122"/>
        <v/>
      </c>
      <c r="AT150" t="str">
        <f t="shared" si="123"/>
        <v/>
      </c>
      <c r="AU150" t="str">
        <f t="shared" si="124"/>
        <v/>
      </c>
      <c r="AV150" t="str">
        <f t="shared" si="125"/>
        <v/>
      </c>
      <c r="AW150" t="str">
        <f t="shared" si="126"/>
        <v/>
      </c>
      <c r="AX150" t="str">
        <f t="shared" si="127"/>
        <v/>
      </c>
      <c r="AY150" t="str">
        <f t="shared" si="128"/>
        <v/>
      </c>
      <c r="AZ150" t="str">
        <f>IF(OR($A150="",$A150&lt;&gt;Ficha!$C$4),"",COUNTIF($A$2:$A150,Ficha!$C$4))</f>
        <v/>
      </c>
    </row>
    <row r="151" spans="1:52">
      <c r="A151" s="7" t="str">
        <f>IF(INDEX(Banco!$A:$A,ROW())="","",INDEX(Banco!$A:$A,ROW()))</f>
        <v/>
      </c>
      <c r="B151" s="7" t="str">
        <f>IF(INDEX(Banco!$B:$B,ROW())="","",INDEX(Banco!$B:$B,ROW()))</f>
        <v/>
      </c>
      <c r="C151" s="7" t="str">
        <f>IF(INDEX(Banco!$C:$C,ROW())="","",INDEX(Banco!$C:$C,ROW()))</f>
        <v/>
      </c>
      <c r="D151" s="8" t="str">
        <f>IF(INDEX(Banco!$D:$D,ROW())="","",INDEX(Banco!$D:$D,ROW()))</f>
        <v/>
      </c>
      <c r="E151" s="8" t="str">
        <f>IF(INDEX(Banco!$E:$E,ROW())="","",INDEX(Banco!$E:$E,ROW()))</f>
        <v/>
      </c>
      <c r="F151" s="9" t="str">
        <f>IF(INDEX(Banco!$F:$F,ROW())="","",INDEX(Banco!$F:$F,ROW()))</f>
        <v/>
      </c>
      <c r="G151" s="9" t="str">
        <f>IF(INDEX(Banco!$G:$G,ROW())="","",INDEX(Banco!$G:$G,ROW()))</f>
        <v/>
      </c>
      <c r="H151" s="7" t="str">
        <f>IF(INDEX(Banco!$H:$H,ROW())="","",INDEX(Banco!$H:$H,ROW()))</f>
        <v/>
      </c>
      <c r="I151" t="str">
        <f t="shared" si="86"/>
        <v/>
      </c>
      <c r="J151" s="10" t="str">
        <f t="shared" si="87"/>
        <v/>
      </c>
      <c r="K151" s="11" t="str">
        <f t="shared" si="88"/>
        <v>—</v>
      </c>
      <c r="L151" t="str">
        <f t="shared" si="89"/>
        <v/>
      </c>
      <c r="M151" s="11" t="str">
        <f t="shared" si="90"/>
        <v>—</v>
      </c>
      <c r="N151" t="str">
        <f t="shared" si="91"/>
        <v/>
      </c>
      <c r="O151" s="11" t="str">
        <f t="shared" si="92"/>
        <v>—</v>
      </c>
      <c r="P151" t="str">
        <f t="shared" si="93"/>
        <v/>
      </c>
      <c r="Q151" s="11" t="str">
        <f t="shared" si="94"/>
        <v>—</v>
      </c>
      <c r="R151" t="str">
        <f t="shared" si="95"/>
        <v/>
      </c>
      <c r="S151" t="str">
        <f t="shared" si="96"/>
        <v/>
      </c>
      <c r="T151" t="str">
        <f t="shared" si="97"/>
        <v/>
      </c>
      <c r="U151" t="str">
        <f t="shared" si="98"/>
        <v/>
      </c>
      <c r="V151" t="str">
        <f t="shared" si="99"/>
        <v/>
      </c>
      <c r="W151" t="str">
        <f t="shared" si="100"/>
        <v/>
      </c>
      <c r="X151" t="str">
        <f t="shared" si="101"/>
        <v/>
      </c>
      <c r="Y151" t="str">
        <f t="shared" si="102"/>
        <v/>
      </c>
      <c r="Z151" t="str">
        <f t="shared" si="103"/>
        <v/>
      </c>
      <c r="AA151" t="str">
        <f t="shared" si="104"/>
        <v/>
      </c>
      <c r="AB151" t="str">
        <f t="shared" si="105"/>
        <v/>
      </c>
      <c r="AC151" t="str">
        <f t="shared" si="106"/>
        <v/>
      </c>
      <c r="AD151" t="str">
        <f t="shared" si="107"/>
        <v/>
      </c>
      <c r="AE151" t="str">
        <f t="shared" si="108"/>
        <v/>
      </c>
      <c r="AF151" t="str">
        <f t="shared" si="109"/>
        <v/>
      </c>
      <c r="AG151" t="str">
        <f t="shared" si="110"/>
        <v/>
      </c>
      <c r="AH151" t="str">
        <f t="shared" si="111"/>
        <v/>
      </c>
      <c r="AI151" t="str">
        <f t="shared" si="112"/>
        <v/>
      </c>
      <c r="AJ151" t="str">
        <f t="shared" si="113"/>
        <v/>
      </c>
      <c r="AK151" t="str">
        <f t="shared" si="114"/>
        <v/>
      </c>
      <c r="AL151" t="str">
        <f t="shared" si="115"/>
        <v/>
      </c>
      <c r="AM151" t="str">
        <f t="shared" si="116"/>
        <v/>
      </c>
      <c r="AN151" t="str">
        <f t="shared" si="117"/>
        <v/>
      </c>
      <c r="AO151" t="str">
        <f t="shared" si="118"/>
        <v/>
      </c>
      <c r="AP151" t="str">
        <f t="shared" si="119"/>
        <v/>
      </c>
      <c r="AQ151" t="str">
        <f t="shared" si="120"/>
        <v/>
      </c>
      <c r="AR151" t="str">
        <f t="shared" si="121"/>
        <v/>
      </c>
      <c r="AS151" t="str">
        <f t="shared" si="122"/>
        <v/>
      </c>
      <c r="AT151" t="str">
        <f t="shared" si="123"/>
        <v/>
      </c>
      <c r="AU151" t="str">
        <f t="shared" si="124"/>
        <v/>
      </c>
      <c r="AV151" t="str">
        <f t="shared" si="125"/>
        <v/>
      </c>
      <c r="AW151" t="str">
        <f t="shared" si="126"/>
        <v/>
      </c>
      <c r="AX151" t="str">
        <f t="shared" si="127"/>
        <v/>
      </c>
      <c r="AY151" t="str">
        <f t="shared" si="128"/>
        <v/>
      </c>
      <c r="AZ151" t="str">
        <f>IF(OR($A151="",$A151&lt;&gt;Ficha!$C$4),"",COUNTIF($A$2:$A151,Ficha!$C$4))</f>
        <v/>
      </c>
    </row>
    <row r="152" spans="1:52">
      <c r="A152" s="7" t="str">
        <f>IF(INDEX(Banco!$A:$A,ROW())="","",INDEX(Banco!$A:$A,ROW()))</f>
        <v/>
      </c>
      <c r="B152" s="7" t="str">
        <f>IF(INDEX(Banco!$B:$B,ROW())="","",INDEX(Banco!$B:$B,ROW()))</f>
        <v/>
      </c>
      <c r="C152" s="7" t="str">
        <f>IF(INDEX(Banco!$C:$C,ROW())="","",INDEX(Banco!$C:$C,ROW()))</f>
        <v/>
      </c>
      <c r="D152" s="8" t="str">
        <f>IF(INDEX(Banco!$D:$D,ROW())="","",INDEX(Banco!$D:$D,ROW()))</f>
        <v/>
      </c>
      <c r="E152" s="8" t="str">
        <f>IF(INDEX(Banco!$E:$E,ROW())="","",INDEX(Banco!$E:$E,ROW()))</f>
        <v/>
      </c>
      <c r="F152" s="9" t="str">
        <f>IF(INDEX(Banco!$F:$F,ROW())="","",INDEX(Banco!$F:$F,ROW()))</f>
        <v/>
      </c>
      <c r="G152" s="9" t="str">
        <f>IF(INDEX(Banco!$G:$G,ROW())="","",INDEX(Banco!$G:$G,ROW()))</f>
        <v/>
      </c>
      <c r="H152" s="7" t="str">
        <f>IF(INDEX(Banco!$H:$H,ROW())="","",INDEX(Banco!$H:$H,ROW()))</f>
        <v/>
      </c>
      <c r="I152" t="str">
        <f t="shared" si="86"/>
        <v/>
      </c>
      <c r="J152" s="10" t="str">
        <f t="shared" si="87"/>
        <v/>
      </c>
      <c r="K152" s="11" t="str">
        <f t="shared" si="88"/>
        <v>—</v>
      </c>
      <c r="L152" t="str">
        <f t="shared" si="89"/>
        <v/>
      </c>
      <c r="M152" s="11" t="str">
        <f t="shared" si="90"/>
        <v>—</v>
      </c>
      <c r="N152" t="str">
        <f t="shared" si="91"/>
        <v/>
      </c>
      <c r="O152" s="11" t="str">
        <f t="shared" si="92"/>
        <v>—</v>
      </c>
      <c r="P152" t="str">
        <f t="shared" si="93"/>
        <v/>
      </c>
      <c r="Q152" s="11" t="str">
        <f t="shared" si="94"/>
        <v>—</v>
      </c>
      <c r="R152" t="str">
        <f t="shared" si="95"/>
        <v/>
      </c>
      <c r="S152" t="str">
        <f t="shared" si="96"/>
        <v/>
      </c>
      <c r="T152" t="str">
        <f t="shared" si="97"/>
        <v/>
      </c>
      <c r="U152" t="str">
        <f t="shared" si="98"/>
        <v/>
      </c>
      <c r="V152" t="str">
        <f t="shared" si="99"/>
        <v/>
      </c>
      <c r="W152" t="str">
        <f t="shared" si="100"/>
        <v/>
      </c>
      <c r="X152" t="str">
        <f t="shared" si="101"/>
        <v/>
      </c>
      <c r="Y152" t="str">
        <f t="shared" si="102"/>
        <v/>
      </c>
      <c r="Z152" t="str">
        <f t="shared" si="103"/>
        <v/>
      </c>
      <c r="AA152" t="str">
        <f t="shared" si="104"/>
        <v/>
      </c>
      <c r="AB152" t="str">
        <f t="shared" si="105"/>
        <v/>
      </c>
      <c r="AC152" t="str">
        <f t="shared" si="106"/>
        <v/>
      </c>
      <c r="AD152" t="str">
        <f t="shared" si="107"/>
        <v/>
      </c>
      <c r="AE152" t="str">
        <f t="shared" si="108"/>
        <v/>
      </c>
      <c r="AF152" t="str">
        <f t="shared" si="109"/>
        <v/>
      </c>
      <c r="AG152" t="str">
        <f t="shared" si="110"/>
        <v/>
      </c>
      <c r="AH152" t="str">
        <f t="shared" si="111"/>
        <v/>
      </c>
      <c r="AI152" t="str">
        <f t="shared" si="112"/>
        <v/>
      </c>
      <c r="AJ152" t="str">
        <f t="shared" si="113"/>
        <v/>
      </c>
      <c r="AK152" t="str">
        <f t="shared" si="114"/>
        <v/>
      </c>
      <c r="AL152" t="str">
        <f t="shared" si="115"/>
        <v/>
      </c>
      <c r="AM152" t="str">
        <f t="shared" si="116"/>
        <v/>
      </c>
      <c r="AN152" t="str">
        <f t="shared" si="117"/>
        <v/>
      </c>
      <c r="AO152" t="str">
        <f t="shared" si="118"/>
        <v/>
      </c>
      <c r="AP152" t="str">
        <f t="shared" si="119"/>
        <v/>
      </c>
      <c r="AQ152" t="str">
        <f t="shared" si="120"/>
        <v/>
      </c>
      <c r="AR152" t="str">
        <f t="shared" si="121"/>
        <v/>
      </c>
      <c r="AS152" t="str">
        <f t="shared" si="122"/>
        <v/>
      </c>
      <c r="AT152" t="str">
        <f t="shared" si="123"/>
        <v/>
      </c>
      <c r="AU152" t="str">
        <f t="shared" si="124"/>
        <v/>
      </c>
      <c r="AV152" t="str">
        <f t="shared" si="125"/>
        <v/>
      </c>
      <c r="AW152" t="str">
        <f t="shared" si="126"/>
        <v/>
      </c>
      <c r="AX152" t="str">
        <f t="shared" si="127"/>
        <v/>
      </c>
      <c r="AY152" t="str">
        <f t="shared" si="128"/>
        <v/>
      </c>
      <c r="AZ152" t="str">
        <f>IF(OR($A152="",$A152&lt;&gt;Ficha!$C$4),"",COUNTIF($A$2:$A152,Ficha!$C$4))</f>
        <v/>
      </c>
    </row>
    <row r="153" spans="1:52">
      <c r="A153" s="7" t="str">
        <f>IF(INDEX(Banco!$A:$A,ROW())="","",INDEX(Banco!$A:$A,ROW()))</f>
        <v/>
      </c>
      <c r="B153" s="7" t="str">
        <f>IF(INDEX(Banco!$B:$B,ROW())="","",INDEX(Banco!$B:$B,ROW()))</f>
        <v/>
      </c>
      <c r="C153" s="7" t="str">
        <f>IF(INDEX(Banco!$C:$C,ROW())="","",INDEX(Banco!$C:$C,ROW()))</f>
        <v/>
      </c>
      <c r="D153" s="8" t="str">
        <f>IF(INDEX(Banco!$D:$D,ROW())="","",INDEX(Banco!$D:$D,ROW()))</f>
        <v/>
      </c>
      <c r="E153" s="8" t="str">
        <f>IF(INDEX(Banco!$E:$E,ROW())="","",INDEX(Banco!$E:$E,ROW()))</f>
        <v/>
      </c>
      <c r="F153" s="9" t="str">
        <f>IF(INDEX(Banco!$F:$F,ROW())="","",INDEX(Banco!$F:$F,ROW()))</f>
        <v/>
      </c>
      <c r="G153" s="9" t="str">
        <f>IF(INDEX(Banco!$G:$G,ROW())="","",INDEX(Banco!$G:$G,ROW()))</f>
        <v/>
      </c>
      <c r="H153" s="7" t="str">
        <f>IF(INDEX(Banco!$H:$H,ROW())="","",INDEX(Banco!$H:$H,ROW()))</f>
        <v/>
      </c>
      <c r="I153" t="str">
        <f t="shared" si="86"/>
        <v/>
      </c>
      <c r="J153" s="10" t="str">
        <f t="shared" si="87"/>
        <v/>
      </c>
      <c r="K153" s="11" t="str">
        <f t="shared" si="88"/>
        <v>—</v>
      </c>
      <c r="L153" t="str">
        <f t="shared" si="89"/>
        <v/>
      </c>
      <c r="M153" s="11" t="str">
        <f t="shared" si="90"/>
        <v>—</v>
      </c>
      <c r="N153" t="str">
        <f t="shared" si="91"/>
        <v/>
      </c>
      <c r="O153" s="11" t="str">
        <f t="shared" si="92"/>
        <v>—</v>
      </c>
      <c r="P153" t="str">
        <f t="shared" si="93"/>
        <v/>
      </c>
      <c r="Q153" s="11" t="str">
        <f t="shared" si="94"/>
        <v>—</v>
      </c>
      <c r="R153" t="str">
        <f t="shared" si="95"/>
        <v/>
      </c>
      <c r="S153" t="str">
        <f t="shared" si="96"/>
        <v/>
      </c>
      <c r="T153" t="str">
        <f t="shared" si="97"/>
        <v/>
      </c>
      <c r="U153" t="str">
        <f t="shared" si="98"/>
        <v/>
      </c>
      <c r="V153" t="str">
        <f t="shared" si="99"/>
        <v/>
      </c>
      <c r="W153" t="str">
        <f t="shared" si="100"/>
        <v/>
      </c>
      <c r="X153" t="str">
        <f t="shared" si="101"/>
        <v/>
      </c>
      <c r="Y153" t="str">
        <f t="shared" si="102"/>
        <v/>
      </c>
      <c r="Z153" t="str">
        <f t="shared" si="103"/>
        <v/>
      </c>
      <c r="AA153" t="str">
        <f t="shared" si="104"/>
        <v/>
      </c>
      <c r="AB153" t="str">
        <f t="shared" si="105"/>
        <v/>
      </c>
      <c r="AC153" t="str">
        <f t="shared" si="106"/>
        <v/>
      </c>
      <c r="AD153" t="str">
        <f t="shared" si="107"/>
        <v/>
      </c>
      <c r="AE153" t="str">
        <f t="shared" si="108"/>
        <v/>
      </c>
      <c r="AF153" t="str">
        <f t="shared" si="109"/>
        <v/>
      </c>
      <c r="AG153" t="str">
        <f t="shared" si="110"/>
        <v/>
      </c>
      <c r="AH153" t="str">
        <f t="shared" si="111"/>
        <v/>
      </c>
      <c r="AI153" t="str">
        <f t="shared" si="112"/>
        <v/>
      </c>
      <c r="AJ153" t="str">
        <f t="shared" si="113"/>
        <v/>
      </c>
      <c r="AK153" t="str">
        <f t="shared" si="114"/>
        <v/>
      </c>
      <c r="AL153" t="str">
        <f t="shared" si="115"/>
        <v/>
      </c>
      <c r="AM153" t="str">
        <f t="shared" si="116"/>
        <v/>
      </c>
      <c r="AN153" t="str">
        <f t="shared" si="117"/>
        <v/>
      </c>
      <c r="AO153" t="str">
        <f t="shared" si="118"/>
        <v/>
      </c>
      <c r="AP153" t="str">
        <f t="shared" si="119"/>
        <v/>
      </c>
      <c r="AQ153" t="str">
        <f t="shared" si="120"/>
        <v/>
      </c>
      <c r="AR153" t="str">
        <f t="shared" si="121"/>
        <v/>
      </c>
      <c r="AS153" t="str">
        <f t="shared" si="122"/>
        <v/>
      </c>
      <c r="AT153" t="str">
        <f t="shared" si="123"/>
        <v/>
      </c>
      <c r="AU153" t="str">
        <f t="shared" si="124"/>
        <v/>
      </c>
      <c r="AV153" t="str">
        <f t="shared" si="125"/>
        <v/>
      </c>
      <c r="AW153" t="str">
        <f t="shared" si="126"/>
        <v/>
      </c>
      <c r="AX153" t="str">
        <f t="shared" si="127"/>
        <v/>
      </c>
      <c r="AY153" t="str">
        <f t="shared" si="128"/>
        <v/>
      </c>
      <c r="AZ153" t="str">
        <f>IF(OR($A153="",$A153&lt;&gt;Ficha!$C$4),"",COUNTIF($A$2:$A153,Ficha!$C$4))</f>
        <v/>
      </c>
    </row>
    <row r="154" spans="1:52">
      <c r="A154" s="7" t="str">
        <f>IF(INDEX(Banco!$A:$A,ROW())="","",INDEX(Banco!$A:$A,ROW()))</f>
        <v/>
      </c>
      <c r="B154" s="7" t="str">
        <f>IF(INDEX(Banco!$B:$B,ROW())="","",INDEX(Banco!$B:$B,ROW()))</f>
        <v/>
      </c>
      <c r="C154" s="7" t="str">
        <f>IF(INDEX(Banco!$C:$C,ROW())="","",INDEX(Banco!$C:$C,ROW()))</f>
        <v/>
      </c>
      <c r="D154" s="8" t="str">
        <f>IF(INDEX(Banco!$D:$D,ROW())="","",INDEX(Banco!$D:$D,ROW()))</f>
        <v/>
      </c>
      <c r="E154" s="8" t="str">
        <f>IF(INDEX(Banco!$E:$E,ROW())="","",INDEX(Banco!$E:$E,ROW()))</f>
        <v/>
      </c>
      <c r="F154" s="9" t="str">
        <f>IF(INDEX(Banco!$F:$F,ROW())="","",INDEX(Banco!$F:$F,ROW()))</f>
        <v/>
      </c>
      <c r="G154" s="9" t="str">
        <f>IF(INDEX(Banco!$G:$G,ROW())="","",INDEX(Banco!$G:$G,ROW()))</f>
        <v/>
      </c>
      <c r="H154" s="7" t="str">
        <f>IF(INDEX(Banco!$H:$H,ROW())="","",INDEX(Banco!$H:$H,ROW()))</f>
        <v/>
      </c>
      <c r="I154" t="str">
        <f t="shared" si="86"/>
        <v/>
      </c>
      <c r="J154" s="10" t="str">
        <f t="shared" si="87"/>
        <v/>
      </c>
      <c r="K154" s="11" t="str">
        <f t="shared" si="88"/>
        <v>—</v>
      </c>
      <c r="L154" t="str">
        <f t="shared" si="89"/>
        <v/>
      </c>
      <c r="M154" s="11" t="str">
        <f t="shared" si="90"/>
        <v>—</v>
      </c>
      <c r="N154" t="str">
        <f t="shared" si="91"/>
        <v/>
      </c>
      <c r="O154" s="11" t="str">
        <f t="shared" si="92"/>
        <v>—</v>
      </c>
      <c r="P154" t="str">
        <f t="shared" si="93"/>
        <v/>
      </c>
      <c r="Q154" s="11" t="str">
        <f t="shared" si="94"/>
        <v>—</v>
      </c>
      <c r="R154" t="str">
        <f t="shared" si="95"/>
        <v/>
      </c>
      <c r="S154" t="str">
        <f t="shared" si="96"/>
        <v/>
      </c>
      <c r="T154" t="str">
        <f t="shared" si="97"/>
        <v/>
      </c>
      <c r="U154" t="str">
        <f t="shared" si="98"/>
        <v/>
      </c>
      <c r="V154" t="str">
        <f t="shared" si="99"/>
        <v/>
      </c>
      <c r="W154" t="str">
        <f t="shared" si="100"/>
        <v/>
      </c>
      <c r="X154" t="str">
        <f t="shared" si="101"/>
        <v/>
      </c>
      <c r="Y154" t="str">
        <f t="shared" si="102"/>
        <v/>
      </c>
      <c r="Z154" t="str">
        <f t="shared" si="103"/>
        <v/>
      </c>
      <c r="AA154" t="str">
        <f t="shared" si="104"/>
        <v/>
      </c>
      <c r="AB154" t="str">
        <f t="shared" si="105"/>
        <v/>
      </c>
      <c r="AC154" t="str">
        <f t="shared" si="106"/>
        <v/>
      </c>
      <c r="AD154" t="str">
        <f t="shared" si="107"/>
        <v/>
      </c>
      <c r="AE154" t="str">
        <f t="shared" si="108"/>
        <v/>
      </c>
      <c r="AF154" t="str">
        <f t="shared" si="109"/>
        <v/>
      </c>
      <c r="AG154" t="str">
        <f t="shared" si="110"/>
        <v/>
      </c>
      <c r="AH154" t="str">
        <f t="shared" si="111"/>
        <v/>
      </c>
      <c r="AI154" t="str">
        <f t="shared" si="112"/>
        <v/>
      </c>
      <c r="AJ154" t="str">
        <f t="shared" si="113"/>
        <v/>
      </c>
      <c r="AK154" t="str">
        <f t="shared" si="114"/>
        <v/>
      </c>
      <c r="AL154" t="str">
        <f t="shared" si="115"/>
        <v/>
      </c>
      <c r="AM154" t="str">
        <f t="shared" si="116"/>
        <v/>
      </c>
      <c r="AN154" t="str">
        <f t="shared" si="117"/>
        <v/>
      </c>
      <c r="AO154" t="str">
        <f t="shared" si="118"/>
        <v/>
      </c>
      <c r="AP154" t="str">
        <f t="shared" si="119"/>
        <v/>
      </c>
      <c r="AQ154" t="str">
        <f t="shared" si="120"/>
        <v/>
      </c>
      <c r="AR154" t="str">
        <f t="shared" si="121"/>
        <v/>
      </c>
      <c r="AS154" t="str">
        <f t="shared" si="122"/>
        <v/>
      </c>
      <c r="AT154" t="str">
        <f t="shared" si="123"/>
        <v/>
      </c>
      <c r="AU154" t="str">
        <f t="shared" si="124"/>
        <v/>
      </c>
      <c r="AV154" t="str">
        <f t="shared" si="125"/>
        <v/>
      </c>
      <c r="AW154" t="str">
        <f t="shared" si="126"/>
        <v/>
      </c>
      <c r="AX154" t="str">
        <f t="shared" si="127"/>
        <v/>
      </c>
      <c r="AY154" t="str">
        <f t="shared" si="128"/>
        <v/>
      </c>
      <c r="AZ154" t="str">
        <f>IF(OR($A154="",$A154&lt;&gt;Ficha!$C$4),"",COUNTIF($A$2:$A154,Ficha!$C$4))</f>
        <v/>
      </c>
    </row>
    <row r="155" spans="1:52">
      <c r="A155" s="7" t="str">
        <f>IF(INDEX(Banco!$A:$A,ROW())="","",INDEX(Banco!$A:$A,ROW()))</f>
        <v/>
      </c>
      <c r="B155" s="7" t="str">
        <f>IF(INDEX(Banco!$B:$B,ROW())="","",INDEX(Banco!$B:$B,ROW()))</f>
        <v/>
      </c>
      <c r="C155" s="7" t="str">
        <f>IF(INDEX(Banco!$C:$C,ROW())="","",INDEX(Banco!$C:$C,ROW()))</f>
        <v/>
      </c>
      <c r="D155" s="8" t="str">
        <f>IF(INDEX(Banco!$D:$D,ROW())="","",INDEX(Banco!$D:$D,ROW()))</f>
        <v/>
      </c>
      <c r="E155" s="8" t="str">
        <f>IF(INDEX(Banco!$E:$E,ROW())="","",INDEX(Banco!$E:$E,ROW()))</f>
        <v/>
      </c>
      <c r="F155" s="9" t="str">
        <f>IF(INDEX(Banco!$F:$F,ROW())="","",INDEX(Banco!$F:$F,ROW()))</f>
        <v/>
      </c>
      <c r="G155" s="9" t="str">
        <f>IF(INDEX(Banco!$G:$G,ROW())="","",INDEX(Banco!$G:$G,ROW()))</f>
        <v/>
      </c>
      <c r="H155" s="7" t="str">
        <f>IF(INDEX(Banco!$H:$H,ROW())="","",INDEX(Banco!$H:$H,ROW()))</f>
        <v/>
      </c>
      <c r="I155" t="str">
        <f t="shared" si="86"/>
        <v/>
      </c>
      <c r="J155" s="10" t="str">
        <f t="shared" si="87"/>
        <v/>
      </c>
      <c r="K155" s="11" t="str">
        <f t="shared" si="88"/>
        <v>—</v>
      </c>
      <c r="L155" t="str">
        <f t="shared" si="89"/>
        <v/>
      </c>
      <c r="M155" s="11" t="str">
        <f t="shared" si="90"/>
        <v>—</v>
      </c>
      <c r="N155" t="str">
        <f t="shared" si="91"/>
        <v/>
      </c>
      <c r="O155" s="11" t="str">
        <f t="shared" si="92"/>
        <v>—</v>
      </c>
      <c r="P155" t="str">
        <f t="shared" si="93"/>
        <v/>
      </c>
      <c r="Q155" s="11" t="str">
        <f t="shared" si="94"/>
        <v>—</v>
      </c>
      <c r="R155" t="str">
        <f t="shared" si="95"/>
        <v/>
      </c>
      <c r="S155" t="str">
        <f t="shared" si="96"/>
        <v/>
      </c>
      <c r="T155" t="str">
        <f t="shared" si="97"/>
        <v/>
      </c>
      <c r="U155" t="str">
        <f t="shared" si="98"/>
        <v/>
      </c>
      <c r="V155" t="str">
        <f t="shared" si="99"/>
        <v/>
      </c>
      <c r="W155" t="str">
        <f t="shared" si="100"/>
        <v/>
      </c>
      <c r="X155" t="str">
        <f t="shared" si="101"/>
        <v/>
      </c>
      <c r="Y155" t="str">
        <f t="shared" si="102"/>
        <v/>
      </c>
      <c r="Z155" t="str">
        <f t="shared" si="103"/>
        <v/>
      </c>
      <c r="AA155" t="str">
        <f t="shared" si="104"/>
        <v/>
      </c>
      <c r="AB155" t="str">
        <f t="shared" si="105"/>
        <v/>
      </c>
      <c r="AC155" t="str">
        <f t="shared" si="106"/>
        <v/>
      </c>
      <c r="AD155" t="str">
        <f t="shared" si="107"/>
        <v/>
      </c>
      <c r="AE155" t="str">
        <f t="shared" si="108"/>
        <v/>
      </c>
      <c r="AF155" t="str">
        <f t="shared" si="109"/>
        <v/>
      </c>
      <c r="AG155" t="str">
        <f t="shared" si="110"/>
        <v/>
      </c>
      <c r="AH155" t="str">
        <f t="shared" si="111"/>
        <v/>
      </c>
      <c r="AI155" t="str">
        <f t="shared" si="112"/>
        <v/>
      </c>
      <c r="AJ155" t="str">
        <f t="shared" si="113"/>
        <v/>
      </c>
      <c r="AK155" t="str">
        <f t="shared" si="114"/>
        <v/>
      </c>
      <c r="AL155" t="str">
        <f t="shared" si="115"/>
        <v/>
      </c>
      <c r="AM155" t="str">
        <f t="shared" si="116"/>
        <v/>
      </c>
      <c r="AN155" t="str">
        <f t="shared" si="117"/>
        <v/>
      </c>
      <c r="AO155" t="str">
        <f t="shared" si="118"/>
        <v/>
      </c>
      <c r="AP155" t="str">
        <f t="shared" si="119"/>
        <v/>
      </c>
      <c r="AQ155" t="str">
        <f t="shared" si="120"/>
        <v/>
      </c>
      <c r="AR155" t="str">
        <f t="shared" si="121"/>
        <v/>
      </c>
      <c r="AS155" t="str">
        <f t="shared" si="122"/>
        <v/>
      </c>
      <c r="AT155" t="str">
        <f t="shared" si="123"/>
        <v/>
      </c>
      <c r="AU155" t="str">
        <f t="shared" si="124"/>
        <v/>
      </c>
      <c r="AV155" t="str">
        <f t="shared" si="125"/>
        <v/>
      </c>
      <c r="AW155" t="str">
        <f t="shared" si="126"/>
        <v/>
      </c>
      <c r="AX155" t="str">
        <f t="shared" si="127"/>
        <v/>
      </c>
      <c r="AY155" t="str">
        <f t="shared" si="128"/>
        <v/>
      </c>
      <c r="AZ155" t="str">
        <f>IF(OR($A155="",$A155&lt;&gt;Ficha!$C$4),"",COUNTIF($A$2:$A155,Ficha!$C$4))</f>
        <v/>
      </c>
    </row>
    <row r="156" spans="1:52">
      <c r="A156" s="7" t="str">
        <f>IF(INDEX(Banco!$A:$A,ROW())="","",INDEX(Banco!$A:$A,ROW()))</f>
        <v/>
      </c>
      <c r="B156" s="7" t="str">
        <f>IF(INDEX(Banco!$B:$B,ROW())="","",INDEX(Banco!$B:$B,ROW()))</f>
        <v/>
      </c>
      <c r="C156" s="7" t="str">
        <f>IF(INDEX(Banco!$C:$C,ROW())="","",INDEX(Banco!$C:$C,ROW()))</f>
        <v/>
      </c>
      <c r="D156" s="8" t="str">
        <f>IF(INDEX(Banco!$D:$D,ROW())="","",INDEX(Banco!$D:$D,ROW()))</f>
        <v/>
      </c>
      <c r="E156" s="8" t="str">
        <f>IF(INDEX(Banco!$E:$E,ROW())="","",INDEX(Banco!$E:$E,ROW()))</f>
        <v/>
      </c>
      <c r="F156" s="9" t="str">
        <f>IF(INDEX(Banco!$F:$F,ROW())="","",INDEX(Banco!$F:$F,ROW()))</f>
        <v/>
      </c>
      <c r="G156" s="9" t="str">
        <f>IF(INDEX(Banco!$G:$G,ROW())="","",INDEX(Banco!$G:$G,ROW()))</f>
        <v/>
      </c>
      <c r="H156" s="7" t="str">
        <f>IF(INDEX(Banco!$H:$H,ROW())="","",INDEX(Banco!$H:$H,ROW()))</f>
        <v/>
      </c>
      <c r="I156" t="str">
        <f t="shared" si="86"/>
        <v/>
      </c>
      <c r="J156" s="10" t="str">
        <f t="shared" si="87"/>
        <v/>
      </c>
      <c r="K156" s="11" t="str">
        <f t="shared" si="88"/>
        <v>—</v>
      </c>
      <c r="L156" t="str">
        <f t="shared" si="89"/>
        <v/>
      </c>
      <c r="M156" s="11" t="str">
        <f t="shared" si="90"/>
        <v>—</v>
      </c>
      <c r="N156" t="str">
        <f t="shared" si="91"/>
        <v/>
      </c>
      <c r="O156" s="11" t="str">
        <f t="shared" si="92"/>
        <v>—</v>
      </c>
      <c r="P156" t="str">
        <f t="shared" si="93"/>
        <v/>
      </c>
      <c r="Q156" s="11" t="str">
        <f t="shared" si="94"/>
        <v>—</v>
      </c>
      <c r="R156" t="str">
        <f t="shared" si="95"/>
        <v/>
      </c>
      <c r="S156" t="str">
        <f t="shared" si="96"/>
        <v/>
      </c>
      <c r="T156" t="str">
        <f t="shared" si="97"/>
        <v/>
      </c>
      <c r="U156" t="str">
        <f t="shared" si="98"/>
        <v/>
      </c>
      <c r="V156" t="str">
        <f t="shared" si="99"/>
        <v/>
      </c>
      <c r="W156" t="str">
        <f t="shared" si="100"/>
        <v/>
      </c>
      <c r="X156" t="str">
        <f t="shared" si="101"/>
        <v/>
      </c>
      <c r="Y156" t="str">
        <f t="shared" si="102"/>
        <v/>
      </c>
      <c r="Z156" t="str">
        <f t="shared" si="103"/>
        <v/>
      </c>
      <c r="AA156" t="str">
        <f t="shared" si="104"/>
        <v/>
      </c>
      <c r="AB156" t="str">
        <f t="shared" si="105"/>
        <v/>
      </c>
      <c r="AC156" t="str">
        <f t="shared" si="106"/>
        <v/>
      </c>
      <c r="AD156" t="str">
        <f t="shared" si="107"/>
        <v/>
      </c>
      <c r="AE156" t="str">
        <f t="shared" si="108"/>
        <v/>
      </c>
      <c r="AF156" t="str">
        <f t="shared" si="109"/>
        <v/>
      </c>
      <c r="AG156" t="str">
        <f t="shared" si="110"/>
        <v/>
      </c>
      <c r="AH156" t="str">
        <f t="shared" si="111"/>
        <v/>
      </c>
      <c r="AI156" t="str">
        <f t="shared" si="112"/>
        <v/>
      </c>
      <c r="AJ156" t="str">
        <f t="shared" si="113"/>
        <v/>
      </c>
      <c r="AK156" t="str">
        <f t="shared" si="114"/>
        <v/>
      </c>
      <c r="AL156" t="str">
        <f t="shared" si="115"/>
        <v/>
      </c>
      <c r="AM156" t="str">
        <f t="shared" si="116"/>
        <v/>
      </c>
      <c r="AN156" t="str">
        <f t="shared" si="117"/>
        <v/>
      </c>
      <c r="AO156" t="str">
        <f t="shared" si="118"/>
        <v/>
      </c>
      <c r="AP156" t="str">
        <f t="shared" si="119"/>
        <v/>
      </c>
      <c r="AQ156" t="str">
        <f t="shared" si="120"/>
        <v/>
      </c>
      <c r="AR156" t="str">
        <f t="shared" si="121"/>
        <v/>
      </c>
      <c r="AS156" t="str">
        <f t="shared" si="122"/>
        <v/>
      </c>
      <c r="AT156" t="str">
        <f t="shared" si="123"/>
        <v/>
      </c>
      <c r="AU156" t="str">
        <f t="shared" si="124"/>
        <v/>
      </c>
      <c r="AV156" t="str">
        <f t="shared" si="125"/>
        <v/>
      </c>
      <c r="AW156" t="str">
        <f t="shared" si="126"/>
        <v/>
      </c>
      <c r="AX156" t="str">
        <f t="shared" si="127"/>
        <v/>
      </c>
      <c r="AY156" t="str">
        <f t="shared" si="128"/>
        <v/>
      </c>
      <c r="AZ156" t="str">
        <f>IF(OR($A156="",$A156&lt;&gt;Ficha!$C$4),"",COUNTIF($A$2:$A156,Ficha!$C$4))</f>
        <v/>
      </c>
    </row>
    <row r="157" spans="1:52">
      <c r="A157" s="7" t="str">
        <f>IF(INDEX(Banco!$A:$A,ROW())="","",INDEX(Banco!$A:$A,ROW()))</f>
        <v/>
      </c>
      <c r="B157" s="7" t="str">
        <f>IF(INDEX(Banco!$B:$B,ROW())="","",INDEX(Banco!$B:$B,ROW()))</f>
        <v/>
      </c>
      <c r="C157" s="7" t="str">
        <f>IF(INDEX(Banco!$C:$C,ROW())="","",INDEX(Banco!$C:$C,ROW()))</f>
        <v/>
      </c>
      <c r="D157" s="8" t="str">
        <f>IF(INDEX(Banco!$D:$D,ROW())="","",INDEX(Banco!$D:$D,ROW()))</f>
        <v/>
      </c>
      <c r="E157" s="8" t="str">
        <f>IF(INDEX(Banco!$E:$E,ROW())="","",INDEX(Banco!$E:$E,ROW()))</f>
        <v/>
      </c>
      <c r="F157" s="9" t="str">
        <f>IF(INDEX(Banco!$F:$F,ROW())="","",INDEX(Banco!$F:$F,ROW()))</f>
        <v/>
      </c>
      <c r="G157" s="9" t="str">
        <f>IF(INDEX(Banco!$G:$G,ROW())="","",INDEX(Banco!$G:$G,ROW()))</f>
        <v/>
      </c>
      <c r="H157" s="7" t="str">
        <f>IF(INDEX(Banco!$H:$H,ROW())="","",INDEX(Banco!$H:$H,ROW()))</f>
        <v/>
      </c>
      <c r="I157" t="str">
        <f t="shared" si="86"/>
        <v/>
      </c>
      <c r="J157" s="10" t="str">
        <f t="shared" si="87"/>
        <v/>
      </c>
      <c r="K157" s="11" t="str">
        <f t="shared" si="88"/>
        <v>—</v>
      </c>
      <c r="L157" t="str">
        <f t="shared" si="89"/>
        <v/>
      </c>
      <c r="M157" s="11" t="str">
        <f t="shared" si="90"/>
        <v>—</v>
      </c>
      <c r="N157" t="str">
        <f t="shared" si="91"/>
        <v/>
      </c>
      <c r="O157" s="11" t="str">
        <f t="shared" si="92"/>
        <v>—</v>
      </c>
      <c r="P157" t="str">
        <f t="shared" si="93"/>
        <v/>
      </c>
      <c r="Q157" s="11" t="str">
        <f t="shared" si="94"/>
        <v>—</v>
      </c>
      <c r="R157" t="str">
        <f t="shared" si="95"/>
        <v/>
      </c>
      <c r="S157" t="str">
        <f t="shared" si="96"/>
        <v/>
      </c>
      <c r="T157" t="str">
        <f t="shared" si="97"/>
        <v/>
      </c>
      <c r="U157" t="str">
        <f t="shared" si="98"/>
        <v/>
      </c>
      <c r="V157" t="str">
        <f t="shared" si="99"/>
        <v/>
      </c>
      <c r="W157" t="str">
        <f t="shared" si="100"/>
        <v/>
      </c>
      <c r="X157" t="str">
        <f t="shared" si="101"/>
        <v/>
      </c>
      <c r="Y157" t="str">
        <f t="shared" si="102"/>
        <v/>
      </c>
      <c r="Z157" t="str">
        <f t="shared" si="103"/>
        <v/>
      </c>
      <c r="AA157" t="str">
        <f t="shared" si="104"/>
        <v/>
      </c>
      <c r="AB157" t="str">
        <f t="shared" si="105"/>
        <v/>
      </c>
      <c r="AC157" t="str">
        <f t="shared" si="106"/>
        <v/>
      </c>
      <c r="AD157" t="str">
        <f t="shared" si="107"/>
        <v/>
      </c>
      <c r="AE157" t="str">
        <f t="shared" si="108"/>
        <v/>
      </c>
      <c r="AF157" t="str">
        <f t="shared" si="109"/>
        <v/>
      </c>
      <c r="AG157" t="str">
        <f t="shared" si="110"/>
        <v/>
      </c>
      <c r="AH157" t="str">
        <f t="shared" si="111"/>
        <v/>
      </c>
      <c r="AI157" t="str">
        <f t="shared" si="112"/>
        <v/>
      </c>
      <c r="AJ157" t="str">
        <f t="shared" si="113"/>
        <v/>
      </c>
      <c r="AK157" t="str">
        <f t="shared" si="114"/>
        <v/>
      </c>
      <c r="AL157" t="str">
        <f t="shared" si="115"/>
        <v/>
      </c>
      <c r="AM157" t="str">
        <f t="shared" si="116"/>
        <v/>
      </c>
      <c r="AN157" t="str">
        <f t="shared" si="117"/>
        <v/>
      </c>
      <c r="AO157" t="str">
        <f t="shared" si="118"/>
        <v/>
      </c>
      <c r="AP157" t="str">
        <f t="shared" si="119"/>
        <v/>
      </c>
      <c r="AQ157" t="str">
        <f t="shared" si="120"/>
        <v/>
      </c>
      <c r="AR157" t="str">
        <f t="shared" si="121"/>
        <v/>
      </c>
      <c r="AS157" t="str">
        <f t="shared" si="122"/>
        <v/>
      </c>
      <c r="AT157" t="str">
        <f t="shared" si="123"/>
        <v/>
      </c>
      <c r="AU157" t="str">
        <f t="shared" si="124"/>
        <v/>
      </c>
      <c r="AV157" t="str">
        <f t="shared" si="125"/>
        <v/>
      </c>
      <c r="AW157" t="str">
        <f t="shared" si="126"/>
        <v/>
      </c>
      <c r="AX157" t="str">
        <f t="shared" si="127"/>
        <v/>
      </c>
      <c r="AY157" t="str">
        <f t="shared" si="128"/>
        <v/>
      </c>
      <c r="AZ157" t="str">
        <f>IF(OR($A157="",$A157&lt;&gt;Ficha!$C$4),"",COUNTIF($A$2:$A157,Ficha!$C$4))</f>
        <v/>
      </c>
    </row>
    <row r="158" spans="1:52">
      <c r="A158" s="7" t="str">
        <f>IF(INDEX(Banco!$A:$A,ROW())="","",INDEX(Banco!$A:$A,ROW()))</f>
        <v/>
      </c>
      <c r="B158" s="7" t="str">
        <f>IF(INDEX(Banco!$B:$B,ROW())="","",INDEX(Banco!$B:$B,ROW()))</f>
        <v/>
      </c>
      <c r="C158" s="7" t="str">
        <f>IF(INDEX(Banco!$C:$C,ROW())="","",INDEX(Banco!$C:$C,ROW()))</f>
        <v/>
      </c>
      <c r="D158" s="8" t="str">
        <f>IF(INDEX(Banco!$D:$D,ROW())="","",INDEX(Banco!$D:$D,ROW()))</f>
        <v/>
      </c>
      <c r="E158" s="8" t="str">
        <f>IF(INDEX(Banco!$E:$E,ROW())="","",INDEX(Banco!$E:$E,ROW()))</f>
        <v/>
      </c>
      <c r="F158" s="9" t="str">
        <f>IF(INDEX(Banco!$F:$F,ROW())="","",INDEX(Banco!$F:$F,ROW()))</f>
        <v/>
      </c>
      <c r="G158" s="9" t="str">
        <f>IF(INDEX(Banco!$G:$G,ROW())="","",INDEX(Banco!$G:$G,ROW()))</f>
        <v/>
      </c>
      <c r="H158" s="7" t="str">
        <f>IF(INDEX(Banco!$H:$H,ROW())="","",INDEX(Banco!$H:$H,ROW()))</f>
        <v/>
      </c>
      <c r="I158" t="str">
        <f t="shared" si="86"/>
        <v/>
      </c>
      <c r="J158" s="10" t="str">
        <f t="shared" si="87"/>
        <v/>
      </c>
      <c r="K158" s="11" t="str">
        <f t="shared" si="88"/>
        <v>—</v>
      </c>
      <c r="L158" t="str">
        <f t="shared" si="89"/>
        <v/>
      </c>
      <c r="M158" s="11" t="str">
        <f t="shared" si="90"/>
        <v>—</v>
      </c>
      <c r="N158" t="str">
        <f t="shared" si="91"/>
        <v/>
      </c>
      <c r="O158" s="11" t="str">
        <f t="shared" si="92"/>
        <v>—</v>
      </c>
      <c r="P158" t="str">
        <f t="shared" si="93"/>
        <v/>
      </c>
      <c r="Q158" s="11" t="str">
        <f t="shared" si="94"/>
        <v>—</v>
      </c>
      <c r="R158" t="str">
        <f t="shared" si="95"/>
        <v/>
      </c>
      <c r="S158" t="str">
        <f t="shared" si="96"/>
        <v/>
      </c>
      <c r="T158" t="str">
        <f t="shared" si="97"/>
        <v/>
      </c>
      <c r="U158" t="str">
        <f t="shared" si="98"/>
        <v/>
      </c>
      <c r="V158" t="str">
        <f t="shared" si="99"/>
        <v/>
      </c>
      <c r="W158" t="str">
        <f t="shared" si="100"/>
        <v/>
      </c>
      <c r="X158" t="str">
        <f t="shared" si="101"/>
        <v/>
      </c>
      <c r="Y158" t="str">
        <f t="shared" si="102"/>
        <v/>
      </c>
      <c r="Z158" t="str">
        <f t="shared" si="103"/>
        <v/>
      </c>
      <c r="AA158" t="str">
        <f t="shared" si="104"/>
        <v/>
      </c>
      <c r="AB158" t="str">
        <f t="shared" si="105"/>
        <v/>
      </c>
      <c r="AC158" t="str">
        <f t="shared" si="106"/>
        <v/>
      </c>
      <c r="AD158" t="str">
        <f t="shared" si="107"/>
        <v/>
      </c>
      <c r="AE158" t="str">
        <f t="shared" si="108"/>
        <v/>
      </c>
      <c r="AF158" t="str">
        <f t="shared" si="109"/>
        <v/>
      </c>
      <c r="AG158" t="str">
        <f t="shared" si="110"/>
        <v/>
      </c>
      <c r="AH158" t="str">
        <f t="shared" si="111"/>
        <v/>
      </c>
      <c r="AI158" t="str">
        <f t="shared" si="112"/>
        <v/>
      </c>
      <c r="AJ158" t="str">
        <f t="shared" si="113"/>
        <v/>
      </c>
      <c r="AK158" t="str">
        <f t="shared" si="114"/>
        <v/>
      </c>
      <c r="AL158" t="str">
        <f t="shared" si="115"/>
        <v/>
      </c>
      <c r="AM158" t="str">
        <f t="shared" si="116"/>
        <v/>
      </c>
      <c r="AN158" t="str">
        <f t="shared" si="117"/>
        <v/>
      </c>
      <c r="AO158" t="str">
        <f t="shared" si="118"/>
        <v/>
      </c>
      <c r="AP158" t="str">
        <f t="shared" si="119"/>
        <v/>
      </c>
      <c r="AQ158" t="str">
        <f t="shared" si="120"/>
        <v/>
      </c>
      <c r="AR158" t="str">
        <f t="shared" si="121"/>
        <v/>
      </c>
      <c r="AS158" t="str">
        <f t="shared" si="122"/>
        <v/>
      </c>
      <c r="AT158" t="str">
        <f t="shared" si="123"/>
        <v/>
      </c>
      <c r="AU158" t="str">
        <f t="shared" si="124"/>
        <v/>
      </c>
      <c r="AV158" t="str">
        <f t="shared" si="125"/>
        <v/>
      </c>
      <c r="AW158" t="str">
        <f t="shared" si="126"/>
        <v/>
      </c>
      <c r="AX158" t="str">
        <f t="shared" si="127"/>
        <v/>
      </c>
      <c r="AY158" t="str">
        <f t="shared" si="128"/>
        <v/>
      </c>
      <c r="AZ158" t="str">
        <f>IF(OR($A158="",$A158&lt;&gt;Ficha!$C$4),"",COUNTIF($A$2:$A158,Ficha!$C$4))</f>
        <v/>
      </c>
    </row>
    <row r="159" spans="1:52">
      <c r="A159" s="7" t="str">
        <f>IF(INDEX(Banco!$A:$A,ROW())="","",INDEX(Banco!$A:$A,ROW()))</f>
        <v/>
      </c>
      <c r="B159" s="7" t="str">
        <f>IF(INDEX(Banco!$B:$B,ROW())="","",INDEX(Banco!$B:$B,ROW()))</f>
        <v/>
      </c>
      <c r="C159" s="7" t="str">
        <f>IF(INDEX(Banco!$C:$C,ROW())="","",INDEX(Banco!$C:$C,ROW()))</f>
        <v/>
      </c>
      <c r="D159" s="8" t="str">
        <f>IF(INDEX(Banco!$D:$D,ROW())="","",INDEX(Banco!$D:$D,ROW()))</f>
        <v/>
      </c>
      <c r="E159" s="8" t="str">
        <f>IF(INDEX(Banco!$E:$E,ROW())="","",INDEX(Banco!$E:$E,ROW()))</f>
        <v/>
      </c>
      <c r="F159" s="9" t="str">
        <f>IF(INDEX(Banco!$F:$F,ROW())="","",INDEX(Banco!$F:$F,ROW()))</f>
        <v/>
      </c>
      <c r="G159" s="9" t="str">
        <f>IF(INDEX(Banco!$G:$G,ROW())="","",INDEX(Banco!$G:$G,ROW()))</f>
        <v/>
      </c>
      <c r="H159" s="7" t="str">
        <f>IF(INDEX(Banco!$H:$H,ROW())="","",INDEX(Banco!$H:$H,ROW()))</f>
        <v/>
      </c>
      <c r="I159" t="str">
        <f t="shared" si="86"/>
        <v/>
      </c>
      <c r="J159" s="10" t="str">
        <f t="shared" si="87"/>
        <v/>
      </c>
      <c r="K159" s="11" t="str">
        <f t="shared" si="88"/>
        <v>—</v>
      </c>
      <c r="L159" t="str">
        <f t="shared" si="89"/>
        <v/>
      </c>
      <c r="M159" s="11" t="str">
        <f t="shared" si="90"/>
        <v>—</v>
      </c>
      <c r="N159" t="str">
        <f t="shared" si="91"/>
        <v/>
      </c>
      <c r="O159" s="11" t="str">
        <f t="shared" si="92"/>
        <v>—</v>
      </c>
      <c r="P159" t="str">
        <f t="shared" si="93"/>
        <v/>
      </c>
      <c r="Q159" s="11" t="str">
        <f t="shared" si="94"/>
        <v>—</v>
      </c>
      <c r="R159" t="str">
        <f t="shared" si="95"/>
        <v/>
      </c>
      <c r="S159" t="str">
        <f t="shared" si="96"/>
        <v/>
      </c>
      <c r="T159" t="str">
        <f t="shared" si="97"/>
        <v/>
      </c>
      <c r="U159" t="str">
        <f t="shared" si="98"/>
        <v/>
      </c>
      <c r="V159" t="str">
        <f t="shared" si="99"/>
        <v/>
      </c>
      <c r="W159" t="str">
        <f t="shared" si="100"/>
        <v/>
      </c>
      <c r="X159" t="str">
        <f t="shared" si="101"/>
        <v/>
      </c>
      <c r="Y159" t="str">
        <f t="shared" si="102"/>
        <v/>
      </c>
      <c r="Z159" t="str">
        <f t="shared" si="103"/>
        <v/>
      </c>
      <c r="AA159" t="str">
        <f t="shared" si="104"/>
        <v/>
      </c>
      <c r="AB159" t="str">
        <f t="shared" si="105"/>
        <v/>
      </c>
      <c r="AC159" t="str">
        <f t="shared" si="106"/>
        <v/>
      </c>
      <c r="AD159" t="str">
        <f t="shared" si="107"/>
        <v/>
      </c>
      <c r="AE159" t="str">
        <f t="shared" si="108"/>
        <v/>
      </c>
      <c r="AF159" t="str">
        <f t="shared" si="109"/>
        <v/>
      </c>
      <c r="AG159" t="str">
        <f t="shared" si="110"/>
        <v/>
      </c>
      <c r="AH159" t="str">
        <f t="shared" si="111"/>
        <v/>
      </c>
      <c r="AI159" t="str">
        <f t="shared" si="112"/>
        <v/>
      </c>
      <c r="AJ159" t="str">
        <f t="shared" si="113"/>
        <v/>
      </c>
      <c r="AK159" t="str">
        <f t="shared" si="114"/>
        <v/>
      </c>
      <c r="AL159" t="str">
        <f t="shared" si="115"/>
        <v/>
      </c>
      <c r="AM159" t="str">
        <f t="shared" si="116"/>
        <v/>
      </c>
      <c r="AN159" t="str">
        <f t="shared" si="117"/>
        <v/>
      </c>
      <c r="AO159" t="str">
        <f t="shared" si="118"/>
        <v/>
      </c>
      <c r="AP159" t="str">
        <f t="shared" si="119"/>
        <v/>
      </c>
      <c r="AQ159" t="str">
        <f t="shared" si="120"/>
        <v/>
      </c>
      <c r="AR159" t="str">
        <f t="shared" si="121"/>
        <v/>
      </c>
      <c r="AS159" t="str">
        <f t="shared" si="122"/>
        <v/>
      </c>
      <c r="AT159" t="str">
        <f t="shared" si="123"/>
        <v/>
      </c>
      <c r="AU159" t="str">
        <f t="shared" si="124"/>
        <v/>
      </c>
      <c r="AV159" t="str">
        <f t="shared" si="125"/>
        <v/>
      </c>
      <c r="AW159" t="str">
        <f t="shared" si="126"/>
        <v/>
      </c>
      <c r="AX159" t="str">
        <f t="shared" si="127"/>
        <v/>
      </c>
      <c r="AY159" t="str">
        <f t="shared" si="128"/>
        <v/>
      </c>
      <c r="AZ159" t="str">
        <f>IF(OR($A159="",$A159&lt;&gt;Ficha!$C$4),"",COUNTIF($A$2:$A159,Ficha!$C$4))</f>
        <v/>
      </c>
    </row>
    <row r="160" spans="1:52">
      <c r="A160" s="7" t="str">
        <f>IF(INDEX(Banco!$A:$A,ROW())="","",INDEX(Banco!$A:$A,ROW()))</f>
        <v/>
      </c>
      <c r="B160" s="7" t="str">
        <f>IF(INDEX(Banco!$B:$B,ROW())="","",INDEX(Banco!$B:$B,ROW()))</f>
        <v/>
      </c>
      <c r="C160" s="7" t="str">
        <f>IF(INDEX(Banco!$C:$C,ROW())="","",INDEX(Banco!$C:$C,ROW()))</f>
        <v/>
      </c>
      <c r="D160" s="8" t="str">
        <f>IF(INDEX(Banco!$D:$D,ROW())="","",INDEX(Banco!$D:$D,ROW()))</f>
        <v/>
      </c>
      <c r="E160" s="8" t="str">
        <f>IF(INDEX(Banco!$E:$E,ROW())="","",INDEX(Banco!$E:$E,ROW()))</f>
        <v/>
      </c>
      <c r="F160" s="9" t="str">
        <f>IF(INDEX(Banco!$F:$F,ROW())="","",INDEX(Banco!$F:$F,ROW()))</f>
        <v/>
      </c>
      <c r="G160" s="9" t="str">
        <f>IF(INDEX(Banco!$G:$G,ROW())="","",INDEX(Banco!$G:$G,ROW()))</f>
        <v/>
      </c>
      <c r="H160" s="7" t="str">
        <f>IF(INDEX(Banco!$H:$H,ROW())="","",INDEX(Banco!$H:$H,ROW()))</f>
        <v/>
      </c>
      <c r="I160" t="str">
        <f t="shared" si="86"/>
        <v/>
      </c>
      <c r="J160" s="10" t="str">
        <f t="shared" si="87"/>
        <v/>
      </c>
      <c r="K160" s="11" t="str">
        <f t="shared" si="88"/>
        <v>—</v>
      </c>
      <c r="L160" t="str">
        <f t="shared" si="89"/>
        <v/>
      </c>
      <c r="M160" s="11" t="str">
        <f t="shared" si="90"/>
        <v>—</v>
      </c>
      <c r="N160" t="str">
        <f t="shared" si="91"/>
        <v/>
      </c>
      <c r="O160" s="11" t="str">
        <f t="shared" si="92"/>
        <v>—</v>
      </c>
      <c r="P160" t="str">
        <f t="shared" si="93"/>
        <v/>
      </c>
      <c r="Q160" s="11" t="str">
        <f t="shared" si="94"/>
        <v>—</v>
      </c>
      <c r="R160" t="str">
        <f t="shared" si="95"/>
        <v/>
      </c>
      <c r="S160" t="str">
        <f t="shared" si="96"/>
        <v/>
      </c>
      <c r="T160" t="str">
        <f t="shared" si="97"/>
        <v/>
      </c>
      <c r="U160" t="str">
        <f t="shared" si="98"/>
        <v/>
      </c>
      <c r="V160" t="str">
        <f t="shared" si="99"/>
        <v/>
      </c>
      <c r="W160" t="str">
        <f t="shared" si="100"/>
        <v/>
      </c>
      <c r="X160" t="str">
        <f t="shared" si="101"/>
        <v/>
      </c>
      <c r="Y160" t="str">
        <f t="shared" si="102"/>
        <v/>
      </c>
      <c r="Z160" t="str">
        <f t="shared" si="103"/>
        <v/>
      </c>
      <c r="AA160" t="str">
        <f t="shared" si="104"/>
        <v/>
      </c>
      <c r="AB160" t="str">
        <f t="shared" si="105"/>
        <v/>
      </c>
      <c r="AC160" t="str">
        <f t="shared" si="106"/>
        <v/>
      </c>
      <c r="AD160" t="str">
        <f t="shared" si="107"/>
        <v/>
      </c>
      <c r="AE160" t="str">
        <f t="shared" si="108"/>
        <v/>
      </c>
      <c r="AF160" t="str">
        <f t="shared" si="109"/>
        <v/>
      </c>
      <c r="AG160" t="str">
        <f t="shared" si="110"/>
        <v/>
      </c>
      <c r="AH160" t="str">
        <f t="shared" si="111"/>
        <v/>
      </c>
      <c r="AI160" t="str">
        <f t="shared" si="112"/>
        <v/>
      </c>
      <c r="AJ160" t="str">
        <f t="shared" si="113"/>
        <v/>
      </c>
      <c r="AK160" t="str">
        <f t="shared" si="114"/>
        <v/>
      </c>
      <c r="AL160" t="str">
        <f t="shared" si="115"/>
        <v/>
      </c>
      <c r="AM160" t="str">
        <f t="shared" si="116"/>
        <v/>
      </c>
      <c r="AN160" t="str">
        <f t="shared" si="117"/>
        <v/>
      </c>
      <c r="AO160" t="str">
        <f t="shared" si="118"/>
        <v/>
      </c>
      <c r="AP160" t="str">
        <f t="shared" si="119"/>
        <v/>
      </c>
      <c r="AQ160" t="str">
        <f t="shared" si="120"/>
        <v/>
      </c>
      <c r="AR160" t="str">
        <f t="shared" si="121"/>
        <v/>
      </c>
      <c r="AS160" t="str">
        <f t="shared" si="122"/>
        <v/>
      </c>
      <c r="AT160" t="str">
        <f t="shared" si="123"/>
        <v/>
      </c>
      <c r="AU160" t="str">
        <f t="shared" si="124"/>
        <v/>
      </c>
      <c r="AV160" t="str">
        <f t="shared" si="125"/>
        <v/>
      </c>
      <c r="AW160" t="str">
        <f t="shared" si="126"/>
        <v/>
      </c>
      <c r="AX160" t="str">
        <f t="shared" si="127"/>
        <v/>
      </c>
      <c r="AY160" t="str">
        <f t="shared" si="128"/>
        <v/>
      </c>
      <c r="AZ160" t="str">
        <f>IF(OR($A160="",$A160&lt;&gt;Ficha!$C$4),"",COUNTIF($A$2:$A160,Ficha!$C$4))</f>
        <v/>
      </c>
    </row>
    <row r="161" spans="1:52">
      <c r="A161" s="7" t="str">
        <f>IF(INDEX(Banco!$A:$A,ROW())="","",INDEX(Banco!$A:$A,ROW()))</f>
        <v/>
      </c>
      <c r="B161" s="7" t="str">
        <f>IF(INDEX(Banco!$B:$B,ROW())="","",INDEX(Banco!$B:$B,ROW()))</f>
        <v/>
      </c>
      <c r="C161" s="7" t="str">
        <f>IF(INDEX(Banco!$C:$C,ROW())="","",INDEX(Banco!$C:$C,ROW()))</f>
        <v/>
      </c>
      <c r="D161" s="8" t="str">
        <f>IF(INDEX(Banco!$D:$D,ROW())="","",INDEX(Banco!$D:$D,ROW()))</f>
        <v/>
      </c>
      <c r="E161" s="8" t="str">
        <f>IF(INDEX(Banco!$E:$E,ROW())="","",INDEX(Banco!$E:$E,ROW()))</f>
        <v/>
      </c>
      <c r="F161" s="9" t="str">
        <f>IF(INDEX(Banco!$F:$F,ROW())="","",INDEX(Banco!$F:$F,ROW()))</f>
        <v/>
      </c>
      <c r="G161" s="9" t="str">
        <f>IF(INDEX(Banco!$G:$G,ROW())="","",INDEX(Banco!$G:$G,ROW()))</f>
        <v/>
      </c>
      <c r="H161" s="7" t="str">
        <f>IF(INDEX(Banco!$H:$H,ROW())="","",INDEX(Banco!$H:$H,ROW()))</f>
        <v/>
      </c>
      <c r="I161" t="str">
        <f t="shared" si="86"/>
        <v/>
      </c>
      <c r="J161" s="10" t="str">
        <f t="shared" si="87"/>
        <v/>
      </c>
      <c r="K161" s="11" t="str">
        <f t="shared" si="88"/>
        <v>—</v>
      </c>
      <c r="L161" t="str">
        <f t="shared" si="89"/>
        <v/>
      </c>
      <c r="M161" s="11" t="str">
        <f t="shared" si="90"/>
        <v>—</v>
      </c>
      <c r="N161" t="str">
        <f t="shared" si="91"/>
        <v/>
      </c>
      <c r="O161" s="11" t="str">
        <f t="shared" si="92"/>
        <v>—</v>
      </c>
      <c r="P161" t="str">
        <f t="shared" si="93"/>
        <v/>
      </c>
      <c r="Q161" s="11" t="str">
        <f t="shared" si="94"/>
        <v>—</v>
      </c>
      <c r="R161" t="str">
        <f t="shared" si="95"/>
        <v/>
      </c>
      <c r="S161" t="str">
        <f t="shared" si="96"/>
        <v/>
      </c>
      <c r="T161" t="str">
        <f t="shared" si="97"/>
        <v/>
      </c>
      <c r="U161" t="str">
        <f t="shared" si="98"/>
        <v/>
      </c>
      <c r="V161" t="str">
        <f t="shared" si="99"/>
        <v/>
      </c>
      <c r="W161" t="str">
        <f t="shared" si="100"/>
        <v/>
      </c>
      <c r="X161" t="str">
        <f t="shared" si="101"/>
        <v/>
      </c>
      <c r="Y161" t="str">
        <f t="shared" si="102"/>
        <v/>
      </c>
      <c r="Z161" t="str">
        <f t="shared" si="103"/>
        <v/>
      </c>
      <c r="AA161" t="str">
        <f t="shared" si="104"/>
        <v/>
      </c>
      <c r="AB161" t="str">
        <f t="shared" si="105"/>
        <v/>
      </c>
      <c r="AC161" t="str">
        <f t="shared" si="106"/>
        <v/>
      </c>
      <c r="AD161" t="str">
        <f t="shared" si="107"/>
        <v/>
      </c>
      <c r="AE161" t="str">
        <f t="shared" si="108"/>
        <v/>
      </c>
      <c r="AF161" t="str">
        <f t="shared" si="109"/>
        <v/>
      </c>
      <c r="AG161" t="str">
        <f t="shared" si="110"/>
        <v/>
      </c>
      <c r="AH161" t="str">
        <f t="shared" si="111"/>
        <v/>
      </c>
      <c r="AI161" t="str">
        <f t="shared" si="112"/>
        <v/>
      </c>
      <c r="AJ161" t="str">
        <f t="shared" si="113"/>
        <v/>
      </c>
      <c r="AK161" t="str">
        <f t="shared" si="114"/>
        <v/>
      </c>
      <c r="AL161" t="str">
        <f t="shared" si="115"/>
        <v/>
      </c>
      <c r="AM161" t="str">
        <f t="shared" si="116"/>
        <v/>
      </c>
      <c r="AN161" t="str">
        <f t="shared" si="117"/>
        <v/>
      </c>
      <c r="AO161" t="str">
        <f t="shared" si="118"/>
        <v/>
      </c>
      <c r="AP161" t="str">
        <f t="shared" si="119"/>
        <v/>
      </c>
      <c r="AQ161" t="str">
        <f t="shared" si="120"/>
        <v/>
      </c>
      <c r="AR161" t="str">
        <f t="shared" si="121"/>
        <v/>
      </c>
      <c r="AS161" t="str">
        <f t="shared" si="122"/>
        <v/>
      </c>
      <c r="AT161" t="str">
        <f t="shared" si="123"/>
        <v/>
      </c>
      <c r="AU161" t="str">
        <f t="shared" si="124"/>
        <v/>
      </c>
      <c r="AV161" t="str">
        <f t="shared" si="125"/>
        <v/>
      </c>
      <c r="AW161" t="str">
        <f t="shared" si="126"/>
        <v/>
      </c>
      <c r="AX161" t="str">
        <f t="shared" si="127"/>
        <v/>
      </c>
      <c r="AY161" t="str">
        <f t="shared" si="128"/>
        <v/>
      </c>
      <c r="AZ161" t="str">
        <f>IF(OR($A161="",$A161&lt;&gt;Ficha!$C$4),"",COUNTIF($A$2:$A161,Ficha!$C$4))</f>
        <v/>
      </c>
    </row>
    <row r="162" spans="1:52">
      <c r="A162" s="7" t="str">
        <f>IF(INDEX(Banco!$A:$A,ROW())="","",INDEX(Banco!$A:$A,ROW()))</f>
        <v/>
      </c>
      <c r="B162" s="7" t="str">
        <f>IF(INDEX(Banco!$B:$B,ROW())="","",INDEX(Banco!$B:$B,ROW()))</f>
        <v/>
      </c>
      <c r="C162" s="7" t="str">
        <f>IF(INDEX(Banco!$C:$C,ROW())="","",INDEX(Banco!$C:$C,ROW()))</f>
        <v/>
      </c>
      <c r="D162" s="8" t="str">
        <f>IF(INDEX(Banco!$D:$D,ROW())="","",INDEX(Banco!$D:$D,ROW()))</f>
        <v/>
      </c>
      <c r="E162" s="8" t="str">
        <f>IF(INDEX(Banco!$E:$E,ROW())="","",INDEX(Banco!$E:$E,ROW()))</f>
        <v/>
      </c>
      <c r="F162" s="9" t="str">
        <f>IF(INDEX(Banco!$F:$F,ROW())="","",INDEX(Banco!$F:$F,ROW()))</f>
        <v/>
      </c>
      <c r="G162" s="9" t="str">
        <f>IF(INDEX(Banco!$G:$G,ROW())="","",INDEX(Banco!$G:$G,ROW()))</f>
        <v/>
      </c>
      <c r="H162" s="7" t="str">
        <f>IF(INDEX(Banco!$H:$H,ROW())="","",INDEX(Banco!$H:$H,ROW()))</f>
        <v/>
      </c>
      <c r="I162" t="str">
        <f t="shared" si="86"/>
        <v/>
      </c>
      <c r="J162" s="10" t="str">
        <f t="shared" si="87"/>
        <v/>
      </c>
      <c r="K162" s="11" t="str">
        <f t="shared" si="88"/>
        <v>—</v>
      </c>
      <c r="L162" t="str">
        <f t="shared" si="89"/>
        <v/>
      </c>
      <c r="M162" s="11" t="str">
        <f t="shared" si="90"/>
        <v>—</v>
      </c>
      <c r="N162" t="str">
        <f t="shared" si="91"/>
        <v/>
      </c>
      <c r="O162" s="11" t="str">
        <f t="shared" si="92"/>
        <v>—</v>
      </c>
      <c r="P162" t="str">
        <f t="shared" si="93"/>
        <v/>
      </c>
      <c r="Q162" s="11" t="str">
        <f t="shared" si="94"/>
        <v>—</v>
      </c>
      <c r="R162" t="str">
        <f t="shared" si="95"/>
        <v/>
      </c>
      <c r="S162" t="str">
        <f t="shared" si="96"/>
        <v/>
      </c>
      <c r="T162" t="str">
        <f t="shared" si="97"/>
        <v/>
      </c>
      <c r="U162" t="str">
        <f t="shared" si="98"/>
        <v/>
      </c>
      <c r="V162" t="str">
        <f t="shared" si="99"/>
        <v/>
      </c>
      <c r="W162" t="str">
        <f t="shared" si="100"/>
        <v/>
      </c>
      <c r="X162" t="str">
        <f t="shared" si="101"/>
        <v/>
      </c>
      <c r="Y162" t="str">
        <f t="shared" si="102"/>
        <v/>
      </c>
      <c r="Z162" t="str">
        <f t="shared" si="103"/>
        <v/>
      </c>
      <c r="AA162" t="str">
        <f t="shared" si="104"/>
        <v/>
      </c>
      <c r="AB162" t="str">
        <f t="shared" si="105"/>
        <v/>
      </c>
      <c r="AC162" t="str">
        <f t="shared" si="106"/>
        <v/>
      </c>
      <c r="AD162" t="str">
        <f t="shared" si="107"/>
        <v/>
      </c>
      <c r="AE162" t="str">
        <f t="shared" si="108"/>
        <v/>
      </c>
      <c r="AF162" t="str">
        <f t="shared" si="109"/>
        <v/>
      </c>
      <c r="AG162" t="str">
        <f t="shared" si="110"/>
        <v/>
      </c>
      <c r="AH162" t="str">
        <f t="shared" si="111"/>
        <v/>
      </c>
      <c r="AI162" t="str">
        <f t="shared" si="112"/>
        <v/>
      </c>
      <c r="AJ162" t="str">
        <f t="shared" si="113"/>
        <v/>
      </c>
      <c r="AK162" t="str">
        <f t="shared" si="114"/>
        <v/>
      </c>
      <c r="AL162" t="str">
        <f t="shared" si="115"/>
        <v/>
      </c>
      <c r="AM162" t="str">
        <f t="shared" si="116"/>
        <v/>
      </c>
      <c r="AN162" t="str">
        <f t="shared" si="117"/>
        <v/>
      </c>
      <c r="AO162" t="str">
        <f t="shared" si="118"/>
        <v/>
      </c>
      <c r="AP162" t="str">
        <f t="shared" si="119"/>
        <v/>
      </c>
      <c r="AQ162" t="str">
        <f t="shared" si="120"/>
        <v/>
      </c>
      <c r="AR162" t="str">
        <f t="shared" si="121"/>
        <v/>
      </c>
      <c r="AS162" t="str">
        <f t="shared" si="122"/>
        <v/>
      </c>
      <c r="AT162" t="str">
        <f t="shared" si="123"/>
        <v/>
      </c>
      <c r="AU162" t="str">
        <f t="shared" si="124"/>
        <v/>
      </c>
      <c r="AV162" t="str">
        <f t="shared" si="125"/>
        <v/>
      </c>
      <c r="AW162" t="str">
        <f t="shared" si="126"/>
        <v/>
      </c>
      <c r="AX162" t="str">
        <f t="shared" si="127"/>
        <v/>
      </c>
      <c r="AY162" t="str">
        <f t="shared" si="128"/>
        <v/>
      </c>
      <c r="AZ162" t="str">
        <f>IF(OR($A162="",$A162&lt;&gt;Ficha!$C$4),"",COUNTIF($A$2:$A162,Ficha!$C$4))</f>
        <v/>
      </c>
    </row>
    <row r="163" spans="1:52">
      <c r="A163" s="7" t="str">
        <f>IF(INDEX(Banco!$A:$A,ROW())="","",INDEX(Banco!$A:$A,ROW()))</f>
        <v/>
      </c>
      <c r="B163" s="7" t="str">
        <f>IF(INDEX(Banco!$B:$B,ROW())="","",INDEX(Banco!$B:$B,ROW()))</f>
        <v/>
      </c>
      <c r="C163" s="7" t="str">
        <f>IF(INDEX(Banco!$C:$C,ROW())="","",INDEX(Banco!$C:$C,ROW()))</f>
        <v/>
      </c>
      <c r="D163" s="8" t="str">
        <f>IF(INDEX(Banco!$D:$D,ROW())="","",INDEX(Banco!$D:$D,ROW()))</f>
        <v/>
      </c>
      <c r="E163" s="8" t="str">
        <f>IF(INDEX(Banco!$E:$E,ROW())="","",INDEX(Banco!$E:$E,ROW()))</f>
        <v/>
      </c>
      <c r="F163" s="9" t="str">
        <f>IF(INDEX(Banco!$F:$F,ROW())="","",INDEX(Banco!$F:$F,ROW()))</f>
        <v/>
      </c>
      <c r="G163" s="9" t="str">
        <f>IF(INDEX(Banco!$G:$G,ROW())="","",INDEX(Banco!$G:$G,ROW()))</f>
        <v/>
      </c>
      <c r="H163" s="7" t="str">
        <f>IF(INDEX(Banco!$H:$H,ROW())="","",INDEX(Banco!$H:$H,ROW()))</f>
        <v/>
      </c>
      <c r="I163" t="str">
        <f t="shared" si="86"/>
        <v/>
      </c>
      <c r="J163" s="10" t="str">
        <f t="shared" si="87"/>
        <v/>
      </c>
      <c r="K163" s="11" t="str">
        <f t="shared" si="88"/>
        <v>—</v>
      </c>
      <c r="L163" t="str">
        <f t="shared" si="89"/>
        <v/>
      </c>
      <c r="M163" s="11" t="str">
        <f t="shared" si="90"/>
        <v>—</v>
      </c>
      <c r="N163" t="str">
        <f t="shared" si="91"/>
        <v/>
      </c>
      <c r="O163" s="11" t="str">
        <f t="shared" si="92"/>
        <v>—</v>
      </c>
      <c r="P163" t="str">
        <f t="shared" si="93"/>
        <v/>
      </c>
      <c r="Q163" s="11" t="str">
        <f t="shared" si="94"/>
        <v>—</v>
      </c>
      <c r="R163" t="str">
        <f t="shared" si="95"/>
        <v/>
      </c>
      <c r="S163" t="str">
        <f t="shared" si="96"/>
        <v/>
      </c>
      <c r="T163" t="str">
        <f t="shared" si="97"/>
        <v/>
      </c>
      <c r="U163" t="str">
        <f t="shared" si="98"/>
        <v/>
      </c>
      <c r="V163" t="str">
        <f t="shared" si="99"/>
        <v/>
      </c>
      <c r="W163" t="str">
        <f t="shared" si="100"/>
        <v/>
      </c>
      <c r="X163" t="str">
        <f t="shared" si="101"/>
        <v/>
      </c>
      <c r="Y163" t="str">
        <f t="shared" si="102"/>
        <v/>
      </c>
      <c r="Z163" t="str">
        <f t="shared" si="103"/>
        <v/>
      </c>
      <c r="AA163" t="str">
        <f t="shared" si="104"/>
        <v/>
      </c>
      <c r="AB163" t="str">
        <f t="shared" si="105"/>
        <v/>
      </c>
      <c r="AC163" t="str">
        <f t="shared" si="106"/>
        <v/>
      </c>
      <c r="AD163" t="str">
        <f t="shared" si="107"/>
        <v/>
      </c>
      <c r="AE163" t="str">
        <f t="shared" si="108"/>
        <v/>
      </c>
      <c r="AF163" t="str">
        <f t="shared" si="109"/>
        <v/>
      </c>
      <c r="AG163" t="str">
        <f t="shared" si="110"/>
        <v/>
      </c>
      <c r="AH163" t="str">
        <f t="shared" si="111"/>
        <v/>
      </c>
      <c r="AI163" t="str">
        <f t="shared" si="112"/>
        <v/>
      </c>
      <c r="AJ163" t="str">
        <f t="shared" si="113"/>
        <v/>
      </c>
      <c r="AK163" t="str">
        <f t="shared" si="114"/>
        <v/>
      </c>
      <c r="AL163" t="str">
        <f t="shared" si="115"/>
        <v/>
      </c>
      <c r="AM163" t="str">
        <f t="shared" si="116"/>
        <v/>
      </c>
      <c r="AN163" t="str">
        <f t="shared" si="117"/>
        <v/>
      </c>
      <c r="AO163" t="str">
        <f t="shared" si="118"/>
        <v/>
      </c>
      <c r="AP163" t="str">
        <f t="shared" si="119"/>
        <v/>
      </c>
      <c r="AQ163" t="str">
        <f t="shared" si="120"/>
        <v/>
      </c>
      <c r="AR163" t="str">
        <f t="shared" si="121"/>
        <v/>
      </c>
      <c r="AS163" t="str">
        <f t="shared" si="122"/>
        <v/>
      </c>
      <c r="AT163" t="str">
        <f t="shared" si="123"/>
        <v/>
      </c>
      <c r="AU163" t="str">
        <f t="shared" si="124"/>
        <v/>
      </c>
      <c r="AV163" t="str">
        <f t="shared" si="125"/>
        <v/>
      </c>
      <c r="AW163" t="str">
        <f t="shared" si="126"/>
        <v/>
      </c>
      <c r="AX163" t="str">
        <f t="shared" si="127"/>
        <v/>
      </c>
      <c r="AY163" t="str">
        <f t="shared" si="128"/>
        <v/>
      </c>
      <c r="AZ163" t="str">
        <f>IF(OR($A163="",$A163&lt;&gt;Ficha!$C$4),"",COUNTIF($A$2:$A163,Ficha!$C$4))</f>
        <v/>
      </c>
    </row>
    <row r="164" spans="1:52">
      <c r="A164" s="7" t="str">
        <f>IF(INDEX(Banco!$A:$A,ROW())="","",INDEX(Banco!$A:$A,ROW()))</f>
        <v/>
      </c>
      <c r="B164" s="7" t="str">
        <f>IF(INDEX(Banco!$B:$B,ROW())="","",INDEX(Banco!$B:$B,ROW()))</f>
        <v/>
      </c>
      <c r="C164" s="7" t="str">
        <f>IF(INDEX(Banco!$C:$C,ROW())="","",INDEX(Banco!$C:$C,ROW()))</f>
        <v/>
      </c>
      <c r="D164" s="8" t="str">
        <f>IF(INDEX(Banco!$D:$D,ROW())="","",INDEX(Banco!$D:$D,ROW()))</f>
        <v/>
      </c>
      <c r="E164" s="8" t="str">
        <f>IF(INDEX(Banco!$E:$E,ROW())="","",INDEX(Banco!$E:$E,ROW()))</f>
        <v/>
      </c>
      <c r="F164" s="9" t="str">
        <f>IF(INDEX(Banco!$F:$F,ROW())="","",INDEX(Banco!$F:$F,ROW()))</f>
        <v/>
      </c>
      <c r="G164" s="9" t="str">
        <f>IF(INDEX(Banco!$G:$G,ROW())="","",INDEX(Banco!$G:$G,ROW()))</f>
        <v/>
      </c>
      <c r="H164" s="7" t="str">
        <f>IF(INDEX(Banco!$H:$H,ROW())="","",INDEX(Banco!$H:$H,ROW()))</f>
        <v/>
      </c>
      <c r="I164" t="str">
        <f t="shared" si="86"/>
        <v/>
      </c>
      <c r="J164" s="10" t="str">
        <f t="shared" si="87"/>
        <v/>
      </c>
      <c r="K164" s="11" t="str">
        <f t="shared" si="88"/>
        <v>—</v>
      </c>
      <c r="L164" t="str">
        <f t="shared" si="89"/>
        <v/>
      </c>
      <c r="M164" s="11" t="str">
        <f t="shared" si="90"/>
        <v>—</v>
      </c>
      <c r="N164" t="str">
        <f t="shared" si="91"/>
        <v/>
      </c>
      <c r="O164" s="11" t="str">
        <f t="shared" si="92"/>
        <v>—</v>
      </c>
      <c r="P164" t="str">
        <f t="shared" si="93"/>
        <v/>
      </c>
      <c r="Q164" s="11" t="str">
        <f t="shared" si="94"/>
        <v>—</v>
      </c>
      <c r="R164" t="str">
        <f t="shared" si="95"/>
        <v/>
      </c>
      <c r="S164" t="str">
        <f t="shared" si="96"/>
        <v/>
      </c>
      <c r="T164" t="str">
        <f t="shared" si="97"/>
        <v/>
      </c>
      <c r="U164" t="str">
        <f t="shared" si="98"/>
        <v/>
      </c>
      <c r="V164" t="str">
        <f t="shared" si="99"/>
        <v/>
      </c>
      <c r="W164" t="str">
        <f t="shared" si="100"/>
        <v/>
      </c>
      <c r="X164" t="str">
        <f t="shared" si="101"/>
        <v/>
      </c>
      <c r="Y164" t="str">
        <f t="shared" si="102"/>
        <v/>
      </c>
      <c r="Z164" t="str">
        <f t="shared" si="103"/>
        <v/>
      </c>
      <c r="AA164" t="str">
        <f t="shared" si="104"/>
        <v/>
      </c>
      <c r="AB164" t="str">
        <f t="shared" si="105"/>
        <v/>
      </c>
      <c r="AC164" t="str">
        <f t="shared" si="106"/>
        <v/>
      </c>
      <c r="AD164" t="str">
        <f t="shared" si="107"/>
        <v/>
      </c>
      <c r="AE164" t="str">
        <f t="shared" si="108"/>
        <v/>
      </c>
      <c r="AF164" t="str">
        <f t="shared" si="109"/>
        <v/>
      </c>
      <c r="AG164" t="str">
        <f t="shared" si="110"/>
        <v/>
      </c>
      <c r="AH164" t="str">
        <f t="shared" si="111"/>
        <v/>
      </c>
      <c r="AI164" t="str">
        <f t="shared" si="112"/>
        <v/>
      </c>
      <c r="AJ164" t="str">
        <f t="shared" si="113"/>
        <v/>
      </c>
      <c r="AK164" t="str">
        <f t="shared" si="114"/>
        <v/>
      </c>
      <c r="AL164" t="str">
        <f t="shared" si="115"/>
        <v/>
      </c>
      <c r="AM164" t="str">
        <f t="shared" si="116"/>
        <v/>
      </c>
      <c r="AN164" t="str">
        <f t="shared" si="117"/>
        <v/>
      </c>
      <c r="AO164" t="str">
        <f t="shared" si="118"/>
        <v/>
      </c>
      <c r="AP164" t="str">
        <f t="shared" si="119"/>
        <v/>
      </c>
      <c r="AQ164" t="str">
        <f t="shared" si="120"/>
        <v/>
      </c>
      <c r="AR164" t="str">
        <f t="shared" si="121"/>
        <v/>
      </c>
      <c r="AS164" t="str">
        <f t="shared" si="122"/>
        <v/>
      </c>
      <c r="AT164" t="str">
        <f t="shared" si="123"/>
        <v/>
      </c>
      <c r="AU164" t="str">
        <f t="shared" si="124"/>
        <v/>
      </c>
      <c r="AV164" t="str">
        <f t="shared" si="125"/>
        <v/>
      </c>
      <c r="AW164" t="str">
        <f t="shared" si="126"/>
        <v/>
      </c>
      <c r="AX164" t="str">
        <f t="shared" si="127"/>
        <v/>
      </c>
      <c r="AY164" t="str">
        <f t="shared" si="128"/>
        <v/>
      </c>
      <c r="AZ164" t="str">
        <f>IF(OR($A164="",$A164&lt;&gt;Ficha!$C$4),"",COUNTIF($A$2:$A164,Ficha!$C$4))</f>
        <v/>
      </c>
    </row>
    <row r="165" spans="1:52">
      <c r="A165" s="7" t="str">
        <f>IF(INDEX(Banco!$A:$A,ROW())="","",INDEX(Banco!$A:$A,ROW()))</f>
        <v/>
      </c>
      <c r="B165" s="7" t="str">
        <f>IF(INDEX(Banco!$B:$B,ROW())="","",INDEX(Banco!$B:$B,ROW()))</f>
        <v/>
      </c>
      <c r="C165" s="7" t="str">
        <f>IF(INDEX(Banco!$C:$C,ROW())="","",INDEX(Banco!$C:$C,ROW()))</f>
        <v/>
      </c>
      <c r="D165" s="8" t="str">
        <f>IF(INDEX(Banco!$D:$D,ROW())="","",INDEX(Banco!$D:$D,ROW()))</f>
        <v/>
      </c>
      <c r="E165" s="8" t="str">
        <f>IF(INDEX(Banco!$E:$E,ROW())="","",INDEX(Banco!$E:$E,ROW()))</f>
        <v/>
      </c>
      <c r="F165" s="9" t="str">
        <f>IF(INDEX(Banco!$F:$F,ROW())="","",INDEX(Banco!$F:$F,ROW()))</f>
        <v/>
      </c>
      <c r="G165" s="9" t="str">
        <f>IF(INDEX(Banco!$G:$G,ROW())="","",INDEX(Banco!$G:$G,ROW()))</f>
        <v/>
      </c>
      <c r="H165" s="7" t="str">
        <f>IF(INDEX(Banco!$H:$H,ROW())="","",INDEX(Banco!$H:$H,ROW()))</f>
        <v/>
      </c>
      <c r="I165" t="str">
        <f t="shared" si="86"/>
        <v/>
      </c>
      <c r="J165" s="10" t="str">
        <f t="shared" si="87"/>
        <v/>
      </c>
      <c r="K165" s="11" t="str">
        <f t="shared" si="88"/>
        <v>—</v>
      </c>
      <c r="L165" t="str">
        <f t="shared" si="89"/>
        <v/>
      </c>
      <c r="M165" s="11" t="str">
        <f t="shared" si="90"/>
        <v>—</v>
      </c>
      <c r="N165" t="str">
        <f t="shared" si="91"/>
        <v/>
      </c>
      <c r="O165" s="11" t="str">
        <f t="shared" si="92"/>
        <v>—</v>
      </c>
      <c r="P165" t="str">
        <f t="shared" si="93"/>
        <v/>
      </c>
      <c r="Q165" s="11" t="str">
        <f t="shared" si="94"/>
        <v>—</v>
      </c>
      <c r="R165" t="str">
        <f t="shared" si="95"/>
        <v/>
      </c>
      <c r="S165" t="str">
        <f t="shared" si="96"/>
        <v/>
      </c>
      <c r="T165" t="str">
        <f t="shared" si="97"/>
        <v/>
      </c>
      <c r="U165" t="str">
        <f t="shared" si="98"/>
        <v/>
      </c>
      <c r="V165" t="str">
        <f t="shared" si="99"/>
        <v/>
      </c>
      <c r="W165" t="str">
        <f t="shared" si="100"/>
        <v/>
      </c>
      <c r="X165" t="str">
        <f t="shared" si="101"/>
        <v/>
      </c>
      <c r="Y165" t="str">
        <f t="shared" si="102"/>
        <v/>
      </c>
      <c r="Z165" t="str">
        <f t="shared" si="103"/>
        <v/>
      </c>
      <c r="AA165" t="str">
        <f t="shared" si="104"/>
        <v/>
      </c>
      <c r="AB165" t="str">
        <f t="shared" si="105"/>
        <v/>
      </c>
      <c r="AC165" t="str">
        <f t="shared" si="106"/>
        <v/>
      </c>
      <c r="AD165" t="str">
        <f t="shared" si="107"/>
        <v/>
      </c>
      <c r="AE165" t="str">
        <f t="shared" si="108"/>
        <v/>
      </c>
      <c r="AF165" t="str">
        <f t="shared" si="109"/>
        <v/>
      </c>
      <c r="AG165" t="str">
        <f t="shared" si="110"/>
        <v/>
      </c>
      <c r="AH165" t="str">
        <f t="shared" si="111"/>
        <v/>
      </c>
      <c r="AI165" t="str">
        <f t="shared" si="112"/>
        <v/>
      </c>
      <c r="AJ165" t="str">
        <f t="shared" si="113"/>
        <v/>
      </c>
      <c r="AK165" t="str">
        <f t="shared" si="114"/>
        <v/>
      </c>
      <c r="AL165" t="str">
        <f t="shared" si="115"/>
        <v/>
      </c>
      <c r="AM165" t="str">
        <f t="shared" si="116"/>
        <v/>
      </c>
      <c r="AN165" t="str">
        <f t="shared" si="117"/>
        <v/>
      </c>
      <c r="AO165" t="str">
        <f t="shared" si="118"/>
        <v/>
      </c>
      <c r="AP165" t="str">
        <f t="shared" si="119"/>
        <v/>
      </c>
      <c r="AQ165" t="str">
        <f t="shared" si="120"/>
        <v/>
      </c>
      <c r="AR165" t="str">
        <f t="shared" si="121"/>
        <v/>
      </c>
      <c r="AS165" t="str">
        <f t="shared" si="122"/>
        <v/>
      </c>
      <c r="AT165" t="str">
        <f t="shared" si="123"/>
        <v/>
      </c>
      <c r="AU165" t="str">
        <f t="shared" si="124"/>
        <v/>
      </c>
      <c r="AV165" t="str">
        <f t="shared" si="125"/>
        <v/>
      </c>
      <c r="AW165" t="str">
        <f t="shared" si="126"/>
        <v/>
      </c>
      <c r="AX165" t="str">
        <f t="shared" si="127"/>
        <v/>
      </c>
      <c r="AY165" t="str">
        <f t="shared" si="128"/>
        <v/>
      </c>
      <c r="AZ165" t="str">
        <f>IF(OR($A165="",$A165&lt;&gt;Ficha!$C$4),"",COUNTIF($A$2:$A165,Ficha!$C$4))</f>
        <v/>
      </c>
    </row>
    <row r="166" spans="1:52">
      <c r="A166" s="7" t="str">
        <f>IF(INDEX(Banco!$A:$A,ROW())="","",INDEX(Banco!$A:$A,ROW()))</f>
        <v/>
      </c>
      <c r="B166" s="7" t="str">
        <f>IF(INDEX(Banco!$B:$B,ROW())="","",INDEX(Banco!$B:$B,ROW()))</f>
        <v/>
      </c>
      <c r="C166" s="7" t="str">
        <f>IF(INDEX(Banco!$C:$C,ROW())="","",INDEX(Banco!$C:$C,ROW()))</f>
        <v/>
      </c>
      <c r="D166" s="8" t="str">
        <f>IF(INDEX(Banco!$D:$D,ROW())="","",INDEX(Banco!$D:$D,ROW()))</f>
        <v/>
      </c>
      <c r="E166" s="8" t="str">
        <f>IF(INDEX(Banco!$E:$E,ROW())="","",INDEX(Banco!$E:$E,ROW()))</f>
        <v/>
      </c>
      <c r="F166" s="9" t="str">
        <f>IF(INDEX(Banco!$F:$F,ROW())="","",INDEX(Banco!$F:$F,ROW()))</f>
        <v/>
      </c>
      <c r="G166" s="9" t="str">
        <f>IF(INDEX(Banco!$G:$G,ROW())="","",INDEX(Banco!$G:$G,ROW()))</f>
        <v/>
      </c>
      <c r="H166" s="7" t="str">
        <f>IF(INDEX(Banco!$H:$H,ROW())="","",INDEX(Banco!$H:$H,ROW()))</f>
        <v/>
      </c>
      <c r="I166" t="str">
        <f t="shared" si="86"/>
        <v/>
      </c>
      <c r="J166" s="10" t="str">
        <f t="shared" si="87"/>
        <v/>
      </c>
      <c r="K166" s="11" t="str">
        <f t="shared" si="88"/>
        <v>—</v>
      </c>
      <c r="L166" t="str">
        <f t="shared" si="89"/>
        <v/>
      </c>
      <c r="M166" s="11" t="str">
        <f t="shared" si="90"/>
        <v>—</v>
      </c>
      <c r="N166" t="str">
        <f t="shared" si="91"/>
        <v/>
      </c>
      <c r="O166" s="11" t="str">
        <f t="shared" si="92"/>
        <v>—</v>
      </c>
      <c r="P166" t="str">
        <f t="shared" si="93"/>
        <v/>
      </c>
      <c r="Q166" s="11" t="str">
        <f t="shared" si="94"/>
        <v>—</v>
      </c>
      <c r="R166" t="str">
        <f t="shared" si="95"/>
        <v/>
      </c>
      <c r="S166" t="str">
        <f t="shared" si="96"/>
        <v/>
      </c>
      <c r="T166" t="str">
        <f t="shared" si="97"/>
        <v/>
      </c>
      <c r="U166" t="str">
        <f t="shared" si="98"/>
        <v/>
      </c>
      <c r="V166" t="str">
        <f t="shared" si="99"/>
        <v/>
      </c>
      <c r="W166" t="str">
        <f t="shared" si="100"/>
        <v/>
      </c>
      <c r="X166" t="str">
        <f t="shared" si="101"/>
        <v/>
      </c>
      <c r="Y166" t="str">
        <f t="shared" si="102"/>
        <v/>
      </c>
      <c r="Z166" t="str">
        <f t="shared" si="103"/>
        <v/>
      </c>
      <c r="AA166" t="str">
        <f t="shared" si="104"/>
        <v/>
      </c>
      <c r="AB166" t="str">
        <f t="shared" si="105"/>
        <v/>
      </c>
      <c r="AC166" t="str">
        <f t="shared" si="106"/>
        <v/>
      </c>
      <c r="AD166" t="str">
        <f t="shared" si="107"/>
        <v/>
      </c>
      <c r="AE166" t="str">
        <f t="shared" si="108"/>
        <v/>
      </c>
      <c r="AF166" t="str">
        <f t="shared" si="109"/>
        <v/>
      </c>
      <c r="AG166" t="str">
        <f t="shared" si="110"/>
        <v/>
      </c>
      <c r="AH166" t="str">
        <f t="shared" si="111"/>
        <v/>
      </c>
      <c r="AI166" t="str">
        <f t="shared" si="112"/>
        <v/>
      </c>
      <c r="AJ166" t="str">
        <f t="shared" si="113"/>
        <v/>
      </c>
      <c r="AK166" t="str">
        <f t="shared" si="114"/>
        <v/>
      </c>
      <c r="AL166" t="str">
        <f t="shared" si="115"/>
        <v/>
      </c>
      <c r="AM166" t="str">
        <f t="shared" si="116"/>
        <v/>
      </c>
      <c r="AN166" t="str">
        <f t="shared" si="117"/>
        <v/>
      </c>
      <c r="AO166" t="str">
        <f t="shared" si="118"/>
        <v/>
      </c>
      <c r="AP166" t="str">
        <f t="shared" si="119"/>
        <v/>
      </c>
      <c r="AQ166" t="str">
        <f t="shared" si="120"/>
        <v/>
      </c>
      <c r="AR166" t="str">
        <f t="shared" si="121"/>
        <v/>
      </c>
      <c r="AS166" t="str">
        <f t="shared" si="122"/>
        <v/>
      </c>
      <c r="AT166" t="str">
        <f t="shared" si="123"/>
        <v/>
      </c>
      <c r="AU166" t="str">
        <f t="shared" si="124"/>
        <v/>
      </c>
      <c r="AV166" t="str">
        <f t="shared" si="125"/>
        <v/>
      </c>
      <c r="AW166" t="str">
        <f t="shared" si="126"/>
        <v/>
      </c>
      <c r="AX166" t="str">
        <f t="shared" si="127"/>
        <v/>
      </c>
      <c r="AY166" t="str">
        <f t="shared" si="128"/>
        <v/>
      </c>
      <c r="AZ166" t="str">
        <f>IF(OR($A166="",$A166&lt;&gt;Ficha!$C$4),"",COUNTIF($A$2:$A166,Ficha!$C$4))</f>
        <v/>
      </c>
    </row>
    <row r="167" spans="1:52">
      <c r="A167" s="7" t="str">
        <f>IF(INDEX(Banco!$A:$A,ROW())="","",INDEX(Banco!$A:$A,ROW()))</f>
        <v/>
      </c>
      <c r="B167" s="7" t="str">
        <f>IF(INDEX(Banco!$B:$B,ROW())="","",INDEX(Banco!$B:$B,ROW()))</f>
        <v/>
      </c>
      <c r="C167" s="7" t="str">
        <f>IF(INDEX(Banco!$C:$C,ROW())="","",INDEX(Banco!$C:$C,ROW()))</f>
        <v/>
      </c>
      <c r="D167" s="8" t="str">
        <f>IF(INDEX(Banco!$D:$D,ROW())="","",INDEX(Banco!$D:$D,ROW()))</f>
        <v/>
      </c>
      <c r="E167" s="8" t="str">
        <f>IF(INDEX(Banco!$E:$E,ROW())="","",INDEX(Banco!$E:$E,ROW()))</f>
        <v/>
      </c>
      <c r="F167" s="9" t="str">
        <f>IF(INDEX(Banco!$F:$F,ROW())="","",INDEX(Banco!$F:$F,ROW()))</f>
        <v/>
      </c>
      <c r="G167" s="9" t="str">
        <f>IF(INDEX(Banco!$G:$G,ROW())="","",INDEX(Banco!$G:$G,ROW()))</f>
        <v/>
      </c>
      <c r="H167" s="7" t="str">
        <f>IF(INDEX(Banco!$H:$H,ROW())="","",INDEX(Banco!$H:$H,ROW()))</f>
        <v/>
      </c>
      <c r="I167" t="str">
        <f t="shared" si="86"/>
        <v/>
      </c>
      <c r="J167" s="10" t="str">
        <f t="shared" si="87"/>
        <v/>
      </c>
      <c r="K167" s="11" t="str">
        <f t="shared" si="88"/>
        <v>—</v>
      </c>
      <c r="L167" t="str">
        <f t="shared" si="89"/>
        <v/>
      </c>
      <c r="M167" s="11" t="str">
        <f t="shared" si="90"/>
        <v>—</v>
      </c>
      <c r="N167" t="str">
        <f t="shared" si="91"/>
        <v/>
      </c>
      <c r="O167" s="11" t="str">
        <f t="shared" si="92"/>
        <v>—</v>
      </c>
      <c r="P167" t="str">
        <f t="shared" si="93"/>
        <v/>
      </c>
      <c r="Q167" s="11" t="str">
        <f t="shared" si="94"/>
        <v>—</v>
      </c>
      <c r="R167" t="str">
        <f t="shared" si="95"/>
        <v/>
      </c>
      <c r="S167" t="str">
        <f t="shared" si="96"/>
        <v/>
      </c>
      <c r="T167" t="str">
        <f t="shared" si="97"/>
        <v/>
      </c>
      <c r="U167" t="str">
        <f t="shared" si="98"/>
        <v/>
      </c>
      <c r="V167" t="str">
        <f t="shared" si="99"/>
        <v/>
      </c>
      <c r="W167" t="str">
        <f t="shared" si="100"/>
        <v/>
      </c>
      <c r="X167" t="str">
        <f t="shared" si="101"/>
        <v/>
      </c>
      <c r="Y167" t="str">
        <f t="shared" si="102"/>
        <v/>
      </c>
      <c r="Z167" t="str">
        <f t="shared" si="103"/>
        <v/>
      </c>
      <c r="AA167" t="str">
        <f t="shared" si="104"/>
        <v/>
      </c>
      <c r="AB167" t="str">
        <f t="shared" si="105"/>
        <v/>
      </c>
      <c r="AC167" t="str">
        <f t="shared" si="106"/>
        <v/>
      </c>
      <c r="AD167" t="str">
        <f t="shared" si="107"/>
        <v/>
      </c>
      <c r="AE167" t="str">
        <f t="shared" si="108"/>
        <v/>
      </c>
      <c r="AF167" t="str">
        <f t="shared" si="109"/>
        <v/>
      </c>
      <c r="AG167" t="str">
        <f t="shared" si="110"/>
        <v/>
      </c>
      <c r="AH167" t="str">
        <f t="shared" si="111"/>
        <v/>
      </c>
      <c r="AI167" t="str">
        <f t="shared" si="112"/>
        <v/>
      </c>
      <c r="AJ167" t="str">
        <f t="shared" si="113"/>
        <v/>
      </c>
      <c r="AK167" t="str">
        <f t="shared" si="114"/>
        <v/>
      </c>
      <c r="AL167" t="str">
        <f t="shared" si="115"/>
        <v/>
      </c>
      <c r="AM167" t="str">
        <f t="shared" si="116"/>
        <v/>
      </c>
      <c r="AN167" t="str">
        <f t="shared" si="117"/>
        <v/>
      </c>
      <c r="AO167" t="str">
        <f t="shared" si="118"/>
        <v/>
      </c>
      <c r="AP167" t="str">
        <f t="shared" si="119"/>
        <v/>
      </c>
      <c r="AQ167" t="str">
        <f t="shared" si="120"/>
        <v/>
      </c>
      <c r="AR167" t="str">
        <f t="shared" si="121"/>
        <v/>
      </c>
      <c r="AS167" t="str">
        <f t="shared" si="122"/>
        <v/>
      </c>
      <c r="AT167" t="str">
        <f t="shared" si="123"/>
        <v/>
      </c>
      <c r="AU167" t="str">
        <f t="shared" si="124"/>
        <v/>
      </c>
      <c r="AV167" t="str">
        <f t="shared" si="125"/>
        <v/>
      </c>
      <c r="AW167" t="str">
        <f t="shared" si="126"/>
        <v/>
      </c>
      <c r="AX167" t="str">
        <f t="shared" si="127"/>
        <v/>
      </c>
      <c r="AY167" t="str">
        <f t="shared" si="128"/>
        <v/>
      </c>
      <c r="AZ167" t="str">
        <f>IF(OR($A167="",$A167&lt;&gt;Ficha!$C$4),"",COUNTIF($A$2:$A167,Ficha!$C$4))</f>
        <v/>
      </c>
    </row>
    <row r="168" spans="1:52">
      <c r="A168" s="7" t="str">
        <f>IF(INDEX(Banco!$A:$A,ROW())="","",INDEX(Banco!$A:$A,ROW()))</f>
        <v/>
      </c>
      <c r="B168" s="7" t="str">
        <f>IF(INDEX(Banco!$B:$B,ROW())="","",INDEX(Banco!$B:$B,ROW()))</f>
        <v/>
      </c>
      <c r="C168" s="7" t="str">
        <f>IF(INDEX(Banco!$C:$C,ROW())="","",INDEX(Banco!$C:$C,ROW()))</f>
        <v/>
      </c>
      <c r="D168" s="8" t="str">
        <f>IF(INDEX(Banco!$D:$D,ROW())="","",INDEX(Banco!$D:$D,ROW()))</f>
        <v/>
      </c>
      <c r="E168" s="8" t="str">
        <f>IF(INDEX(Banco!$E:$E,ROW())="","",INDEX(Banco!$E:$E,ROW()))</f>
        <v/>
      </c>
      <c r="F168" s="9" t="str">
        <f>IF(INDEX(Banco!$F:$F,ROW())="","",INDEX(Banco!$F:$F,ROW()))</f>
        <v/>
      </c>
      <c r="G168" s="9" t="str">
        <f>IF(INDEX(Banco!$G:$G,ROW())="","",INDEX(Banco!$G:$G,ROW()))</f>
        <v/>
      </c>
      <c r="H168" s="7" t="str">
        <f>IF(INDEX(Banco!$H:$H,ROW())="","",INDEX(Banco!$H:$H,ROW()))</f>
        <v/>
      </c>
      <c r="I168" t="str">
        <f t="shared" si="86"/>
        <v/>
      </c>
      <c r="J168" s="10" t="str">
        <f t="shared" si="87"/>
        <v/>
      </c>
      <c r="K168" s="11" t="str">
        <f t="shared" si="88"/>
        <v>—</v>
      </c>
      <c r="L168" t="str">
        <f t="shared" si="89"/>
        <v/>
      </c>
      <c r="M168" s="11" t="str">
        <f t="shared" si="90"/>
        <v>—</v>
      </c>
      <c r="N168" t="str">
        <f t="shared" si="91"/>
        <v/>
      </c>
      <c r="O168" s="11" t="str">
        <f t="shared" si="92"/>
        <v>—</v>
      </c>
      <c r="P168" t="str">
        <f t="shared" si="93"/>
        <v/>
      </c>
      <c r="Q168" s="11" t="str">
        <f t="shared" si="94"/>
        <v>—</v>
      </c>
      <c r="R168" t="str">
        <f t="shared" si="95"/>
        <v/>
      </c>
      <c r="S168" t="str">
        <f t="shared" si="96"/>
        <v/>
      </c>
      <c r="T168" t="str">
        <f t="shared" si="97"/>
        <v/>
      </c>
      <c r="U168" t="str">
        <f t="shared" si="98"/>
        <v/>
      </c>
      <c r="V168" t="str">
        <f t="shared" si="99"/>
        <v/>
      </c>
      <c r="W168" t="str">
        <f t="shared" si="100"/>
        <v/>
      </c>
      <c r="X168" t="str">
        <f t="shared" si="101"/>
        <v/>
      </c>
      <c r="Y168" t="str">
        <f t="shared" si="102"/>
        <v/>
      </c>
      <c r="Z168" t="str">
        <f t="shared" si="103"/>
        <v/>
      </c>
      <c r="AA168" t="str">
        <f t="shared" si="104"/>
        <v/>
      </c>
      <c r="AB168" t="str">
        <f t="shared" si="105"/>
        <v/>
      </c>
      <c r="AC168" t="str">
        <f t="shared" si="106"/>
        <v/>
      </c>
      <c r="AD168" t="str">
        <f t="shared" si="107"/>
        <v/>
      </c>
      <c r="AE168" t="str">
        <f t="shared" si="108"/>
        <v/>
      </c>
      <c r="AF168" t="str">
        <f t="shared" si="109"/>
        <v/>
      </c>
      <c r="AG168" t="str">
        <f t="shared" si="110"/>
        <v/>
      </c>
      <c r="AH168" t="str">
        <f t="shared" si="111"/>
        <v/>
      </c>
      <c r="AI168" t="str">
        <f t="shared" si="112"/>
        <v/>
      </c>
      <c r="AJ168" t="str">
        <f t="shared" si="113"/>
        <v/>
      </c>
      <c r="AK168" t="str">
        <f t="shared" si="114"/>
        <v/>
      </c>
      <c r="AL168" t="str">
        <f t="shared" si="115"/>
        <v/>
      </c>
      <c r="AM168" t="str">
        <f t="shared" si="116"/>
        <v/>
      </c>
      <c r="AN168" t="str">
        <f t="shared" si="117"/>
        <v/>
      </c>
      <c r="AO168" t="str">
        <f t="shared" si="118"/>
        <v/>
      </c>
      <c r="AP168" t="str">
        <f t="shared" si="119"/>
        <v/>
      </c>
      <c r="AQ168" t="str">
        <f t="shared" si="120"/>
        <v/>
      </c>
      <c r="AR168" t="str">
        <f t="shared" si="121"/>
        <v/>
      </c>
      <c r="AS168" t="str">
        <f t="shared" si="122"/>
        <v/>
      </c>
      <c r="AT168" t="str">
        <f t="shared" si="123"/>
        <v/>
      </c>
      <c r="AU168" t="str">
        <f t="shared" si="124"/>
        <v/>
      </c>
      <c r="AV168" t="str">
        <f t="shared" si="125"/>
        <v/>
      </c>
      <c r="AW168" t="str">
        <f t="shared" si="126"/>
        <v/>
      </c>
      <c r="AX168" t="str">
        <f t="shared" si="127"/>
        <v/>
      </c>
      <c r="AY168" t="str">
        <f t="shared" si="128"/>
        <v/>
      </c>
      <c r="AZ168" t="str">
        <f>IF(OR($A168="",$A168&lt;&gt;Ficha!$C$4),"",COUNTIF($A$2:$A168,Ficha!$C$4))</f>
        <v/>
      </c>
    </row>
    <row r="169" spans="1:52">
      <c r="A169" s="7" t="str">
        <f>IF(INDEX(Banco!$A:$A,ROW())="","",INDEX(Banco!$A:$A,ROW()))</f>
        <v/>
      </c>
      <c r="B169" s="7" t="str">
        <f>IF(INDEX(Banco!$B:$B,ROW())="","",INDEX(Banco!$B:$B,ROW()))</f>
        <v/>
      </c>
      <c r="C169" s="7" t="str">
        <f>IF(INDEX(Banco!$C:$C,ROW())="","",INDEX(Banco!$C:$C,ROW()))</f>
        <v/>
      </c>
      <c r="D169" s="8" t="str">
        <f>IF(INDEX(Banco!$D:$D,ROW())="","",INDEX(Banco!$D:$D,ROW()))</f>
        <v/>
      </c>
      <c r="E169" s="8" t="str">
        <f>IF(INDEX(Banco!$E:$E,ROW())="","",INDEX(Banco!$E:$E,ROW()))</f>
        <v/>
      </c>
      <c r="F169" s="9" t="str">
        <f>IF(INDEX(Banco!$F:$F,ROW())="","",INDEX(Banco!$F:$F,ROW()))</f>
        <v/>
      </c>
      <c r="G169" s="9" t="str">
        <f>IF(INDEX(Banco!$G:$G,ROW())="","",INDEX(Banco!$G:$G,ROW()))</f>
        <v/>
      </c>
      <c r="H169" s="7" t="str">
        <f>IF(INDEX(Banco!$H:$H,ROW())="","",INDEX(Banco!$H:$H,ROW()))</f>
        <v/>
      </c>
      <c r="I169" t="str">
        <f t="shared" si="86"/>
        <v/>
      </c>
      <c r="J169" s="10" t="str">
        <f t="shared" si="87"/>
        <v/>
      </c>
      <c r="K169" s="11" t="str">
        <f t="shared" si="88"/>
        <v>—</v>
      </c>
      <c r="L169" t="str">
        <f t="shared" si="89"/>
        <v/>
      </c>
      <c r="M169" s="11" t="str">
        <f t="shared" si="90"/>
        <v>—</v>
      </c>
      <c r="N169" t="str">
        <f t="shared" si="91"/>
        <v/>
      </c>
      <c r="O169" s="11" t="str">
        <f t="shared" si="92"/>
        <v>—</v>
      </c>
      <c r="P169" t="str">
        <f t="shared" si="93"/>
        <v/>
      </c>
      <c r="Q169" s="11" t="str">
        <f t="shared" si="94"/>
        <v>—</v>
      </c>
      <c r="R169" t="str">
        <f t="shared" si="95"/>
        <v/>
      </c>
      <c r="S169" t="str">
        <f t="shared" si="96"/>
        <v/>
      </c>
      <c r="T169" t="str">
        <f t="shared" si="97"/>
        <v/>
      </c>
      <c r="U169" t="str">
        <f t="shared" si="98"/>
        <v/>
      </c>
      <c r="V169" t="str">
        <f t="shared" si="99"/>
        <v/>
      </c>
      <c r="W169" t="str">
        <f t="shared" si="100"/>
        <v/>
      </c>
      <c r="X169" t="str">
        <f t="shared" si="101"/>
        <v/>
      </c>
      <c r="Y169" t="str">
        <f t="shared" si="102"/>
        <v/>
      </c>
      <c r="Z169" t="str">
        <f t="shared" si="103"/>
        <v/>
      </c>
      <c r="AA169" t="str">
        <f t="shared" si="104"/>
        <v/>
      </c>
      <c r="AB169" t="str">
        <f t="shared" si="105"/>
        <v/>
      </c>
      <c r="AC169" t="str">
        <f t="shared" si="106"/>
        <v/>
      </c>
      <c r="AD169" t="str">
        <f t="shared" si="107"/>
        <v/>
      </c>
      <c r="AE169" t="str">
        <f t="shared" si="108"/>
        <v/>
      </c>
      <c r="AF169" t="str">
        <f t="shared" si="109"/>
        <v/>
      </c>
      <c r="AG169" t="str">
        <f t="shared" si="110"/>
        <v/>
      </c>
      <c r="AH169" t="str">
        <f t="shared" si="111"/>
        <v/>
      </c>
      <c r="AI169" t="str">
        <f t="shared" si="112"/>
        <v/>
      </c>
      <c r="AJ169" t="str">
        <f t="shared" si="113"/>
        <v/>
      </c>
      <c r="AK169" t="str">
        <f t="shared" si="114"/>
        <v/>
      </c>
      <c r="AL169" t="str">
        <f t="shared" si="115"/>
        <v/>
      </c>
      <c r="AM169" t="str">
        <f t="shared" si="116"/>
        <v/>
      </c>
      <c r="AN169" t="str">
        <f t="shared" si="117"/>
        <v/>
      </c>
      <c r="AO169" t="str">
        <f t="shared" si="118"/>
        <v/>
      </c>
      <c r="AP169" t="str">
        <f t="shared" si="119"/>
        <v/>
      </c>
      <c r="AQ169" t="str">
        <f t="shared" si="120"/>
        <v/>
      </c>
      <c r="AR169" t="str">
        <f t="shared" si="121"/>
        <v/>
      </c>
      <c r="AS169" t="str">
        <f t="shared" si="122"/>
        <v/>
      </c>
      <c r="AT169" t="str">
        <f t="shared" si="123"/>
        <v/>
      </c>
      <c r="AU169" t="str">
        <f t="shared" si="124"/>
        <v/>
      </c>
      <c r="AV169" t="str">
        <f t="shared" si="125"/>
        <v/>
      </c>
      <c r="AW169" t="str">
        <f t="shared" si="126"/>
        <v/>
      </c>
      <c r="AX169" t="str">
        <f t="shared" si="127"/>
        <v/>
      </c>
      <c r="AY169" t="str">
        <f t="shared" si="128"/>
        <v/>
      </c>
      <c r="AZ169" t="str">
        <f>IF(OR($A169="",$A169&lt;&gt;Ficha!$C$4),"",COUNTIF($A$2:$A169,Ficha!$C$4))</f>
        <v/>
      </c>
    </row>
    <row r="170" spans="1:52">
      <c r="A170" s="7" t="str">
        <f>IF(INDEX(Banco!$A:$A,ROW())="","",INDEX(Banco!$A:$A,ROW()))</f>
        <v/>
      </c>
      <c r="B170" s="7" t="str">
        <f>IF(INDEX(Banco!$B:$B,ROW())="","",INDEX(Banco!$B:$B,ROW()))</f>
        <v/>
      </c>
      <c r="C170" s="7" t="str">
        <f>IF(INDEX(Banco!$C:$C,ROW())="","",INDEX(Banco!$C:$C,ROW()))</f>
        <v/>
      </c>
      <c r="D170" s="8" t="str">
        <f>IF(INDEX(Banco!$D:$D,ROW())="","",INDEX(Banco!$D:$D,ROW()))</f>
        <v/>
      </c>
      <c r="E170" s="8" t="str">
        <f>IF(INDEX(Banco!$E:$E,ROW())="","",INDEX(Banco!$E:$E,ROW()))</f>
        <v/>
      </c>
      <c r="F170" s="9" t="str">
        <f>IF(INDEX(Banco!$F:$F,ROW())="","",INDEX(Banco!$F:$F,ROW()))</f>
        <v/>
      </c>
      <c r="G170" s="9" t="str">
        <f>IF(INDEX(Banco!$G:$G,ROW())="","",INDEX(Banco!$G:$G,ROW()))</f>
        <v/>
      </c>
      <c r="H170" s="7" t="str">
        <f>IF(INDEX(Banco!$H:$H,ROW())="","",INDEX(Banco!$H:$H,ROW()))</f>
        <v/>
      </c>
      <c r="I170" t="str">
        <f t="shared" si="86"/>
        <v/>
      </c>
      <c r="J170" s="10" t="str">
        <f t="shared" si="87"/>
        <v/>
      </c>
      <c r="K170" s="11" t="str">
        <f t="shared" si="88"/>
        <v>—</v>
      </c>
      <c r="L170" t="str">
        <f t="shared" si="89"/>
        <v/>
      </c>
      <c r="M170" s="11" t="str">
        <f t="shared" si="90"/>
        <v>—</v>
      </c>
      <c r="N170" t="str">
        <f t="shared" si="91"/>
        <v/>
      </c>
      <c r="O170" s="11" t="str">
        <f t="shared" si="92"/>
        <v>—</v>
      </c>
      <c r="P170" t="str">
        <f t="shared" si="93"/>
        <v/>
      </c>
      <c r="Q170" s="11" t="str">
        <f t="shared" si="94"/>
        <v>—</v>
      </c>
      <c r="R170" t="str">
        <f t="shared" si="95"/>
        <v/>
      </c>
      <c r="S170" t="str">
        <f t="shared" si="96"/>
        <v/>
      </c>
      <c r="T170" t="str">
        <f t="shared" si="97"/>
        <v/>
      </c>
      <c r="U170" t="str">
        <f t="shared" si="98"/>
        <v/>
      </c>
      <c r="V170" t="str">
        <f t="shared" si="99"/>
        <v/>
      </c>
      <c r="W170" t="str">
        <f t="shared" si="100"/>
        <v/>
      </c>
      <c r="X170" t="str">
        <f t="shared" si="101"/>
        <v/>
      </c>
      <c r="Y170" t="str">
        <f t="shared" si="102"/>
        <v/>
      </c>
      <c r="Z170" t="str">
        <f t="shared" si="103"/>
        <v/>
      </c>
      <c r="AA170" t="str">
        <f t="shared" si="104"/>
        <v/>
      </c>
      <c r="AB170" t="str">
        <f t="shared" si="105"/>
        <v/>
      </c>
      <c r="AC170" t="str">
        <f t="shared" si="106"/>
        <v/>
      </c>
      <c r="AD170" t="str">
        <f t="shared" si="107"/>
        <v/>
      </c>
      <c r="AE170" t="str">
        <f t="shared" si="108"/>
        <v/>
      </c>
      <c r="AF170" t="str">
        <f t="shared" si="109"/>
        <v/>
      </c>
      <c r="AG170" t="str">
        <f t="shared" si="110"/>
        <v/>
      </c>
      <c r="AH170" t="str">
        <f t="shared" si="111"/>
        <v/>
      </c>
      <c r="AI170" t="str">
        <f t="shared" si="112"/>
        <v/>
      </c>
      <c r="AJ170" t="str">
        <f t="shared" si="113"/>
        <v/>
      </c>
      <c r="AK170" t="str">
        <f t="shared" si="114"/>
        <v/>
      </c>
      <c r="AL170" t="str">
        <f t="shared" si="115"/>
        <v/>
      </c>
      <c r="AM170" t="str">
        <f t="shared" si="116"/>
        <v/>
      </c>
      <c r="AN170" t="str">
        <f t="shared" si="117"/>
        <v/>
      </c>
      <c r="AO170" t="str">
        <f t="shared" si="118"/>
        <v/>
      </c>
      <c r="AP170" t="str">
        <f t="shared" si="119"/>
        <v/>
      </c>
      <c r="AQ170" t="str">
        <f t="shared" si="120"/>
        <v/>
      </c>
      <c r="AR170" t="str">
        <f t="shared" si="121"/>
        <v/>
      </c>
      <c r="AS170" t="str">
        <f t="shared" si="122"/>
        <v/>
      </c>
      <c r="AT170" t="str">
        <f t="shared" si="123"/>
        <v/>
      </c>
      <c r="AU170" t="str">
        <f t="shared" si="124"/>
        <v/>
      </c>
      <c r="AV170" t="str">
        <f t="shared" si="125"/>
        <v/>
      </c>
      <c r="AW170" t="str">
        <f t="shared" si="126"/>
        <v/>
      </c>
      <c r="AX170" t="str">
        <f t="shared" si="127"/>
        <v/>
      </c>
      <c r="AY170" t="str">
        <f t="shared" si="128"/>
        <v/>
      </c>
      <c r="AZ170" t="str">
        <f>IF(OR($A170="",$A170&lt;&gt;Ficha!$C$4),"",COUNTIF($A$2:$A170,Ficha!$C$4))</f>
        <v/>
      </c>
    </row>
    <row r="171" spans="1:52">
      <c r="A171" s="7" t="str">
        <f>IF(INDEX(Banco!$A:$A,ROW())="","",INDEX(Banco!$A:$A,ROW()))</f>
        <v/>
      </c>
      <c r="B171" s="7" t="str">
        <f>IF(INDEX(Banco!$B:$B,ROW())="","",INDEX(Banco!$B:$B,ROW()))</f>
        <v/>
      </c>
      <c r="C171" s="7" t="str">
        <f>IF(INDEX(Banco!$C:$C,ROW())="","",INDEX(Banco!$C:$C,ROW()))</f>
        <v/>
      </c>
      <c r="D171" s="8" t="str">
        <f>IF(INDEX(Banco!$D:$D,ROW())="","",INDEX(Banco!$D:$D,ROW()))</f>
        <v/>
      </c>
      <c r="E171" s="8" t="str">
        <f>IF(INDEX(Banco!$E:$E,ROW())="","",INDEX(Banco!$E:$E,ROW()))</f>
        <v/>
      </c>
      <c r="F171" s="9" t="str">
        <f>IF(INDEX(Banco!$F:$F,ROW())="","",INDEX(Banco!$F:$F,ROW()))</f>
        <v/>
      </c>
      <c r="G171" s="9" t="str">
        <f>IF(INDEX(Banco!$G:$G,ROW())="","",INDEX(Banco!$G:$G,ROW()))</f>
        <v/>
      </c>
      <c r="H171" s="7" t="str">
        <f>IF(INDEX(Banco!$H:$H,ROW())="","",INDEX(Banco!$H:$H,ROW()))</f>
        <v/>
      </c>
      <c r="I171" t="str">
        <f t="shared" si="86"/>
        <v/>
      </c>
      <c r="J171" s="10" t="str">
        <f t="shared" si="87"/>
        <v/>
      </c>
      <c r="K171" s="11" t="str">
        <f t="shared" si="88"/>
        <v>—</v>
      </c>
      <c r="L171" t="str">
        <f t="shared" si="89"/>
        <v/>
      </c>
      <c r="M171" s="11" t="str">
        <f t="shared" si="90"/>
        <v>—</v>
      </c>
      <c r="N171" t="str">
        <f t="shared" si="91"/>
        <v/>
      </c>
      <c r="O171" s="11" t="str">
        <f t="shared" si="92"/>
        <v>—</v>
      </c>
      <c r="P171" t="str">
        <f t="shared" si="93"/>
        <v/>
      </c>
      <c r="Q171" s="11" t="str">
        <f t="shared" si="94"/>
        <v>—</v>
      </c>
      <c r="R171" t="str">
        <f t="shared" si="95"/>
        <v/>
      </c>
      <c r="S171" t="str">
        <f t="shared" si="96"/>
        <v/>
      </c>
      <c r="T171" t="str">
        <f t="shared" si="97"/>
        <v/>
      </c>
      <c r="U171" t="str">
        <f t="shared" si="98"/>
        <v/>
      </c>
      <c r="V171" t="str">
        <f t="shared" si="99"/>
        <v/>
      </c>
      <c r="W171" t="str">
        <f t="shared" si="100"/>
        <v/>
      </c>
      <c r="X171" t="str">
        <f t="shared" si="101"/>
        <v/>
      </c>
      <c r="Y171" t="str">
        <f t="shared" si="102"/>
        <v/>
      </c>
      <c r="Z171" t="str">
        <f t="shared" si="103"/>
        <v/>
      </c>
      <c r="AA171" t="str">
        <f t="shared" si="104"/>
        <v/>
      </c>
      <c r="AB171" t="str">
        <f t="shared" si="105"/>
        <v/>
      </c>
      <c r="AC171" t="str">
        <f t="shared" si="106"/>
        <v/>
      </c>
      <c r="AD171" t="str">
        <f t="shared" si="107"/>
        <v/>
      </c>
      <c r="AE171" t="str">
        <f t="shared" si="108"/>
        <v/>
      </c>
      <c r="AF171" t="str">
        <f t="shared" si="109"/>
        <v/>
      </c>
      <c r="AG171" t="str">
        <f t="shared" si="110"/>
        <v/>
      </c>
      <c r="AH171" t="str">
        <f t="shared" si="111"/>
        <v/>
      </c>
      <c r="AI171" t="str">
        <f t="shared" si="112"/>
        <v/>
      </c>
      <c r="AJ171" t="str">
        <f t="shared" si="113"/>
        <v/>
      </c>
      <c r="AK171" t="str">
        <f t="shared" si="114"/>
        <v/>
      </c>
      <c r="AL171" t="str">
        <f t="shared" si="115"/>
        <v/>
      </c>
      <c r="AM171" t="str">
        <f t="shared" si="116"/>
        <v/>
      </c>
      <c r="AN171" t="str">
        <f t="shared" si="117"/>
        <v/>
      </c>
      <c r="AO171" t="str">
        <f t="shared" si="118"/>
        <v/>
      </c>
      <c r="AP171" t="str">
        <f t="shared" si="119"/>
        <v/>
      </c>
      <c r="AQ171" t="str">
        <f t="shared" si="120"/>
        <v/>
      </c>
      <c r="AR171" t="str">
        <f t="shared" si="121"/>
        <v/>
      </c>
      <c r="AS171" t="str">
        <f t="shared" si="122"/>
        <v/>
      </c>
      <c r="AT171" t="str">
        <f t="shared" si="123"/>
        <v/>
      </c>
      <c r="AU171" t="str">
        <f t="shared" si="124"/>
        <v/>
      </c>
      <c r="AV171" t="str">
        <f t="shared" si="125"/>
        <v/>
      </c>
      <c r="AW171" t="str">
        <f t="shared" si="126"/>
        <v/>
      </c>
      <c r="AX171" t="str">
        <f t="shared" si="127"/>
        <v/>
      </c>
      <c r="AY171" t="str">
        <f t="shared" si="128"/>
        <v/>
      </c>
      <c r="AZ171" t="str">
        <f>IF(OR($A171="",$A171&lt;&gt;Ficha!$C$4),"",COUNTIF($A$2:$A171,Ficha!$C$4))</f>
        <v/>
      </c>
    </row>
    <row r="172" spans="1:52">
      <c r="A172" s="7" t="str">
        <f>IF(INDEX(Banco!$A:$A,ROW())="","",INDEX(Banco!$A:$A,ROW()))</f>
        <v/>
      </c>
      <c r="B172" s="7" t="str">
        <f>IF(INDEX(Banco!$B:$B,ROW())="","",INDEX(Banco!$B:$B,ROW()))</f>
        <v/>
      </c>
      <c r="C172" s="7" t="str">
        <f>IF(INDEX(Banco!$C:$C,ROW())="","",INDEX(Banco!$C:$C,ROW()))</f>
        <v/>
      </c>
      <c r="D172" s="8" t="str">
        <f>IF(INDEX(Banco!$D:$D,ROW())="","",INDEX(Banco!$D:$D,ROW()))</f>
        <v/>
      </c>
      <c r="E172" s="8" t="str">
        <f>IF(INDEX(Banco!$E:$E,ROW())="","",INDEX(Banco!$E:$E,ROW()))</f>
        <v/>
      </c>
      <c r="F172" s="9" t="str">
        <f>IF(INDEX(Banco!$F:$F,ROW())="","",INDEX(Banco!$F:$F,ROW()))</f>
        <v/>
      </c>
      <c r="G172" s="9" t="str">
        <f>IF(INDEX(Banco!$G:$G,ROW())="","",INDEX(Banco!$G:$G,ROW()))</f>
        <v/>
      </c>
      <c r="H172" s="7" t="str">
        <f>IF(INDEX(Banco!$H:$H,ROW())="","",INDEX(Banco!$H:$H,ROW()))</f>
        <v/>
      </c>
      <c r="I172" t="str">
        <f t="shared" si="86"/>
        <v/>
      </c>
      <c r="J172" s="10" t="str">
        <f t="shared" si="87"/>
        <v/>
      </c>
      <c r="K172" s="11" t="str">
        <f t="shared" si="88"/>
        <v>—</v>
      </c>
      <c r="L172" t="str">
        <f t="shared" si="89"/>
        <v/>
      </c>
      <c r="M172" s="11" t="str">
        <f t="shared" si="90"/>
        <v>—</v>
      </c>
      <c r="N172" t="str">
        <f t="shared" si="91"/>
        <v/>
      </c>
      <c r="O172" s="11" t="str">
        <f t="shared" si="92"/>
        <v>—</v>
      </c>
      <c r="P172" t="str">
        <f t="shared" si="93"/>
        <v/>
      </c>
      <c r="Q172" s="11" t="str">
        <f t="shared" si="94"/>
        <v>—</v>
      </c>
      <c r="R172" t="str">
        <f t="shared" si="95"/>
        <v/>
      </c>
      <c r="S172" t="str">
        <f t="shared" si="96"/>
        <v/>
      </c>
      <c r="T172" t="str">
        <f t="shared" si="97"/>
        <v/>
      </c>
      <c r="U172" t="str">
        <f t="shared" si="98"/>
        <v/>
      </c>
      <c r="V172" t="str">
        <f t="shared" si="99"/>
        <v/>
      </c>
      <c r="W172" t="str">
        <f t="shared" si="100"/>
        <v/>
      </c>
      <c r="X172" t="str">
        <f t="shared" si="101"/>
        <v/>
      </c>
      <c r="Y172" t="str">
        <f t="shared" si="102"/>
        <v/>
      </c>
      <c r="Z172" t="str">
        <f t="shared" si="103"/>
        <v/>
      </c>
      <c r="AA172" t="str">
        <f t="shared" si="104"/>
        <v/>
      </c>
      <c r="AB172" t="str">
        <f t="shared" si="105"/>
        <v/>
      </c>
      <c r="AC172" t="str">
        <f t="shared" si="106"/>
        <v/>
      </c>
      <c r="AD172" t="str">
        <f t="shared" si="107"/>
        <v/>
      </c>
      <c r="AE172" t="str">
        <f t="shared" si="108"/>
        <v/>
      </c>
      <c r="AF172" t="str">
        <f t="shared" si="109"/>
        <v/>
      </c>
      <c r="AG172" t="str">
        <f t="shared" si="110"/>
        <v/>
      </c>
      <c r="AH172" t="str">
        <f t="shared" si="111"/>
        <v/>
      </c>
      <c r="AI172" t="str">
        <f t="shared" si="112"/>
        <v/>
      </c>
      <c r="AJ172" t="str">
        <f t="shared" si="113"/>
        <v/>
      </c>
      <c r="AK172" t="str">
        <f t="shared" si="114"/>
        <v/>
      </c>
      <c r="AL172" t="str">
        <f t="shared" si="115"/>
        <v/>
      </c>
      <c r="AM172" t="str">
        <f t="shared" si="116"/>
        <v/>
      </c>
      <c r="AN172" t="str">
        <f t="shared" si="117"/>
        <v/>
      </c>
      <c r="AO172" t="str">
        <f t="shared" si="118"/>
        <v/>
      </c>
      <c r="AP172" t="str">
        <f t="shared" si="119"/>
        <v/>
      </c>
      <c r="AQ172" t="str">
        <f t="shared" si="120"/>
        <v/>
      </c>
      <c r="AR172" t="str">
        <f t="shared" si="121"/>
        <v/>
      </c>
      <c r="AS172" t="str">
        <f t="shared" si="122"/>
        <v/>
      </c>
      <c r="AT172" t="str">
        <f t="shared" si="123"/>
        <v/>
      </c>
      <c r="AU172" t="str">
        <f t="shared" si="124"/>
        <v/>
      </c>
      <c r="AV172" t="str">
        <f t="shared" si="125"/>
        <v/>
      </c>
      <c r="AW172" t="str">
        <f t="shared" si="126"/>
        <v/>
      </c>
      <c r="AX172" t="str">
        <f t="shared" si="127"/>
        <v/>
      </c>
      <c r="AY172" t="str">
        <f t="shared" si="128"/>
        <v/>
      </c>
      <c r="AZ172" t="str">
        <f>IF(OR($A172="",$A172&lt;&gt;Ficha!$C$4),"",COUNTIF($A$2:$A172,Ficha!$C$4))</f>
        <v/>
      </c>
    </row>
    <row r="173" spans="1:52">
      <c r="A173" s="7" t="str">
        <f>IF(INDEX(Banco!$A:$A,ROW())="","",INDEX(Banco!$A:$A,ROW()))</f>
        <v/>
      </c>
      <c r="B173" s="7" t="str">
        <f>IF(INDEX(Banco!$B:$B,ROW())="","",INDEX(Banco!$B:$B,ROW()))</f>
        <v/>
      </c>
      <c r="C173" s="7" t="str">
        <f>IF(INDEX(Banco!$C:$C,ROW())="","",INDEX(Banco!$C:$C,ROW()))</f>
        <v/>
      </c>
      <c r="D173" s="8" t="str">
        <f>IF(INDEX(Banco!$D:$D,ROW())="","",INDEX(Banco!$D:$D,ROW()))</f>
        <v/>
      </c>
      <c r="E173" s="8" t="str">
        <f>IF(INDEX(Banco!$E:$E,ROW())="","",INDEX(Banco!$E:$E,ROW()))</f>
        <v/>
      </c>
      <c r="F173" s="9" t="str">
        <f>IF(INDEX(Banco!$F:$F,ROW())="","",INDEX(Banco!$F:$F,ROW()))</f>
        <v/>
      </c>
      <c r="G173" s="9" t="str">
        <f>IF(INDEX(Banco!$G:$G,ROW())="","",INDEX(Banco!$G:$G,ROW()))</f>
        <v/>
      </c>
      <c r="H173" s="7" t="str">
        <f>IF(INDEX(Banco!$H:$H,ROW())="","",INDEX(Banco!$H:$H,ROW()))</f>
        <v/>
      </c>
      <c r="I173" t="str">
        <f t="shared" si="86"/>
        <v/>
      </c>
      <c r="J173" s="10" t="str">
        <f t="shared" si="87"/>
        <v/>
      </c>
      <c r="K173" s="11" t="str">
        <f t="shared" si="88"/>
        <v>—</v>
      </c>
      <c r="L173" t="str">
        <f t="shared" si="89"/>
        <v/>
      </c>
      <c r="M173" s="11" t="str">
        <f t="shared" si="90"/>
        <v>—</v>
      </c>
      <c r="N173" t="str">
        <f t="shared" si="91"/>
        <v/>
      </c>
      <c r="O173" s="11" t="str">
        <f t="shared" si="92"/>
        <v>—</v>
      </c>
      <c r="P173" t="str">
        <f t="shared" si="93"/>
        <v/>
      </c>
      <c r="Q173" s="11" t="str">
        <f t="shared" si="94"/>
        <v>—</v>
      </c>
      <c r="R173" t="str">
        <f t="shared" si="95"/>
        <v/>
      </c>
      <c r="S173" t="str">
        <f t="shared" si="96"/>
        <v/>
      </c>
      <c r="T173" t="str">
        <f t="shared" si="97"/>
        <v/>
      </c>
      <c r="U173" t="str">
        <f t="shared" si="98"/>
        <v/>
      </c>
      <c r="V173" t="str">
        <f t="shared" si="99"/>
        <v/>
      </c>
      <c r="W173" t="str">
        <f t="shared" si="100"/>
        <v/>
      </c>
      <c r="X173" t="str">
        <f t="shared" si="101"/>
        <v/>
      </c>
      <c r="Y173" t="str">
        <f t="shared" si="102"/>
        <v/>
      </c>
      <c r="Z173" t="str">
        <f t="shared" si="103"/>
        <v/>
      </c>
      <c r="AA173" t="str">
        <f t="shared" si="104"/>
        <v/>
      </c>
      <c r="AB173" t="str">
        <f t="shared" si="105"/>
        <v/>
      </c>
      <c r="AC173" t="str">
        <f t="shared" si="106"/>
        <v/>
      </c>
      <c r="AD173" t="str">
        <f t="shared" si="107"/>
        <v/>
      </c>
      <c r="AE173" t="str">
        <f t="shared" si="108"/>
        <v/>
      </c>
      <c r="AF173" t="str">
        <f t="shared" si="109"/>
        <v/>
      </c>
      <c r="AG173" t="str">
        <f t="shared" si="110"/>
        <v/>
      </c>
      <c r="AH173" t="str">
        <f t="shared" si="111"/>
        <v/>
      </c>
      <c r="AI173" t="str">
        <f t="shared" si="112"/>
        <v/>
      </c>
      <c r="AJ173" t="str">
        <f t="shared" si="113"/>
        <v/>
      </c>
      <c r="AK173" t="str">
        <f t="shared" si="114"/>
        <v/>
      </c>
      <c r="AL173" t="str">
        <f t="shared" si="115"/>
        <v/>
      </c>
      <c r="AM173" t="str">
        <f t="shared" si="116"/>
        <v/>
      </c>
      <c r="AN173" t="str">
        <f t="shared" si="117"/>
        <v/>
      </c>
      <c r="AO173" t="str">
        <f t="shared" si="118"/>
        <v/>
      </c>
      <c r="AP173" t="str">
        <f t="shared" si="119"/>
        <v/>
      </c>
      <c r="AQ173" t="str">
        <f t="shared" si="120"/>
        <v/>
      </c>
      <c r="AR173" t="str">
        <f t="shared" si="121"/>
        <v/>
      </c>
      <c r="AS173" t="str">
        <f t="shared" si="122"/>
        <v/>
      </c>
      <c r="AT173" t="str">
        <f t="shared" si="123"/>
        <v/>
      </c>
      <c r="AU173" t="str">
        <f t="shared" si="124"/>
        <v/>
      </c>
      <c r="AV173" t="str">
        <f t="shared" si="125"/>
        <v/>
      </c>
      <c r="AW173" t="str">
        <f t="shared" si="126"/>
        <v/>
      </c>
      <c r="AX173" t="str">
        <f t="shared" si="127"/>
        <v/>
      </c>
      <c r="AY173" t="str">
        <f t="shared" si="128"/>
        <v/>
      </c>
      <c r="AZ173" t="str">
        <f>IF(OR($A173="",$A173&lt;&gt;Ficha!$C$4),"",COUNTIF($A$2:$A173,Ficha!$C$4))</f>
        <v/>
      </c>
    </row>
    <row r="174" spans="1:52">
      <c r="A174" s="7" t="str">
        <f>IF(INDEX(Banco!$A:$A,ROW())="","",INDEX(Banco!$A:$A,ROW()))</f>
        <v/>
      </c>
      <c r="B174" s="7" t="str">
        <f>IF(INDEX(Banco!$B:$B,ROW())="","",INDEX(Banco!$B:$B,ROW()))</f>
        <v/>
      </c>
      <c r="C174" s="7" t="str">
        <f>IF(INDEX(Banco!$C:$C,ROW())="","",INDEX(Banco!$C:$C,ROW()))</f>
        <v/>
      </c>
      <c r="D174" s="8" t="str">
        <f>IF(INDEX(Banco!$D:$D,ROW())="","",INDEX(Banco!$D:$D,ROW()))</f>
        <v/>
      </c>
      <c r="E174" s="8" t="str">
        <f>IF(INDEX(Banco!$E:$E,ROW())="","",INDEX(Banco!$E:$E,ROW()))</f>
        <v/>
      </c>
      <c r="F174" s="9" t="str">
        <f>IF(INDEX(Banco!$F:$F,ROW())="","",INDEX(Banco!$F:$F,ROW()))</f>
        <v/>
      </c>
      <c r="G174" s="9" t="str">
        <f>IF(INDEX(Banco!$G:$G,ROW())="","",INDEX(Banco!$G:$G,ROW()))</f>
        <v/>
      </c>
      <c r="H174" s="7" t="str">
        <f>IF(INDEX(Banco!$H:$H,ROW())="","",INDEX(Banco!$H:$H,ROW()))</f>
        <v/>
      </c>
      <c r="I174" t="str">
        <f t="shared" si="86"/>
        <v/>
      </c>
      <c r="J174" s="10" t="str">
        <f t="shared" si="87"/>
        <v/>
      </c>
      <c r="K174" s="11" t="str">
        <f t="shared" si="88"/>
        <v>—</v>
      </c>
      <c r="L174" t="str">
        <f t="shared" si="89"/>
        <v/>
      </c>
      <c r="M174" s="11" t="str">
        <f t="shared" si="90"/>
        <v>—</v>
      </c>
      <c r="N174" t="str">
        <f t="shared" si="91"/>
        <v/>
      </c>
      <c r="O174" s="11" t="str">
        <f t="shared" si="92"/>
        <v>—</v>
      </c>
      <c r="P174" t="str">
        <f t="shared" si="93"/>
        <v/>
      </c>
      <c r="Q174" s="11" t="str">
        <f t="shared" si="94"/>
        <v>—</v>
      </c>
      <c r="R174" t="str">
        <f t="shared" si="95"/>
        <v/>
      </c>
      <c r="S174" t="str">
        <f t="shared" si="96"/>
        <v/>
      </c>
      <c r="T174" t="str">
        <f t="shared" si="97"/>
        <v/>
      </c>
      <c r="U174" t="str">
        <f t="shared" si="98"/>
        <v/>
      </c>
      <c r="V174" t="str">
        <f t="shared" si="99"/>
        <v/>
      </c>
      <c r="W174" t="str">
        <f t="shared" si="100"/>
        <v/>
      </c>
      <c r="X174" t="str">
        <f t="shared" si="101"/>
        <v/>
      </c>
      <c r="Y174" t="str">
        <f t="shared" si="102"/>
        <v/>
      </c>
      <c r="Z174" t="str">
        <f t="shared" si="103"/>
        <v/>
      </c>
      <c r="AA174" t="str">
        <f t="shared" si="104"/>
        <v/>
      </c>
      <c r="AB174" t="str">
        <f t="shared" si="105"/>
        <v/>
      </c>
      <c r="AC174" t="str">
        <f t="shared" si="106"/>
        <v/>
      </c>
      <c r="AD174" t="str">
        <f t="shared" si="107"/>
        <v/>
      </c>
      <c r="AE174" t="str">
        <f t="shared" si="108"/>
        <v/>
      </c>
      <c r="AF174" t="str">
        <f t="shared" si="109"/>
        <v/>
      </c>
      <c r="AG174" t="str">
        <f t="shared" si="110"/>
        <v/>
      </c>
      <c r="AH174" t="str">
        <f t="shared" si="111"/>
        <v/>
      </c>
      <c r="AI174" t="str">
        <f t="shared" si="112"/>
        <v/>
      </c>
      <c r="AJ174" t="str">
        <f t="shared" si="113"/>
        <v/>
      </c>
      <c r="AK174" t="str">
        <f t="shared" si="114"/>
        <v/>
      </c>
      <c r="AL174" t="str">
        <f t="shared" si="115"/>
        <v/>
      </c>
      <c r="AM174" t="str">
        <f t="shared" si="116"/>
        <v/>
      </c>
      <c r="AN174" t="str">
        <f t="shared" si="117"/>
        <v/>
      </c>
      <c r="AO174" t="str">
        <f t="shared" si="118"/>
        <v/>
      </c>
      <c r="AP174" t="str">
        <f t="shared" si="119"/>
        <v/>
      </c>
      <c r="AQ174" t="str">
        <f t="shared" si="120"/>
        <v/>
      </c>
      <c r="AR174" t="str">
        <f t="shared" si="121"/>
        <v/>
      </c>
      <c r="AS174" t="str">
        <f t="shared" si="122"/>
        <v/>
      </c>
      <c r="AT174" t="str">
        <f t="shared" si="123"/>
        <v/>
      </c>
      <c r="AU174" t="str">
        <f t="shared" si="124"/>
        <v/>
      </c>
      <c r="AV174" t="str">
        <f t="shared" si="125"/>
        <v/>
      </c>
      <c r="AW174" t="str">
        <f t="shared" si="126"/>
        <v/>
      </c>
      <c r="AX174" t="str">
        <f t="shared" si="127"/>
        <v/>
      </c>
      <c r="AY174" t="str">
        <f t="shared" si="128"/>
        <v/>
      </c>
      <c r="AZ174" t="str">
        <f>IF(OR($A174="",$A174&lt;&gt;Ficha!$C$4),"",COUNTIF($A$2:$A174,Ficha!$C$4))</f>
        <v/>
      </c>
    </row>
    <row r="175" spans="1:52">
      <c r="A175" s="7" t="str">
        <f>IF(INDEX(Banco!$A:$A,ROW())="","",INDEX(Banco!$A:$A,ROW()))</f>
        <v/>
      </c>
      <c r="B175" s="7" t="str">
        <f>IF(INDEX(Banco!$B:$B,ROW())="","",INDEX(Banco!$B:$B,ROW()))</f>
        <v/>
      </c>
      <c r="C175" s="7" t="str">
        <f>IF(INDEX(Banco!$C:$C,ROW())="","",INDEX(Banco!$C:$C,ROW()))</f>
        <v/>
      </c>
      <c r="D175" s="8" t="str">
        <f>IF(INDEX(Banco!$D:$D,ROW())="","",INDEX(Banco!$D:$D,ROW()))</f>
        <v/>
      </c>
      <c r="E175" s="8" t="str">
        <f>IF(INDEX(Banco!$E:$E,ROW())="","",INDEX(Banco!$E:$E,ROW()))</f>
        <v/>
      </c>
      <c r="F175" s="9" t="str">
        <f>IF(INDEX(Banco!$F:$F,ROW())="","",INDEX(Banco!$F:$F,ROW()))</f>
        <v/>
      </c>
      <c r="G175" s="9" t="str">
        <f>IF(INDEX(Banco!$G:$G,ROW())="","",INDEX(Banco!$G:$G,ROW()))</f>
        <v/>
      </c>
      <c r="H175" s="7" t="str">
        <f>IF(INDEX(Banco!$H:$H,ROW())="","",INDEX(Banco!$H:$H,ROW()))</f>
        <v/>
      </c>
      <c r="I175" t="str">
        <f t="shared" si="86"/>
        <v/>
      </c>
      <c r="J175" s="10" t="str">
        <f t="shared" si="87"/>
        <v/>
      </c>
      <c r="K175" s="11" t="str">
        <f t="shared" si="88"/>
        <v>—</v>
      </c>
      <c r="L175" t="str">
        <f t="shared" si="89"/>
        <v/>
      </c>
      <c r="M175" s="11" t="str">
        <f t="shared" si="90"/>
        <v>—</v>
      </c>
      <c r="N175" t="str">
        <f t="shared" si="91"/>
        <v/>
      </c>
      <c r="O175" s="11" t="str">
        <f t="shared" si="92"/>
        <v>—</v>
      </c>
      <c r="P175" t="str">
        <f t="shared" si="93"/>
        <v/>
      </c>
      <c r="Q175" s="11" t="str">
        <f t="shared" si="94"/>
        <v>—</v>
      </c>
      <c r="R175" t="str">
        <f t="shared" si="95"/>
        <v/>
      </c>
      <c r="S175" t="str">
        <f t="shared" si="96"/>
        <v/>
      </c>
      <c r="T175" t="str">
        <f t="shared" si="97"/>
        <v/>
      </c>
      <c r="U175" t="str">
        <f t="shared" si="98"/>
        <v/>
      </c>
      <c r="V175" t="str">
        <f t="shared" si="99"/>
        <v/>
      </c>
      <c r="W175" t="str">
        <f t="shared" si="100"/>
        <v/>
      </c>
      <c r="X175" t="str">
        <f t="shared" si="101"/>
        <v/>
      </c>
      <c r="Y175" t="str">
        <f t="shared" si="102"/>
        <v/>
      </c>
      <c r="Z175" t="str">
        <f t="shared" si="103"/>
        <v/>
      </c>
      <c r="AA175" t="str">
        <f t="shared" si="104"/>
        <v/>
      </c>
      <c r="AB175" t="str">
        <f t="shared" si="105"/>
        <v/>
      </c>
      <c r="AC175" t="str">
        <f t="shared" si="106"/>
        <v/>
      </c>
      <c r="AD175" t="str">
        <f t="shared" si="107"/>
        <v/>
      </c>
      <c r="AE175" t="str">
        <f t="shared" si="108"/>
        <v/>
      </c>
      <c r="AF175" t="str">
        <f t="shared" si="109"/>
        <v/>
      </c>
      <c r="AG175" t="str">
        <f t="shared" si="110"/>
        <v/>
      </c>
      <c r="AH175" t="str">
        <f t="shared" si="111"/>
        <v/>
      </c>
      <c r="AI175" t="str">
        <f t="shared" si="112"/>
        <v/>
      </c>
      <c r="AJ175" t="str">
        <f t="shared" si="113"/>
        <v/>
      </c>
      <c r="AK175" t="str">
        <f t="shared" si="114"/>
        <v/>
      </c>
      <c r="AL175" t="str">
        <f t="shared" si="115"/>
        <v/>
      </c>
      <c r="AM175" t="str">
        <f t="shared" si="116"/>
        <v/>
      </c>
      <c r="AN175" t="str">
        <f t="shared" si="117"/>
        <v/>
      </c>
      <c r="AO175" t="str">
        <f t="shared" si="118"/>
        <v/>
      </c>
      <c r="AP175" t="str">
        <f t="shared" si="119"/>
        <v/>
      </c>
      <c r="AQ175" t="str">
        <f t="shared" si="120"/>
        <v/>
      </c>
      <c r="AR175" t="str">
        <f t="shared" si="121"/>
        <v/>
      </c>
      <c r="AS175" t="str">
        <f t="shared" si="122"/>
        <v/>
      </c>
      <c r="AT175" t="str">
        <f t="shared" si="123"/>
        <v/>
      </c>
      <c r="AU175" t="str">
        <f t="shared" si="124"/>
        <v/>
      </c>
      <c r="AV175" t="str">
        <f t="shared" si="125"/>
        <v/>
      </c>
      <c r="AW175" t="str">
        <f t="shared" si="126"/>
        <v/>
      </c>
      <c r="AX175" t="str">
        <f t="shared" si="127"/>
        <v/>
      </c>
      <c r="AY175" t="str">
        <f t="shared" si="128"/>
        <v/>
      </c>
      <c r="AZ175" t="str">
        <f>IF(OR($A175="",$A175&lt;&gt;Ficha!$C$4),"",COUNTIF($A$2:$A175,Ficha!$C$4))</f>
        <v/>
      </c>
    </row>
    <row r="176" spans="1:52">
      <c r="A176" s="7" t="str">
        <f>IF(INDEX(Banco!$A:$A,ROW())="","",INDEX(Banco!$A:$A,ROW()))</f>
        <v/>
      </c>
      <c r="B176" s="7" t="str">
        <f>IF(INDEX(Banco!$B:$B,ROW())="","",INDEX(Banco!$B:$B,ROW()))</f>
        <v/>
      </c>
      <c r="C176" s="7" t="str">
        <f>IF(INDEX(Banco!$C:$C,ROW())="","",INDEX(Banco!$C:$C,ROW()))</f>
        <v/>
      </c>
      <c r="D176" s="8" t="str">
        <f>IF(INDEX(Banco!$D:$D,ROW())="","",INDEX(Banco!$D:$D,ROW()))</f>
        <v/>
      </c>
      <c r="E176" s="8" t="str">
        <f>IF(INDEX(Banco!$E:$E,ROW())="","",INDEX(Banco!$E:$E,ROW()))</f>
        <v/>
      </c>
      <c r="F176" s="9" t="str">
        <f>IF(INDEX(Banco!$F:$F,ROW())="","",INDEX(Banco!$F:$F,ROW()))</f>
        <v/>
      </c>
      <c r="G176" s="9" t="str">
        <f>IF(INDEX(Banco!$G:$G,ROW())="","",INDEX(Banco!$G:$G,ROW()))</f>
        <v/>
      </c>
      <c r="H176" s="7" t="str">
        <f>IF(INDEX(Banco!$H:$H,ROW())="","",INDEX(Banco!$H:$H,ROW()))</f>
        <v/>
      </c>
      <c r="I176" t="str">
        <f t="shared" si="86"/>
        <v/>
      </c>
      <c r="J176" s="10" t="str">
        <f t="shared" si="87"/>
        <v/>
      </c>
      <c r="K176" s="11" t="str">
        <f t="shared" si="88"/>
        <v>—</v>
      </c>
      <c r="L176" t="str">
        <f t="shared" si="89"/>
        <v/>
      </c>
      <c r="M176" s="11" t="str">
        <f t="shared" si="90"/>
        <v>—</v>
      </c>
      <c r="N176" t="str">
        <f t="shared" si="91"/>
        <v/>
      </c>
      <c r="O176" s="11" t="str">
        <f t="shared" si="92"/>
        <v>—</v>
      </c>
      <c r="P176" t="str">
        <f t="shared" si="93"/>
        <v/>
      </c>
      <c r="Q176" s="11" t="str">
        <f t="shared" si="94"/>
        <v>—</v>
      </c>
      <c r="R176" t="str">
        <f t="shared" si="95"/>
        <v/>
      </c>
      <c r="S176" t="str">
        <f t="shared" si="96"/>
        <v/>
      </c>
      <c r="T176" t="str">
        <f t="shared" si="97"/>
        <v/>
      </c>
      <c r="U176" t="str">
        <f t="shared" si="98"/>
        <v/>
      </c>
      <c r="V176" t="str">
        <f t="shared" si="99"/>
        <v/>
      </c>
      <c r="W176" t="str">
        <f t="shared" si="100"/>
        <v/>
      </c>
      <c r="X176" t="str">
        <f t="shared" si="101"/>
        <v/>
      </c>
      <c r="Y176" t="str">
        <f t="shared" si="102"/>
        <v/>
      </c>
      <c r="Z176" t="str">
        <f t="shared" si="103"/>
        <v/>
      </c>
      <c r="AA176" t="str">
        <f t="shared" si="104"/>
        <v/>
      </c>
      <c r="AB176" t="str">
        <f t="shared" si="105"/>
        <v/>
      </c>
      <c r="AC176" t="str">
        <f t="shared" si="106"/>
        <v/>
      </c>
      <c r="AD176" t="str">
        <f t="shared" si="107"/>
        <v/>
      </c>
      <c r="AE176" t="str">
        <f t="shared" si="108"/>
        <v/>
      </c>
      <c r="AF176" t="str">
        <f t="shared" si="109"/>
        <v/>
      </c>
      <c r="AG176" t="str">
        <f t="shared" si="110"/>
        <v/>
      </c>
      <c r="AH176" t="str">
        <f t="shared" si="111"/>
        <v/>
      </c>
      <c r="AI176" t="str">
        <f t="shared" si="112"/>
        <v/>
      </c>
      <c r="AJ176" t="str">
        <f t="shared" si="113"/>
        <v/>
      </c>
      <c r="AK176" t="str">
        <f t="shared" si="114"/>
        <v/>
      </c>
      <c r="AL176" t="str">
        <f t="shared" si="115"/>
        <v/>
      </c>
      <c r="AM176" t="str">
        <f t="shared" si="116"/>
        <v/>
      </c>
      <c r="AN176" t="str">
        <f t="shared" si="117"/>
        <v/>
      </c>
      <c r="AO176" t="str">
        <f t="shared" si="118"/>
        <v/>
      </c>
      <c r="AP176" t="str">
        <f t="shared" si="119"/>
        <v/>
      </c>
      <c r="AQ176" t="str">
        <f t="shared" si="120"/>
        <v/>
      </c>
      <c r="AR176" t="str">
        <f t="shared" si="121"/>
        <v/>
      </c>
      <c r="AS176" t="str">
        <f t="shared" si="122"/>
        <v/>
      </c>
      <c r="AT176" t="str">
        <f t="shared" si="123"/>
        <v/>
      </c>
      <c r="AU176" t="str">
        <f t="shared" si="124"/>
        <v/>
      </c>
      <c r="AV176" t="str">
        <f t="shared" si="125"/>
        <v/>
      </c>
      <c r="AW176" t="str">
        <f t="shared" si="126"/>
        <v/>
      </c>
      <c r="AX176" t="str">
        <f t="shared" si="127"/>
        <v/>
      </c>
      <c r="AY176" t="str">
        <f t="shared" si="128"/>
        <v/>
      </c>
      <c r="AZ176" t="str">
        <f>IF(OR($A176="",$A176&lt;&gt;Ficha!$C$4),"",COUNTIF($A$2:$A176,Ficha!$C$4))</f>
        <v/>
      </c>
    </row>
    <row r="177" spans="1:52">
      <c r="A177" s="7" t="str">
        <f>IF(INDEX(Banco!$A:$A,ROW())="","",INDEX(Banco!$A:$A,ROW()))</f>
        <v/>
      </c>
      <c r="B177" s="7" t="str">
        <f>IF(INDEX(Banco!$B:$B,ROW())="","",INDEX(Banco!$B:$B,ROW()))</f>
        <v/>
      </c>
      <c r="C177" s="7" t="str">
        <f>IF(INDEX(Banco!$C:$C,ROW())="","",INDEX(Banco!$C:$C,ROW()))</f>
        <v/>
      </c>
      <c r="D177" s="8" t="str">
        <f>IF(INDEX(Banco!$D:$D,ROW())="","",INDEX(Banco!$D:$D,ROW()))</f>
        <v/>
      </c>
      <c r="E177" s="8" t="str">
        <f>IF(INDEX(Banco!$E:$E,ROW())="","",INDEX(Banco!$E:$E,ROW()))</f>
        <v/>
      </c>
      <c r="F177" s="9" t="str">
        <f>IF(INDEX(Banco!$F:$F,ROW())="","",INDEX(Banco!$F:$F,ROW()))</f>
        <v/>
      </c>
      <c r="G177" s="9" t="str">
        <f>IF(INDEX(Banco!$G:$G,ROW())="","",INDEX(Banco!$G:$G,ROW()))</f>
        <v/>
      </c>
      <c r="H177" s="7" t="str">
        <f>IF(INDEX(Banco!$H:$H,ROW())="","",INDEX(Banco!$H:$H,ROW()))</f>
        <v/>
      </c>
      <c r="I177" t="str">
        <f t="shared" si="86"/>
        <v/>
      </c>
      <c r="J177" s="10" t="str">
        <f t="shared" si="87"/>
        <v/>
      </c>
      <c r="K177" s="11" t="str">
        <f t="shared" si="88"/>
        <v>—</v>
      </c>
      <c r="L177" t="str">
        <f t="shared" si="89"/>
        <v/>
      </c>
      <c r="M177" s="11" t="str">
        <f t="shared" si="90"/>
        <v>—</v>
      </c>
      <c r="N177" t="str">
        <f t="shared" si="91"/>
        <v/>
      </c>
      <c r="O177" s="11" t="str">
        <f t="shared" si="92"/>
        <v>—</v>
      </c>
      <c r="P177" t="str">
        <f t="shared" si="93"/>
        <v/>
      </c>
      <c r="Q177" s="11" t="str">
        <f t="shared" si="94"/>
        <v>—</v>
      </c>
      <c r="R177" t="str">
        <f t="shared" si="95"/>
        <v/>
      </c>
      <c r="S177" t="str">
        <f t="shared" si="96"/>
        <v/>
      </c>
      <c r="T177" t="str">
        <f t="shared" si="97"/>
        <v/>
      </c>
      <c r="U177" t="str">
        <f t="shared" si="98"/>
        <v/>
      </c>
      <c r="V177" t="str">
        <f t="shared" si="99"/>
        <v/>
      </c>
      <c r="W177" t="str">
        <f t="shared" si="100"/>
        <v/>
      </c>
      <c r="X177" t="str">
        <f t="shared" si="101"/>
        <v/>
      </c>
      <c r="Y177" t="str">
        <f t="shared" si="102"/>
        <v/>
      </c>
      <c r="Z177" t="str">
        <f t="shared" si="103"/>
        <v/>
      </c>
      <c r="AA177" t="str">
        <f t="shared" si="104"/>
        <v/>
      </c>
      <c r="AB177" t="str">
        <f t="shared" si="105"/>
        <v/>
      </c>
      <c r="AC177" t="str">
        <f t="shared" si="106"/>
        <v/>
      </c>
      <c r="AD177" t="str">
        <f t="shared" si="107"/>
        <v/>
      </c>
      <c r="AE177" t="str">
        <f t="shared" si="108"/>
        <v/>
      </c>
      <c r="AF177" t="str">
        <f t="shared" si="109"/>
        <v/>
      </c>
      <c r="AG177" t="str">
        <f t="shared" si="110"/>
        <v/>
      </c>
      <c r="AH177" t="str">
        <f t="shared" si="111"/>
        <v/>
      </c>
      <c r="AI177" t="str">
        <f t="shared" si="112"/>
        <v/>
      </c>
      <c r="AJ177" t="str">
        <f t="shared" si="113"/>
        <v/>
      </c>
      <c r="AK177" t="str">
        <f t="shared" si="114"/>
        <v/>
      </c>
      <c r="AL177" t="str">
        <f t="shared" si="115"/>
        <v/>
      </c>
      <c r="AM177" t="str">
        <f t="shared" si="116"/>
        <v/>
      </c>
      <c r="AN177" t="str">
        <f t="shared" si="117"/>
        <v/>
      </c>
      <c r="AO177" t="str">
        <f t="shared" si="118"/>
        <v/>
      </c>
      <c r="AP177" t="str">
        <f t="shared" si="119"/>
        <v/>
      </c>
      <c r="AQ177" t="str">
        <f t="shared" si="120"/>
        <v/>
      </c>
      <c r="AR177" t="str">
        <f t="shared" si="121"/>
        <v/>
      </c>
      <c r="AS177" t="str">
        <f t="shared" si="122"/>
        <v/>
      </c>
      <c r="AT177" t="str">
        <f t="shared" si="123"/>
        <v/>
      </c>
      <c r="AU177" t="str">
        <f t="shared" si="124"/>
        <v/>
      </c>
      <c r="AV177" t="str">
        <f t="shared" si="125"/>
        <v/>
      </c>
      <c r="AW177" t="str">
        <f t="shared" si="126"/>
        <v/>
      </c>
      <c r="AX177" t="str">
        <f t="shared" si="127"/>
        <v/>
      </c>
      <c r="AY177" t="str">
        <f t="shared" si="128"/>
        <v/>
      </c>
      <c r="AZ177" t="str">
        <f>IF(OR($A177="",$A177&lt;&gt;Ficha!$C$4),"",COUNTIF($A$2:$A177,Ficha!$C$4))</f>
        <v/>
      </c>
    </row>
    <row r="178" spans="1:52">
      <c r="A178" s="7" t="str">
        <f>IF(INDEX(Banco!$A:$A,ROW())="","",INDEX(Banco!$A:$A,ROW()))</f>
        <v/>
      </c>
      <c r="B178" s="7" t="str">
        <f>IF(INDEX(Banco!$B:$B,ROW())="","",INDEX(Banco!$B:$B,ROW()))</f>
        <v/>
      </c>
      <c r="C178" s="7" t="str">
        <f>IF(INDEX(Banco!$C:$C,ROW())="","",INDEX(Banco!$C:$C,ROW()))</f>
        <v/>
      </c>
      <c r="D178" s="8" t="str">
        <f>IF(INDEX(Banco!$D:$D,ROW())="","",INDEX(Banco!$D:$D,ROW()))</f>
        <v/>
      </c>
      <c r="E178" s="8" t="str">
        <f>IF(INDEX(Banco!$E:$E,ROW())="","",INDEX(Banco!$E:$E,ROW()))</f>
        <v/>
      </c>
      <c r="F178" s="9" t="str">
        <f>IF(INDEX(Banco!$F:$F,ROW())="","",INDEX(Banco!$F:$F,ROW()))</f>
        <v/>
      </c>
      <c r="G178" s="9" t="str">
        <f>IF(INDEX(Banco!$G:$G,ROW())="","",INDEX(Banco!$G:$G,ROW()))</f>
        <v/>
      </c>
      <c r="H178" s="7" t="str">
        <f>IF(INDEX(Banco!$H:$H,ROW())="","",INDEX(Banco!$H:$H,ROW()))</f>
        <v/>
      </c>
      <c r="I178" t="str">
        <f t="shared" si="86"/>
        <v/>
      </c>
      <c r="J178" s="10" t="str">
        <f t="shared" si="87"/>
        <v/>
      </c>
      <c r="K178" s="11" t="str">
        <f t="shared" si="88"/>
        <v>—</v>
      </c>
      <c r="L178" t="str">
        <f t="shared" si="89"/>
        <v/>
      </c>
      <c r="M178" s="11" t="str">
        <f t="shared" si="90"/>
        <v>—</v>
      </c>
      <c r="N178" t="str">
        <f t="shared" si="91"/>
        <v/>
      </c>
      <c r="O178" s="11" t="str">
        <f t="shared" si="92"/>
        <v>—</v>
      </c>
      <c r="P178" t="str">
        <f t="shared" si="93"/>
        <v/>
      </c>
      <c r="Q178" s="11" t="str">
        <f t="shared" si="94"/>
        <v>—</v>
      </c>
      <c r="R178" t="str">
        <f t="shared" si="95"/>
        <v/>
      </c>
      <c r="S178" t="str">
        <f t="shared" si="96"/>
        <v/>
      </c>
      <c r="T178" t="str">
        <f t="shared" si="97"/>
        <v/>
      </c>
      <c r="U178" t="str">
        <f t="shared" si="98"/>
        <v/>
      </c>
      <c r="V178" t="str">
        <f t="shared" si="99"/>
        <v/>
      </c>
      <c r="W178" t="str">
        <f t="shared" si="100"/>
        <v/>
      </c>
      <c r="X178" t="str">
        <f t="shared" si="101"/>
        <v/>
      </c>
      <c r="Y178" t="str">
        <f t="shared" si="102"/>
        <v/>
      </c>
      <c r="Z178" t="str">
        <f t="shared" si="103"/>
        <v/>
      </c>
      <c r="AA178" t="str">
        <f t="shared" si="104"/>
        <v/>
      </c>
      <c r="AB178" t="str">
        <f t="shared" si="105"/>
        <v/>
      </c>
      <c r="AC178" t="str">
        <f t="shared" si="106"/>
        <v/>
      </c>
      <c r="AD178" t="str">
        <f t="shared" si="107"/>
        <v/>
      </c>
      <c r="AE178" t="str">
        <f t="shared" si="108"/>
        <v/>
      </c>
      <c r="AF178" t="str">
        <f t="shared" si="109"/>
        <v/>
      </c>
      <c r="AG178" t="str">
        <f t="shared" si="110"/>
        <v/>
      </c>
      <c r="AH178" t="str">
        <f t="shared" si="111"/>
        <v/>
      </c>
      <c r="AI178" t="str">
        <f t="shared" si="112"/>
        <v/>
      </c>
      <c r="AJ178" t="str">
        <f t="shared" si="113"/>
        <v/>
      </c>
      <c r="AK178" t="str">
        <f t="shared" si="114"/>
        <v/>
      </c>
      <c r="AL178" t="str">
        <f t="shared" si="115"/>
        <v/>
      </c>
      <c r="AM178" t="str">
        <f t="shared" si="116"/>
        <v/>
      </c>
      <c r="AN178" t="str">
        <f t="shared" si="117"/>
        <v/>
      </c>
      <c r="AO178" t="str">
        <f t="shared" si="118"/>
        <v/>
      </c>
      <c r="AP178" t="str">
        <f t="shared" si="119"/>
        <v/>
      </c>
      <c r="AQ178" t="str">
        <f t="shared" si="120"/>
        <v/>
      </c>
      <c r="AR178" t="str">
        <f t="shared" si="121"/>
        <v/>
      </c>
      <c r="AS178" t="str">
        <f t="shared" si="122"/>
        <v/>
      </c>
      <c r="AT178" t="str">
        <f t="shared" si="123"/>
        <v/>
      </c>
      <c r="AU178" t="str">
        <f t="shared" si="124"/>
        <v/>
      </c>
      <c r="AV178" t="str">
        <f t="shared" si="125"/>
        <v/>
      </c>
      <c r="AW178" t="str">
        <f t="shared" si="126"/>
        <v/>
      </c>
      <c r="AX178" t="str">
        <f t="shared" si="127"/>
        <v/>
      </c>
      <c r="AY178" t="str">
        <f t="shared" si="128"/>
        <v/>
      </c>
      <c r="AZ178" t="str">
        <f>IF(OR($A178="",$A178&lt;&gt;Ficha!$C$4),"",COUNTIF($A$2:$A178,Ficha!$C$4))</f>
        <v/>
      </c>
    </row>
    <row r="179" spans="1:52">
      <c r="A179" s="7" t="str">
        <f>IF(INDEX(Banco!$A:$A,ROW())="","",INDEX(Banco!$A:$A,ROW()))</f>
        <v/>
      </c>
      <c r="B179" s="7" t="str">
        <f>IF(INDEX(Banco!$B:$B,ROW())="","",INDEX(Banco!$B:$B,ROW()))</f>
        <v/>
      </c>
      <c r="C179" s="7" t="str">
        <f>IF(INDEX(Banco!$C:$C,ROW())="","",INDEX(Banco!$C:$C,ROW()))</f>
        <v/>
      </c>
      <c r="D179" s="8" t="str">
        <f>IF(INDEX(Banco!$D:$D,ROW())="","",INDEX(Banco!$D:$D,ROW()))</f>
        <v/>
      </c>
      <c r="E179" s="8" t="str">
        <f>IF(INDEX(Banco!$E:$E,ROW())="","",INDEX(Banco!$E:$E,ROW()))</f>
        <v/>
      </c>
      <c r="F179" s="9" t="str">
        <f>IF(INDEX(Banco!$F:$F,ROW())="","",INDEX(Banco!$F:$F,ROW()))</f>
        <v/>
      </c>
      <c r="G179" s="9" t="str">
        <f>IF(INDEX(Banco!$G:$G,ROW())="","",INDEX(Banco!$G:$G,ROW()))</f>
        <v/>
      </c>
      <c r="H179" s="7" t="str">
        <f>IF(INDEX(Banco!$H:$H,ROW())="","",INDEX(Banco!$H:$H,ROW()))</f>
        <v/>
      </c>
      <c r="I179" t="str">
        <f t="shared" si="86"/>
        <v/>
      </c>
      <c r="J179" s="10" t="str">
        <f t="shared" si="87"/>
        <v/>
      </c>
      <c r="K179" s="11" t="str">
        <f t="shared" si="88"/>
        <v>—</v>
      </c>
      <c r="L179" t="str">
        <f t="shared" si="89"/>
        <v/>
      </c>
      <c r="M179" s="11" t="str">
        <f t="shared" si="90"/>
        <v>—</v>
      </c>
      <c r="N179" t="str">
        <f t="shared" si="91"/>
        <v/>
      </c>
      <c r="O179" s="11" t="str">
        <f t="shared" si="92"/>
        <v>—</v>
      </c>
      <c r="P179" t="str">
        <f t="shared" si="93"/>
        <v/>
      </c>
      <c r="Q179" s="11" t="str">
        <f t="shared" si="94"/>
        <v>—</v>
      </c>
      <c r="R179" t="str">
        <f t="shared" si="95"/>
        <v/>
      </c>
      <c r="S179" t="str">
        <f t="shared" si="96"/>
        <v/>
      </c>
      <c r="T179" t="str">
        <f t="shared" si="97"/>
        <v/>
      </c>
      <c r="U179" t="str">
        <f t="shared" si="98"/>
        <v/>
      </c>
      <c r="V179" t="str">
        <f t="shared" si="99"/>
        <v/>
      </c>
      <c r="W179" t="str">
        <f t="shared" si="100"/>
        <v/>
      </c>
      <c r="X179" t="str">
        <f t="shared" si="101"/>
        <v/>
      </c>
      <c r="Y179" t="str">
        <f t="shared" si="102"/>
        <v/>
      </c>
      <c r="Z179" t="str">
        <f t="shared" si="103"/>
        <v/>
      </c>
      <c r="AA179" t="str">
        <f t="shared" si="104"/>
        <v/>
      </c>
      <c r="AB179" t="str">
        <f t="shared" si="105"/>
        <v/>
      </c>
      <c r="AC179" t="str">
        <f t="shared" si="106"/>
        <v/>
      </c>
      <c r="AD179" t="str">
        <f t="shared" si="107"/>
        <v/>
      </c>
      <c r="AE179" t="str">
        <f t="shared" si="108"/>
        <v/>
      </c>
      <c r="AF179" t="str">
        <f t="shared" si="109"/>
        <v/>
      </c>
      <c r="AG179" t="str">
        <f t="shared" si="110"/>
        <v/>
      </c>
      <c r="AH179" t="str">
        <f t="shared" si="111"/>
        <v/>
      </c>
      <c r="AI179" t="str">
        <f t="shared" si="112"/>
        <v/>
      </c>
      <c r="AJ179" t="str">
        <f t="shared" si="113"/>
        <v/>
      </c>
      <c r="AK179" t="str">
        <f t="shared" si="114"/>
        <v/>
      </c>
      <c r="AL179" t="str">
        <f t="shared" si="115"/>
        <v/>
      </c>
      <c r="AM179" t="str">
        <f t="shared" si="116"/>
        <v/>
      </c>
      <c r="AN179" t="str">
        <f t="shared" si="117"/>
        <v/>
      </c>
      <c r="AO179" t="str">
        <f t="shared" si="118"/>
        <v/>
      </c>
      <c r="AP179" t="str">
        <f t="shared" si="119"/>
        <v/>
      </c>
      <c r="AQ179" t="str">
        <f t="shared" si="120"/>
        <v/>
      </c>
      <c r="AR179" t="str">
        <f t="shared" si="121"/>
        <v/>
      </c>
      <c r="AS179" t="str">
        <f t="shared" si="122"/>
        <v/>
      </c>
      <c r="AT179" t="str">
        <f t="shared" si="123"/>
        <v/>
      </c>
      <c r="AU179" t="str">
        <f t="shared" si="124"/>
        <v/>
      </c>
      <c r="AV179" t="str">
        <f t="shared" si="125"/>
        <v/>
      </c>
      <c r="AW179" t="str">
        <f t="shared" si="126"/>
        <v/>
      </c>
      <c r="AX179" t="str">
        <f t="shared" si="127"/>
        <v/>
      </c>
      <c r="AY179" t="str">
        <f t="shared" si="128"/>
        <v/>
      </c>
      <c r="AZ179" t="str">
        <f>IF(OR($A179="",$A179&lt;&gt;Ficha!$C$4),"",COUNTIF($A$2:$A179,Ficha!$C$4))</f>
        <v/>
      </c>
    </row>
    <row r="180" spans="1:52">
      <c r="A180" s="7" t="str">
        <f>IF(INDEX(Banco!$A:$A,ROW())="","",INDEX(Banco!$A:$A,ROW()))</f>
        <v/>
      </c>
      <c r="B180" s="7" t="str">
        <f>IF(INDEX(Banco!$B:$B,ROW())="","",INDEX(Banco!$B:$B,ROW()))</f>
        <v/>
      </c>
      <c r="C180" s="7" t="str">
        <f>IF(INDEX(Banco!$C:$C,ROW())="","",INDEX(Banco!$C:$C,ROW()))</f>
        <v/>
      </c>
      <c r="D180" s="8" t="str">
        <f>IF(INDEX(Banco!$D:$D,ROW())="","",INDEX(Banco!$D:$D,ROW()))</f>
        <v/>
      </c>
      <c r="E180" s="8" t="str">
        <f>IF(INDEX(Banco!$E:$E,ROW())="","",INDEX(Banco!$E:$E,ROW()))</f>
        <v/>
      </c>
      <c r="F180" s="9" t="str">
        <f>IF(INDEX(Banco!$F:$F,ROW())="","",INDEX(Banco!$F:$F,ROW()))</f>
        <v/>
      </c>
      <c r="G180" s="9" t="str">
        <f>IF(INDEX(Banco!$G:$G,ROW())="","",INDEX(Banco!$G:$G,ROW()))</f>
        <v/>
      </c>
      <c r="H180" s="7" t="str">
        <f>IF(INDEX(Banco!$H:$H,ROW())="","",INDEX(Banco!$H:$H,ROW()))</f>
        <v/>
      </c>
      <c r="I180" t="str">
        <f t="shared" si="86"/>
        <v/>
      </c>
      <c r="J180" s="10" t="str">
        <f t="shared" si="87"/>
        <v/>
      </c>
      <c r="K180" s="11" t="str">
        <f t="shared" si="88"/>
        <v>—</v>
      </c>
      <c r="L180" t="str">
        <f t="shared" si="89"/>
        <v/>
      </c>
      <c r="M180" s="11" t="str">
        <f t="shared" si="90"/>
        <v>—</v>
      </c>
      <c r="N180" t="str">
        <f t="shared" si="91"/>
        <v/>
      </c>
      <c r="O180" s="11" t="str">
        <f t="shared" si="92"/>
        <v>—</v>
      </c>
      <c r="P180" t="str">
        <f t="shared" si="93"/>
        <v/>
      </c>
      <c r="Q180" s="11" t="str">
        <f t="shared" si="94"/>
        <v>—</v>
      </c>
      <c r="R180" t="str">
        <f t="shared" si="95"/>
        <v/>
      </c>
      <c r="S180" t="str">
        <f t="shared" si="96"/>
        <v/>
      </c>
      <c r="T180" t="str">
        <f t="shared" si="97"/>
        <v/>
      </c>
      <c r="U180" t="str">
        <f t="shared" si="98"/>
        <v/>
      </c>
      <c r="V180" t="str">
        <f t="shared" si="99"/>
        <v/>
      </c>
      <c r="W180" t="str">
        <f t="shared" si="100"/>
        <v/>
      </c>
      <c r="X180" t="str">
        <f t="shared" si="101"/>
        <v/>
      </c>
      <c r="Y180" t="str">
        <f t="shared" si="102"/>
        <v/>
      </c>
      <c r="Z180" t="str">
        <f t="shared" si="103"/>
        <v/>
      </c>
      <c r="AA180" t="str">
        <f t="shared" si="104"/>
        <v/>
      </c>
      <c r="AB180" t="str">
        <f t="shared" si="105"/>
        <v/>
      </c>
      <c r="AC180" t="str">
        <f t="shared" si="106"/>
        <v/>
      </c>
      <c r="AD180" t="str">
        <f t="shared" si="107"/>
        <v/>
      </c>
      <c r="AE180" t="str">
        <f t="shared" si="108"/>
        <v/>
      </c>
      <c r="AF180" t="str">
        <f t="shared" si="109"/>
        <v/>
      </c>
      <c r="AG180" t="str">
        <f t="shared" si="110"/>
        <v/>
      </c>
      <c r="AH180" t="str">
        <f t="shared" si="111"/>
        <v/>
      </c>
      <c r="AI180" t="str">
        <f t="shared" si="112"/>
        <v/>
      </c>
      <c r="AJ180" t="str">
        <f t="shared" si="113"/>
        <v/>
      </c>
      <c r="AK180" t="str">
        <f t="shared" si="114"/>
        <v/>
      </c>
      <c r="AL180" t="str">
        <f t="shared" si="115"/>
        <v/>
      </c>
      <c r="AM180" t="str">
        <f t="shared" si="116"/>
        <v/>
      </c>
      <c r="AN180" t="str">
        <f t="shared" si="117"/>
        <v/>
      </c>
      <c r="AO180" t="str">
        <f t="shared" si="118"/>
        <v/>
      </c>
      <c r="AP180" t="str">
        <f t="shared" si="119"/>
        <v/>
      </c>
      <c r="AQ180" t="str">
        <f t="shared" si="120"/>
        <v/>
      </c>
      <c r="AR180" t="str">
        <f t="shared" si="121"/>
        <v/>
      </c>
      <c r="AS180" t="str">
        <f t="shared" si="122"/>
        <v/>
      </c>
      <c r="AT180" t="str">
        <f t="shared" si="123"/>
        <v/>
      </c>
      <c r="AU180" t="str">
        <f t="shared" si="124"/>
        <v/>
      </c>
      <c r="AV180" t="str">
        <f t="shared" si="125"/>
        <v/>
      </c>
      <c r="AW180" t="str">
        <f t="shared" si="126"/>
        <v/>
      </c>
      <c r="AX180" t="str">
        <f t="shared" si="127"/>
        <v/>
      </c>
      <c r="AY180" t="str">
        <f t="shared" si="128"/>
        <v/>
      </c>
      <c r="AZ180" t="str">
        <f>IF(OR($A180="",$A180&lt;&gt;Ficha!$C$4),"",COUNTIF($A$2:$A180,Ficha!$C$4))</f>
        <v/>
      </c>
    </row>
    <row r="181" spans="1:52">
      <c r="A181" s="7" t="str">
        <f>IF(INDEX(Banco!$A:$A,ROW())="","",INDEX(Banco!$A:$A,ROW()))</f>
        <v/>
      </c>
      <c r="B181" s="7" t="str">
        <f>IF(INDEX(Banco!$B:$B,ROW())="","",INDEX(Banco!$B:$B,ROW()))</f>
        <v/>
      </c>
      <c r="C181" s="7" t="str">
        <f>IF(INDEX(Banco!$C:$C,ROW())="","",INDEX(Banco!$C:$C,ROW()))</f>
        <v/>
      </c>
      <c r="D181" s="8" t="str">
        <f>IF(INDEX(Banco!$D:$D,ROW())="","",INDEX(Banco!$D:$D,ROW()))</f>
        <v/>
      </c>
      <c r="E181" s="8" t="str">
        <f>IF(INDEX(Banco!$E:$E,ROW())="","",INDEX(Banco!$E:$E,ROW()))</f>
        <v/>
      </c>
      <c r="F181" s="9" t="str">
        <f>IF(INDEX(Banco!$F:$F,ROW())="","",INDEX(Banco!$F:$F,ROW()))</f>
        <v/>
      </c>
      <c r="G181" s="9" t="str">
        <f>IF(INDEX(Banco!$G:$G,ROW())="","",INDEX(Banco!$G:$G,ROW()))</f>
        <v/>
      </c>
      <c r="H181" s="7" t="str">
        <f>IF(INDEX(Banco!$H:$H,ROW())="","",INDEX(Banco!$H:$H,ROW()))</f>
        <v/>
      </c>
      <c r="I181" t="str">
        <f t="shared" si="86"/>
        <v/>
      </c>
      <c r="J181" s="10" t="str">
        <f t="shared" si="87"/>
        <v/>
      </c>
      <c r="K181" s="11" t="str">
        <f t="shared" si="88"/>
        <v>—</v>
      </c>
      <c r="L181" t="str">
        <f t="shared" si="89"/>
        <v/>
      </c>
      <c r="M181" s="11" t="str">
        <f t="shared" si="90"/>
        <v>—</v>
      </c>
      <c r="N181" t="str">
        <f t="shared" si="91"/>
        <v/>
      </c>
      <c r="O181" s="11" t="str">
        <f t="shared" si="92"/>
        <v>—</v>
      </c>
      <c r="P181" t="str">
        <f t="shared" si="93"/>
        <v/>
      </c>
      <c r="Q181" s="11" t="str">
        <f t="shared" si="94"/>
        <v>—</v>
      </c>
      <c r="R181" t="str">
        <f t="shared" si="95"/>
        <v/>
      </c>
      <c r="S181" t="str">
        <f t="shared" si="96"/>
        <v/>
      </c>
      <c r="T181" t="str">
        <f t="shared" si="97"/>
        <v/>
      </c>
      <c r="U181" t="str">
        <f t="shared" si="98"/>
        <v/>
      </c>
      <c r="V181" t="str">
        <f t="shared" si="99"/>
        <v/>
      </c>
      <c r="W181" t="str">
        <f t="shared" si="100"/>
        <v/>
      </c>
      <c r="X181" t="str">
        <f t="shared" si="101"/>
        <v/>
      </c>
      <c r="Y181" t="str">
        <f t="shared" si="102"/>
        <v/>
      </c>
      <c r="Z181" t="str">
        <f t="shared" si="103"/>
        <v/>
      </c>
      <c r="AA181" t="str">
        <f t="shared" si="104"/>
        <v/>
      </c>
      <c r="AB181" t="str">
        <f t="shared" si="105"/>
        <v/>
      </c>
      <c r="AC181" t="str">
        <f t="shared" si="106"/>
        <v/>
      </c>
      <c r="AD181" t="str">
        <f t="shared" si="107"/>
        <v/>
      </c>
      <c r="AE181" t="str">
        <f t="shared" si="108"/>
        <v/>
      </c>
      <c r="AF181" t="str">
        <f t="shared" si="109"/>
        <v/>
      </c>
      <c r="AG181" t="str">
        <f t="shared" si="110"/>
        <v/>
      </c>
      <c r="AH181" t="str">
        <f t="shared" si="111"/>
        <v/>
      </c>
      <c r="AI181" t="str">
        <f t="shared" si="112"/>
        <v/>
      </c>
      <c r="AJ181" t="str">
        <f t="shared" si="113"/>
        <v/>
      </c>
      <c r="AK181" t="str">
        <f t="shared" si="114"/>
        <v/>
      </c>
      <c r="AL181" t="str">
        <f t="shared" si="115"/>
        <v/>
      </c>
      <c r="AM181" t="str">
        <f t="shared" si="116"/>
        <v/>
      </c>
      <c r="AN181" t="str">
        <f t="shared" si="117"/>
        <v/>
      </c>
      <c r="AO181" t="str">
        <f t="shared" si="118"/>
        <v/>
      </c>
      <c r="AP181" t="str">
        <f t="shared" si="119"/>
        <v/>
      </c>
      <c r="AQ181" t="str">
        <f t="shared" si="120"/>
        <v/>
      </c>
      <c r="AR181" t="str">
        <f t="shared" si="121"/>
        <v/>
      </c>
      <c r="AS181" t="str">
        <f t="shared" si="122"/>
        <v/>
      </c>
      <c r="AT181" t="str">
        <f t="shared" si="123"/>
        <v/>
      </c>
      <c r="AU181" t="str">
        <f t="shared" si="124"/>
        <v/>
      </c>
      <c r="AV181" t="str">
        <f t="shared" si="125"/>
        <v/>
      </c>
      <c r="AW181" t="str">
        <f t="shared" si="126"/>
        <v/>
      </c>
      <c r="AX181" t="str">
        <f t="shared" si="127"/>
        <v/>
      </c>
      <c r="AY181" t="str">
        <f t="shared" si="128"/>
        <v/>
      </c>
      <c r="AZ181" t="str">
        <f>IF(OR($A181="",$A181&lt;&gt;Ficha!$C$4),"",COUNTIF($A$2:$A181,Ficha!$C$4))</f>
        <v/>
      </c>
    </row>
    <row r="182" spans="1:52">
      <c r="A182" s="7" t="str">
        <f>IF(INDEX(Banco!$A:$A,ROW())="","",INDEX(Banco!$A:$A,ROW()))</f>
        <v/>
      </c>
      <c r="B182" s="7" t="str">
        <f>IF(INDEX(Banco!$B:$B,ROW())="","",INDEX(Banco!$B:$B,ROW()))</f>
        <v/>
      </c>
      <c r="C182" s="7" t="str">
        <f>IF(INDEX(Banco!$C:$C,ROW())="","",INDEX(Banco!$C:$C,ROW()))</f>
        <v/>
      </c>
      <c r="D182" s="8" t="str">
        <f>IF(INDEX(Banco!$D:$D,ROW())="","",INDEX(Banco!$D:$D,ROW()))</f>
        <v/>
      </c>
      <c r="E182" s="8" t="str">
        <f>IF(INDEX(Banco!$E:$E,ROW())="","",INDEX(Banco!$E:$E,ROW()))</f>
        <v/>
      </c>
      <c r="F182" s="9" t="str">
        <f>IF(INDEX(Banco!$F:$F,ROW())="","",INDEX(Banco!$F:$F,ROW()))</f>
        <v/>
      </c>
      <c r="G182" s="9" t="str">
        <f>IF(INDEX(Banco!$G:$G,ROW())="","",INDEX(Banco!$G:$G,ROW()))</f>
        <v/>
      </c>
      <c r="H182" s="7" t="str">
        <f>IF(INDEX(Banco!$H:$H,ROW())="","",INDEX(Banco!$H:$H,ROW()))</f>
        <v/>
      </c>
      <c r="I182" t="str">
        <f t="shared" si="86"/>
        <v/>
      </c>
      <c r="J182" s="10" t="str">
        <f t="shared" si="87"/>
        <v/>
      </c>
      <c r="K182" s="11" t="str">
        <f t="shared" si="88"/>
        <v>—</v>
      </c>
      <c r="L182" t="str">
        <f t="shared" si="89"/>
        <v/>
      </c>
      <c r="M182" s="11" t="str">
        <f t="shared" si="90"/>
        <v>—</v>
      </c>
      <c r="N182" t="str">
        <f t="shared" si="91"/>
        <v/>
      </c>
      <c r="O182" s="11" t="str">
        <f t="shared" si="92"/>
        <v>—</v>
      </c>
      <c r="P182" t="str">
        <f t="shared" si="93"/>
        <v/>
      </c>
      <c r="Q182" s="11" t="str">
        <f t="shared" si="94"/>
        <v>—</v>
      </c>
      <c r="R182" t="str">
        <f t="shared" si="95"/>
        <v/>
      </c>
      <c r="S182" t="str">
        <f t="shared" si="96"/>
        <v/>
      </c>
      <c r="T182" t="str">
        <f t="shared" si="97"/>
        <v/>
      </c>
      <c r="U182" t="str">
        <f t="shared" si="98"/>
        <v/>
      </c>
      <c r="V182" t="str">
        <f t="shared" si="99"/>
        <v/>
      </c>
      <c r="W182" t="str">
        <f t="shared" si="100"/>
        <v/>
      </c>
      <c r="X182" t="str">
        <f t="shared" si="101"/>
        <v/>
      </c>
      <c r="Y182" t="str">
        <f t="shared" si="102"/>
        <v/>
      </c>
      <c r="Z182" t="str">
        <f t="shared" si="103"/>
        <v/>
      </c>
      <c r="AA182" t="str">
        <f t="shared" si="104"/>
        <v/>
      </c>
      <c r="AB182" t="str">
        <f t="shared" si="105"/>
        <v/>
      </c>
      <c r="AC182" t="str">
        <f t="shared" si="106"/>
        <v/>
      </c>
      <c r="AD182" t="str">
        <f t="shared" si="107"/>
        <v/>
      </c>
      <c r="AE182" t="str">
        <f t="shared" si="108"/>
        <v/>
      </c>
      <c r="AF182" t="str">
        <f t="shared" si="109"/>
        <v/>
      </c>
      <c r="AG182" t="str">
        <f t="shared" si="110"/>
        <v/>
      </c>
      <c r="AH182" t="str">
        <f t="shared" si="111"/>
        <v/>
      </c>
      <c r="AI182" t="str">
        <f t="shared" si="112"/>
        <v/>
      </c>
      <c r="AJ182" t="str">
        <f t="shared" si="113"/>
        <v/>
      </c>
      <c r="AK182" t="str">
        <f t="shared" si="114"/>
        <v/>
      </c>
      <c r="AL182" t="str">
        <f t="shared" si="115"/>
        <v/>
      </c>
      <c r="AM182" t="str">
        <f t="shared" si="116"/>
        <v/>
      </c>
      <c r="AN182" t="str">
        <f t="shared" si="117"/>
        <v/>
      </c>
      <c r="AO182" t="str">
        <f t="shared" si="118"/>
        <v/>
      </c>
      <c r="AP182" t="str">
        <f t="shared" si="119"/>
        <v/>
      </c>
      <c r="AQ182" t="str">
        <f t="shared" si="120"/>
        <v/>
      </c>
      <c r="AR182" t="str">
        <f t="shared" si="121"/>
        <v/>
      </c>
      <c r="AS182" t="str">
        <f t="shared" si="122"/>
        <v/>
      </c>
      <c r="AT182" t="str">
        <f t="shared" si="123"/>
        <v/>
      </c>
      <c r="AU182" t="str">
        <f t="shared" si="124"/>
        <v/>
      </c>
      <c r="AV182" t="str">
        <f t="shared" si="125"/>
        <v/>
      </c>
      <c r="AW182" t="str">
        <f t="shared" si="126"/>
        <v/>
      </c>
      <c r="AX182" t="str">
        <f t="shared" si="127"/>
        <v/>
      </c>
      <c r="AY182" t="str">
        <f t="shared" si="128"/>
        <v/>
      </c>
      <c r="AZ182" t="str">
        <f>IF(OR($A182="",$A182&lt;&gt;Ficha!$C$4),"",COUNTIF($A$2:$A182,Ficha!$C$4))</f>
        <v/>
      </c>
    </row>
    <row r="183" spans="1:52">
      <c r="A183" s="7" t="str">
        <f>IF(INDEX(Banco!$A:$A,ROW())="","",INDEX(Banco!$A:$A,ROW()))</f>
        <v/>
      </c>
      <c r="B183" s="7" t="str">
        <f>IF(INDEX(Banco!$B:$B,ROW())="","",INDEX(Banco!$B:$B,ROW()))</f>
        <v/>
      </c>
      <c r="C183" s="7" t="str">
        <f>IF(INDEX(Banco!$C:$C,ROW())="","",INDEX(Banco!$C:$C,ROW()))</f>
        <v/>
      </c>
      <c r="D183" s="8" t="str">
        <f>IF(INDEX(Banco!$D:$D,ROW())="","",INDEX(Banco!$D:$D,ROW()))</f>
        <v/>
      </c>
      <c r="E183" s="8" t="str">
        <f>IF(INDEX(Banco!$E:$E,ROW())="","",INDEX(Banco!$E:$E,ROW()))</f>
        <v/>
      </c>
      <c r="F183" s="9" t="str">
        <f>IF(INDEX(Banco!$F:$F,ROW())="","",INDEX(Banco!$F:$F,ROW()))</f>
        <v/>
      </c>
      <c r="G183" s="9" t="str">
        <f>IF(INDEX(Banco!$G:$G,ROW())="","",INDEX(Banco!$G:$G,ROW()))</f>
        <v/>
      </c>
      <c r="H183" s="7" t="str">
        <f>IF(INDEX(Banco!$H:$H,ROW())="","",INDEX(Banco!$H:$H,ROW()))</f>
        <v/>
      </c>
      <c r="I183" t="str">
        <f t="shared" si="86"/>
        <v/>
      </c>
      <c r="J183" s="10" t="str">
        <f t="shared" si="87"/>
        <v/>
      </c>
      <c r="K183" s="11" t="str">
        <f t="shared" si="88"/>
        <v>—</v>
      </c>
      <c r="L183" t="str">
        <f t="shared" si="89"/>
        <v/>
      </c>
      <c r="M183" s="11" t="str">
        <f t="shared" si="90"/>
        <v>—</v>
      </c>
      <c r="N183" t="str">
        <f t="shared" si="91"/>
        <v/>
      </c>
      <c r="O183" s="11" t="str">
        <f t="shared" si="92"/>
        <v>—</v>
      </c>
      <c r="P183" t="str">
        <f t="shared" si="93"/>
        <v/>
      </c>
      <c r="Q183" s="11" t="str">
        <f t="shared" si="94"/>
        <v>—</v>
      </c>
      <c r="R183" t="str">
        <f t="shared" si="95"/>
        <v/>
      </c>
      <c r="S183" t="str">
        <f t="shared" si="96"/>
        <v/>
      </c>
      <c r="T183" t="str">
        <f t="shared" si="97"/>
        <v/>
      </c>
      <c r="U183" t="str">
        <f t="shared" si="98"/>
        <v/>
      </c>
      <c r="V183" t="str">
        <f t="shared" si="99"/>
        <v/>
      </c>
      <c r="W183" t="str">
        <f t="shared" si="100"/>
        <v/>
      </c>
      <c r="X183" t="str">
        <f t="shared" si="101"/>
        <v/>
      </c>
      <c r="Y183" t="str">
        <f t="shared" si="102"/>
        <v/>
      </c>
      <c r="Z183" t="str">
        <f t="shared" si="103"/>
        <v/>
      </c>
      <c r="AA183" t="str">
        <f t="shared" si="104"/>
        <v/>
      </c>
      <c r="AB183" t="str">
        <f t="shared" si="105"/>
        <v/>
      </c>
      <c r="AC183" t="str">
        <f t="shared" si="106"/>
        <v/>
      </c>
      <c r="AD183" t="str">
        <f t="shared" si="107"/>
        <v/>
      </c>
      <c r="AE183" t="str">
        <f t="shared" si="108"/>
        <v/>
      </c>
      <c r="AF183" t="str">
        <f t="shared" si="109"/>
        <v/>
      </c>
      <c r="AG183" t="str">
        <f t="shared" si="110"/>
        <v/>
      </c>
      <c r="AH183" t="str">
        <f t="shared" si="111"/>
        <v/>
      </c>
      <c r="AI183" t="str">
        <f t="shared" si="112"/>
        <v/>
      </c>
      <c r="AJ183" t="str">
        <f t="shared" si="113"/>
        <v/>
      </c>
      <c r="AK183" t="str">
        <f t="shared" si="114"/>
        <v/>
      </c>
      <c r="AL183" t="str">
        <f t="shared" si="115"/>
        <v/>
      </c>
      <c r="AM183" t="str">
        <f t="shared" si="116"/>
        <v/>
      </c>
      <c r="AN183" t="str">
        <f t="shared" si="117"/>
        <v/>
      </c>
      <c r="AO183" t="str">
        <f t="shared" si="118"/>
        <v/>
      </c>
      <c r="AP183" t="str">
        <f t="shared" si="119"/>
        <v/>
      </c>
      <c r="AQ183" t="str">
        <f t="shared" si="120"/>
        <v/>
      </c>
      <c r="AR183" t="str">
        <f t="shared" si="121"/>
        <v/>
      </c>
      <c r="AS183" t="str">
        <f t="shared" si="122"/>
        <v/>
      </c>
      <c r="AT183" t="str">
        <f t="shared" si="123"/>
        <v/>
      </c>
      <c r="AU183" t="str">
        <f t="shared" si="124"/>
        <v/>
      </c>
      <c r="AV183" t="str">
        <f t="shared" si="125"/>
        <v/>
      </c>
      <c r="AW183" t="str">
        <f t="shared" si="126"/>
        <v/>
      </c>
      <c r="AX183" t="str">
        <f t="shared" si="127"/>
        <v/>
      </c>
      <c r="AY183" t="str">
        <f t="shared" si="128"/>
        <v/>
      </c>
      <c r="AZ183" t="str">
        <f>IF(OR($A183="",$A183&lt;&gt;Ficha!$C$4),"",COUNTIF($A$2:$A183,Ficha!$C$4))</f>
        <v/>
      </c>
    </row>
    <row r="184" spans="1:52">
      <c r="A184" s="7" t="str">
        <f>IF(INDEX(Banco!$A:$A,ROW())="","",INDEX(Banco!$A:$A,ROW()))</f>
        <v/>
      </c>
      <c r="B184" s="7" t="str">
        <f>IF(INDEX(Banco!$B:$B,ROW())="","",INDEX(Banco!$B:$B,ROW()))</f>
        <v/>
      </c>
      <c r="C184" s="7" t="str">
        <f>IF(INDEX(Banco!$C:$C,ROW())="","",INDEX(Banco!$C:$C,ROW()))</f>
        <v/>
      </c>
      <c r="D184" s="8" t="str">
        <f>IF(INDEX(Banco!$D:$D,ROW())="","",INDEX(Banco!$D:$D,ROW()))</f>
        <v/>
      </c>
      <c r="E184" s="8" t="str">
        <f>IF(INDEX(Banco!$E:$E,ROW())="","",INDEX(Banco!$E:$E,ROW()))</f>
        <v/>
      </c>
      <c r="F184" s="9" t="str">
        <f>IF(INDEX(Banco!$F:$F,ROW())="","",INDEX(Banco!$F:$F,ROW()))</f>
        <v/>
      </c>
      <c r="G184" s="9" t="str">
        <f>IF(INDEX(Banco!$G:$G,ROW())="","",INDEX(Banco!$G:$G,ROW()))</f>
        <v/>
      </c>
      <c r="H184" s="7" t="str">
        <f>IF(INDEX(Banco!$H:$H,ROW())="","",INDEX(Banco!$H:$H,ROW()))</f>
        <v/>
      </c>
      <c r="I184" t="str">
        <f t="shared" si="86"/>
        <v/>
      </c>
      <c r="J184" s="10" t="str">
        <f t="shared" si="87"/>
        <v/>
      </c>
      <c r="K184" s="11" t="str">
        <f t="shared" si="88"/>
        <v>—</v>
      </c>
      <c r="L184" t="str">
        <f t="shared" si="89"/>
        <v/>
      </c>
      <c r="M184" s="11" t="str">
        <f t="shared" si="90"/>
        <v>—</v>
      </c>
      <c r="N184" t="str">
        <f t="shared" si="91"/>
        <v/>
      </c>
      <c r="O184" s="11" t="str">
        <f t="shared" si="92"/>
        <v>—</v>
      </c>
      <c r="P184" t="str">
        <f t="shared" si="93"/>
        <v/>
      </c>
      <c r="Q184" s="11" t="str">
        <f t="shared" si="94"/>
        <v>—</v>
      </c>
      <c r="R184" t="str">
        <f t="shared" si="95"/>
        <v/>
      </c>
      <c r="S184" t="str">
        <f t="shared" si="96"/>
        <v/>
      </c>
      <c r="T184" t="str">
        <f t="shared" si="97"/>
        <v/>
      </c>
      <c r="U184" t="str">
        <f t="shared" si="98"/>
        <v/>
      </c>
      <c r="V184" t="str">
        <f t="shared" si="99"/>
        <v/>
      </c>
      <c r="W184" t="str">
        <f t="shared" si="100"/>
        <v/>
      </c>
      <c r="X184" t="str">
        <f t="shared" si="101"/>
        <v/>
      </c>
      <c r="Y184" t="str">
        <f t="shared" si="102"/>
        <v/>
      </c>
      <c r="Z184" t="str">
        <f t="shared" si="103"/>
        <v/>
      </c>
      <c r="AA184" t="str">
        <f t="shared" si="104"/>
        <v/>
      </c>
      <c r="AB184" t="str">
        <f t="shared" si="105"/>
        <v/>
      </c>
      <c r="AC184" t="str">
        <f t="shared" si="106"/>
        <v/>
      </c>
      <c r="AD184" t="str">
        <f t="shared" si="107"/>
        <v/>
      </c>
      <c r="AE184" t="str">
        <f t="shared" si="108"/>
        <v/>
      </c>
      <c r="AF184" t="str">
        <f t="shared" si="109"/>
        <v/>
      </c>
      <c r="AG184" t="str">
        <f t="shared" si="110"/>
        <v/>
      </c>
      <c r="AH184" t="str">
        <f t="shared" si="111"/>
        <v/>
      </c>
      <c r="AI184" t="str">
        <f t="shared" si="112"/>
        <v/>
      </c>
      <c r="AJ184" t="str">
        <f t="shared" si="113"/>
        <v/>
      </c>
      <c r="AK184" t="str">
        <f t="shared" si="114"/>
        <v/>
      </c>
      <c r="AL184" t="str">
        <f t="shared" si="115"/>
        <v/>
      </c>
      <c r="AM184" t="str">
        <f t="shared" si="116"/>
        <v/>
      </c>
      <c r="AN184" t="str">
        <f t="shared" si="117"/>
        <v/>
      </c>
      <c r="AO184" t="str">
        <f t="shared" si="118"/>
        <v/>
      </c>
      <c r="AP184" t="str">
        <f t="shared" si="119"/>
        <v/>
      </c>
      <c r="AQ184" t="str">
        <f t="shared" si="120"/>
        <v/>
      </c>
      <c r="AR184" t="str">
        <f t="shared" si="121"/>
        <v/>
      </c>
      <c r="AS184" t="str">
        <f t="shared" si="122"/>
        <v/>
      </c>
      <c r="AT184" t="str">
        <f t="shared" si="123"/>
        <v/>
      </c>
      <c r="AU184" t="str">
        <f t="shared" si="124"/>
        <v/>
      </c>
      <c r="AV184" t="str">
        <f t="shared" si="125"/>
        <v/>
      </c>
      <c r="AW184" t="str">
        <f t="shared" si="126"/>
        <v/>
      </c>
      <c r="AX184" t="str">
        <f t="shared" si="127"/>
        <v/>
      </c>
      <c r="AY184" t="str">
        <f t="shared" si="128"/>
        <v/>
      </c>
      <c r="AZ184" t="str">
        <f>IF(OR($A184="",$A184&lt;&gt;Ficha!$C$4),"",COUNTIF($A$2:$A184,Ficha!$C$4))</f>
        <v/>
      </c>
    </row>
    <row r="185" spans="1:52">
      <c r="A185" s="7" t="str">
        <f>IF(INDEX(Banco!$A:$A,ROW())="","",INDEX(Banco!$A:$A,ROW()))</f>
        <v/>
      </c>
      <c r="B185" s="7" t="str">
        <f>IF(INDEX(Banco!$B:$B,ROW())="","",INDEX(Banco!$B:$B,ROW()))</f>
        <v/>
      </c>
      <c r="C185" s="7" t="str">
        <f>IF(INDEX(Banco!$C:$C,ROW())="","",INDEX(Banco!$C:$C,ROW()))</f>
        <v/>
      </c>
      <c r="D185" s="8" t="str">
        <f>IF(INDEX(Banco!$D:$D,ROW())="","",INDEX(Banco!$D:$D,ROW()))</f>
        <v/>
      </c>
      <c r="E185" s="8" t="str">
        <f>IF(INDEX(Banco!$E:$E,ROW())="","",INDEX(Banco!$E:$E,ROW()))</f>
        <v/>
      </c>
      <c r="F185" s="9" t="str">
        <f>IF(INDEX(Banco!$F:$F,ROW())="","",INDEX(Banco!$F:$F,ROW()))</f>
        <v/>
      </c>
      <c r="G185" s="9" t="str">
        <f>IF(INDEX(Banco!$G:$G,ROW())="","",INDEX(Banco!$G:$G,ROW()))</f>
        <v/>
      </c>
      <c r="H185" s="7" t="str">
        <f>IF(INDEX(Banco!$H:$H,ROW())="","",INDEX(Banco!$H:$H,ROW()))</f>
        <v/>
      </c>
      <c r="I185" t="str">
        <f t="shared" si="86"/>
        <v/>
      </c>
      <c r="J185" s="10" t="str">
        <f t="shared" si="87"/>
        <v/>
      </c>
      <c r="K185" s="11" t="str">
        <f t="shared" si="88"/>
        <v>—</v>
      </c>
      <c r="L185" t="str">
        <f t="shared" si="89"/>
        <v/>
      </c>
      <c r="M185" s="11" t="str">
        <f t="shared" si="90"/>
        <v>—</v>
      </c>
      <c r="N185" t="str">
        <f t="shared" si="91"/>
        <v/>
      </c>
      <c r="O185" s="11" t="str">
        <f t="shared" si="92"/>
        <v>—</v>
      </c>
      <c r="P185" t="str">
        <f t="shared" si="93"/>
        <v/>
      </c>
      <c r="Q185" s="11" t="str">
        <f t="shared" si="94"/>
        <v>—</v>
      </c>
      <c r="R185" t="str">
        <f t="shared" si="95"/>
        <v/>
      </c>
      <c r="S185" t="str">
        <f t="shared" si="96"/>
        <v/>
      </c>
      <c r="T185" t="str">
        <f t="shared" si="97"/>
        <v/>
      </c>
      <c r="U185" t="str">
        <f t="shared" si="98"/>
        <v/>
      </c>
      <c r="V185" t="str">
        <f t="shared" si="99"/>
        <v/>
      </c>
      <c r="W185" t="str">
        <f t="shared" si="100"/>
        <v/>
      </c>
      <c r="X185" t="str">
        <f t="shared" si="101"/>
        <v/>
      </c>
      <c r="Y185" t="str">
        <f t="shared" si="102"/>
        <v/>
      </c>
      <c r="Z185" t="str">
        <f t="shared" si="103"/>
        <v/>
      </c>
      <c r="AA185" t="str">
        <f t="shared" si="104"/>
        <v/>
      </c>
      <c r="AB185" t="str">
        <f t="shared" si="105"/>
        <v/>
      </c>
      <c r="AC185" t="str">
        <f t="shared" si="106"/>
        <v/>
      </c>
      <c r="AD185" t="str">
        <f t="shared" si="107"/>
        <v/>
      </c>
      <c r="AE185" t="str">
        <f t="shared" si="108"/>
        <v/>
      </c>
      <c r="AF185" t="str">
        <f t="shared" si="109"/>
        <v/>
      </c>
      <c r="AG185" t="str">
        <f t="shared" si="110"/>
        <v/>
      </c>
      <c r="AH185" t="str">
        <f t="shared" si="111"/>
        <v/>
      </c>
      <c r="AI185" t="str">
        <f t="shared" si="112"/>
        <v/>
      </c>
      <c r="AJ185" t="str">
        <f t="shared" si="113"/>
        <v/>
      </c>
      <c r="AK185" t="str">
        <f t="shared" si="114"/>
        <v/>
      </c>
      <c r="AL185" t="str">
        <f t="shared" si="115"/>
        <v/>
      </c>
      <c r="AM185" t="str">
        <f t="shared" si="116"/>
        <v/>
      </c>
      <c r="AN185" t="str">
        <f t="shared" si="117"/>
        <v/>
      </c>
      <c r="AO185" t="str">
        <f t="shared" si="118"/>
        <v/>
      </c>
      <c r="AP185" t="str">
        <f t="shared" si="119"/>
        <v/>
      </c>
      <c r="AQ185" t="str">
        <f t="shared" si="120"/>
        <v/>
      </c>
      <c r="AR185" t="str">
        <f t="shared" si="121"/>
        <v/>
      </c>
      <c r="AS185" t="str">
        <f t="shared" si="122"/>
        <v/>
      </c>
      <c r="AT185" t="str">
        <f t="shared" si="123"/>
        <v/>
      </c>
      <c r="AU185" t="str">
        <f t="shared" si="124"/>
        <v/>
      </c>
      <c r="AV185" t="str">
        <f t="shared" si="125"/>
        <v/>
      </c>
      <c r="AW185" t="str">
        <f t="shared" si="126"/>
        <v/>
      </c>
      <c r="AX185" t="str">
        <f t="shared" si="127"/>
        <v/>
      </c>
      <c r="AY185" t="str">
        <f t="shared" si="128"/>
        <v/>
      </c>
      <c r="AZ185" t="str">
        <f>IF(OR($A185="",$A185&lt;&gt;Ficha!$C$4),"",COUNTIF($A$2:$A185,Ficha!$C$4))</f>
        <v/>
      </c>
    </row>
    <row r="186" spans="1:52">
      <c r="A186" s="7" t="str">
        <f>IF(INDEX(Banco!$A:$A,ROW())="","",INDEX(Banco!$A:$A,ROW()))</f>
        <v/>
      </c>
      <c r="B186" s="7" t="str">
        <f>IF(INDEX(Banco!$B:$B,ROW())="","",INDEX(Banco!$B:$B,ROW()))</f>
        <v/>
      </c>
      <c r="C186" s="7" t="str">
        <f>IF(INDEX(Banco!$C:$C,ROW())="","",INDEX(Banco!$C:$C,ROW()))</f>
        <v/>
      </c>
      <c r="D186" s="8" t="str">
        <f>IF(INDEX(Banco!$D:$D,ROW())="","",INDEX(Banco!$D:$D,ROW()))</f>
        <v/>
      </c>
      <c r="E186" s="8" t="str">
        <f>IF(INDEX(Banco!$E:$E,ROW())="","",INDEX(Banco!$E:$E,ROW()))</f>
        <v/>
      </c>
      <c r="F186" s="9" t="str">
        <f>IF(INDEX(Banco!$F:$F,ROW())="","",INDEX(Banco!$F:$F,ROW()))</f>
        <v/>
      </c>
      <c r="G186" s="9" t="str">
        <f>IF(INDEX(Banco!$G:$G,ROW())="","",INDEX(Banco!$G:$G,ROW()))</f>
        <v/>
      </c>
      <c r="H186" s="7" t="str">
        <f>IF(INDEX(Banco!$H:$H,ROW())="","",INDEX(Banco!$H:$H,ROW()))</f>
        <v/>
      </c>
      <c r="I186" t="str">
        <f t="shared" si="86"/>
        <v/>
      </c>
      <c r="J186" s="10" t="str">
        <f t="shared" si="87"/>
        <v/>
      </c>
      <c r="K186" s="11" t="str">
        <f t="shared" si="88"/>
        <v>—</v>
      </c>
      <c r="L186" t="str">
        <f t="shared" si="89"/>
        <v/>
      </c>
      <c r="M186" s="11" t="str">
        <f t="shared" si="90"/>
        <v>—</v>
      </c>
      <c r="N186" t="str">
        <f t="shared" si="91"/>
        <v/>
      </c>
      <c r="O186" s="11" t="str">
        <f t="shared" si="92"/>
        <v>—</v>
      </c>
      <c r="P186" t="str">
        <f t="shared" si="93"/>
        <v/>
      </c>
      <c r="Q186" s="11" t="str">
        <f t="shared" si="94"/>
        <v>—</v>
      </c>
      <c r="R186" t="str">
        <f t="shared" si="95"/>
        <v/>
      </c>
      <c r="S186" t="str">
        <f t="shared" si="96"/>
        <v/>
      </c>
      <c r="T186" t="str">
        <f t="shared" si="97"/>
        <v/>
      </c>
      <c r="U186" t="str">
        <f t="shared" si="98"/>
        <v/>
      </c>
      <c r="V186" t="str">
        <f t="shared" si="99"/>
        <v/>
      </c>
      <c r="W186" t="str">
        <f t="shared" si="100"/>
        <v/>
      </c>
      <c r="X186" t="str">
        <f t="shared" si="101"/>
        <v/>
      </c>
      <c r="Y186" t="str">
        <f t="shared" si="102"/>
        <v/>
      </c>
      <c r="Z186" t="str">
        <f t="shared" si="103"/>
        <v/>
      </c>
      <c r="AA186" t="str">
        <f t="shared" si="104"/>
        <v/>
      </c>
      <c r="AB186" t="str">
        <f t="shared" si="105"/>
        <v/>
      </c>
      <c r="AC186" t="str">
        <f t="shared" si="106"/>
        <v/>
      </c>
      <c r="AD186" t="str">
        <f t="shared" si="107"/>
        <v/>
      </c>
      <c r="AE186" t="str">
        <f t="shared" si="108"/>
        <v/>
      </c>
      <c r="AF186" t="str">
        <f t="shared" si="109"/>
        <v/>
      </c>
      <c r="AG186" t="str">
        <f t="shared" si="110"/>
        <v/>
      </c>
      <c r="AH186" t="str">
        <f t="shared" si="111"/>
        <v/>
      </c>
      <c r="AI186" t="str">
        <f t="shared" si="112"/>
        <v/>
      </c>
      <c r="AJ186" t="str">
        <f t="shared" si="113"/>
        <v/>
      </c>
      <c r="AK186" t="str">
        <f t="shared" si="114"/>
        <v/>
      </c>
      <c r="AL186" t="str">
        <f t="shared" si="115"/>
        <v/>
      </c>
      <c r="AM186" t="str">
        <f t="shared" si="116"/>
        <v/>
      </c>
      <c r="AN186" t="str">
        <f t="shared" si="117"/>
        <v/>
      </c>
      <c r="AO186" t="str">
        <f t="shared" si="118"/>
        <v/>
      </c>
      <c r="AP186" t="str">
        <f t="shared" si="119"/>
        <v/>
      </c>
      <c r="AQ186" t="str">
        <f t="shared" si="120"/>
        <v/>
      </c>
      <c r="AR186" t="str">
        <f t="shared" si="121"/>
        <v/>
      </c>
      <c r="AS186" t="str">
        <f t="shared" si="122"/>
        <v/>
      </c>
      <c r="AT186" t="str">
        <f t="shared" si="123"/>
        <v/>
      </c>
      <c r="AU186" t="str">
        <f t="shared" si="124"/>
        <v/>
      </c>
      <c r="AV186" t="str">
        <f t="shared" si="125"/>
        <v/>
      </c>
      <c r="AW186" t="str">
        <f t="shared" si="126"/>
        <v/>
      </c>
      <c r="AX186" t="str">
        <f t="shared" si="127"/>
        <v/>
      </c>
      <c r="AY186" t="str">
        <f t="shared" si="128"/>
        <v/>
      </c>
      <c r="AZ186" t="str">
        <f>IF(OR($A186="",$A186&lt;&gt;Ficha!$C$4),"",COUNTIF($A$2:$A186,Ficha!$C$4))</f>
        <v/>
      </c>
    </row>
    <row r="187" spans="1:52">
      <c r="A187" s="7" t="str">
        <f>IF(INDEX(Banco!$A:$A,ROW())="","",INDEX(Banco!$A:$A,ROW()))</f>
        <v/>
      </c>
      <c r="B187" s="7" t="str">
        <f>IF(INDEX(Banco!$B:$B,ROW())="","",INDEX(Banco!$B:$B,ROW()))</f>
        <v/>
      </c>
      <c r="C187" s="7" t="str">
        <f>IF(INDEX(Banco!$C:$C,ROW())="","",INDEX(Banco!$C:$C,ROW()))</f>
        <v/>
      </c>
      <c r="D187" s="8" t="str">
        <f>IF(INDEX(Banco!$D:$D,ROW())="","",INDEX(Banco!$D:$D,ROW()))</f>
        <v/>
      </c>
      <c r="E187" s="8" t="str">
        <f>IF(INDEX(Banco!$E:$E,ROW())="","",INDEX(Banco!$E:$E,ROW()))</f>
        <v/>
      </c>
      <c r="F187" s="9" t="str">
        <f>IF(INDEX(Banco!$F:$F,ROW())="","",INDEX(Banco!$F:$F,ROW()))</f>
        <v/>
      </c>
      <c r="G187" s="9" t="str">
        <f>IF(INDEX(Banco!$G:$G,ROW())="","",INDEX(Banco!$G:$G,ROW()))</f>
        <v/>
      </c>
      <c r="H187" s="7" t="str">
        <f>IF(INDEX(Banco!$H:$H,ROW())="","",INDEX(Banco!$H:$H,ROW()))</f>
        <v/>
      </c>
      <c r="I187" t="str">
        <f t="shared" si="86"/>
        <v/>
      </c>
      <c r="J187" s="10" t="str">
        <f t="shared" si="87"/>
        <v/>
      </c>
      <c r="K187" s="11" t="str">
        <f t="shared" si="88"/>
        <v>—</v>
      </c>
      <c r="L187" t="str">
        <f t="shared" si="89"/>
        <v/>
      </c>
      <c r="M187" s="11" t="str">
        <f t="shared" si="90"/>
        <v>—</v>
      </c>
      <c r="N187" t="str">
        <f t="shared" si="91"/>
        <v/>
      </c>
      <c r="O187" s="11" t="str">
        <f t="shared" si="92"/>
        <v>—</v>
      </c>
      <c r="P187" t="str">
        <f t="shared" si="93"/>
        <v/>
      </c>
      <c r="Q187" s="11" t="str">
        <f t="shared" si="94"/>
        <v>—</v>
      </c>
      <c r="R187" t="str">
        <f t="shared" si="95"/>
        <v/>
      </c>
      <c r="S187" t="str">
        <f t="shared" si="96"/>
        <v/>
      </c>
      <c r="T187" t="str">
        <f t="shared" si="97"/>
        <v/>
      </c>
      <c r="U187" t="str">
        <f t="shared" si="98"/>
        <v/>
      </c>
      <c r="V187" t="str">
        <f t="shared" si="99"/>
        <v/>
      </c>
      <c r="W187" t="str">
        <f t="shared" si="100"/>
        <v/>
      </c>
      <c r="X187" t="str">
        <f t="shared" si="101"/>
        <v/>
      </c>
      <c r="Y187" t="str">
        <f t="shared" si="102"/>
        <v/>
      </c>
      <c r="Z187" t="str">
        <f t="shared" si="103"/>
        <v/>
      </c>
      <c r="AA187" t="str">
        <f t="shared" si="104"/>
        <v/>
      </c>
      <c r="AB187" t="str">
        <f t="shared" si="105"/>
        <v/>
      </c>
      <c r="AC187" t="str">
        <f t="shared" si="106"/>
        <v/>
      </c>
      <c r="AD187" t="str">
        <f t="shared" si="107"/>
        <v/>
      </c>
      <c r="AE187" t="str">
        <f t="shared" si="108"/>
        <v/>
      </c>
      <c r="AF187" t="str">
        <f t="shared" si="109"/>
        <v/>
      </c>
      <c r="AG187" t="str">
        <f t="shared" si="110"/>
        <v/>
      </c>
      <c r="AH187" t="str">
        <f t="shared" si="111"/>
        <v/>
      </c>
      <c r="AI187" t="str">
        <f t="shared" si="112"/>
        <v/>
      </c>
      <c r="AJ187" t="str">
        <f t="shared" si="113"/>
        <v/>
      </c>
      <c r="AK187" t="str">
        <f t="shared" si="114"/>
        <v/>
      </c>
      <c r="AL187" t="str">
        <f t="shared" si="115"/>
        <v/>
      </c>
      <c r="AM187" t="str">
        <f t="shared" si="116"/>
        <v/>
      </c>
      <c r="AN187" t="str">
        <f t="shared" si="117"/>
        <v/>
      </c>
      <c r="AO187" t="str">
        <f t="shared" si="118"/>
        <v/>
      </c>
      <c r="AP187" t="str">
        <f t="shared" si="119"/>
        <v/>
      </c>
      <c r="AQ187" t="str">
        <f t="shared" si="120"/>
        <v/>
      </c>
      <c r="AR187" t="str">
        <f t="shared" si="121"/>
        <v/>
      </c>
      <c r="AS187" t="str">
        <f t="shared" si="122"/>
        <v/>
      </c>
      <c r="AT187" t="str">
        <f t="shared" si="123"/>
        <v/>
      </c>
      <c r="AU187" t="str">
        <f t="shared" si="124"/>
        <v/>
      </c>
      <c r="AV187" t="str">
        <f t="shared" si="125"/>
        <v/>
      </c>
      <c r="AW187" t="str">
        <f t="shared" si="126"/>
        <v/>
      </c>
      <c r="AX187" t="str">
        <f t="shared" si="127"/>
        <v/>
      </c>
      <c r="AY187" t="str">
        <f t="shared" si="128"/>
        <v/>
      </c>
      <c r="AZ187" t="str">
        <f>IF(OR($A187="",$A187&lt;&gt;Ficha!$C$4),"",COUNTIF($A$2:$A187,Ficha!$C$4))</f>
        <v/>
      </c>
    </row>
    <row r="188" spans="1:52">
      <c r="A188" s="7" t="str">
        <f>IF(INDEX(Banco!$A:$A,ROW())="","",INDEX(Banco!$A:$A,ROW()))</f>
        <v/>
      </c>
      <c r="B188" s="7" t="str">
        <f>IF(INDEX(Banco!$B:$B,ROW())="","",INDEX(Banco!$B:$B,ROW()))</f>
        <v/>
      </c>
      <c r="C188" s="7" t="str">
        <f>IF(INDEX(Banco!$C:$C,ROW())="","",INDEX(Banco!$C:$C,ROW()))</f>
        <v/>
      </c>
      <c r="D188" s="8" t="str">
        <f>IF(INDEX(Banco!$D:$D,ROW())="","",INDEX(Banco!$D:$D,ROW()))</f>
        <v/>
      </c>
      <c r="E188" s="8" t="str">
        <f>IF(INDEX(Banco!$E:$E,ROW())="","",INDEX(Banco!$E:$E,ROW()))</f>
        <v/>
      </c>
      <c r="F188" s="9" t="str">
        <f>IF(INDEX(Banco!$F:$F,ROW())="","",INDEX(Banco!$F:$F,ROW()))</f>
        <v/>
      </c>
      <c r="G188" s="9" t="str">
        <f>IF(INDEX(Banco!$G:$G,ROW())="","",INDEX(Banco!$G:$G,ROW()))</f>
        <v/>
      </c>
      <c r="H188" s="7" t="str">
        <f>IF(INDEX(Banco!$H:$H,ROW())="","",INDEX(Banco!$H:$H,ROW()))</f>
        <v/>
      </c>
      <c r="I188" t="str">
        <f t="shared" si="86"/>
        <v/>
      </c>
      <c r="J188" s="10" t="str">
        <f t="shared" si="87"/>
        <v/>
      </c>
      <c r="K188" s="11" t="str">
        <f t="shared" si="88"/>
        <v>—</v>
      </c>
      <c r="L188" t="str">
        <f t="shared" si="89"/>
        <v/>
      </c>
      <c r="M188" s="11" t="str">
        <f t="shared" si="90"/>
        <v>—</v>
      </c>
      <c r="N188" t="str">
        <f t="shared" si="91"/>
        <v/>
      </c>
      <c r="O188" s="11" t="str">
        <f t="shared" si="92"/>
        <v>—</v>
      </c>
      <c r="P188" t="str">
        <f t="shared" si="93"/>
        <v/>
      </c>
      <c r="Q188" s="11" t="str">
        <f t="shared" si="94"/>
        <v>—</v>
      </c>
      <c r="R188" t="str">
        <f t="shared" si="95"/>
        <v/>
      </c>
      <c r="S188" t="str">
        <f t="shared" si="96"/>
        <v/>
      </c>
      <c r="T188" t="str">
        <f t="shared" si="97"/>
        <v/>
      </c>
      <c r="U188" t="str">
        <f t="shared" si="98"/>
        <v/>
      </c>
      <c r="V188" t="str">
        <f t="shared" si="99"/>
        <v/>
      </c>
      <c r="W188" t="str">
        <f t="shared" si="100"/>
        <v/>
      </c>
      <c r="X188" t="str">
        <f t="shared" si="101"/>
        <v/>
      </c>
      <c r="Y188" t="str">
        <f t="shared" si="102"/>
        <v/>
      </c>
      <c r="Z188" t="str">
        <f t="shared" si="103"/>
        <v/>
      </c>
      <c r="AA188" t="str">
        <f t="shared" si="104"/>
        <v/>
      </c>
      <c r="AB188" t="str">
        <f t="shared" si="105"/>
        <v/>
      </c>
      <c r="AC188" t="str">
        <f t="shared" si="106"/>
        <v/>
      </c>
      <c r="AD188" t="str">
        <f t="shared" si="107"/>
        <v/>
      </c>
      <c r="AE188" t="str">
        <f t="shared" si="108"/>
        <v/>
      </c>
      <c r="AF188" t="str">
        <f t="shared" si="109"/>
        <v/>
      </c>
      <c r="AG188" t="str">
        <f t="shared" si="110"/>
        <v/>
      </c>
      <c r="AH188" t="str">
        <f t="shared" si="111"/>
        <v/>
      </c>
      <c r="AI188" t="str">
        <f t="shared" si="112"/>
        <v/>
      </c>
      <c r="AJ188" t="str">
        <f t="shared" si="113"/>
        <v/>
      </c>
      <c r="AK188" t="str">
        <f t="shared" si="114"/>
        <v/>
      </c>
      <c r="AL188" t="str">
        <f t="shared" si="115"/>
        <v/>
      </c>
      <c r="AM188" t="str">
        <f t="shared" si="116"/>
        <v/>
      </c>
      <c r="AN188" t="str">
        <f t="shared" si="117"/>
        <v/>
      </c>
      <c r="AO188" t="str">
        <f t="shared" si="118"/>
        <v/>
      </c>
      <c r="AP188" t="str">
        <f t="shared" si="119"/>
        <v/>
      </c>
      <c r="AQ188" t="str">
        <f t="shared" si="120"/>
        <v/>
      </c>
      <c r="AR188" t="str">
        <f t="shared" si="121"/>
        <v/>
      </c>
      <c r="AS188" t="str">
        <f t="shared" si="122"/>
        <v/>
      </c>
      <c r="AT188" t="str">
        <f t="shared" si="123"/>
        <v/>
      </c>
      <c r="AU188" t="str">
        <f t="shared" si="124"/>
        <v/>
      </c>
      <c r="AV188" t="str">
        <f t="shared" si="125"/>
        <v/>
      </c>
      <c r="AW188" t="str">
        <f t="shared" si="126"/>
        <v/>
      </c>
      <c r="AX188" t="str">
        <f t="shared" si="127"/>
        <v/>
      </c>
      <c r="AY188" t="str">
        <f t="shared" si="128"/>
        <v/>
      </c>
      <c r="AZ188" t="str">
        <f>IF(OR($A188="",$A188&lt;&gt;Ficha!$C$4),"",COUNTIF($A$2:$A188,Ficha!$C$4))</f>
        <v/>
      </c>
    </row>
    <row r="189" spans="1:52">
      <c r="A189" s="7" t="str">
        <f>IF(INDEX(Banco!$A:$A,ROW())="","",INDEX(Banco!$A:$A,ROW()))</f>
        <v/>
      </c>
      <c r="B189" s="7" t="str">
        <f>IF(INDEX(Banco!$B:$B,ROW())="","",INDEX(Banco!$B:$B,ROW()))</f>
        <v/>
      </c>
      <c r="C189" s="7" t="str">
        <f>IF(INDEX(Banco!$C:$C,ROW())="","",INDEX(Banco!$C:$C,ROW()))</f>
        <v/>
      </c>
      <c r="D189" s="8" t="str">
        <f>IF(INDEX(Banco!$D:$D,ROW())="","",INDEX(Banco!$D:$D,ROW()))</f>
        <v/>
      </c>
      <c r="E189" s="8" t="str">
        <f>IF(INDEX(Banco!$E:$E,ROW())="","",INDEX(Banco!$E:$E,ROW()))</f>
        <v/>
      </c>
      <c r="F189" s="9" t="str">
        <f>IF(INDEX(Banco!$F:$F,ROW())="","",INDEX(Banco!$F:$F,ROW()))</f>
        <v/>
      </c>
      <c r="G189" s="9" t="str">
        <f>IF(INDEX(Banco!$G:$G,ROW())="","",INDEX(Banco!$G:$G,ROW()))</f>
        <v/>
      </c>
      <c r="H189" s="7" t="str">
        <f>IF(INDEX(Banco!$H:$H,ROW())="","",INDEX(Banco!$H:$H,ROW()))</f>
        <v/>
      </c>
      <c r="I189" t="str">
        <f t="shared" si="86"/>
        <v/>
      </c>
      <c r="J189" s="10" t="str">
        <f t="shared" si="87"/>
        <v/>
      </c>
      <c r="K189" s="11" t="str">
        <f t="shared" si="88"/>
        <v>—</v>
      </c>
      <c r="L189" t="str">
        <f t="shared" si="89"/>
        <v/>
      </c>
      <c r="M189" s="11" t="str">
        <f t="shared" si="90"/>
        <v>—</v>
      </c>
      <c r="N189" t="str">
        <f t="shared" si="91"/>
        <v/>
      </c>
      <c r="O189" s="11" t="str">
        <f t="shared" si="92"/>
        <v>—</v>
      </c>
      <c r="P189" t="str">
        <f t="shared" si="93"/>
        <v/>
      </c>
      <c r="Q189" s="11" t="str">
        <f t="shared" si="94"/>
        <v>—</v>
      </c>
      <c r="R189" t="str">
        <f t="shared" si="95"/>
        <v/>
      </c>
      <c r="S189" t="str">
        <f t="shared" si="96"/>
        <v/>
      </c>
      <c r="T189" t="str">
        <f t="shared" si="97"/>
        <v/>
      </c>
      <c r="U189" t="str">
        <f t="shared" si="98"/>
        <v/>
      </c>
      <c r="V189" t="str">
        <f t="shared" si="99"/>
        <v/>
      </c>
      <c r="W189" t="str">
        <f t="shared" si="100"/>
        <v/>
      </c>
      <c r="X189" t="str">
        <f t="shared" si="101"/>
        <v/>
      </c>
      <c r="Y189" t="str">
        <f t="shared" si="102"/>
        <v/>
      </c>
      <c r="Z189" t="str">
        <f t="shared" si="103"/>
        <v/>
      </c>
      <c r="AA189" t="str">
        <f t="shared" si="104"/>
        <v/>
      </c>
      <c r="AB189" t="str">
        <f t="shared" si="105"/>
        <v/>
      </c>
      <c r="AC189" t="str">
        <f t="shared" si="106"/>
        <v/>
      </c>
      <c r="AD189" t="str">
        <f t="shared" si="107"/>
        <v/>
      </c>
      <c r="AE189" t="str">
        <f t="shared" si="108"/>
        <v/>
      </c>
      <c r="AF189" t="str">
        <f t="shared" si="109"/>
        <v/>
      </c>
      <c r="AG189" t="str">
        <f t="shared" si="110"/>
        <v/>
      </c>
      <c r="AH189" t="str">
        <f t="shared" si="111"/>
        <v/>
      </c>
      <c r="AI189" t="str">
        <f t="shared" si="112"/>
        <v/>
      </c>
      <c r="AJ189" t="str">
        <f t="shared" si="113"/>
        <v/>
      </c>
      <c r="AK189" t="str">
        <f t="shared" si="114"/>
        <v/>
      </c>
      <c r="AL189" t="str">
        <f t="shared" si="115"/>
        <v/>
      </c>
      <c r="AM189" t="str">
        <f t="shared" si="116"/>
        <v/>
      </c>
      <c r="AN189" t="str">
        <f t="shared" si="117"/>
        <v/>
      </c>
      <c r="AO189" t="str">
        <f t="shared" si="118"/>
        <v/>
      </c>
      <c r="AP189" t="str">
        <f t="shared" si="119"/>
        <v/>
      </c>
      <c r="AQ189" t="str">
        <f t="shared" si="120"/>
        <v/>
      </c>
      <c r="AR189" t="str">
        <f t="shared" si="121"/>
        <v/>
      </c>
      <c r="AS189" t="str">
        <f t="shared" si="122"/>
        <v/>
      </c>
      <c r="AT189" t="str">
        <f t="shared" si="123"/>
        <v/>
      </c>
      <c r="AU189" t="str">
        <f t="shared" si="124"/>
        <v/>
      </c>
      <c r="AV189" t="str">
        <f t="shared" si="125"/>
        <v/>
      </c>
      <c r="AW189" t="str">
        <f t="shared" si="126"/>
        <v/>
      </c>
      <c r="AX189" t="str">
        <f t="shared" si="127"/>
        <v/>
      </c>
      <c r="AY189" t="str">
        <f t="shared" si="128"/>
        <v/>
      </c>
      <c r="AZ189" t="str">
        <f>IF(OR($A189="",$A189&lt;&gt;Ficha!$C$4),"",COUNTIF($A$2:$A189,Ficha!$C$4))</f>
        <v/>
      </c>
    </row>
    <row r="190" spans="1:52">
      <c r="A190" s="7" t="str">
        <f>IF(INDEX(Banco!$A:$A,ROW())="","",INDEX(Banco!$A:$A,ROW()))</f>
        <v/>
      </c>
      <c r="B190" s="7" t="str">
        <f>IF(INDEX(Banco!$B:$B,ROW())="","",INDEX(Banco!$B:$B,ROW()))</f>
        <v/>
      </c>
      <c r="C190" s="7" t="str">
        <f>IF(INDEX(Banco!$C:$C,ROW())="","",INDEX(Banco!$C:$C,ROW()))</f>
        <v/>
      </c>
      <c r="D190" s="8" t="str">
        <f>IF(INDEX(Banco!$D:$D,ROW())="","",INDEX(Banco!$D:$D,ROW()))</f>
        <v/>
      </c>
      <c r="E190" s="8" t="str">
        <f>IF(INDEX(Banco!$E:$E,ROW())="","",INDEX(Banco!$E:$E,ROW()))</f>
        <v/>
      </c>
      <c r="F190" s="9" t="str">
        <f>IF(INDEX(Banco!$F:$F,ROW())="","",INDEX(Banco!$F:$F,ROW()))</f>
        <v/>
      </c>
      <c r="G190" s="9" t="str">
        <f>IF(INDEX(Banco!$G:$G,ROW())="","",INDEX(Banco!$G:$G,ROW()))</f>
        <v/>
      </c>
      <c r="H190" s="7" t="str">
        <f>IF(INDEX(Banco!$H:$H,ROW())="","",INDEX(Banco!$H:$H,ROW()))</f>
        <v/>
      </c>
      <c r="I190" t="str">
        <f t="shared" si="86"/>
        <v/>
      </c>
      <c r="J190" s="10" t="str">
        <f t="shared" si="87"/>
        <v/>
      </c>
      <c r="K190" s="11" t="str">
        <f t="shared" si="88"/>
        <v>—</v>
      </c>
      <c r="L190" t="str">
        <f t="shared" si="89"/>
        <v/>
      </c>
      <c r="M190" s="11" t="str">
        <f t="shared" si="90"/>
        <v>—</v>
      </c>
      <c r="N190" t="str">
        <f t="shared" si="91"/>
        <v/>
      </c>
      <c r="O190" s="11" t="str">
        <f t="shared" si="92"/>
        <v>—</v>
      </c>
      <c r="P190" t="str">
        <f t="shared" si="93"/>
        <v/>
      </c>
      <c r="Q190" s="11" t="str">
        <f t="shared" si="94"/>
        <v>—</v>
      </c>
      <c r="R190" t="str">
        <f t="shared" si="95"/>
        <v/>
      </c>
      <c r="S190" t="str">
        <f t="shared" si="96"/>
        <v/>
      </c>
      <c r="T190" t="str">
        <f t="shared" si="97"/>
        <v/>
      </c>
      <c r="U190" t="str">
        <f t="shared" si="98"/>
        <v/>
      </c>
      <c r="V190" t="str">
        <f t="shared" si="99"/>
        <v/>
      </c>
      <c r="W190" t="str">
        <f t="shared" si="100"/>
        <v/>
      </c>
      <c r="X190" t="str">
        <f t="shared" si="101"/>
        <v/>
      </c>
      <c r="Y190" t="str">
        <f t="shared" si="102"/>
        <v/>
      </c>
      <c r="Z190" t="str">
        <f t="shared" si="103"/>
        <v/>
      </c>
      <c r="AA190" t="str">
        <f t="shared" si="104"/>
        <v/>
      </c>
      <c r="AB190" t="str">
        <f t="shared" si="105"/>
        <v/>
      </c>
      <c r="AC190" t="str">
        <f t="shared" si="106"/>
        <v/>
      </c>
      <c r="AD190" t="str">
        <f t="shared" si="107"/>
        <v/>
      </c>
      <c r="AE190" t="str">
        <f t="shared" si="108"/>
        <v/>
      </c>
      <c r="AF190" t="str">
        <f t="shared" si="109"/>
        <v/>
      </c>
      <c r="AG190" t="str">
        <f t="shared" si="110"/>
        <v/>
      </c>
      <c r="AH190" t="str">
        <f t="shared" si="111"/>
        <v/>
      </c>
      <c r="AI190" t="str">
        <f t="shared" si="112"/>
        <v/>
      </c>
      <c r="AJ190" t="str">
        <f t="shared" si="113"/>
        <v/>
      </c>
      <c r="AK190" t="str">
        <f t="shared" si="114"/>
        <v/>
      </c>
      <c r="AL190" t="str">
        <f t="shared" si="115"/>
        <v/>
      </c>
      <c r="AM190" t="str">
        <f t="shared" si="116"/>
        <v/>
      </c>
      <c r="AN190" t="str">
        <f t="shared" si="117"/>
        <v/>
      </c>
      <c r="AO190" t="str">
        <f t="shared" si="118"/>
        <v/>
      </c>
      <c r="AP190" t="str">
        <f t="shared" si="119"/>
        <v/>
      </c>
      <c r="AQ190" t="str">
        <f t="shared" si="120"/>
        <v/>
      </c>
      <c r="AR190" t="str">
        <f t="shared" si="121"/>
        <v/>
      </c>
      <c r="AS190" t="str">
        <f t="shared" si="122"/>
        <v/>
      </c>
      <c r="AT190" t="str">
        <f t="shared" si="123"/>
        <v/>
      </c>
      <c r="AU190" t="str">
        <f t="shared" si="124"/>
        <v/>
      </c>
      <c r="AV190" t="str">
        <f t="shared" si="125"/>
        <v/>
      </c>
      <c r="AW190" t="str">
        <f t="shared" si="126"/>
        <v/>
      </c>
      <c r="AX190" t="str">
        <f t="shared" si="127"/>
        <v/>
      </c>
      <c r="AY190" t="str">
        <f t="shared" si="128"/>
        <v/>
      </c>
      <c r="AZ190" t="str">
        <f>IF(OR($A190="",$A190&lt;&gt;Ficha!$C$4),"",COUNTIF($A$2:$A190,Ficha!$C$4))</f>
        <v/>
      </c>
    </row>
    <row r="191" spans="1:52">
      <c r="A191" s="7" t="str">
        <f>IF(INDEX(Banco!$A:$A,ROW())="","",INDEX(Banco!$A:$A,ROW()))</f>
        <v/>
      </c>
      <c r="B191" s="7" t="str">
        <f>IF(INDEX(Banco!$B:$B,ROW())="","",INDEX(Banco!$B:$B,ROW()))</f>
        <v/>
      </c>
      <c r="C191" s="7" t="str">
        <f>IF(INDEX(Banco!$C:$C,ROW())="","",INDEX(Banco!$C:$C,ROW()))</f>
        <v/>
      </c>
      <c r="D191" s="8" t="str">
        <f>IF(INDEX(Banco!$D:$D,ROW())="","",INDEX(Banco!$D:$D,ROW()))</f>
        <v/>
      </c>
      <c r="E191" s="8" t="str">
        <f>IF(INDEX(Banco!$E:$E,ROW())="","",INDEX(Banco!$E:$E,ROW()))</f>
        <v/>
      </c>
      <c r="F191" s="9" t="str">
        <f>IF(INDEX(Banco!$F:$F,ROW())="","",INDEX(Banco!$F:$F,ROW()))</f>
        <v/>
      </c>
      <c r="G191" s="9" t="str">
        <f>IF(INDEX(Banco!$G:$G,ROW())="","",INDEX(Banco!$G:$G,ROW()))</f>
        <v/>
      </c>
      <c r="H191" s="7" t="str">
        <f>IF(INDEX(Banco!$H:$H,ROW())="","",INDEX(Banco!$H:$H,ROW()))</f>
        <v/>
      </c>
      <c r="I191" t="str">
        <f t="shared" si="86"/>
        <v/>
      </c>
      <c r="J191" s="10" t="str">
        <f t="shared" si="87"/>
        <v/>
      </c>
      <c r="K191" s="11" t="str">
        <f t="shared" si="88"/>
        <v>—</v>
      </c>
      <c r="L191" t="str">
        <f t="shared" si="89"/>
        <v/>
      </c>
      <c r="M191" s="11" t="str">
        <f t="shared" si="90"/>
        <v>—</v>
      </c>
      <c r="N191" t="str">
        <f t="shared" si="91"/>
        <v/>
      </c>
      <c r="O191" s="11" t="str">
        <f t="shared" si="92"/>
        <v>—</v>
      </c>
      <c r="P191" t="str">
        <f t="shared" si="93"/>
        <v/>
      </c>
      <c r="Q191" s="11" t="str">
        <f t="shared" si="94"/>
        <v>—</v>
      </c>
      <c r="R191" t="str">
        <f t="shared" si="95"/>
        <v/>
      </c>
      <c r="S191" t="str">
        <f t="shared" si="96"/>
        <v/>
      </c>
      <c r="T191" t="str">
        <f t="shared" si="97"/>
        <v/>
      </c>
      <c r="U191" t="str">
        <f t="shared" si="98"/>
        <v/>
      </c>
      <c r="V191" t="str">
        <f t="shared" si="99"/>
        <v/>
      </c>
      <c r="W191" t="str">
        <f t="shared" si="100"/>
        <v/>
      </c>
      <c r="X191" t="str">
        <f t="shared" si="101"/>
        <v/>
      </c>
      <c r="Y191" t="str">
        <f t="shared" si="102"/>
        <v/>
      </c>
      <c r="Z191" t="str">
        <f t="shared" si="103"/>
        <v/>
      </c>
      <c r="AA191" t="str">
        <f t="shared" si="104"/>
        <v/>
      </c>
      <c r="AB191" t="str">
        <f t="shared" si="105"/>
        <v/>
      </c>
      <c r="AC191" t="str">
        <f t="shared" si="106"/>
        <v/>
      </c>
      <c r="AD191" t="str">
        <f t="shared" si="107"/>
        <v/>
      </c>
      <c r="AE191" t="str">
        <f t="shared" si="108"/>
        <v/>
      </c>
      <c r="AF191" t="str">
        <f t="shared" si="109"/>
        <v/>
      </c>
      <c r="AG191" t="str">
        <f t="shared" si="110"/>
        <v/>
      </c>
      <c r="AH191" t="str">
        <f t="shared" si="111"/>
        <v/>
      </c>
      <c r="AI191" t="str">
        <f t="shared" si="112"/>
        <v/>
      </c>
      <c r="AJ191" t="str">
        <f t="shared" si="113"/>
        <v/>
      </c>
      <c r="AK191" t="str">
        <f t="shared" si="114"/>
        <v/>
      </c>
      <c r="AL191" t="str">
        <f t="shared" si="115"/>
        <v/>
      </c>
      <c r="AM191" t="str">
        <f t="shared" si="116"/>
        <v/>
      </c>
      <c r="AN191" t="str">
        <f t="shared" si="117"/>
        <v/>
      </c>
      <c r="AO191" t="str">
        <f t="shared" si="118"/>
        <v/>
      </c>
      <c r="AP191" t="str">
        <f t="shared" si="119"/>
        <v/>
      </c>
      <c r="AQ191" t="str">
        <f t="shared" si="120"/>
        <v/>
      </c>
      <c r="AR191" t="str">
        <f t="shared" si="121"/>
        <v/>
      </c>
      <c r="AS191" t="str">
        <f t="shared" si="122"/>
        <v/>
      </c>
      <c r="AT191" t="str">
        <f t="shared" si="123"/>
        <v/>
      </c>
      <c r="AU191" t="str">
        <f t="shared" si="124"/>
        <v/>
      </c>
      <c r="AV191" t="str">
        <f t="shared" si="125"/>
        <v/>
      </c>
      <c r="AW191" t="str">
        <f t="shared" si="126"/>
        <v/>
      </c>
      <c r="AX191" t="str">
        <f t="shared" si="127"/>
        <v/>
      </c>
      <c r="AY191" t="str">
        <f t="shared" si="128"/>
        <v/>
      </c>
      <c r="AZ191" t="str">
        <f>IF(OR($A191="",$A191&lt;&gt;Ficha!$C$4),"",COUNTIF($A$2:$A191,Ficha!$C$4))</f>
        <v/>
      </c>
    </row>
    <row r="192" spans="1:52">
      <c r="A192" s="7" t="str">
        <f>IF(INDEX(Banco!$A:$A,ROW())="","",INDEX(Banco!$A:$A,ROW()))</f>
        <v/>
      </c>
      <c r="B192" s="7" t="str">
        <f>IF(INDEX(Banco!$B:$B,ROW())="","",INDEX(Banco!$B:$B,ROW()))</f>
        <v/>
      </c>
      <c r="C192" s="7" t="str">
        <f>IF(INDEX(Banco!$C:$C,ROW())="","",INDEX(Banco!$C:$C,ROW()))</f>
        <v/>
      </c>
      <c r="D192" s="8" t="str">
        <f>IF(INDEX(Banco!$D:$D,ROW())="","",INDEX(Banco!$D:$D,ROW()))</f>
        <v/>
      </c>
      <c r="E192" s="8" t="str">
        <f>IF(INDEX(Banco!$E:$E,ROW())="","",INDEX(Banco!$E:$E,ROW()))</f>
        <v/>
      </c>
      <c r="F192" s="9" t="str">
        <f>IF(INDEX(Banco!$F:$F,ROW())="","",INDEX(Banco!$F:$F,ROW()))</f>
        <v/>
      </c>
      <c r="G192" s="9" t="str">
        <f>IF(INDEX(Banco!$G:$G,ROW())="","",INDEX(Banco!$G:$G,ROW()))</f>
        <v/>
      </c>
      <c r="H192" s="7" t="str">
        <f>IF(INDEX(Banco!$H:$H,ROW())="","",INDEX(Banco!$H:$H,ROW()))</f>
        <v/>
      </c>
      <c r="I192" t="str">
        <f t="shared" si="86"/>
        <v/>
      </c>
      <c r="J192" s="10" t="str">
        <f t="shared" si="87"/>
        <v/>
      </c>
      <c r="K192" s="11" t="str">
        <f t="shared" si="88"/>
        <v>—</v>
      </c>
      <c r="L192" t="str">
        <f t="shared" si="89"/>
        <v/>
      </c>
      <c r="M192" s="11" t="str">
        <f t="shared" si="90"/>
        <v>—</v>
      </c>
      <c r="N192" t="str">
        <f t="shared" si="91"/>
        <v/>
      </c>
      <c r="O192" s="11" t="str">
        <f t="shared" si="92"/>
        <v>—</v>
      </c>
      <c r="P192" t="str">
        <f t="shared" si="93"/>
        <v/>
      </c>
      <c r="Q192" s="11" t="str">
        <f t="shared" si="94"/>
        <v>—</v>
      </c>
      <c r="R192" t="str">
        <f t="shared" si="95"/>
        <v/>
      </c>
      <c r="S192" t="str">
        <f t="shared" si="96"/>
        <v/>
      </c>
      <c r="T192" t="str">
        <f t="shared" si="97"/>
        <v/>
      </c>
      <c r="U192" t="str">
        <f t="shared" si="98"/>
        <v/>
      </c>
      <c r="V192" t="str">
        <f t="shared" si="99"/>
        <v/>
      </c>
      <c r="W192" t="str">
        <f t="shared" si="100"/>
        <v/>
      </c>
      <c r="X192" t="str">
        <f t="shared" si="101"/>
        <v/>
      </c>
      <c r="Y192" t="str">
        <f t="shared" si="102"/>
        <v/>
      </c>
      <c r="Z192" t="str">
        <f t="shared" si="103"/>
        <v/>
      </c>
      <c r="AA192" t="str">
        <f t="shared" si="104"/>
        <v/>
      </c>
      <c r="AB192" t="str">
        <f t="shared" si="105"/>
        <v/>
      </c>
      <c r="AC192" t="str">
        <f t="shared" si="106"/>
        <v/>
      </c>
      <c r="AD192" t="str">
        <f t="shared" si="107"/>
        <v/>
      </c>
      <c r="AE192" t="str">
        <f t="shared" si="108"/>
        <v/>
      </c>
      <c r="AF192" t="str">
        <f t="shared" si="109"/>
        <v/>
      </c>
      <c r="AG192" t="str">
        <f t="shared" si="110"/>
        <v/>
      </c>
      <c r="AH192" t="str">
        <f t="shared" si="111"/>
        <v/>
      </c>
      <c r="AI192" t="str">
        <f t="shared" si="112"/>
        <v/>
      </c>
      <c r="AJ192" t="str">
        <f t="shared" si="113"/>
        <v/>
      </c>
      <c r="AK192" t="str">
        <f t="shared" si="114"/>
        <v/>
      </c>
      <c r="AL192" t="str">
        <f t="shared" si="115"/>
        <v/>
      </c>
      <c r="AM192" t="str">
        <f t="shared" si="116"/>
        <v/>
      </c>
      <c r="AN192" t="str">
        <f t="shared" si="117"/>
        <v/>
      </c>
      <c r="AO192" t="str">
        <f t="shared" si="118"/>
        <v/>
      </c>
      <c r="AP192" t="str">
        <f t="shared" si="119"/>
        <v/>
      </c>
      <c r="AQ192" t="str">
        <f t="shared" si="120"/>
        <v/>
      </c>
      <c r="AR192" t="str">
        <f t="shared" si="121"/>
        <v/>
      </c>
      <c r="AS192" t="str">
        <f t="shared" si="122"/>
        <v/>
      </c>
      <c r="AT192" t="str">
        <f t="shared" si="123"/>
        <v/>
      </c>
      <c r="AU192" t="str">
        <f t="shared" si="124"/>
        <v/>
      </c>
      <c r="AV192" t="str">
        <f t="shared" si="125"/>
        <v/>
      </c>
      <c r="AW192" t="str">
        <f t="shared" si="126"/>
        <v/>
      </c>
      <c r="AX192" t="str">
        <f t="shared" si="127"/>
        <v/>
      </c>
      <c r="AY192" t="str">
        <f t="shared" si="128"/>
        <v/>
      </c>
      <c r="AZ192" t="str">
        <f>IF(OR($A192="",$A192&lt;&gt;Ficha!$C$4),"",COUNTIF($A$2:$A192,Ficha!$C$4))</f>
        <v/>
      </c>
    </row>
    <row r="193" spans="1:52">
      <c r="A193" s="7" t="str">
        <f>IF(INDEX(Banco!$A:$A,ROW())="","",INDEX(Banco!$A:$A,ROW()))</f>
        <v/>
      </c>
      <c r="B193" s="7" t="str">
        <f>IF(INDEX(Banco!$B:$B,ROW())="","",INDEX(Banco!$B:$B,ROW()))</f>
        <v/>
      </c>
      <c r="C193" s="7" t="str">
        <f>IF(INDEX(Banco!$C:$C,ROW())="","",INDEX(Banco!$C:$C,ROW()))</f>
        <v/>
      </c>
      <c r="D193" s="8" t="str">
        <f>IF(INDEX(Banco!$D:$D,ROW())="","",INDEX(Banco!$D:$D,ROW()))</f>
        <v/>
      </c>
      <c r="E193" s="8" t="str">
        <f>IF(INDEX(Banco!$E:$E,ROW())="","",INDEX(Banco!$E:$E,ROW()))</f>
        <v/>
      </c>
      <c r="F193" s="9" t="str">
        <f>IF(INDEX(Banco!$F:$F,ROW())="","",INDEX(Banco!$F:$F,ROW()))</f>
        <v/>
      </c>
      <c r="G193" s="9" t="str">
        <f>IF(INDEX(Banco!$G:$G,ROW())="","",INDEX(Banco!$G:$G,ROW()))</f>
        <v/>
      </c>
      <c r="H193" s="7" t="str">
        <f>IF(INDEX(Banco!$H:$H,ROW())="","",INDEX(Banco!$H:$H,ROW()))</f>
        <v/>
      </c>
      <c r="I193" t="str">
        <f t="shared" si="86"/>
        <v/>
      </c>
      <c r="J193" s="10" t="str">
        <f t="shared" si="87"/>
        <v/>
      </c>
      <c r="K193" s="11" t="str">
        <f t="shared" si="88"/>
        <v>—</v>
      </c>
      <c r="L193" t="str">
        <f t="shared" si="89"/>
        <v/>
      </c>
      <c r="M193" s="11" t="str">
        <f t="shared" si="90"/>
        <v>—</v>
      </c>
      <c r="N193" t="str">
        <f t="shared" si="91"/>
        <v/>
      </c>
      <c r="O193" s="11" t="str">
        <f t="shared" si="92"/>
        <v>—</v>
      </c>
      <c r="P193" t="str">
        <f t="shared" si="93"/>
        <v/>
      </c>
      <c r="Q193" s="11" t="str">
        <f t="shared" si="94"/>
        <v>—</v>
      </c>
      <c r="R193" t="str">
        <f t="shared" si="95"/>
        <v/>
      </c>
      <c r="S193" t="str">
        <f t="shared" si="96"/>
        <v/>
      </c>
      <c r="T193" t="str">
        <f t="shared" si="97"/>
        <v/>
      </c>
      <c r="U193" t="str">
        <f t="shared" si="98"/>
        <v/>
      </c>
      <c r="V193" t="str">
        <f t="shared" si="99"/>
        <v/>
      </c>
      <c r="W193" t="str">
        <f t="shared" si="100"/>
        <v/>
      </c>
      <c r="X193" t="str">
        <f t="shared" si="101"/>
        <v/>
      </c>
      <c r="Y193" t="str">
        <f t="shared" si="102"/>
        <v/>
      </c>
      <c r="Z193" t="str">
        <f t="shared" si="103"/>
        <v/>
      </c>
      <c r="AA193" t="str">
        <f t="shared" si="104"/>
        <v/>
      </c>
      <c r="AB193" t="str">
        <f t="shared" si="105"/>
        <v/>
      </c>
      <c r="AC193" t="str">
        <f t="shared" si="106"/>
        <v/>
      </c>
      <c r="AD193" t="str">
        <f t="shared" si="107"/>
        <v/>
      </c>
      <c r="AE193" t="str">
        <f t="shared" si="108"/>
        <v/>
      </c>
      <c r="AF193" t="str">
        <f t="shared" si="109"/>
        <v/>
      </c>
      <c r="AG193" t="str">
        <f t="shared" si="110"/>
        <v/>
      </c>
      <c r="AH193" t="str">
        <f t="shared" si="111"/>
        <v/>
      </c>
      <c r="AI193" t="str">
        <f t="shared" si="112"/>
        <v/>
      </c>
      <c r="AJ193" t="str">
        <f t="shared" si="113"/>
        <v/>
      </c>
      <c r="AK193" t="str">
        <f t="shared" si="114"/>
        <v/>
      </c>
      <c r="AL193" t="str">
        <f t="shared" si="115"/>
        <v/>
      </c>
      <c r="AM193" t="str">
        <f t="shared" si="116"/>
        <v/>
      </c>
      <c r="AN193" t="str">
        <f t="shared" si="117"/>
        <v/>
      </c>
      <c r="AO193" t="str">
        <f t="shared" si="118"/>
        <v/>
      </c>
      <c r="AP193" t="str">
        <f t="shared" si="119"/>
        <v/>
      </c>
      <c r="AQ193" t="str">
        <f t="shared" si="120"/>
        <v/>
      </c>
      <c r="AR193" t="str">
        <f t="shared" si="121"/>
        <v/>
      </c>
      <c r="AS193" t="str">
        <f t="shared" si="122"/>
        <v/>
      </c>
      <c r="AT193" t="str">
        <f t="shared" si="123"/>
        <v/>
      </c>
      <c r="AU193" t="str">
        <f t="shared" si="124"/>
        <v/>
      </c>
      <c r="AV193" t="str">
        <f t="shared" si="125"/>
        <v/>
      </c>
      <c r="AW193" t="str">
        <f t="shared" si="126"/>
        <v/>
      </c>
      <c r="AX193" t="str">
        <f t="shared" si="127"/>
        <v/>
      </c>
      <c r="AY193" t="str">
        <f t="shared" si="128"/>
        <v/>
      </c>
      <c r="AZ193" t="str">
        <f>IF(OR($A193="",$A193&lt;&gt;Ficha!$C$4),"",COUNTIF($A$2:$A193,Ficha!$C$4))</f>
        <v/>
      </c>
    </row>
    <row r="194" spans="1:52">
      <c r="A194" s="7" t="str">
        <f>IF(INDEX(Banco!$A:$A,ROW())="","",INDEX(Banco!$A:$A,ROW()))</f>
        <v/>
      </c>
      <c r="B194" s="7" t="str">
        <f>IF(INDEX(Banco!$B:$B,ROW())="","",INDEX(Banco!$B:$B,ROW()))</f>
        <v/>
      </c>
      <c r="C194" s="7" t="str">
        <f>IF(INDEX(Banco!$C:$C,ROW())="","",INDEX(Banco!$C:$C,ROW()))</f>
        <v/>
      </c>
      <c r="D194" s="8" t="str">
        <f>IF(INDEX(Banco!$D:$D,ROW())="","",INDEX(Banco!$D:$D,ROW()))</f>
        <v/>
      </c>
      <c r="E194" s="8" t="str">
        <f>IF(INDEX(Banco!$E:$E,ROW())="","",INDEX(Banco!$E:$E,ROW()))</f>
        <v/>
      </c>
      <c r="F194" s="9" t="str">
        <f>IF(INDEX(Banco!$F:$F,ROW())="","",INDEX(Banco!$F:$F,ROW()))</f>
        <v/>
      </c>
      <c r="G194" s="9" t="str">
        <f>IF(INDEX(Banco!$G:$G,ROW())="","",INDEX(Banco!$G:$G,ROW()))</f>
        <v/>
      </c>
      <c r="H194" s="7" t="str">
        <f>IF(INDEX(Banco!$H:$H,ROW())="","",INDEX(Banco!$H:$H,ROW()))</f>
        <v/>
      </c>
      <c r="I194" t="str">
        <f t="shared" ref="I194:I257" si="129">IF($T194="","",INT($T194/12)&amp;"a "&amp;MOD($T194,12)&amp;"m")</f>
        <v/>
      </c>
      <c r="J194" s="10" t="str">
        <f t="shared" ref="J194:J257" si="130">IF(OR($F194="",$G194=""),"",ROUND($F194/($G194/100)^2,2))</f>
        <v/>
      </c>
      <c r="K194" s="11" t="str">
        <f t="shared" ref="K194:K257" si="131">IF(OR($S194="",$J194="",$T194="",$T194&lt;0,$T194&gt;228,$Y194=""),"—",ROUND(IF(ABS($AB194)&lt;=3,$AB194,IF($AB194&gt;3,3+($J194-$AD194)/($AD194-$AC194),-3+($J194-$AF194)/($AE194-$AF194))),2))</f>
        <v>—</v>
      </c>
      <c r="L194" t="str">
        <f t="shared" ref="L194:L257" si="132">IF(OR($K194="",$K194="—"),"",IF($T194&lt;=60,IF($K194&lt;-3,"Magreza acentuada",IF($K194&lt;-2,"Magreza",IF($K194&lt;=1,"Eutrofia",IF($K194&lt;=2,"Risco de sobrepeso",IF($K194&lt;=3,"Sobrepeso","Obesidade"))))),IF($K194&lt;-3,"Magreza acentuada",IF($K194&lt;-2,"Magreza",IF($K194&lt;=1,"Eutrofia",IF($K194&lt;=2,"Sobrepeso",IF($K194&lt;=3,"Obesidade","Obesidade grave")))))))</f>
        <v/>
      </c>
      <c r="M194" s="11" t="str">
        <f t="shared" ref="M194:M257" si="133">IF(OR($S194="",$V194="",$T194="",$T194&lt;0,$T194&gt;228,$AG194=""),"—",ROUND(IF($AG194=0,LN($V194/$AH194)/$AI194,((($V194/$AH194)^$AG194)-1)/($AG194*$AI194)),2))</f>
        <v>—</v>
      </c>
      <c r="N194" t="str">
        <f t="shared" ref="N194:N257" si="134">IF(OR($M194="",$M194="—"),"",IF($M194&lt;-3,"Muito baixa",IF($M194&lt;-2,"Baixa","Adequada")))</f>
        <v/>
      </c>
      <c r="O194" s="11" t="str">
        <f t="shared" ref="O194:O257" si="135">IF(OR($S194="",$F194="",$T194="",$T194&lt;0,$T194&gt;120,$AJ194=""),"—",ROUND(IF(ABS($AM194)&lt;=3,$AM194,IF($AM194&gt;3,3+($F194-$AO194)/($AO194-$AN194),-3+($F194-$AQ194)/($AP194-$AQ194))),2))</f>
        <v>—</v>
      </c>
      <c r="P194" t="str">
        <f t="shared" ref="P194:P257" si="136">IF(OR($O194="",$O194="—"),"",IF($O194&lt;-3,"Muito baixo",IF($O194&lt;-2,"Baixo",IF($O194&lt;=2,"Adequado","Elevado"))))</f>
        <v/>
      </c>
      <c r="Q194" s="11" t="str">
        <f t="shared" ref="Q194:Q257" si="137">IF(OR($S194="",$F194="",$T194="",$T194&lt;0,$T194&gt;60,$AR194=""),"—",ROUND(IF(ABS($AU194)&lt;=3,$AU194,IF($AU194&gt;3,3+($F194-$AW194)/($AW194-$AV194),-3+($F194-$AY194)/($AX194-$AY194))),2))</f>
        <v>—</v>
      </c>
      <c r="R194" t="str">
        <f t="shared" ref="R194:R257" si="138">IF(OR($Q194="",$Q194="—"),"",IF($Q194&lt;-3,"Magreza acentuada",IF($Q194&lt;-2,"Magreza",IF($Q194&lt;=1,"Eutrofia",IF($Q194&lt;=2,"Risco de sobrepeso",IF($Q194&lt;=3,"Sobrepeso","Obesidade"))))))</f>
        <v/>
      </c>
      <c r="S194" t="str">
        <f t="shared" ref="S194:S257" si="139">IF($C194="","",IF(UPPER(LEFT($C194,1))="M",1,IF(UPPER(LEFT($C194,1))="F",2,"")))</f>
        <v/>
      </c>
      <c r="T194" t="str">
        <f t="shared" ref="T194:T257" si="140">IF(OR($D194="",$E194=""),"",DATEDIF($D194,$E194,"m"))</f>
        <v/>
      </c>
      <c r="U194" t="str">
        <f t="shared" ref="U194:U257" si="141">IF(OR($D194="",$E194=""),"",$E194-$D194)</f>
        <v/>
      </c>
      <c r="V194" t="str">
        <f t="shared" ref="V194:V257" si="142">IF(OR($G194="",$T194=""),"",IF($T194&lt;24,IF(LEFT(LOWER($H194),4)="em p",$G194+0.7,$G194),IF(LEFT(LOWER($H194),4)="deit",$G194-0.7,$G194)))</f>
        <v/>
      </c>
      <c r="W194" t="str">
        <f t="shared" ref="W194:W257" si="143">IF(OR($S194="",$T194=""),"",$S194*1000000+IF($T194&lt;=60,$U194,$T194))</f>
        <v/>
      </c>
      <c r="X194" t="str">
        <f t="shared" ref="X194:X257" si="144">IF(OR($S194="",$V194="",$T194&gt;60,$T194=""),"",$S194*1000000+ROUND($V194*10,0))</f>
        <v/>
      </c>
      <c r="Y194" t="str">
        <f t="shared" ref="Y194:Y257" si="145">IF($W194="","",IFERROR(INDEX(IF($T194&lt;=60,imc05_l,imc519_l),MATCH($W194,IF($T194&lt;=60,imc05_k,imc519_k),1)),""))</f>
        <v/>
      </c>
      <c r="Z194" t="str">
        <f t="shared" ref="Z194:Z257" si="146">IF($W194="","",IFERROR(INDEX(IF($T194&lt;=60,imc05_m,imc519_m),MATCH($W194,IF($T194&lt;=60,imc05_k,imc519_k),1)),""))</f>
        <v/>
      </c>
      <c r="AA194" t="str">
        <f t="shared" ref="AA194:AA257" si="147">IF($W194="","",IFERROR(INDEX(IF($T194&lt;=60,imc05_s,imc519_s),MATCH($W194,IF($T194&lt;=60,imc05_k,imc519_k),1)),""))</f>
        <v/>
      </c>
      <c r="AB194" t="str">
        <f t="shared" ref="AB194:AB257" si="148">IF($Y194="","",IF($Y194=0,LN($J194/$Z194)/$AA194,((($J194/$Z194)^$Y194)-1)/($Y194*$AA194)))</f>
        <v/>
      </c>
      <c r="AC194" t="str">
        <f t="shared" ref="AC194:AC257" si="149">IF($Y194="","",IF($Y194=0,$Z194*EXP($AA194*2),$Z194*(1+$Y194*$AA194*2)^(1/$Y194)))</f>
        <v/>
      </c>
      <c r="AD194" t="str">
        <f t="shared" ref="AD194:AD257" si="150">IF($Y194="","",IF($Y194=0,$Z194*EXP($AA194*3),$Z194*(1+$Y194*$AA194*3)^(1/$Y194)))</f>
        <v/>
      </c>
      <c r="AE194" t="str">
        <f t="shared" ref="AE194:AE257" si="151">IF($Y194="","",IF($Y194=0,$Z194*EXP($AA194*-2),$Z194*(1+$Y194*$AA194*-2)^(1/$Y194)))</f>
        <v/>
      </c>
      <c r="AF194" t="str">
        <f t="shared" ref="AF194:AF257" si="152">IF($Y194="","",IF($Y194=0,$Z194*EXP($AA194*-3),$Z194*(1+$Y194*$AA194*-3)^(1/$Y194)))</f>
        <v/>
      </c>
      <c r="AG194" t="str">
        <f t="shared" ref="AG194:AG257" si="153">IF($W194="","",IFERROR(INDEX(IF($T194&lt;=60,est05_l,est519_l),MATCH($W194,IF($T194&lt;=60,est05_k,est519_k),1)),""))</f>
        <v/>
      </c>
      <c r="AH194" t="str">
        <f t="shared" ref="AH194:AH257" si="154">IF($W194="","",IFERROR(INDEX(IF($T194&lt;=60,est05_m,est519_m),MATCH($W194,IF($T194&lt;=60,est05_k,est519_k),1)),""))</f>
        <v/>
      </c>
      <c r="AI194" t="str">
        <f t="shared" ref="AI194:AI257" si="155">IF($W194="","",IFERROR(INDEX(IF($T194&lt;=60,est05_s,est519_s),MATCH($W194,IF($T194&lt;=60,est05_k,est519_k),1)),""))</f>
        <v/>
      </c>
      <c r="AJ194" t="str">
        <f t="shared" ref="AJ194:AJ257" si="156">IF($W194="","",IFERROR(INDEX(IF($T194&lt;=60,peso05_l,peso510_l),MATCH($W194,IF($T194&lt;=60,peso05_k,peso510_k),1)),""))</f>
        <v/>
      </c>
      <c r="AK194" t="str">
        <f t="shared" ref="AK194:AK257" si="157">IF($W194="","",IFERROR(INDEX(IF($T194&lt;=60,peso05_m,peso510_m),MATCH($W194,IF($T194&lt;=60,peso05_k,peso510_k),1)),""))</f>
        <v/>
      </c>
      <c r="AL194" t="str">
        <f t="shared" ref="AL194:AL257" si="158">IF($W194="","",IFERROR(INDEX(IF($T194&lt;=60,peso05_s,peso510_s),MATCH($W194,IF($T194&lt;=60,peso05_k,peso510_k),1)),""))</f>
        <v/>
      </c>
      <c r="AM194" t="str">
        <f t="shared" ref="AM194:AM257" si="159">IF($AJ194="","",IF($AJ194=0,LN($F194/$AK194)/$AL194,((($F194/$AK194)^$AJ194)-1)/($AJ194*$AL194)))</f>
        <v/>
      </c>
      <c r="AN194" t="str">
        <f t="shared" ref="AN194:AN257" si="160">IF($AJ194="","",IF($AJ194=0,$AK194*EXP($AL194*2),$AK194*(1+$AJ194*$AL194*2)^(1/$AJ194)))</f>
        <v/>
      </c>
      <c r="AO194" t="str">
        <f t="shared" ref="AO194:AO257" si="161">IF($AJ194="","",IF($AJ194=0,$AK194*EXP($AL194*3),$AK194*(1+$AJ194*$AL194*3)^(1/$AJ194)))</f>
        <v/>
      </c>
      <c r="AP194" t="str">
        <f t="shared" ref="AP194:AP257" si="162">IF($AJ194="","",IF($AJ194=0,$AK194*EXP($AL194*-2),$AK194*(1+$AJ194*$AL194*-2)^(1/$AJ194)))</f>
        <v/>
      </c>
      <c r="AQ194" t="str">
        <f t="shared" ref="AQ194:AQ257" si="163">IF($AJ194="","",IF($AJ194=0,$AK194*EXP($AL194*-3),$AK194*(1+$AJ194*$AL194*-3)^(1/$AJ194)))</f>
        <v/>
      </c>
      <c r="AR194" t="str">
        <f t="shared" ref="AR194:AR257" si="164">IF(OR($X194="",$T194&gt;60),"",IFERROR(INDEX(IF($T194&lt;24,pcomp_l,palt_l),MATCH($X194,IF($T194&lt;24,pcomp_k,palt_k),1)),""))</f>
        <v/>
      </c>
      <c r="AS194" t="str">
        <f t="shared" ref="AS194:AS257" si="165">IF(OR($X194="",$T194&gt;60),"",IFERROR(INDEX(IF($T194&lt;24,pcomp_m,palt_m),MATCH($X194,IF($T194&lt;24,pcomp_k,palt_k),1)),""))</f>
        <v/>
      </c>
      <c r="AT194" t="str">
        <f t="shared" ref="AT194:AT257" si="166">IF(OR($X194="",$T194&gt;60),"",IFERROR(INDEX(IF($T194&lt;24,pcomp_s,palt_s),MATCH($X194,IF($T194&lt;24,pcomp_k,palt_k),1)),""))</f>
        <v/>
      </c>
      <c r="AU194" t="str">
        <f t="shared" ref="AU194:AU257" si="167">IF($AR194="","",IF($AR194=0,LN($F194/$AS194)/$AT194,((($F194/$AS194)^$AR194)-1)/($AR194*$AT194)))</f>
        <v/>
      </c>
      <c r="AV194" t="str">
        <f t="shared" ref="AV194:AV257" si="168">IF($AR194="","",IF($AR194=0,$AS194*EXP($AT194*2),$AS194*(1+$AR194*$AT194*2)^(1/$AR194)))</f>
        <v/>
      </c>
      <c r="AW194" t="str">
        <f t="shared" ref="AW194:AW257" si="169">IF($AR194="","",IF($AR194=0,$AS194*EXP($AT194*3),$AS194*(1+$AR194*$AT194*3)^(1/$AR194)))</f>
        <v/>
      </c>
      <c r="AX194" t="str">
        <f t="shared" ref="AX194:AX257" si="170">IF($AR194="","",IF($AR194=0,$AS194*EXP($AT194*-2),$AS194*(1+$AR194*$AT194*-2)^(1/$AR194)))</f>
        <v/>
      </c>
      <c r="AY194" t="str">
        <f t="shared" ref="AY194:AY257" si="171">IF($AR194="","",IF($AR194=0,$AS194*EXP($AT194*-3),$AS194*(1+$AR194*$AT194*-3)^(1/$AR194)))</f>
        <v/>
      </c>
      <c r="AZ194" t="str">
        <f>IF(OR($A194="",$A194&lt;&gt;Ficha!$C$4),"",COUNTIF($A$2:$A194,Ficha!$C$4))</f>
        <v/>
      </c>
    </row>
    <row r="195" spans="1:52">
      <c r="A195" s="7" t="str">
        <f>IF(INDEX(Banco!$A:$A,ROW())="","",INDEX(Banco!$A:$A,ROW()))</f>
        <v/>
      </c>
      <c r="B195" s="7" t="str">
        <f>IF(INDEX(Banco!$B:$B,ROW())="","",INDEX(Banco!$B:$B,ROW()))</f>
        <v/>
      </c>
      <c r="C195" s="7" t="str">
        <f>IF(INDEX(Banco!$C:$C,ROW())="","",INDEX(Banco!$C:$C,ROW()))</f>
        <v/>
      </c>
      <c r="D195" s="8" t="str">
        <f>IF(INDEX(Banco!$D:$D,ROW())="","",INDEX(Banco!$D:$D,ROW()))</f>
        <v/>
      </c>
      <c r="E195" s="8" t="str">
        <f>IF(INDEX(Banco!$E:$E,ROW())="","",INDEX(Banco!$E:$E,ROW()))</f>
        <v/>
      </c>
      <c r="F195" s="9" t="str">
        <f>IF(INDEX(Banco!$F:$F,ROW())="","",INDEX(Banco!$F:$F,ROW()))</f>
        <v/>
      </c>
      <c r="G195" s="9" t="str">
        <f>IF(INDEX(Banco!$G:$G,ROW())="","",INDEX(Banco!$G:$G,ROW()))</f>
        <v/>
      </c>
      <c r="H195" s="7" t="str">
        <f>IF(INDEX(Banco!$H:$H,ROW())="","",INDEX(Banco!$H:$H,ROW()))</f>
        <v/>
      </c>
      <c r="I195" t="str">
        <f t="shared" si="129"/>
        <v/>
      </c>
      <c r="J195" s="10" t="str">
        <f t="shared" si="130"/>
        <v/>
      </c>
      <c r="K195" s="11" t="str">
        <f t="shared" si="131"/>
        <v>—</v>
      </c>
      <c r="L195" t="str">
        <f t="shared" si="132"/>
        <v/>
      </c>
      <c r="M195" s="11" t="str">
        <f t="shared" si="133"/>
        <v>—</v>
      </c>
      <c r="N195" t="str">
        <f t="shared" si="134"/>
        <v/>
      </c>
      <c r="O195" s="11" t="str">
        <f t="shared" si="135"/>
        <v>—</v>
      </c>
      <c r="P195" t="str">
        <f t="shared" si="136"/>
        <v/>
      </c>
      <c r="Q195" s="11" t="str">
        <f t="shared" si="137"/>
        <v>—</v>
      </c>
      <c r="R195" t="str">
        <f t="shared" si="138"/>
        <v/>
      </c>
      <c r="S195" t="str">
        <f t="shared" si="139"/>
        <v/>
      </c>
      <c r="T195" t="str">
        <f t="shared" si="140"/>
        <v/>
      </c>
      <c r="U195" t="str">
        <f t="shared" si="141"/>
        <v/>
      </c>
      <c r="V195" t="str">
        <f t="shared" si="142"/>
        <v/>
      </c>
      <c r="W195" t="str">
        <f t="shared" si="143"/>
        <v/>
      </c>
      <c r="X195" t="str">
        <f t="shared" si="144"/>
        <v/>
      </c>
      <c r="Y195" t="str">
        <f t="shared" si="145"/>
        <v/>
      </c>
      <c r="Z195" t="str">
        <f t="shared" si="146"/>
        <v/>
      </c>
      <c r="AA195" t="str">
        <f t="shared" si="147"/>
        <v/>
      </c>
      <c r="AB195" t="str">
        <f t="shared" si="148"/>
        <v/>
      </c>
      <c r="AC195" t="str">
        <f t="shared" si="149"/>
        <v/>
      </c>
      <c r="AD195" t="str">
        <f t="shared" si="150"/>
        <v/>
      </c>
      <c r="AE195" t="str">
        <f t="shared" si="151"/>
        <v/>
      </c>
      <c r="AF195" t="str">
        <f t="shared" si="152"/>
        <v/>
      </c>
      <c r="AG195" t="str">
        <f t="shared" si="153"/>
        <v/>
      </c>
      <c r="AH195" t="str">
        <f t="shared" si="154"/>
        <v/>
      </c>
      <c r="AI195" t="str">
        <f t="shared" si="155"/>
        <v/>
      </c>
      <c r="AJ195" t="str">
        <f t="shared" si="156"/>
        <v/>
      </c>
      <c r="AK195" t="str">
        <f t="shared" si="157"/>
        <v/>
      </c>
      <c r="AL195" t="str">
        <f t="shared" si="158"/>
        <v/>
      </c>
      <c r="AM195" t="str">
        <f t="shared" si="159"/>
        <v/>
      </c>
      <c r="AN195" t="str">
        <f t="shared" si="160"/>
        <v/>
      </c>
      <c r="AO195" t="str">
        <f t="shared" si="161"/>
        <v/>
      </c>
      <c r="AP195" t="str">
        <f t="shared" si="162"/>
        <v/>
      </c>
      <c r="AQ195" t="str">
        <f t="shared" si="163"/>
        <v/>
      </c>
      <c r="AR195" t="str">
        <f t="shared" si="164"/>
        <v/>
      </c>
      <c r="AS195" t="str">
        <f t="shared" si="165"/>
        <v/>
      </c>
      <c r="AT195" t="str">
        <f t="shared" si="166"/>
        <v/>
      </c>
      <c r="AU195" t="str">
        <f t="shared" si="167"/>
        <v/>
      </c>
      <c r="AV195" t="str">
        <f t="shared" si="168"/>
        <v/>
      </c>
      <c r="AW195" t="str">
        <f t="shared" si="169"/>
        <v/>
      </c>
      <c r="AX195" t="str">
        <f t="shared" si="170"/>
        <v/>
      </c>
      <c r="AY195" t="str">
        <f t="shared" si="171"/>
        <v/>
      </c>
      <c r="AZ195" t="str">
        <f>IF(OR($A195="",$A195&lt;&gt;Ficha!$C$4),"",COUNTIF($A$2:$A195,Ficha!$C$4))</f>
        <v/>
      </c>
    </row>
    <row r="196" spans="1:52">
      <c r="A196" s="7" t="str">
        <f>IF(INDEX(Banco!$A:$A,ROW())="","",INDEX(Banco!$A:$A,ROW()))</f>
        <v/>
      </c>
      <c r="B196" s="7" t="str">
        <f>IF(INDEX(Banco!$B:$B,ROW())="","",INDEX(Banco!$B:$B,ROW()))</f>
        <v/>
      </c>
      <c r="C196" s="7" t="str">
        <f>IF(INDEX(Banco!$C:$C,ROW())="","",INDEX(Banco!$C:$C,ROW()))</f>
        <v/>
      </c>
      <c r="D196" s="8" t="str">
        <f>IF(INDEX(Banco!$D:$D,ROW())="","",INDEX(Banco!$D:$D,ROW()))</f>
        <v/>
      </c>
      <c r="E196" s="8" t="str">
        <f>IF(INDEX(Banco!$E:$E,ROW())="","",INDEX(Banco!$E:$E,ROW()))</f>
        <v/>
      </c>
      <c r="F196" s="9" t="str">
        <f>IF(INDEX(Banco!$F:$F,ROW())="","",INDEX(Banco!$F:$F,ROW()))</f>
        <v/>
      </c>
      <c r="G196" s="9" t="str">
        <f>IF(INDEX(Banco!$G:$G,ROW())="","",INDEX(Banco!$G:$G,ROW()))</f>
        <v/>
      </c>
      <c r="H196" s="7" t="str">
        <f>IF(INDEX(Banco!$H:$H,ROW())="","",INDEX(Banco!$H:$H,ROW()))</f>
        <v/>
      </c>
      <c r="I196" t="str">
        <f t="shared" si="129"/>
        <v/>
      </c>
      <c r="J196" s="10" t="str">
        <f t="shared" si="130"/>
        <v/>
      </c>
      <c r="K196" s="11" t="str">
        <f t="shared" si="131"/>
        <v>—</v>
      </c>
      <c r="L196" t="str">
        <f t="shared" si="132"/>
        <v/>
      </c>
      <c r="M196" s="11" t="str">
        <f t="shared" si="133"/>
        <v>—</v>
      </c>
      <c r="N196" t="str">
        <f t="shared" si="134"/>
        <v/>
      </c>
      <c r="O196" s="11" t="str">
        <f t="shared" si="135"/>
        <v>—</v>
      </c>
      <c r="P196" t="str">
        <f t="shared" si="136"/>
        <v/>
      </c>
      <c r="Q196" s="11" t="str">
        <f t="shared" si="137"/>
        <v>—</v>
      </c>
      <c r="R196" t="str">
        <f t="shared" si="138"/>
        <v/>
      </c>
      <c r="S196" t="str">
        <f t="shared" si="139"/>
        <v/>
      </c>
      <c r="T196" t="str">
        <f t="shared" si="140"/>
        <v/>
      </c>
      <c r="U196" t="str">
        <f t="shared" si="141"/>
        <v/>
      </c>
      <c r="V196" t="str">
        <f t="shared" si="142"/>
        <v/>
      </c>
      <c r="W196" t="str">
        <f t="shared" si="143"/>
        <v/>
      </c>
      <c r="X196" t="str">
        <f t="shared" si="144"/>
        <v/>
      </c>
      <c r="Y196" t="str">
        <f t="shared" si="145"/>
        <v/>
      </c>
      <c r="Z196" t="str">
        <f t="shared" si="146"/>
        <v/>
      </c>
      <c r="AA196" t="str">
        <f t="shared" si="147"/>
        <v/>
      </c>
      <c r="AB196" t="str">
        <f t="shared" si="148"/>
        <v/>
      </c>
      <c r="AC196" t="str">
        <f t="shared" si="149"/>
        <v/>
      </c>
      <c r="AD196" t="str">
        <f t="shared" si="150"/>
        <v/>
      </c>
      <c r="AE196" t="str">
        <f t="shared" si="151"/>
        <v/>
      </c>
      <c r="AF196" t="str">
        <f t="shared" si="152"/>
        <v/>
      </c>
      <c r="AG196" t="str">
        <f t="shared" si="153"/>
        <v/>
      </c>
      <c r="AH196" t="str">
        <f t="shared" si="154"/>
        <v/>
      </c>
      <c r="AI196" t="str">
        <f t="shared" si="155"/>
        <v/>
      </c>
      <c r="AJ196" t="str">
        <f t="shared" si="156"/>
        <v/>
      </c>
      <c r="AK196" t="str">
        <f t="shared" si="157"/>
        <v/>
      </c>
      <c r="AL196" t="str">
        <f t="shared" si="158"/>
        <v/>
      </c>
      <c r="AM196" t="str">
        <f t="shared" si="159"/>
        <v/>
      </c>
      <c r="AN196" t="str">
        <f t="shared" si="160"/>
        <v/>
      </c>
      <c r="AO196" t="str">
        <f t="shared" si="161"/>
        <v/>
      </c>
      <c r="AP196" t="str">
        <f t="shared" si="162"/>
        <v/>
      </c>
      <c r="AQ196" t="str">
        <f t="shared" si="163"/>
        <v/>
      </c>
      <c r="AR196" t="str">
        <f t="shared" si="164"/>
        <v/>
      </c>
      <c r="AS196" t="str">
        <f t="shared" si="165"/>
        <v/>
      </c>
      <c r="AT196" t="str">
        <f t="shared" si="166"/>
        <v/>
      </c>
      <c r="AU196" t="str">
        <f t="shared" si="167"/>
        <v/>
      </c>
      <c r="AV196" t="str">
        <f t="shared" si="168"/>
        <v/>
      </c>
      <c r="AW196" t="str">
        <f t="shared" si="169"/>
        <v/>
      </c>
      <c r="AX196" t="str">
        <f t="shared" si="170"/>
        <v/>
      </c>
      <c r="AY196" t="str">
        <f t="shared" si="171"/>
        <v/>
      </c>
      <c r="AZ196" t="str">
        <f>IF(OR($A196="",$A196&lt;&gt;Ficha!$C$4),"",COUNTIF($A$2:$A196,Ficha!$C$4))</f>
        <v/>
      </c>
    </row>
    <row r="197" spans="1:52">
      <c r="A197" s="7" t="str">
        <f>IF(INDEX(Banco!$A:$A,ROW())="","",INDEX(Banco!$A:$A,ROW()))</f>
        <v/>
      </c>
      <c r="B197" s="7" t="str">
        <f>IF(INDEX(Banco!$B:$B,ROW())="","",INDEX(Banco!$B:$B,ROW()))</f>
        <v/>
      </c>
      <c r="C197" s="7" t="str">
        <f>IF(INDEX(Banco!$C:$C,ROW())="","",INDEX(Banco!$C:$C,ROW()))</f>
        <v/>
      </c>
      <c r="D197" s="8" t="str">
        <f>IF(INDEX(Banco!$D:$D,ROW())="","",INDEX(Banco!$D:$D,ROW()))</f>
        <v/>
      </c>
      <c r="E197" s="8" t="str">
        <f>IF(INDEX(Banco!$E:$E,ROW())="","",INDEX(Banco!$E:$E,ROW()))</f>
        <v/>
      </c>
      <c r="F197" s="9" t="str">
        <f>IF(INDEX(Banco!$F:$F,ROW())="","",INDEX(Banco!$F:$F,ROW()))</f>
        <v/>
      </c>
      <c r="G197" s="9" t="str">
        <f>IF(INDEX(Banco!$G:$G,ROW())="","",INDEX(Banco!$G:$G,ROW()))</f>
        <v/>
      </c>
      <c r="H197" s="7" t="str">
        <f>IF(INDEX(Banco!$H:$H,ROW())="","",INDEX(Banco!$H:$H,ROW()))</f>
        <v/>
      </c>
      <c r="I197" t="str">
        <f t="shared" si="129"/>
        <v/>
      </c>
      <c r="J197" s="10" t="str">
        <f t="shared" si="130"/>
        <v/>
      </c>
      <c r="K197" s="11" t="str">
        <f t="shared" si="131"/>
        <v>—</v>
      </c>
      <c r="L197" t="str">
        <f t="shared" si="132"/>
        <v/>
      </c>
      <c r="M197" s="11" t="str">
        <f t="shared" si="133"/>
        <v>—</v>
      </c>
      <c r="N197" t="str">
        <f t="shared" si="134"/>
        <v/>
      </c>
      <c r="O197" s="11" t="str">
        <f t="shared" si="135"/>
        <v>—</v>
      </c>
      <c r="P197" t="str">
        <f t="shared" si="136"/>
        <v/>
      </c>
      <c r="Q197" s="11" t="str">
        <f t="shared" si="137"/>
        <v>—</v>
      </c>
      <c r="R197" t="str">
        <f t="shared" si="138"/>
        <v/>
      </c>
      <c r="S197" t="str">
        <f t="shared" si="139"/>
        <v/>
      </c>
      <c r="T197" t="str">
        <f t="shared" si="140"/>
        <v/>
      </c>
      <c r="U197" t="str">
        <f t="shared" si="141"/>
        <v/>
      </c>
      <c r="V197" t="str">
        <f t="shared" si="142"/>
        <v/>
      </c>
      <c r="W197" t="str">
        <f t="shared" si="143"/>
        <v/>
      </c>
      <c r="X197" t="str">
        <f t="shared" si="144"/>
        <v/>
      </c>
      <c r="Y197" t="str">
        <f t="shared" si="145"/>
        <v/>
      </c>
      <c r="Z197" t="str">
        <f t="shared" si="146"/>
        <v/>
      </c>
      <c r="AA197" t="str">
        <f t="shared" si="147"/>
        <v/>
      </c>
      <c r="AB197" t="str">
        <f t="shared" si="148"/>
        <v/>
      </c>
      <c r="AC197" t="str">
        <f t="shared" si="149"/>
        <v/>
      </c>
      <c r="AD197" t="str">
        <f t="shared" si="150"/>
        <v/>
      </c>
      <c r="AE197" t="str">
        <f t="shared" si="151"/>
        <v/>
      </c>
      <c r="AF197" t="str">
        <f t="shared" si="152"/>
        <v/>
      </c>
      <c r="AG197" t="str">
        <f t="shared" si="153"/>
        <v/>
      </c>
      <c r="AH197" t="str">
        <f t="shared" si="154"/>
        <v/>
      </c>
      <c r="AI197" t="str">
        <f t="shared" si="155"/>
        <v/>
      </c>
      <c r="AJ197" t="str">
        <f t="shared" si="156"/>
        <v/>
      </c>
      <c r="AK197" t="str">
        <f t="shared" si="157"/>
        <v/>
      </c>
      <c r="AL197" t="str">
        <f t="shared" si="158"/>
        <v/>
      </c>
      <c r="AM197" t="str">
        <f t="shared" si="159"/>
        <v/>
      </c>
      <c r="AN197" t="str">
        <f t="shared" si="160"/>
        <v/>
      </c>
      <c r="AO197" t="str">
        <f t="shared" si="161"/>
        <v/>
      </c>
      <c r="AP197" t="str">
        <f t="shared" si="162"/>
        <v/>
      </c>
      <c r="AQ197" t="str">
        <f t="shared" si="163"/>
        <v/>
      </c>
      <c r="AR197" t="str">
        <f t="shared" si="164"/>
        <v/>
      </c>
      <c r="AS197" t="str">
        <f t="shared" si="165"/>
        <v/>
      </c>
      <c r="AT197" t="str">
        <f t="shared" si="166"/>
        <v/>
      </c>
      <c r="AU197" t="str">
        <f t="shared" si="167"/>
        <v/>
      </c>
      <c r="AV197" t="str">
        <f t="shared" si="168"/>
        <v/>
      </c>
      <c r="AW197" t="str">
        <f t="shared" si="169"/>
        <v/>
      </c>
      <c r="AX197" t="str">
        <f t="shared" si="170"/>
        <v/>
      </c>
      <c r="AY197" t="str">
        <f t="shared" si="171"/>
        <v/>
      </c>
      <c r="AZ197" t="str">
        <f>IF(OR($A197="",$A197&lt;&gt;Ficha!$C$4),"",COUNTIF($A$2:$A197,Ficha!$C$4))</f>
        <v/>
      </c>
    </row>
    <row r="198" spans="1:52">
      <c r="A198" s="7" t="str">
        <f>IF(INDEX(Banco!$A:$A,ROW())="","",INDEX(Banco!$A:$A,ROW()))</f>
        <v/>
      </c>
      <c r="B198" s="7" t="str">
        <f>IF(INDEX(Banco!$B:$B,ROW())="","",INDEX(Banco!$B:$B,ROW()))</f>
        <v/>
      </c>
      <c r="C198" s="7" t="str">
        <f>IF(INDEX(Banco!$C:$C,ROW())="","",INDEX(Banco!$C:$C,ROW()))</f>
        <v/>
      </c>
      <c r="D198" s="8" t="str">
        <f>IF(INDEX(Banco!$D:$D,ROW())="","",INDEX(Banco!$D:$D,ROW()))</f>
        <v/>
      </c>
      <c r="E198" s="8" t="str">
        <f>IF(INDEX(Banco!$E:$E,ROW())="","",INDEX(Banco!$E:$E,ROW()))</f>
        <v/>
      </c>
      <c r="F198" s="9" t="str">
        <f>IF(INDEX(Banco!$F:$F,ROW())="","",INDEX(Banco!$F:$F,ROW()))</f>
        <v/>
      </c>
      <c r="G198" s="9" t="str">
        <f>IF(INDEX(Banco!$G:$G,ROW())="","",INDEX(Banco!$G:$G,ROW()))</f>
        <v/>
      </c>
      <c r="H198" s="7" t="str">
        <f>IF(INDEX(Banco!$H:$H,ROW())="","",INDEX(Banco!$H:$H,ROW()))</f>
        <v/>
      </c>
      <c r="I198" t="str">
        <f t="shared" si="129"/>
        <v/>
      </c>
      <c r="J198" s="10" t="str">
        <f t="shared" si="130"/>
        <v/>
      </c>
      <c r="K198" s="11" t="str">
        <f t="shared" si="131"/>
        <v>—</v>
      </c>
      <c r="L198" t="str">
        <f t="shared" si="132"/>
        <v/>
      </c>
      <c r="M198" s="11" t="str">
        <f t="shared" si="133"/>
        <v>—</v>
      </c>
      <c r="N198" t="str">
        <f t="shared" si="134"/>
        <v/>
      </c>
      <c r="O198" s="11" t="str">
        <f t="shared" si="135"/>
        <v>—</v>
      </c>
      <c r="P198" t="str">
        <f t="shared" si="136"/>
        <v/>
      </c>
      <c r="Q198" s="11" t="str">
        <f t="shared" si="137"/>
        <v>—</v>
      </c>
      <c r="R198" t="str">
        <f t="shared" si="138"/>
        <v/>
      </c>
      <c r="S198" t="str">
        <f t="shared" si="139"/>
        <v/>
      </c>
      <c r="T198" t="str">
        <f t="shared" si="140"/>
        <v/>
      </c>
      <c r="U198" t="str">
        <f t="shared" si="141"/>
        <v/>
      </c>
      <c r="V198" t="str">
        <f t="shared" si="142"/>
        <v/>
      </c>
      <c r="W198" t="str">
        <f t="shared" si="143"/>
        <v/>
      </c>
      <c r="X198" t="str">
        <f t="shared" si="144"/>
        <v/>
      </c>
      <c r="Y198" t="str">
        <f t="shared" si="145"/>
        <v/>
      </c>
      <c r="Z198" t="str">
        <f t="shared" si="146"/>
        <v/>
      </c>
      <c r="AA198" t="str">
        <f t="shared" si="147"/>
        <v/>
      </c>
      <c r="AB198" t="str">
        <f t="shared" si="148"/>
        <v/>
      </c>
      <c r="AC198" t="str">
        <f t="shared" si="149"/>
        <v/>
      </c>
      <c r="AD198" t="str">
        <f t="shared" si="150"/>
        <v/>
      </c>
      <c r="AE198" t="str">
        <f t="shared" si="151"/>
        <v/>
      </c>
      <c r="AF198" t="str">
        <f t="shared" si="152"/>
        <v/>
      </c>
      <c r="AG198" t="str">
        <f t="shared" si="153"/>
        <v/>
      </c>
      <c r="AH198" t="str">
        <f t="shared" si="154"/>
        <v/>
      </c>
      <c r="AI198" t="str">
        <f t="shared" si="155"/>
        <v/>
      </c>
      <c r="AJ198" t="str">
        <f t="shared" si="156"/>
        <v/>
      </c>
      <c r="AK198" t="str">
        <f t="shared" si="157"/>
        <v/>
      </c>
      <c r="AL198" t="str">
        <f t="shared" si="158"/>
        <v/>
      </c>
      <c r="AM198" t="str">
        <f t="shared" si="159"/>
        <v/>
      </c>
      <c r="AN198" t="str">
        <f t="shared" si="160"/>
        <v/>
      </c>
      <c r="AO198" t="str">
        <f t="shared" si="161"/>
        <v/>
      </c>
      <c r="AP198" t="str">
        <f t="shared" si="162"/>
        <v/>
      </c>
      <c r="AQ198" t="str">
        <f t="shared" si="163"/>
        <v/>
      </c>
      <c r="AR198" t="str">
        <f t="shared" si="164"/>
        <v/>
      </c>
      <c r="AS198" t="str">
        <f t="shared" si="165"/>
        <v/>
      </c>
      <c r="AT198" t="str">
        <f t="shared" si="166"/>
        <v/>
      </c>
      <c r="AU198" t="str">
        <f t="shared" si="167"/>
        <v/>
      </c>
      <c r="AV198" t="str">
        <f t="shared" si="168"/>
        <v/>
      </c>
      <c r="AW198" t="str">
        <f t="shared" si="169"/>
        <v/>
      </c>
      <c r="AX198" t="str">
        <f t="shared" si="170"/>
        <v/>
      </c>
      <c r="AY198" t="str">
        <f t="shared" si="171"/>
        <v/>
      </c>
      <c r="AZ198" t="str">
        <f>IF(OR($A198="",$A198&lt;&gt;Ficha!$C$4),"",COUNTIF($A$2:$A198,Ficha!$C$4))</f>
        <v/>
      </c>
    </row>
    <row r="199" spans="1:52">
      <c r="A199" s="7" t="str">
        <f>IF(INDEX(Banco!$A:$A,ROW())="","",INDEX(Banco!$A:$A,ROW()))</f>
        <v/>
      </c>
      <c r="B199" s="7" t="str">
        <f>IF(INDEX(Banco!$B:$B,ROW())="","",INDEX(Banco!$B:$B,ROW()))</f>
        <v/>
      </c>
      <c r="C199" s="7" t="str">
        <f>IF(INDEX(Banco!$C:$C,ROW())="","",INDEX(Banco!$C:$C,ROW()))</f>
        <v/>
      </c>
      <c r="D199" s="8" t="str">
        <f>IF(INDEX(Banco!$D:$D,ROW())="","",INDEX(Banco!$D:$D,ROW()))</f>
        <v/>
      </c>
      <c r="E199" s="8" t="str">
        <f>IF(INDEX(Banco!$E:$E,ROW())="","",INDEX(Banco!$E:$E,ROW()))</f>
        <v/>
      </c>
      <c r="F199" s="9" t="str">
        <f>IF(INDEX(Banco!$F:$F,ROW())="","",INDEX(Banco!$F:$F,ROW()))</f>
        <v/>
      </c>
      <c r="G199" s="9" t="str">
        <f>IF(INDEX(Banco!$G:$G,ROW())="","",INDEX(Banco!$G:$G,ROW()))</f>
        <v/>
      </c>
      <c r="H199" s="7" t="str">
        <f>IF(INDEX(Banco!$H:$H,ROW())="","",INDEX(Banco!$H:$H,ROW()))</f>
        <v/>
      </c>
      <c r="I199" t="str">
        <f t="shared" si="129"/>
        <v/>
      </c>
      <c r="J199" s="10" t="str">
        <f t="shared" si="130"/>
        <v/>
      </c>
      <c r="K199" s="11" t="str">
        <f t="shared" si="131"/>
        <v>—</v>
      </c>
      <c r="L199" t="str">
        <f t="shared" si="132"/>
        <v/>
      </c>
      <c r="M199" s="11" t="str">
        <f t="shared" si="133"/>
        <v>—</v>
      </c>
      <c r="N199" t="str">
        <f t="shared" si="134"/>
        <v/>
      </c>
      <c r="O199" s="11" t="str">
        <f t="shared" si="135"/>
        <v>—</v>
      </c>
      <c r="P199" t="str">
        <f t="shared" si="136"/>
        <v/>
      </c>
      <c r="Q199" s="11" t="str">
        <f t="shared" si="137"/>
        <v>—</v>
      </c>
      <c r="R199" t="str">
        <f t="shared" si="138"/>
        <v/>
      </c>
      <c r="S199" t="str">
        <f t="shared" si="139"/>
        <v/>
      </c>
      <c r="T199" t="str">
        <f t="shared" si="140"/>
        <v/>
      </c>
      <c r="U199" t="str">
        <f t="shared" si="141"/>
        <v/>
      </c>
      <c r="V199" t="str">
        <f t="shared" si="142"/>
        <v/>
      </c>
      <c r="W199" t="str">
        <f t="shared" si="143"/>
        <v/>
      </c>
      <c r="X199" t="str">
        <f t="shared" si="144"/>
        <v/>
      </c>
      <c r="Y199" t="str">
        <f t="shared" si="145"/>
        <v/>
      </c>
      <c r="Z199" t="str">
        <f t="shared" si="146"/>
        <v/>
      </c>
      <c r="AA199" t="str">
        <f t="shared" si="147"/>
        <v/>
      </c>
      <c r="AB199" t="str">
        <f t="shared" si="148"/>
        <v/>
      </c>
      <c r="AC199" t="str">
        <f t="shared" si="149"/>
        <v/>
      </c>
      <c r="AD199" t="str">
        <f t="shared" si="150"/>
        <v/>
      </c>
      <c r="AE199" t="str">
        <f t="shared" si="151"/>
        <v/>
      </c>
      <c r="AF199" t="str">
        <f t="shared" si="152"/>
        <v/>
      </c>
      <c r="AG199" t="str">
        <f t="shared" si="153"/>
        <v/>
      </c>
      <c r="AH199" t="str">
        <f t="shared" si="154"/>
        <v/>
      </c>
      <c r="AI199" t="str">
        <f t="shared" si="155"/>
        <v/>
      </c>
      <c r="AJ199" t="str">
        <f t="shared" si="156"/>
        <v/>
      </c>
      <c r="AK199" t="str">
        <f t="shared" si="157"/>
        <v/>
      </c>
      <c r="AL199" t="str">
        <f t="shared" si="158"/>
        <v/>
      </c>
      <c r="AM199" t="str">
        <f t="shared" si="159"/>
        <v/>
      </c>
      <c r="AN199" t="str">
        <f t="shared" si="160"/>
        <v/>
      </c>
      <c r="AO199" t="str">
        <f t="shared" si="161"/>
        <v/>
      </c>
      <c r="AP199" t="str">
        <f t="shared" si="162"/>
        <v/>
      </c>
      <c r="AQ199" t="str">
        <f t="shared" si="163"/>
        <v/>
      </c>
      <c r="AR199" t="str">
        <f t="shared" si="164"/>
        <v/>
      </c>
      <c r="AS199" t="str">
        <f t="shared" si="165"/>
        <v/>
      </c>
      <c r="AT199" t="str">
        <f t="shared" si="166"/>
        <v/>
      </c>
      <c r="AU199" t="str">
        <f t="shared" si="167"/>
        <v/>
      </c>
      <c r="AV199" t="str">
        <f t="shared" si="168"/>
        <v/>
      </c>
      <c r="AW199" t="str">
        <f t="shared" si="169"/>
        <v/>
      </c>
      <c r="AX199" t="str">
        <f t="shared" si="170"/>
        <v/>
      </c>
      <c r="AY199" t="str">
        <f t="shared" si="171"/>
        <v/>
      </c>
      <c r="AZ199" t="str">
        <f>IF(OR($A199="",$A199&lt;&gt;Ficha!$C$4),"",COUNTIF($A$2:$A199,Ficha!$C$4))</f>
        <v/>
      </c>
    </row>
    <row r="200" spans="1:52">
      <c r="A200" s="7" t="str">
        <f>IF(INDEX(Banco!$A:$A,ROW())="","",INDEX(Banco!$A:$A,ROW()))</f>
        <v/>
      </c>
      <c r="B200" s="7" t="str">
        <f>IF(INDEX(Banco!$B:$B,ROW())="","",INDEX(Banco!$B:$B,ROW()))</f>
        <v/>
      </c>
      <c r="C200" s="7" t="str">
        <f>IF(INDEX(Banco!$C:$C,ROW())="","",INDEX(Banco!$C:$C,ROW()))</f>
        <v/>
      </c>
      <c r="D200" s="8" t="str">
        <f>IF(INDEX(Banco!$D:$D,ROW())="","",INDEX(Banco!$D:$D,ROW()))</f>
        <v/>
      </c>
      <c r="E200" s="8" t="str">
        <f>IF(INDEX(Banco!$E:$E,ROW())="","",INDEX(Banco!$E:$E,ROW()))</f>
        <v/>
      </c>
      <c r="F200" s="9" t="str">
        <f>IF(INDEX(Banco!$F:$F,ROW())="","",INDEX(Banco!$F:$F,ROW()))</f>
        <v/>
      </c>
      <c r="G200" s="9" t="str">
        <f>IF(INDEX(Banco!$G:$G,ROW())="","",INDEX(Banco!$G:$G,ROW()))</f>
        <v/>
      </c>
      <c r="H200" s="7" t="str">
        <f>IF(INDEX(Banco!$H:$H,ROW())="","",INDEX(Banco!$H:$H,ROW()))</f>
        <v/>
      </c>
      <c r="I200" t="str">
        <f t="shared" si="129"/>
        <v/>
      </c>
      <c r="J200" s="10" t="str">
        <f t="shared" si="130"/>
        <v/>
      </c>
      <c r="K200" s="11" t="str">
        <f t="shared" si="131"/>
        <v>—</v>
      </c>
      <c r="L200" t="str">
        <f t="shared" si="132"/>
        <v/>
      </c>
      <c r="M200" s="11" t="str">
        <f t="shared" si="133"/>
        <v>—</v>
      </c>
      <c r="N200" t="str">
        <f t="shared" si="134"/>
        <v/>
      </c>
      <c r="O200" s="11" t="str">
        <f t="shared" si="135"/>
        <v>—</v>
      </c>
      <c r="P200" t="str">
        <f t="shared" si="136"/>
        <v/>
      </c>
      <c r="Q200" s="11" t="str">
        <f t="shared" si="137"/>
        <v>—</v>
      </c>
      <c r="R200" t="str">
        <f t="shared" si="138"/>
        <v/>
      </c>
      <c r="S200" t="str">
        <f t="shared" si="139"/>
        <v/>
      </c>
      <c r="T200" t="str">
        <f t="shared" si="140"/>
        <v/>
      </c>
      <c r="U200" t="str">
        <f t="shared" si="141"/>
        <v/>
      </c>
      <c r="V200" t="str">
        <f t="shared" si="142"/>
        <v/>
      </c>
      <c r="W200" t="str">
        <f t="shared" si="143"/>
        <v/>
      </c>
      <c r="X200" t="str">
        <f t="shared" si="144"/>
        <v/>
      </c>
      <c r="Y200" t="str">
        <f t="shared" si="145"/>
        <v/>
      </c>
      <c r="Z200" t="str">
        <f t="shared" si="146"/>
        <v/>
      </c>
      <c r="AA200" t="str">
        <f t="shared" si="147"/>
        <v/>
      </c>
      <c r="AB200" t="str">
        <f t="shared" si="148"/>
        <v/>
      </c>
      <c r="AC200" t="str">
        <f t="shared" si="149"/>
        <v/>
      </c>
      <c r="AD200" t="str">
        <f t="shared" si="150"/>
        <v/>
      </c>
      <c r="AE200" t="str">
        <f t="shared" si="151"/>
        <v/>
      </c>
      <c r="AF200" t="str">
        <f t="shared" si="152"/>
        <v/>
      </c>
      <c r="AG200" t="str">
        <f t="shared" si="153"/>
        <v/>
      </c>
      <c r="AH200" t="str">
        <f t="shared" si="154"/>
        <v/>
      </c>
      <c r="AI200" t="str">
        <f t="shared" si="155"/>
        <v/>
      </c>
      <c r="AJ200" t="str">
        <f t="shared" si="156"/>
        <v/>
      </c>
      <c r="AK200" t="str">
        <f t="shared" si="157"/>
        <v/>
      </c>
      <c r="AL200" t="str">
        <f t="shared" si="158"/>
        <v/>
      </c>
      <c r="AM200" t="str">
        <f t="shared" si="159"/>
        <v/>
      </c>
      <c r="AN200" t="str">
        <f t="shared" si="160"/>
        <v/>
      </c>
      <c r="AO200" t="str">
        <f t="shared" si="161"/>
        <v/>
      </c>
      <c r="AP200" t="str">
        <f t="shared" si="162"/>
        <v/>
      </c>
      <c r="AQ200" t="str">
        <f t="shared" si="163"/>
        <v/>
      </c>
      <c r="AR200" t="str">
        <f t="shared" si="164"/>
        <v/>
      </c>
      <c r="AS200" t="str">
        <f t="shared" si="165"/>
        <v/>
      </c>
      <c r="AT200" t="str">
        <f t="shared" si="166"/>
        <v/>
      </c>
      <c r="AU200" t="str">
        <f t="shared" si="167"/>
        <v/>
      </c>
      <c r="AV200" t="str">
        <f t="shared" si="168"/>
        <v/>
      </c>
      <c r="AW200" t="str">
        <f t="shared" si="169"/>
        <v/>
      </c>
      <c r="AX200" t="str">
        <f t="shared" si="170"/>
        <v/>
      </c>
      <c r="AY200" t="str">
        <f t="shared" si="171"/>
        <v/>
      </c>
      <c r="AZ200" t="str">
        <f>IF(OR($A200="",$A200&lt;&gt;Ficha!$C$4),"",COUNTIF($A$2:$A200,Ficha!$C$4))</f>
        <v/>
      </c>
    </row>
    <row r="201" spans="1:52">
      <c r="A201" s="7" t="str">
        <f>IF(INDEX(Banco!$A:$A,ROW())="","",INDEX(Banco!$A:$A,ROW()))</f>
        <v/>
      </c>
      <c r="B201" s="7" t="str">
        <f>IF(INDEX(Banco!$B:$B,ROW())="","",INDEX(Banco!$B:$B,ROW()))</f>
        <v/>
      </c>
      <c r="C201" s="7" t="str">
        <f>IF(INDEX(Banco!$C:$C,ROW())="","",INDEX(Banco!$C:$C,ROW()))</f>
        <v/>
      </c>
      <c r="D201" s="8" t="str">
        <f>IF(INDEX(Banco!$D:$D,ROW())="","",INDEX(Banco!$D:$D,ROW()))</f>
        <v/>
      </c>
      <c r="E201" s="8" t="str">
        <f>IF(INDEX(Banco!$E:$E,ROW())="","",INDEX(Banco!$E:$E,ROW()))</f>
        <v/>
      </c>
      <c r="F201" s="9" t="str">
        <f>IF(INDEX(Banco!$F:$F,ROW())="","",INDEX(Banco!$F:$F,ROW()))</f>
        <v/>
      </c>
      <c r="G201" s="9" t="str">
        <f>IF(INDEX(Banco!$G:$G,ROW())="","",INDEX(Banco!$G:$G,ROW()))</f>
        <v/>
      </c>
      <c r="H201" s="7" t="str">
        <f>IF(INDEX(Banco!$H:$H,ROW())="","",INDEX(Banco!$H:$H,ROW()))</f>
        <v/>
      </c>
      <c r="I201" t="str">
        <f t="shared" si="129"/>
        <v/>
      </c>
      <c r="J201" s="10" t="str">
        <f t="shared" si="130"/>
        <v/>
      </c>
      <c r="K201" s="11" t="str">
        <f t="shared" si="131"/>
        <v>—</v>
      </c>
      <c r="L201" t="str">
        <f t="shared" si="132"/>
        <v/>
      </c>
      <c r="M201" s="11" t="str">
        <f t="shared" si="133"/>
        <v>—</v>
      </c>
      <c r="N201" t="str">
        <f t="shared" si="134"/>
        <v/>
      </c>
      <c r="O201" s="11" t="str">
        <f t="shared" si="135"/>
        <v>—</v>
      </c>
      <c r="P201" t="str">
        <f t="shared" si="136"/>
        <v/>
      </c>
      <c r="Q201" s="11" t="str">
        <f t="shared" si="137"/>
        <v>—</v>
      </c>
      <c r="R201" t="str">
        <f t="shared" si="138"/>
        <v/>
      </c>
      <c r="S201" t="str">
        <f t="shared" si="139"/>
        <v/>
      </c>
      <c r="T201" t="str">
        <f t="shared" si="140"/>
        <v/>
      </c>
      <c r="U201" t="str">
        <f t="shared" si="141"/>
        <v/>
      </c>
      <c r="V201" t="str">
        <f t="shared" si="142"/>
        <v/>
      </c>
      <c r="W201" t="str">
        <f t="shared" si="143"/>
        <v/>
      </c>
      <c r="X201" t="str">
        <f t="shared" si="144"/>
        <v/>
      </c>
      <c r="Y201" t="str">
        <f t="shared" si="145"/>
        <v/>
      </c>
      <c r="Z201" t="str">
        <f t="shared" si="146"/>
        <v/>
      </c>
      <c r="AA201" t="str">
        <f t="shared" si="147"/>
        <v/>
      </c>
      <c r="AB201" t="str">
        <f t="shared" si="148"/>
        <v/>
      </c>
      <c r="AC201" t="str">
        <f t="shared" si="149"/>
        <v/>
      </c>
      <c r="AD201" t="str">
        <f t="shared" si="150"/>
        <v/>
      </c>
      <c r="AE201" t="str">
        <f t="shared" si="151"/>
        <v/>
      </c>
      <c r="AF201" t="str">
        <f t="shared" si="152"/>
        <v/>
      </c>
      <c r="AG201" t="str">
        <f t="shared" si="153"/>
        <v/>
      </c>
      <c r="AH201" t="str">
        <f t="shared" si="154"/>
        <v/>
      </c>
      <c r="AI201" t="str">
        <f t="shared" si="155"/>
        <v/>
      </c>
      <c r="AJ201" t="str">
        <f t="shared" si="156"/>
        <v/>
      </c>
      <c r="AK201" t="str">
        <f t="shared" si="157"/>
        <v/>
      </c>
      <c r="AL201" t="str">
        <f t="shared" si="158"/>
        <v/>
      </c>
      <c r="AM201" t="str">
        <f t="shared" si="159"/>
        <v/>
      </c>
      <c r="AN201" t="str">
        <f t="shared" si="160"/>
        <v/>
      </c>
      <c r="AO201" t="str">
        <f t="shared" si="161"/>
        <v/>
      </c>
      <c r="AP201" t="str">
        <f t="shared" si="162"/>
        <v/>
      </c>
      <c r="AQ201" t="str">
        <f t="shared" si="163"/>
        <v/>
      </c>
      <c r="AR201" t="str">
        <f t="shared" si="164"/>
        <v/>
      </c>
      <c r="AS201" t="str">
        <f t="shared" si="165"/>
        <v/>
      </c>
      <c r="AT201" t="str">
        <f t="shared" si="166"/>
        <v/>
      </c>
      <c r="AU201" t="str">
        <f t="shared" si="167"/>
        <v/>
      </c>
      <c r="AV201" t="str">
        <f t="shared" si="168"/>
        <v/>
      </c>
      <c r="AW201" t="str">
        <f t="shared" si="169"/>
        <v/>
      </c>
      <c r="AX201" t="str">
        <f t="shared" si="170"/>
        <v/>
      </c>
      <c r="AY201" t="str">
        <f t="shared" si="171"/>
        <v/>
      </c>
      <c r="AZ201" t="str">
        <f>IF(OR($A201="",$A201&lt;&gt;Ficha!$C$4),"",COUNTIF($A$2:$A201,Ficha!$C$4))</f>
        <v/>
      </c>
    </row>
    <row r="202" spans="1:52">
      <c r="A202" s="7" t="str">
        <f>IF(INDEX(Banco!$A:$A,ROW())="","",INDEX(Banco!$A:$A,ROW()))</f>
        <v/>
      </c>
      <c r="B202" s="7" t="str">
        <f>IF(INDEX(Banco!$B:$B,ROW())="","",INDEX(Banco!$B:$B,ROW()))</f>
        <v/>
      </c>
      <c r="C202" s="7" t="str">
        <f>IF(INDEX(Banco!$C:$C,ROW())="","",INDEX(Banco!$C:$C,ROW()))</f>
        <v/>
      </c>
      <c r="D202" s="8" t="str">
        <f>IF(INDEX(Banco!$D:$D,ROW())="","",INDEX(Banco!$D:$D,ROW()))</f>
        <v/>
      </c>
      <c r="E202" s="8" t="str">
        <f>IF(INDEX(Banco!$E:$E,ROW())="","",INDEX(Banco!$E:$E,ROW()))</f>
        <v/>
      </c>
      <c r="F202" s="9" t="str">
        <f>IF(INDEX(Banco!$F:$F,ROW())="","",INDEX(Banco!$F:$F,ROW()))</f>
        <v/>
      </c>
      <c r="G202" s="9" t="str">
        <f>IF(INDEX(Banco!$G:$G,ROW())="","",INDEX(Banco!$G:$G,ROW()))</f>
        <v/>
      </c>
      <c r="H202" s="7" t="str">
        <f>IF(INDEX(Banco!$H:$H,ROW())="","",INDEX(Banco!$H:$H,ROW()))</f>
        <v/>
      </c>
      <c r="I202" t="str">
        <f t="shared" si="129"/>
        <v/>
      </c>
      <c r="J202" s="10" t="str">
        <f t="shared" si="130"/>
        <v/>
      </c>
      <c r="K202" s="11" t="str">
        <f t="shared" si="131"/>
        <v>—</v>
      </c>
      <c r="L202" t="str">
        <f t="shared" si="132"/>
        <v/>
      </c>
      <c r="M202" s="11" t="str">
        <f t="shared" si="133"/>
        <v>—</v>
      </c>
      <c r="N202" t="str">
        <f t="shared" si="134"/>
        <v/>
      </c>
      <c r="O202" s="11" t="str">
        <f t="shared" si="135"/>
        <v>—</v>
      </c>
      <c r="P202" t="str">
        <f t="shared" si="136"/>
        <v/>
      </c>
      <c r="Q202" s="11" t="str">
        <f t="shared" si="137"/>
        <v>—</v>
      </c>
      <c r="R202" t="str">
        <f t="shared" si="138"/>
        <v/>
      </c>
      <c r="S202" t="str">
        <f t="shared" si="139"/>
        <v/>
      </c>
      <c r="T202" t="str">
        <f t="shared" si="140"/>
        <v/>
      </c>
      <c r="U202" t="str">
        <f t="shared" si="141"/>
        <v/>
      </c>
      <c r="V202" t="str">
        <f t="shared" si="142"/>
        <v/>
      </c>
      <c r="W202" t="str">
        <f t="shared" si="143"/>
        <v/>
      </c>
      <c r="X202" t="str">
        <f t="shared" si="144"/>
        <v/>
      </c>
      <c r="Y202" t="str">
        <f t="shared" si="145"/>
        <v/>
      </c>
      <c r="Z202" t="str">
        <f t="shared" si="146"/>
        <v/>
      </c>
      <c r="AA202" t="str">
        <f t="shared" si="147"/>
        <v/>
      </c>
      <c r="AB202" t="str">
        <f t="shared" si="148"/>
        <v/>
      </c>
      <c r="AC202" t="str">
        <f t="shared" si="149"/>
        <v/>
      </c>
      <c r="AD202" t="str">
        <f t="shared" si="150"/>
        <v/>
      </c>
      <c r="AE202" t="str">
        <f t="shared" si="151"/>
        <v/>
      </c>
      <c r="AF202" t="str">
        <f t="shared" si="152"/>
        <v/>
      </c>
      <c r="AG202" t="str">
        <f t="shared" si="153"/>
        <v/>
      </c>
      <c r="AH202" t="str">
        <f t="shared" si="154"/>
        <v/>
      </c>
      <c r="AI202" t="str">
        <f t="shared" si="155"/>
        <v/>
      </c>
      <c r="AJ202" t="str">
        <f t="shared" si="156"/>
        <v/>
      </c>
      <c r="AK202" t="str">
        <f t="shared" si="157"/>
        <v/>
      </c>
      <c r="AL202" t="str">
        <f t="shared" si="158"/>
        <v/>
      </c>
      <c r="AM202" t="str">
        <f t="shared" si="159"/>
        <v/>
      </c>
      <c r="AN202" t="str">
        <f t="shared" si="160"/>
        <v/>
      </c>
      <c r="AO202" t="str">
        <f t="shared" si="161"/>
        <v/>
      </c>
      <c r="AP202" t="str">
        <f t="shared" si="162"/>
        <v/>
      </c>
      <c r="AQ202" t="str">
        <f t="shared" si="163"/>
        <v/>
      </c>
      <c r="AR202" t="str">
        <f t="shared" si="164"/>
        <v/>
      </c>
      <c r="AS202" t="str">
        <f t="shared" si="165"/>
        <v/>
      </c>
      <c r="AT202" t="str">
        <f t="shared" si="166"/>
        <v/>
      </c>
      <c r="AU202" t="str">
        <f t="shared" si="167"/>
        <v/>
      </c>
      <c r="AV202" t="str">
        <f t="shared" si="168"/>
        <v/>
      </c>
      <c r="AW202" t="str">
        <f t="shared" si="169"/>
        <v/>
      </c>
      <c r="AX202" t="str">
        <f t="shared" si="170"/>
        <v/>
      </c>
      <c r="AY202" t="str">
        <f t="shared" si="171"/>
        <v/>
      </c>
      <c r="AZ202" t="str">
        <f>IF(OR($A202="",$A202&lt;&gt;Ficha!$C$4),"",COUNTIF($A$2:$A202,Ficha!$C$4))</f>
        <v/>
      </c>
    </row>
    <row r="203" spans="1:52">
      <c r="A203" s="7" t="str">
        <f>IF(INDEX(Banco!$A:$A,ROW())="","",INDEX(Banco!$A:$A,ROW()))</f>
        <v/>
      </c>
      <c r="B203" s="7" t="str">
        <f>IF(INDEX(Banco!$B:$B,ROW())="","",INDEX(Banco!$B:$B,ROW()))</f>
        <v/>
      </c>
      <c r="C203" s="7" t="str">
        <f>IF(INDEX(Banco!$C:$C,ROW())="","",INDEX(Banco!$C:$C,ROW()))</f>
        <v/>
      </c>
      <c r="D203" s="8" t="str">
        <f>IF(INDEX(Banco!$D:$D,ROW())="","",INDEX(Banco!$D:$D,ROW()))</f>
        <v/>
      </c>
      <c r="E203" s="8" t="str">
        <f>IF(INDEX(Banco!$E:$E,ROW())="","",INDEX(Banco!$E:$E,ROW()))</f>
        <v/>
      </c>
      <c r="F203" s="9" t="str">
        <f>IF(INDEX(Banco!$F:$F,ROW())="","",INDEX(Banco!$F:$F,ROW()))</f>
        <v/>
      </c>
      <c r="G203" s="9" t="str">
        <f>IF(INDEX(Banco!$G:$G,ROW())="","",INDEX(Banco!$G:$G,ROW()))</f>
        <v/>
      </c>
      <c r="H203" s="7" t="str">
        <f>IF(INDEX(Banco!$H:$H,ROW())="","",INDEX(Banco!$H:$H,ROW()))</f>
        <v/>
      </c>
      <c r="I203" t="str">
        <f t="shared" si="129"/>
        <v/>
      </c>
      <c r="J203" s="10" t="str">
        <f t="shared" si="130"/>
        <v/>
      </c>
      <c r="K203" s="11" t="str">
        <f t="shared" si="131"/>
        <v>—</v>
      </c>
      <c r="L203" t="str">
        <f t="shared" si="132"/>
        <v/>
      </c>
      <c r="M203" s="11" t="str">
        <f t="shared" si="133"/>
        <v>—</v>
      </c>
      <c r="N203" t="str">
        <f t="shared" si="134"/>
        <v/>
      </c>
      <c r="O203" s="11" t="str">
        <f t="shared" si="135"/>
        <v>—</v>
      </c>
      <c r="P203" t="str">
        <f t="shared" si="136"/>
        <v/>
      </c>
      <c r="Q203" s="11" t="str">
        <f t="shared" si="137"/>
        <v>—</v>
      </c>
      <c r="R203" t="str">
        <f t="shared" si="138"/>
        <v/>
      </c>
      <c r="S203" t="str">
        <f t="shared" si="139"/>
        <v/>
      </c>
      <c r="T203" t="str">
        <f t="shared" si="140"/>
        <v/>
      </c>
      <c r="U203" t="str">
        <f t="shared" si="141"/>
        <v/>
      </c>
      <c r="V203" t="str">
        <f t="shared" si="142"/>
        <v/>
      </c>
      <c r="W203" t="str">
        <f t="shared" si="143"/>
        <v/>
      </c>
      <c r="X203" t="str">
        <f t="shared" si="144"/>
        <v/>
      </c>
      <c r="Y203" t="str">
        <f t="shared" si="145"/>
        <v/>
      </c>
      <c r="Z203" t="str">
        <f t="shared" si="146"/>
        <v/>
      </c>
      <c r="AA203" t="str">
        <f t="shared" si="147"/>
        <v/>
      </c>
      <c r="AB203" t="str">
        <f t="shared" si="148"/>
        <v/>
      </c>
      <c r="AC203" t="str">
        <f t="shared" si="149"/>
        <v/>
      </c>
      <c r="AD203" t="str">
        <f t="shared" si="150"/>
        <v/>
      </c>
      <c r="AE203" t="str">
        <f t="shared" si="151"/>
        <v/>
      </c>
      <c r="AF203" t="str">
        <f t="shared" si="152"/>
        <v/>
      </c>
      <c r="AG203" t="str">
        <f t="shared" si="153"/>
        <v/>
      </c>
      <c r="AH203" t="str">
        <f t="shared" si="154"/>
        <v/>
      </c>
      <c r="AI203" t="str">
        <f t="shared" si="155"/>
        <v/>
      </c>
      <c r="AJ203" t="str">
        <f t="shared" si="156"/>
        <v/>
      </c>
      <c r="AK203" t="str">
        <f t="shared" si="157"/>
        <v/>
      </c>
      <c r="AL203" t="str">
        <f t="shared" si="158"/>
        <v/>
      </c>
      <c r="AM203" t="str">
        <f t="shared" si="159"/>
        <v/>
      </c>
      <c r="AN203" t="str">
        <f t="shared" si="160"/>
        <v/>
      </c>
      <c r="AO203" t="str">
        <f t="shared" si="161"/>
        <v/>
      </c>
      <c r="AP203" t="str">
        <f t="shared" si="162"/>
        <v/>
      </c>
      <c r="AQ203" t="str">
        <f t="shared" si="163"/>
        <v/>
      </c>
      <c r="AR203" t="str">
        <f t="shared" si="164"/>
        <v/>
      </c>
      <c r="AS203" t="str">
        <f t="shared" si="165"/>
        <v/>
      </c>
      <c r="AT203" t="str">
        <f t="shared" si="166"/>
        <v/>
      </c>
      <c r="AU203" t="str">
        <f t="shared" si="167"/>
        <v/>
      </c>
      <c r="AV203" t="str">
        <f t="shared" si="168"/>
        <v/>
      </c>
      <c r="AW203" t="str">
        <f t="shared" si="169"/>
        <v/>
      </c>
      <c r="AX203" t="str">
        <f t="shared" si="170"/>
        <v/>
      </c>
      <c r="AY203" t="str">
        <f t="shared" si="171"/>
        <v/>
      </c>
      <c r="AZ203" t="str">
        <f>IF(OR($A203="",$A203&lt;&gt;Ficha!$C$4),"",COUNTIF($A$2:$A203,Ficha!$C$4))</f>
        <v/>
      </c>
    </row>
    <row r="204" spans="1:52">
      <c r="A204" s="7" t="str">
        <f>IF(INDEX(Banco!$A:$A,ROW())="","",INDEX(Banco!$A:$A,ROW()))</f>
        <v/>
      </c>
      <c r="B204" s="7" t="str">
        <f>IF(INDEX(Banco!$B:$B,ROW())="","",INDEX(Banco!$B:$B,ROW()))</f>
        <v/>
      </c>
      <c r="C204" s="7" t="str">
        <f>IF(INDEX(Banco!$C:$C,ROW())="","",INDEX(Banco!$C:$C,ROW()))</f>
        <v/>
      </c>
      <c r="D204" s="8" t="str">
        <f>IF(INDEX(Banco!$D:$D,ROW())="","",INDEX(Banco!$D:$D,ROW()))</f>
        <v/>
      </c>
      <c r="E204" s="8" t="str">
        <f>IF(INDEX(Banco!$E:$E,ROW())="","",INDEX(Banco!$E:$E,ROW()))</f>
        <v/>
      </c>
      <c r="F204" s="9" t="str">
        <f>IF(INDEX(Banco!$F:$F,ROW())="","",INDEX(Banco!$F:$F,ROW()))</f>
        <v/>
      </c>
      <c r="G204" s="9" t="str">
        <f>IF(INDEX(Banco!$G:$G,ROW())="","",INDEX(Banco!$G:$G,ROW()))</f>
        <v/>
      </c>
      <c r="H204" s="7" t="str">
        <f>IF(INDEX(Banco!$H:$H,ROW())="","",INDEX(Banco!$H:$H,ROW()))</f>
        <v/>
      </c>
      <c r="I204" t="str">
        <f t="shared" si="129"/>
        <v/>
      </c>
      <c r="J204" s="10" t="str">
        <f t="shared" si="130"/>
        <v/>
      </c>
      <c r="K204" s="11" t="str">
        <f t="shared" si="131"/>
        <v>—</v>
      </c>
      <c r="L204" t="str">
        <f t="shared" si="132"/>
        <v/>
      </c>
      <c r="M204" s="11" t="str">
        <f t="shared" si="133"/>
        <v>—</v>
      </c>
      <c r="N204" t="str">
        <f t="shared" si="134"/>
        <v/>
      </c>
      <c r="O204" s="11" t="str">
        <f t="shared" si="135"/>
        <v>—</v>
      </c>
      <c r="P204" t="str">
        <f t="shared" si="136"/>
        <v/>
      </c>
      <c r="Q204" s="11" t="str">
        <f t="shared" si="137"/>
        <v>—</v>
      </c>
      <c r="R204" t="str">
        <f t="shared" si="138"/>
        <v/>
      </c>
      <c r="S204" t="str">
        <f t="shared" si="139"/>
        <v/>
      </c>
      <c r="T204" t="str">
        <f t="shared" si="140"/>
        <v/>
      </c>
      <c r="U204" t="str">
        <f t="shared" si="141"/>
        <v/>
      </c>
      <c r="V204" t="str">
        <f t="shared" si="142"/>
        <v/>
      </c>
      <c r="W204" t="str">
        <f t="shared" si="143"/>
        <v/>
      </c>
      <c r="X204" t="str">
        <f t="shared" si="144"/>
        <v/>
      </c>
      <c r="Y204" t="str">
        <f t="shared" si="145"/>
        <v/>
      </c>
      <c r="Z204" t="str">
        <f t="shared" si="146"/>
        <v/>
      </c>
      <c r="AA204" t="str">
        <f t="shared" si="147"/>
        <v/>
      </c>
      <c r="AB204" t="str">
        <f t="shared" si="148"/>
        <v/>
      </c>
      <c r="AC204" t="str">
        <f t="shared" si="149"/>
        <v/>
      </c>
      <c r="AD204" t="str">
        <f t="shared" si="150"/>
        <v/>
      </c>
      <c r="AE204" t="str">
        <f t="shared" si="151"/>
        <v/>
      </c>
      <c r="AF204" t="str">
        <f t="shared" si="152"/>
        <v/>
      </c>
      <c r="AG204" t="str">
        <f t="shared" si="153"/>
        <v/>
      </c>
      <c r="AH204" t="str">
        <f t="shared" si="154"/>
        <v/>
      </c>
      <c r="AI204" t="str">
        <f t="shared" si="155"/>
        <v/>
      </c>
      <c r="AJ204" t="str">
        <f t="shared" si="156"/>
        <v/>
      </c>
      <c r="AK204" t="str">
        <f t="shared" si="157"/>
        <v/>
      </c>
      <c r="AL204" t="str">
        <f t="shared" si="158"/>
        <v/>
      </c>
      <c r="AM204" t="str">
        <f t="shared" si="159"/>
        <v/>
      </c>
      <c r="AN204" t="str">
        <f t="shared" si="160"/>
        <v/>
      </c>
      <c r="AO204" t="str">
        <f t="shared" si="161"/>
        <v/>
      </c>
      <c r="AP204" t="str">
        <f t="shared" si="162"/>
        <v/>
      </c>
      <c r="AQ204" t="str">
        <f t="shared" si="163"/>
        <v/>
      </c>
      <c r="AR204" t="str">
        <f t="shared" si="164"/>
        <v/>
      </c>
      <c r="AS204" t="str">
        <f t="shared" si="165"/>
        <v/>
      </c>
      <c r="AT204" t="str">
        <f t="shared" si="166"/>
        <v/>
      </c>
      <c r="AU204" t="str">
        <f t="shared" si="167"/>
        <v/>
      </c>
      <c r="AV204" t="str">
        <f t="shared" si="168"/>
        <v/>
      </c>
      <c r="AW204" t="str">
        <f t="shared" si="169"/>
        <v/>
      </c>
      <c r="AX204" t="str">
        <f t="shared" si="170"/>
        <v/>
      </c>
      <c r="AY204" t="str">
        <f t="shared" si="171"/>
        <v/>
      </c>
      <c r="AZ204" t="str">
        <f>IF(OR($A204="",$A204&lt;&gt;Ficha!$C$4),"",COUNTIF($A$2:$A204,Ficha!$C$4))</f>
        <v/>
      </c>
    </row>
    <row r="205" spans="1:52">
      <c r="A205" s="7" t="str">
        <f>IF(INDEX(Banco!$A:$A,ROW())="","",INDEX(Banco!$A:$A,ROW()))</f>
        <v/>
      </c>
      <c r="B205" s="7" t="str">
        <f>IF(INDEX(Banco!$B:$B,ROW())="","",INDEX(Banco!$B:$B,ROW()))</f>
        <v/>
      </c>
      <c r="C205" s="7" t="str">
        <f>IF(INDEX(Banco!$C:$C,ROW())="","",INDEX(Banco!$C:$C,ROW()))</f>
        <v/>
      </c>
      <c r="D205" s="8" t="str">
        <f>IF(INDEX(Banco!$D:$D,ROW())="","",INDEX(Banco!$D:$D,ROW()))</f>
        <v/>
      </c>
      <c r="E205" s="8" t="str">
        <f>IF(INDEX(Banco!$E:$E,ROW())="","",INDEX(Banco!$E:$E,ROW()))</f>
        <v/>
      </c>
      <c r="F205" s="9" t="str">
        <f>IF(INDEX(Banco!$F:$F,ROW())="","",INDEX(Banco!$F:$F,ROW()))</f>
        <v/>
      </c>
      <c r="G205" s="9" t="str">
        <f>IF(INDEX(Banco!$G:$G,ROW())="","",INDEX(Banco!$G:$G,ROW()))</f>
        <v/>
      </c>
      <c r="H205" s="7" t="str">
        <f>IF(INDEX(Banco!$H:$H,ROW())="","",INDEX(Banco!$H:$H,ROW()))</f>
        <v/>
      </c>
      <c r="I205" t="str">
        <f t="shared" si="129"/>
        <v/>
      </c>
      <c r="J205" s="10" t="str">
        <f t="shared" si="130"/>
        <v/>
      </c>
      <c r="K205" s="11" t="str">
        <f t="shared" si="131"/>
        <v>—</v>
      </c>
      <c r="L205" t="str">
        <f t="shared" si="132"/>
        <v/>
      </c>
      <c r="M205" s="11" t="str">
        <f t="shared" si="133"/>
        <v>—</v>
      </c>
      <c r="N205" t="str">
        <f t="shared" si="134"/>
        <v/>
      </c>
      <c r="O205" s="11" t="str">
        <f t="shared" si="135"/>
        <v>—</v>
      </c>
      <c r="P205" t="str">
        <f t="shared" si="136"/>
        <v/>
      </c>
      <c r="Q205" s="11" t="str">
        <f t="shared" si="137"/>
        <v>—</v>
      </c>
      <c r="R205" t="str">
        <f t="shared" si="138"/>
        <v/>
      </c>
      <c r="S205" t="str">
        <f t="shared" si="139"/>
        <v/>
      </c>
      <c r="T205" t="str">
        <f t="shared" si="140"/>
        <v/>
      </c>
      <c r="U205" t="str">
        <f t="shared" si="141"/>
        <v/>
      </c>
      <c r="V205" t="str">
        <f t="shared" si="142"/>
        <v/>
      </c>
      <c r="W205" t="str">
        <f t="shared" si="143"/>
        <v/>
      </c>
      <c r="X205" t="str">
        <f t="shared" si="144"/>
        <v/>
      </c>
      <c r="Y205" t="str">
        <f t="shared" si="145"/>
        <v/>
      </c>
      <c r="Z205" t="str">
        <f t="shared" si="146"/>
        <v/>
      </c>
      <c r="AA205" t="str">
        <f t="shared" si="147"/>
        <v/>
      </c>
      <c r="AB205" t="str">
        <f t="shared" si="148"/>
        <v/>
      </c>
      <c r="AC205" t="str">
        <f t="shared" si="149"/>
        <v/>
      </c>
      <c r="AD205" t="str">
        <f t="shared" si="150"/>
        <v/>
      </c>
      <c r="AE205" t="str">
        <f t="shared" si="151"/>
        <v/>
      </c>
      <c r="AF205" t="str">
        <f t="shared" si="152"/>
        <v/>
      </c>
      <c r="AG205" t="str">
        <f t="shared" si="153"/>
        <v/>
      </c>
      <c r="AH205" t="str">
        <f t="shared" si="154"/>
        <v/>
      </c>
      <c r="AI205" t="str">
        <f t="shared" si="155"/>
        <v/>
      </c>
      <c r="AJ205" t="str">
        <f t="shared" si="156"/>
        <v/>
      </c>
      <c r="AK205" t="str">
        <f t="shared" si="157"/>
        <v/>
      </c>
      <c r="AL205" t="str">
        <f t="shared" si="158"/>
        <v/>
      </c>
      <c r="AM205" t="str">
        <f t="shared" si="159"/>
        <v/>
      </c>
      <c r="AN205" t="str">
        <f t="shared" si="160"/>
        <v/>
      </c>
      <c r="AO205" t="str">
        <f t="shared" si="161"/>
        <v/>
      </c>
      <c r="AP205" t="str">
        <f t="shared" si="162"/>
        <v/>
      </c>
      <c r="AQ205" t="str">
        <f t="shared" si="163"/>
        <v/>
      </c>
      <c r="AR205" t="str">
        <f t="shared" si="164"/>
        <v/>
      </c>
      <c r="AS205" t="str">
        <f t="shared" si="165"/>
        <v/>
      </c>
      <c r="AT205" t="str">
        <f t="shared" si="166"/>
        <v/>
      </c>
      <c r="AU205" t="str">
        <f t="shared" si="167"/>
        <v/>
      </c>
      <c r="AV205" t="str">
        <f t="shared" si="168"/>
        <v/>
      </c>
      <c r="AW205" t="str">
        <f t="shared" si="169"/>
        <v/>
      </c>
      <c r="AX205" t="str">
        <f t="shared" si="170"/>
        <v/>
      </c>
      <c r="AY205" t="str">
        <f t="shared" si="171"/>
        <v/>
      </c>
      <c r="AZ205" t="str">
        <f>IF(OR($A205="",$A205&lt;&gt;Ficha!$C$4),"",COUNTIF($A$2:$A205,Ficha!$C$4))</f>
        <v/>
      </c>
    </row>
    <row r="206" spans="1:52">
      <c r="A206" s="7" t="str">
        <f>IF(INDEX(Banco!$A:$A,ROW())="","",INDEX(Banco!$A:$A,ROW()))</f>
        <v/>
      </c>
      <c r="B206" s="7" t="str">
        <f>IF(INDEX(Banco!$B:$B,ROW())="","",INDEX(Banco!$B:$B,ROW()))</f>
        <v/>
      </c>
      <c r="C206" s="7" t="str">
        <f>IF(INDEX(Banco!$C:$C,ROW())="","",INDEX(Banco!$C:$C,ROW()))</f>
        <v/>
      </c>
      <c r="D206" s="8" t="str">
        <f>IF(INDEX(Banco!$D:$D,ROW())="","",INDEX(Banco!$D:$D,ROW()))</f>
        <v/>
      </c>
      <c r="E206" s="8" t="str">
        <f>IF(INDEX(Banco!$E:$E,ROW())="","",INDEX(Banco!$E:$E,ROW()))</f>
        <v/>
      </c>
      <c r="F206" s="9" t="str">
        <f>IF(INDEX(Banco!$F:$F,ROW())="","",INDEX(Banco!$F:$F,ROW()))</f>
        <v/>
      </c>
      <c r="G206" s="9" t="str">
        <f>IF(INDEX(Banco!$G:$G,ROW())="","",INDEX(Banco!$G:$G,ROW()))</f>
        <v/>
      </c>
      <c r="H206" s="7" t="str">
        <f>IF(INDEX(Banco!$H:$H,ROW())="","",INDEX(Banco!$H:$H,ROW()))</f>
        <v/>
      </c>
      <c r="I206" t="str">
        <f t="shared" si="129"/>
        <v/>
      </c>
      <c r="J206" s="10" t="str">
        <f t="shared" si="130"/>
        <v/>
      </c>
      <c r="K206" s="11" t="str">
        <f t="shared" si="131"/>
        <v>—</v>
      </c>
      <c r="L206" t="str">
        <f t="shared" si="132"/>
        <v/>
      </c>
      <c r="M206" s="11" t="str">
        <f t="shared" si="133"/>
        <v>—</v>
      </c>
      <c r="N206" t="str">
        <f t="shared" si="134"/>
        <v/>
      </c>
      <c r="O206" s="11" t="str">
        <f t="shared" si="135"/>
        <v>—</v>
      </c>
      <c r="P206" t="str">
        <f t="shared" si="136"/>
        <v/>
      </c>
      <c r="Q206" s="11" t="str">
        <f t="shared" si="137"/>
        <v>—</v>
      </c>
      <c r="R206" t="str">
        <f t="shared" si="138"/>
        <v/>
      </c>
      <c r="S206" t="str">
        <f t="shared" si="139"/>
        <v/>
      </c>
      <c r="T206" t="str">
        <f t="shared" si="140"/>
        <v/>
      </c>
      <c r="U206" t="str">
        <f t="shared" si="141"/>
        <v/>
      </c>
      <c r="V206" t="str">
        <f t="shared" si="142"/>
        <v/>
      </c>
      <c r="W206" t="str">
        <f t="shared" si="143"/>
        <v/>
      </c>
      <c r="X206" t="str">
        <f t="shared" si="144"/>
        <v/>
      </c>
      <c r="Y206" t="str">
        <f t="shared" si="145"/>
        <v/>
      </c>
      <c r="Z206" t="str">
        <f t="shared" si="146"/>
        <v/>
      </c>
      <c r="AA206" t="str">
        <f t="shared" si="147"/>
        <v/>
      </c>
      <c r="AB206" t="str">
        <f t="shared" si="148"/>
        <v/>
      </c>
      <c r="AC206" t="str">
        <f t="shared" si="149"/>
        <v/>
      </c>
      <c r="AD206" t="str">
        <f t="shared" si="150"/>
        <v/>
      </c>
      <c r="AE206" t="str">
        <f t="shared" si="151"/>
        <v/>
      </c>
      <c r="AF206" t="str">
        <f t="shared" si="152"/>
        <v/>
      </c>
      <c r="AG206" t="str">
        <f t="shared" si="153"/>
        <v/>
      </c>
      <c r="AH206" t="str">
        <f t="shared" si="154"/>
        <v/>
      </c>
      <c r="AI206" t="str">
        <f t="shared" si="155"/>
        <v/>
      </c>
      <c r="AJ206" t="str">
        <f t="shared" si="156"/>
        <v/>
      </c>
      <c r="AK206" t="str">
        <f t="shared" si="157"/>
        <v/>
      </c>
      <c r="AL206" t="str">
        <f t="shared" si="158"/>
        <v/>
      </c>
      <c r="AM206" t="str">
        <f t="shared" si="159"/>
        <v/>
      </c>
      <c r="AN206" t="str">
        <f t="shared" si="160"/>
        <v/>
      </c>
      <c r="AO206" t="str">
        <f t="shared" si="161"/>
        <v/>
      </c>
      <c r="AP206" t="str">
        <f t="shared" si="162"/>
        <v/>
      </c>
      <c r="AQ206" t="str">
        <f t="shared" si="163"/>
        <v/>
      </c>
      <c r="AR206" t="str">
        <f t="shared" si="164"/>
        <v/>
      </c>
      <c r="AS206" t="str">
        <f t="shared" si="165"/>
        <v/>
      </c>
      <c r="AT206" t="str">
        <f t="shared" si="166"/>
        <v/>
      </c>
      <c r="AU206" t="str">
        <f t="shared" si="167"/>
        <v/>
      </c>
      <c r="AV206" t="str">
        <f t="shared" si="168"/>
        <v/>
      </c>
      <c r="AW206" t="str">
        <f t="shared" si="169"/>
        <v/>
      </c>
      <c r="AX206" t="str">
        <f t="shared" si="170"/>
        <v/>
      </c>
      <c r="AY206" t="str">
        <f t="shared" si="171"/>
        <v/>
      </c>
      <c r="AZ206" t="str">
        <f>IF(OR($A206="",$A206&lt;&gt;Ficha!$C$4),"",COUNTIF($A$2:$A206,Ficha!$C$4))</f>
        <v/>
      </c>
    </row>
    <row r="207" spans="1:52">
      <c r="A207" s="7" t="str">
        <f>IF(INDEX(Banco!$A:$A,ROW())="","",INDEX(Banco!$A:$A,ROW()))</f>
        <v/>
      </c>
      <c r="B207" s="7" t="str">
        <f>IF(INDEX(Banco!$B:$B,ROW())="","",INDEX(Banco!$B:$B,ROW()))</f>
        <v/>
      </c>
      <c r="C207" s="7" t="str">
        <f>IF(INDEX(Banco!$C:$C,ROW())="","",INDEX(Banco!$C:$C,ROW()))</f>
        <v/>
      </c>
      <c r="D207" s="8" t="str">
        <f>IF(INDEX(Banco!$D:$D,ROW())="","",INDEX(Banco!$D:$D,ROW()))</f>
        <v/>
      </c>
      <c r="E207" s="8" t="str">
        <f>IF(INDEX(Banco!$E:$E,ROW())="","",INDEX(Banco!$E:$E,ROW()))</f>
        <v/>
      </c>
      <c r="F207" s="9" t="str">
        <f>IF(INDEX(Banco!$F:$F,ROW())="","",INDEX(Banco!$F:$F,ROW()))</f>
        <v/>
      </c>
      <c r="G207" s="9" t="str">
        <f>IF(INDEX(Banco!$G:$G,ROW())="","",INDEX(Banco!$G:$G,ROW()))</f>
        <v/>
      </c>
      <c r="H207" s="7" t="str">
        <f>IF(INDEX(Banco!$H:$H,ROW())="","",INDEX(Banco!$H:$H,ROW()))</f>
        <v/>
      </c>
      <c r="I207" t="str">
        <f t="shared" si="129"/>
        <v/>
      </c>
      <c r="J207" s="10" t="str">
        <f t="shared" si="130"/>
        <v/>
      </c>
      <c r="K207" s="11" t="str">
        <f t="shared" si="131"/>
        <v>—</v>
      </c>
      <c r="L207" t="str">
        <f t="shared" si="132"/>
        <v/>
      </c>
      <c r="M207" s="11" t="str">
        <f t="shared" si="133"/>
        <v>—</v>
      </c>
      <c r="N207" t="str">
        <f t="shared" si="134"/>
        <v/>
      </c>
      <c r="O207" s="11" t="str">
        <f t="shared" si="135"/>
        <v>—</v>
      </c>
      <c r="P207" t="str">
        <f t="shared" si="136"/>
        <v/>
      </c>
      <c r="Q207" s="11" t="str">
        <f t="shared" si="137"/>
        <v>—</v>
      </c>
      <c r="R207" t="str">
        <f t="shared" si="138"/>
        <v/>
      </c>
      <c r="S207" t="str">
        <f t="shared" si="139"/>
        <v/>
      </c>
      <c r="T207" t="str">
        <f t="shared" si="140"/>
        <v/>
      </c>
      <c r="U207" t="str">
        <f t="shared" si="141"/>
        <v/>
      </c>
      <c r="V207" t="str">
        <f t="shared" si="142"/>
        <v/>
      </c>
      <c r="W207" t="str">
        <f t="shared" si="143"/>
        <v/>
      </c>
      <c r="X207" t="str">
        <f t="shared" si="144"/>
        <v/>
      </c>
      <c r="Y207" t="str">
        <f t="shared" si="145"/>
        <v/>
      </c>
      <c r="Z207" t="str">
        <f t="shared" si="146"/>
        <v/>
      </c>
      <c r="AA207" t="str">
        <f t="shared" si="147"/>
        <v/>
      </c>
      <c r="AB207" t="str">
        <f t="shared" si="148"/>
        <v/>
      </c>
      <c r="AC207" t="str">
        <f t="shared" si="149"/>
        <v/>
      </c>
      <c r="AD207" t="str">
        <f t="shared" si="150"/>
        <v/>
      </c>
      <c r="AE207" t="str">
        <f t="shared" si="151"/>
        <v/>
      </c>
      <c r="AF207" t="str">
        <f t="shared" si="152"/>
        <v/>
      </c>
      <c r="AG207" t="str">
        <f t="shared" si="153"/>
        <v/>
      </c>
      <c r="AH207" t="str">
        <f t="shared" si="154"/>
        <v/>
      </c>
      <c r="AI207" t="str">
        <f t="shared" si="155"/>
        <v/>
      </c>
      <c r="AJ207" t="str">
        <f t="shared" si="156"/>
        <v/>
      </c>
      <c r="AK207" t="str">
        <f t="shared" si="157"/>
        <v/>
      </c>
      <c r="AL207" t="str">
        <f t="shared" si="158"/>
        <v/>
      </c>
      <c r="AM207" t="str">
        <f t="shared" si="159"/>
        <v/>
      </c>
      <c r="AN207" t="str">
        <f t="shared" si="160"/>
        <v/>
      </c>
      <c r="AO207" t="str">
        <f t="shared" si="161"/>
        <v/>
      </c>
      <c r="AP207" t="str">
        <f t="shared" si="162"/>
        <v/>
      </c>
      <c r="AQ207" t="str">
        <f t="shared" si="163"/>
        <v/>
      </c>
      <c r="AR207" t="str">
        <f t="shared" si="164"/>
        <v/>
      </c>
      <c r="AS207" t="str">
        <f t="shared" si="165"/>
        <v/>
      </c>
      <c r="AT207" t="str">
        <f t="shared" si="166"/>
        <v/>
      </c>
      <c r="AU207" t="str">
        <f t="shared" si="167"/>
        <v/>
      </c>
      <c r="AV207" t="str">
        <f t="shared" si="168"/>
        <v/>
      </c>
      <c r="AW207" t="str">
        <f t="shared" si="169"/>
        <v/>
      </c>
      <c r="AX207" t="str">
        <f t="shared" si="170"/>
        <v/>
      </c>
      <c r="AY207" t="str">
        <f t="shared" si="171"/>
        <v/>
      </c>
      <c r="AZ207" t="str">
        <f>IF(OR($A207="",$A207&lt;&gt;Ficha!$C$4),"",COUNTIF($A$2:$A207,Ficha!$C$4))</f>
        <v/>
      </c>
    </row>
    <row r="208" spans="1:52">
      <c r="A208" s="7" t="str">
        <f>IF(INDEX(Banco!$A:$A,ROW())="","",INDEX(Banco!$A:$A,ROW()))</f>
        <v/>
      </c>
      <c r="B208" s="7" t="str">
        <f>IF(INDEX(Banco!$B:$B,ROW())="","",INDEX(Banco!$B:$B,ROW()))</f>
        <v/>
      </c>
      <c r="C208" s="7" t="str">
        <f>IF(INDEX(Banco!$C:$C,ROW())="","",INDEX(Banco!$C:$C,ROW()))</f>
        <v/>
      </c>
      <c r="D208" s="8" t="str">
        <f>IF(INDEX(Banco!$D:$D,ROW())="","",INDEX(Banco!$D:$D,ROW()))</f>
        <v/>
      </c>
      <c r="E208" s="8" t="str">
        <f>IF(INDEX(Banco!$E:$E,ROW())="","",INDEX(Banco!$E:$E,ROW()))</f>
        <v/>
      </c>
      <c r="F208" s="9" t="str">
        <f>IF(INDEX(Banco!$F:$F,ROW())="","",INDEX(Banco!$F:$F,ROW()))</f>
        <v/>
      </c>
      <c r="G208" s="9" t="str">
        <f>IF(INDEX(Banco!$G:$G,ROW())="","",INDEX(Banco!$G:$G,ROW()))</f>
        <v/>
      </c>
      <c r="H208" s="7" t="str">
        <f>IF(INDEX(Banco!$H:$H,ROW())="","",INDEX(Banco!$H:$H,ROW()))</f>
        <v/>
      </c>
      <c r="I208" t="str">
        <f t="shared" si="129"/>
        <v/>
      </c>
      <c r="J208" s="10" t="str">
        <f t="shared" si="130"/>
        <v/>
      </c>
      <c r="K208" s="11" t="str">
        <f t="shared" si="131"/>
        <v>—</v>
      </c>
      <c r="L208" t="str">
        <f t="shared" si="132"/>
        <v/>
      </c>
      <c r="M208" s="11" t="str">
        <f t="shared" si="133"/>
        <v>—</v>
      </c>
      <c r="N208" t="str">
        <f t="shared" si="134"/>
        <v/>
      </c>
      <c r="O208" s="11" t="str">
        <f t="shared" si="135"/>
        <v>—</v>
      </c>
      <c r="P208" t="str">
        <f t="shared" si="136"/>
        <v/>
      </c>
      <c r="Q208" s="11" t="str">
        <f t="shared" si="137"/>
        <v>—</v>
      </c>
      <c r="R208" t="str">
        <f t="shared" si="138"/>
        <v/>
      </c>
      <c r="S208" t="str">
        <f t="shared" si="139"/>
        <v/>
      </c>
      <c r="T208" t="str">
        <f t="shared" si="140"/>
        <v/>
      </c>
      <c r="U208" t="str">
        <f t="shared" si="141"/>
        <v/>
      </c>
      <c r="V208" t="str">
        <f t="shared" si="142"/>
        <v/>
      </c>
      <c r="W208" t="str">
        <f t="shared" si="143"/>
        <v/>
      </c>
      <c r="X208" t="str">
        <f t="shared" si="144"/>
        <v/>
      </c>
      <c r="Y208" t="str">
        <f t="shared" si="145"/>
        <v/>
      </c>
      <c r="Z208" t="str">
        <f t="shared" si="146"/>
        <v/>
      </c>
      <c r="AA208" t="str">
        <f t="shared" si="147"/>
        <v/>
      </c>
      <c r="AB208" t="str">
        <f t="shared" si="148"/>
        <v/>
      </c>
      <c r="AC208" t="str">
        <f t="shared" si="149"/>
        <v/>
      </c>
      <c r="AD208" t="str">
        <f t="shared" si="150"/>
        <v/>
      </c>
      <c r="AE208" t="str">
        <f t="shared" si="151"/>
        <v/>
      </c>
      <c r="AF208" t="str">
        <f t="shared" si="152"/>
        <v/>
      </c>
      <c r="AG208" t="str">
        <f t="shared" si="153"/>
        <v/>
      </c>
      <c r="AH208" t="str">
        <f t="shared" si="154"/>
        <v/>
      </c>
      <c r="AI208" t="str">
        <f t="shared" si="155"/>
        <v/>
      </c>
      <c r="AJ208" t="str">
        <f t="shared" si="156"/>
        <v/>
      </c>
      <c r="AK208" t="str">
        <f t="shared" si="157"/>
        <v/>
      </c>
      <c r="AL208" t="str">
        <f t="shared" si="158"/>
        <v/>
      </c>
      <c r="AM208" t="str">
        <f t="shared" si="159"/>
        <v/>
      </c>
      <c r="AN208" t="str">
        <f t="shared" si="160"/>
        <v/>
      </c>
      <c r="AO208" t="str">
        <f t="shared" si="161"/>
        <v/>
      </c>
      <c r="AP208" t="str">
        <f t="shared" si="162"/>
        <v/>
      </c>
      <c r="AQ208" t="str">
        <f t="shared" si="163"/>
        <v/>
      </c>
      <c r="AR208" t="str">
        <f t="shared" si="164"/>
        <v/>
      </c>
      <c r="AS208" t="str">
        <f t="shared" si="165"/>
        <v/>
      </c>
      <c r="AT208" t="str">
        <f t="shared" si="166"/>
        <v/>
      </c>
      <c r="AU208" t="str">
        <f t="shared" si="167"/>
        <v/>
      </c>
      <c r="AV208" t="str">
        <f t="shared" si="168"/>
        <v/>
      </c>
      <c r="AW208" t="str">
        <f t="shared" si="169"/>
        <v/>
      </c>
      <c r="AX208" t="str">
        <f t="shared" si="170"/>
        <v/>
      </c>
      <c r="AY208" t="str">
        <f t="shared" si="171"/>
        <v/>
      </c>
      <c r="AZ208" t="str">
        <f>IF(OR($A208="",$A208&lt;&gt;Ficha!$C$4),"",COUNTIF($A$2:$A208,Ficha!$C$4))</f>
        <v/>
      </c>
    </row>
    <row r="209" spans="1:52">
      <c r="A209" s="7" t="str">
        <f>IF(INDEX(Banco!$A:$A,ROW())="","",INDEX(Banco!$A:$A,ROW()))</f>
        <v/>
      </c>
      <c r="B209" s="7" t="str">
        <f>IF(INDEX(Banco!$B:$B,ROW())="","",INDEX(Banco!$B:$B,ROW()))</f>
        <v/>
      </c>
      <c r="C209" s="7" t="str">
        <f>IF(INDEX(Banco!$C:$C,ROW())="","",INDEX(Banco!$C:$C,ROW()))</f>
        <v/>
      </c>
      <c r="D209" s="8" t="str">
        <f>IF(INDEX(Banco!$D:$D,ROW())="","",INDEX(Banco!$D:$D,ROW()))</f>
        <v/>
      </c>
      <c r="E209" s="8" t="str">
        <f>IF(INDEX(Banco!$E:$E,ROW())="","",INDEX(Banco!$E:$E,ROW()))</f>
        <v/>
      </c>
      <c r="F209" s="9" t="str">
        <f>IF(INDEX(Banco!$F:$F,ROW())="","",INDEX(Banco!$F:$F,ROW()))</f>
        <v/>
      </c>
      <c r="G209" s="9" t="str">
        <f>IF(INDEX(Banco!$G:$G,ROW())="","",INDEX(Banco!$G:$G,ROW()))</f>
        <v/>
      </c>
      <c r="H209" s="7" t="str">
        <f>IF(INDEX(Banco!$H:$H,ROW())="","",INDEX(Banco!$H:$H,ROW()))</f>
        <v/>
      </c>
      <c r="I209" t="str">
        <f t="shared" si="129"/>
        <v/>
      </c>
      <c r="J209" s="10" t="str">
        <f t="shared" si="130"/>
        <v/>
      </c>
      <c r="K209" s="11" t="str">
        <f t="shared" si="131"/>
        <v>—</v>
      </c>
      <c r="L209" t="str">
        <f t="shared" si="132"/>
        <v/>
      </c>
      <c r="M209" s="11" t="str">
        <f t="shared" si="133"/>
        <v>—</v>
      </c>
      <c r="N209" t="str">
        <f t="shared" si="134"/>
        <v/>
      </c>
      <c r="O209" s="11" t="str">
        <f t="shared" si="135"/>
        <v>—</v>
      </c>
      <c r="P209" t="str">
        <f t="shared" si="136"/>
        <v/>
      </c>
      <c r="Q209" s="11" t="str">
        <f t="shared" si="137"/>
        <v>—</v>
      </c>
      <c r="R209" t="str">
        <f t="shared" si="138"/>
        <v/>
      </c>
      <c r="S209" t="str">
        <f t="shared" si="139"/>
        <v/>
      </c>
      <c r="T209" t="str">
        <f t="shared" si="140"/>
        <v/>
      </c>
      <c r="U209" t="str">
        <f t="shared" si="141"/>
        <v/>
      </c>
      <c r="V209" t="str">
        <f t="shared" si="142"/>
        <v/>
      </c>
      <c r="W209" t="str">
        <f t="shared" si="143"/>
        <v/>
      </c>
      <c r="X209" t="str">
        <f t="shared" si="144"/>
        <v/>
      </c>
      <c r="Y209" t="str">
        <f t="shared" si="145"/>
        <v/>
      </c>
      <c r="Z209" t="str">
        <f t="shared" si="146"/>
        <v/>
      </c>
      <c r="AA209" t="str">
        <f t="shared" si="147"/>
        <v/>
      </c>
      <c r="AB209" t="str">
        <f t="shared" si="148"/>
        <v/>
      </c>
      <c r="AC209" t="str">
        <f t="shared" si="149"/>
        <v/>
      </c>
      <c r="AD209" t="str">
        <f t="shared" si="150"/>
        <v/>
      </c>
      <c r="AE209" t="str">
        <f t="shared" si="151"/>
        <v/>
      </c>
      <c r="AF209" t="str">
        <f t="shared" si="152"/>
        <v/>
      </c>
      <c r="AG209" t="str">
        <f t="shared" si="153"/>
        <v/>
      </c>
      <c r="AH209" t="str">
        <f t="shared" si="154"/>
        <v/>
      </c>
      <c r="AI209" t="str">
        <f t="shared" si="155"/>
        <v/>
      </c>
      <c r="AJ209" t="str">
        <f t="shared" si="156"/>
        <v/>
      </c>
      <c r="AK209" t="str">
        <f t="shared" si="157"/>
        <v/>
      </c>
      <c r="AL209" t="str">
        <f t="shared" si="158"/>
        <v/>
      </c>
      <c r="AM209" t="str">
        <f t="shared" si="159"/>
        <v/>
      </c>
      <c r="AN209" t="str">
        <f t="shared" si="160"/>
        <v/>
      </c>
      <c r="AO209" t="str">
        <f t="shared" si="161"/>
        <v/>
      </c>
      <c r="AP209" t="str">
        <f t="shared" si="162"/>
        <v/>
      </c>
      <c r="AQ209" t="str">
        <f t="shared" si="163"/>
        <v/>
      </c>
      <c r="AR209" t="str">
        <f t="shared" si="164"/>
        <v/>
      </c>
      <c r="AS209" t="str">
        <f t="shared" si="165"/>
        <v/>
      </c>
      <c r="AT209" t="str">
        <f t="shared" si="166"/>
        <v/>
      </c>
      <c r="AU209" t="str">
        <f t="shared" si="167"/>
        <v/>
      </c>
      <c r="AV209" t="str">
        <f t="shared" si="168"/>
        <v/>
      </c>
      <c r="AW209" t="str">
        <f t="shared" si="169"/>
        <v/>
      </c>
      <c r="AX209" t="str">
        <f t="shared" si="170"/>
        <v/>
      </c>
      <c r="AY209" t="str">
        <f t="shared" si="171"/>
        <v/>
      </c>
      <c r="AZ209" t="str">
        <f>IF(OR($A209="",$A209&lt;&gt;Ficha!$C$4),"",COUNTIF($A$2:$A209,Ficha!$C$4))</f>
        <v/>
      </c>
    </row>
    <row r="210" spans="1:52">
      <c r="A210" s="7" t="str">
        <f>IF(INDEX(Banco!$A:$A,ROW())="","",INDEX(Banco!$A:$A,ROW()))</f>
        <v/>
      </c>
      <c r="B210" s="7" t="str">
        <f>IF(INDEX(Banco!$B:$B,ROW())="","",INDEX(Banco!$B:$B,ROW()))</f>
        <v/>
      </c>
      <c r="C210" s="7" t="str">
        <f>IF(INDEX(Banco!$C:$C,ROW())="","",INDEX(Banco!$C:$C,ROW()))</f>
        <v/>
      </c>
      <c r="D210" s="8" t="str">
        <f>IF(INDEX(Banco!$D:$D,ROW())="","",INDEX(Banco!$D:$D,ROW()))</f>
        <v/>
      </c>
      <c r="E210" s="8" t="str">
        <f>IF(INDEX(Banco!$E:$E,ROW())="","",INDEX(Banco!$E:$E,ROW()))</f>
        <v/>
      </c>
      <c r="F210" s="9" t="str">
        <f>IF(INDEX(Banco!$F:$F,ROW())="","",INDEX(Banco!$F:$F,ROW()))</f>
        <v/>
      </c>
      <c r="G210" s="9" t="str">
        <f>IF(INDEX(Banco!$G:$G,ROW())="","",INDEX(Banco!$G:$G,ROW()))</f>
        <v/>
      </c>
      <c r="H210" s="7" t="str">
        <f>IF(INDEX(Banco!$H:$H,ROW())="","",INDEX(Banco!$H:$H,ROW()))</f>
        <v/>
      </c>
      <c r="I210" t="str">
        <f t="shared" si="129"/>
        <v/>
      </c>
      <c r="J210" s="10" t="str">
        <f t="shared" si="130"/>
        <v/>
      </c>
      <c r="K210" s="11" t="str">
        <f t="shared" si="131"/>
        <v>—</v>
      </c>
      <c r="L210" t="str">
        <f t="shared" si="132"/>
        <v/>
      </c>
      <c r="M210" s="11" t="str">
        <f t="shared" si="133"/>
        <v>—</v>
      </c>
      <c r="N210" t="str">
        <f t="shared" si="134"/>
        <v/>
      </c>
      <c r="O210" s="11" t="str">
        <f t="shared" si="135"/>
        <v>—</v>
      </c>
      <c r="P210" t="str">
        <f t="shared" si="136"/>
        <v/>
      </c>
      <c r="Q210" s="11" t="str">
        <f t="shared" si="137"/>
        <v>—</v>
      </c>
      <c r="R210" t="str">
        <f t="shared" si="138"/>
        <v/>
      </c>
      <c r="S210" t="str">
        <f t="shared" si="139"/>
        <v/>
      </c>
      <c r="T210" t="str">
        <f t="shared" si="140"/>
        <v/>
      </c>
      <c r="U210" t="str">
        <f t="shared" si="141"/>
        <v/>
      </c>
      <c r="V210" t="str">
        <f t="shared" si="142"/>
        <v/>
      </c>
      <c r="W210" t="str">
        <f t="shared" si="143"/>
        <v/>
      </c>
      <c r="X210" t="str">
        <f t="shared" si="144"/>
        <v/>
      </c>
      <c r="Y210" t="str">
        <f t="shared" si="145"/>
        <v/>
      </c>
      <c r="Z210" t="str">
        <f t="shared" si="146"/>
        <v/>
      </c>
      <c r="AA210" t="str">
        <f t="shared" si="147"/>
        <v/>
      </c>
      <c r="AB210" t="str">
        <f t="shared" si="148"/>
        <v/>
      </c>
      <c r="AC210" t="str">
        <f t="shared" si="149"/>
        <v/>
      </c>
      <c r="AD210" t="str">
        <f t="shared" si="150"/>
        <v/>
      </c>
      <c r="AE210" t="str">
        <f t="shared" si="151"/>
        <v/>
      </c>
      <c r="AF210" t="str">
        <f t="shared" si="152"/>
        <v/>
      </c>
      <c r="AG210" t="str">
        <f t="shared" si="153"/>
        <v/>
      </c>
      <c r="AH210" t="str">
        <f t="shared" si="154"/>
        <v/>
      </c>
      <c r="AI210" t="str">
        <f t="shared" si="155"/>
        <v/>
      </c>
      <c r="AJ210" t="str">
        <f t="shared" si="156"/>
        <v/>
      </c>
      <c r="AK210" t="str">
        <f t="shared" si="157"/>
        <v/>
      </c>
      <c r="AL210" t="str">
        <f t="shared" si="158"/>
        <v/>
      </c>
      <c r="AM210" t="str">
        <f t="shared" si="159"/>
        <v/>
      </c>
      <c r="AN210" t="str">
        <f t="shared" si="160"/>
        <v/>
      </c>
      <c r="AO210" t="str">
        <f t="shared" si="161"/>
        <v/>
      </c>
      <c r="AP210" t="str">
        <f t="shared" si="162"/>
        <v/>
      </c>
      <c r="AQ210" t="str">
        <f t="shared" si="163"/>
        <v/>
      </c>
      <c r="AR210" t="str">
        <f t="shared" si="164"/>
        <v/>
      </c>
      <c r="AS210" t="str">
        <f t="shared" si="165"/>
        <v/>
      </c>
      <c r="AT210" t="str">
        <f t="shared" si="166"/>
        <v/>
      </c>
      <c r="AU210" t="str">
        <f t="shared" si="167"/>
        <v/>
      </c>
      <c r="AV210" t="str">
        <f t="shared" si="168"/>
        <v/>
      </c>
      <c r="AW210" t="str">
        <f t="shared" si="169"/>
        <v/>
      </c>
      <c r="AX210" t="str">
        <f t="shared" si="170"/>
        <v/>
      </c>
      <c r="AY210" t="str">
        <f t="shared" si="171"/>
        <v/>
      </c>
      <c r="AZ210" t="str">
        <f>IF(OR($A210="",$A210&lt;&gt;Ficha!$C$4),"",COUNTIF($A$2:$A210,Ficha!$C$4))</f>
        <v/>
      </c>
    </row>
    <row r="211" spans="1:52">
      <c r="A211" s="7" t="str">
        <f>IF(INDEX(Banco!$A:$A,ROW())="","",INDEX(Banco!$A:$A,ROW()))</f>
        <v/>
      </c>
      <c r="B211" s="7" t="str">
        <f>IF(INDEX(Banco!$B:$B,ROW())="","",INDEX(Banco!$B:$B,ROW()))</f>
        <v/>
      </c>
      <c r="C211" s="7" t="str">
        <f>IF(INDEX(Banco!$C:$C,ROW())="","",INDEX(Banco!$C:$C,ROW()))</f>
        <v/>
      </c>
      <c r="D211" s="8" t="str">
        <f>IF(INDEX(Banco!$D:$D,ROW())="","",INDEX(Banco!$D:$D,ROW()))</f>
        <v/>
      </c>
      <c r="E211" s="8" t="str">
        <f>IF(INDEX(Banco!$E:$E,ROW())="","",INDEX(Banco!$E:$E,ROW()))</f>
        <v/>
      </c>
      <c r="F211" s="9" t="str">
        <f>IF(INDEX(Banco!$F:$F,ROW())="","",INDEX(Banco!$F:$F,ROW()))</f>
        <v/>
      </c>
      <c r="G211" s="9" t="str">
        <f>IF(INDEX(Banco!$G:$G,ROW())="","",INDEX(Banco!$G:$G,ROW()))</f>
        <v/>
      </c>
      <c r="H211" s="7" t="str">
        <f>IF(INDEX(Banco!$H:$H,ROW())="","",INDEX(Banco!$H:$H,ROW()))</f>
        <v/>
      </c>
      <c r="I211" t="str">
        <f t="shared" si="129"/>
        <v/>
      </c>
      <c r="J211" s="10" t="str">
        <f t="shared" si="130"/>
        <v/>
      </c>
      <c r="K211" s="11" t="str">
        <f t="shared" si="131"/>
        <v>—</v>
      </c>
      <c r="L211" t="str">
        <f t="shared" si="132"/>
        <v/>
      </c>
      <c r="M211" s="11" t="str">
        <f t="shared" si="133"/>
        <v>—</v>
      </c>
      <c r="N211" t="str">
        <f t="shared" si="134"/>
        <v/>
      </c>
      <c r="O211" s="11" t="str">
        <f t="shared" si="135"/>
        <v>—</v>
      </c>
      <c r="P211" t="str">
        <f t="shared" si="136"/>
        <v/>
      </c>
      <c r="Q211" s="11" t="str">
        <f t="shared" si="137"/>
        <v>—</v>
      </c>
      <c r="R211" t="str">
        <f t="shared" si="138"/>
        <v/>
      </c>
      <c r="S211" t="str">
        <f t="shared" si="139"/>
        <v/>
      </c>
      <c r="T211" t="str">
        <f t="shared" si="140"/>
        <v/>
      </c>
      <c r="U211" t="str">
        <f t="shared" si="141"/>
        <v/>
      </c>
      <c r="V211" t="str">
        <f t="shared" si="142"/>
        <v/>
      </c>
      <c r="W211" t="str">
        <f t="shared" si="143"/>
        <v/>
      </c>
      <c r="X211" t="str">
        <f t="shared" si="144"/>
        <v/>
      </c>
      <c r="Y211" t="str">
        <f t="shared" si="145"/>
        <v/>
      </c>
      <c r="Z211" t="str">
        <f t="shared" si="146"/>
        <v/>
      </c>
      <c r="AA211" t="str">
        <f t="shared" si="147"/>
        <v/>
      </c>
      <c r="AB211" t="str">
        <f t="shared" si="148"/>
        <v/>
      </c>
      <c r="AC211" t="str">
        <f t="shared" si="149"/>
        <v/>
      </c>
      <c r="AD211" t="str">
        <f t="shared" si="150"/>
        <v/>
      </c>
      <c r="AE211" t="str">
        <f t="shared" si="151"/>
        <v/>
      </c>
      <c r="AF211" t="str">
        <f t="shared" si="152"/>
        <v/>
      </c>
      <c r="AG211" t="str">
        <f t="shared" si="153"/>
        <v/>
      </c>
      <c r="AH211" t="str">
        <f t="shared" si="154"/>
        <v/>
      </c>
      <c r="AI211" t="str">
        <f t="shared" si="155"/>
        <v/>
      </c>
      <c r="AJ211" t="str">
        <f t="shared" si="156"/>
        <v/>
      </c>
      <c r="AK211" t="str">
        <f t="shared" si="157"/>
        <v/>
      </c>
      <c r="AL211" t="str">
        <f t="shared" si="158"/>
        <v/>
      </c>
      <c r="AM211" t="str">
        <f t="shared" si="159"/>
        <v/>
      </c>
      <c r="AN211" t="str">
        <f t="shared" si="160"/>
        <v/>
      </c>
      <c r="AO211" t="str">
        <f t="shared" si="161"/>
        <v/>
      </c>
      <c r="AP211" t="str">
        <f t="shared" si="162"/>
        <v/>
      </c>
      <c r="AQ211" t="str">
        <f t="shared" si="163"/>
        <v/>
      </c>
      <c r="AR211" t="str">
        <f t="shared" si="164"/>
        <v/>
      </c>
      <c r="AS211" t="str">
        <f t="shared" si="165"/>
        <v/>
      </c>
      <c r="AT211" t="str">
        <f t="shared" si="166"/>
        <v/>
      </c>
      <c r="AU211" t="str">
        <f t="shared" si="167"/>
        <v/>
      </c>
      <c r="AV211" t="str">
        <f t="shared" si="168"/>
        <v/>
      </c>
      <c r="AW211" t="str">
        <f t="shared" si="169"/>
        <v/>
      </c>
      <c r="AX211" t="str">
        <f t="shared" si="170"/>
        <v/>
      </c>
      <c r="AY211" t="str">
        <f t="shared" si="171"/>
        <v/>
      </c>
      <c r="AZ211" t="str">
        <f>IF(OR($A211="",$A211&lt;&gt;Ficha!$C$4),"",COUNTIF($A$2:$A211,Ficha!$C$4))</f>
        <v/>
      </c>
    </row>
    <row r="212" spans="1:52">
      <c r="A212" s="7" t="str">
        <f>IF(INDEX(Banco!$A:$A,ROW())="","",INDEX(Banco!$A:$A,ROW()))</f>
        <v/>
      </c>
      <c r="B212" s="7" t="str">
        <f>IF(INDEX(Banco!$B:$B,ROW())="","",INDEX(Banco!$B:$B,ROW()))</f>
        <v/>
      </c>
      <c r="C212" s="7" t="str">
        <f>IF(INDEX(Banco!$C:$C,ROW())="","",INDEX(Banco!$C:$C,ROW()))</f>
        <v/>
      </c>
      <c r="D212" s="8" t="str">
        <f>IF(INDEX(Banco!$D:$D,ROW())="","",INDEX(Banco!$D:$D,ROW()))</f>
        <v/>
      </c>
      <c r="E212" s="8" t="str">
        <f>IF(INDEX(Banco!$E:$E,ROW())="","",INDEX(Banco!$E:$E,ROW()))</f>
        <v/>
      </c>
      <c r="F212" s="9" t="str">
        <f>IF(INDEX(Banco!$F:$F,ROW())="","",INDEX(Banco!$F:$F,ROW()))</f>
        <v/>
      </c>
      <c r="G212" s="9" t="str">
        <f>IF(INDEX(Banco!$G:$G,ROW())="","",INDEX(Banco!$G:$G,ROW()))</f>
        <v/>
      </c>
      <c r="H212" s="7" t="str">
        <f>IF(INDEX(Banco!$H:$H,ROW())="","",INDEX(Banco!$H:$H,ROW()))</f>
        <v/>
      </c>
      <c r="I212" t="str">
        <f t="shared" si="129"/>
        <v/>
      </c>
      <c r="J212" s="10" t="str">
        <f t="shared" si="130"/>
        <v/>
      </c>
      <c r="K212" s="11" t="str">
        <f t="shared" si="131"/>
        <v>—</v>
      </c>
      <c r="L212" t="str">
        <f t="shared" si="132"/>
        <v/>
      </c>
      <c r="M212" s="11" t="str">
        <f t="shared" si="133"/>
        <v>—</v>
      </c>
      <c r="N212" t="str">
        <f t="shared" si="134"/>
        <v/>
      </c>
      <c r="O212" s="11" t="str">
        <f t="shared" si="135"/>
        <v>—</v>
      </c>
      <c r="P212" t="str">
        <f t="shared" si="136"/>
        <v/>
      </c>
      <c r="Q212" s="11" t="str">
        <f t="shared" si="137"/>
        <v>—</v>
      </c>
      <c r="R212" t="str">
        <f t="shared" si="138"/>
        <v/>
      </c>
      <c r="S212" t="str">
        <f t="shared" si="139"/>
        <v/>
      </c>
      <c r="T212" t="str">
        <f t="shared" si="140"/>
        <v/>
      </c>
      <c r="U212" t="str">
        <f t="shared" si="141"/>
        <v/>
      </c>
      <c r="V212" t="str">
        <f t="shared" si="142"/>
        <v/>
      </c>
      <c r="W212" t="str">
        <f t="shared" si="143"/>
        <v/>
      </c>
      <c r="X212" t="str">
        <f t="shared" si="144"/>
        <v/>
      </c>
      <c r="Y212" t="str">
        <f t="shared" si="145"/>
        <v/>
      </c>
      <c r="Z212" t="str">
        <f t="shared" si="146"/>
        <v/>
      </c>
      <c r="AA212" t="str">
        <f t="shared" si="147"/>
        <v/>
      </c>
      <c r="AB212" t="str">
        <f t="shared" si="148"/>
        <v/>
      </c>
      <c r="AC212" t="str">
        <f t="shared" si="149"/>
        <v/>
      </c>
      <c r="AD212" t="str">
        <f t="shared" si="150"/>
        <v/>
      </c>
      <c r="AE212" t="str">
        <f t="shared" si="151"/>
        <v/>
      </c>
      <c r="AF212" t="str">
        <f t="shared" si="152"/>
        <v/>
      </c>
      <c r="AG212" t="str">
        <f t="shared" si="153"/>
        <v/>
      </c>
      <c r="AH212" t="str">
        <f t="shared" si="154"/>
        <v/>
      </c>
      <c r="AI212" t="str">
        <f t="shared" si="155"/>
        <v/>
      </c>
      <c r="AJ212" t="str">
        <f t="shared" si="156"/>
        <v/>
      </c>
      <c r="AK212" t="str">
        <f t="shared" si="157"/>
        <v/>
      </c>
      <c r="AL212" t="str">
        <f t="shared" si="158"/>
        <v/>
      </c>
      <c r="AM212" t="str">
        <f t="shared" si="159"/>
        <v/>
      </c>
      <c r="AN212" t="str">
        <f t="shared" si="160"/>
        <v/>
      </c>
      <c r="AO212" t="str">
        <f t="shared" si="161"/>
        <v/>
      </c>
      <c r="AP212" t="str">
        <f t="shared" si="162"/>
        <v/>
      </c>
      <c r="AQ212" t="str">
        <f t="shared" si="163"/>
        <v/>
      </c>
      <c r="AR212" t="str">
        <f t="shared" si="164"/>
        <v/>
      </c>
      <c r="AS212" t="str">
        <f t="shared" si="165"/>
        <v/>
      </c>
      <c r="AT212" t="str">
        <f t="shared" si="166"/>
        <v/>
      </c>
      <c r="AU212" t="str">
        <f t="shared" si="167"/>
        <v/>
      </c>
      <c r="AV212" t="str">
        <f t="shared" si="168"/>
        <v/>
      </c>
      <c r="AW212" t="str">
        <f t="shared" si="169"/>
        <v/>
      </c>
      <c r="AX212" t="str">
        <f t="shared" si="170"/>
        <v/>
      </c>
      <c r="AY212" t="str">
        <f t="shared" si="171"/>
        <v/>
      </c>
      <c r="AZ212" t="str">
        <f>IF(OR($A212="",$A212&lt;&gt;Ficha!$C$4),"",COUNTIF($A$2:$A212,Ficha!$C$4))</f>
        <v/>
      </c>
    </row>
    <row r="213" spans="1:52">
      <c r="A213" s="7" t="str">
        <f>IF(INDEX(Banco!$A:$A,ROW())="","",INDEX(Banco!$A:$A,ROW()))</f>
        <v/>
      </c>
      <c r="B213" s="7" t="str">
        <f>IF(INDEX(Banco!$B:$B,ROW())="","",INDEX(Banco!$B:$B,ROW()))</f>
        <v/>
      </c>
      <c r="C213" s="7" t="str">
        <f>IF(INDEX(Banco!$C:$C,ROW())="","",INDEX(Banco!$C:$C,ROW()))</f>
        <v/>
      </c>
      <c r="D213" s="8" t="str">
        <f>IF(INDEX(Banco!$D:$D,ROW())="","",INDEX(Banco!$D:$D,ROW()))</f>
        <v/>
      </c>
      <c r="E213" s="8" t="str">
        <f>IF(INDEX(Banco!$E:$E,ROW())="","",INDEX(Banco!$E:$E,ROW()))</f>
        <v/>
      </c>
      <c r="F213" s="9" t="str">
        <f>IF(INDEX(Banco!$F:$F,ROW())="","",INDEX(Banco!$F:$F,ROW()))</f>
        <v/>
      </c>
      <c r="G213" s="9" t="str">
        <f>IF(INDEX(Banco!$G:$G,ROW())="","",INDEX(Banco!$G:$G,ROW()))</f>
        <v/>
      </c>
      <c r="H213" s="7" t="str">
        <f>IF(INDEX(Banco!$H:$H,ROW())="","",INDEX(Banco!$H:$H,ROW()))</f>
        <v/>
      </c>
      <c r="I213" t="str">
        <f t="shared" si="129"/>
        <v/>
      </c>
      <c r="J213" s="10" t="str">
        <f t="shared" si="130"/>
        <v/>
      </c>
      <c r="K213" s="11" t="str">
        <f t="shared" si="131"/>
        <v>—</v>
      </c>
      <c r="L213" t="str">
        <f t="shared" si="132"/>
        <v/>
      </c>
      <c r="M213" s="11" t="str">
        <f t="shared" si="133"/>
        <v>—</v>
      </c>
      <c r="N213" t="str">
        <f t="shared" si="134"/>
        <v/>
      </c>
      <c r="O213" s="11" t="str">
        <f t="shared" si="135"/>
        <v>—</v>
      </c>
      <c r="P213" t="str">
        <f t="shared" si="136"/>
        <v/>
      </c>
      <c r="Q213" s="11" t="str">
        <f t="shared" si="137"/>
        <v>—</v>
      </c>
      <c r="R213" t="str">
        <f t="shared" si="138"/>
        <v/>
      </c>
      <c r="S213" t="str">
        <f t="shared" si="139"/>
        <v/>
      </c>
      <c r="T213" t="str">
        <f t="shared" si="140"/>
        <v/>
      </c>
      <c r="U213" t="str">
        <f t="shared" si="141"/>
        <v/>
      </c>
      <c r="V213" t="str">
        <f t="shared" si="142"/>
        <v/>
      </c>
      <c r="W213" t="str">
        <f t="shared" si="143"/>
        <v/>
      </c>
      <c r="X213" t="str">
        <f t="shared" si="144"/>
        <v/>
      </c>
      <c r="Y213" t="str">
        <f t="shared" si="145"/>
        <v/>
      </c>
      <c r="Z213" t="str">
        <f t="shared" si="146"/>
        <v/>
      </c>
      <c r="AA213" t="str">
        <f t="shared" si="147"/>
        <v/>
      </c>
      <c r="AB213" t="str">
        <f t="shared" si="148"/>
        <v/>
      </c>
      <c r="AC213" t="str">
        <f t="shared" si="149"/>
        <v/>
      </c>
      <c r="AD213" t="str">
        <f t="shared" si="150"/>
        <v/>
      </c>
      <c r="AE213" t="str">
        <f t="shared" si="151"/>
        <v/>
      </c>
      <c r="AF213" t="str">
        <f t="shared" si="152"/>
        <v/>
      </c>
      <c r="AG213" t="str">
        <f t="shared" si="153"/>
        <v/>
      </c>
      <c r="AH213" t="str">
        <f t="shared" si="154"/>
        <v/>
      </c>
      <c r="AI213" t="str">
        <f t="shared" si="155"/>
        <v/>
      </c>
      <c r="AJ213" t="str">
        <f t="shared" si="156"/>
        <v/>
      </c>
      <c r="AK213" t="str">
        <f t="shared" si="157"/>
        <v/>
      </c>
      <c r="AL213" t="str">
        <f t="shared" si="158"/>
        <v/>
      </c>
      <c r="AM213" t="str">
        <f t="shared" si="159"/>
        <v/>
      </c>
      <c r="AN213" t="str">
        <f t="shared" si="160"/>
        <v/>
      </c>
      <c r="AO213" t="str">
        <f t="shared" si="161"/>
        <v/>
      </c>
      <c r="AP213" t="str">
        <f t="shared" si="162"/>
        <v/>
      </c>
      <c r="AQ213" t="str">
        <f t="shared" si="163"/>
        <v/>
      </c>
      <c r="AR213" t="str">
        <f t="shared" si="164"/>
        <v/>
      </c>
      <c r="AS213" t="str">
        <f t="shared" si="165"/>
        <v/>
      </c>
      <c r="AT213" t="str">
        <f t="shared" si="166"/>
        <v/>
      </c>
      <c r="AU213" t="str">
        <f t="shared" si="167"/>
        <v/>
      </c>
      <c r="AV213" t="str">
        <f t="shared" si="168"/>
        <v/>
      </c>
      <c r="AW213" t="str">
        <f t="shared" si="169"/>
        <v/>
      </c>
      <c r="AX213" t="str">
        <f t="shared" si="170"/>
        <v/>
      </c>
      <c r="AY213" t="str">
        <f t="shared" si="171"/>
        <v/>
      </c>
      <c r="AZ213" t="str">
        <f>IF(OR($A213="",$A213&lt;&gt;Ficha!$C$4),"",COUNTIF($A$2:$A213,Ficha!$C$4))</f>
        <v/>
      </c>
    </row>
    <row r="214" spans="1:52">
      <c r="A214" s="7" t="str">
        <f>IF(INDEX(Banco!$A:$A,ROW())="","",INDEX(Banco!$A:$A,ROW()))</f>
        <v/>
      </c>
      <c r="B214" s="7" t="str">
        <f>IF(INDEX(Banco!$B:$B,ROW())="","",INDEX(Banco!$B:$B,ROW()))</f>
        <v/>
      </c>
      <c r="C214" s="7" t="str">
        <f>IF(INDEX(Banco!$C:$C,ROW())="","",INDEX(Banco!$C:$C,ROW()))</f>
        <v/>
      </c>
      <c r="D214" s="8" t="str">
        <f>IF(INDEX(Banco!$D:$D,ROW())="","",INDEX(Banco!$D:$D,ROW()))</f>
        <v/>
      </c>
      <c r="E214" s="8" t="str">
        <f>IF(INDEX(Banco!$E:$E,ROW())="","",INDEX(Banco!$E:$E,ROW()))</f>
        <v/>
      </c>
      <c r="F214" s="9" t="str">
        <f>IF(INDEX(Banco!$F:$F,ROW())="","",INDEX(Banco!$F:$F,ROW()))</f>
        <v/>
      </c>
      <c r="G214" s="9" t="str">
        <f>IF(INDEX(Banco!$G:$G,ROW())="","",INDEX(Banco!$G:$G,ROW()))</f>
        <v/>
      </c>
      <c r="H214" s="7" t="str">
        <f>IF(INDEX(Banco!$H:$H,ROW())="","",INDEX(Banco!$H:$H,ROW()))</f>
        <v/>
      </c>
      <c r="I214" t="str">
        <f t="shared" si="129"/>
        <v/>
      </c>
      <c r="J214" s="10" t="str">
        <f t="shared" si="130"/>
        <v/>
      </c>
      <c r="K214" s="11" t="str">
        <f t="shared" si="131"/>
        <v>—</v>
      </c>
      <c r="L214" t="str">
        <f t="shared" si="132"/>
        <v/>
      </c>
      <c r="M214" s="11" t="str">
        <f t="shared" si="133"/>
        <v>—</v>
      </c>
      <c r="N214" t="str">
        <f t="shared" si="134"/>
        <v/>
      </c>
      <c r="O214" s="11" t="str">
        <f t="shared" si="135"/>
        <v>—</v>
      </c>
      <c r="P214" t="str">
        <f t="shared" si="136"/>
        <v/>
      </c>
      <c r="Q214" s="11" t="str">
        <f t="shared" si="137"/>
        <v>—</v>
      </c>
      <c r="R214" t="str">
        <f t="shared" si="138"/>
        <v/>
      </c>
      <c r="S214" t="str">
        <f t="shared" si="139"/>
        <v/>
      </c>
      <c r="T214" t="str">
        <f t="shared" si="140"/>
        <v/>
      </c>
      <c r="U214" t="str">
        <f t="shared" si="141"/>
        <v/>
      </c>
      <c r="V214" t="str">
        <f t="shared" si="142"/>
        <v/>
      </c>
      <c r="W214" t="str">
        <f t="shared" si="143"/>
        <v/>
      </c>
      <c r="X214" t="str">
        <f t="shared" si="144"/>
        <v/>
      </c>
      <c r="Y214" t="str">
        <f t="shared" si="145"/>
        <v/>
      </c>
      <c r="Z214" t="str">
        <f t="shared" si="146"/>
        <v/>
      </c>
      <c r="AA214" t="str">
        <f t="shared" si="147"/>
        <v/>
      </c>
      <c r="AB214" t="str">
        <f t="shared" si="148"/>
        <v/>
      </c>
      <c r="AC214" t="str">
        <f t="shared" si="149"/>
        <v/>
      </c>
      <c r="AD214" t="str">
        <f t="shared" si="150"/>
        <v/>
      </c>
      <c r="AE214" t="str">
        <f t="shared" si="151"/>
        <v/>
      </c>
      <c r="AF214" t="str">
        <f t="shared" si="152"/>
        <v/>
      </c>
      <c r="AG214" t="str">
        <f t="shared" si="153"/>
        <v/>
      </c>
      <c r="AH214" t="str">
        <f t="shared" si="154"/>
        <v/>
      </c>
      <c r="AI214" t="str">
        <f t="shared" si="155"/>
        <v/>
      </c>
      <c r="AJ214" t="str">
        <f t="shared" si="156"/>
        <v/>
      </c>
      <c r="AK214" t="str">
        <f t="shared" si="157"/>
        <v/>
      </c>
      <c r="AL214" t="str">
        <f t="shared" si="158"/>
        <v/>
      </c>
      <c r="AM214" t="str">
        <f t="shared" si="159"/>
        <v/>
      </c>
      <c r="AN214" t="str">
        <f t="shared" si="160"/>
        <v/>
      </c>
      <c r="AO214" t="str">
        <f t="shared" si="161"/>
        <v/>
      </c>
      <c r="AP214" t="str">
        <f t="shared" si="162"/>
        <v/>
      </c>
      <c r="AQ214" t="str">
        <f t="shared" si="163"/>
        <v/>
      </c>
      <c r="AR214" t="str">
        <f t="shared" si="164"/>
        <v/>
      </c>
      <c r="AS214" t="str">
        <f t="shared" si="165"/>
        <v/>
      </c>
      <c r="AT214" t="str">
        <f t="shared" si="166"/>
        <v/>
      </c>
      <c r="AU214" t="str">
        <f t="shared" si="167"/>
        <v/>
      </c>
      <c r="AV214" t="str">
        <f t="shared" si="168"/>
        <v/>
      </c>
      <c r="AW214" t="str">
        <f t="shared" si="169"/>
        <v/>
      </c>
      <c r="AX214" t="str">
        <f t="shared" si="170"/>
        <v/>
      </c>
      <c r="AY214" t="str">
        <f t="shared" si="171"/>
        <v/>
      </c>
      <c r="AZ214" t="str">
        <f>IF(OR($A214="",$A214&lt;&gt;Ficha!$C$4),"",COUNTIF($A$2:$A214,Ficha!$C$4))</f>
        <v/>
      </c>
    </row>
    <row r="215" spans="1:52">
      <c r="A215" s="7" t="str">
        <f>IF(INDEX(Banco!$A:$A,ROW())="","",INDEX(Banco!$A:$A,ROW()))</f>
        <v/>
      </c>
      <c r="B215" s="7" t="str">
        <f>IF(INDEX(Banco!$B:$B,ROW())="","",INDEX(Banco!$B:$B,ROW()))</f>
        <v/>
      </c>
      <c r="C215" s="7" t="str">
        <f>IF(INDEX(Banco!$C:$C,ROW())="","",INDEX(Banco!$C:$C,ROW()))</f>
        <v/>
      </c>
      <c r="D215" s="8" t="str">
        <f>IF(INDEX(Banco!$D:$D,ROW())="","",INDEX(Banco!$D:$D,ROW()))</f>
        <v/>
      </c>
      <c r="E215" s="8" t="str">
        <f>IF(INDEX(Banco!$E:$E,ROW())="","",INDEX(Banco!$E:$E,ROW()))</f>
        <v/>
      </c>
      <c r="F215" s="9" t="str">
        <f>IF(INDEX(Banco!$F:$F,ROW())="","",INDEX(Banco!$F:$F,ROW()))</f>
        <v/>
      </c>
      <c r="G215" s="9" t="str">
        <f>IF(INDEX(Banco!$G:$G,ROW())="","",INDEX(Banco!$G:$G,ROW()))</f>
        <v/>
      </c>
      <c r="H215" s="7" t="str">
        <f>IF(INDEX(Banco!$H:$H,ROW())="","",INDEX(Banco!$H:$H,ROW()))</f>
        <v/>
      </c>
      <c r="I215" t="str">
        <f t="shared" si="129"/>
        <v/>
      </c>
      <c r="J215" s="10" t="str">
        <f t="shared" si="130"/>
        <v/>
      </c>
      <c r="K215" s="11" t="str">
        <f t="shared" si="131"/>
        <v>—</v>
      </c>
      <c r="L215" t="str">
        <f t="shared" si="132"/>
        <v/>
      </c>
      <c r="M215" s="11" t="str">
        <f t="shared" si="133"/>
        <v>—</v>
      </c>
      <c r="N215" t="str">
        <f t="shared" si="134"/>
        <v/>
      </c>
      <c r="O215" s="11" t="str">
        <f t="shared" si="135"/>
        <v>—</v>
      </c>
      <c r="P215" t="str">
        <f t="shared" si="136"/>
        <v/>
      </c>
      <c r="Q215" s="11" t="str">
        <f t="shared" si="137"/>
        <v>—</v>
      </c>
      <c r="R215" t="str">
        <f t="shared" si="138"/>
        <v/>
      </c>
      <c r="S215" t="str">
        <f t="shared" si="139"/>
        <v/>
      </c>
      <c r="T215" t="str">
        <f t="shared" si="140"/>
        <v/>
      </c>
      <c r="U215" t="str">
        <f t="shared" si="141"/>
        <v/>
      </c>
      <c r="V215" t="str">
        <f t="shared" si="142"/>
        <v/>
      </c>
      <c r="W215" t="str">
        <f t="shared" si="143"/>
        <v/>
      </c>
      <c r="X215" t="str">
        <f t="shared" si="144"/>
        <v/>
      </c>
      <c r="Y215" t="str">
        <f t="shared" si="145"/>
        <v/>
      </c>
      <c r="Z215" t="str">
        <f t="shared" si="146"/>
        <v/>
      </c>
      <c r="AA215" t="str">
        <f t="shared" si="147"/>
        <v/>
      </c>
      <c r="AB215" t="str">
        <f t="shared" si="148"/>
        <v/>
      </c>
      <c r="AC215" t="str">
        <f t="shared" si="149"/>
        <v/>
      </c>
      <c r="AD215" t="str">
        <f t="shared" si="150"/>
        <v/>
      </c>
      <c r="AE215" t="str">
        <f t="shared" si="151"/>
        <v/>
      </c>
      <c r="AF215" t="str">
        <f t="shared" si="152"/>
        <v/>
      </c>
      <c r="AG215" t="str">
        <f t="shared" si="153"/>
        <v/>
      </c>
      <c r="AH215" t="str">
        <f t="shared" si="154"/>
        <v/>
      </c>
      <c r="AI215" t="str">
        <f t="shared" si="155"/>
        <v/>
      </c>
      <c r="AJ215" t="str">
        <f t="shared" si="156"/>
        <v/>
      </c>
      <c r="AK215" t="str">
        <f t="shared" si="157"/>
        <v/>
      </c>
      <c r="AL215" t="str">
        <f t="shared" si="158"/>
        <v/>
      </c>
      <c r="AM215" t="str">
        <f t="shared" si="159"/>
        <v/>
      </c>
      <c r="AN215" t="str">
        <f t="shared" si="160"/>
        <v/>
      </c>
      <c r="AO215" t="str">
        <f t="shared" si="161"/>
        <v/>
      </c>
      <c r="AP215" t="str">
        <f t="shared" si="162"/>
        <v/>
      </c>
      <c r="AQ215" t="str">
        <f t="shared" si="163"/>
        <v/>
      </c>
      <c r="AR215" t="str">
        <f t="shared" si="164"/>
        <v/>
      </c>
      <c r="AS215" t="str">
        <f t="shared" si="165"/>
        <v/>
      </c>
      <c r="AT215" t="str">
        <f t="shared" si="166"/>
        <v/>
      </c>
      <c r="AU215" t="str">
        <f t="shared" si="167"/>
        <v/>
      </c>
      <c r="AV215" t="str">
        <f t="shared" si="168"/>
        <v/>
      </c>
      <c r="AW215" t="str">
        <f t="shared" si="169"/>
        <v/>
      </c>
      <c r="AX215" t="str">
        <f t="shared" si="170"/>
        <v/>
      </c>
      <c r="AY215" t="str">
        <f t="shared" si="171"/>
        <v/>
      </c>
      <c r="AZ215" t="str">
        <f>IF(OR($A215="",$A215&lt;&gt;Ficha!$C$4),"",COUNTIF($A$2:$A215,Ficha!$C$4))</f>
        <v/>
      </c>
    </row>
    <row r="216" spans="1:52">
      <c r="A216" s="7" t="str">
        <f>IF(INDEX(Banco!$A:$A,ROW())="","",INDEX(Banco!$A:$A,ROW()))</f>
        <v/>
      </c>
      <c r="B216" s="7" t="str">
        <f>IF(INDEX(Banco!$B:$B,ROW())="","",INDEX(Banco!$B:$B,ROW()))</f>
        <v/>
      </c>
      <c r="C216" s="7" t="str">
        <f>IF(INDEX(Banco!$C:$C,ROW())="","",INDEX(Banco!$C:$C,ROW()))</f>
        <v/>
      </c>
      <c r="D216" s="8" t="str">
        <f>IF(INDEX(Banco!$D:$D,ROW())="","",INDEX(Banco!$D:$D,ROW()))</f>
        <v/>
      </c>
      <c r="E216" s="8" t="str">
        <f>IF(INDEX(Banco!$E:$E,ROW())="","",INDEX(Banco!$E:$E,ROW()))</f>
        <v/>
      </c>
      <c r="F216" s="9" t="str">
        <f>IF(INDEX(Banco!$F:$F,ROW())="","",INDEX(Banco!$F:$F,ROW()))</f>
        <v/>
      </c>
      <c r="G216" s="9" t="str">
        <f>IF(INDEX(Banco!$G:$G,ROW())="","",INDEX(Banco!$G:$G,ROW()))</f>
        <v/>
      </c>
      <c r="H216" s="7" t="str">
        <f>IF(INDEX(Banco!$H:$H,ROW())="","",INDEX(Banco!$H:$H,ROW()))</f>
        <v/>
      </c>
      <c r="I216" t="str">
        <f t="shared" si="129"/>
        <v/>
      </c>
      <c r="J216" s="10" t="str">
        <f t="shared" si="130"/>
        <v/>
      </c>
      <c r="K216" s="11" t="str">
        <f t="shared" si="131"/>
        <v>—</v>
      </c>
      <c r="L216" t="str">
        <f t="shared" si="132"/>
        <v/>
      </c>
      <c r="M216" s="11" t="str">
        <f t="shared" si="133"/>
        <v>—</v>
      </c>
      <c r="N216" t="str">
        <f t="shared" si="134"/>
        <v/>
      </c>
      <c r="O216" s="11" t="str">
        <f t="shared" si="135"/>
        <v>—</v>
      </c>
      <c r="P216" t="str">
        <f t="shared" si="136"/>
        <v/>
      </c>
      <c r="Q216" s="11" t="str">
        <f t="shared" si="137"/>
        <v>—</v>
      </c>
      <c r="R216" t="str">
        <f t="shared" si="138"/>
        <v/>
      </c>
      <c r="S216" t="str">
        <f t="shared" si="139"/>
        <v/>
      </c>
      <c r="T216" t="str">
        <f t="shared" si="140"/>
        <v/>
      </c>
      <c r="U216" t="str">
        <f t="shared" si="141"/>
        <v/>
      </c>
      <c r="V216" t="str">
        <f t="shared" si="142"/>
        <v/>
      </c>
      <c r="W216" t="str">
        <f t="shared" si="143"/>
        <v/>
      </c>
      <c r="X216" t="str">
        <f t="shared" si="144"/>
        <v/>
      </c>
      <c r="Y216" t="str">
        <f t="shared" si="145"/>
        <v/>
      </c>
      <c r="Z216" t="str">
        <f t="shared" si="146"/>
        <v/>
      </c>
      <c r="AA216" t="str">
        <f t="shared" si="147"/>
        <v/>
      </c>
      <c r="AB216" t="str">
        <f t="shared" si="148"/>
        <v/>
      </c>
      <c r="AC216" t="str">
        <f t="shared" si="149"/>
        <v/>
      </c>
      <c r="AD216" t="str">
        <f t="shared" si="150"/>
        <v/>
      </c>
      <c r="AE216" t="str">
        <f t="shared" si="151"/>
        <v/>
      </c>
      <c r="AF216" t="str">
        <f t="shared" si="152"/>
        <v/>
      </c>
      <c r="AG216" t="str">
        <f t="shared" si="153"/>
        <v/>
      </c>
      <c r="AH216" t="str">
        <f t="shared" si="154"/>
        <v/>
      </c>
      <c r="AI216" t="str">
        <f t="shared" si="155"/>
        <v/>
      </c>
      <c r="AJ216" t="str">
        <f t="shared" si="156"/>
        <v/>
      </c>
      <c r="AK216" t="str">
        <f t="shared" si="157"/>
        <v/>
      </c>
      <c r="AL216" t="str">
        <f t="shared" si="158"/>
        <v/>
      </c>
      <c r="AM216" t="str">
        <f t="shared" si="159"/>
        <v/>
      </c>
      <c r="AN216" t="str">
        <f t="shared" si="160"/>
        <v/>
      </c>
      <c r="AO216" t="str">
        <f t="shared" si="161"/>
        <v/>
      </c>
      <c r="AP216" t="str">
        <f t="shared" si="162"/>
        <v/>
      </c>
      <c r="AQ216" t="str">
        <f t="shared" si="163"/>
        <v/>
      </c>
      <c r="AR216" t="str">
        <f t="shared" si="164"/>
        <v/>
      </c>
      <c r="AS216" t="str">
        <f t="shared" si="165"/>
        <v/>
      </c>
      <c r="AT216" t="str">
        <f t="shared" si="166"/>
        <v/>
      </c>
      <c r="AU216" t="str">
        <f t="shared" si="167"/>
        <v/>
      </c>
      <c r="AV216" t="str">
        <f t="shared" si="168"/>
        <v/>
      </c>
      <c r="AW216" t="str">
        <f t="shared" si="169"/>
        <v/>
      </c>
      <c r="AX216" t="str">
        <f t="shared" si="170"/>
        <v/>
      </c>
      <c r="AY216" t="str">
        <f t="shared" si="171"/>
        <v/>
      </c>
      <c r="AZ216" t="str">
        <f>IF(OR($A216="",$A216&lt;&gt;Ficha!$C$4),"",COUNTIF($A$2:$A216,Ficha!$C$4))</f>
        <v/>
      </c>
    </row>
    <row r="217" spans="1:52">
      <c r="A217" s="7" t="str">
        <f>IF(INDEX(Banco!$A:$A,ROW())="","",INDEX(Banco!$A:$A,ROW()))</f>
        <v/>
      </c>
      <c r="B217" s="7" t="str">
        <f>IF(INDEX(Banco!$B:$B,ROW())="","",INDEX(Banco!$B:$B,ROW()))</f>
        <v/>
      </c>
      <c r="C217" s="7" t="str">
        <f>IF(INDEX(Banco!$C:$C,ROW())="","",INDEX(Banco!$C:$C,ROW()))</f>
        <v/>
      </c>
      <c r="D217" s="8" t="str">
        <f>IF(INDEX(Banco!$D:$D,ROW())="","",INDEX(Banco!$D:$D,ROW()))</f>
        <v/>
      </c>
      <c r="E217" s="8" t="str">
        <f>IF(INDEX(Banco!$E:$E,ROW())="","",INDEX(Banco!$E:$E,ROW()))</f>
        <v/>
      </c>
      <c r="F217" s="9" t="str">
        <f>IF(INDEX(Banco!$F:$F,ROW())="","",INDEX(Banco!$F:$F,ROW()))</f>
        <v/>
      </c>
      <c r="G217" s="9" t="str">
        <f>IF(INDEX(Banco!$G:$G,ROW())="","",INDEX(Banco!$G:$G,ROW()))</f>
        <v/>
      </c>
      <c r="H217" s="7" t="str">
        <f>IF(INDEX(Banco!$H:$H,ROW())="","",INDEX(Banco!$H:$H,ROW()))</f>
        <v/>
      </c>
      <c r="I217" t="str">
        <f t="shared" si="129"/>
        <v/>
      </c>
      <c r="J217" s="10" t="str">
        <f t="shared" si="130"/>
        <v/>
      </c>
      <c r="K217" s="11" t="str">
        <f t="shared" si="131"/>
        <v>—</v>
      </c>
      <c r="L217" t="str">
        <f t="shared" si="132"/>
        <v/>
      </c>
      <c r="M217" s="11" t="str">
        <f t="shared" si="133"/>
        <v>—</v>
      </c>
      <c r="N217" t="str">
        <f t="shared" si="134"/>
        <v/>
      </c>
      <c r="O217" s="11" t="str">
        <f t="shared" si="135"/>
        <v>—</v>
      </c>
      <c r="P217" t="str">
        <f t="shared" si="136"/>
        <v/>
      </c>
      <c r="Q217" s="11" t="str">
        <f t="shared" si="137"/>
        <v>—</v>
      </c>
      <c r="R217" t="str">
        <f t="shared" si="138"/>
        <v/>
      </c>
      <c r="S217" t="str">
        <f t="shared" si="139"/>
        <v/>
      </c>
      <c r="T217" t="str">
        <f t="shared" si="140"/>
        <v/>
      </c>
      <c r="U217" t="str">
        <f t="shared" si="141"/>
        <v/>
      </c>
      <c r="V217" t="str">
        <f t="shared" si="142"/>
        <v/>
      </c>
      <c r="W217" t="str">
        <f t="shared" si="143"/>
        <v/>
      </c>
      <c r="X217" t="str">
        <f t="shared" si="144"/>
        <v/>
      </c>
      <c r="Y217" t="str">
        <f t="shared" si="145"/>
        <v/>
      </c>
      <c r="Z217" t="str">
        <f t="shared" si="146"/>
        <v/>
      </c>
      <c r="AA217" t="str">
        <f t="shared" si="147"/>
        <v/>
      </c>
      <c r="AB217" t="str">
        <f t="shared" si="148"/>
        <v/>
      </c>
      <c r="AC217" t="str">
        <f t="shared" si="149"/>
        <v/>
      </c>
      <c r="AD217" t="str">
        <f t="shared" si="150"/>
        <v/>
      </c>
      <c r="AE217" t="str">
        <f t="shared" si="151"/>
        <v/>
      </c>
      <c r="AF217" t="str">
        <f t="shared" si="152"/>
        <v/>
      </c>
      <c r="AG217" t="str">
        <f t="shared" si="153"/>
        <v/>
      </c>
      <c r="AH217" t="str">
        <f t="shared" si="154"/>
        <v/>
      </c>
      <c r="AI217" t="str">
        <f t="shared" si="155"/>
        <v/>
      </c>
      <c r="AJ217" t="str">
        <f t="shared" si="156"/>
        <v/>
      </c>
      <c r="AK217" t="str">
        <f t="shared" si="157"/>
        <v/>
      </c>
      <c r="AL217" t="str">
        <f t="shared" si="158"/>
        <v/>
      </c>
      <c r="AM217" t="str">
        <f t="shared" si="159"/>
        <v/>
      </c>
      <c r="AN217" t="str">
        <f t="shared" si="160"/>
        <v/>
      </c>
      <c r="AO217" t="str">
        <f t="shared" si="161"/>
        <v/>
      </c>
      <c r="AP217" t="str">
        <f t="shared" si="162"/>
        <v/>
      </c>
      <c r="AQ217" t="str">
        <f t="shared" si="163"/>
        <v/>
      </c>
      <c r="AR217" t="str">
        <f t="shared" si="164"/>
        <v/>
      </c>
      <c r="AS217" t="str">
        <f t="shared" si="165"/>
        <v/>
      </c>
      <c r="AT217" t="str">
        <f t="shared" si="166"/>
        <v/>
      </c>
      <c r="AU217" t="str">
        <f t="shared" si="167"/>
        <v/>
      </c>
      <c r="AV217" t="str">
        <f t="shared" si="168"/>
        <v/>
      </c>
      <c r="AW217" t="str">
        <f t="shared" si="169"/>
        <v/>
      </c>
      <c r="AX217" t="str">
        <f t="shared" si="170"/>
        <v/>
      </c>
      <c r="AY217" t="str">
        <f t="shared" si="171"/>
        <v/>
      </c>
      <c r="AZ217" t="str">
        <f>IF(OR($A217="",$A217&lt;&gt;Ficha!$C$4),"",COUNTIF($A$2:$A217,Ficha!$C$4))</f>
        <v/>
      </c>
    </row>
    <row r="218" spans="1:52">
      <c r="A218" s="7" t="str">
        <f>IF(INDEX(Banco!$A:$A,ROW())="","",INDEX(Banco!$A:$A,ROW()))</f>
        <v/>
      </c>
      <c r="B218" s="7" t="str">
        <f>IF(INDEX(Banco!$B:$B,ROW())="","",INDEX(Banco!$B:$B,ROW()))</f>
        <v/>
      </c>
      <c r="C218" s="7" t="str">
        <f>IF(INDEX(Banco!$C:$C,ROW())="","",INDEX(Banco!$C:$C,ROW()))</f>
        <v/>
      </c>
      <c r="D218" s="8" t="str">
        <f>IF(INDEX(Banco!$D:$D,ROW())="","",INDEX(Banco!$D:$D,ROW()))</f>
        <v/>
      </c>
      <c r="E218" s="8" t="str">
        <f>IF(INDEX(Banco!$E:$E,ROW())="","",INDEX(Banco!$E:$E,ROW()))</f>
        <v/>
      </c>
      <c r="F218" s="9" t="str">
        <f>IF(INDEX(Banco!$F:$F,ROW())="","",INDEX(Banco!$F:$F,ROW()))</f>
        <v/>
      </c>
      <c r="G218" s="9" t="str">
        <f>IF(INDEX(Banco!$G:$G,ROW())="","",INDEX(Banco!$G:$G,ROW()))</f>
        <v/>
      </c>
      <c r="H218" s="7" t="str">
        <f>IF(INDEX(Banco!$H:$H,ROW())="","",INDEX(Banco!$H:$H,ROW()))</f>
        <v/>
      </c>
      <c r="I218" t="str">
        <f t="shared" si="129"/>
        <v/>
      </c>
      <c r="J218" s="10" t="str">
        <f t="shared" si="130"/>
        <v/>
      </c>
      <c r="K218" s="11" t="str">
        <f t="shared" si="131"/>
        <v>—</v>
      </c>
      <c r="L218" t="str">
        <f t="shared" si="132"/>
        <v/>
      </c>
      <c r="M218" s="11" t="str">
        <f t="shared" si="133"/>
        <v>—</v>
      </c>
      <c r="N218" t="str">
        <f t="shared" si="134"/>
        <v/>
      </c>
      <c r="O218" s="11" t="str">
        <f t="shared" si="135"/>
        <v>—</v>
      </c>
      <c r="P218" t="str">
        <f t="shared" si="136"/>
        <v/>
      </c>
      <c r="Q218" s="11" t="str">
        <f t="shared" si="137"/>
        <v>—</v>
      </c>
      <c r="R218" t="str">
        <f t="shared" si="138"/>
        <v/>
      </c>
      <c r="S218" t="str">
        <f t="shared" si="139"/>
        <v/>
      </c>
      <c r="T218" t="str">
        <f t="shared" si="140"/>
        <v/>
      </c>
      <c r="U218" t="str">
        <f t="shared" si="141"/>
        <v/>
      </c>
      <c r="V218" t="str">
        <f t="shared" si="142"/>
        <v/>
      </c>
      <c r="W218" t="str">
        <f t="shared" si="143"/>
        <v/>
      </c>
      <c r="X218" t="str">
        <f t="shared" si="144"/>
        <v/>
      </c>
      <c r="Y218" t="str">
        <f t="shared" si="145"/>
        <v/>
      </c>
      <c r="Z218" t="str">
        <f t="shared" si="146"/>
        <v/>
      </c>
      <c r="AA218" t="str">
        <f t="shared" si="147"/>
        <v/>
      </c>
      <c r="AB218" t="str">
        <f t="shared" si="148"/>
        <v/>
      </c>
      <c r="AC218" t="str">
        <f t="shared" si="149"/>
        <v/>
      </c>
      <c r="AD218" t="str">
        <f t="shared" si="150"/>
        <v/>
      </c>
      <c r="AE218" t="str">
        <f t="shared" si="151"/>
        <v/>
      </c>
      <c r="AF218" t="str">
        <f t="shared" si="152"/>
        <v/>
      </c>
      <c r="AG218" t="str">
        <f t="shared" si="153"/>
        <v/>
      </c>
      <c r="AH218" t="str">
        <f t="shared" si="154"/>
        <v/>
      </c>
      <c r="AI218" t="str">
        <f t="shared" si="155"/>
        <v/>
      </c>
      <c r="AJ218" t="str">
        <f t="shared" si="156"/>
        <v/>
      </c>
      <c r="AK218" t="str">
        <f t="shared" si="157"/>
        <v/>
      </c>
      <c r="AL218" t="str">
        <f t="shared" si="158"/>
        <v/>
      </c>
      <c r="AM218" t="str">
        <f t="shared" si="159"/>
        <v/>
      </c>
      <c r="AN218" t="str">
        <f t="shared" si="160"/>
        <v/>
      </c>
      <c r="AO218" t="str">
        <f t="shared" si="161"/>
        <v/>
      </c>
      <c r="AP218" t="str">
        <f t="shared" si="162"/>
        <v/>
      </c>
      <c r="AQ218" t="str">
        <f t="shared" si="163"/>
        <v/>
      </c>
      <c r="AR218" t="str">
        <f t="shared" si="164"/>
        <v/>
      </c>
      <c r="AS218" t="str">
        <f t="shared" si="165"/>
        <v/>
      </c>
      <c r="AT218" t="str">
        <f t="shared" si="166"/>
        <v/>
      </c>
      <c r="AU218" t="str">
        <f t="shared" si="167"/>
        <v/>
      </c>
      <c r="AV218" t="str">
        <f t="shared" si="168"/>
        <v/>
      </c>
      <c r="AW218" t="str">
        <f t="shared" si="169"/>
        <v/>
      </c>
      <c r="AX218" t="str">
        <f t="shared" si="170"/>
        <v/>
      </c>
      <c r="AY218" t="str">
        <f t="shared" si="171"/>
        <v/>
      </c>
      <c r="AZ218" t="str">
        <f>IF(OR($A218="",$A218&lt;&gt;Ficha!$C$4),"",COUNTIF($A$2:$A218,Ficha!$C$4))</f>
        <v/>
      </c>
    </row>
    <row r="219" spans="1:52">
      <c r="A219" s="7" t="str">
        <f>IF(INDEX(Banco!$A:$A,ROW())="","",INDEX(Banco!$A:$A,ROW()))</f>
        <v/>
      </c>
      <c r="B219" s="7" t="str">
        <f>IF(INDEX(Banco!$B:$B,ROW())="","",INDEX(Banco!$B:$B,ROW()))</f>
        <v/>
      </c>
      <c r="C219" s="7" t="str">
        <f>IF(INDEX(Banco!$C:$C,ROW())="","",INDEX(Banco!$C:$C,ROW()))</f>
        <v/>
      </c>
      <c r="D219" s="8" t="str">
        <f>IF(INDEX(Banco!$D:$D,ROW())="","",INDEX(Banco!$D:$D,ROW()))</f>
        <v/>
      </c>
      <c r="E219" s="8" t="str">
        <f>IF(INDEX(Banco!$E:$E,ROW())="","",INDEX(Banco!$E:$E,ROW()))</f>
        <v/>
      </c>
      <c r="F219" s="9" t="str">
        <f>IF(INDEX(Banco!$F:$F,ROW())="","",INDEX(Banco!$F:$F,ROW()))</f>
        <v/>
      </c>
      <c r="G219" s="9" t="str">
        <f>IF(INDEX(Banco!$G:$G,ROW())="","",INDEX(Banco!$G:$G,ROW()))</f>
        <v/>
      </c>
      <c r="H219" s="7" t="str">
        <f>IF(INDEX(Banco!$H:$H,ROW())="","",INDEX(Banco!$H:$H,ROW()))</f>
        <v/>
      </c>
      <c r="I219" t="str">
        <f t="shared" si="129"/>
        <v/>
      </c>
      <c r="J219" s="10" t="str">
        <f t="shared" si="130"/>
        <v/>
      </c>
      <c r="K219" s="11" t="str">
        <f t="shared" si="131"/>
        <v>—</v>
      </c>
      <c r="L219" t="str">
        <f t="shared" si="132"/>
        <v/>
      </c>
      <c r="M219" s="11" t="str">
        <f t="shared" si="133"/>
        <v>—</v>
      </c>
      <c r="N219" t="str">
        <f t="shared" si="134"/>
        <v/>
      </c>
      <c r="O219" s="11" t="str">
        <f t="shared" si="135"/>
        <v>—</v>
      </c>
      <c r="P219" t="str">
        <f t="shared" si="136"/>
        <v/>
      </c>
      <c r="Q219" s="11" t="str">
        <f t="shared" si="137"/>
        <v>—</v>
      </c>
      <c r="R219" t="str">
        <f t="shared" si="138"/>
        <v/>
      </c>
      <c r="S219" t="str">
        <f t="shared" si="139"/>
        <v/>
      </c>
      <c r="T219" t="str">
        <f t="shared" si="140"/>
        <v/>
      </c>
      <c r="U219" t="str">
        <f t="shared" si="141"/>
        <v/>
      </c>
      <c r="V219" t="str">
        <f t="shared" si="142"/>
        <v/>
      </c>
      <c r="W219" t="str">
        <f t="shared" si="143"/>
        <v/>
      </c>
      <c r="X219" t="str">
        <f t="shared" si="144"/>
        <v/>
      </c>
      <c r="Y219" t="str">
        <f t="shared" si="145"/>
        <v/>
      </c>
      <c r="Z219" t="str">
        <f t="shared" si="146"/>
        <v/>
      </c>
      <c r="AA219" t="str">
        <f t="shared" si="147"/>
        <v/>
      </c>
      <c r="AB219" t="str">
        <f t="shared" si="148"/>
        <v/>
      </c>
      <c r="AC219" t="str">
        <f t="shared" si="149"/>
        <v/>
      </c>
      <c r="AD219" t="str">
        <f t="shared" si="150"/>
        <v/>
      </c>
      <c r="AE219" t="str">
        <f t="shared" si="151"/>
        <v/>
      </c>
      <c r="AF219" t="str">
        <f t="shared" si="152"/>
        <v/>
      </c>
      <c r="AG219" t="str">
        <f t="shared" si="153"/>
        <v/>
      </c>
      <c r="AH219" t="str">
        <f t="shared" si="154"/>
        <v/>
      </c>
      <c r="AI219" t="str">
        <f t="shared" si="155"/>
        <v/>
      </c>
      <c r="AJ219" t="str">
        <f t="shared" si="156"/>
        <v/>
      </c>
      <c r="AK219" t="str">
        <f t="shared" si="157"/>
        <v/>
      </c>
      <c r="AL219" t="str">
        <f t="shared" si="158"/>
        <v/>
      </c>
      <c r="AM219" t="str">
        <f t="shared" si="159"/>
        <v/>
      </c>
      <c r="AN219" t="str">
        <f t="shared" si="160"/>
        <v/>
      </c>
      <c r="AO219" t="str">
        <f t="shared" si="161"/>
        <v/>
      </c>
      <c r="AP219" t="str">
        <f t="shared" si="162"/>
        <v/>
      </c>
      <c r="AQ219" t="str">
        <f t="shared" si="163"/>
        <v/>
      </c>
      <c r="AR219" t="str">
        <f t="shared" si="164"/>
        <v/>
      </c>
      <c r="AS219" t="str">
        <f t="shared" si="165"/>
        <v/>
      </c>
      <c r="AT219" t="str">
        <f t="shared" si="166"/>
        <v/>
      </c>
      <c r="AU219" t="str">
        <f t="shared" si="167"/>
        <v/>
      </c>
      <c r="AV219" t="str">
        <f t="shared" si="168"/>
        <v/>
      </c>
      <c r="AW219" t="str">
        <f t="shared" si="169"/>
        <v/>
      </c>
      <c r="AX219" t="str">
        <f t="shared" si="170"/>
        <v/>
      </c>
      <c r="AY219" t="str">
        <f t="shared" si="171"/>
        <v/>
      </c>
      <c r="AZ219" t="str">
        <f>IF(OR($A219="",$A219&lt;&gt;Ficha!$C$4),"",COUNTIF($A$2:$A219,Ficha!$C$4))</f>
        <v/>
      </c>
    </row>
    <row r="220" spans="1:52">
      <c r="A220" s="7" t="str">
        <f>IF(INDEX(Banco!$A:$A,ROW())="","",INDEX(Banco!$A:$A,ROW()))</f>
        <v/>
      </c>
      <c r="B220" s="7" t="str">
        <f>IF(INDEX(Banco!$B:$B,ROW())="","",INDEX(Banco!$B:$B,ROW()))</f>
        <v/>
      </c>
      <c r="C220" s="7" t="str">
        <f>IF(INDEX(Banco!$C:$C,ROW())="","",INDEX(Banco!$C:$C,ROW()))</f>
        <v/>
      </c>
      <c r="D220" s="8" t="str">
        <f>IF(INDEX(Banco!$D:$D,ROW())="","",INDEX(Banco!$D:$D,ROW()))</f>
        <v/>
      </c>
      <c r="E220" s="8" t="str">
        <f>IF(INDEX(Banco!$E:$E,ROW())="","",INDEX(Banco!$E:$E,ROW()))</f>
        <v/>
      </c>
      <c r="F220" s="9" t="str">
        <f>IF(INDEX(Banco!$F:$F,ROW())="","",INDEX(Banco!$F:$F,ROW()))</f>
        <v/>
      </c>
      <c r="G220" s="9" t="str">
        <f>IF(INDEX(Banco!$G:$G,ROW())="","",INDEX(Banco!$G:$G,ROW()))</f>
        <v/>
      </c>
      <c r="H220" s="7" t="str">
        <f>IF(INDEX(Banco!$H:$H,ROW())="","",INDEX(Banco!$H:$H,ROW()))</f>
        <v/>
      </c>
      <c r="I220" t="str">
        <f t="shared" si="129"/>
        <v/>
      </c>
      <c r="J220" s="10" t="str">
        <f t="shared" si="130"/>
        <v/>
      </c>
      <c r="K220" s="11" t="str">
        <f t="shared" si="131"/>
        <v>—</v>
      </c>
      <c r="L220" t="str">
        <f t="shared" si="132"/>
        <v/>
      </c>
      <c r="M220" s="11" t="str">
        <f t="shared" si="133"/>
        <v>—</v>
      </c>
      <c r="N220" t="str">
        <f t="shared" si="134"/>
        <v/>
      </c>
      <c r="O220" s="11" t="str">
        <f t="shared" si="135"/>
        <v>—</v>
      </c>
      <c r="P220" t="str">
        <f t="shared" si="136"/>
        <v/>
      </c>
      <c r="Q220" s="11" t="str">
        <f t="shared" si="137"/>
        <v>—</v>
      </c>
      <c r="R220" t="str">
        <f t="shared" si="138"/>
        <v/>
      </c>
      <c r="S220" t="str">
        <f t="shared" si="139"/>
        <v/>
      </c>
      <c r="T220" t="str">
        <f t="shared" si="140"/>
        <v/>
      </c>
      <c r="U220" t="str">
        <f t="shared" si="141"/>
        <v/>
      </c>
      <c r="V220" t="str">
        <f t="shared" si="142"/>
        <v/>
      </c>
      <c r="W220" t="str">
        <f t="shared" si="143"/>
        <v/>
      </c>
      <c r="X220" t="str">
        <f t="shared" si="144"/>
        <v/>
      </c>
      <c r="Y220" t="str">
        <f t="shared" si="145"/>
        <v/>
      </c>
      <c r="Z220" t="str">
        <f t="shared" si="146"/>
        <v/>
      </c>
      <c r="AA220" t="str">
        <f t="shared" si="147"/>
        <v/>
      </c>
      <c r="AB220" t="str">
        <f t="shared" si="148"/>
        <v/>
      </c>
      <c r="AC220" t="str">
        <f t="shared" si="149"/>
        <v/>
      </c>
      <c r="AD220" t="str">
        <f t="shared" si="150"/>
        <v/>
      </c>
      <c r="AE220" t="str">
        <f t="shared" si="151"/>
        <v/>
      </c>
      <c r="AF220" t="str">
        <f t="shared" si="152"/>
        <v/>
      </c>
      <c r="AG220" t="str">
        <f t="shared" si="153"/>
        <v/>
      </c>
      <c r="AH220" t="str">
        <f t="shared" si="154"/>
        <v/>
      </c>
      <c r="AI220" t="str">
        <f t="shared" si="155"/>
        <v/>
      </c>
      <c r="AJ220" t="str">
        <f t="shared" si="156"/>
        <v/>
      </c>
      <c r="AK220" t="str">
        <f t="shared" si="157"/>
        <v/>
      </c>
      <c r="AL220" t="str">
        <f t="shared" si="158"/>
        <v/>
      </c>
      <c r="AM220" t="str">
        <f t="shared" si="159"/>
        <v/>
      </c>
      <c r="AN220" t="str">
        <f t="shared" si="160"/>
        <v/>
      </c>
      <c r="AO220" t="str">
        <f t="shared" si="161"/>
        <v/>
      </c>
      <c r="AP220" t="str">
        <f t="shared" si="162"/>
        <v/>
      </c>
      <c r="AQ220" t="str">
        <f t="shared" si="163"/>
        <v/>
      </c>
      <c r="AR220" t="str">
        <f t="shared" si="164"/>
        <v/>
      </c>
      <c r="AS220" t="str">
        <f t="shared" si="165"/>
        <v/>
      </c>
      <c r="AT220" t="str">
        <f t="shared" si="166"/>
        <v/>
      </c>
      <c r="AU220" t="str">
        <f t="shared" si="167"/>
        <v/>
      </c>
      <c r="AV220" t="str">
        <f t="shared" si="168"/>
        <v/>
      </c>
      <c r="AW220" t="str">
        <f t="shared" si="169"/>
        <v/>
      </c>
      <c r="AX220" t="str">
        <f t="shared" si="170"/>
        <v/>
      </c>
      <c r="AY220" t="str">
        <f t="shared" si="171"/>
        <v/>
      </c>
      <c r="AZ220" t="str">
        <f>IF(OR($A220="",$A220&lt;&gt;Ficha!$C$4),"",COUNTIF($A$2:$A220,Ficha!$C$4))</f>
        <v/>
      </c>
    </row>
    <row r="221" spans="1:52">
      <c r="A221" s="7" t="str">
        <f>IF(INDEX(Banco!$A:$A,ROW())="","",INDEX(Banco!$A:$A,ROW()))</f>
        <v/>
      </c>
      <c r="B221" s="7" t="str">
        <f>IF(INDEX(Banco!$B:$B,ROW())="","",INDEX(Banco!$B:$B,ROW()))</f>
        <v/>
      </c>
      <c r="C221" s="7" t="str">
        <f>IF(INDEX(Banco!$C:$C,ROW())="","",INDEX(Banco!$C:$C,ROW()))</f>
        <v/>
      </c>
      <c r="D221" s="8" t="str">
        <f>IF(INDEX(Banco!$D:$D,ROW())="","",INDEX(Banco!$D:$D,ROW()))</f>
        <v/>
      </c>
      <c r="E221" s="8" t="str">
        <f>IF(INDEX(Banco!$E:$E,ROW())="","",INDEX(Banco!$E:$E,ROW()))</f>
        <v/>
      </c>
      <c r="F221" s="9" t="str">
        <f>IF(INDEX(Banco!$F:$F,ROW())="","",INDEX(Banco!$F:$F,ROW()))</f>
        <v/>
      </c>
      <c r="G221" s="9" t="str">
        <f>IF(INDEX(Banco!$G:$G,ROW())="","",INDEX(Banco!$G:$G,ROW()))</f>
        <v/>
      </c>
      <c r="H221" s="7" t="str">
        <f>IF(INDEX(Banco!$H:$H,ROW())="","",INDEX(Banco!$H:$H,ROW()))</f>
        <v/>
      </c>
      <c r="I221" t="str">
        <f t="shared" si="129"/>
        <v/>
      </c>
      <c r="J221" s="10" t="str">
        <f t="shared" si="130"/>
        <v/>
      </c>
      <c r="K221" s="11" t="str">
        <f t="shared" si="131"/>
        <v>—</v>
      </c>
      <c r="L221" t="str">
        <f t="shared" si="132"/>
        <v/>
      </c>
      <c r="M221" s="11" t="str">
        <f t="shared" si="133"/>
        <v>—</v>
      </c>
      <c r="N221" t="str">
        <f t="shared" si="134"/>
        <v/>
      </c>
      <c r="O221" s="11" t="str">
        <f t="shared" si="135"/>
        <v>—</v>
      </c>
      <c r="P221" t="str">
        <f t="shared" si="136"/>
        <v/>
      </c>
      <c r="Q221" s="11" t="str">
        <f t="shared" si="137"/>
        <v>—</v>
      </c>
      <c r="R221" t="str">
        <f t="shared" si="138"/>
        <v/>
      </c>
      <c r="S221" t="str">
        <f t="shared" si="139"/>
        <v/>
      </c>
      <c r="T221" t="str">
        <f t="shared" si="140"/>
        <v/>
      </c>
      <c r="U221" t="str">
        <f t="shared" si="141"/>
        <v/>
      </c>
      <c r="V221" t="str">
        <f t="shared" si="142"/>
        <v/>
      </c>
      <c r="W221" t="str">
        <f t="shared" si="143"/>
        <v/>
      </c>
      <c r="X221" t="str">
        <f t="shared" si="144"/>
        <v/>
      </c>
      <c r="Y221" t="str">
        <f t="shared" si="145"/>
        <v/>
      </c>
      <c r="Z221" t="str">
        <f t="shared" si="146"/>
        <v/>
      </c>
      <c r="AA221" t="str">
        <f t="shared" si="147"/>
        <v/>
      </c>
      <c r="AB221" t="str">
        <f t="shared" si="148"/>
        <v/>
      </c>
      <c r="AC221" t="str">
        <f t="shared" si="149"/>
        <v/>
      </c>
      <c r="AD221" t="str">
        <f t="shared" si="150"/>
        <v/>
      </c>
      <c r="AE221" t="str">
        <f t="shared" si="151"/>
        <v/>
      </c>
      <c r="AF221" t="str">
        <f t="shared" si="152"/>
        <v/>
      </c>
      <c r="AG221" t="str">
        <f t="shared" si="153"/>
        <v/>
      </c>
      <c r="AH221" t="str">
        <f t="shared" si="154"/>
        <v/>
      </c>
      <c r="AI221" t="str">
        <f t="shared" si="155"/>
        <v/>
      </c>
      <c r="AJ221" t="str">
        <f t="shared" si="156"/>
        <v/>
      </c>
      <c r="AK221" t="str">
        <f t="shared" si="157"/>
        <v/>
      </c>
      <c r="AL221" t="str">
        <f t="shared" si="158"/>
        <v/>
      </c>
      <c r="AM221" t="str">
        <f t="shared" si="159"/>
        <v/>
      </c>
      <c r="AN221" t="str">
        <f t="shared" si="160"/>
        <v/>
      </c>
      <c r="AO221" t="str">
        <f t="shared" si="161"/>
        <v/>
      </c>
      <c r="AP221" t="str">
        <f t="shared" si="162"/>
        <v/>
      </c>
      <c r="AQ221" t="str">
        <f t="shared" si="163"/>
        <v/>
      </c>
      <c r="AR221" t="str">
        <f t="shared" si="164"/>
        <v/>
      </c>
      <c r="AS221" t="str">
        <f t="shared" si="165"/>
        <v/>
      </c>
      <c r="AT221" t="str">
        <f t="shared" si="166"/>
        <v/>
      </c>
      <c r="AU221" t="str">
        <f t="shared" si="167"/>
        <v/>
      </c>
      <c r="AV221" t="str">
        <f t="shared" si="168"/>
        <v/>
      </c>
      <c r="AW221" t="str">
        <f t="shared" si="169"/>
        <v/>
      </c>
      <c r="AX221" t="str">
        <f t="shared" si="170"/>
        <v/>
      </c>
      <c r="AY221" t="str">
        <f t="shared" si="171"/>
        <v/>
      </c>
      <c r="AZ221" t="str">
        <f>IF(OR($A221="",$A221&lt;&gt;Ficha!$C$4),"",COUNTIF($A$2:$A221,Ficha!$C$4))</f>
        <v/>
      </c>
    </row>
    <row r="222" spans="1:52">
      <c r="A222" s="7" t="str">
        <f>IF(INDEX(Banco!$A:$A,ROW())="","",INDEX(Banco!$A:$A,ROW()))</f>
        <v/>
      </c>
      <c r="B222" s="7" t="str">
        <f>IF(INDEX(Banco!$B:$B,ROW())="","",INDEX(Banco!$B:$B,ROW()))</f>
        <v/>
      </c>
      <c r="C222" s="7" t="str">
        <f>IF(INDEX(Banco!$C:$C,ROW())="","",INDEX(Banco!$C:$C,ROW()))</f>
        <v/>
      </c>
      <c r="D222" s="8" t="str">
        <f>IF(INDEX(Banco!$D:$D,ROW())="","",INDEX(Banco!$D:$D,ROW()))</f>
        <v/>
      </c>
      <c r="E222" s="8" t="str">
        <f>IF(INDEX(Banco!$E:$E,ROW())="","",INDEX(Banco!$E:$E,ROW()))</f>
        <v/>
      </c>
      <c r="F222" s="9" t="str">
        <f>IF(INDEX(Banco!$F:$F,ROW())="","",INDEX(Banco!$F:$F,ROW()))</f>
        <v/>
      </c>
      <c r="G222" s="9" t="str">
        <f>IF(INDEX(Banco!$G:$G,ROW())="","",INDEX(Banco!$G:$G,ROW()))</f>
        <v/>
      </c>
      <c r="H222" s="7" t="str">
        <f>IF(INDEX(Banco!$H:$H,ROW())="","",INDEX(Banco!$H:$H,ROW()))</f>
        <v/>
      </c>
      <c r="I222" t="str">
        <f t="shared" si="129"/>
        <v/>
      </c>
      <c r="J222" s="10" t="str">
        <f t="shared" si="130"/>
        <v/>
      </c>
      <c r="K222" s="11" t="str">
        <f t="shared" si="131"/>
        <v>—</v>
      </c>
      <c r="L222" t="str">
        <f t="shared" si="132"/>
        <v/>
      </c>
      <c r="M222" s="11" t="str">
        <f t="shared" si="133"/>
        <v>—</v>
      </c>
      <c r="N222" t="str">
        <f t="shared" si="134"/>
        <v/>
      </c>
      <c r="O222" s="11" t="str">
        <f t="shared" si="135"/>
        <v>—</v>
      </c>
      <c r="P222" t="str">
        <f t="shared" si="136"/>
        <v/>
      </c>
      <c r="Q222" s="11" t="str">
        <f t="shared" si="137"/>
        <v>—</v>
      </c>
      <c r="R222" t="str">
        <f t="shared" si="138"/>
        <v/>
      </c>
      <c r="S222" t="str">
        <f t="shared" si="139"/>
        <v/>
      </c>
      <c r="T222" t="str">
        <f t="shared" si="140"/>
        <v/>
      </c>
      <c r="U222" t="str">
        <f t="shared" si="141"/>
        <v/>
      </c>
      <c r="V222" t="str">
        <f t="shared" si="142"/>
        <v/>
      </c>
      <c r="W222" t="str">
        <f t="shared" si="143"/>
        <v/>
      </c>
      <c r="X222" t="str">
        <f t="shared" si="144"/>
        <v/>
      </c>
      <c r="Y222" t="str">
        <f t="shared" si="145"/>
        <v/>
      </c>
      <c r="Z222" t="str">
        <f t="shared" si="146"/>
        <v/>
      </c>
      <c r="AA222" t="str">
        <f t="shared" si="147"/>
        <v/>
      </c>
      <c r="AB222" t="str">
        <f t="shared" si="148"/>
        <v/>
      </c>
      <c r="AC222" t="str">
        <f t="shared" si="149"/>
        <v/>
      </c>
      <c r="AD222" t="str">
        <f t="shared" si="150"/>
        <v/>
      </c>
      <c r="AE222" t="str">
        <f t="shared" si="151"/>
        <v/>
      </c>
      <c r="AF222" t="str">
        <f t="shared" si="152"/>
        <v/>
      </c>
      <c r="AG222" t="str">
        <f t="shared" si="153"/>
        <v/>
      </c>
      <c r="AH222" t="str">
        <f t="shared" si="154"/>
        <v/>
      </c>
      <c r="AI222" t="str">
        <f t="shared" si="155"/>
        <v/>
      </c>
      <c r="AJ222" t="str">
        <f t="shared" si="156"/>
        <v/>
      </c>
      <c r="AK222" t="str">
        <f t="shared" si="157"/>
        <v/>
      </c>
      <c r="AL222" t="str">
        <f t="shared" si="158"/>
        <v/>
      </c>
      <c r="AM222" t="str">
        <f t="shared" si="159"/>
        <v/>
      </c>
      <c r="AN222" t="str">
        <f t="shared" si="160"/>
        <v/>
      </c>
      <c r="AO222" t="str">
        <f t="shared" si="161"/>
        <v/>
      </c>
      <c r="AP222" t="str">
        <f t="shared" si="162"/>
        <v/>
      </c>
      <c r="AQ222" t="str">
        <f t="shared" si="163"/>
        <v/>
      </c>
      <c r="AR222" t="str">
        <f t="shared" si="164"/>
        <v/>
      </c>
      <c r="AS222" t="str">
        <f t="shared" si="165"/>
        <v/>
      </c>
      <c r="AT222" t="str">
        <f t="shared" si="166"/>
        <v/>
      </c>
      <c r="AU222" t="str">
        <f t="shared" si="167"/>
        <v/>
      </c>
      <c r="AV222" t="str">
        <f t="shared" si="168"/>
        <v/>
      </c>
      <c r="AW222" t="str">
        <f t="shared" si="169"/>
        <v/>
      </c>
      <c r="AX222" t="str">
        <f t="shared" si="170"/>
        <v/>
      </c>
      <c r="AY222" t="str">
        <f t="shared" si="171"/>
        <v/>
      </c>
      <c r="AZ222" t="str">
        <f>IF(OR($A222="",$A222&lt;&gt;Ficha!$C$4),"",COUNTIF($A$2:$A222,Ficha!$C$4))</f>
        <v/>
      </c>
    </row>
    <row r="223" spans="1:52">
      <c r="A223" s="7" t="str">
        <f>IF(INDEX(Banco!$A:$A,ROW())="","",INDEX(Banco!$A:$A,ROW()))</f>
        <v/>
      </c>
      <c r="B223" s="7" t="str">
        <f>IF(INDEX(Banco!$B:$B,ROW())="","",INDEX(Banco!$B:$B,ROW()))</f>
        <v/>
      </c>
      <c r="C223" s="7" t="str">
        <f>IF(INDEX(Banco!$C:$C,ROW())="","",INDEX(Banco!$C:$C,ROW()))</f>
        <v/>
      </c>
      <c r="D223" s="8" t="str">
        <f>IF(INDEX(Banco!$D:$D,ROW())="","",INDEX(Banco!$D:$D,ROW()))</f>
        <v/>
      </c>
      <c r="E223" s="8" t="str">
        <f>IF(INDEX(Banco!$E:$E,ROW())="","",INDEX(Banco!$E:$E,ROW()))</f>
        <v/>
      </c>
      <c r="F223" s="9" t="str">
        <f>IF(INDEX(Banco!$F:$F,ROW())="","",INDEX(Banco!$F:$F,ROW()))</f>
        <v/>
      </c>
      <c r="G223" s="9" t="str">
        <f>IF(INDEX(Banco!$G:$G,ROW())="","",INDEX(Banco!$G:$G,ROW()))</f>
        <v/>
      </c>
      <c r="H223" s="7" t="str">
        <f>IF(INDEX(Banco!$H:$H,ROW())="","",INDEX(Banco!$H:$H,ROW()))</f>
        <v/>
      </c>
      <c r="I223" t="str">
        <f t="shared" si="129"/>
        <v/>
      </c>
      <c r="J223" s="10" t="str">
        <f t="shared" si="130"/>
        <v/>
      </c>
      <c r="K223" s="11" t="str">
        <f t="shared" si="131"/>
        <v>—</v>
      </c>
      <c r="L223" t="str">
        <f t="shared" si="132"/>
        <v/>
      </c>
      <c r="M223" s="11" t="str">
        <f t="shared" si="133"/>
        <v>—</v>
      </c>
      <c r="N223" t="str">
        <f t="shared" si="134"/>
        <v/>
      </c>
      <c r="O223" s="11" t="str">
        <f t="shared" si="135"/>
        <v>—</v>
      </c>
      <c r="P223" t="str">
        <f t="shared" si="136"/>
        <v/>
      </c>
      <c r="Q223" s="11" t="str">
        <f t="shared" si="137"/>
        <v>—</v>
      </c>
      <c r="R223" t="str">
        <f t="shared" si="138"/>
        <v/>
      </c>
      <c r="S223" t="str">
        <f t="shared" si="139"/>
        <v/>
      </c>
      <c r="T223" t="str">
        <f t="shared" si="140"/>
        <v/>
      </c>
      <c r="U223" t="str">
        <f t="shared" si="141"/>
        <v/>
      </c>
      <c r="V223" t="str">
        <f t="shared" si="142"/>
        <v/>
      </c>
      <c r="W223" t="str">
        <f t="shared" si="143"/>
        <v/>
      </c>
      <c r="X223" t="str">
        <f t="shared" si="144"/>
        <v/>
      </c>
      <c r="Y223" t="str">
        <f t="shared" si="145"/>
        <v/>
      </c>
      <c r="Z223" t="str">
        <f t="shared" si="146"/>
        <v/>
      </c>
      <c r="AA223" t="str">
        <f t="shared" si="147"/>
        <v/>
      </c>
      <c r="AB223" t="str">
        <f t="shared" si="148"/>
        <v/>
      </c>
      <c r="AC223" t="str">
        <f t="shared" si="149"/>
        <v/>
      </c>
      <c r="AD223" t="str">
        <f t="shared" si="150"/>
        <v/>
      </c>
      <c r="AE223" t="str">
        <f t="shared" si="151"/>
        <v/>
      </c>
      <c r="AF223" t="str">
        <f t="shared" si="152"/>
        <v/>
      </c>
      <c r="AG223" t="str">
        <f t="shared" si="153"/>
        <v/>
      </c>
      <c r="AH223" t="str">
        <f t="shared" si="154"/>
        <v/>
      </c>
      <c r="AI223" t="str">
        <f t="shared" si="155"/>
        <v/>
      </c>
      <c r="AJ223" t="str">
        <f t="shared" si="156"/>
        <v/>
      </c>
      <c r="AK223" t="str">
        <f t="shared" si="157"/>
        <v/>
      </c>
      <c r="AL223" t="str">
        <f t="shared" si="158"/>
        <v/>
      </c>
      <c r="AM223" t="str">
        <f t="shared" si="159"/>
        <v/>
      </c>
      <c r="AN223" t="str">
        <f t="shared" si="160"/>
        <v/>
      </c>
      <c r="AO223" t="str">
        <f t="shared" si="161"/>
        <v/>
      </c>
      <c r="AP223" t="str">
        <f t="shared" si="162"/>
        <v/>
      </c>
      <c r="AQ223" t="str">
        <f t="shared" si="163"/>
        <v/>
      </c>
      <c r="AR223" t="str">
        <f t="shared" si="164"/>
        <v/>
      </c>
      <c r="AS223" t="str">
        <f t="shared" si="165"/>
        <v/>
      </c>
      <c r="AT223" t="str">
        <f t="shared" si="166"/>
        <v/>
      </c>
      <c r="AU223" t="str">
        <f t="shared" si="167"/>
        <v/>
      </c>
      <c r="AV223" t="str">
        <f t="shared" si="168"/>
        <v/>
      </c>
      <c r="AW223" t="str">
        <f t="shared" si="169"/>
        <v/>
      </c>
      <c r="AX223" t="str">
        <f t="shared" si="170"/>
        <v/>
      </c>
      <c r="AY223" t="str">
        <f t="shared" si="171"/>
        <v/>
      </c>
      <c r="AZ223" t="str">
        <f>IF(OR($A223="",$A223&lt;&gt;Ficha!$C$4),"",COUNTIF($A$2:$A223,Ficha!$C$4))</f>
        <v/>
      </c>
    </row>
    <row r="224" spans="1:52">
      <c r="A224" s="7" t="str">
        <f>IF(INDEX(Banco!$A:$A,ROW())="","",INDEX(Banco!$A:$A,ROW()))</f>
        <v/>
      </c>
      <c r="B224" s="7" t="str">
        <f>IF(INDEX(Banco!$B:$B,ROW())="","",INDEX(Banco!$B:$B,ROW()))</f>
        <v/>
      </c>
      <c r="C224" s="7" t="str">
        <f>IF(INDEX(Banco!$C:$C,ROW())="","",INDEX(Banco!$C:$C,ROW()))</f>
        <v/>
      </c>
      <c r="D224" s="8" t="str">
        <f>IF(INDEX(Banco!$D:$D,ROW())="","",INDEX(Banco!$D:$D,ROW()))</f>
        <v/>
      </c>
      <c r="E224" s="8" t="str">
        <f>IF(INDEX(Banco!$E:$E,ROW())="","",INDEX(Banco!$E:$E,ROW()))</f>
        <v/>
      </c>
      <c r="F224" s="9" t="str">
        <f>IF(INDEX(Banco!$F:$F,ROW())="","",INDEX(Banco!$F:$F,ROW()))</f>
        <v/>
      </c>
      <c r="G224" s="9" t="str">
        <f>IF(INDEX(Banco!$G:$G,ROW())="","",INDEX(Banco!$G:$G,ROW()))</f>
        <v/>
      </c>
      <c r="H224" s="7" t="str">
        <f>IF(INDEX(Banco!$H:$H,ROW())="","",INDEX(Banco!$H:$H,ROW()))</f>
        <v/>
      </c>
      <c r="I224" t="str">
        <f t="shared" si="129"/>
        <v/>
      </c>
      <c r="J224" s="10" t="str">
        <f t="shared" si="130"/>
        <v/>
      </c>
      <c r="K224" s="11" t="str">
        <f t="shared" si="131"/>
        <v>—</v>
      </c>
      <c r="L224" t="str">
        <f t="shared" si="132"/>
        <v/>
      </c>
      <c r="M224" s="11" t="str">
        <f t="shared" si="133"/>
        <v>—</v>
      </c>
      <c r="N224" t="str">
        <f t="shared" si="134"/>
        <v/>
      </c>
      <c r="O224" s="11" t="str">
        <f t="shared" si="135"/>
        <v>—</v>
      </c>
      <c r="P224" t="str">
        <f t="shared" si="136"/>
        <v/>
      </c>
      <c r="Q224" s="11" t="str">
        <f t="shared" si="137"/>
        <v>—</v>
      </c>
      <c r="R224" t="str">
        <f t="shared" si="138"/>
        <v/>
      </c>
      <c r="S224" t="str">
        <f t="shared" si="139"/>
        <v/>
      </c>
      <c r="T224" t="str">
        <f t="shared" si="140"/>
        <v/>
      </c>
      <c r="U224" t="str">
        <f t="shared" si="141"/>
        <v/>
      </c>
      <c r="V224" t="str">
        <f t="shared" si="142"/>
        <v/>
      </c>
      <c r="W224" t="str">
        <f t="shared" si="143"/>
        <v/>
      </c>
      <c r="X224" t="str">
        <f t="shared" si="144"/>
        <v/>
      </c>
      <c r="Y224" t="str">
        <f t="shared" si="145"/>
        <v/>
      </c>
      <c r="Z224" t="str">
        <f t="shared" si="146"/>
        <v/>
      </c>
      <c r="AA224" t="str">
        <f t="shared" si="147"/>
        <v/>
      </c>
      <c r="AB224" t="str">
        <f t="shared" si="148"/>
        <v/>
      </c>
      <c r="AC224" t="str">
        <f t="shared" si="149"/>
        <v/>
      </c>
      <c r="AD224" t="str">
        <f t="shared" si="150"/>
        <v/>
      </c>
      <c r="AE224" t="str">
        <f t="shared" si="151"/>
        <v/>
      </c>
      <c r="AF224" t="str">
        <f t="shared" si="152"/>
        <v/>
      </c>
      <c r="AG224" t="str">
        <f t="shared" si="153"/>
        <v/>
      </c>
      <c r="AH224" t="str">
        <f t="shared" si="154"/>
        <v/>
      </c>
      <c r="AI224" t="str">
        <f t="shared" si="155"/>
        <v/>
      </c>
      <c r="AJ224" t="str">
        <f t="shared" si="156"/>
        <v/>
      </c>
      <c r="AK224" t="str">
        <f t="shared" si="157"/>
        <v/>
      </c>
      <c r="AL224" t="str">
        <f t="shared" si="158"/>
        <v/>
      </c>
      <c r="AM224" t="str">
        <f t="shared" si="159"/>
        <v/>
      </c>
      <c r="AN224" t="str">
        <f t="shared" si="160"/>
        <v/>
      </c>
      <c r="AO224" t="str">
        <f t="shared" si="161"/>
        <v/>
      </c>
      <c r="AP224" t="str">
        <f t="shared" si="162"/>
        <v/>
      </c>
      <c r="AQ224" t="str">
        <f t="shared" si="163"/>
        <v/>
      </c>
      <c r="AR224" t="str">
        <f t="shared" si="164"/>
        <v/>
      </c>
      <c r="AS224" t="str">
        <f t="shared" si="165"/>
        <v/>
      </c>
      <c r="AT224" t="str">
        <f t="shared" si="166"/>
        <v/>
      </c>
      <c r="AU224" t="str">
        <f t="shared" si="167"/>
        <v/>
      </c>
      <c r="AV224" t="str">
        <f t="shared" si="168"/>
        <v/>
      </c>
      <c r="AW224" t="str">
        <f t="shared" si="169"/>
        <v/>
      </c>
      <c r="AX224" t="str">
        <f t="shared" si="170"/>
        <v/>
      </c>
      <c r="AY224" t="str">
        <f t="shared" si="171"/>
        <v/>
      </c>
      <c r="AZ224" t="str">
        <f>IF(OR($A224="",$A224&lt;&gt;Ficha!$C$4),"",COUNTIF($A$2:$A224,Ficha!$C$4))</f>
        <v/>
      </c>
    </row>
    <row r="225" spans="1:52">
      <c r="A225" s="7" t="str">
        <f>IF(INDEX(Banco!$A:$A,ROW())="","",INDEX(Banco!$A:$A,ROW()))</f>
        <v/>
      </c>
      <c r="B225" s="7" t="str">
        <f>IF(INDEX(Banco!$B:$B,ROW())="","",INDEX(Banco!$B:$B,ROW()))</f>
        <v/>
      </c>
      <c r="C225" s="7" t="str">
        <f>IF(INDEX(Banco!$C:$C,ROW())="","",INDEX(Banco!$C:$C,ROW()))</f>
        <v/>
      </c>
      <c r="D225" s="8" t="str">
        <f>IF(INDEX(Banco!$D:$D,ROW())="","",INDEX(Banco!$D:$D,ROW()))</f>
        <v/>
      </c>
      <c r="E225" s="8" t="str">
        <f>IF(INDEX(Banco!$E:$E,ROW())="","",INDEX(Banco!$E:$E,ROW()))</f>
        <v/>
      </c>
      <c r="F225" s="9" t="str">
        <f>IF(INDEX(Banco!$F:$F,ROW())="","",INDEX(Banco!$F:$F,ROW()))</f>
        <v/>
      </c>
      <c r="G225" s="9" t="str">
        <f>IF(INDEX(Banco!$G:$G,ROW())="","",INDEX(Banco!$G:$G,ROW()))</f>
        <v/>
      </c>
      <c r="H225" s="7" t="str">
        <f>IF(INDEX(Banco!$H:$H,ROW())="","",INDEX(Banco!$H:$H,ROW()))</f>
        <v/>
      </c>
      <c r="I225" t="str">
        <f t="shared" si="129"/>
        <v/>
      </c>
      <c r="J225" s="10" t="str">
        <f t="shared" si="130"/>
        <v/>
      </c>
      <c r="K225" s="11" t="str">
        <f t="shared" si="131"/>
        <v>—</v>
      </c>
      <c r="L225" t="str">
        <f t="shared" si="132"/>
        <v/>
      </c>
      <c r="M225" s="11" t="str">
        <f t="shared" si="133"/>
        <v>—</v>
      </c>
      <c r="N225" t="str">
        <f t="shared" si="134"/>
        <v/>
      </c>
      <c r="O225" s="11" t="str">
        <f t="shared" si="135"/>
        <v>—</v>
      </c>
      <c r="P225" t="str">
        <f t="shared" si="136"/>
        <v/>
      </c>
      <c r="Q225" s="11" t="str">
        <f t="shared" si="137"/>
        <v>—</v>
      </c>
      <c r="R225" t="str">
        <f t="shared" si="138"/>
        <v/>
      </c>
      <c r="S225" t="str">
        <f t="shared" si="139"/>
        <v/>
      </c>
      <c r="T225" t="str">
        <f t="shared" si="140"/>
        <v/>
      </c>
      <c r="U225" t="str">
        <f t="shared" si="141"/>
        <v/>
      </c>
      <c r="V225" t="str">
        <f t="shared" si="142"/>
        <v/>
      </c>
      <c r="W225" t="str">
        <f t="shared" si="143"/>
        <v/>
      </c>
      <c r="X225" t="str">
        <f t="shared" si="144"/>
        <v/>
      </c>
      <c r="Y225" t="str">
        <f t="shared" si="145"/>
        <v/>
      </c>
      <c r="Z225" t="str">
        <f t="shared" si="146"/>
        <v/>
      </c>
      <c r="AA225" t="str">
        <f t="shared" si="147"/>
        <v/>
      </c>
      <c r="AB225" t="str">
        <f t="shared" si="148"/>
        <v/>
      </c>
      <c r="AC225" t="str">
        <f t="shared" si="149"/>
        <v/>
      </c>
      <c r="AD225" t="str">
        <f t="shared" si="150"/>
        <v/>
      </c>
      <c r="AE225" t="str">
        <f t="shared" si="151"/>
        <v/>
      </c>
      <c r="AF225" t="str">
        <f t="shared" si="152"/>
        <v/>
      </c>
      <c r="AG225" t="str">
        <f t="shared" si="153"/>
        <v/>
      </c>
      <c r="AH225" t="str">
        <f t="shared" si="154"/>
        <v/>
      </c>
      <c r="AI225" t="str">
        <f t="shared" si="155"/>
        <v/>
      </c>
      <c r="AJ225" t="str">
        <f t="shared" si="156"/>
        <v/>
      </c>
      <c r="AK225" t="str">
        <f t="shared" si="157"/>
        <v/>
      </c>
      <c r="AL225" t="str">
        <f t="shared" si="158"/>
        <v/>
      </c>
      <c r="AM225" t="str">
        <f t="shared" si="159"/>
        <v/>
      </c>
      <c r="AN225" t="str">
        <f t="shared" si="160"/>
        <v/>
      </c>
      <c r="AO225" t="str">
        <f t="shared" si="161"/>
        <v/>
      </c>
      <c r="AP225" t="str">
        <f t="shared" si="162"/>
        <v/>
      </c>
      <c r="AQ225" t="str">
        <f t="shared" si="163"/>
        <v/>
      </c>
      <c r="AR225" t="str">
        <f t="shared" si="164"/>
        <v/>
      </c>
      <c r="AS225" t="str">
        <f t="shared" si="165"/>
        <v/>
      </c>
      <c r="AT225" t="str">
        <f t="shared" si="166"/>
        <v/>
      </c>
      <c r="AU225" t="str">
        <f t="shared" si="167"/>
        <v/>
      </c>
      <c r="AV225" t="str">
        <f t="shared" si="168"/>
        <v/>
      </c>
      <c r="AW225" t="str">
        <f t="shared" si="169"/>
        <v/>
      </c>
      <c r="AX225" t="str">
        <f t="shared" si="170"/>
        <v/>
      </c>
      <c r="AY225" t="str">
        <f t="shared" si="171"/>
        <v/>
      </c>
      <c r="AZ225" t="str">
        <f>IF(OR($A225="",$A225&lt;&gt;Ficha!$C$4),"",COUNTIF($A$2:$A225,Ficha!$C$4))</f>
        <v/>
      </c>
    </row>
    <row r="226" spans="1:52">
      <c r="A226" s="7" t="str">
        <f>IF(INDEX(Banco!$A:$A,ROW())="","",INDEX(Banco!$A:$A,ROW()))</f>
        <v/>
      </c>
      <c r="B226" s="7" t="str">
        <f>IF(INDEX(Banco!$B:$B,ROW())="","",INDEX(Banco!$B:$B,ROW()))</f>
        <v/>
      </c>
      <c r="C226" s="7" t="str">
        <f>IF(INDEX(Banco!$C:$C,ROW())="","",INDEX(Banco!$C:$C,ROW()))</f>
        <v/>
      </c>
      <c r="D226" s="8" t="str">
        <f>IF(INDEX(Banco!$D:$D,ROW())="","",INDEX(Banco!$D:$D,ROW()))</f>
        <v/>
      </c>
      <c r="E226" s="8" t="str">
        <f>IF(INDEX(Banco!$E:$E,ROW())="","",INDEX(Banco!$E:$E,ROW()))</f>
        <v/>
      </c>
      <c r="F226" s="9" t="str">
        <f>IF(INDEX(Banco!$F:$F,ROW())="","",INDEX(Banco!$F:$F,ROW()))</f>
        <v/>
      </c>
      <c r="G226" s="9" t="str">
        <f>IF(INDEX(Banco!$G:$G,ROW())="","",INDEX(Banco!$G:$G,ROW()))</f>
        <v/>
      </c>
      <c r="H226" s="7" t="str">
        <f>IF(INDEX(Banco!$H:$H,ROW())="","",INDEX(Banco!$H:$H,ROW()))</f>
        <v/>
      </c>
      <c r="I226" t="str">
        <f t="shared" si="129"/>
        <v/>
      </c>
      <c r="J226" s="10" t="str">
        <f t="shared" si="130"/>
        <v/>
      </c>
      <c r="K226" s="11" t="str">
        <f t="shared" si="131"/>
        <v>—</v>
      </c>
      <c r="L226" t="str">
        <f t="shared" si="132"/>
        <v/>
      </c>
      <c r="M226" s="11" t="str">
        <f t="shared" si="133"/>
        <v>—</v>
      </c>
      <c r="N226" t="str">
        <f t="shared" si="134"/>
        <v/>
      </c>
      <c r="O226" s="11" t="str">
        <f t="shared" si="135"/>
        <v>—</v>
      </c>
      <c r="P226" t="str">
        <f t="shared" si="136"/>
        <v/>
      </c>
      <c r="Q226" s="11" t="str">
        <f t="shared" si="137"/>
        <v>—</v>
      </c>
      <c r="R226" t="str">
        <f t="shared" si="138"/>
        <v/>
      </c>
      <c r="S226" t="str">
        <f t="shared" si="139"/>
        <v/>
      </c>
      <c r="T226" t="str">
        <f t="shared" si="140"/>
        <v/>
      </c>
      <c r="U226" t="str">
        <f t="shared" si="141"/>
        <v/>
      </c>
      <c r="V226" t="str">
        <f t="shared" si="142"/>
        <v/>
      </c>
      <c r="W226" t="str">
        <f t="shared" si="143"/>
        <v/>
      </c>
      <c r="X226" t="str">
        <f t="shared" si="144"/>
        <v/>
      </c>
      <c r="Y226" t="str">
        <f t="shared" si="145"/>
        <v/>
      </c>
      <c r="Z226" t="str">
        <f t="shared" si="146"/>
        <v/>
      </c>
      <c r="AA226" t="str">
        <f t="shared" si="147"/>
        <v/>
      </c>
      <c r="AB226" t="str">
        <f t="shared" si="148"/>
        <v/>
      </c>
      <c r="AC226" t="str">
        <f t="shared" si="149"/>
        <v/>
      </c>
      <c r="AD226" t="str">
        <f t="shared" si="150"/>
        <v/>
      </c>
      <c r="AE226" t="str">
        <f t="shared" si="151"/>
        <v/>
      </c>
      <c r="AF226" t="str">
        <f t="shared" si="152"/>
        <v/>
      </c>
      <c r="AG226" t="str">
        <f t="shared" si="153"/>
        <v/>
      </c>
      <c r="AH226" t="str">
        <f t="shared" si="154"/>
        <v/>
      </c>
      <c r="AI226" t="str">
        <f t="shared" si="155"/>
        <v/>
      </c>
      <c r="AJ226" t="str">
        <f t="shared" si="156"/>
        <v/>
      </c>
      <c r="AK226" t="str">
        <f t="shared" si="157"/>
        <v/>
      </c>
      <c r="AL226" t="str">
        <f t="shared" si="158"/>
        <v/>
      </c>
      <c r="AM226" t="str">
        <f t="shared" si="159"/>
        <v/>
      </c>
      <c r="AN226" t="str">
        <f t="shared" si="160"/>
        <v/>
      </c>
      <c r="AO226" t="str">
        <f t="shared" si="161"/>
        <v/>
      </c>
      <c r="AP226" t="str">
        <f t="shared" si="162"/>
        <v/>
      </c>
      <c r="AQ226" t="str">
        <f t="shared" si="163"/>
        <v/>
      </c>
      <c r="AR226" t="str">
        <f t="shared" si="164"/>
        <v/>
      </c>
      <c r="AS226" t="str">
        <f t="shared" si="165"/>
        <v/>
      </c>
      <c r="AT226" t="str">
        <f t="shared" si="166"/>
        <v/>
      </c>
      <c r="AU226" t="str">
        <f t="shared" si="167"/>
        <v/>
      </c>
      <c r="AV226" t="str">
        <f t="shared" si="168"/>
        <v/>
      </c>
      <c r="AW226" t="str">
        <f t="shared" si="169"/>
        <v/>
      </c>
      <c r="AX226" t="str">
        <f t="shared" si="170"/>
        <v/>
      </c>
      <c r="AY226" t="str">
        <f t="shared" si="171"/>
        <v/>
      </c>
      <c r="AZ226" t="str">
        <f>IF(OR($A226="",$A226&lt;&gt;Ficha!$C$4),"",COUNTIF($A$2:$A226,Ficha!$C$4))</f>
        <v/>
      </c>
    </row>
    <row r="227" spans="1:52">
      <c r="A227" s="7" t="str">
        <f>IF(INDEX(Banco!$A:$A,ROW())="","",INDEX(Banco!$A:$A,ROW()))</f>
        <v/>
      </c>
      <c r="B227" s="7" t="str">
        <f>IF(INDEX(Banco!$B:$B,ROW())="","",INDEX(Banco!$B:$B,ROW()))</f>
        <v/>
      </c>
      <c r="C227" s="7" t="str">
        <f>IF(INDEX(Banco!$C:$C,ROW())="","",INDEX(Banco!$C:$C,ROW()))</f>
        <v/>
      </c>
      <c r="D227" s="8" t="str">
        <f>IF(INDEX(Banco!$D:$D,ROW())="","",INDEX(Banco!$D:$D,ROW()))</f>
        <v/>
      </c>
      <c r="E227" s="8" t="str">
        <f>IF(INDEX(Banco!$E:$E,ROW())="","",INDEX(Banco!$E:$E,ROW()))</f>
        <v/>
      </c>
      <c r="F227" s="9" t="str">
        <f>IF(INDEX(Banco!$F:$F,ROW())="","",INDEX(Banco!$F:$F,ROW()))</f>
        <v/>
      </c>
      <c r="G227" s="9" t="str">
        <f>IF(INDEX(Banco!$G:$G,ROW())="","",INDEX(Banco!$G:$G,ROW()))</f>
        <v/>
      </c>
      <c r="H227" s="7" t="str">
        <f>IF(INDEX(Banco!$H:$H,ROW())="","",INDEX(Banco!$H:$H,ROW()))</f>
        <v/>
      </c>
      <c r="I227" t="str">
        <f t="shared" si="129"/>
        <v/>
      </c>
      <c r="J227" s="10" t="str">
        <f t="shared" si="130"/>
        <v/>
      </c>
      <c r="K227" s="11" t="str">
        <f t="shared" si="131"/>
        <v>—</v>
      </c>
      <c r="L227" t="str">
        <f t="shared" si="132"/>
        <v/>
      </c>
      <c r="M227" s="11" t="str">
        <f t="shared" si="133"/>
        <v>—</v>
      </c>
      <c r="N227" t="str">
        <f t="shared" si="134"/>
        <v/>
      </c>
      <c r="O227" s="11" t="str">
        <f t="shared" si="135"/>
        <v>—</v>
      </c>
      <c r="P227" t="str">
        <f t="shared" si="136"/>
        <v/>
      </c>
      <c r="Q227" s="11" t="str">
        <f t="shared" si="137"/>
        <v>—</v>
      </c>
      <c r="R227" t="str">
        <f t="shared" si="138"/>
        <v/>
      </c>
      <c r="S227" t="str">
        <f t="shared" si="139"/>
        <v/>
      </c>
      <c r="T227" t="str">
        <f t="shared" si="140"/>
        <v/>
      </c>
      <c r="U227" t="str">
        <f t="shared" si="141"/>
        <v/>
      </c>
      <c r="V227" t="str">
        <f t="shared" si="142"/>
        <v/>
      </c>
      <c r="W227" t="str">
        <f t="shared" si="143"/>
        <v/>
      </c>
      <c r="X227" t="str">
        <f t="shared" si="144"/>
        <v/>
      </c>
      <c r="Y227" t="str">
        <f t="shared" si="145"/>
        <v/>
      </c>
      <c r="Z227" t="str">
        <f t="shared" si="146"/>
        <v/>
      </c>
      <c r="AA227" t="str">
        <f t="shared" si="147"/>
        <v/>
      </c>
      <c r="AB227" t="str">
        <f t="shared" si="148"/>
        <v/>
      </c>
      <c r="AC227" t="str">
        <f t="shared" si="149"/>
        <v/>
      </c>
      <c r="AD227" t="str">
        <f t="shared" si="150"/>
        <v/>
      </c>
      <c r="AE227" t="str">
        <f t="shared" si="151"/>
        <v/>
      </c>
      <c r="AF227" t="str">
        <f t="shared" si="152"/>
        <v/>
      </c>
      <c r="AG227" t="str">
        <f t="shared" si="153"/>
        <v/>
      </c>
      <c r="AH227" t="str">
        <f t="shared" si="154"/>
        <v/>
      </c>
      <c r="AI227" t="str">
        <f t="shared" si="155"/>
        <v/>
      </c>
      <c r="AJ227" t="str">
        <f t="shared" si="156"/>
        <v/>
      </c>
      <c r="AK227" t="str">
        <f t="shared" si="157"/>
        <v/>
      </c>
      <c r="AL227" t="str">
        <f t="shared" si="158"/>
        <v/>
      </c>
      <c r="AM227" t="str">
        <f t="shared" si="159"/>
        <v/>
      </c>
      <c r="AN227" t="str">
        <f t="shared" si="160"/>
        <v/>
      </c>
      <c r="AO227" t="str">
        <f t="shared" si="161"/>
        <v/>
      </c>
      <c r="AP227" t="str">
        <f t="shared" si="162"/>
        <v/>
      </c>
      <c r="AQ227" t="str">
        <f t="shared" si="163"/>
        <v/>
      </c>
      <c r="AR227" t="str">
        <f t="shared" si="164"/>
        <v/>
      </c>
      <c r="AS227" t="str">
        <f t="shared" si="165"/>
        <v/>
      </c>
      <c r="AT227" t="str">
        <f t="shared" si="166"/>
        <v/>
      </c>
      <c r="AU227" t="str">
        <f t="shared" si="167"/>
        <v/>
      </c>
      <c r="AV227" t="str">
        <f t="shared" si="168"/>
        <v/>
      </c>
      <c r="AW227" t="str">
        <f t="shared" si="169"/>
        <v/>
      </c>
      <c r="AX227" t="str">
        <f t="shared" si="170"/>
        <v/>
      </c>
      <c r="AY227" t="str">
        <f t="shared" si="171"/>
        <v/>
      </c>
      <c r="AZ227" t="str">
        <f>IF(OR($A227="",$A227&lt;&gt;Ficha!$C$4),"",COUNTIF($A$2:$A227,Ficha!$C$4))</f>
        <v/>
      </c>
    </row>
    <row r="228" spans="1:52">
      <c r="A228" s="7" t="str">
        <f>IF(INDEX(Banco!$A:$A,ROW())="","",INDEX(Banco!$A:$A,ROW()))</f>
        <v/>
      </c>
      <c r="B228" s="7" t="str">
        <f>IF(INDEX(Banco!$B:$B,ROW())="","",INDEX(Banco!$B:$B,ROW()))</f>
        <v/>
      </c>
      <c r="C228" s="7" t="str">
        <f>IF(INDEX(Banco!$C:$C,ROW())="","",INDEX(Banco!$C:$C,ROW()))</f>
        <v/>
      </c>
      <c r="D228" s="8" t="str">
        <f>IF(INDEX(Banco!$D:$D,ROW())="","",INDEX(Banco!$D:$D,ROW()))</f>
        <v/>
      </c>
      <c r="E228" s="8" t="str">
        <f>IF(INDEX(Banco!$E:$E,ROW())="","",INDEX(Banco!$E:$E,ROW()))</f>
        <v/>
      </c>
      <c r="F228" s="9" t="str">
        <f>IF(INDEX(Banco!$F:$F,ROW())="","",INDEX(Banco!$F:$F,ROW()))</f>
        <v/>
      </c>
      <c r="G228" s="9" t="str">
        <f>IF(INDEX(Banco!$G:$G,ROW())="","",INDEX(Banco!$G:$G,ROW()))</f>
        <v/>
      </c>
      <c r="H228" s="7" t="str">
        <f>IF(INDEX(Banco!$H:$H,ROW())="","",INDEX(Banco!$H:$H,ROW()))</f>
        <v/>
      </c>
      <c r="I228" t="str">
        <f t="shared" si="129"/>
        <v/>
      </c>
      <c r="J228" s="10" t="str">
        <f t="shared" si="130"/>
        <v/>
      </c>
      <c r="K228" s="11" t="str">
        <f t="shared" si="131"/>
        <v>—</v>
      </c>
      <c r="L228" t="str">
        <f t="shared" si="132"/>
        <v/>
      </c>
      <c r="M228" s="11" t="str">
        <f t="shared" si="133"/>
        <v>—</v>
      </c>
      <c r="N228" t="str">
        <f t="shared" si="134"/>
        <v/>
      </c>
      <c r="O228" s="11" t="str">
        <f t="shared" si="135"/>
        <v>—</v>
      </c>
      <c r="P228" t="str">
        <f t="shared" si="136"/>
        <v/>
      </c>
      <c r="Q228" s="11" t="str">
        <f t="shared" si="137"/>
        <v>—</v>
      </c>
      <c r="R228" t="str">
        <f t="shared" si="138"/>
        <v/>
      </c>
      <c r="S228" t="str">
        <f t="shared" si="139"/>
        <v/>
      </c>
      <c r="T228" t="str">
        <f t="shared" si="140"/>
        <v/>
      </c>
      <c r="U228" t="str">
        <f t="shared" si="141"/>
        <v/>
      </c>
      <c r="V228" t="str">
        <f t="shared" si="142"/>
        <v/>
      </c>
      <c r="W228" t="str">
        <f t="shared" si="143"/>
        <v/>
      </c>
      <c r="X228" t="str">
        <f t="shared" si="144"/>
        <v/>
      </c>
      <c r="Y228" t="str">
        <f t="shared" si="145"/>
        <v/>
      </c>
      <c r="Z228" t="str">
        <f t="shared" si="146"/>
        <v/>
      </c>
      <c r="AA228" t="str">
        <f t="shared" si="147"/>
        <v/>
      </c>
      <c r="AB228" t="str">
        <f t="shared" si="148"/>
        <v/>
      </c>
      <c r="AC228" t="str">
        <f t="shared" si="149"/>
        <v/>
      </c>
      <c r="AD228" t="str">
        <f t="shared" si="150"/>
        <v/>
      </c>
      <c r="AE228" t="str">
        <f t="shared" si="151"/>
        <v/>
      </c>
      <c r="AF228" t="str">
        <f t="shared" si="152"/>
        <v/>
      </c>
      <c r="AG228" t="str">
        <f t="shared" si="153"/>
        <v/>
      </c>
      <c r="AH228" t="str">
        <f t="shared" si="154"/>
        <v/>
      </c>
      <c r="AI228" t="str">
        <f t="shared" si="155"/>
        <v/>
      </c>
      <c r="AJ228" t="str">
        <f t="shared" si="156"/>
        <v/>
      </c>
      <c r="AK228" t="str">
        <f t="shared" si="157"/>
        <v/>
      </c>
      <c r="AL228" t="str">
        <f t="shared" si="158"/>
        <v/>
      </c>
      <c r="AM228" t="str">
        <f t="shared" si="159"/>
        <v/>
      </c>
      <c r="AN228" t="str">
        <f t="shared" si="160"/>
        <v/>
      </c>
      <c r="AO228" t="str">
        <f t="shared" si="161"/>
        <v/>
      </c>
      <c r="AP228" t="str">
        <f t="shared" si="162"/>
        <v/>
      </c>
      <c r="AQ228" t="str">
        <f t="shared" si="163"/>
        <v/>
      </c>
      <c r="AR228" t="str">
        <f t="shared" si="164"/>
        <v/>
      </c>
      <c r="AS228" t="str">
        <f t="shared" si="165"/>
        <v/>
      </c>
      <c r="AT228" t="str">
        <f t="shared" si="166"/>
        <v/>
      </c>
      <c r="AU228" t="str">
        <f t="shared" si="167"/>
        <v/>
      </c>
      <c r="AV228" t="str">
        <f t="shared" si="168"/>
        <v/>
      </c>
      <c r="AW228" t="str">
        <f t="shared" si="169"/>
        <v/>
      </c>
      <c r="AX228" t="str">
        <f t="shared" si="170"/>
        <v/>
      </c>
      <c r="AY228" t="str">
        <f t="shared" si="171"/>
        <v/>
      </c>
      <c r="AZ228" t="str">
        <f>IF(OR($A228="",$A228&lt;&gt;Ficha!$C$4),"",COUNTIF($A$2:$A228,Ficha!$C$4))</f>
        <v/>
      </c>
    </row>
    <row r="229" spans="1:52">
      <c r="A229" s="7" t="str">
        <f>IF(INDEX(Banco!$A:$A,ROW())="","",INDEX(Banco!$A:$A,ROW()))</f>
        <v/>
      </c>
      <c r="B229" s="7" t="str">
        <f>IF(INDEX(Banco!$B:$B,ROW())="","",INDEX(Banco!$B:$B,ROW()))</f>
        <v/>
      </c>
      <c r="C229" s="7" t="str">
        <f>IF(INDEX(Banco!$C:$C,ROW())="","",INDEX(Banco!$C:$C,ROW()))</f>
        <v/>
      </c>
      <c r="D229" s="8" t="str">
        <f>IF(INDEX(Banco!$D:$D,ROW())="","",INDEX(Banco!$D:$D,ROW()))</f>
        <v/>
      </c>
      <c r="E229" s="8" t="str">
        <f>IF(INDEX(Banco!$E:$E,ROW())="","",INDEX(Banco!$E:$E,ROW()))</f>
        <v/>
      </c>
      <c r="F229" s="9" t="str">
        <f>IF(INDEX(Banco!$F:$F,ROW())="","",INDEX(Banco!$F:$F,ROW()))</f>
        <v/>
      </c>
      <c r="G229" s="9" t="str">
        <f>IF(INDEX(Banco!$G:$G,ROW())="","",INDEX(Banco!$G:$G,ROW()))</f>
        <v/>
      </c>
      <c r="H229" s="7" t="str">
        <f>IF(INDEX(Banco!$H:$H,ROW())="","",INDEX(Banco!$H:$H,ROW()))</f>
        <v/>
      </c>
      <c r="I229" t="str">
        <f t="shared" si="129"/>
        <v/>
      </c>
      <c r="J229" s="10" t="str">
        <f t="shared" si="130"/>
        <v/>
      </c>
      <c r="K229" s="11" t="str">
        <f t="shared" si="131"/>
        <v>—</v>
      </c>
      <c r="L229" t="str">
        <f t="shared" si="132"/>
        <v/>
      </c>
      <c r="M229" s="11" t="str">
        <f t="shared" si="133"/>
        <v>—</v>
      </c>
      <c r="N229" t="str">
        <f t="shared" si="134"/>
        <v/>
      </c>
      <c r="O229" s="11" t="str">
        <f t="shared" si="135"/>
        <v>—</v>
      </c>
      <c r="P229" t="str">
        <f t="shared" si="136"/>
        <v/>
      </c>
      <c r="Q229" s="11" t="str">
        <f t="shared" si="137"/>
        <v>—</v>
      </c>
      <c r="R229" t="str">
        <f t="shared" si="138"/>
        <v/>
      </c>
      <c r="S229" t="str">
        <f t="shared" si="139"/>
        <v/>
      </c>
      <c r="T229" t="str">
        <f t="shared" si="140"/>
        <v/>
      </c>
      <c r="U229" t="str">
        <f t="shared" si="141"/>
        <v/>
      </c>
      <c r="V229" t="str">
        <f t="shared" si="142"/>
        <v/>
      </c>
      <c r="W229" t="str">
        <f t="shared" si="143"/>
        <v/>
      </c>
      <c r="X229" t="str">
        <f t="shared" si="144"/>
        <v/>
      </c>
      <c r="Y229" t="str">
        <f t="shared" si="145"/>
        <v/>
      </c>
      <c r="Z229" t="str">
        <f t="shared" si="146"/>
        <v/>
      </c>
      <c r="AA229" t="str">
        <f t="shared" si="147"/>
        <v/>
      </c>
      <c r="AB229" t="str">
        <f t="shared" si="148"/>
        <v/>
      </c>
      <c r="AC229" t="str">
        <f t="shared" si="149"/>
        <v/>
      </c>
      <c r="AD229" t="str">
        <f t="shared" si="150"/>
        <v/>
      </c>
      <c r="AE229" t="str">
        <f t="shared" si="151"/>
        <v/>
      </c>
      <c r="AF229" t="str">
        <f t="shared" si="152"/>
        <v/>
      </c>
      <c r="AG229" t="str">
        <f t="shared" si="153"/>
        <v/>
      </c>
      <c r="AH229" t="str">
        <f t="shared" si="154"/>
        <v/>
      </c>
      <c r="AI229" t="str">
        <f t="shared" si="155"/>
        <v/>
      </c>
      <c r="AJ229" t="str">
        <f t="shared" si="156"/>
        <v/>
      </c>
      <c r="AK229" t="str">
        <f t="shared" si="157"/>
        <v/>
      </c>
      <c r="AL229" t="str">
        <f t="shared" si="158"/>
        <v/>
      </c>
      <c r="AM229" t="str">
        <f t="shared" si="159"/>
        <v/>
      </c>
      <c r="AN229" t="str">
        <f t="shared" si="160"/>
        <v/>
      </c>
      <c r="AO229" t="str">
        <f t="shared" si="161"/>
        <v/>
      </c>
      <c r="AP229" t="str">
        <f t="shared" si="162"/>
        <v/>
      </c>
      <c r="AQ229" t="str">
        <f t="shared" si="163"/>
        <v/>
      </c>
      <c r="AR229" t="str">
        <f t="shared" si="164"/>
        <v/>
      </c>
      <c r="AS229" t="str">
        <f t="shared" si="165"/>
        <v/>
      </c>
      <c r="AT229" t="str">
        <f t="shared" si="166"/>
        <v/>
      </c>
      <c r="AU229" t="str">
        <f t="shared" si="167"/>
        <v/>
      </c>
      <c r="AV229" t="str">
        <f t="shared" si="168"/>
        <v/>
      </c>
      <c r="AW229" t="str">
        <f t="shared" si="169"/>
        <v/>
      </c>
      <c r="AX229" t="str">
        <f t="shared" si="170"/>
        <v/>
      </c>
      <c r="AY229" t="str">
        <f t="shared" si="171"/>
        <v/>
      </c>
      <c r="AZ229" t="str">
        <f>IF(OR($A229="",$A229&lt;&gt;Ficha!$C$4),"",COUNTIF($A$2:$A229,Ficha!$C$4))</f>
        <v/>
      </c>
    </row>
    <row r="230" spans="1:52">
      <c r="A230" s="7" t="str">
        <f>IF(INDEX(Banco!$A:$A,ROW())="","",INDEX(Banco!$A:$A,ROW()))</f>
        <v/>
      </c>
      <c r="B230" s="7" t="str">
        <f>IF(INDEX(Banco!$B:$B,ROW())="","",INDEX(Banco!$B:$B,ROW()))</f>
        <v/>
      </c>
      <c r="C230" s="7" t="str">
        <f>IF(INDEX(Banco!$C:$C,ROW())="","",INDEX(Banco!$C:$C,ROW()))</f>
        <v/>
      </c>
      <c r="D230" s="8" t="str">
        <f>IF(INDEX(Banco!$D:$D,ROW())="","",INDEX(Banco!$D:$D,ROW()))</f>
        <v/>
      </c>
      <c r="E230" s="8" t="str">
        <f>IF(INDEX(Banco!$E:$E,ROW())="","",INDEX(Banco!$E:$E,ROW()))</f>
        <v/>
      </c>
      <c r="F230" s="9" t="str">
        <f>IF(INDEX(Banco!$F:$F,ROW())="","",INDEX(Banco!$F:$F,ROW()))</f>
        <v/>
      </c>
      <c r="G230" s="9" t="str">
        <f>IF(INDEX(Banco!$G:$G,ROW())="","",INDEX(Banco!$G:$G,ROW()))</f>
        <v/>
      </c>
      <c r="H230" s="7" t="str">
        <f>IF(INDEX(Banco!$H:$H,ROW())="","",INDEX(Banco!$H:$H,ROW()))</f>
        <v/>
      </c>
      <c r="I230" t="str">
        <f t="shared" si="129"/>
        <v/>
      </c>
      <c r="J230" s="10" t="str">
        <f t="shared" si="130"/>
        <v/>
      </c>
      <c r="K230" s="11" t="str">
        <f t="shared" si="131"/>
        <v>—</v>
      </c>
      <c r="L230" t="str">
        <f t="shared" si="132"/>
        <v/>
      </c>
      <c r="M230" s="11" t="str">
        <f t="shared" si="133"/>
        <v>—</v>
      </c>
      <c r="N230" t="str">
        <f t="shared" si="134"/>
        <v/>
      </c>
      <c r="O230" s="11" t="str">
        <f t="shared" si="135"/>
        <v>—</v>
      </c>
      <c r="P230" t="str">
        <f t="shared" si="136"/>
        <v/>
      </c>
      <c r="Q230" s="11" t="str">
        <f t="shared" si="137"/>
        <v>—</v>
      </c>
      <c r="R230" t="str">
        <f t="shared" si="138"/>
        <v/>
      </c>
      <c r="S230" t="str">
        <f t="shared" si="139"/>
        <v/>
      </c>
      <c r="T230" t="str">
        <f t="shared" si="140"/>
        <v/>
      </c>
      <c r="U230" t="str">
        <f t="shared" si="141"/>
        <v/>
      </c>
      <c r="V230" t="str">
        <f t="shared" si="142"/>
        <v/>
      </c>
      <c r="W230" t="str">
        <f t="shared" si="143"/>
        <v/>
      </c>
      <c r="X230" t="str">
        <f t="shared" si="144"/>
        <v/>
      </c>
      <c r="Y230" t="str">
        <f t="shared" si="145"/>
        <v/>
      </c>
      <c r="Z230" t="str">
        <f t="shared" si="146"/>
        <v/>
      </c>
      <c r="AA230" t="str">
        <f t="shared" si="147"/>
        <v/>
      </c>
      <c r="AB230" t="str">
        <f t="shared" si="148"/>
        <v/>
      </c>
      <c r="AC230" t="str">
        <f t="shared" si="149"/>
        <v/>
      </c>
      <c r="AD230" t="str">
        <f t="shared" si="150"/>
        <v/>
      </c>
      <c r="AE230" t="str">
        <f t="shared" si="151"/>
        <v/>
      </c>
      <c r="AF230" t="str">
        <f t="shared" si="152"/>
        <v/>
      </c>
      <c r="AG230" t="str">
        <f t="shared" si="153"/>
        <v/>
      </c>
      <c r="AH230" t="str">
        <f t="shared" si="154"/>
        <v/>
      </c>
      <c r="AI230" t="str">
        <f t="shared" si="155"/>
        <v/>
      </c>
      <c r="AJ230" t="str">
        <f t="shared" si="156"/>
        <v/>
      </c>
      <c r="AK230" t="str">
        <f t="shared" si="157"/>
        <v/>
      </c>
      <c r="AL230" t="str">
        <f t="shared" si="158"/>
        <v/>
      </c>
      <c r="AM230" t="str">
        <f t="shared" si="159"/>
        <v/>
      </c>
      <c r="AN230" t="str">
        <f t="shared" si="160"/>
        <v/>
      </c>
      <c r="AO230" t="str">
        <f t="shared" si="161"/>
        <v/>
      </c>
      <c r="AP230" t="str">
        <f t="shared" si="162"/>
        <v/>
      </c>
      <c r="AQ230" t="str">
        <f t="shared" si="163"/>
        <v/>
      </c>
      <c r="AR230" t="str">
        <f t="shared" si="164"/>
        <v/>
      </c>
      <c r="AS230" t="str">
        <f t="shared" si="165"/>
        <v/>
      </c>
      <c r="AT230" t="str">
        <f t="shared" si="166"/>
        <v/>
      </c>
      <c r="AU230" t="str">
        <f t="shared" si="167"/>
        <v/>
      </c>
      <c r="AV230" t="str">
        <f t="shared" si="168"/>
        <v/>
      </c>
      <c r="AW230" t="str">
        <f t="shared" si="169"/>
        <v/>
      </c>
      <c r="AX230" t="str">
        <f t="shared" si="170"/>
        <v/>
      </c>
      <c r="AY230" t="str">
        <f t="shared" si="171"/>
        <v/>
      </c>
      <c r="AZ230" t="str">
        <f>IF(OR($A230="",$A230&lt;&gt;Ficha!$C$4),"",COUNTIF($A$2:$A230,Ficha!$C$4))</f>
        <v/>
      </c>
    </row>
    <row r="231" spans="1:52">
      <c r="A231" s="7" t="str">
        <f>IF(INDEX(Banco!$A:$A,ROW())="","",INDEX(Banco!$A:$A,ROW()))</f>
        <v/>
      </c>
      <c r="B231" s="7" t="str">
        <f>IF(INDEX(Banco!$B:$B,ROW())="","",INDEX(Banco!$B:$B,ROW()))</f>
        <v/>
      </c>
      <c r="C231" s="7" t="str">
        <f>IF(INDEX(Banco!$C:$C,ROW())="","",INDEX(Banco!$C:$C,ROW()))</f>
        <v/>
      </c>
      <c r="D231" s="8" t="str">
        <f>IF(INDEX(Banco!$D:$D,ROW())="","",INDEX(Banco!$D:$D,ROW()))</f>
        <v/>
      </c>
      <c r="E231" s="8" t="str">
        <f>IF(INDEX(Banco!$E:$E,ROW())="","",INDEX(Banco!$E:$E,ROW()))</f>
        <v/>
      </c>
      <c r="F231" s="9" t="str">
        <f>IF(INDEX(Banco!$F:$F,ROW())="","",INDEX(Banco!$F:$F,ROW()))</f>
        <v/>
      </c>
      <c r="G231" s="9" t="str">
        <f>IF(INDEX(Banco!$G:$G,ROW())="","",INDEX(Banco!$G:$G,ROW()))</f>
        <v/>
      </c>
      <c r="H231" s="7" t="str">
        <f>IF(INDEX(Banco!$H:$H,ROW())="","",INDEX(Banco!$H:$H,ROW()))</f>
        <v/>
      </c>
      <c r="I231" t="str">
        <f t="shared" si="129"/>
        <v/>
      </c>
      <c r="J231" s="10" t="str">
        <f t="shared" si="130"/>
        <v/>
      </c>
      <c r="K231" s="11" t="str">
        <f t="shared" si="131"/>
        <v>—</v>
      </c>
      <c r="L231" t="str">
        <f t="shared" si="132"/>
        <v/>
      </c>
      <c r="M231" s="11" t="str">
        <f t="shared" si="133"/>
        <v>—</v>
      </c>
      <c r="N231" t="str">
        <f t="shared" si="134"/>
        <v/>
      </c>
      <c r="O231" s="11" t="str">
        <f t="shared" si="135"/>
        <v>—</v>
      </c>
      <c r="P231" t="str">
        <f t="shared" si="136"/>
        <v/>
      </c>
      <c r="Q231" s="11" t="str">
        <f t="shared" si="137"/>
        <v>—</v>
      </c>
      <c r="R231" t="str">
        <f t="shared" si="138"/>
        <v/>
      </c>
      <c r="S231" t="str">
        <f t="shared" si="139"/>
        <v/>
      </c>
      <c r="T231" t="str">
        <f t="shared" si="140"/>
        <v/>
      </c>
      <c r="U231" t="str">
        <f t="shared" si="141"/>
        <v/>
      </c>
      <c r="V231" t="str">
        <f t="shared" si="142"/>
        <v/>
      </c>
      <c r="W231" t="str">
        <f t="shared" si="143"/>
        <v/>
      </c>
      <c r="X231" t="str">
        <f t="shared" si="144"/>
        <v/>
      </c>
      <c r="Y231" t="str">
        <f t="shared" si="145"/>
        <v/>
      </c>
      <c r="Z231" t="str">
        <f t="shared" si="146"/>
        <v/>
      </c>
      <c r="AA231" t="str">
        <f t="shared" si="147"/>
        <v/>
      </c>
      <c r="AB231" t="str">
        <f t="shared" si="148"/>
        <v/>
      </c>
      <c r="AC231" t="str">
        <f t="shared" si="149"/>
        <v/>
      </c>
      <c r="AD231" t="str">
        <f t="shared" si="150"/>
        <v/>
      </c>
      <c r="AE231" t="str">
        <f t="shared" si="151"/>
        <v/>
      </c>
      <c r="AF231" t="str">
        <f t="shared" si="152"/>
        <v/>
      </c>
      <c r="AG231" t="str">
        <f t="shared" si="153"/>
        <v/>
      </c>
      <c r="AH231" t="str">
        <f t="shared" si="154"/>
        <v/>
      </c>
      <c r="AI231" t="str">
        <f t="shared" si="155"/>
        <v/>
      </c>
      <c r="AJ231" t="str">
        <f t="shared" si="156"/>
        <v/>
      </c>
      <c r="AK231" t="str">
        <f t="shared" si="157"/>
        <v/>
      </c>
      <c r="AL231" t="str">
        <f t="shared" si="158"/>
        <v/>
      </c>
      <c r="AM231" t="str">
        <f t="shared" si="159"/>
        <v/>
      </c>
      <c r="AN231" t="str">
        <f t="shared" si="160"/>
        <v/>
      </c>
      <c r="AO231" t="str">
        <f t="shared" si="161"/>
        <v/>
      </c>
      <c r="AP231" t="str">
        <f t="shared" si="162"/>
        <v/>
      </c>
      <c r="AQ231" t="str">
        <f t="shared" si="163"/>
        <v/>
      </c>
      <c r="AR231" t="str">
        <f t="shared" si="164"/>
        <v/>
      </c>
      <c r="AS231" t="str">
        <f t="shared" si="165"/>
        <v/>
      </c>
      <c r="AT231" t="str">
        <f t="shared" si="166"/>
        <v/>
      </c>
      <c r="AU231" t="str">
        <f t="shared" si="167"/>
        <v/>
      </c>
      <c r="AV231" t="str">
        <f t="shared" si="168"/>
        <v/>
      </c>
      <c r="AW231" t="str">
        <f t="shared" si="169"/>
        <v/>
      </c>
      <c r="AX231" t="str">
        <f t="shared" si="170"/>
        <v/>
      </c>
      <c r="AY231" t="str">
        <f t="shared" si="171"/>
        <v/>
      </c>
      <c r="AZ231" t="str">
        <f>IF(OR($A231="",$A231&lt;&gt;Ficha!$C$4),"",COUNTIF($A$2:$A231,Ficha!$C$4))</f>
        <v/>
      </c>
    </row>
    <row r="232" spans="1:52">
      <c r="A232" s="7" t="str">
        <f>IF(INDEX(Banco!$A:$A,ROW())="","",INDEX(Banco!$A:$A,ROW()))</f>
        <v/>
      </c>
      <c r="B232" s="7" t="str">
        <f>IF(INDEX(Banco!$B:$B,ROW())="","",INDEX(Banco!$B:$B,ROW()))</f>
        <v/>
      </c>
      <c r="C232" s="7" t="str">
        <f>IF(INDEX(Banco!$C:$C,ROW())="","",INDEX(Banco!$C:$C,ROW()))</f>
        <v/>
      </c>
      <c r="D232" s="8" t="str">
        <f>IF(INDEX(Banco!$D:$D,ROW())="","",INDEX(Banco!$D:$D,ROW()))</f>
        <v/>
      </c>
      <c r="E232" s="8" t="str">
        <f>IF(INDEX(Banco!$E:$E,ROW())="","",INDEX(Banco!$E:$E,ROW()))</f>
        <v/>
      </c>
      <c r="F232" s="9" t="str">
        <f>IF(INDEX(Banco!$F:$F,ROW())="","",INDEX(Banco!$F:$F,ROW()))</f>
        <v/>
      </c>
      <c r="G232" s="9" t="str">
        <f>IF(INDEX(Banco!$G:$G,ROW())="","",INDEX(Banco!$G:$G,ROW()))</f>
        <v/>
      </c>
      <c r="H232" s="7" t="str">
        <f>IF(INDEX(Banco!$H:$H,ROW())="","",INDEX(Banco!$H:$H,ROW()))</f>
        <v/>
      </c>
      <c r="I232" t="str">
        <f t="shared" si="129"/>
        <v/>
      </c>
      <c r="J232" s="10" t="str">
        <f t="shared" si="130"/>
        <v/>
      </c>
      <c r="K232" s="11" t="str">
        <f t="shared" si="131"/>
        <v>—</v>
      </c>
      <c r="L232" t="str">
        <f t="shared" si="132"/>
        <v/>
      </c>
      <c r="M232" s="11" t="str">
        <f t="shared" si="133"/>
        <v>—</v>
      </c>
      <c r="N232" t="str">
        <f t="shared" si="134"/>
        <v/>
      </c>
      <c r="O232" s="11" t="str">
        <f t="shared" si="135"/>
        <v>—</v>
      </c>
      <c r="P232" t="str">
        <f t="shared" si="136"/>
        <v/>
      </c>
      <c r="Q232" s="11" t="str">
        <f t="shared" si="137"/>
        <v>—</v>
      </c>
      <c r="R232" t="str">
        <f t="shared" si="138"/>
        <v/>
      </c>
      <c r="S232" t="str">
        <f t="shared" si="139"/>
        <v/>
      </c>
      <c r="T232" t="str">
        <f t="shared" si="140"/>
        <v/>
      </c>
      <c r="U232" t="str">
        <f t="shared" si="141"/>
        <v/>
      </c>
      <c r="V232" t="str">
        <f t="shared" si="142"/>
        <v/>
      </c>
      <c r="W232" t="str">
        <f t="shared" si="143"/>
        <v/>
      </c>
      <c r="X232" t="str">
        <f t="shared" si="144"/>
        <v/>
      </c>
      <c r="Y232" t="str">
        <f t="shared" si="145"/>
        <v/>
      </c>
      <c r="Z232" t="str">
        <f t="shared" si="146"/>
        <v/>
      </c>
      <c r="AA232" t="str">
        <f t="shared" si="147"/>
        <v/>
      </c>
      <c r="AB232" t="str">
        <f t="shared" si="148"/>
        <v/>
      </c>
      <c r="AC232" t="str">
        <f t="shared" si="149"/>
        <v/>
      </c>
      <c r="AD232" t="str">
        <f t="shared" si="150"/>
        <v/>
      </c>
      <c r="AE232" t="str">
        <f t="shared" si="151"/>
        <v/>
      </c>
      <c r="AF232" t="str">
        <f t="shared" si="152"/>
        <v/>
      </c>
      <c r="AG232" t="str">
        <f t="shared" si="153"/>
        <v/>
      </c>
      <c r="AH232" t="str">
        <f t="shared" si="154"/>
        <v/>
      </c>
      <c r="AI232" t="str">
        <f t="shared" si="155"/>
        <v/>
      </c>
      <c r="AJ232" t="str">
        <f t="shared" si="156"/>
        <v/>
      </c>
      <c r="AK232" t="str">
        <f t="shared" si="157"/>
        <v/>
      </c>
      <c r="AL232" t="str">
        <f t="shared" si="158"/>
        <v/>
      </c>
      <c r="AM232" t="str">
        <f t="shared" si="159"/>
        <v/>
      </c>
      <c r="AN232" t="str">
        <f t="shared" si="160"/>
        <v/>
      </c>
      <c r="AO232" t="str">
        <f t="shared" si="161"/>
        <v/>
      </c>
      <c r="AP232" t="str">
        <f t="shared" si="162"/>
        <v/>
      </c>
      <c r="AQ232" t="str">
        <f t="shared" si="163"/>
        <v/>
      </c>
      <c r="AR232" t="str">
        <f t="shared" si="164"/>
        <v/>
      </c>
      <c r="AS232" t="str">
        <f t="shared" si="165"/>
        <v/>
      </c>
      <c r="AT232" t="str">
        <f t="shared" si="166"/>
        <v/>
      </c>
      <c r="AU232" t="str">
        <f t="shared" si="167"/>
        <v/>
      </c>
      <c r="AV232" t="str">
        <f t="shared" si="168"/>
        <v/>
      </c>
      <c r="AW232" t="str">
        <f t="shared" si="169"/>
        <v/>
      </c>
      <c r="AX232" t="str">
        <f t="shared" si="170"/>
        <v/>
      </c>
      <c r="AY232" t="str">
        <f t="shared" si="171"/>
        <v/>
      </c>
      <c r="AZ232" t="str">
        <f>IF(OR($A232="",$A232&lt;&gt;Ficha!$C$4),"",COUNTIF($A$2:$A232,Ficha!$C$4))</f>
        <v/>
      </c>
    </row>
    <row r="233" spans="1:52">
      <c r="A233" s="7" t="str">
        <f>IF(INDEX(Banco!$A:$A,ROW())="","",INDEX(Banco!$A:$A,ROW()))</f>
        <v/>
      </c>
      <c r="B233" s="7" t="str">
        <f>IF(INDEX(Banco!$B:$B,ROW())="","",INDEX(Banco!$B:$B,ROW()))</f>
        <v/>
      </c>
      <c r="C233" s="7" t="str">
        <f>IF(INDEX(Banco!$C:$C,ROW())="","",INDEX(Banco!$C:$C,ROW()))</f>
        <v/>
      </c>
      <c r="D233" s="8" t="str">
        <f>IF(INDEX(Banco!$D:$D,ROW())="","",INDEX(Banco!$D:$D,ROW()))</f>
        <v/>
      </c>
      <c r="E233" s="8" t="str">
        <f>IF(INDEX(Banco!$E:$E,ROW())="","",INDEX(Banco!$E:$E,ROW()))</f>
        <v/>
      </c>
      <c r="F233" s="9" t="str">
        <f>IF(INDEX(Banco!$F:$F,ROW())="","",INDEX(Banco!$F:$F,ROW()))</f>
        <v/>
      </c>
      <c r="G233" s="9" t="str">
        <f>IF(INDEX(Banco!$G:$G,ROW())="","",INDEX(Banco!$G:$G,ROW()))</f>
        <v/>
      </c>
      <c r="H233" s="7" t="str">
        <f>IF(INDEX(Banco!$H:$H,ROW())="","",INDEX(Banco!$H:$H,ROW()))</f>
        <v/>
      </c>
      <c r="I233" t="str">
        <f t="shared" si="129"/>
        <v/>
      </c>
      <c r="J233" s="10" t="str">
        <f t="shared" si="130"/>
        <v/>
      </c>
      <c r="K233" s="11" t="str">
        <f t="shared" si="131"/>
        <v>—</v>
      </c>
      <c r="L233" t="str">
        <f t="shared" si="132"/>
        <v/>
      </c>
      <c r="M233" s="11" t="str">
        <f t="shared" si="133"/>
        <v>—</v>
      </c>
      <c r="N233" t="str">
        <f t="shared" si="134"/>
        <v/>
      </c>
      <c r="O233" s="11" t="str">
        <f t="shared" si="135"/>
        <v>—</v>
      </c>
      <c r="P233" t="str">
        <f t="shared" si="136"/>
        <v/>
      </c>
      <c r="Q233" s="11" t="str">
        <f t="shared" si="137"/>
        <v>—</v>
      </c>
      <c r="R233" t="str">
        <f t="shared" si="138"/>
        <v/>
      </c>
      <c r="S233" t="str">
        <f t="shared" si="139"/>
        <v/>
      </c>
      <c r="T233" t="str">
        <f t="shared" si="140"/>
        <v/>
      </c>
      <c r="U233" t="str">
        <f t="shared" si="141"/>
        <v/>
      </c>
      <c r="V233" t="str">
        <f t="shared" si="142"/>
        <v/>
      </c>
      <c r="W233" t="str">
        <f t="shared" si="143"/>
        <v/>
      </c>
      <c r="X233" t="str">
        <f t="shared" si="144"/>
        <v/>
      </c>
      <c r="Y233" t="str">
        <f t="shared" si="145"/>
        <v/>
      </c>
      <c r="Z233" t="str">
        <f t="shared" si="146"/>
        <v/>
      </c>
      <c r="AA233" t="str">
        <f t="shared" si="147"/>
        <v/>
      </c>
      <c r="AB233" t="str">
        <f t="shared" si="148"/>
        <v/>
      </c>
      <c r="AC233" t="str">
        <f t="shared" si="149"/>
        <v/>
      </c>
      <c r="AD233" t="str">
        <f t="shared" si="150"/>
        <v/>
      </c>
      <c r="AE233" t="str">
        <f t="shared" si="151"/>
        <v/>
      </c>
      <c r="AF233" t="str">
        <f t="shared" si="152"/>
        <v/>
      </c>
      <c r="AG233" t="str">
        <f t="shared" si="153"/>
        <v/>
      </c>
      <c r="AH233" t="str">
        <f t="shared" si="154"/>
        <v/>
      </c>
      <c r="AI233" t="str">
        <f t="shared" si="155"/>
        <v/>
      </c>
      <c r="AJ233" t="str">
        <f t="shared" si="156"/>
        <v/>
      </c>
      <c r="AK233" t="str">
        <f t="shared" si="157"/>
        <v/>
      </c>
      <c r="AL233" t="str">
        <f t="shared" si="158"/>
        <v/>
      </c>
      <c r="AM233" t="str">
        <f t="shared" si="159"/>
        <v/>
      </c>
      <c r="AN233" t="str">
        <f t="shared" si="160"/>
        <v/>
      </c>
      <c r="AO233" t="str">
        <f t="shared" si="161"/>
        <v/>
      </c>
      <c r="AP233" t="str">
        <f t="shared" si="162"/>
        <v/>
      </c>
      <c r="AQ233" t="str">
        <f t="shared" si="163"/>
        <v/>
      </c>
      <c r="AR233" t="str">
        <f t="shared" si="164"/>
        <v/>
      </c>
      <c r="AS233" t="str">
        <f t="shared" si="165"/>
        <v/>
      </c>
      <c r="AT233" t="str">
        <f t="shared" si="166"/>
        <v/>
      </c>
      <c r="AU233" t="str">
        <f t="shared" si="167"/>
        <v/>
      </c>
      <c r="AV233" t="str">
        <f t="shared" si="168"/>
        <v/>
      </c>
      <c r="AW233" t="str">
        <f t="shared" si="169"/>
        <v/>
      </c>
      <c r="AX233" t="str">
        <f t="shared" si="170"/>
        <v/>
      </c>
      <c r="AY233" t="str">
        <f t="shared" si="171"/>
        <v/>
      </c>
      <c r="AZ233" t="str">
        <f>IF(OR($A233="",$A233&lt;&gt;Ficha!$C$4),"",COUNTIF($A$2:$A233,Ficha!$C$4))</f>
        <v/>
      </c>
    </row>
    <row r="234" spans="1:52">
      <c r="A234" s="7" t="str">
        <f>IF(INDEX(Banco!$A:$A,ROW())="","",INDEX(Banco!$A:$A,ROW()))</f>
        <v/>
      </c>
      <c r="B234" s="7" t="str">
        <f>IF(INDEX(Banco!$B:$B,ROW())="","",INDEX(Banco!$B:$B,ROW()))</f>
        <v/>
      </c>
      <c r="C234" s="7" t="str">
        <f>IF(INDEX(Banco!$C:$C,ROW())="","",INDEX(Banco!$C:$C,ROW()))</f>
        <v/>
      </c>
      <c r="D234" s="8" t="str">
        <f>IF(INDEX(Banco!$D:$D,ROW())="","",INDEX(Banco!$D:$D,ROW()))</f>
        <v/>
      </c>
      <c r="E234" s="8" t="str">
        <f>IF(INDEX(Banco!$E:$E,ROW())="","",INDEX(Banco!$E:$E,ROW()))</f>
        <v/>
      </c>
      <c r="F234" s="9" t="str">
        <f>IF(INDEX(Banco!$F:$F,ROW())="","",INDEX(Banco!$F:$F,ROW()))</f>
        <v/>
      </c>
      <c r="G234" s="9" t="str">
        <f>IF(INDEX(Banco!$G:$G,ROW())="","",INDEX(Banco!$G:$G,ROW()))</f>
        <v/>
      </c>
      <c r="H234" s="7" t="str">
        <f>IF(INDEX(Banco!$H:$H,ROW())="","",INDEX(Banco!$H:$H,ROW()))</f>
        <v/>
      </c>
      <c r="I234" t="str">
        <f t="shared" si="129"/>
        <v/>
      </c>
      <c r="J234" s="10" t="str">
        <f t="shared" si="130"/>
        <v/>
      </c>
      <c r="K234" s="11" t="str">
        <f t="shared" si="131"/>
        <v>—</v>
      </c>
      <c r="L234" t="str">
        <f t="shared" si="132"/>
        <v/>
      </c>
      <c r="M234" s="11" t="str">
        <f t="shared" si="133"/>
        <v>—</v>
      </c>
      <c r="N234" t="str">
        <f t="shared" si="134"/>
        <v/>
      </c>
      <c r="O234" s="11" t="str">
        <f t="shared" si="135"/>
        <v>—</v>
      </c>
      <c r="P234" t="str">
        <f t="shared" si="136"/>
        <v/>
      </c>
      <c r="Q234" s="11" t="str">
        <f t="shared" si="137"/>
        <v>—</v>
      </c>
      <c r="R234" t="str">
        <f t="shared" si="138"/>
        <v/>
      </c>
      <c r="S234" t="str">
        <f t="shared" si="139"/>
        <v/>
      </c>
      <c r="T234" t="str">
        <f t="shared" si="140"/>
        <v/>
      </c>
      <c r="U234" t="str">
        <f t="shared" si="141"/>
        <v/>
      </c>
      <c r="V234" t="str">
        <f t="shared" si="142"/>
        <v/>
      </c>
      <c r="W234" t="str">
        <f t="shared" si="143"/>
        <v/>
      </c>
      <c r="X234" t="str">
        <f t="shared" si="144"/>
        <v/>
      </c>
      <c r="Y234" t="str">
        <f t="shared" si="145"/>
        <v/>
      </c>
      <c r="Z234" t="str">
        <f t="shared" si="146"/>
        <v/>
      </c>
      <c r="AA234" t="str">
        <f t="shared" si="147"/>
        <v/>
      </c>
      <c r="AB234" t="str">
        <f t="shared" si="148"/>
        <v/>
      </c>
      <c r="AC234" t="str">
        <f t="shared" si="149"/>
        <v/>
      </c>
      <c r="AD234" t="str">
        <f t="shared" si="150"/>
        <v/>
      </c>
      <c r="AE234" t="str">
        <f t="shared" si="151"/>
        <v/>
      </c>
      <c r="AF234" t="str">
        <f t="shared" si="152"/>
        <v/>
      </c>
      <c r="AG234" t="str">
        <f t="shared" si="153"/>
        <v/>
      </c>
      <c r="AH234" t="str">
        <f t="shared" si="154"/>
        <v/>
      </c>
      <c r="AI234" t="str">
        <f t="shared" si="155"/>
        <v/>
      </c>
      <c r="AJ234" t="str">
        <f t="shared" si="156"/>
        <v/>
      </c>
      <c r="AK234" t="str">
        <f t="shared" si="157"/>
        <v/>
      </c>
      <c r="AL234" t="str">
        <f t="shared" si="158"/>
        <v/>
      </c>
      <c r="AM234" t="str">
        <f t="shared" si="159"/>
        <v/>
      </c>
      <c r="AN234" t="str">
        <f t="shared" si="160"/>
        <v/>
      </c>
      <c r="AO234" t="str">
        <f t="shared" si="161"/>
        <v/>
      </c>
      <c r="AP234" t="str">
        <f t="shared" si="162"/>
        <v/>
      </c>
      <c r="AQ234" t="str">
        <f t="shared" si="163"/>
        <v/>
      </c>
      <c r="AR234" t="str">
        <f t="shared" si="164"/>
        <v/>
      </c>
      <c r="AS234" t="str">
        <f t="shared" si="165"/>
        <v/>
      </c>
      <c r="AT234" t="str">
        <f t="shared" si="166"/>
        <v/>
      </c>
      <c r="AU234" t="str">
        <f t="shared" si="167"/>
        <v/>
      </c>
      <c r="AV234" t="str">
        <f t="shared" si="168"/>
        <v/>
      </c>
      <c r="AW234" t="str">
        <f t="shared" si="169"/>
        <v/>
      </c>
      <c r="AX234" t="str">
        <f t="shared" si="170"/>
        <v/>
      </c>
      <c r="AY234" t="str">
        <f t="shared" si="171"/>
        <v/>
      </c>
      <c r="AZ234" t="str">
        <f>IF(OR($A234="",$A234&lt;&gt;Ficha!$C$4),"",COUNTIF($A$2:$A234,Ficha!$C$4))</f>
        <v/>
      </c>
    </row>
    <row r="235" spans="1:52">
      <c r="A235" s="7" t="str">
        <f>IF(INDEX(Banco!$A:$A,ROW())="","",INDEX(Banco!$A:$A,ROW()))</f>
        <v/>
      </c>
      <c r="B235" s="7" t="str">
        <f>IF(INDEX(Banco!$B:$B,ROW())="","",INDEX(Banco!$B:$B,ROW()))</f>
        <v/>
      </c>
      <c r="C235" s="7" t="str">
        <f>IF(INDEX(Banco!$C:$C,ROW())="","",INDEX(Banco!$C:$C,ROW()))</f>
        <v/>
      </c>
      <c r="D235" s="8" t="str">
        <f>IF(INDEX(Banco!$D:$D,ROW())="","",INDEX(Banco!$D:$D,ROW()))</f>
        <v/>
      </c>
      <c r="E235" s="8" t="str">
        <f>IF(INDEX(Banco!$E:$E,ROW())="","",INDEX(Banco!$E:$E,ROW()))</f>
        <v/>
      </c>
      <c r="F235" s="9" t="str">
        <f>IF(INDEX(Banco!$F:$F,ROW())="","",INDEX(Banco!$F:$F,ROW()))</f>
        <v/>
      </c>
      <c r="G235" s="9" t="str">
        <f>IF(INDEX(Banco!$G:$G,ROW())="","",INDEX(Banco!$G:$G,ROW()))</f>
        <v/>
      </c>
      <c r="H235" s="7" t="str">
        <f>IF(INDEX(Banco!$H:$H,ROW())="","",INDEX(Banco!$H:$H,ROW()))</f>
        <v/>
      </c>
      <c r="I235" t="str">
        <f t="shared" si="129"/>
        <v/>
      </c>
      <c r="J235" s="10" t="str">
        <f t="shared" si="130"/>
        <v/>
      </c>
      <c r="K235" s="11" t="str">
        <f t="shared" si="131"/>
        <v>—</v>
      </c>
      <c r="L235" t="str">
        <f t="shared" si="132"/>
        <v/>
      </c>
      <c r="M235" s="11" t="str">
        <f t="shared" si="133"/>
        <v>—</v>
      </c>
      <c r="N235" t="str">
        <f t="shared" si="134"/>
        <v/>
      </c>
      <c r="O235" s="11" t="str">
        <f t="shared" si="135"/>
        <v>—</v>
      </c>
      <c r="P235" t="str">
        <f t="shared" si="136"/>
        <v/>
      </c>
      <c r="Q235" s="11" t="str">
        <f t="shared" si="137"/>
        <v>—</v>
      </c>
      <c r="R235" t="str">
        <f t="shared" si="138"/>
        <v/>
      </c>
      <c r="S235" t="str">
        <f t="shared" si="139"/>
        <v/>
      </c>
      <c r="T235" t="str">
        <f t="shared" si="140"/>
        <v/>
      </c>
      <c r="U235" t="str">
        <f t="shared" si="141"/>
        <v/>
      </c>
      <c r="V235" t="str">
        <f t="shared" si="142"/>
        <v/>
      </c>
      <c r="W235" t="str">
        <f t="shared" si="143"/>
        <v/>
      </c>
      <c r="X235" t="str">
        <f t="shared" si="144"/>
        <v/>
      </c>
      <c r="Y235" t="str">
        <f t="shared" si="145"/>
        <v/>
      </c>
      <c r="Z235" t="str">
        <f t="shared" si="146"/>
        <v/>
      </c>
      <c r="AA235" t="str">
        <f t="shared" si="147"/>
        <v/>
      </c>
      <c r="AB235" t="str">
        <f t="shared" si="148"/>
        <v/>
      </c>
      <c r="AC235" t="str">
        <f t="shared" si="149"/>
        <v/>
      </c>
      <c r="AD235" t="str">
        <f t="shared" si="150"/>
        <v/>
      </c>
      <c r="AE235" t="str">
        <f t="shared" si="151"/>
        <v/>
      </c>
      <c r="AF235" t="str">
        <f t="shared" si="152"/>
        <v/>
      </c>
      <c r="AG235" t="str">
        <f t="shared" si="153"/>
        <v/>
      </c>
      <c r="AH235" t="str">
        <f t="shared" si="154"/>
        <v/>
      </c>
      <c r="AI235" t="str">
        <f t="shared" si="155"/>
        <v/>
      </c>
      <c r="AJ235" t="str">
        <f t="shared" si="156"/>
        <v/>
      </c>
      <c r="AK235" t="str">
        <f t="shared" si="157"/>
        <v/>
      </c>
      <c r="AL235" t="str">
        <f t="shared" si="158"/>
        <v/>
      </c>
      <c r="AM235" t="str">
        <f t="shared" si="159"/>
        <v/>
      </c>
      <c r="AN235" t="str">
        <f t="shared" si="160"/>
        <v/>
      </c>
      <c r="AO235" t="str">
        <f t="shared" si="161"/>
        <v/>
      </c>
      <c r="AP235" t="str">
        <f t="shared" si="162"/>
        <v/>
      </c>
      <c r="AQ235" t="str">
        <f t="shared" si="163"/>
        <v/>
      </c>
      <c r="AR235" t="str">
        <f t="shared" si="164"/>
        <v/>
      </c>
      <c r="AS235" t="str">
        <f t="shared" si="165"/>
        <v/>
      </c>
      <c r="AT235" t="str">
        <f t="shared" si="166"/>
        <v/>
      </c>
      <c r="AU235" t="str">
        <f t="shared" si="167"/>
        <v/>
      </c>
      <c r="AV235" t="str">
        <f t="shared" si="168"/>
        <v/>
      </c>
      <c r="AW235" t="str">
        <f t="shared" si="169"/>
        <v/>
      </c>
      <c r="AX235" t="str">
        <f t="shared" si="170"/>
        <v/>
      </c>
      <c r="AY235" t="str">
        <f t="shared" si="171"/>
        <v/>
      </c>
      <c r="AZ235" t="str">
        <f>IF(OR($A235="",$A235&lt;&gt;Ficha!$C$4),"",COUNTIF($A$2:$A235,Ficha!$C$4))</f>
        <v/>
      </c>
    </row>
    <row r="236" spans="1:52">
      <c r="A236" s="7" t="str">
        <f>IF(INDEX(Banco!$A:$A,ROW())="","",INDEX(Banco!$A:$A,ROW()))</f>
        <v/>
      </c>
      <c r="B236" s="7" t="str">
        <f>IF(INDEX(Banco!$B:$B,ROW())="","",INDEX(Banco!$B:$B,ROW()))</f>
        <v/>
      </c>
      <c r="C236" s="7" t="str">
        <f>IF(INDEX(Banco!$C:$C,ROW())="","",INDEX(Banco!$C:$C,ROW()))</f>
        <v/>
      </c>
      <c r="D236" s="8" t="str">
        <f>IF(INDEX(Banco!$D:$D,ROW())="","",INDEX(Banco!$D:$D,ROW()))</f>
        <v/>
      </c>
      <c r="E236" s="8" t="str">
        <f>IF(INDEX(Banco!$E:$E,ROW())="","",INDEX(Banco!$E:$E,ROW()))</f>
        <v/>
      </c>
      <c r="F236" s="9" t="str">
        <f>IF(INDEX(Banco!$F:$F,ROW())="","",INDEX(Banco!$F:$F,ROW()))</f>
        <v/>
      </c>
      <c r="G236" s="9" t="str">
        <f>IF(INDEX(Banco!$G:$G,ROW())="","",INDEX(Banco!$G:$G,ROW()))</f>
        <v/>
      </c>
      <c r="H236" s="7" t="str">
        <f>IF(INDEX(Banco!$H:$H,ROW())="","",INDEX(Banco!$H:$H,ROW()))</f>
        <v/>
      </c>
      <c r="I236" t="str">
        <f t="shared" si="129"/>
        <v/>
      </c>
      <c r="J236" s="10" t="str">
        <f t="shared" si="130"/>
        <v/>
      </c>
      <c r="K236" s="11" t="str">
        <f t="shared" si="131"/>
        <v>—</v>
      </c>
      <c r="L236" t="str">
        <f t="shared" si="132"/>
        <v/>
      </c>
      <c r="M236" s="11" t="str">
        <f t="shared" si="133"/>
        <v>—</v>
      </c>
      <c r="N236" t="str">
        <f t="shared" si="134"/>
        <v/>
      </c>
      <c r="O236" s="11" t="str">
        <f t="shared" si="135"/>
        <v>—</v>
      </c>
      <c r="P236" t="str">
        <f t="shared" si="136"/>
        <v/>
      </c>
      <c r="Q236" s="11" t="str">
        <f t="shared" si="137"/>
        <v>—</v>
      </c>
      <c r="R236" t="str">
        <f t="shared" si="138"/>
        <v/>
      </c>
      <c r="S236" t="str">
        <f t="shared" si="139"/>
        <v/>
      </c>
      <c r="T236" t="str">
        <f t="shared" si="140"/>
        <v/>
      </c>
      <c r="U236" t="str">
        <f t="shared" si="141"/>
        <v/>
      </c>
      <c r="V236" t="str">
        <f t="shared" si="142"/>
        <v/>
      </c>
      <c r="W236" t="str">
        <f t="shared" si="143"/>
        <v/>
      </c>
      <c r="X236" t="str">
        <f t="shared" si="144"/>
        <v/>
      </c>
      <c r="Y236" t="str">
        <f t="shared" si="145"/>
        <v/>
      </c>
      <c r="Z236" t="str">
        <f t="shared" si="146"/>
        <v/>
      </c>
      <c r="AA236" t="str">
        <f t="shared" si="147"/>
        <v/>
      </c>
      <c r="AB236" t="str">
        <f t="shared" si="148"/>
        <v/>
      </c>
      <c r="AC236" t="str">
        <f t="shared" si="149"/>
        <v/>
      </c>
      <c r="AD236" t="str">
        <f t="shared" si="150"/>
        <v/>
      </c>
      <c r="AE236" t="str">
        <f t="shared" si="151"/>
        <v/>
      </c>
      <c r="AF236" t="str">
        <f t="shared" si="152"/>
        <v/>
      </c>
      <c r="AG236" t="str">
        <f t="shared" si="153"/>
        <v/>
      </c>
      <c r="AH236" t="str">
        <f t="shared" si="154"/>
        <v/>
      </c>
      <c r="AI236" t="str">
        <f t="shared" si="155"/>
        <v/>
      </c>
      <c r="AJ236" t="str">
        <f t="shared" si="156"/>
        <v/>
      </c>
      <c r="AK236" t="str">
        <f t="shared" si="157"/>
        <v/>
      </c>
      <c r="AL236" t="str">
        <f t="shared" si="158"/>
        <v/>
      </c>
      <c r="AM236" t="str">
        <f t="shared" si="159"/>
        <v/>
      </c>
      <c r="AN236" t="str">
        <f t="shared" si="160"/>
        <v/>
      </c>
      <c r="AO236" t="str">
        <f t="shared" si="161"/>
        <v/>
      </c>
      <c r="AP236" t="str">
        <f t="shared" si="162"/>
        <v/>
      </c>
      <c r="AQ236" t="str">
        <f t="shared" si="163"/>
        <v/>
      </c>
      <c r="AR236" t="str">
        <f t="shared" si="164"/>
        <v/>
      </c>
      <c r="AS236" t="str">
        <f t="shared" si="165"/>
        <v/>
      </c>
      <c r="AT236" t="str">
        <f t="shared" si="166"/>
        <v/>
      </c>
      <c r="AU236" t="str">
        <f t="shared" si="167"/>
        <v/>
      </c>
      <c r="AV236" t="str">
        <f t="shared" si="168"/>
        <v/>
      </c>
      <c r="AW236" t="str">
        <f t="shared" si="169"/>
        <v/>
      </c>
      <c r="AX236" t="str">
        <f t="shared" si="170"/>
        <v/>
      </c>
      <c r="AY236" t="str">
        <f t="shared" si="171"/>
        <v/>
      </c>
      <c r="AZ236" t="str">
        <f>IF(OR($A236="",$A236&lt;&gt;Ficha!$C$4),"",COUNTIF($A$2:$A236,Ficha!$C$4))</f>
        <v/>
      </c>
    </row>
    <row r="237" spans="1:52">
      <c r="A237" s="7" t="str">
        <f>IF(INDEX(Banco!$A:$A,ROW())="","",INDEX(Banco!$A:$A,ROW()))</f>
        <v/>
      </c>
      <c r="B237" s="7" t="str">
        <f>IF(INDEX(Banco!$B:$B,ROW())="","",INDEX(Banco!$B:$B,ROW()))</f>
        <v/>
      </c>
      <c r="C237" s="7" t="str">
        <f>IF(INDEX(Banco!$C:$C,ROW())="","",INDEX(Banco!$C:$C,ROW()))</f>
        <v/>
      </c>
      <c r="D237" s="8" t="str">
        <f>IF(INDEX(Banco!$D:$D,ROW())="","",INDEX(Banco!$D:$D,ROW()))</f>
        <v/>
      </c>
      <c r="E237" s="8" t="str">
        <f>IF(INDEX(Banco!$E:$E,ROW())="","",INDEX(Banco!$E:$E,ROW()))</f>
        <v/>
      </c>
      <c r="F237" s="9" t="str">
        <f>IF(INDEX(Banco!$F:$F,ROW())="","",INDEX(Banco!$F:$F,ROW()))</f>
        <v/>
      </c>
      <c r="G237" s="9" t="str">
        <f>IF(INDEX(Banco!$G:$G,ROW())="","",INDEX(Banco!$G:$G,ROW()))</f>
        <v/>
      </c>
      <c r="H237" s="7" t="str">
        <f>IF(INDEX(Banco!$H:$H,ROW())="","",INDEX(Banco!$H:$H,ROW()))</f>
        <v/>
      </c>
      <c r="I237" t="str">
        <f t="shared" si="129"/>
        <v/>
      </c>
      <c r="J237" s="10" t="str">
        <f t="shared" si="130"/>
        <v/>
      </c>
      <c r="K237" s="11" t="str">
        <f t="shared" si="131"/>
        <v>—</v>
      </c>
      <c r="L237" t="str">
        <f t="shared" si="132"/>
        <v/>
      </c>
      <c r="M237" s="11" t="str">
        <f t="shared" si="133"/>
        <v>—</v>
      </c>
      <c r="N237" t="str">
        <f t="shared" si="134"/>
        <v/>
      </c>
      <c r="O237" s="11" t="str">
        <f t="shared" si="135"/>
        <v>—</v>
      </c>
      <c r="P237" t="str">
        <f t="shared" si="136"/>
        <v/>
      </c>
      <c r="Q237" s="11" t="str">
        <f t="shared" si="137"/>
        <v>—</v>
      </c>
      <c r="R237" t="str">
        <f t="shared" si="138"/>
        <v/>
      </c>
      <c r="S237" t="str">
        <f t="shared" si="139"/>
        <v/>
      </c>
      <c r="T237" t="str">
        <f t="shared" si="140"/>
        <v/>
      </c>
      <c r="U237" t="str">
        <f t="shared" si="141"/>
        <v/>
      </c>
      <c r="V237" t="str">
        <f t="shared" si="142"/>
        <v/>
      </c>
      <c r="W237" t="str">
        <f t="shared" si="143"/>
        <v/>
      </c>
      <c r="X237" t="str">
        <f t="shared" si="144"/>
        <v/>
      </c>
      <c r="Y237" t="str">
        <f t="shared" si="145"/>
        <v/>
      </c>
      <c r="Z237" t="str">
        <f t="shared" si="146"/>
        <v/>
      </c>
      <c r="AA237" t="str">
        <f t="shared" si="147"/>
        <v/>
      </c>
      <c r="AB237" t="str">
        <f t="shared" si="148"/>
        <v/>
      </c>
      <c r="AC237" t="str">
        <f t="shared" si="149"/>
        <v/>
      </c>
      <c r="AD237" t="str">
        <f t="shared" si="150"/>
        <v/>
      </c>
      <c r="AE237" t="str">
        <f t="shared" si="151"/>
        <v/>
      </c>
      <c r="AF237" t="str">
        <f t="shared" si="152"/>
        <v/>
      </c>
      <c r="AG237" t="str">
        <f t="shared" si="153"/>
        <v/>
      </c>
      <c r="AH237" t="str">
        <f t="shared" si="154"/>
        <v/>
      </c>
      <c r="AI237" t="str">
        <f t="shared" si="155"/>
        <v/>
      </c>
      <c r="AJ237" t="str">
        <f t="shared" si="156"/>
        <v/>
      </c>
      <c r="AK237" t="str">
        <f t="shared" si="157"/>
        <v/>
      </c>
      <c r="AL237" t="str">
        <f t="shared" si="158"/>
        <v/>
      </c>
      <c r="AM237" t="str">
        <f t="shared" si="159"/>
        <v/>
      </c>
      <c r="AN237" t="str">
        <f t="shared" si="160"/>
        <v/>
      </c>
      <c r="AO237" t="str">
        <f t="shared" si="161"/>
        <v/>
      </c>
      <c r="AP237" t="str">
        <f t="shared" si="162"/>
        <v/>
      </c>
      <c r="AQ237" t="str">
        <f t="shared" si="163"/>
        <v/>
      </c>
      <c r="AR237" t="str">
        <f t="shared" si="164"/>
        <v/>
      </c>
      <c r="AS237" t="str">
        <f t="shared" si="165"/>
        <v/>
      </c>
      <c r="AT237" t="str">
        <f t="shared" si="166"/>
        <v/>
      </c>
      <c r="AU237" t="str">
        <f t="shared" si="167"/>
        <v/>
      </c>
      <c r="AV237" t="str">
        <f t="shared" si="168"/>
        <v/>
      </c>
      <c r="AW237" t="str">
        <f t="shared" si="169"/>
        <v/>
      </c>
      <c r="AX237" t="str">
        <f t="shared" si="170"/>
        <v/>
      </c>
      <c r="AY237" t="str">
        <f t="shared" si="171"/>
        <v/>
      </c>
      <c r="AZ237" t="str">
        <f>IF(OR($A237="",$A237&lt;&gt;Ficha!$C$4),"",COUNTIF($A$2:$A237,Ficha!$C$4))</f>
        <v/>
      </c>
    </row>
    <row r="238" spans="1:52">
      <c r="A238" s="7" t="str">
        <f>IF(INDEX(Banco!$A:$A,ROW())="","",INDEX(Banco!$A:$A,ROW()))</f>
        <v/>
      </c>
      <c r="B238" s="7" t="str">
        <f>IF(INDEX(Banco!$B:$B,ROW())="","",INDEX(Banco!$B:$B,ROW()))</f>
        <v/>
      </c>
      <c r="C238" s="7" t="str">
        <f>IF(INDEX(Banco!$C:$C,ROW())="","",INDEX(Banco!$C:$C,ROW()))</f>
        <v/>
      </c>
      <c r="D238" s="8" t="str">
        <f>IF(INDEX(Banco!$D:$D,ROW())="","",INDEX(Banco!$D:$D,ROW()))</f>
        <v/>
      </c>
      <c r="E238" s="8" t="str">
        <f>IF(INDEX(Banco!$E:$E,ROW())="","",INDEX(Banco!$E:$E,ROW()))</f>
        <v/>
      </c>
      <c r="F238" s="9" t="str">
        <f>IF(INDEX(Banco!$F:$F,ROW())="","",INDEX(Banco!$F:$F,ROW()))</f>
        <v/>
      </c>
      <c r="G238" s="9" t="str">
        <f>IF(INDEX(Banco!$G:$G,ROW())="","",INDEX(Banco!$G:$G,ROW()))</f>
        <v/>
      </c>
      <c r="H238" s="7" t="str">
        <f>IF(INDEX(Banco!$H:$H,ROW())="","",INDEX(Banco!$H:$H,ROW()))</f>
        <v/>
      </c>
      <c r="I238" t="str">
        <f t="shared" si="129"/>
        <v/>
      </c>
      <c r="J238" s="10" t="str">
        <f t="shared" si="130"/>
        <v/>
      </c>
      <c r="K238" s="11" t="str">
        <f t="shared" si="131"/>
        <v>—</v>
      </c>
      <c r="L238" t="str">
        <f t="shared" si="132"/>
        <v/>
      </c>
      <c r="M238" s="11" t="str">
        <f t="shared" si="133"/>
        <v>—</v>
      </c>
      <c r="N238" t="str">
        <f t="shared" si="134"/>
        <v/>
      </c>
      <c r="O238" s="11" t="str">
        <f t="shared" si="135"/>
        <v>—</v>
      </c>
      <c r="P238" t="str">
        <f t="shared" si="136"/>
        <v/>
      </c>
      <c r="Q238" s="11" t="str">
        <f t="shared" si="137"/>
        <v>—</v>
      </c>
      <c r="R238" t="str">
        <f t="shared" si="138"/>
        <v/>
      </c>
      <c r="S238" t="str">
        <f t="shared" si="139"/>
        <v/>
      </c>
      <c r="T238" t="str">
        <f t="shared" si="140"/>
        <v/>
      </c>
      <c r="U238" t="str">
        <f t="shared" si="141"/>
        <v/>
      </c>
      <c r="V238" t="str">
        <f t="shared" si="142"/>
        <v/>
      </c>
      <c r="W238" t="str">
        <f t="shared" si="143"/>
        <v/>
      </c>
      <c r="X238" t="str">
        <f t="shared" si="144"/>
        <v/>
      </c>
      <c r="Y238" t="str">
        <f t="shared" si="145"/>
        <v/>
      </c>
      <c r="Z238" t="str">
        <f t="shared" si="146"/>
        <v/>
      </c>
      <c r="AA238" t="str">
        <f t="shared" si="147"/>
        <v/>
      </c>
      <c r="AB238" t="str">
        <f t="shared" si="148"/>
        <v/>
      </c>
      <c r="AC238" t="str">
        <f t="shared" si="149"/>
        <v/>
      </c>
      <c r="AD238" t="str">
        <f t="shared" si="150"/>
        <v/>
      </c>
      <c r="AE238" t="str">
        <f t="shared" si="151"/>
        <v/>
      </c>
      <c r="AF238" t="str">
        <f t="shared" si="152"/>
        <v/>
      </c>
      <c r="AG238" t="str">
        <f t="shared" si="153"/>
        <v/>
      </c>
      <c r="AH238" t="str">
        <f t="shared" si="154"/>
        <v/>
      </c>
      <c r="AI238" t="str">
        <f t="shared" si="155"/>
        <v/>
      </c>
      <c r="AJ238" t="str">
        <f t="shared" si="156"/>
        <v/>
      </c>
      <c r="AK238" t="str">
        <f t="shared" si="157"/>
        <v/>
      </c>
      <c r="AL238" t="str">
        <f t="shared" si="158"/>
        <v/>
      </c>
      <c r="AM238" t="str">
        <f t="shared" si="159"/>
        <v/>
      </c>
      <c r="AN238" t="str">
        <f t="shared" si="160"/>
        <v/>
      </c>
      <c r="AO238" t="str">
        <f t="shared" si="161"/>
        <v/>
      </c>
      <c r="AP238" t="str">
        <f t="shared" si="162"/>
        <v/>
      </c>
      <c r="AQ238" t="str">
        <f t="shared" si="163"/>
        <v/>
      </c>
      <c r="AR238" t="str">
        <f t="shared" si="164"/>
        <v/>
      </c>
      <c r="AS238" t="str">
        <f t="shared" si="165"/>
        <v/>
      </c>
      <c r="AT238" t="str">
        <f t="shared" si="166"/>
        <v/>
      </c>
      <c r="AU238" t="str">
        <f t="shared" si="167"/>
        <v/>
      </c>
      <c r="AV238" t="str">
        <f t="shared" si="168"/>
        <v/>
      </c>
      <c r="AW238" t="str">
        <f t="shared" si="169"/>
        <v/>
      </c>
      <c r="AX238" t="str">
        <f t="shared" si="170"/>
        <v/>
      </c>
      <c r="AY238" t="str">
        <f t="shared" si="171"/>
        <v/>
      </c>
      <c r="AZ238" t="str">
        <f>IF(OR($A238="",$A238&lt;&gt;Ficha!$C$4),"",COUNTIF($A$2:$A238,Ficha!$C$4))</f>
        <v/>
      </c>
    </row>
    <row r="239" spans="1:52">
      <c r="A239" s="7" t="str">
        <f>IF(INDEX(Banco!$A:$A,ROW())="","",INDEX(Banco!$A:$A,ROW()))</f>
        <v/>
      </c>
      <c r="B239" s="7" t="str">
        <f>IF(INDEX(Banco!$B:$B,ROW())="","",INDEX(Banco!$B:$B,ROW()))</f>
        <v/>
      </c>
      <c r="C239" s="7" t="str">
        <f>IF(INDEX(Banco!$C:$C,ROW())="","",INDEX(Banco!$C:$C,ROW()))</f>
        <v/>
      </c>
      <c r="D239" s="8" t="str">
        <f>IF(INDEX(Banco!$D:$D,ROW())="","",INDEX(Banco!$D:$D,ROW()))</f>
        <v/>
      </c>
      <c r="E239" s="8" t="str">
        <f>IF(INDEX(Banco!$E:$E,ROW())="","",INDEX(Banco!$E:$E,ROW()))</f>
        <v/>
      </c>
      <c r="F239" s="9" t="str">
        <f>IF(INDEX(Banco!$F:$F,ROW())="","",INDEX(Banco!$F:$F,ROW()))</f>
        <v/>
      </c>
      <c r="G239" s="9" t="str">
        <f>IF(INDEX(Banco!$G:$G,ROW())="","",INDEX(Banco!$G:$G,ROW()))</f>
        <v/>
      </c>
      <c r="H239" s="7" t="str">
        <f>IF(INDEX(Banco!$H:$H,ROW())="","",INDEX(Banco!$H:$H,ROW()))</f>
        <v/>
      </c>
      <c r="I239" t="str">
        <f t="shared" si="129"/>
        <v/>
      </c>
      <c r="J239" s="10" t="str">
        <f t="shared" si="130"/>
        <v/>
      </c>
      <c r="K239" s="11" t="str">
        <f t="shared" si="131"/>
        <v>—</v>
      </c>
      <c r="L239" t="str">
        <f t="shared" si="132"/>
        <v/>
      </c>
      <c r="M239" s="11" t="str">
        <f t="shared" si="133"/>
        <v>—</v>
      </c>
      <c r="N239" t="str">
        <f t="shared" si="134"/>
        <v/>
      </c>
      <c r="O239" s="11" t="str">
        <f t="shared" si="135"/>
        <v>—</v>
      </c>
      <c r="P239" t="str">
        <f t="shared" si="136"/>
        <v/>
      </c>
      <c r="Q239" s="11" t="str">
        <f t="shared" si="137"/>
        <v>—</v>
      </c>
      <c r="R239" t="str">
        <f t="shared" si="138"/>
        <v/>
      </c>
      <c r="S239" t="str">
        <f t="shared" si="139"/>
        <v/>
      </c>
      <c r="T239" t="str">
        <f t="shared" si="140"/>
        <v/>
      </c>
      <c r="U239" t="str">
        <f t="shared" si="141"/>
        <v/>
      </c>
      <c r="V239" t="str">
        <f t="shared" si="142"/>
        <v/>
      </c>
      <c r="W239" t="str">
        <f t="shared" si="143"/>
        <v/>
      </c>
      <c r="X239" t="str">
        <f t="shared" si="144"/>
        <v/>
      </c>
      <c r="Y239" t="str">
        <f t="shared" si="145"/>
        <v/>
      </c>
      <c r="Z239" t="str">
        <f t="shared" si="146"/>
        <v/>
      </c>
      <c r="AA239" t="str">
        <f t="shared" si="147"/>
        <v/>
      </c>
      <c r="AB239" t="str">
        <f t="shared" si="148"/>
        <v/>
      </c>
      <c r="AC239" t="str">
        <f t="shared" si="149"/>
        <v/>
      </c>
      <c r="AD239" t="str">
        <f t="shared" si="150"/>
        <v/>
      </c>
      <c r="AE239" t="str">
        <f t="shared" si="151"/>
        <v/>
      </c>
      <c r="AF239" t="str">
        <f t="shared" si="152"/>
        <v/>
      </c>
      <c r="AG239" t="str">
        <f t="shared" si="153"/>
        <v/>
      </c>
      <c r="AH239" t="str">
        <f t="shared" si="154"/>
        <v/>
      </c>
      <c r="AI239" t="str">
        <f t="shared" si="155"/>
        <v/>
      </c>
      <c r="AJ239" t="str">
        <f t="shared" si="156"/>
        <v/>
      </c>
      <c r="AK239" t="str">
        <f t="shared" si="157"/>
        <v/>
      </c>
      <c r="AL239" t="str">
        <f t="shared" si="158"/>
        <v/>
      </c>
      <c r="AM239" t="str">
        <f t="shared" si="159"/>
        <v/>
      </c>
      <c r="AN239" t="str">
        <f t="shared" si="160"/>
        <v/>
      </c>
      <c r="AO239" t="str">
        <f t="shared" si="161"/>
        <v/>
      </c>
      <c r="AP239" t="str">
        <f t="shared" si="162"/>
        <v/>
      </c>
      <c r="AQ239" t="str">
        <f t="shared" si="163"/>
        <v/>
      </c>
      <c r="AR239" t="str">
        <f t="shared" si="164"/>
        <v/>
      </c>
      <c r="AS239" t="str">
        <f t="shared" si="165"/>
        <v/>
      </c>
      <c r="AT239" t="str">
        <f t="shared" si="166"/>
        <v/>
      </c>
      <c r="AU239" t="str">
        <f t="shared" si="167"/>
        <v/>
      </c>
      <c r="AV239" t="str">
        <f t="shared" si="168"/>
        <v/>
      </c>
      <c r="AW239" t="str">
        <f t="shared" si="169"/>
        <v/>
      </c>
      <c r="AX239" t="str">
        <f t="shared" si="170"/>
        <v/>
      </c>
      <c r="AY239" t="str">
        <f t="shared" si="171"/>
        <v/>
      </c>
      <c r="AZ239" t="str">
        <f>IF(OR($A239="",$A239&lt;&gt;Ficha!$C$4),"",COUNTIF($A$2:$A239,Ficha!$C$4))</f>
        <v/>
      </c>
    </row>
    <row r="240" spans="1:52">
      <c r="A240" s="7" t="str">
        <f>IF(INDEX(Banco!$A:$A,ROW())="","",INDEX(Banco!$A:$A,ROW()))</f>
        <v/>
      </c>
      <c r="B240" s="7" t="str">
        <f>IF(INDEX(Banco!$B:$B,ROW())="","",INDEX(Banco!$B:$B,ROW()))</f>
        <v/>
      </c>
      <c r="C240" s="7" t="str">
        <f>IF(INDEX(Banco!$C:$C,ROW())="","",INDEX(Banco!$C:$C,ROW()))</f>
        <v/>
      </c>
      <c r="D240" s="8" t="str">
        <f>IF(INDEX(Banco!$D:$D,ROW())="","",INDEX(Banco!$D:$D,ROW()))</f>
        <v/>
      </c>
      <c r="E240" s="8" t="str">
        <f>IF(INDEX(Banco!$E:$E,ROW())="","",INDEX(Banco!$E:$E,ROW()))</f>
        <v/>
      </c>
      <c r="F240" s="9" t="str">
        <f>IF(INDEX(Banco!$F:$F,ROW())="","",INDEX(Banco!$F:$F,ROW()))</f>
        <v/>
      </c>
      <c r="G240" s="9" t="str">
        <f>IF(INDEX(Banco!$G:$G,ROW())="","",INDEX(Banco!$G:$G,ROW()))</f>
        <v/>
      </c>
      <c r="H240" s="7" t="str">
        <f>IF(INDEX(Banco!$H:$H,ROW())="","",INDEX(Banco!$H:$H,ROW()))</f>
        <v/>
      </c>
      <c r="I240" t="str">
        <f t="shared" si="129"/>
        <v/>
      </c>
      <c r="J240" s="10" t="str">
        <f t="shared" si="130"/>
        <v/>
      </c>
      <c r="K240" s="11" t="str">
        <f t="shared" si="131"/>
        <v>—</v>
      </c>
      <c r="L240" t="str">
        <f t="shared" si="132"/>
        <v/>
      </c>
      <c r="M240" s="11" t="str">
        <f t="shared" si="133"/>
        <v>—</v>
      </c>
      <c r="N240" t="str">
        <f t="shared" si="134"/>
        <v/>
      </c>
      <c r="O240" s="11" t="str">
        <f t="shared" si="135"/>
        <v>—</v>
      </c>
      <c r="P240" t="str">
        <f t="shared" si="136"/>
        <v/>
      </c>
      <c r="Q240" s="11" t="str">
        <f t="shared" si="137"/>
        <v>—</v>
      </c>
      <c r="R240" t="str">
        <f t="shared" si="138"/>
        <v/>
      </c>
      <c r="S240" t="str">
        <f t="shared" si="139"/>
        <v/>
      </c>
      <c r="T240" t="str">
        <f t="shared" si="140"/>
        <v/>
      </c>
      <c r="U240" t="str">
        <f t="shared" si="141"/>
        <v/>
      </c>
      <c r="V240" t="str">
        <f t="shared" si="142"/>
        <v/>
      </c>
      <c r="W240" t="str">
        <f t="shared" si="143"/>
        <v/>
      </c>
      <c r="X240" t="str">
        <f t="shared" si="144"/>
        <v/>
      </c>
      <c r="Y240" t="str">
        <f t="shared" si="145"/>
        <v/>
      </c>
      <c r="Z240" t="str">
        <f t="shared" si="146"/>
        <v/>
      </c>
      <c r="AA240" t="str">
        <f t="shared" si="147"/>
        <v/>
      </c>
      <c r="AB240" t="str">
        <f t="shared" si="148"/>
        <v/>
      </c>
      <c r="AC240" t="str">
        <f t="shared" si="149"/>
        <v/>
      </c>
      <c r="AD240" t="str">
        <f t="shared" si="150"/>
        <v/>
      </c>
      <c r="AE240" t="str">
        <f t="shared" si="151"/>
        <v/>
      </c>
      <c r="AF240" t="str">
        <f t="shared" si="152"/>
        <v/>
      </c>
      <c r="AG240" t="str">
        <f t="shared" si="153"/>
        <v/>
      </c>
      <c r="AH240" t="str">
        <f t="shared" si="154"/>
        <v/>
      </c>
      <c r="AI240" t="str">
        <f t="shared" si="155"/>
        <v/>
      </c>
      <c r="AJ240" t="str">
        <f t="shared" si="156"/>
        <v/>
      </c>
      <c r="AK240" t="str">
        <f t="shared" si="157"/>
        <v/>
      </c>
      <c r="AL240" t="str">
        <f t="shared" si="158"/>
        <v/>
      </c>
      <c r="AM240" t="str">
        <f t="shared" si="159"/>
        <v/>
      </c>
      <c r="AN240" t="str">
        <f t="shared" si="160"/>
        <v/>
      </c>
      <c r="AO240" t="str">
        <f t="shared" si="161"/>
        <v/>
      </c>
      <c r="AP240" t="str">
        <f t="shared" si="162"/>
        <v/>
      </c>
      <c r="AQ240" t="str">
        <f t="shared" si="163"/>
        <v/>
      </c>
      <c r="AR240" t="str">
        <f t="shared" si="164"/>
        <v/>
      </c>
      <c r="AS240" t="str">
        <f t="shared" si="165"/>
        <v/>
      </c>
      <c r="AT240" t="str">
        <f t="shared" si="166"/>
        <v/>
      </c>
      <c r="AU240" t="str">
        <f t="shared" si="167"/>
        <v/>
      </c>
      <c r="AV240" t="str">
        <f t="shared" si="168"/>
        <v/>
      </c>
      <c r="AW240" t="str">
        <f t="shared" si="169"/>
        <v/>
      </c>
      <c r="AX240" t="str">
        <f t="shared" si="170"/>
        <v/>
      </c>
      <c r="AY240" t="str">
        <f t="shared" si="171"/>
        <v/>
      </c>
      <c r="AZ240" t="str">
        <f>IF(OR($A240="",$A240&lt;&gt;Ficha!$C$4),"",COUNTIF($A$2:$A240,Ficha!$C$4))</f>
        <v/>
      </c>
    </row>
    <row r="241" spans="1:52">
      <c r="A241" s="7" t="str">
        <f>IF(INDEX(Banco!$A:$A,ROW())="","",INDEX(Banco!$A:$A,ROW()))</f>
        <v/>
      </c>
      <c r="B241" s="7" t="str">
        <f>IF(INDEX(Banco!$B:$B,ROW())="","",INDEX(Banco!$B:$B,ROW()))</f>
        <v/>
      </c>
      <c r="C241" s="7" t="str">
        <f>IF(INDEX(Banco!$C:$C,ROW())="","",INDEX(Banco!$C:$C,ROW()))</f>
        <v/>
      </c>
      <c r="D241" s="8" t="str">
        <f>IF(INDEX(Banco!$D:$D,ROW())="","",INDEX(Banco!$D:$D,ROW()))</f>
        <v/>
      </c>
      <c r="E241" s="8" t="str">
        <f>IF(INDEX(Banco!$E:$E,ROW())="","",INDEX(Banco!$E:$E,ROW()))</f>
        <v/>
      </c>
      <c r="F241" s="9" t="str">
        <f>IF(INDEX(Banco!$F:$F,ROW())="","",INDEX(Banco!$F:$F,ROW()))</f>
        <v/>
      </c>
      <c r="G241" s="9" t="str">
        <f>IF(INDEX(Banco!$G:$G,ROW())="","",INDEX(Banco!$G:$G,ROW()))</f>
        <v/>
      </c>
      <c r="H241" s="7" t="str">
        <f>IF(INDEX(Banco!$H:$H,ROW())="","",INDEX(Banco!$H:$H,ROW()))</f>
        <v/>
      </c>
      <c r="I241" t="str">
        <f t="shared" si="129"/>
        <v/>
      </c>
      <c r="J241" s="10" t="str">
        <f t="shared" si="130"/>
        <v/>
      </c>
      <c r="K241" s="11" t="str">
        <f t="shared" si="131"/>
        <v>—</v>
      </c>
      <c r="L241" t="str">
        <f t="shared" si="132"/>
        <v/>
      </c>
      <c r="M241" s="11" t="str">
        <f t="shared" si="133"/>
        <v>—</v>
      </c>
      <c r="N241" t="str">
        <f t="shared" si="134"/>
        <v/>
      </c>
      <c r="O241" s="11" t="str">
        <f t="shared" si="135"/>
        <v>—</v>
      </c>
      <c r="P241" t="str">
        <f t="shared" si="136"/>
        <v/>
      </c>
      <c r="Q241" s="11" t="str">
        <f t="shared" si="137"/>
        <v>—</v>
      </c>
      <c r="R241" t="str">
        <f t="shared" si="138"/>
        <v/>
      </c>
      <c r="S241" t="str">
        <f t="shared" si="139"/>
        <v/>
      </c>
      <c r="T241" t="str">
        <f t="shared" si="140"/>
        <v/>
      </c>
      <c r="U241" t="str">
        <f t="shared" si="141"/>
        <v/>
      </c>
      <c r="V241" t="str">
        <f t="shared" si="142"/>
        <v/>
      </c>
      <c r="W241" t="str">
        <f t="shared" si="143"/>
        <v/>
      </c>
      <c r="X241" t="str">
        <f t="shared" si="144"/>
        <v/>
      </c>
      <c r="Y241" t="str">
        <f t="shared" si="145"/>
        <v/>
      </c>
      <c r="Z241" t="str">
        <f t="shared" si="146"/>
        <v/>
      </c>
      <c r="AA241" t="str">
        <f t="shared" si="147"/>
        <v/>
      </c>
      <c r="AB241" t="str">
        <f t="shared" si="148"/>
        <v/>
      </c>
      <c r="AC241" t="str">
        <f t="shared" si="149"/>
        <v/>
      </c>
      <c r="AD241" t="str">
        <f t="shared" si="150"/>
        <v/>
      </c>
      <c r="AE241" t="str">
        <f t="shared" si="151"/>
        <v/>
      </c>
      <c r="AF241" t="str">
        <f t="shared" si="152"/>
        <v/>
      </c>
      <c r="AG241" t="str">
        <f t="shared" si="153"/>
        <v/>
      </c>
      <c r="AH241" t="str">
        <f t="shared" si="154"/>
        <v/>
      </c>
      <c r="AI241" t="str">
        <f t="shared" si="155"/>
        <v/>
      </c>
      <c r="AJ241" t="str">
        <f t="shared" si="156"/>
        <v/>
      </c>
      <c r="AK241" t="str">
        <f t="shared" si="157"/>
        <v/>
      </c>
      <c r="AL241" t="str">
        <f t="shared" si="158"/>
        <v/>
      </c>
      <c r="AM241" t="str">
        <f t="shared" si="159"/>
        <v/>
      </c>
      <c r="AN241" t="str">
        <f t="shared" si="160"/>
        <v/>
      </c>
      <c r="AO241" t="str">
        <f t="shared" si="161"/>
        <v/>
      </c>
      <c r="AP241" t="str">
        <f t="shared" si="162"/>
        <v/>
      </c>
      <c r="AQ241" t="str">
        <f t="shared" si="163"/>
        <v/>
      </c>
      <c r="AR241" t="str">
        <f t="shared" si="164"/>
        <v/>
      </c>
      <c r="AS241" t="str">
        <f t="shared" si="165"/>
        <v/>
      </c>
      <c r="AT241" t="str">
        <f t="shared" si="166"/>
        <v/>
      </c>
      <c r="AU241" t="str">
        <f t="shared" si="167"/>
        <v/>
      </c>
      <c r="AV241" t="str">
        <f t="shared" si="168"/>
        <v/>
      </c>
      <c r="AW241" t="str">
        <f t="shared" si="169"/>
        <v/>
      </c>
      <c r="AX241" t="str">
        <f t="shared" si="170"/>
        <v/>
      </c>
      <c r="AY241" t="str">
        <f t="shared" si="171"/>
        <v/>
      </c>
      <c r="AZ241" t="str">
        <f>IF(OR($A241="",$A241&lt;&gt;Ficha!$C$4),"",COUNTIF($A$2:$A241,Ficha!$C$4))</f>
        <v/>
      </c>
    </row>
    <row r="242" spans="1:52">
      <c r="A242" s="7" t="str">
        <f>IF(INDEX(Banco!$A:$A,ROW())="","",INDEX(Banco!$A:$A,ROW()))</f>
        <v/>
      </c>
      <c r="B242" s="7" t="str">
        <f>IF(INDEX(Banco!$B:$B,ROW())="","",INDEX(Banco!$B:$B,ROW()))</f>
        <v/>
      </c>
      <c r="C242" s="7" t="str">
        <f>IF(INDEX(Banco!$C:$C,ROW())="","",INDEX(Banco!$C:$C,ROW()))</f>
        <v/>
      </c>
      <c r="D242" s="8" t="str">
        <f>IF(INDEX(Banco!$D:$D,ROW())="","",INDEX(Banco!$D:$D,ROW()))</f>
        <v/>
      </c>
      <c r="E242" s="8" t="str">
        <f>IF(INDEX(Banco!$E:$E,ROW())="","",INDEX(Banco!$E:$E,ROW()))</f>
        <v/>
      </c>
      <c r="F242" s="9" t="str">
        <f>IF(INDEX(Banco!$F:$F,ROW())="","",INDEX(Banco!$F:$F,ROW()))</f>
        <v/>
      </c>
      <c r="G242" s="9" t="str">
        <f>IF(INDEX(Banco!$G:$G,ROW())="","",INDEX(Banco!$G:$G,ROW()))</f>
        <v/>
      </c>
      <c r="H242" s="7" t="str">
        <f>IF(INDEX(Banco!$H:$H,ROW())="","",INDEX(Banco!$H:$H,ROW()))</f>
        <v/>
      </c>
      <c r="I242" t="str">
        <f t="shared" si="129"/>
        <v/>
      </c>
      <c r="J242" s="10" t="str">
        <f t="shared" si="130"/>
        <v/>
      </c>
      <c r="K242" s="11" t="str">
        <f t="shared" si="131"/>
        <v>—</v>
      </c>
      <c r="L242" t="str">
        <f t="shared" si="132"/>
        <v/>
      </c>
      <c r="M242" s="11" t="str">
        <f t="shared" si="133"/>
        <v>—</v>
      </c>
      <c r="N242" t="str">
        <f t="shared" si="134"/>
        <v/>
      </c>
      <c r="O242" s="11" t="str">
        <f t="shared" si="135"/>
        <v>—</v>
      </c>
      <c r="P242" t="str">
        <f t="shared" si="136"/>
        <v/>
      </c>
      <c r="Q242" s="11" t="str">
        <f t="shared" si="137"/>
        <v>—</v>
      </c>
      <c r="R242" t="str">
        <f t="shared" si="138"/>
        <v/>
      </c>
      <c r="S242" t="str">
        <f t="shared" si="139"/>
        <v/>
      </c>
      <c r="T242" t="str">
        <f t="shared" si="140"/>
        <v/>
      </c>
      <c r="U242" t="str">
        <f t="shared" si="141"/>
        <v/>
      </c>
      <c r="V242" t="str">
        <f t="shared" si="142"/>
        <v/>
      </c>
      <c r="W242" t="str">
        <f t="shared" si="143"/>
        <v/>
      </c>
      <c r="X242" t="str">
        <f t="shared" si="144"/>
        <v/>
      </c>
      <c r="Y242" t="str">
        <f t="shared" si="145"/>
        <v/>
      </c>
      <c r="Z242" t="str">
        <f t="shared" si="146"/>
        <v/>
      </c>
      <c r="AA242" t="str">
        <f t="shared" si="147"/>
        <v/>
      </c>
      <c r="AB242" t="str">
        <f t="shared" si="148"/>
        <v/>
      </c>
      <c r="AC242" t="str">
        <f t="shared" si="149"/>
        <v/>
      </c>
      <c r="AD242" t="str">
        <f t="shared" si="150"/>
        <v/>
      </c>
      <c r="AE242" t="str">
        <f t="shared" si="151"/>
        <v/>
      </c>
      <c r="AF242" t="str">
        <f t="shared" si="152"/>
        <v/>
      </c>
      <c r="AG242" t="str">
        <f t="shared" si="153"/>
        <v/>
      </c>
      <c r="AH242" t="str">
        <f t="shared" si="154"/>
        <v/>
      </c>
      <c r="AI242" t="str">
        <f t="shared" si="155"/>
        <v/>
      </c>
      <c r="AJ242" t="str">
        <f t="shared" si="156"/>
        <v/>
      </c>
      <c r="AK242" t="str">
        <f t="shared" si="157"/>
        <v/>
      </c>
      <c r="AL242" t="str">
        <f t="shared" si="158"/>
        <v/>
      </c>
      <c r="AM242" t="str">
        <f t="shared" si="159"/>
        <v/>
      </c>
      <c r="AN242" t="str">
        <f t="shared" si="160"/>
        <v/>
      </c>
      <c r="AO242" t="str">
        <f t="shared" si="161"/>
        <v/>
      </c>
      <c r="AP242" t="str">
        <f t="shared" si="162"/>
        <v/>
      </c>
      <c r="AQ242" t="str">
        <f t="shared" si="163"/>
        <v/>
      </c>
      <c r="AR242" t="str">
        <f t="shared" si="164"/>
        <v/>
      </c>
      <c r="AS242" t="str">
        <f t="shared" si="165"/>
        <v/>
      </c>
      <c r="AT242" t="str">
        <f t="shared" si="166"/>
        <v/>
      </c>
      <c r="AU242" t="str">
        <f t="shared" si="167"/>
        <v/>
      </c>
      <c r="AV242" t="str">
        <f t="shared" si="168"/>
        <v/>
      </c>
      <c r="AW242" t="str">
        <f t="shared" si="169"/>
        <v/>
      </c>
      <c r="AX242" t="str">
        <f t="shared" si="170"/>
        <v/>
      </c>
      <c r="AY242" t="str">
        <f t="shared" si="171"/>
        <v/>
      </c>
      <c r="AZ242" t="str">
        <f>IF(OR($A242="",$A242&lt;&gt;Ficha!$C$4),"",COUNTIF($A$2:$A242,Ficha!$C$4))</f>
        <v/>
      </c>
    </row>
    <row r="243" spans="1:52">
      <c r="A243" s="7" t="str">
        <f>IF(INDEX(Banco!$A:$A,ROW())="","",INDEX(Banco!$A:$A,ROW()))</f>
        <v/>
      </c>
      <c r="B243" s="7" t="str">
        <f>IF(INDEX(Banco!$B:$B,ROW())="","",INDEX(Banco!$B:$B,ROW()))</f>
        <v/>
      </c>
      <c r="C243" s="7" t="str">
        <f>IF(INDEX(Banco!$C:$C,ROW())="","",INDEX(Banco!$C:$C,ROW()))</f>
        <v/>
      </c>
      <c r="D243" s="8" t="str">
        <f>IF(INDEX(Banco!$D:$D,ROW())="","",INDEX(Banco!$D:$D,ROW()))</f>
        <v/>
      </c>
      <c r="E243" s="8" t="str">
        <f>IF(INDEX(Banco!$E:$E,ROW())="","",INDEX(Banco!$E:$E,ROW()))</f>
        <v/>
      </c>
      <c r="F243" s="9" t="str">
        <f>IF(INDEX(Banco!$F:$F,ROW())="","",INDEX(Banco!$F:$F,ROW()))</f>
        <v/>
      </c>
      <c r="G243" s="9" t="str">
        <f>IF(INDEX(Banco!$G:$G,ROW())="","",INDEX(Banco!$G:$G,ROW()))</f>
        <v/>
      </c>
      <c r="H243" s="7" t="str">
        <f>IF(INDEX(Banco!$H:$H,ROW())="","",INDEX(Banco!$H:$H,ROW()))</f>
        <v/>
      </c>
      <c r="I243" t="str">
        <f t="shared" si="129"/>
        <v/>
      </c>
      <c r="J243" s="10" t="str">
        <f t="shared" si="130"/>
        <v/>
      </c>
      <c r="K243" s="11" t="str">
        <f t="shared" si="131"/>
        <v>—</v>
      </c>
      <c r="L243" t="str">
        <f t="shared" si="132"/>
        <v/>
      </c>
      <c r="M243" s="11" t="str">
        <f t="shared" si="133"/>
        <v>—</v>
      </c>
      <c r="N243" t="str">
        <f t="shared" si="134"/>
        <v/>
      </c>
      <c r="O243" s="11" t="str">
        <f t="shared" si="135"/>
        <v>—</v>
      </c>
      <c r="P243" t="str">
        <f t="shared" si="136"/>
        <v/>
      </c>
      <c r="Q243" s="11" t="str">
        <f t="shared" si="137"/>
        <v>—</v>
      </c>
      <c r="R243" t="str">
        <f t="shared" si="138"/>
        <v/>
      </c>
      <c r="S243" t="str">
        <f t="shared" si="139"/>
        <v/>
      </c>
      <c r="T243" t="str">
        <f t="shared" si="140"/>
        <v/>
      </c>
      <c r="U243" t="str">
        <f t="shared" si="141"/>
        <v/>
      </c>
      <c r="V243" t="str">
        <f t="shared" si="142"/>
        <v/>
      </c>
      <c r="W243" t="str">
        <f t="shared" si="143"/>
        <v/>
      </c>
      <c r="X243" t="str">
        <f t="shared" si="144"/>
        <v/>
      </c>
      <c r="Y243" t="str">
        <f t="shared" si="145"/>
        <v/>
      </c>
      <c r="Z243" t="str">
        <f t="shared" si="146"/>
        <v/>
      </c>
      <c r="AA243" t="str">
        <f t="shared" si="147"/>
        <v/>
      </c>
      <c r="AB243" t="str">
        <f t="shared" si="148"/>
        <v/>
      </c>
      <c r="AC243" t="str">
        <f t="shared" si="149"/>
        <v/>
      </c>
      <c r="AD243" t="str">
        <f t="shared" si="150"/>
        <v/>
      </c>
      <c r="AE243" t="str">
        <f t="shared" si="151"/>
        <v/>
      </c>
      <c r="AF243" t="str">
        <f t="shared" si="152"/>
        <v/>
      </c>
      <c r="AG243" t="str">
        <f t="shared" si="153"/>
        <v/>
      </c>
      <c r="AH243" t="str">
        <f t="shared" si="154"/>
        <v/>
      </c>
      <c r="AI243" t="str">
        <f t="shared" si="155"/>
        <v/>
      </c>
      <c r="AJ243" t="str">
        <f t="shared" si="156"/>
        <v/>
      </c>
      <c r="AK243" t="str">
        <f t="shared" si="157"/>
        <v/>
      </c>
      <c r="AL243" t="str">
        <f t="shared" si="158"/>
        <v/>
      </c>
      <c r="AM243" t="str">
        <f t="shared" si="159"/>
        <v/>
      </c>
      <c r="AN243" t="str">
        <f t="shared" si="160"/>
        <v/>
      </c>
      <c r="AO243" t="str">
        <f t="shared" si="161"/>
        <v/>
      </c>
      <c r="AP243" t="str">
        <f t="shared" si="162"/>
        <v/>
      </c>
      <c r="AQ243" t="str">
        <f t="shared" si="163"/>
        <v/>
      </c>
      <c r="AR243" t="str">
        <f t="shared" si="164"/>
        <v/>
      </c>
      <c r="AS243" t="str">
        <f t="shared" si="165"/>
        <v/>
      </c>
      <c r="AT243" t="str">
        <f t="shared" si="166"/>
        <v/>
      </c>
      <c r="AU243" t="str">
        <f t="shared" si="167"/>
        <v/>
      </c>
      <c r="AV243" t="str">
        <f t="shared" si="168"/>
        <v/>
      </c>
      <c r="AW243" t="str">
        <f t="shared" si="169"/>
        <v/>
      </c>
      <c r="AX243" t="str">
        <f t="shared" si="170"/>
        <v/>
      </c>
      <c r="AY243" t="str">
        <f t="shared" si="171"/>
        <v/>
      </c>
      <c r="AZ243" t="str">
        <f>IF(OR($A243="",$A243&lt;&gt;Ficha!$C$4),"",COUNTIF($A$2:$A243,Ficha!$C$4))</f>
        <v/>
      </c>
    </row>
    <row r="244" spans="1:52">
      <c r="A244" s="7" t="str">
        <f>IF(INDEX(Banco!$A:$A,ROW())="","",INDEX(Banco!$A:$A,ROW()))</f>
        <v/>
      </c>
      <c r="B244" s="7" t="str">
        <f>IF(INDEX(Banco!$B:$B,ROW())="","",INDEX(Banco!$B:$B,ROW()))</f>
        <v/>
      </c>
      <c r="C244" s="7" t="str">
        <f>IF(INDEX(Banco!$C:$C,ROW())="","",INDEX(Banco!$C:$C,ROW()))</f>
        <v/>
      </c>
      <c r="D244" s="8" t="str">
        <f>IF(INDEX(Banco!$D:$D,ROW())="","",INDEX(Banco!$D:$D,ROW()))</f>
        <v/>
      </c>
      <c r="E244" s="8" t="str">
        <f>IF(INDEX(Banco!$E:$E,ROW())="","",INDEX(Banco!$E:$E,ROW()))</f>
        <v/>
      </c>
      <c r="F244" s="9" t="str">
        <f>IF(INDEX(Banco!$F:$F,ROW())="","",INDEX(Banco!$F:$F,ROW()))</f>
        <v/>
      </c>
      <c r="G244" s="9" t="str">
        <f>IF(INDEX(Banco!$G:$G,ROW())="","",INDEX(Banco!$G:$G,ROW()))</f>
        <v/>
      </c>
      <c r="H244" s="7" t="str">
        <f>IF(INDEX(Banco!$H:$H,ROW())="","",INDEX(Banco!$H:$H,ROW()))</f>
        <v/>
      </c>
      <c r="I244" t="str">
        <f t="shared" si="129"/>
        <v/>
      </c>
      <c r="J244" s="10" t="str">
        <f t="shared" si="130"/>
        <v/>
      </c>
      <c r="K244" s="11" t="str">
        <f t="shared" si="131"/>
        <v>—</v>
      </c>
      <c r="L244" t="str">
        <f t="shared" si="132"/>
        <v/>
      </c>
      <c r="M244" s="11" t="str">
        <f t="shared" si="133"/>
        <v>—</v>
      </c>
      <c r="N244" t="str">
        <f t="shared" si="134"/>
        <v/>
      </c>
      <c r="O244" s="11" t="str">
        <f t="shared" si="135"/>
        <v>—</v>
      </c>
      <c r="P244" t="str">
        <f t="shared" si="136"/>
        <v/>
      </c>
      <c r="Q244" s="11" t="str">
        <f t="shared" si="137"/>
        <v>—</v>
      </c>
      <c r="R244" t="str">
        <f t="shared" si="138"/>
        <v/>
      </c>
      <c r="S244" t="str">
        <f t="shared" si="139"/>
        <v/>
      </c>
      <c r="T244" t="str">
        <f t="shared" si="140"/>
        <v/>
      </c>
      <c r="U244" t="str">
        <f t="shared" si="141"/>
        <v/>
      </c>
      <c r="V244" t="str">
        <f t="shared" si="142"/>
        <v/>
      </c>
      <c r="W244" t="str">
        <f t="shared" si="143"/>
        <v/>
      </c>
      <c r="X244" t="str">
        <f t="shared" si="144"/>
        <v/>
      </c>
      <c r="Y244" t="str">
        <f t="shared" si="145"/>
        <v/>
      </c>
      <c r="Z244" t="str">
        <f t="shared" si="146"/>
        <v/>
      </c>
      <c r="AA244" t="str">
        <f t="shared" si="147"/>
        <v/>
      </c>
      <c r="AB244" t="str">
        <f t="shared" si="148"/>
        <v/>
      </c>
      <c r="AC244" t="str">
        <f t="shared" si="149"/>
        <v/>
      </c>
      <c r="AD244" t="str">
        <f t="shared" si="150"/>
        <v/>
      </c>
      <c r="AE244" t="str">
        <f t="shared" si="151"/>
        <v/>
      </c>
      <c r="AF244" t="str">
        <f t="shared" si="152"/>
        <v/>
      </c>
      <c r="AG244" t="str">
        <f t="shared" si="153"/>
        <v/>
      </c>
      <c r="AH244" t="str">
        <f t="shared" si="154"/>
        <v/>
      </c>
      <c r="AI244" t="str">
        <f t="shared" si="155"/>
        <v/>
      </c>
      <c r="AJ244" t="str">
        <f t="shared" si="156"/>
        <v/>
      </c>
      <c r="AK244" t="str">
        <f t="shared" si="157"/>
        <v/>
      </c>
      <c r="AL244" t="str">
        <f t="shared" si="158"/>
        <v/>
      </c>
      <c r="AM244" t="str">
        <f t="shared" si="159"/>
        <v/>
      </c>
      <c r="AN244" t="str">
        <f t="shared" si="160"/>
        <v/>
      </c>
      <c r="AO244" t="str">
        <f t="shared" si="161"/>
        <v/>
      </c>
      <c r="AP244" t="str">
        <f t="shared" si="162"/>
        <v/>
      </c>
      <c r="AQ244" t="str">
        <f t="shared" si="163"/>
        <v/>
      </c>
      <c r="AR244" t="str">
        <f t="shared" si="164"/>
        <v/>
      </c>
      <c r="AS244" t="str">
        <f t="shared" si="165"/>
        <v/>
      </c>
      <c r="AT244" t="str">
        <f t="shared" si="166"/>
        <v/>
      </c>
      <c r="AU244" t="str">
        <f t="shared" si="167"/>
        <v/>
      </c>
      <c r="AV244" t="str">
        <f t="shared" si="168"/>
        <v/>
      </c>
      <c r="AW244" t="str">
        <f t="shared" si="169"/>
        <v/>
      </c>
      <c r="AX244" t="str">
        <f t="shared" si="170"/>
        <v/>
      </c>
      <c r="AY244" t="str">
        <f t="shared" si="171"/>
        <v/>
      </c>
      <c r="AZ244" t="str">
        <f>IF(OR($A244="",$A244&lt;&gt;Ficha!$C$4),"",COUNTIF($A$2:$A244,Ficha!$C$4))</f>
        <v/>
      </c>
    </row>
    <row r="245" spans="1:52">
      <c r="A245" s="7" t="str">
        <f>IF(INDEX(Banco!$A:$A,ROW())="","",INDEX(Banco!$A:$A,ROW()))</f>
        <v/>
      </c>
      <c r="B245" s="7" t="str">
        <f>IF(INDEX(Banco!$B:$B,ROW())="","",INDEX(Banco!$B:$B,ROW()))</f>
        <v/>
      </c>
      <c r="C245" s="7" t="str">
        <f>IF(INDEX(Banco!$C:$C,ROW())="","",INDEX(Banco!$C:$C,ROW()))</f>
        <v/>
      </c>
      <c r="D245" s="8" t="str">
        <f>IF(INDEX(Banco!$D:$D,ROW())="","",INDEX(Banco!$D:$D,ROW()))</f>
        <v/>
      </c>
      <c r="E245" s="8" t="str">
        <f>IF(INDEX(Banco!$E:$E,ROW())="","",INDEX(Banco!$E:$E,ROW()))</f>
        <v/>
      </c>
      <c r="F245" s="9" t="str">
        <f>IF(INDEX(Banco!$F:$F,ROW())="","",INDEX(Banco!$F:$F,ROW()))</f>
        <v/>
      </c>
      <c r="G245" s="9" t="str">
        <f>IF(INDEX(Banco!$G:$G,ROW())="","",INDEX(Banco!$G:$G,ROW()))</f>
        <v/>
      </c>
      <c r="H245" s="7" t="str">
        <f>IF(INDEX(Banco!$H:$H,ROW())="","",INDEX(Banco!$H:$H,ROW()))</f>
        <v/>
      </c>
      <c r="I245" t="str">
        <f t="shared" si="129"/>
        <v/>
      </c>
      <c r="J245" s="10" t="str">
        <f t="shared" si="130"/>
        <v/>
      </c>
      <c r="K245" s="11" t="str">
        <f t="shared" si="131"/>
        <v>—</v>
      </c>
      <c r="L245" t="str">
        <f t="shared" si="132"/>
        <v/>
      </c>
      <c r="M245" s="11" t="str">
        <f t="shared" si="133"/>
        <v>—</v>
      </c>
      <c r="N245" t="str">
        <f t="shared" si="134"/>
        <v/>
      </c>
      <c r="O245" s="11" t="str">
        <f t="shared" si="135"/>
        <v>—</v>
      </c>
      <c r="P245" t="str">
        <f t="shared" si="136"/>
        <v/>
      </c>
      <c r="Q245" s="11" t="str">
        <f t="shared" si="137"/>
        <v>—</v>
      </c>
      <c r="R245" t="str">
        <f t="shared" si="138"/>
        <v/>
      </c>
      <c r="S245" t="str">
        <f t="shared" si="139"/>
        <v/>
      </c>
      <c r="T245" t="str">
        <f t="shared" si="140"/>
        <v/>
      </c>
      <c r="U245" t="str">
        <f t="shared" si="141"/>
        <v/>
      </c>
      <c r="V245" t="str">
        <f t="shared" si="142"/>
        <v/>
      </c>
      <c r="W245" t="str">
        <f t="shared" si="143"/>
        <v/>
      </c>
      <c r="X245" t="str">
        <f t="shared" si="144"/>
        <v/>
      </c>
      <c r="Y245" t="str">
        <f t="shared" si="145"/>
        <v/>
      </c>
      <c r="Z245" t="str">
        <f t="shared" si="146"/>
        <v/>
      </c>
      <c r="AA245" t="str">
        <f t="shared" si="147"/>
        <v/>
      </c>
      <c r="AB245" t="str">
        <f t="shared" si="148"/>
        <v/>
      </c>
      <c r="AC245" t="str">
        <f t="shared" si="149"/>
        <v/>
      </c>
      <c r="AD245" t="str">
        <f t="shared" si="150"/>
        <v/>
      </c>
      <c r="AE245" t="str">
        <f t="shared" si="151"/>
        <v/>
      </c>
      <c r="AF245" t="str">
        <f t="shared" si="152"/>
        <v/>
      </c>
      <c r="AG245" t="str">
        <f t="shared" si="153"/>
        <v/>
      </c>
      <c r="AH245" t="str">
        <f t="shared" si="154"/>
        <v/>
      </c>
      <c r="AI245" t="str">
        <f t="shared" si="155"/>
        <v/>
      </c>
      <c r="AJ245" t="str">
        <f t="shared" si="156"/>
        <v/>
      </c>
      <c r="AK245" t="str">
        <f t="shared" si="157"/>
        <v/>
      </c>
      <c r="AL245" t="str">
        <f t="shared" si="158"/>
        <v/>
      </c>
      <c r="AM245" t="str">
        <f t="shared" si="159"/>
        <v/>
      </c>
      <c r="AN245" t="str">
        <f t="shared" si="160"/>
        <v/>
      </c>
      <c r="AO245" t="str">
        <f t="shared" si="161"/>
        <v/>
      </c>
      <c r="AP245" t="str">
        <f t="shared" si="162"/>
        <v/>
      </c>
      <c r="AQ245" t="str">
        <f t="shared" si="163"/>
        <v/>
      </c>
      <c r="AR245" t="str">
        <f t="shared" si="164"/>
        <v/>
      </c>
      <c r="AS245" t="str">
        <f t="shared" si="165"/>
        <v/>
      </c>
      <c r="AT245" t="str">
        <f t="shared" si="166"/>
        <v/>
      </c>
      <c r="AU245" t="str">
        <f t="shared" si="167"/>
        <v/>
      </c>
      <c r="AV245" t="str">
        <f t="shared" si="168"/>
        <v/>
      </c>
      <c r="AW245" t="str">
        <f t="shared" si="169"/>
        <v/>
      </c>
      <c r="AX245" t="str">
        <f t="shared" si="170"/>
        <v/>
      </c>
      <c r="AY245" t="str">
        <f t="shared" si="171"/>
        <v/>
      </c>
      <c r="AZ245" t="str">
        <f>IF(OR($A245="",$A245&lt;&gt;Ficha!$C$4),"",COUNTIF($A$2:$A245,Ficha!$C$4))</f>
        <v/>
      </c>
    </row>
    <row r="246" spans="1:52">
      <c r="A246" s="7" t="str">
        <f>IF(INDEX(Banco!$A:$A,ROW())="","",INDEX(Banco!$A:$A,ROW()))</f>
        <v/>
      </c>
      <c r="B246" s="7" t="str">
        <f>IF(INDEX(Banco!$B:$B,ROW())="","",INDEX(Banco!$B:$B,ROW()))</f>
        <v/>
      </c>
      <c r="C246" s="7" t="str">
        <f>IF(INDEX(Banco!$C:$C,ROW())="","",INDEX(Banco!$C:$C,ROW()))</f>
        <v/>
      </c>
      <c r="D246" s="8" t="str">
        <f>IF(INDEX(Banco!$D:$D,ROW())="","",INDEX(Banco!$D:$D,ROW()))</f>
        <v/>
      </c>
      <c r="E246" s="8" t="str">
        <f>IF(INDEX(Banco!$E:$E,ROW())="","",INDEX(Banco!$E:$E,ROW()))</f>
        <v/>
      </c>
      <c r="F246" s="9" t="str">
        <f>IF(INDEX(Banco!$F:$F,ROW())="","",INDEX(Banco!$F:$F,ROW()))</f>
        <v/>
      </c>
      <c r="G246" s="9" t="str">
        <f>IF(INDEX(Banco!$G:$G,ROW())="","",INDEX(Banco!$G:$G,ROW()))</f>
        <v/>
      </c>
      <c r="H246" s="7" t="str">
        <f>IF(INDEX(Banco!$H:$H,ROW())="","",INDEX(Banco!$H:$H,ROW()))</f>
        <v/>
      </c>
      <c r="I246" t="str">
        <f t="shared" si="129"/>
        <v/>
      </c>
      <c r="J246" s="10" t="str">
        <f t="shared" si="130"/>
        <v/>
      </c>
      <c r="K246" s="11" t="str">
        <f t="shared" si="131"/>
        <v>—</v>
      </c>
      <c r="L246" t="str">
        <f t="shared" si="132"/>
        <v/>
      </c>
      <c r="M246" s="11" t="str">
        <f t="shared" si="133"/>
        <v>—</v>
      </c>
      <c r="N246" t="str">
        <f t="shared" si="134"/>
        <v/>
      </c>
      <c r="O246" s="11" t="str">
        <f t="shared" si="135"/>
        <v>—</v>
      </c>
      <c r="P246" t="str">
        <f t="shared" si="136"/>
        <v/>
      </c>
      <c r="Q246" s="11" t="str">
        <f t="shared" si="137"/>
        <v>—</v>
      </c>
      <c r="R246" t="str">
        <f t="shared" si="138"/>
        <v/>
      </c>
      <c r="S246" t="str">
        <f t="shared" si="139"/>
        <v/>
      </c>
      <c r="T246" t="str">
        <f t="shared" si="140"/>
        <v/>
      </c>
      <c r="U246" t="str">
        <f t="shared" si="141"/>
        <v/>
      </c>
      <c r="V246" t="str">
        <f t="shared" si="142"/>
        <v/>
      </c>
      <c r="W246" t="str">
        <f t="shared" si="143"/>
        <v/>
      </c>
      <c r="X246" t="str">
        <f t="shared" si="144"/>
        <v/>
      </c>
      <c r="Y246" t="str">
        <f t="shared" si="145"/>
        <v/>
      </c>
      <c r="Z246" t="str">
        <f t="shared" si="146"/>
        <v/>
      </c>
      <c r="AA246" t="str">
        <f t="shared" si="147"/>
        <v/>
      </c>
      <c r="AB246" t="str">
        <f t="shared" si="148"/>
        <v/>
      </c>
      <c r="AC246" t="str">
        <f t="shared" si="149"/>
        <v/>
      </c>
      <c r="AD246" t="str">
        <f t="shared" si="150"/>
        <v/>
      </c>
      <c r="AE246" t="str">
        <f t="shared" si="151"/>
        <v/>
      </c>
      <c r="AF246" t="str">
        <f t="shared" si="152"/>
        <v/>
      </c>
      <c r="AG246" t="str">
        <f t="shared" si="153"/>
        <v/>
      </c>
      <c r="AH246" t="str">
        <f t="shared" si="154"/>
        <v/>
      </c>
      <c r="AI246" t="str">
        <f t="shared" si="155"/>
        <v/>
      </c>
      <c r="AJ246" t="str">
        <f t="shared" si="156"/>
        <v/>
      </c>
      <c r="AK246" t="str">
        <f t="shared" si="157"/>
        <v/>
      </c>
      <c r="AL246" t="str">
        <f t="shared" si="158"/>
        <v/>
      </c>
      <c r="AM246" t="str">
        <f t="shared" si="159"/>
        <v/>
      </c>
      <c r="AN246" t="str">
        <f t="shared" si="160"/>
        <v/>
      </c>
      <c r="AO246" t="str">
        <f t="shared" si="161"/>
        <v/>
      </c>
      <c r="AP246" t="str">
        <f t="shared" si="162"/>
        <v/>
      </c>
      <c r="AQ246" t="str">
        <f t="shared" si="163"/>
        <v/>
      </c>
      <c r="AR246" t="str">
        <f t="shared" si="164"/>
        <v/>
      </c>
      <c r="AS246" t="str">
        <f t="shared" si="165"/>
        <v/>
      </c>
      <c r="AT246" t="str">
        <f t="shared" si="166"/>
        <v/>
      </c>
      <c r="AU246" t="str">
        <f t="shared" si="167"/>
        <v/>
      </c>
      <c r="AV246" t="str">
        <f t="shared" si="168"/>
        <v/>
      </c>
      <c r="AW246" t="str">
        <f t="shared" si="169"/>
        <v/>
      </c>
      <c r="AX246" t="str">
        <f t="shared" si="170"/>
        <v/>
      </c>
      <c r="AY246" t="str">
        <f t="shared" si="171"/>
        <v/>
      </c>
      <c r="AZ246" t="str">
        <f>IF(OR($A246="",$A246&lt;&gt;Ficha!$C$4),"",COUNTIF($A$2:$A246,Ficha!$C$4))</f>
        <v/>
      </c>
    </row>
    <row r="247" spans="1:52">
      <c r="A247" s="7" t="str">
        <f>IF(INDEX(Banco!$A:$A,ROW())="","",INDEX(Banco!$A:$A,ROW()))</f>
        <v/>
      </c>
      <c r="B247" s="7" t="str">
        <f>IF(INDEX(Banco!$B:$B,ROW())="","",INDEX(Banco!$B:$B,ROW()))</f>
        <v/>
      </c>
      <c r="C247" s="7" t="str">
        <f>IF(INDEX(Banco!$C:$C,ROW())="","",INDEX(Banco!$C:$C,ROW()))</f>
        <v/>
      </c>
      <c r="D247" s="8" t="str">
        <f>IF(INDEX(Banco!$D:$D,ROW())="","",INDEX(Banco!$D:$D,ROW()))</f>
        <v/>
      </c>
      <c r="E247" s="8" t="str">
        <f>IF(INDEX(Banco!$E:$E,ROW())="","",INDEX(Banco!$E:$E,ROW()))</f>
        <v/>
      </c>
      <c r="F247" s="9" t="str">
        <f>IF(INDEX(Banco!$F:$F,ROW())="","",INDEX(Banco!$F:$F,ROW()))</f>
        <v/>
      </c>
      <c r="G247" s="9" t="str">
        <f>IF(INDEX(Banco!$G:$G,ROW())="","",INDEX(Banco!$G:$G,ROW()))</f>
        <v/>
      </c>
      <c r="H247" s="7" t="str">
        <f>IF(INDEX(Banco!$H:$H,ROW())="","",INDEX(Banco!$H:$H,ROW()))</f>
        <v/>
      </c>
      <c r="I247" t="str">
        <f t="shared" si="129"/>
        <v/>
      </c>
      <c r="J247" s="10" t="str">
        <f t="shared" si="130"/>
        <v/>
      </c>
      <c r="K247" s="11" t="str">
        <f t="shared" si="131"/>
        <v>—</v>
      </c>
      <c r="L247" t="str">
        <f t="shared" si="132"/>
        <v/>
      </c>
      <c r="M247" s="11" t="str">
        <f t="shared" si="133"/>
        <v>—</v>
      </c>
      <c r="N247" t="str">
        <f t="shared" si="134"/>
        <v/>
      </c>
      <c r="O247" s="11" t="str">
        <f t="shared" si="135"/>
        <v>—</v>
      </c>
      <c r="P247" t="str">
        <f t="shared" si="136"/>
        <v/>
      </c>
      <c r="Q247" s="11" t="str">
        <f t="shared" si="137"/>
        <v>—</v>
      </c>
      <c r="R247" t="str">
        <f t="shared" si="138"/>
        <v/>
      </c>
      <c r="S247" t="str">
        <f t="shared" si="139"/>
        <v/>
      </c>
      <c r="T247" t="str">
        <f t="shared" si="140"/>
        <v/>
      </c>
      <c r="U247" t="str">
        <f t="shared" si="141"/>
        <v/>
      </c>
      <c r="V247" t="str">
        <f t="shared" si="142"/>
        <v/>
      </c>
      <c r="W247" t="str">
        <f t="shared" si="143"/>
        <v/>
      </c>
      <c r="X247" t="str">
        <f t="shared" si="144"/>
        <v/>
      </c>
      <c r="Y247" t="str">
        <f t="shared" si="145"/>
        <v/>
      </c>
      <c r="Z247" t="str">
        <f t="shared" si="146"/>
        <v/>
      </c>
      <c r="AA247" t="str">
        <f t="shared" si="147"/>
        <v/>
      </c>
      <c r="AB247" t="str">
        <f t="shared" si="148"/>
        <v/>
      </c>
      <c r="AC247" t="str">
        <f t="shared" si="149"/>
        <v/>
      </c>
      <c r="AD247" t="str">
        <f t="shared" si="150"/>
        <v/>
      </c>
      <c r="AE247" t="str">
        <f t="shared" si="151"/>
        <v/>
      </c>
      <c r="AF247" t="str">
        <f t="shared" si="152"/>
        <v/>
      </c>
      <c r="AG247" t="str">
        <f t="shared" si="153"/>
        <v/>
      </c>
      <c r="AH247" t="str">
        <f t="shared" si="154"/>
        <v/>
      </c>
      <c r="AI247" t="str">
        <f t="shared" si="155"/>
        <v/>
      </c>
      <c r="AJ247" t="str">
        <f t="shared" si="156"/>
        <v/>
      </c>
      <c r="AK247" t="str">
        <f t="shared" si="157"/>
        <v/>
      </c>
      <c r="AL247" t="str">
        <f t="shared" si="158"/>
        <v/>
      </c>
      <c r="AM247" t="str">
        <f t="shared" si="159"/>
        <v/>
      </c>
      <c r="AN247" t="str">
        <f t="shared" si="160"/>
        <v/>
      </c>
      <c r="AO247" t="str">
        <f t="shared" si="161"/>
        <v/>
      </c>
      <c r="AP247" t="str">
        <f t="shared" si="162"/>
        <v/>
      </c>
      <c r="AQ247" t="str">
        <f t="shared" si="163"/>
        <v/>
      </c>
      <c r="AR247" t="str">
        <f t="shared" si="164"/>
        <v/>
      </c>
      <c r="AS247" t="str">
        <f t="shared" si="165"/>
        <v/>
      </c>
      <c r="AT247" t="str">
        <f t="shared" si="166"/>
        <v/>
      </c>
      <c r="AU247" t="str">
        <f t="shared" si="167"/>
        <v/>
      </c>
      <c r="AV247" t="str">
        <f t="shared" si="168"/>
        <v/>
      </c>
      <c r="AW247" t="str">
        <f t="shared" si="169"/>
        <v/>
      </c>
      <c r="AX247" t="str">
        <f t="shared" si="170"/>
        <v/>
      </c>
      <c r="AY247" t="str">
        <f t="shared" si="171"/>
        <v/>
      </c>
      <c r="AZ247" t="str">
        <f>IF(OR($A247="",$A247&lt;&gt;Ficha!$C$4),"",COUNTIF($A$2:$A247,Ficha!$C$4))</f>
        <v/>
      </c>
    </row>
    <row r="248" spans="1:52">
      <c r="A248" s="7" t="str">
        <f>IF(INDEX(Banco!$A:$A,ROW())="","",INDEX(Banco!$A:$A,ROW()))</f>
        <v/>
      </c>
      <c r="B248" s="7" t="str">
        <f>IF(INDEX(Banco!$B:$B,ROW())="","",INDEX(Banco!$B:$B,ROW()))</f>
        <v/>
      </c>
      <c r="C248" s="7" t="str">
        <f>IF(INDEX(Banco!$C:$C,ROW())="","",INDEX(Banco!$C:$C,ROW()))</f>
        <v/>
      </c>
      <c r="D248" s="8" t="str">
        <f>IF(INDEX(Banco!$D:$D,ROW())="","",INDEX(Banco!$D:$D,ROW()))</f>
        <v/>
      </c>
      <c r="E248" s="8" t="str">
        <f>IF(INDEX(Banco!$E:$E,ROW())="","",INDEX(Banco!$E:$E,ROW()))</f>
        <v/>
      </c>
      <c r="F248" s="9" t="str">
        <f>IF(INDEX(Banco!$F:$F,ROW())="","",INDEX(Banco!$F:$F,ROW()))</f>
        <v/>
      </c>
      <c r="G248" s="9" t="str">
        <f>IF(INDEX(Banco!$G:$G,ROW())="","",INDEX(Banco!$G:$G,ROW()))</f>
        <v/>
      </c>
      <c r="H248" s="7" t="str">
        <f>IF(INDEX(Banco!$H:$H,ROW())="","",INDEX(Banco!$H:$H,ROW()))</f>
        <v/>
      </c>
      <c r="I248" t="str">
        <f t="shared" si="129"/>
        <v/>
      </c>
      <c r="J248" s="10" t="str">
        <f t="shared" si="130"/>
        <v/>
      </c>
      <c r="K248" s="11" t="str">
        <f t="shared" si="131"/>
        <v>—</v>
      </c>
      <c r="L248" t="str">
        <f t="shared" si="132"/>
        <v/>
      </c>
      <c r="M248" s="11" t="str">
        <f t="shared" si="133"/>
        <v>—</v>
      </c>
      <c r="N248" t="str">
        <f t="shared" si="134"/>
        <v/>
      </c>
      <c r="O248" s="11" t="str">
        <f t="shared" si="135"/>
        <v>—</v>
      </c>
      <c r="P248" t="str">
        <f t="shared" si="136"/>
        <v/>
      </c>
      <c r="Q248" s="11" t="str">
        <f t="shared" si="137"/>
        <v>—</v>
      </c>
      <c r="R248" t="str">
        <f t="shared" si="138"/>
        <v/>
      </c>
      <c r="S248" t="str">
        <f t="shared" si="139"/>
        <v/>
      </c>
      <c r="T248" t="str">
        <f t="shared" si="140"/>
        <v/>
      </c>
      <c r="U248" t="str">
        <f t="shared" si="141"/>
        <v/>
      </c>
      <c r="V248" t="str">
        <f t="shared" si="142"/>
        <v/>
      </c>
      <c r="W248" t="str">
        <f t="shared" si="143"/>
        <v/>
      </c>
      <c r="X248" t="str">
        <f t="shared" si="144"/>
        <v/>
      </c>
      <c r="Y248" t="str">
        <f t="shared" si="145"/>
        <v/>
      </c>
      <c r="Z248" t="str">
        <f t="shared" si="146"/>
        <v/>
      </c>
      <c r="AA248" t="str">
        <f t="shared" si="147"/>
        <v/>
      </c>
      <c r="AB248" t="str">
        <f t="shared" si="148"/>
        <v/>
      </c>
      <c r="AC248" t="str">
        <f t="shared" si="149"/>
        <v/>
      </c>
      <c r="AD248" t="str">
        <f t="shared" si="150"/>
        <v/>
      </c>
      <c r="AE248" t="str">
        <f t="shared" si="151"/>
        <v/>
      </c>
      <c r="AF248" t="str">
        <f t="shared" si="152"/>
        <v/>
      </c>
      <c r="AG248" t="str">
        <f t="shared" si="153"/>
        <v/>
      </c>
      <c r="AH248" t="str">
        <f t="shared" si="154"/>
        <v/>
      </c>
      <c r="AI248" t="str">
        <f t="shared" si="155"/>
        <v/>
      </c>
      <c r="AJ248" t="str">
        <f t="shared" si="156"/>
        <v/>
      </c>
      <c r="AK248" t="str">
        <f t="shared" si="157"/>
        <v/>
      </c>
      <c r="AL248" t="str">
        <f t="shared" si="158"/>
        <v/>
      </c>
      <c r="AM248" t="str">
        <f t="shared" si="159"/>
        <v/>
      </c>
      <c r="AN248" t="str">
        <f t="shared" si="160"/>
        <v/>
      </c>
      <c r="AO248" t="str">
        <f t="shared" si="161"/>
        <v/>
      </c>
      <c r="AP248" t="str">
        <f t="shared" si="162"/>
        <v/>
      </c>
      <c r="AQ248" t="str">
        <f t="shared" si="163"/>
        <v/>
      </c>
      <c r="AR248" t="str">
        <f t="shared" si="164"/>
        <v/>
      </c>
      <c r="AS248" t="str">
        <f t="shared" si="165"/>
        <v/>
      </c>
      <c r="AT248" t="str">
        <f t="shared" si="166"/>
        <v/>
      </c>
      <c r="AU248" t="str">
        <f t="shared" si="167"/>
        <v/>
      </c>
      <c r="AV248" t="str">
        <f t="shared" si="168"/>
        <v/>
      </c>
      <c r="AW248" t="str">
        <f t="shared" si="169"/>
        <v/>
      </c>
      <c r="AX248" t="str">
        <f t="shared" si="170"/>
        <v/>
      </c>
      <c r="AY248" t="str">
        <f t="shared" si="171"/>
        <v/>
      </c>
      <c r="AZ248" t="str">
        <f>IF(OR($A248="",$A248&lt;&gt;Ficha!$C$4),"",COUNTIF($A$2:$A248,Ficha!$C$4))</f>
        <v/>
      </c>
    </row>
    <row r="249" spans="1:52">
      <c r="A249" s="7" t="str">
        <f>IF(INDEX(Banco!$A:$A,ROW())="","",INDEX(Banco!$A:$A,ROW()))</f>
        <v/>
      </c>
      <c r="B249" s="7" t="str">
        <f>IF(INDEX(Banco!$B:$B,ROW())="","",INDEX(Banco!$B:$B,ROW()))</f>
        <v/>
      </c>
      <c r="C249" s="7" t="str">
        <f>IF(INDEX(Banco!$C:$C,ROW())="","",INDEX(Banco!$C:$C,ROW()))</f>
        <v/>
      </c>
      <c r="D249" s="8" t="str">
        <f>IF(INDEX(Banco!$D:$D,ROW())="","",INDEX(Banco!$D:$D,ROW()))</f>
        <v/>
      </c>
      <c r="E249" s="8" t="str">
        <f>IF(INDEX(Banco!$E:$E,ROW())="","",INDEX(Banco!$E:$E,ROW()))</f>
        <v/>
      </c>
      <c r="F249" s="9" t="str">
        <f>IF(INDEX(Banco!$F:$F,ROW())="","",INDEX(Banco!$F:$F,ROW()))</f>
        <v/>
      </c>
      <c r="G249" s="9" t="str">
        <f>IF(INDEX(Banco!$G:$G,ROW())="","",INDEX(Banco!$G:$G,ROW()))</f>
        <v/>
      </c>
      <c r="H249" s="7" t="str">
        <f>IF(INDEX(Banco!$H:$H,ROW())="","",INDEX(Banco!$H:$H,ROW()))</f>
        <v/>
      </c>
      <c r="I249" t="str">
        <f t="shared" si="129"/>
        <v/>
      </c>
      <c r="J249" s="10" t="str">
        <f t="shared" si="130"/>
        <v/>
      </c>
      <c r="K249" s="11" t="str">
        <f t="shared" si="131"/>
        <v>—</v>
      </c>
      <c r="L249" t="str">
        <f t="shared" si="132"/>
        <v/>
      </c>
      <c r="M249" s="11" t="str">
        <f t="shared" si="133"/>
        <v>—</v>
      </c>
      <c r="N249" t="str">
        <f t="shared" si="134"/>
        <v/>
      </c>
      <c r="O249" s="11" t="str">
        <f t="shared" si="135"/>
        <v>—</v>
      </c>
      <c r="P249" t="str">
        <f t="shared" si="136"/>
        <v/>
      </c>
      <c r="Q249" s="11" t="str">
        <f t="shared" si="137"/>
        <v>—</v>
      </c>
      <c r="R249" t="str">
        <f t="shared" si="138"/>
        <v/>
      </c>
      <c r="S249" t="str">
        <f t="shared" si="139"/>
        <v/>
      </c>
      <c r="T249" t="str">
        <f t="shared" si="140"/>
        <v/>
      </c>
      <c r="U249" t="str">
        <f t="shared" si="141"/>
        <v/>
      </c>
      <c r="V249" t="str">
        <f t="shared" si="142"/>
        <v/>
      </c>
      <c r="W249" t="str">
        <f t="shared" si="143"/>
        <v/>
      </c>
      <c r="X249" t="str">
        <f t="shared" si="144"/>
        <v/>
      </c>
      <c r="Y249" t="str">
        <f t="shared" si="145"/>
        <v/>
      </c>
      <c r="Z249" t="str">
        <f t="shared" si="146"/>
        <v/>
      </c>
      <c r="AA249" t="str">
        <f t="shared" si="147"/>
        <v/>
      </c>
      <c r="AB249" t="str">
        <f t="shared" si="148"/>
        <v/>
      </c>
      <c r="AC249" t="str">
        <f t="shared" si="149"/>
        <v/>
      </c>
      <c r="AD249" t="str">
        <f t="shared" si="150"/>
        <v/>
      </c>
      <c r="AE249" t="str">
        <f t="shared" si="151"/>
        <v/>
      </c>
      <c r="AF249" t="str">
        <f t="shared" si="152"/>
        <v/>
      </c>
      <c r="AG249" t="str">
        <f t="shared" si="153"/>
        <v/>
      </c>
      <c r="AH249" t="str">
        <f t="shared" si="154"/>
        <v/>
      </c>
      <c r="AI249" t="str">
        <f t="shared" si="155"/>
        <v/>
      </c>
      <c r="AJ249" t="str">
        <f t="shared" si="156"/>
        <v/>
      </c>
      <c r="AK249" t="str">
        <f t="shared" si="157"/>
        <v/>
      </c>
      <c r="AL249" t="str">
        <f t="shared" si="158"/>
        <v/>
      </c>
      <c r="AM249" t="str">
        <f t="shared" si="159"/>
        <v/>
      </c>
      <c r="AN249" t="str">
        <f t="shared" si="160"/>
        <v/>
      </c>
      <c r="AO249" t="str">
        <f t="shared" si="161"/>
        <v/>
      </c>
      <c r="AP249" t="str">
        <f t="shared" si="162"/>
        <v/>
      </c>
      <c r="AQ249" t="str">
        <f t="shared" si="163"/>
        <v/>
      </c>
      <c r="AR249" t="str">
        <f t="shared" si="164"/>
        <v/>
      </c>
      <c r="AS249" t="str">
        <f t="shared" si="165"/>
        <v/>
      </c>
      <c r="AT249" t="str">
        <f t="shared" si="166"/>
        <v/>
      </c>
      <c r="AU249" t="str">
        <f t="shared" si="167"/>
        <v/>
      </c>
      <c r="AV249" t="str">
        <f t="shared" si="168"/>
        <v/>
      </c>
      <c r="AW249" t="str">
        <f t="shared" si="169"/>
        <v/>
      </c>
      <c r="AX249" t="str">
        <f t="shared" si="170"/>
        <v/>
      </c>
      <c r="AY249" t="str">
        <f t="shared" si="171"/>
        <v/>
      </c>
      <c r="AZ249" t="str">
        <f>IF(OR($A249="",$A249&lt;&gt;Ficha!$C$4),"",COUNTIF($A$2:$A249,Ficha!$C$4))</f>
        <v/>
      </c>
    </row>
    <row r="250" spans="1:52">
      <c r="A250" s="7" t="str">
        <f>IF(INDEX(Banco!$A:$A,ROW())="","",INDEX(Banco!$A:$A,ROW()))</f>
        <v/>
      </c>
      <c r="B250" s="7" t="str">
        <f>IF(INDEX(Banco!$B:$B,ROW())="","",INDEX(Banco!$B:$B,ROW()))</f>
        <v/>
      </c>
      <c r="C250" s="7" t="str">
        <f>IF(INDEX(Banco!$C:$C,ROW())="","",INDEX(Banco!$C:$C,ROW()))</f>
        <v/>
      </c>
      <c r="D250" s="8" t="str">
        <f>IF(INDEX(Banco!$D:$D,ROW())="","",INDEX(Banco!$D:$D,ROW()))</f>
        <v/>
      </c>
      <c r="E250" s="8" t="str">
        <f>IF(INDEX(Banco!$E:$E,ROW())="","",INDEX(Banco!$E:$E,ROW()))</f>
        <v/>
      </c>
      <c r="F250" s="9" t="str">
        <f>IF(INDEX(Banco!$F:$F,ROW())="","",INDEX(Banco!$F:$F,ROW()))</f>
        <v/>
      </c>
      <c r="G250" s="9" t="str">
        <f>IF(INDEX(Banco!$G:$G,ROW())="","",INDEX(Banco!$G:$G,ROW()))</f>
        <v/>
      </c>
      <c r="H250" s="7" t="str">
        <f>IF(INDEX(Banco!$H:$H,ROW())="","",INDEX(Banco!$H:$H,ROW()))</f>
        <v/>
      </c>
      <c r="I250" t="str">
        <f t="shared" si="129"/>
        <v/>
      </c>
      <c r="J250" s="10" t="str">
        <f t="shared" si="130"/>
        <v/>
      </c>
      <c r="K250" s="11" t="str">
        <f t="shared" si="131"/>
        <v>—</v>
      </c>
      <c r="L250" t="str">
        <f t="shared" si="132"/>
        <v/>
      </c>
      <c r="M250" s="11" t="str">
        <f t="shared" si="133"/>
        <v>—</v>
      </c>
      <c r="N250" t="str">
        <f t="shared" si="134"/>
        <v/>
      </c>
      <c r="O250" s="11" t="str">
        <f t="shared" si="135"/>
        <v>—</v>
      </c>
      <c r="P250" t="str">
        <f t="shared" si="136"/>
        <v/>
      </c>
      <c r="Q250" s="11" t="str">
        <f t="shared" si="137"/>
        <v>—</v>
      </c>
      <c r="R250" t="str">
        <f t="shared" si="138"/>
        <v/>
      </c>
      <c r="S250" t="str">
        <f t="shared" si="139"/>
        <v/>
      </c>
      <c r="T250" t="str">
        <f t="shared" si="140"/>
        <v/>
      </c>
      <c r="U250" t="str">
        <f t="shared" si="141"/>
        <v/>
      </c>
      <c r="V250" t="str">
        <f t="shared" si="142"/>
        <v/>
      </c>
      <c r="W250" t="str">
        <f t="shared" si="143"/>
        <v/>
      </c>
      <c r="X250" t="str">
        <f t="shared" si="144"/>
        <v/>
      </c>
      <c r="Y250" t="str">
        <f t="shared" si="145"/>
        <v/>
      </c>
      <c r="Z250" t="str">
        <f t="shared" si="146"/>
        <v/>
      </c>
      <c r="AA250" t="str">
        <f t="shared" si="147"/>
        <v/>
      </c>
      <c r="AB250" t="str">
        <f t="shared" si="148"/>
        <v/>
      </c>
      <c r="AC250" t="str">
        <f t="shared" si="149"/>
        <v/>
      </c>
      <c r="AD250" t="str">
        <f t="shared" si="150"/>
        <v/>
      </c>
      <c r="AE250" t="str">
        <f t="shared" si="151"/>
        <v/>
      </c>
      <c r="AF250" t="str">
        <f t="shared" si="152"/>
        <v/>
      </c>
      <c r="AG250" t="str">
        <f t="shared" si="153"/>
        <v/>
      </c>
      <c r="AH250" t="str">
        <f t="shared" si="154"/>
        <v/>
      </c>
      <c r="AI250" t="str">
        <f t="shared" si="155"/>
        <v/>
      </c>
      <c r="AJ250" t="str">
        <f t="shared" si="156"/>
        <v/>
      </c>
      <c r="AK250" t="str">
        <f t="shared" si="157"/>
        <v/>
      </c>
      <c r="AL250" t="str">
        <f t="shared" si="158"/>
        <v/>
      </c>
      <c r="AM250" t="str">
        <f t="shared" si="159"/>
        <v/>
      </c>
      <c r="AN250" t="str">
        <f t="shared" si="160"/>
        <v/>
      </c>
      <c r="AO250" t="str">
        <f t="shared" si="161"/>
        <v/>
      </c>
      <c r="AP250" t="str">
        <f t="shared" si="162"/>
        <v/>
      </c>
      <c r="AQ250" t="str">
        <f t="shared" si="163"/>
        <v/>
      </c>
      <c r="AR250" t="str">
        <f t="shared" si="164"/>
        <v/>
      </c>
      <c r="AS250" t="str">
        <f t="shared" si="165"/>
        <v/>
      </c>
      <c r="AT250" t="str">
        <f t="shared" si="166"/>
        <v/>
      </c>
      <c r="AU250" t="str">
        <f t="shared" si="167"/>
        <v/>
      </c>
      <c r="AV250" t="str">
        <f t="shared" si="168"/>
        <v/>
      </c>
      <c r="AW250" t="str">
        <f t="shared" si="169"/>
        <v/>
      </c>
      <c r="AX250" t="str">
        <f t="shared" si="170"/>
        <v/>
      </c>
      <c r="AY250" t="str">
        <f t="shared" si="171"/>
        <v/>
      </c>
      <c r="AZ250" t="str">
        <f>IF(OR($A250="",$A250&lt;&gt;Ficha!$C$4),"",COUNTIF($A$2:$A250,Ficha!$C$4))</f>
        <v/>
      </c>
    </row>
    <row r="251" spans="1:52">
      <c r="A251" s="7" t="str">
        <f>IF(INDEX(Banco!$A:$A,ROW())="","",INDEX(Banco!$A:$A,ROW()))</f>
        <v/>
      </c>
      <c r="B251" s="7" t="str">
        <f>IF(INDEX(Banco!$B:$B,ROW())="","",INDEX(Banco!$B:$B,ROW()))</f>
        <v/>
      </c>
      <c r="C251" s="7" t="str">
        <f>IF(INDEX(Banco!$C:$C,ROW())="","",INDEX(Banco!$C:$C,ROW()))</f>
        <v/>
      </c>
      <c r="D251" s="8" t="str">
        <f>IF(INDEX(Banco!$D:$D,ROW())="","",INDEX(Banco!$D:$D,ROW()))</f>
        <v/>
      </c>
      <c r="E251" s="8" t="str">
        <f>IF(INDEX(Banco!$E:$E,ROW())="","",INDEX(Banco!$E:$E,ROW()))</f>
        <v/>
      </c>
      <c r="F251" s="9" t="str">
        <f>IF(INDEX(Banco!$F:$F,ROW())="","",INDEX(Banco!$F:$F,ROW()))</f>
        <v/>
      </c>
      <c r="G251" s="9" t="str">
        <f>IF(INDEX(Banco!$G:$G,ROW())="","",INDEX(Banco!$G:$G,ROW()))</f>
        <v/>
      </c>
      <c r="H251" s="7" t="str">
        <f>IF(INDEX(Banco!$H:$H,ROW())="","",INDEX(Banco!$H:$H,ROW()))</f>
        <v/>
      </c>
      <c r="I251" t="str">
        <f t="shared" si="129"/>
        <v/>
      </c>
      <c r="J251" s="10" t="str">
        <f t="shared" si="130"/>
        <v/>
      </c>
      <c r="K251" s="11" t="str">
        <f t="shared" si="131"/>
        <v>—</v>
      </c>
      <c r="L251" t="str">
        <f t="shared" si="132"/>
        <v/>
      </c>
      <c r="M251" s="11" t="str">
        <f t="shared" si="133"/>
        <v>—</v>
      </c>
      <c r="N251" t="str">
        <f t="shared" si="134"/>
        <v/>
      </c>
      <c r="O251" s="11" t="str">
        <f t="shared" si="135"/>
        <v>—</v>
      </c>
      <c r="P251" t="str">
        <f t="shared" si="136"/>
        <v/>
      </c>
      <c r="Q251" s="11" t="str">
        <f t="shared" si="137"/>
        <v>—</v>
      </c>
      <c r="R251" t="str">
        <f t="shared" si="138"/>
        <v/>
      </c>
      <c r="S251" t="str">
        <f t="shared" si="139"/>
        <v/>
      </c>
      <c r="T251" t="str">
        <f t="shared" si="140"/>
        <v/>
      </c>
      <c r="U251" t="str">
        <f t="shared" si="141"/>
        <v/>
      </c>
      <c r="V251" t="str">
        <f t="shared" si="142"/>
        <v/>
      </c>
      <c r="W251" t="str">
        <f t="shared" si="143"/>
        <v/>
      </c>
      <c r="X251" t="str">
        <f t="shared" si="144"/>
        <v/>
      </c>
      <c r="Y251" t="str">
        <f t="shared" si="145"/>
        <v/>
      </c>
      <c r="Z251" t="str">
        <f t="shared" si="146"/>
        <v/>
      </c>
      <c r="AA251" t="str">
        <f t="shared" si="147"/>
        <v/>
      </c>
      <c r="AB251" t="str">
        <f t="shared" si="148"/>
        <v/>
      </c>
      <c r="AC251" t="str">
        <f t="shared" si="149"/>
        <v/>
      </c>
      <c r="AD251" t="str">
        <f t="shared" si="150"/>
        <v/>
      </c>
      <c r="AE251" t="str">
        <f t="shared" si="151"/>
        <v/>
      </c>
      <c r="AF251" t="str">
        <f t="shared" si="152"/>
        <v/>
      </c>
      <c r="AG251" t="str">
        <f t="shared" si="153"/>
        <v/>
      </c>
      <c r="AH251" t="str">
        <f t="shared" si="154"/>
        <v/>
      </c>
      <c r="AI251" t="str">
        <f t="shared" si="155"/>
        <v/>
      </c>
      <c r="AJ251" t="str">
        <f t="shared" si="156"/>
        <v/>
      </c>
      <c r="AK251" t="str">
        <f t="shared" si="157"/>
        <v/>
      </c>
      <c r="AL251" t="str">
        <f t="shared" si="158"/>
        <v/>
      </c>
      <c r="AM251" t="str">
        <f t="shared" si="159"/>
        <v/>
      </c>
      <c r="AN251" t="str">
        <f t="shared" si="160"/>
        <v/>
      </c>
      <c r="AO251" t="str">
        <f t="shared" si="161"/>
        <v/>
      </c>
      <c r="AP251" t="str">
        <f t="shared" si="162"/>
        <v/>
      </c>
      <c r="AQ251" t="str">
        <f t="shared" si="163"/>
        <v/>
      </c>
      <c r="AR251" t="str">
        <f t="shared" si="164"/>
        <v/>
      </c>
      <c r="AS251" t="str">
        <f t="shared" si="165"/>
        <v/>
      </c>
      <c r="AT251" t="str">
        <f t="shared" si="166"/>
        <v/>
      </c>
      <c r="AU251" t="str">
        <f t="shared" si="167"/>
        <v/>
      </c>
      <c r="AV251" t="str">
        <f t="shared" si="168"/>
        <v/>
      </c>
      <c r="AW251" t="str">
        <f t="shared" si="169"/>
        <v/>
      </c>
      <c r="AX251" t="str">
        <f t="shared" si="170"/>
        <v/>
      </c>
      <c r="AY251" t="str">
        <f t="shared" si="171"/>
        <v/>
      </c>
      <c r="AZ251" t="str">
        <f>IF(OR($A251="",$A251&lt;&gt;Ficha!$C$4),"",COUNTIF($A$2:$A251,Ficha!$C$4))</f>
        <v/>
      </c>
    </row>
    <row r="252" spans="1:52">
      <c r="A252" s="7" t="str">
        <f>IF(INDEX(Banco!$A:$A,ROW())="","",INDEX(Banco!$A:$A,ROW()))</f>
        <v/>
      </c>
      <c r="B252" s="7" t="str">
        <f>IF(INDEX(Banco!$B:$B,ROW())="","",INDEX(Banco!$B:$B,ROW()))</f>
        <v/>
      </c>
      <c r="C252" s="7" t="str">
        <f>IF(INDEX(Banco!$C:$C,ROW())="","",INDEX(Banco!$C:$C,ROW()))</f>
        <v/>
      </c>
      <c r="D252" s="8" t="str">
        <f>IF(INDEX(Banco!$D:$D,ROW())="","",INDEX(Banco!$D:$D,ROW()))</f>
        <v/>
      </c>
      <c r="E252" s="8" t="str">
        <f>IF(INDEX(Banco!$E:$E,ROW())="","",INDEX(Banco!$E:$E,ROW()))</f>
        <v/>
      </c>
      <c r="F252" s="9" t="str">
        <f>IF(INDEX(Banco!$F:$F,ROW())="","",INDEX(Banco!$F:$F,ROW()))</f>
        <v/>
      </c>
      <c r="G252" s="9" t="str">
        <f>IF(INDEX(Banco!$G:$G,ROW())="","",INDEX(Banco!$G:$G,ROW()))</f>
        <v/>
      </c>
      <c r="H252" s="7" t="str">
        <f>IF(INDEX(Banco!$H:$H,ROW())="","",INDEX(Banco!$H:$H,ROW()))</f>
        <v/>
      </c>
      <c r="I252" t="str">
        <f t="shared" si="129"/>
        <v/>
      </c>
      <c r="J252" s="10" t="str">
        <f t="shared" si="130"/>
        <v/>
      </c>
      <c r="K252" s="11" t="str">
        <f t="shared" si="131"/>
        <v>—</v>
      </c>
      <c r="L252" t="str">
        <f t="shared" si="132"/>
        <v/>
      </c>
      <c r="M252" s="11" t="str">
        <f t="shared" si="133"/>
        <v>—</v>
      </c>
      <c r="N252" t="str">
        <f t="shared" si="134"/>
        <v/>
      </c>
      <c r="O252" s="11" t="str">
        <f t="shared" si="135"/>
        <v>—</v>
      </c>
      <c r="P252" t="str">
        <f t="shared" si="136"/>
        <v/>
      </c>
      <c r="Q252" s="11" t="str">
        <f t="shared" si="137"/>
        <v>—</v>
      </c>
      <c r="R252" t="str">
        <f t="shared" si="138"/>
        <v/>
      </c>
      <c r="S252" t="str">
        <f t="shared" si="139"/>
        <v/>
      </c>
      <c r="T252" t="str">
        <f t="shared" si="140"/>
        <v/>
      </c>
      <c r="U252" t="str">
        <f t="shared" si="141"/>
        <v/>
      </c>
      <c r="V252" t="str">
        <f t="shared" si="142"/>
        <v/>
      </c>
      <c r="W252" t="str">
        <f t="shared" si="143"/>
        <v/>
      </c>
      <c r="X252" t="str">
        <f t="shared" si="144"/>
        <v/>
      </c>
      <c r="Y252" t="str">
        <f t="shared" si="145"/>
        <v/>
      </c>
      <c r="Z252" t="str">
        <f t="shared" si="146"/>
        <v/>
      </c>
      <c r="AA252" t="str">
        <f t="shared" si="147"/>
        <v/>
      </c>
      <c r="AB252" t="str">
        <f t="shared" si="148"/>
        <v/>
      </c>
      <c r="AC252" t="str">
        <f t="shared" si="149"/>
        <v/>
      </c>
      <c r="AD252" t="str">
        <f t="shared" si="150"/>
        <v/>
      </c>
      <c r="AE252" t="str">
        <f t="shared" si="151"/>
        <v/>
      </c>
      <c r="AF252" t="str">
        <f t="shared" si="152"/>
        <v/>
      </c>
      <c r="AG252" t="str">
        <f t="shared" si="153"/>
        <v/>
      </c>
      <c r="AH252" t="str">
        <f t="shared" si="154"/>
        <v/>
      </c>
      <c r="AI252" t="str">
        <f t="shared" si="155"/>
        <v/>
      </c>
      <c r="AJ252" t="str">
        <f t="shared" si="156"/>
        <v/>
      </c>
      <c r="AK252" t="str">
        <f t="shared" si="157"/>
        <v/>
      </c>
      <c r="AL252" t="str">
        <f t="shared" si="158"/>
        <v/>
      </c>
      <c r="AM252" t="str">
        <f t="shared" si="159"/>
        <v/>
      </c>
      <c r="AN252" t="str">
        <f t="shared" si="160"/>
        <v/>
      </c>
      <c r="AO252" t="str">
        <f t="shared" si="161"/>
        <v/>
      </c>
      <c r="AP252" t="str">
        <f t="shared" si="162"/>
        <v/>
      </c>
      <c r="AQ252" t="str">
        <f t="shared" si="163"/>
        <v/>
      </c>
      <c r="AR252" t="str">
        <f t="shared" si="164"/>
        <v/>
      </c>
      <c r="AS252" t="str">
        <f t="shared" si="165"/>
        <v/>
      </c>
      <c r="AT252" t="str">
        <f t="shared" si="166"/>
        <v/>
      </c>
      <c r="AU252" t="str">
        <f t="shared" si="167"/>
        <v/>
      </c>
      <c r="AV252" t="str">
        <f t="shared" si="168"/>
        <v/>
      </c>
      <c r="AW252" t="str">
        <f t="shared" si="169"/>
        <v/>
      </c>
      <c r="AX252" t="str">
        <f t="shared" si="170"/>
        <v/>
      </c>
      <c r="AY252" t="str">
        <f t="shared" si="171"/>
        <v/>
      </c>
      <c r="AZ252" t="str">
        <f>IF(OR($A252="",$A252&lt;&gt;Ficha!$C$4),"",COUNTIF($A$2:$A252,Ficha!$C$4))</f>
        <v/>
      </c>
    </row>
    <row r="253" spans="1:52">
      <c r="A253" s="7" t="str">
        <f>IF(INDEX(Banco!$A:$A,ROW())="","",INDEX(Banco!$A:$A,ROW()))</f>
        <v/>
      </c>
      <c r="B253" s="7" t="str">
        <f>IF(INDEX(Banco!$B:$B,ROW())="","",INDEX(Banco!$B:$B,ROW()))</f>
        <v/>
      </c>
      <c r="C253" s="7" t="str">
        <f>IF(INDEX(Banco!$C:$C,ROW())="","",INDEX(Banco!$C:$C,ROW()))</f>
        <v/>
      </c>
      <c r="D253" s="8" t="str">
        <f>IF(INDEX(Banco!$D:$D,ROW())="","",INDEX(Banco!$D:$D,ROW()))</f>
        <v/>
      </c>
      <c r="E253" s="8" t="str">
        <f>IF(INDEX(Banco!$E:$E,ROW())="","",INDEX(Banco!$E:$E,ROW()))</f>
        <v/>
      </c>
      <c r="F253" s="9" t="str">
        <f>IF(INDEX(Banco!$F:$F,ROW())="","",INDEX(Banco!$F:$F,ROW()))</f>
        <v/>
      </c>
      <c r="G253" s="9" t="str">
        <f>IF(INDEX(Banco!$G:$G,ROW())="","",INDEX(Banco!$G:$G,ROW()))</f>
        <v/>
      </c>
      <c r="H253" s="7" t="str">
        <f>IF(INDEX(Banco!$H:$H,ROW())="","",INDEX(Banco!$H:$H,ROW()))</f>
        <v/>
      </c>
      <c r="I253" t="str">
        <f t="shared" si="129"/>
        <v/>
      </c>
      <c r="J253" s="10" t="str">
        <f t="shared" si="130"/>
        <v/>
      </c>
      <c r="K253" s="11" t="str">
        <f t="shared" si="131"/>
        <v>—</v>
      </c>
      <c r="L253" t="str">
        <f t="shared" si="132"/>
        <v/>
      </c>
      <c r="M253" s="11" t="str">
        <f t="shared" si="133"/>
        <v>—</v>
      </c>
      <c r="N253" t="str">
        <f t="shared" si="134"/>
        <v/>
      </c>
      <c r="O253" s="11" t="str">
        <f t="shared" si="135"/>
        <v>—</v>
      </c>
      <c r="P253" t="str">
        <f t="shared" si="136"/>
        <v/>
      </c>
      <c r="Q253" s="11" t="str">
        <f t="shared" si="137"/>
        <v>—</v>
      </c>
      <c r="R253" t="str">
        <f t="shared" si="138"/>
        <v/>
      </c>
      <c r="S253" t="str">
        <f t="shared" si="139"/>
        <v/>
      </c>
      <c r="T253" t="str">
        <f t="shared" si="140"/>
        <v/>
      </c>
      <c r="U253" t="str">
        <f t="shared" si="141"/>
        <v/>
      </c>
      <c r="V253" t="str">
        <f t="shared" si="142"/>
        <v/>
      </c>
      <c r="W253" t="str">
        <f t="shared" si="143"/>
        <v/>
      </c>
      <c r="X253" t="str">
        <f t="shared" si="144"/>
        <v/>
      </c>
      <c r="Y253" t="str">
        <f t="shared" si="145"/>
        <v/>
      </c>
      <c r="Z253" t="str">
        <f t="shared" si="146"/>
        <v/>
      </c>
      <c r="AA253" t="str">
        <f t="shared" si="147"/>
        <v/>
      </c>
      <c r="AB253" t="str">
        <f t="shared" si="148"/>
        <v/>
      </c>
      <c r="AC253" t="str">
        <f t="shared" si="149"/>
        <v/>
      </c>
      <c r="AD253" t="str">
        <f t="shared" si="150"/>
        <v/>
      </c>
      <c r="AE253" t="str">
        <f t="shared" si="151"/>
        <v/>
      </c>
      <c r="AF253" t="str">
        <f t="shared" si="152"/>
        <v/>
      </c>
      <c r="AG253" t="str">
        <f t="shared" si="153"/>
        <v/>
      </c>
      <c r="AH253" t="str">
        <f t="shared" si="154"/>
        <v/>
      </c>
      <c r="AI253" t="str">
        <f t="shared" si="155"/>
        <v/>
      </c>
      <c r="AJ253" t="str">
        <f t="shared" si="156"/>
        <v/>
      </c>
      <c r="AK253" t="str">
        <f t="shared" si="157"/>
        <v/>
      </c>
      <c r="AL253" t="str">
        <f t="shared" si="158"/>
        <v/>
      </c>
      <c r="AM253" t="str">
        <f t="shared" si="159"/>
        <v/>
      </c>
      <c r="AN253" t="str">
        <f t="shared" si="160"/>
        <v/>
      </c>
      <c r="AO253" t="str">
        <f t="shared" si="161"/>
        <v/>
      </c>
      <c r="AP253" t="str">
        <f t="shared" si="162"/>
        <v/>
      </c>
      <c r="AQ253" t="str">
        <f t="shared" si="163"/>
        <v/>
      </c>
      <c r="AR253" t="str">
        <f t="shared" si="164"/>
        <v/>
      </c>
      <c r="AS253" t="str">
        <f t="shared" si="165"/>
        <v/>
      </c>
      <c r="AT253" t="str">
        <f t="shared" si="166"/>
        <v/>
      </c>
      <c r="AU253" t="str">
        <f t="shared" si="167"/>
        <v/>
      </c>
      <c r="AV253" t="str">
        <f t="shared" si="168"/>
        <v/>
      </c>
      <c r="AW253" t="str">
        <f t="shared" si="169"/>
        <v/>
      </c>
      <c r="AX253" t="str">
        <f t="shared" si="170"/>
        <v/>
      </c>
      <c r="AY253" t="str">
        <f t="shared" si="171"/>
        <v/>
      </c>
      <c r="AZ253" t="str">
        <f>IF(OR($A253="",$A253&lt;&gt;Ficha!$C$4),"",COUNTIF($A$2:$A253,Ficha!$C$4))</f>
        <v/>
      </c>
    </row>
    <row r="254" spans="1:52">
      <c r="A254" s="7" t="str">
        <f>IF(INDEX(Banco!$A:$A,ROW())="","",INDEX(Banco!$A:$A,ROW()))</f>
        <v/>
      </c>
      <c r="B254" s="7" t="str">
        <f>IF(INDEX(Banco!$B:$B,ROW())="","",INDEX(Banco!$B:$B,ROW()))</f>
        <v/>
      </c>
      <c r="C254" s="7" t="str">
        <f>IF(INDEX(Banco!$C:$C,ROW())="","",INDEX(Banco!$C:$C,ROW()))</f>
        <v/>
      </c>
      <c r="D254" s="8" t="str">
        <f>IF(INDEX(Banco!$D:$D,ROW())="","",INDEX(Banco!$D:$D,ROW()))</f>
        <v/>
      </c>
      <c r="E254" s="8" t="str">
        <f>IF(INDEX(Banco!$E:$E,ROW())="","",INDEX(Banco!$E:$E,ROW()))</f>
        <v/>
      </c>
      <c r="F254" s="9" t="str">
        <f>IF(INDEX(Banco!$F:$F,ROW())="","",INDEX(Banco!$F:$F,ROW()))</f>
        <v/>
      </c>
      <c r="G254" s="9" t="str">
        <f>IF(INDEX(Banco!$G:$G,ROW())="","",INDEX(Banco!$G:$G,ROW()))</f>
        <v/>
      </c>
      <c r="H254" s="7" t="str">
        <f>IF(INDEX(Banco!$H:$H,ROW())="","",INDEX(Banco!$H:$H,ROW()))</f>
        <v/>
      </c>
      <c r="I254" t="str">
        <f t="shared" si="129"/>
        <v/>
      </c>
      <c r="J254" s="10" t="str">
        <f t="shared" si="130"/>
        <v/>
      </c>
      <c r="K254" s="11" t="str">
        <f t="shared" si="131"/>
        <v>—</v>
      </c>
      <c r="L254" t="str">
        <f t="shared" si="132"/>
        <v/>
      </c>
      <c r="M254" s="11" t="str">
        <f t="shared" si="133"/>
        <v>—</v>
      </c>
      <c r="N254" t="str">
        <f t="shared" si="134"/>
        <v/>
      </c>
      <c r="O254" s="11" t="str">
        <f t="shared" si="135"/>
        <v>—</v>
      </c>
      <c r="P254" t="str">
        <f t="shared" si="136"/>
        <v/>
      </c>
      <c r="Q254" s="11" t="str">
        <f t="shared" si="137"/>
        <v>—</v>
      </c>
      <c r="R254" t="str">
        <f t="shared" si="138"/>
        <v/>
      </c>
      <c r="S254" t="str">
        <f t="shared" si="139"/>
        <v/>
      </c>
      <c r="T254" t="str">
        <f t="shared" si="140"/>
        <v/>
      </c>
      <c r="U254" t="str">
        <f t="shared" si="141"/>
        <v/>
      </c>
      <c r="V254" t="str">
        <f t="shared" si="142"/>
        <v/>
      </c>
      <c r="W254" t="str">
        <f t="shared" si="143"/>
        <v/>
      </c>
      <c r="X254" t="str">
        <f t="shared" si="144"/>
        <v/>
      </c>
      <c r="Y254" t="str">
        <f t="shared" si="145"/>
        <v/>
      </c>
      <c r="Z254" t="str">
        <f t="shared" si="146"/>
        <v/>
      </c>
      <c r="AA254" t="str">
        <f t="shared" si="147"/>
        <v/>
      </c>
      <c r="AB254" t="str">
        <f t="shared" si="148"/>
        <v/>
      </c>
      <c r="AC254" t="str">
        <f t="shared" si="149"/>
        <v/>
      </c>
      <c r="AD254" t="str">
        <f t="shared" si="150"/>
        <v/>
      </c>
      <c r="AE254" t="str">
        <f t="shared" si="151"/>
        <v/>
      </c>
      <c r="AF254" t="str">
        <f t="shared" si="152"/>
        <v/>
      </c>
      <c r="AG254" t="str">
        <f t="shared" si="153"/>
        <v/>
      </c>
      <c r="AH254" t="str">
        <f t="shared" si="154"/>
        <v/>
      </c>
      <c r="AI254" t="str">
        <f t="shared" si="155"/>
        <v/>
      </c>
      <c r="AJ254" t="str">
        <f t="shared" si="156"/>
        <v/>
      </c>
      <c r="AK254" t="str">
        <f t="shared" si="157"/>
        <v/>
      </c>
      <c r="AL254" t="str">
        <f t="shared" si="158"/>
        <v/>
      </c>
      <c r="AM254" t="str">
        <f t="shared" si="159"/>
        <v/>
      </c>
      <c r="AN254" t="str">
        <f t="shared" si="160"/>
        <v/>
      </c>
      <c r="AO254" t="str">
        <f t="shared" si="161"/>
        <v/>
      </c>
      <c r="AP254" t="str">
        <f t="shared" si="162"/>
        <v/>
      </c>
      <c r="AQ254" t="str">
        <f t="shared" si="163"/>
        <v/>
      </c>
      <c r="AR254" t="str">
        <f t="shared" si="164"/>
        <v/>
      </c>
      <c r="AS254" t="str">
        <f t="shared" si="165"/>
        <v/>
      </c>
      <c r="AT254" t="str">
        <f t="shared" si="166"/>
        <v/>
      </c>
      <c r="AU254" t="str">
        <f t="shared" si="167"/>
        <v/>
      </c>
      <c r="AV254" t="str">
        <f t="shared" si="168"/>
        <v/>
      </c>
      <c r="AW254" t="str">
        <f t="shared" si="169"/>
        <v/>
      </c>
      <c r="AX254" t="str">
        <f t="shared" si="170"/>
        <v/>
      </c>
      <c r="AY254" t="str">
        <f t="shared" si="171"/>
        <v/>
      </c>
      <c r="AZ254" t="str">
        <f>IF(OR($A254="",$A254&lt;&gt;Ficha!$C$4),"",COUNTIF($A$2:$A254,Ficha!$C$4))</f>
        <v/>
      </c>
    </row>
    <row r="255" spans="1:52">
      <c r="A255" s="7" t="str">
        <f>IF(INDEX(Banco!$A:$A,ROW())="","",INDEX(Banco!$A:$A,ROW()))</f>
        <v/>
      </c>
      <c r="B255" s="7" t="str">
        <f>IF(INDEX(Banco!$B:$B,ROW())="","",INDEX(Banco!$B:$B,ROW()))</f>
        <v/>
      </c>
      <c r="C255" s="7" t="str">
        <f>IF(INDEX(Banco!$C:$C,ROW())="","",INDEX(Banco!$C:$C,ROW()))</f>
        <v/>
      </c>
      <c r="D255" s="8" t="str">
        <f>IF(INDEX(Banco!$D:$D,ROW())="","",INDEX(Banco!$D:$D,ROW()))</f>
        <v/>
      </c>
      <c r="E255" s="8" t="str">
        <f>IF(INDEX(Banco!$E:$E,ROW())="","",INDEX(Banco!$E:$E,ROW()))</f>
        <v/>
      </c>
      <c r="F255" s="9" t="str">
        <f>IF(INDEX(Banco!$F:$F,ROW())="","",INDEX(Banco!$F:$F,ROW()))</f>
        <v/>
      </c>
      <c r="G255" s="9" t="str">
        <f>IF(INDEX(Banco!$G:$G,ROW())="","",INDEX(Banco!$G:$G,ROW()))</f>
        <v/>
      </c>
      <c r="H255" s="7" t="str">
        <f>IF(INDEX(Banco!$H:$H,ROW())="","",INDEX(Banco!$H:$H,ROW()))</f>
        <v/>
      </c>
      <c r="I255" t="str">
        <f t="shared" si="129"/>
        <v/>
      </c>
      <c r="J255" s="10" t="str">
        <f t="shared" si="130"/>
        <v/>
      </c>
      <c r="K255" s="11" t="str">
        <f t="shared" si="131"/>
        <v>—</v>
      </c>
      <c r="L255" t="str">
        <f t="shared" si="132"/>
        <v/>
      </c>
      <c r="M255" s="11" t="str">
        <f t="shared" si="133"/>
        <v>—</v>
      </c>
      <c r="N255" t="str">
        <f t="shared" si="134"/>
        <v/>
      </c>
      <c r="O255" s="11" t="str">
        <f t="shared" si="135"/>
        <v>—</v>
      </c>
      <c r="P255" t="str">
        <f t="shared" si="136"/>
        <v/>
      </c>
      <c r="Q255" s="11" t="str">
        <f t="shared" si="137"/>
        <v>—</v>
      </c>
      <c r="R255" t="str">
        <f t="shared" si="138"/>
        <v/>
      </c>
      <c r="S255" t="str">
        <f t="shared" si="139"/>
        <v/>
      </c>
      <c r="T255" t="str">
        <f t="shared" si="140"/>
        <v/>
      </c>
      <c r="U255" t="str">
        <f t="shared" si="141"/>
        <v/>
      </c>
      <c r="V255" t="str">
        <f t="shared" si="142"/>
        <v/>
      </c>
      <c r="W255" t="str">
        <f t="shared" si="143"/>
        <v/>
      </c>
      <c r="X255" t="str">
        <f t="shared" si="144"/>
        <v/>
      </c>
      <c r="Y255" t="str">
        <f t="shared" si="145"/>
        <v/>
      </c>
      <c r="Z255" t="str">
        <f t="shared" si="146"/>
        <v/>
      </c>
      <c r="AA255" t="str">
        <f t="shared" si="147"/>
        <v/>
      </c>
      <c r="AB255" t="str">
        <f t="shared" si="148"/>
        <v/>
      </c>
      <c r="AC255" t="str">
        <f t="shared" si="149"/>
        <v/>
      </c>
      <c r="AD255" t="str">
        <f t="shared" si="150"/>
        <v/>
      </c>
      <c r="AE255" t="str">
        <f t="shared" si="151"/>
        <v/>
      </c>
      <c r="AF255" t="str">
        <f t="shared" si="152"/>
        <v/>
      </c>
      <c r="AG255" t="str">
        <f t="shared" si="153"/>
        <v/>
      </c>
      <c r="AH255" t="str">
        <f t="shared" si="154"/>
        <v/>
      </c>
      <c r="AI255" t="str">
        <f t="shared" si="155"/>
        <v/>
      </c>
      <c r="AJ255" t="str">
        <f t="shared" si="156"/>
        <v/>
      </c>
      <c r="AK255" t="str">
        <f t="shared" si="157"/>
        <v/>
      </c>
      <c r="AL255" t="str">
        <f t="shared" si="158"/>
        <v/>
      </c>
      <c r="AM255" t="str">
        <f t="shared" si="159"/>
        <v/>
      </c>
      <c r="AN255" t="str">
        <f t="shared" si="160"/>
        <v/>
      </c>
      <c r="AO255" t="str">
        <f t="shared" si="161"/>
        <v/>
      </c>
      <c r="AP255" t="str">
        <f t="shared" si="162"/>
        <v/>
      </c>
      <c r="AQ255" t="str">
        <f t="shared" si="163"/>
        <v/>
      </c>
      <c r="AR255" t="str">
        <f t="shared" si="164"/>
        <v/>
      </c>
      <c r="AS255" t="str">
        <f t="shared" si="165"/>
        <v/>
      </c>
      <c r="AT255" t="str">
        <f t="shared" si="166"/>
        <v/>
      </c>
      <c r="AU255" t="str">
        <f t="shared" si="167"/>
        <v/>
      </c>
      <c r="AV255" t="str">
        <f t="shared" si="168"/>
        <v/>
      </c>
      <c r="AW255" t="str">
        <f t="shared" si="169"/>
        <v/>
      </c>
      <c r="AX255" t="str">
        <f t="shared" si="170"/>
        <v/>
      </c>
      <c r="AY255" t="str">
        <f t="shared" si="171"/>
        <v/>
      </c>
      <c r="AZ255" t="str">
        <f>IF(OR($A255="",$A255&lt;&gt;Ficha!$C$4),"",COUNTIF($A$2:$A255,Ficha!$C$4))</f>
        <v/>
      </c>
    </row>
    <row r="256" spans="1:52">
      <c r="A256" s="7" t="str">
        <f>IF(INDEX(Banco!$A:$A,ROW())="","",INDEX(Banco!$A:$A,ROW()))</f>
        <v/>
      </c>
      <c r="B256" s="7" t="str">
        <f>IF(INDEX(Banco!$B:$B,ROW())="","",INDEX(Banco!$B:$B,ROW()))</f>
        <v/>
      </c>
      <c r="C256" s="7" t="str">
        <f>IF(INDEX(Banco!$C:$C,ROW())="","",INDEX(Banco!$C:$C,ROW()))</f>
        <v/>
      </c>
      <c r="D256" s="8" t="str">
        <f>IF(INDEX(Banco!$D:$D,ROW())="","",INDEX(Banco!$D:$D,ROW()))</f>
        <v/>
      </c>
      <c r="E256" s="8" t="str">
        <f>IF(INDEX(Banco!$E:$E,ROW())="","",INDEX(Banco!$E:$E,ROW()))</f>
        <v/>
      </c>
      <c r="F256" s="9" t="str">
        <f>IF(INDEX(Banco!$F:$F,ROW())="","",INDEX(Banco!$F:$F,ROW()))</f>
        <v/>
      </c>
      <c r="G256" s="9" t="str">
        <f>IF(INDEX(Banco!$G:$G,ROW())="","",INDEX(Banco!$G:$G,ROW()))</f>
        <v/>
      </c>
      <c r="H256" s="7" t="str">
        <f>IF(INDEX(Banco!$H:$H,ROW())="","",INDEX(Banco!$H:$H,ROW()))</f>
        <v/>
      </c>
      <c r="I256" t="str">
        <f t="shared" si="129"/>
        <v/>
      </c>
      <c r="J256" s="10" t="str">
        <f t="shared" si="130"/>
        <v/>
      </c>
      <c r="K256" s="11" t="str">
        <f t="shared" si="131"/>
        <v>—</v>
      </c>
      <c r="L256" t="str">
        <f t="shared" si="132"/>
        <v/>
      </c>
      <c r="M256" s="11" t="str">
        <f t="shared" si="133"/>
        <v>—</v>
      </c>
      <c r="N256" t="str">
        <f t="shared" si="134"/>
        <v/>
      </c>
      <c r="O256" s="11" t="str">
        <f t="shared" si="135"/>
        <v>—</v>
      </c>
      <c r="P256" t="str">
        <f t="shared" si="136"/>
        <v/>
      </c>
      <c r="Q256" s="11" t="str">
        <f t="shared" si="137"/>
        <v>—</v>
      </c>
      <c r="R256" t="str">
        <f t="shared" si="138"/>
        <v/>
      </c>
      <c r="S256" t="str">
        <f t="shared" si="139"/>
        <v/>
      </c>
      <c r="T256" t="str">
        <f t="shared" si="140"/>
        <v/>
      </c>
      <c r="U256" t="str">
        <f t="shared" si="141"/>
        <v/>
      </c>
      <c r="V256" t="str">
        <f t="shared" si="142"/>
        <v/>
      </c>
      <c r="W256" t="str">
        <f t="shared" si="143"/>
        <v/>
      </c>
      <c r="X256" t="str">
        <f t="shared" si="144"/>
        <v/>
      </c>
      <c r="Y256" t="str">
        <f t="shared" si="145"/>
        <v/>
      </c>
      <c r="Z256" t="str">
        <f t="shared" si="146"/>
        <v/>
      </c>
      <c r="AA256" t="str">
        <f t="shared" si="147"/>
        <v/>
      </c>
      <c r="AB256" t="str">
        <f t="shared" si="148"/>
        <v/>
      </c>
      <c r="AC256" t="str">
        <f t="shared" si="149"/>
        <v/>
      </c>
      <c r="AD256" t="str">
        <f t="shared" si="150"/>
        <v/>
      </c>
      <c r="AE256" t="str">
        <f t="shared" si="151"/>
        <v/>
      </c>
      <c r="AF256" t="str">
        <f t="shared" si="152"/>
        <v/>
      </c>
      <c r="AG256" t="str">
        <f t="shared" si="153"/>
        <v/>
      </c>
      <c r="AH256" t="str">
        <f t="shared" si="154"/>
        <v/>
      </c>
      <c r="AI256" t="str">
        <f t="shared" si="155"/>
        <v/>
      </c>
      <c r="AJ256" t="str">
        <f t="shared" si="156"/>
        <v/>
      </c>
      <c r="AK256" t="str">
        <f t="shared" si="157"/>
        <v/>
      </c>
      <c r="AL256" t="str">
        <f t="shared" si="158"/>
        <v/>
      </c>
      <c r="AM256" t="str">
        <f t="shared" si="159"/>
        <v/>
      </c>
      <c r="AN256" t="str">
        <f t="shared" si="160"/>
        <v/>
      </c>
      <c r="AO256" t="str">
        <f t="shared" si="161"/>
        <v/>
      </c>
      <c r="AP256" t="str">
        <f t="shared" si="162"/>
        <v/>
      </c>
      <c r="AQ256" t="str">
        <f t="shared" si="163"/>
        <v/>
      </c>
      <c r="AR256" t="str">
        <f t="shared" si="164"/>
        <v/>
      </c>
      <c r="AS256" t="str">
        <f t="shared" si="165"/>
        <v/>
      </c>
      <c r="AT256" t="str">
        <f t="shared" si="166"/>
        <v/>
      </c>
      <c r="AU256" t="str">
        <f t="shared" si="167"/>
        <v/>
      </c>
      <c r="AV256" t="str">
        <f t="shared" si="168"/>
        <v/>
      </c>
      <c r="AW256" t="str">
        <f t="shared" si="169"/>
        <v/>
      </c>
      <c r="AX256" t="str">
        <f t="shared" si="170"/>
        <v/>
      </c>
      <c r="AY256" t="str">
        <f t="shared" si="171"/>
        <v/>
      </c>
      <c r="AZ256" t="str">
        <f>IF(OR($A256="",$A256&lt;&gt;Ficha!$C$4),"",COUNTIF($A$2:$A256,Ficha!$C$4))</f>
        <v/>
      </c>
    </row>
    <row r="257" spans="1:52">
      <c r="A257" s="7" t="str">
        <f>IF(INDEX(Banco!$A:$A,ROW())="","",INDEX(Banco!$A:$A,ROW()))</f>
        <v/>
      </c>
      <c r="B257" s="7" t="str">
        <f>IF(INDEX(Banco!$B:$B,ROW())="","",INDEX(Banco!$B:$B,ROW()))</f>
        <v/>
      </c>
      <c r="C257" s="7" t="str">
        <f>IF(INDEX(Banco!$C:$C,ROW())="","",INDEX(Banco!$C:$C,ROW()))</f>
        <v/>
      </c>
      <c r="D257" s="8" t="str">
        <f>IF(INDEX(Banco!$D:$D,ROW())="","",INDEX(Banco!$D:$D,ROW()))</f>
        <v/>
      </c>
      <c r="E257" s="8" t="str">
        <f>IF(INDEX(Banco!$E:$E,ROW())="","",INDEX(Banco!$E:$E,ROW()))</f>
        <v/>
      </c>
      <c r="F257" s="9" t="str">
        <f>IF(INDEX(Banco!$F:$F,ROW())="","",INDEX(Banco!$F:$F,ROW()))</f>
        <v/>
      </c>
      <c r="G257" s="9" t="str">
        <f>IF(INDEX(Banco!$G:$G,ROW())="","",INDEX(Banco!$G:$G,ROW()))</f>
        <v/>
      </c>
      <c r="H257" s="7" t="str">
        <f>IF(INDEX(Banco!$H:$H,ROW())="","",INDEX(Banco!$H:$H,ROW()))</f>
        <v/>
      </c>
      <c r="I257" t="str">
        <f t="shared" si="129"/>
        <v/>
      </c>
      <c r="J257" s="10" t="str">
        <f t="shared" si="130"/>
        <v/>
      </c>
      <c r="K257" s="11" t="str">
        <f t="shared" si="131"/>
        <v>—</v>
      </c>
      <c r="L257" t="str">
        <f t="shared" si="132"/>
        <v/>
      </c>
      <c r="M257" s="11" t="str">
        <f t="shared" si="133"/>
        <v>—</v>
      </c>
      <c r="N257" t="str">
        <f t="shared" si="134"/>
        <v/>
      </c>
      <c r="O257" s="11" t="str">
        <f t="shared" si="135"/>
        <v>—</v>
      </c>
      <c r="P257" t="str">
        <f t="shared" si="136"/>
        <v/>
      </c>
      <c r="Q257" s="11" t="str">
        <f t="shared" si="137"/>
        <v>—</v>
      </c>
      <c r="R257" t="str">
        <f t="shared" si="138"/>
        <v/>
      </c>
      <c r="S257" t="str">
        <f t="shared" si="139"/>
        <v/>
      </c>
      <c r="T257" t="str">
        <f t="shared" si="140"/>
        <v/>
      </c>
      <c r="U257" t="str">
        <f t="shared" si="141"/>
        <v/>
      </c>
      <c r="V257" t="str">
        <f t="shared" si="142"/>
        <v/>
      </c>
      <c r="W257" t="str">
        <f t="shared" si="143"/>
        <v/>
      </c>
      <c r="X257" t="str">
        <f t="shared" si="144"/>
        <v/>
      </c>
      <c r="Y257" t="str">
        <f t="shared" si="145"/>
        <v/>
      </c>
      <c r="Z257" t="str">
        <f t="shared" si="146"/>
        <v/>
      </c>
      <c r="AA257" t="str">
        <f t="shared" si="147"/>
        <v/>
      </c>
      <c r="AB257" t="str">
        <f t="shared" si="148"/>
        <v/>
      </c>
      <c r="AC257" t="str">
        <f t="shared" si="149"/>
        <v/>
      </c>
      <c r="AD257" t="str">
        <f t="shared" si="150"/>
        <v/>
      </c>
      <c r="AE257" t="str">
        <f t="shared" si="151"/>
        <v/>
      </c>
      <c r="AF257" t="str">
        <f t="shared" si="152"/>
        <v/>
      </c>
      <c r="AG257" t="str">
        <f t="shared" si="153"/>
        <v/>
      </c>
      <c r="AH257" t="str">
        <f t="shared" si="154"/>
        <v/>
      </c>
      <c r="AI257" t="str">
        <f t="shared" si="155"/>
        <v/>
      </c>
      <c r="AJ257" t="str">
        <f t="shared" si="156"/>
        <v/>
      </c>
      <c r="AK257" t="str">
        <f t="shared" si="157"/>
        <v/>
      </c>
      <c r="AL257" t="str">
        <f t="shared" si="158"/>
        <v/>
      </c>
      <c r="AM257" t="str">
        <f t="shared" si="159"/>
        <v/>
      </c>
      <c r="AN257" t="str">
        <f t="shared" si="160"/>
        <v/>
      </c>
      <c r="AO257" t="str">
        <f t="shared" si="161"/>
        <v/>
      </c>
      <c r="AP257" t="str">
        <f t="shared" si="162"/>
        <v/>
      </c>
      <c r="AQ257" t="str">
        <f t="shared" si="163"/>
        <v/>
      </c>
      <c r="AR257" t="str">
        <f t="shared" si="164"/>
        <v/>
      </c>
      <c r="AS257" t="str">
        <f t="shared" si="165"/>
        <v/>
      </c>
      <c r="AT257" t="str">
        <f t="shared" si="166"/>
        <v/>
      </c>
      <c r="AU257" t="str">
        <f t="shared" si="167"/>
        <v/>
      </c>
      <c r="AV257" t="str">
        <f t="shared" si="168"/>
        <v/>
      </c>
      <c r="AW257" t="str">
        <f t="shared" si="169"/>
        <v/>
      </c>
      <c r="AX257" t="str">
        <f t="shared" si="170"/>
        <v/>
      </c>
      <c r="AY257" t="str">
        <f t="shared" si="171"/>
        <v/>
      </c>
      <c r="AZ257" t="str">
        <f>IF(OR($A257="",$A257&lt;&gt;Ficha!$C$4),"",COUNTIF($A$2:$A257,Ficha!$C$4))</f>
        <v/>
      </c>
    </row>
    <row r="258" spans="1:52">
      <c r="A258" s="7" t="str">
        <f>IF(INDEX(Banco!$A:$A,ROW())="","",INDEX(Banco!$A:$A,ROW()))</f>
        <v/>
      </c>
      <c r="B258" s="7" t="str">
        <f>IF(INDEX(Banco!$B:$B,ROW())="","",INDEX(Banco!$B:$B,ROW()))</f>
        <v/>
      </c>
      <c r="C258" s="7" t="str">
        <f>IF(INDEX(Banco!$C:$C,ROW())="","",INDEX(Banco!$C:$C,ROW()))</f>
        <v/>
      </c>
      <c r="D258" s="8" t="str">
        <f>IF(INDEX(Banco!$D:$D,ROW())="","",INDEX(Banco!$D:$D,ROW()))</f>
        <v/>
      </c>
      <c r="E258" s="8" t="str">
        <f>IF(INDEX(Banco!$E:$E,ROW())="","",INDEX(Banco!$E:$E,ROW()))</f>
        <v/>
      </c>
      <c r="F258" s="9" t="str">
        <f>IF(INDEX(Banco!$F:$F,ROW())="","",INDEX(Banco!$F:$F,ROW()))</f>
        <v/>
      </c>
      <c r="G258" s="9" t="str">
        <f>IF(INDEX(Banco!$G:$G,ROW())="","",INDEX(Banco!$G:$G,ROW()))</f>
        <v/>
      </c>
      <c r="H258" s="7" t="str">
        <f>IF(INDEX(Banco!$H:$H,ROW())="","",INDEX(Banco!$H:$H,ROW()))</f>
        <v/>
      </c>
      <c r="I258" t="str">
        <f t="shared" ref="I258:I321" si="172">IF($T258="","",INT($T258/12)&amp;"a "&amp;MOD($T258,12)&amp;"m")</f>
        <v/>
      </c>
      <c r="J258" s="10" t="str">
        <f t="shared" ref="J258:J321" si="173">IF(OR($F258="",$G258=""),"",ROUND($F258/($G258/100)^2,2))</f>
        <v/>
      </c>
      <c r="K258" s="11" t="str">
        <f t="shared" ref="K258:K321" si="174">IF(OR($S258="",$J258="",$T258="",$T258&lt;0,$T258&gt;228,$Y258=""),"—",ROUND(IF(ABS($AB258)&lt;=3,$AB258,IF($AB258&gt;3,3+($J258-$AD258)/($AD258-$AC258),-3+($J258-$AF258)/($AE258-$AF258))),2))</f>
        <v>—</v>
      </c>
      <c r="L258" t="str">
        <f t="shared" ref="L258:L321" si="175">IF(OR($K258="",$K258="—"),"",IF($T258&lt;=60,IF($K258&lt;-3,"Magreza acentuada",IF($K258&lt;-2,"Magreza",IF($K258&lt;=1,"Eutrofia",IF($K258&lt;=2,"Risco de sobrepeso",IF($K258&lt;=3,"Sobrepeso","Obesidade"))))),IF($K258&lt;-3,"Magreza acentuada",IF($K258&lt;-2,"Magreza",IF($K258&lt;=1,"Eutrofia",IF($K258&lt;=2,"Sobrepeso",IF($K258&lt;=3,"Obesidade","Obesidade grave")))))))</f>
        <v/>
      </c>
      <c r="M258" s="11" t="str">
        <f t="shared" ref="M258:M321" si="176">IF(OR($S258="",$V258="",$T258="",$T258&lt;0,$T258&gt;228,$AG258=""),"—",ROUND(IF($AG258=0,LN($V258/$AH258)/$AI258,((($V258/$AH258)^$AG258)-1)/($AG258*$AI258)),2))</f>
        <v>—</v>
      </c>
      <c r="N258" t="str">
        <f t="shared" ref="N258:N321" si="177">IF(OR($M258="",$M258="—"),"",IF($M258&lt;-3,"Muito baixa",IF($M258&lt;-2,"Baixa","Adequada")))</f>
        <v/>
      </c>
      <c r="O258" s="11" t="str">
        <f t="shared" ref="O258:O321" si="178">IF(OR($S258="",$F258="",$T258="",$T258&lt;0,$T258&gt;120,$AJ258=""),"—",ROUND(IF(ABS($AM258)&lt;=3,$AM258,IF($AM258&gt;3,3+($F258-$AO258)/($AO258-$AN258),-3+($F258-$AQ258)/($AP258-$AQ258))),2))</f>
        <v>—</v>
      </c>
      <c r="P258" t="str">
        <f t="shared" ref="P258:P321" si="179">IF(OR($O258="",$O258="—"),"",IF($O258&lt;-3,"Muito baixo",IF($O258&lt;-2,"Baixo",IF($O258&lt;=2,"Adequado","Elevado"))))</f>
        <v/>
      </c>
      <c r="Q258" s="11" t="str">
        <f t="shared" ref="Q258:Q321" si="180">IF(OR($S258="",$F258="",$T258="",$T258&lt;0,$T258&gt;60,$AR258=""),"—",ROUND(IF(ABS($AU258)&lt;=3,$AU258,IF($AU258&gt;3,3+($F258-$AW258)/($AW258-$AV258),-3+($F258-$AY258)/($AX258-$AY258))),2))</f>
        <v>—</v>
      </c>
      <c r="R258" t="str">
        <f t="shared" ref="R258:R321" si="181">IF(OR($Q258="",$Q258="—"),"",IF($Q258&lt;-3,"Magreza acentuada",IF($Q258&lt;-2,"Magreza",IF($Q258&lt;=1,"Eutrofia",IF($Q258&lt;=2,"Risco de sobrepeso",IF($Q258&lt;=3,"Sobrepeso","Obesidade"))))))</f>
        <v/>
      </c>
      <c r="S258" t="str">
        <f t="shared" ref="S258:S321" si="182">IF($C258="","",IF(UPPER(LEFT($C258,1))="M",1,IF(UPPER(LEFT($C258,1))="F",2,"")))</f>
        <v/>
      </c>
      <c r="T258" t="str">
        <f t="shared" ref="T258:T321" si="183">IF(OR($D258="",$E258=""),"",DATEDIF($D258,$E258,"m"))</f>
        <v/>
      </c>
      <c r="U258" t="str">
        <f t="shared" ref="U258:U321" si="184">IF(OR($D258="",$E258=""),"",$E258-$D258)</f>
        <v/>
      </c>
      <c r="V258" t="str">
        <f t="shared" ref="V258:V321" si="185">IF(OR($G258="",$T258=""),"",IF($T258&lt;24,IF(LEFT(LOWER($H258),4)="em p",$G258+0.7,$G258),IF(LEFT(LOWER($H258),4)="deit",$G258-0.7,$G258)))</f>
        <v/>
      </c>
      <c r="W258" t="str">
        <f t="shared" ref="W258:W321" si="186">IF(OR($S258="",$T258=""),"",$S258*1000000+IF($T258&lt;=60,$U258,$T258))</f>
        <v/>
      </c>
      <c r="X258" t="str">
        <f t="shared" ref="X258:X321" si="187">IF(OR($S258="",$V258="",$T258&gt;60,$T258=""),"",$S258*1000000+ROUND($V258*10,0))</f>
        <v/>
      </c>
      <c r="Y258" t="str">
        <f t="shared" ref="Y258:Y321" si="188">IF($W258="","",IFERROR(INDEX(IF($T258&lt;=60,imc05_l,imc519_l),MATCH($W258,IF($T258&lt;=60,imc05_k,imc519_k),1)),""))</f>
        <v/>
      </c>
      <c r="Z258" t="str">
        <f t="shared" ref="Z258:Z321" si="189">IF($W258="","",IFERROR(INDEX(IF($T258&lt;=60,imc05_m,imc519_m),MATCH($W258,IF($T258&lt;=60,imc05_k,imc519_k),1)),""))</f>
        <v/>
      </c>
      <c r="AA258" t="str">
        <f t="shared" ref="AA258:AA321" si="190">IF($W258="","",IFERROR(INDEX(IF($T258&lt;=60,imc05_s,imc519_s),MATCH($W258,IF($T258&lt;=60,imc05_k,imc519_k),1)),""))</f>
        <v/>
      </c>
      <c r="AB258" t="str">
        <f t="shared" ref="AB258:AB321" si="191">IF($Y258="","",IF($Y258=0,LN($J258/$Z258)/$AA258,((($J258/$Z258)^$Y258)-1)/($Y258*$AA258)))</f>
        <v/>
      </c>
      <c r="AC258" t="str">
        <f t="shared" ref="AC258:AC321" si="192">IF($Y258="","",IF($Y258=0,$Z258*EXP($AA258*2),$Z258*(1+$Y258*$AA258*2)^(1/$Y258)))</f>
        <v/>
      </c>
      <c r="AD258" t="str">
        <f t="shared" ref="AD258:AD321" si="193">IF($Y258="","",IF($Y258=0,$Z258*EXP($AA258*3),$Z258*(1+$Y258*$AA258*3)^(1/$Y258)))</f>
        <v/>
      </c>
      <c r="AE258" t="str">
        <f t="shared" ref="AE258:AE321" si="194">IF($Y258="","",IF($Y258=0,$Z258*EXP($AA258*-2),$Z258*(1+$Y258*$AA258*-2)^(1/$Y258)))</f>
        <v/>
      </c>
      <c r="AF258" t="str">
        <f t="shared" ref="AF258:AF321" si="195">IF($Y258="","",IF($Y258=0,$Z258*EXP($AA258*-3),$Z258*(1+$Y258*$AA258*-3)^(1/$Y258)))</f>
        <v/>
      </c>
      <c r="AG258" t="str">
        <f t="shared" ref="AG258:AG321" si="196">IF($W258="","",IFERROR(INDEX(IF($T258&lt;=60,est05_l,est519_l),MATCH($W258,IF($T258&lt;=60,est05_k,est519_k),1)),""))</f>
        <v/>
      </c>
      <c r="AH258" t="str">
        <f t="shared" ref="AH258:AH321" si="197">IF($W258="","",IFERROR(INDEX(IF($T258&lt;=60,est05_m,est519_m),MATCH($W258,IF($T258&lt;=60,est05_k,est519_k),1)),""))</f>
        <v/>
      </c>
      <c r="AI258" t="str">
        <f t="shared" ref="AI258:AI321" si="198">IF($W258="","",IFERROR(INDEX(IF($T258&lt;=60,est05_s,est519_s),MATCH($W258,IF($T258&lt;=60,est05_k,est519_k),1)),""))</f>
        <v/>
      </c>
      <c r="AJ258" t="str">
        <f t="shared" ref="AJ258:AJ321" si="199">IF($W258="","",IFERROR(INDEX(IF($T258&lt;=60,peso05_l,peso510_l),MATCH($W258,IF($T258&lt;=60,peso05_k,peso510_k),1)),""))</f>
        <v/>
      </c>
      <c r="AK258" t="str">
        <f t="shared" ref="AK258:AK321" si="200">IF($W258="","",IFERROR(INDEX(IF($T258&lt;=60,peso05_m,peso510_m),MATCH($W258,IF($T258&lt;=60,peso05_k,peso510_k),1)),""))</f>
        <v/>
      </c>
      <c r="AL258" t="str">
        <f t="shared" ref="AL258:AL321" si="201">IF($W258="","",IFERROR(INDEX(IF($T258&lt;=60,peso05_s,peso510_s),MATCH($W258,IF($T258&lt;=60,peso05_k,peso510_k),1)),""))</f>
        <v/>
      </c>
      <c r="AM258" t="str">
        <f t="shared" ref="AM258:AM321" si="202">IF($AJ258="","",IF($AJ258=0,LN($F258/$AK258)/$AL258,((($F258/$AK258)^$AJ258)-1)/($AJ258*$AL258)))</f>
        <v/>
      </c>
      <c r="AN258" t="str">
        <f t="shared" ref="AN258:AN321" si="203">IF($AJ258="","",IF($AJ258=0,$AK258*EXP($AL258*2),$AK258*(1+$AJ258*$AL258*2)^(1/$AJ258)))</f>
        <v/>
      </c>
      <c r="AO258" t="str">
        <f t="shared" ref="AO258:AO321" si="204">IF($AJ258="","",IF($AJ258=0,$AK258*EXP($AL258*3),$AK258*(1+$AJ258*$AL258*3)^(1/$AJ258)))</f>
        <v/>
      </c>
      <c r="AP258" t="str">
        <f t="shared" ref="AP258:AP321" si="205">IF($AJ258="","",IF($AJ258=0,$AK258*EXP($AL258*-2),$AK258*(1+$AJ258*$AL258*-2)^(1/$AJ258)))</f>
        <v/>
      </c>
      <c r="AQ258" t="str">
        <f t="shared" ref="AQ258:AQ321" si="206">IF($AJ258="","",IF($AJ258=0,$AK258*EXP($AL258*-3),$AK258*(1+$AJ258*$AL258*-3)^(1/$AJ258)))</f>
        <v/>
      </c>
      <c r="AR258" t="str">
        <f t="shared" ref="AR258:AR321" si="207">IF(OR($X258="",$T258&gt;60),"",IFERROR(INDEX(IF($T258&lt;24,pcomp_l,palt_l),MATCH($X258,IF($T258&lt;24,pcomp_k,palt_k),1)),""))</f>
        <v/>
      </c>
      <c r="AS258" t="str">
        <f t="shared" ref="AS258:AS321" si="208">IF(OR($X258="",$T258&gt;60),"",IFERROR(INDEX(IF($T258&lt;24,pcomp_m,palt_m),MATCH($X258,IF($T258&lt;24,pcomp_k,palt_k),1)),""))</f>
        <v/>
      </c>
      <c r="AT258" t="str">
        <f t="shared" ref="AT258:AT321" si="209">IF(OR($X258="",$T258&gt;60),"",IFERROR(INDEX(IF($T258&lt;24,pcomp_s,palt_s),MATCH($X258,IF($T258&lt;24,pcomp_k,palt_k),1)),""))</f>
        <v/>
      </c>
      <c r="AU258" t="str">
        <f t="shared" ref="AU258:AU321" si="210">IF($AR258="","",IF($AR258=0,LN($F258/$AS258)/$AT258,((($F258/$AS258)^$AR258)-1)/($AR258*$AT258)))</f>
        <v/>
      </c>
      <c r="AV258" t="str">
        <f t="shared" ref="AV258:AV321" si="211">IF($AR258="","",IF($AR258=0,$AS258*EXP($AT258*2),$AS258*(1+$AR258*$AT258*2)^(1/$AR258)))</f>
        <v/>
      </c>
      <c r="AW258" t="str">
        <f t="shared" ref="AW258:AW321" si="212">IF($AR258="","",IF($AR258=0,$AS258*EXP($AT258*3),$AS258*(1+$AR258*$AT258*3)^(1/$AR258)))</f>
        <v/>
      </c>
      <c r="AX258" t="str">
        <f t="shared" ref="AX258:AX321" si="213">IF($AR258="","",IF($AR258=0,$AS258*EXP($AT258*-2),$AS258*(1+$AR258*$AT258*-2)^(1/$AR258)))</f>
        <v/>
      </c>
      <c r="AY258" t="str">
        <f t="shared" ref="AY258:AY321" si="214">IF($AR258="","",IF($AR258=0,$AS258*EXP($AT258*-3),$AS258*(1+$AR258*$AT258*-3)^(1/$AR258)))</f>
        <v/>
      </c>
      <c r="AZ258" t="str">
        <f>IF(OR($A258="",$A258&lt;&gt;Ficha!$C$4),"",COUNTIF($A$2:$A258,Ficha!$C$4))</f>
        <v/>
      </c>
    </row>
    <row r="259" spans="1:52">
      <c r="A259" s="7" t="str">
        <f>IF(INDEX(Banco!$A:$A,ROW())="","",INDEX(Banco!$A:$A,ROW()))</f>
        <v/>
      </c>
      <c r="B259" s="7" t="str">
        <f>IF(INDEX(Banco!$B:$B,ROW())="","",INDEX(Banco!$B:$B,ROW()))</f>
        <v/>
      </c>
      <c r="C259" s="7" t="str">
        <f>IF(INDEX(Banco!$C:$C,ROW())="","",INDEX(Banco!$C:$C,ROW()))</f>
        <v/>
      </c>
      <c r="D259" s="8" t="str">
        <f>IF(INDEX(Banco!$D:$D,ROW())="","",INDEX(Banco!$D:$D,ROW()))</f>
        <v/>
      </c>
      <c r="E259" s="8" t="str">
        <f>IF(INDEX(Banco!$E:$E,ROW())="","",INDEX(Banco!$E:$E,ROW()))</f>
        <v/>
      </c>
      <c r="F259" s="9" t="str">
        <f>IF(INDEX(Banco!$F:$F,ROW())="","",INDEX(Banco!$F:$F,ROW()))</f>
        <v/>
      </c>
      <c r="G259" s="9" t="str">
        <f>IF(INDEX(Banco!$G:$G,ROW())="","",INDEX(Banco!$G:$G,ROW()))</f>
        <v/>
      </c>
      <c r="H259" s="7" t="str">
        <f>IF(INDEX(Banco!$H:$H,ROW())="","",INDEX(Banco!$H:$H,ROW()))</f>
        <v/>
      </c>
      <c r="I259" t="str">
        <f t="shared" si="172"/>
        <v/>
      </c>
      <c r="J259" s="10" t="str">
        <f t="shared" si="173"/>
        <v/>
      </c>
      <c r="K259" s="11" t="str">
        <f t="shared" si="174"/>
        <v>—</v>
      </c>
      <c r="L259" t="str">
        <f t="shared" si="175"/>
        <v/>
      </c>
      <c r="M259" s="11" t="str">
        <f t="shared" si="176"/>
        <v>—</v>
      </c>
      <c r="N259" t="str">
        <f t="shared" si="177"/>
        <v/>
      </c>
      <c r="O259" s="11" t="str">
        <f t="shared" si="178"/>
        <v>—</v>
      </c>
      <c r="P259" t="str">
        <f t="shared" si="179"/>
        <v/>
      </c>
      <c r="Q259" s="11" t="str">
        <f t="shared" si="180"/>
        <v>—</v>
      </c>
      <c r="R259" t="str">
        <f t="shared" si="181"/>
        <v/>
      </c>
      <c r="S259" t="str">
        <f t="shared" si="182"/>
        <v/>
      </c>
      <c r="T259" t="str">
        <f t="shared" si="183"/>
        <v/>
      </c>
      <c r="U259" t="str">
        <f t="shared" si="184"/>
        <v/>
      </c>
      <c r="V259" t="str">
        <f t="shared" si="185"/>
        <v/>
      </c>
      <c r="W259" t="str">
        <f t="shared" si="186"/>
        <v/>
      </c>
      <c r="X259" t="str">
        <f t="shared" si="187"/>
        <v/>
      </c>
      <c r="Y259" t="str">
        <f t="shared" si="188"/>
        <v/>
      </c>
      <c r="Z259" t="str">
        <f t="shared" si="189"/>
        <v/>
      </c>
      <c r="AA259" t="str">
        <f t="shared" si="190"/>
        <v/>
      </c>
      <c r="AB259" t="str">
        <f t="shared" si="191"/>
        <v/>
      </c>
      <c r="AC259" t="str">
        <f t="shared" si="192"/>
        <v/>
      </c>
      <c r="AD259" t="str">
        <f t="shared" si="193"/>
        <v/>
      </c>
      <c r="AE259" t="str">
        <f t="shared" si="194"/>
        <v/>
      </c>
      <c r="AF259" t="str">
        <f t="shared" si="195"/>
        <v/>
      </c>
      <c r="AG259" t="str">
        <f t="shared" si="196"/>
        <v/>
      </c>
      <c r="AH259" t="str">
        <f t="shared" si="197"/>
        <v/>
      </c>
      <c r="AI259" t="str">
        <f t="shared" si="198"/>
        <v/>
      </c>
      <c r="AJ259" t="str">
        <f t="shared" si="199"/>
        <v/>
      </c>
      <c r="AK259" t="str">
        <f t="shared" si="200"/>
        <v/>
      </c>
      <c r="AL259" t="str">
        <f t="shared" si="201"/>
        <v/>
      </c>
      <c r="AM259" t="str">
        <f t="shared" si="202"/>
        <v/>
      </c>
      <c r="AN259" t="str">
        <f t="shared" si="203"/>
        <v/>
      </c>
      <c r="AO259" t="str">
        <f t="shared" si="204"/>
        <v/>
      </c>
      <c r="AP259" t="str">
        <f t="shared" si="205"/>
        <v/>
      </c>
      <c r="AQ259" t="str">
        <f t="shared" si="206"/>
        <v/>
      </c>
      <c r="AR259" t="str">
        <f t="shared" si="207"/>
        <v/>
      </c>
      <c r="AS259" t="str">
        <f t="shared" si="208"/>
        <v/>
      </c>
      <c r="AT259" t="str">
        <f t="shared" si="209"/>
        <v/>
      </c>
      <c r="AU259" t="str">
        <f t="shared" si="210"/>
        <v/>
      </c>
      <c r="AV259" t="str">
        <f t="shared" si="211"/>
        <v/>
      </c>
      <c r="AW259" t="str">
        <f t="shared" si="212"/>
        <v/>
      </c>
      <c r="AX259" t="str">
        <f t="shared" si="213"/>
        <v/>
      </c>
      <c r="AY259" t="str">
        <f t="shared" si="214"/>
        <v/>
      </c>
      <c r="AZ259" t="str">
        <f>IF(OR($A259="",$A259&lt;&gt;Ficha!$C$4),"",COUNTIF($A$2:$A259,Ficha!$C$4))</f>
        <v/>
      </c>
    </row>
    <row r="260" spans="1:52">
      <c r="A260" s="7" t="str">
        <f>IF(INDEX(Banco!$A:$A,ROW())="","",INDEX(Banco!$A:$A,ROW()))</f>
        <v/>
      </c>
      <c r="B260" s="7" t="str">
        <f>IF(INDEX(Banco!$B:$B,ROW())="","",INDEX(Banco!$B:$B,ROW()))</f>
        <v/>
      </c>
      <c r="C260" s="7" t="str">
        <f>IF(INDEX(Banco!$C:$C,ROW())="","",INDEX(Banco!$C:$C,ROW()))</f>
        <v/>
      </c>
      <c r="D260" s="8" t="str">
        <f>IF(INDEX(Banco!$D:$D,ROW())="","",INDEX(Banco!$D:$D,ROW()))</f>
        <v/>
      </c>
      <c r="E260" s="8" t="str">
        <f>IF(INDEX(Banco!$E:$E,ROW())="","",INDEX(Banco!$E:$E,ROW()))</f>
        <v/>
      </c>
      <c r="F260" s="9" t="str">
        <f>IF(INDEX(Banco!$F:$F,ROW())="","",INDEX(Banco!$F:$F,ROW()))</f>
        <v/>
      </c>
      <c r="G260" s="9" t="str">
        <f>IF(INDEX(Banco!$G:$G,ROW())="","",INDEX(Banco!$G:$G,ROW()))</f>
        <v/>
      </c>
      <c r="H260" s="7" t="str">
        <f>IF(INDEX(Banco!$H:$H,ROW())="","",INDEX(Banco!$H:$H,ROW()))</f>
        <v/>
      </c>
      <c r="I260" t="str">
        <f t="shared" si="172"/>
        <v/>
      </c>
      <c r="J260" s="10" t="str">
        <f t="shared" si="173"/>
        <v/>
      </c>
      <c r="K260" s="11" t="str">
        <f t="shared" si="174"/>
        <v>—</v>
      </c>
      <c r="L260" t="str">
        <f t="shared" si="175"/>
        <v/>
      </c>
      <c r="M260" s="11" t="str">
        <f t="shared" si="176"/>
        <v>—</v>
      </c>
      <c r="N260" t="str">
        <f t="shared" si="177"/>
        <v/>
      </c>
      <c r="O260" s="11" t="str">
        <f t="shared" si="178"/>
        <v>—</v>
      </c>
      <c r="P260" t="str">
        <f t="shared" si="179"/>
        <v/>
      </c>
      <c r="Q260" s="11" t="str">
        <f t="shared" si="180"/>
        <v>—</v>
      </c>
      <c r="R260" t="str">
        <f t="shared" si="181"/>
        <v/>
      </c>
      <c r="S260" t="str">
        <f t="shared" si="182"/>
        <v/>
      </c>
      <c r="T260" t="str">
        <f t="shared" si="183"/>
        <v/>
      </c>
      <c r="U260" t="str">
        <f t="shared" si="184"/>
        <v/>
      </c>
      <c r="V260" t="str">
        <f t="shared" si="185"/>
        <v/>
      </c>
      <c r="W260" t="str">
        <f t="shared" si="186"/>
        <v/>
      </c>
      <c r="X260" t="str">
        <f t="shared" si="187"/>
        <v/>
      </c>
      <c r="Y260" t="str">
        <f t="shared" si="188"/>
        <v/>
      </c>
      <c r="Z260" t="str">
        <f t="shared" si="189"/>
        <v/>
      </c>
      <c r="AA260" t="str">
        <f t="shared" si="190"/>
        <v/>
      </c>
      <c r="AB260" t="str">
        <f t="shared" si="191"/>
        <v/>
      </c>
      <c r="AC260" t="str">
        <f t="shared" si="192"/>
        <v/>
      </c>
      <c r="AD260" t="str">
        <f t="shared" si="193"/>
        <v/>
      </c>
      <c r="AE260" t="str">
        <f t="shared" si="194"/>
        <v/>
      </c>
      <c r="AF260" t="str">
        <f t="shared" si="195"/>
        <v/>
      </c>
      <c r="AG260" t="str">
        <f t="shared" si="196"/>
        <v/>
      </c>
      <c r="AH260" t="str">
        <f t="shared" si="197"/>
        <v/>
      </c>
      <c r="AI260" t="str">
        <f t="shared" si="198"/>
        <v/>
      </c>
      <c r="AJ260" t="str">
        <f t="shared" si="199"/>
        <v/>
      </c>
      <c r="AK260" t="str">
        <f t="shared" si="200"/>
        <v/>
      </c>
      <c r="AL260" t="str">
        <f t="shared" si="201"/>
        <v/>
      </c>
      <c r="AM260" t="str">
        <f t="shared" si="202"/>
        <v/>
      </c>
      <c r="AN260" t="str">
        <f t="shared" si="203"/>
        <v/>
      </c>
      <c r="AO260" t="str">
        <f t="shared" si="204"/>
        <v/>
      </c>
      <c r="AP260" t="str">
        <f t="shared" si="205"/>
        <v/>
      </c>
      <c r="AQ260" t="str">
        <f t="shared" si="206"/>
        <v/>
      </c>
      <c r="AR260" t="str">
        <f t="shared" si="207"/>
        <v/>
      </c>
      <c r="AS260" t="str">
        <f t="shared" si="208"/>
        <v/>
      </c>
      <c r="AT260" t="str">
        <f t="shared" si="209"/>
        <v/>
      </c>
      <c r="AU260" t="str">
        <f t="shared" si="210"/>
        <v/>
      </c>
      <c r="AV260" t="str">
        <f t="shared" si="211"/>
        <v/>
      </c>
      <c r="AW260" t="str">
        <f t="shared" si="212"/>
        <v/>
      </c>
      <c r="AX260" t="str">
        <f t="shared" si="213"/>
        <v/>
      </c>
      <c r="AY260" t="str">
        <f t="shared" si="214"/>
        <v/>
      </c>
      <c r="AZ260" t="str">
        <f>IF(OR($A260="",$A260&lt;&gt;Ficha!$C$4),"",COUNTIF($A$2:$A260,Ficha!$C$4))</f>
        <v/>
      </c>
    </row>
    <row r="261" spans="1:52">
      <c r="A261" s="7" t="str">
        <f>IF(INDEX(Banco!$A:$A,ROW())="","",INDEX(Banco!$A:$A,ROW()))</f>
        <v/>
      </c>
      <c r="B261" s="7" t="str">
        <f>IF(INDEX(Banco!$B:$B,ROW())="","",INDEX(Banco!$B:$B,ROW()))</f>
        <v/>
      </c>
      <c r="C261" s="7" t="str">
        <f>IF(INDEX(Banco!$C:$C,ROW())="","",INDEX(Banco!$C:$C,ROW()))</f>
        <v/>
      </c>
      <c r="D261" s="8" t="str">
        <f>IF(INDEX(Banco!$D:$D,ROW())="","",INDEX(Banco!$D:$D,ROW()))</f>
        <v/>
      </c>
      <c r="E261" s="8" t="str">
        <f>IF(INDEX(Banco!$E:$E,ROW())="","",INDEX(Banco!$E:$E,ROW()))</f>
        <v/>
      </c>
      <c r="F261" s="9" t="str">
        <f>IF(INDEX(Banco!$F:$F,ROW())="","",INDEX(Banco!$F:$F,ROW()))</f>
        <v/>
      </c>
      <c r="G261" s="9" t="str">
        <f>IF(INDEX(Banco!$G:$G,ROW())="","",INDEX(Banco!$G:$G,ROW()))</f>
        <v/>
      </c>
      <c r="H261" s="7" t="str">
        <f>IF(INDEX(Banco!$H:$H,ROW())="","",INDEX(Banco!$H:$H,ROW()))</f>
        <v/>
      </c>
      <c r="I261" t="str">
        <f t="shared" si="172"/>
        <v/>
      </c>
      <c r="J261" s="10" t="str">
        <f t="shared" si="173"/>
        <v/>
      </c>
      <c r="K261" s="11" t="str">
        <f t="shared" si="174"/>
        <v>—</v>
      </c>
      <c r="L261" t="str">
        <f t="shared" si="175"/>
        <v/>
      </c>
      <c r="M261" s="11" t="str">
        <f t="shared" si="176"/>
        <v>—</v>
      </c>
      <c r="N261" t="str">
        <f t="shared" si="177"/>
        <v/>
      </c>
      <c r="O261" s="11" t="str">
        <f t="shared" si="178"/>
        <v>—</v>
      </c>
      <c r="P261" t="str">
        <f t="shared" si="179"/>
        <v/>
      </c>
      <c r="Q261" s="11" t="str">
        <f t="shared" si="180"/>
        <v>—</v>
      </c>
      <c r="R261" t="str">
        <f t="shared" si="181"/>
        <v/>
      </c>
      <c r="S261" t="str">
        <f t="shared" si="182"/>
        <v/>
      </c>
      <c r="T261" t="str">
        <f t="shared" si="183"/>
        <v/>
      </c>
      <c r="U261" t="str">
        <f t="shared" si="184"/>
        <v/>
      </c>
      <c r="V261" t="str">
        <f t="shared" si="185"/>
        <v/>
      </c>
      <c r="W261" t="str">
        <f t="shared" si="186"/>
        <v/>
      </c>
      <c r="X261" t="str">
        <f t="shared" si="187"/>
        <v/>
      </c>
      <c r="Y261" t="str">
        <f t="shared" si="188"/>
        <v/>
      </c>
      <c r="Z261" t="str">
        <f t="shared" si="189"/>
        <v/>
      </c>
      <c r="AA261" t="str">
        <f t="shared" si="190"/>
        <v/>
      </c>
      <c r="AB261" t="str">
        <f t="shared" si="191"/>
        <v/>
      </c>
      <c r="AC261" t="str">
        <f t="shared" si="192"/>
        <v/>
      </c>
      <c r="AD261" t="str">
        <f t="shared" si="193"/>
        <v/>
      </c>
      <c r="AE261" t="str">
        <f t="shared" si="194"/>
        <v/>
      </c>
      <c r="AF261" t="str">
        <f t="shared" si="195"/>
        <v/>
      </c>
      <c r="AG261" t="str">
        <f t="shared" si="196"/>
        <v/>
      </c>
      <c r="AH261" t="str">
        <f t="shared" si="197"/>
        <v/>
      </c>
      <c r="AI261" t="str">
        <f t="shared" si="198"/>
        <v/>
      </c>
      <c r="AJ261" t="str">
        <f t="shared" si="199"/>
        <v/>
      </c>
      <c r="AK261" t="str">
        <f t="shared" si="200"/>
        <v/>
      </c>
      <c r="AL261" t="str">
        <f t="shared" si="201"/>
        <v/>
      </c>
      <c r="AM261" t="str">
        <f t="shared" si="202"/>
        <v/>
      </c>
      <c r="AN261" t="str">
        <f t="shared" si="203"/>
        <v/>
      </c>
      <c r="AO261" t="str">
        <f t="shared" si="204"/>
        <v/>
      </c>
      <c r="AP261" t="str">
        <f t="shared" si="205"/>
        <v/>
      </c>
      <c r="AQ261" t="str">
        <f t="shared" si="206"/>
        <v/>
      </c>
      <c r="AR261" t="str">
        <f t="shared" si="207"/>
        <v/>
      </c>
      <c r="AS261" t="str">
        <f t="shared" si="208"/>
        <v/>
      </c>
      <c r="AT261" t="str">
        <f t="shared" si="209"/>
        <v/>
      </c>
      <c r="AU261" t="str">
        <f t="shared" si="210"/>
        <v/>
      </c>
      <c r="AV261" t="str">
        <f t="shared" si="211"/>
        <v/>
      </c>
      <c r="AW261" t="str">
        <f t="shared" si="212"/>
        <v/>
      </c>
      <c r="AX261" t="str">
        <f t="shared" si="213"/>
        <v/>
      </c>
      <c r="AY261" t="str">
        <f t="shared" si="214"/>
        <v/>
      </c>
      <c r="AZ261" t="str">
        <f>IF(OR($A261="",$A261&lt;&gt;Ficha!$C$4),"",COUNTIF($A$2:$A261,Ficha!$C$4))</f>
        <v/>
      </c>
    </row>
    <row r="262" spans="1:52">
      <c r="A262" s="7" t="str">
        <f>IF(INDEX(Banco!$A:$A,ROW())="","",INDEX(Banco!$A:$A,ROW()))</f>
        <v/>
      </c>
      <c r="B262" s="7" t="str">
        <f>IF(INDEX(Banco!$B:$B,ROW())="","",INDEX(Banco!$B:$B,ROW()))</f>
        <v/>
      </c>
      <c r="C262" s="7" t="str">
        <f>IF(INDEX(Banco!$C:$C,ROW())="","",INDEX(Banco!$C:$C,ROW()))</f>
        <v/>
      </c>
      <c r="D262" s="8" t="str">
        <f>IF(INDEX(Banco!$D:$D,ROW())="","",INDEX(Banco!$D:$D,ROW()))</f>
        <v/>
      </c>
      <c r="E262" s="8" t="str">
        <f>IF(INDEX(Banco!$E:$E,ROW())="","",INDEX(Banco!$E:$E,ROW()))</f>
        <v/>
      </c>
      <c r="F262" s="9" t="str">
        <f>IF(INDEX(Banco!$F:$F,ROW())="","",INDEX(Banco!$F:$F,ROW()))</f>
        <v/>
      </c>
      <c r="G262" s="9" t="str">
        <f>IF(INDEX(Banco!$G:$G,ROW())="","",INDEX(Banco!$G:$G,ROW()))</f>
        <v/>
      </c>
      <c r="H262" s="7" t="str">
        <f>IF(INDEX(Banco!$H:$H,ROW())="","",INDEX(Banco!$H:$H,ROW()))</f>
        <v/>
      </c>
      <c r="I262" t="str">
        <f t="shared" si="172"/>
        <v/>
      </c>
      <c r="J262" s="10" t="str">
        <f t="shared" si="173"/>
        <v/>
      </c>
      <c r="K262" s="11" t="str">
        <f t="shared" si="174"/>
        <v>—</v>
      </c>
      <c r="L262" t="str">
        <f t="shared" si="175"/>
        <v/>
      </c>
      <c r="M262" s="11" t="str">
        <f t="shared" si="176"/>
        <v>—</v>
      </c>
      <c r="N262" t="str">
        <f t="shared" si="177"/>
        <v/>
      </c>
      <c r="O262" s="11" t="str">
        <f t="shared" si="178"/>
        <v>—</v>
      </c>
      <c r="P262" t="str">
        <f t="shared" si="179"/>
        <v/>
      </c>
      <c r="Q262" s="11" t="str">
        <f t="shared" si="180"/>
        <v>—</v>
      </c>
      <c r="R262" t="str">
        <f t="shared" si="181"/>
        <v/>
      </c>
      <c r="S262" t="str">
        <f t="shared" si="182"/>
        <v/>
      </c>
      <c r="T262" t="str">
        <f t="shared" si="183"/>
        <v/>
      </c>
      <c r="U262" t="str">
        <f t="shared" si="184"/>
        <v/>
      </c>
      <c r="V262" t="str">
        <f t="shared" si="185"/>
        <v/>
      </c>
      <c r="W262" t="str">
        <f t="shared" si="186"/>
        <v/>
      </c>
      <c r="X262" t="str">
        <f t="shared" si="187"/>
        <v/>
      </c>
      <c r="Y262" t="str">
        <f t="shared" si="188"/>
        <v/>
      </c>
      <c r="Z262" t="str">
        <f t="shared" si="189"/>
        <v/>
      </c>
      <c r="AA262" t="str">
        <f t="shared" si="190"/>
        <v/>
      </c>
      <c r="AB262" t="str">
        <f t="shared" si="191"/>
        <v/>
      </c>
      <c r="AC262" t="str">
        <f t="shared" si="192"/>
        <v/>
      </c>
      <c r="AD262" t="str">
        <f t="shared" si="193"/>
        <v/>
      </c>
      <c r="AE262" t="str">
        <f t="shared" si="194"/>
        <v/>
      </c>
      <c r="AF262" t="str">
        <f t="shared" si="195"/>
        <v/>
      </c>
      <c r="AG262" t="str">
        <f t="shared" si="196"/>
        <v/>
      </c>
      <c r="AH262" t="str">
        <f t="shared" si="197"/>
        <v/>
      </c>
      <c r="AI262" t="str">
        <f t="shared" si="198"/>
        <v/>
      </c>
      <c r="AJ262" t="str">
        <f t="shared" si="199"/>
        <v/>
      </c>
      <c r="AK262" t="str">
        <f t="shared" si="200"/>
        <v/>
      </c>
      <c r="AL262" t="str">
        <f t="shared" si="201"/>
        <v/>
      </c>
      <c r="AM262" t="str">
        <f t="shared" si="202"/>
        <v/>
      </c>
      <c r="AN262" t="str">
        <f t="shared" si="203"/>
        <v/>
      </c>
      <c r="AO262" t="str">
        <f t="shared" si="204"/>
        <v/>
      </c>
      <c r="AP262" t="str">
        <f t="shared" si="205"/>
        <v/>
      </c>
      <c r="AQ262" t="str">
        <f t="shared" si="206"/>
        <v/>
      </c>
      <c r="AR262" t="str">
        <f t="shared" si="207"/>
        <v/>
      </c>
      <c r="AS262" t="str">
        <f t="shared" si="208"/>
        <v/>
      </c>
      <c r="AT262" t="str">
        <f t="shared" si="209"/>
        <v/>
      </c>
      <c r="AU262" t="str">
        <f t="shared" si="210"/>
        <v/>
      </c>
      <c r="AV262" t="str">
        <f t="shared" si="211"/>
        <v/>
      </c>
      <c r="AW262" t="str">
        <f t="shared" si="212"/>
        <v/>
      </c>
      <c r="AX262" t="str">
        <f t="shared" si="213"/>
        <v/>
      </c>
      <c r="AY262" t="str">
        <f t="shared" si="214"/>
        <v/>
      </c>
      <c r="AZ262" t="str">
        <f>IF(OR($A262="",$A262&lt;&gt;Ficha!$C$4),"",COUNTIF($A$2:$A262,Ficha!$C$4))</f>
        <v/>
      </c>
    </row>
    <row r="263" spans="1:52">
      <c r="A263" s="7" t="str">
        <f>IF(INDEX(Banco!$A:$A,ROW())="","",INDEX(Banco!$A:$A,ROW()))</f>
        <v/>
      </c>
      <c r="B263" s="7" t="str">
        <f>IF(INDEX(Banco!$B:$B,ROW())="","",INDEX(Banco!$B:$B,ROW()))</f>
        <v/>
      </c>
      <c r="C263" s="7" t="str">
        <f>IF(INDEX(Banco!$C:$C,ROW())="","",INDEX(Banco!$C:$C,ROW()))</f>
        <v/>
      </c>
      <c r="D263" s="8" t="str">
        <f>IF(INDEX(Banco!$D:$D,ROW())="","",INDEX(Banco!$D:$D,ROW()))</f>
        <v/>
      </c>
      <c r="E263" s="8" t="str">
        <f>IF(INDEX(Banco!$E:$E,ROW())="","",INDEX(Banco!$E:$E,ROW()))</f>
        <v/>
      </c>
      <c r="F263" s="9" t="str">
        <f>IF(INDEX(Banco!$F:$F,ROW())="","",INDEX(Banco!$F:$F,ROW()))</f>
        <v/>
      </c>
      <c r="G263" s="9" t="str">
        <f>IF(INDEX(Banco!$G:$G,ROW())="","",INDEX(Banco!$G:$G,ROW()))</f>
        <v/>
      </c>
      <c r="H263" s="7" t="str">
        <f>IF(INDEX(Banco!$H:$H,ROW())="","",INDEX(Banco!$H:$H,ROW()))</f>
        <v/>
      </c>
      <c r="I263" t="str">
        <f t="shared" si="172"/>
        <v/>
      </c>
      <c r="J263" s="10" t="str">
        <f t="shared" si="173"/>
        <v/>
      </c>
      <c r="K263" s="11" t="str">
        <f t="shared" si="174"/>
        <v>—</v>
      </c>
      <c r="L263" t="str">
        <f t="shared" si="175"/>
        <v/>
      </c>
      <c r="M263" s="11" t="str">
        <f t="shared" si="176"/>
        <v>—</v>
      </c>
      <c r="N263" t="str">
        <f t="shared" si="177"/>
        <v/>
      </c>
      <c r="O263" s="11" t="str">
        <f t="shared" si="178"/>
        <v>—</v>
      </c>
      <c r="P263" t="str">
        <f t="shared" si="179"/>
        <v/>
      </c>
      <c r="Q263" s="11" t="str">
        <f t="shared" si="180"/>
        <v>—</v>
      </c>
      <c r="R263" t="str">
        <f t="shared" si="181"/>
        <v/>
      </c>
      <c r="S263" t="str">
        <f t="shared" si="182"/>
        <v/>
      </c>
      <c r="T263" t="str">
        <f t="shared" si="183"/>
        <v/>
      </c>
      <c r="U263" t="str">
        <f t="shared" si="184"/>
        <v/>
      </c>
      <c r="V263" t="str">
        <f t="shared" si="185"/>
        <v/>
      </c>
      <c r="W263" t="str">
        <f t="shared" si="186"/>
        <v/>
      </c>
      <c r="X263" t="str">
        <f t="shared" si="187"/>
        <v/>
      </c>
      <c r="Y263" t="str">
        <f t="shared" si="188"/>
        <v/>
      </c>
      <c r="Z263" t="str">
        <f t="shared" si="189"/>
        <v/>
      </c>
      <c r="AA263" t="str">
        <f t="shared" si="190"/>
        <v/>
      </c>
      <c r="AB263" t="str">
        <f t="shared" si="191"/>
        <v/>
      </c>
      <c r="AC263" t="str">
        <f t="shared" si="192"/>
        <v/>
      </c>
      <c r="AD263" t="str">
        <f t="shared" si="193"/>
        <v/>
      </c>
      <c r="AE263" t="str">
        <f t="shared" si="194"/>
        <v/>
      </c>
      <c r="AF263" t="str">
        <f t="shared" si="195"/>
        <v/>
      </c>
      <c r="AG263" t="str">
        <f t="shared" si="196"/>
        <v/>
      </c>
      <c r="AH263" t="str">
        <f t="shared" si="197"/>
        <v/>
      </c>
      <c r="AI263" t="str">
        <f t="shared" si="198"/>
        <v/>
      </c>
      <c r="AJ263" t="str">
        <f t="shared" si="199"/>
        <v/>
      </c>
      <c r="AK263" t="str">
        <f t="shared" si="200"/>
        <v/>
      </c>
      <c r="AL263" t="str">
        <f t="shared" si="201"/>
        <v/>
      </c>
      <c r="AM263" t="str">
        <f t="shared" si="202"/>
        <v/>
      </c>
      <c r="AN263" t="str">
        <f t="shared" si="203"/>
        <v/>
      </c>
      <c r="AO263" t="str">
        <f t="shared" si="204"/>
        <v/>
      </c>
      <c r="AP263" t="str">
        <f t="shared" si="205"/>
        <v/>
      </c>
      <c r="AQ263" t="str">
        <f t="shared" si="206"/>
        <v/>
      </c>
      <c r="AR263" t="str">
        <f t="shared" si="207"/>
        <v/>
      </c>
      <c r="AS263" t="str">
        <f t="shared" si="208"/>
        <v/>
      </c>
      <c r="AT263" t="str">
        <f t="shared" si="209"/>
        <v/>
      </c>
      <c r="AU263" t="str">
        <f t="shared" si="210"/>
        <v/>
      </c>
      <c r="AV263" t="str">
        <f t="shared" si="211"/>
        <v/>
      </c>
      <c r="AW263" t="str">
        <f t="shared" si="212"/>
        <v/>
      </c>
      <c r="AX263" t="str">
        <f t="shared" si="213"/>
        <v/>
      </c>
      <c r="AY263" t="str">
        <f t="shared" si="214"/>
        <v/>
      </c>
      <c r="AZ263" t="str">
        <f>IF(OR($A263="",$A263&lt;&gt;Ficha!$C$4),"",COUNTIF($A$2:$A263,Ficha!$C$4))</f>
        <v/>
      </c>
    </row>
    <row r="264" spans="1:52">
      <c r="A264" s="7" t="str">
        <f>IF(INDEX(Banco!$A:$A,ROW())="","",INDEX(Banco!$A:$A,ROW()))</f>
        <v/>
      </c>
      <c r="B264" s="7" t="str">
        <f>IF(INDEX(Banco!$B:$B,ROW())="","",INDEX(Banco!$B:$B,ROW()))</f>
        <v/>
      </c>
      <c r="C264" s="7" t="str">
        <f>IF(INDEX(Banco!$C:$C,ROW())="","",INDEX(Banco!$C:$C,ROW()))</f>
        <v/>
      </c>
      <c r="D264" s="8" t="str">
        <f>IF(INDEX(Banco!$D:$D,ROW())="","",INDEX(Banco!$D:$D,ROW()))</f>
        <v/>
      </c>
      <c r="E264" s="8" t="str">
        <f>IF(INDEX(Banco!$E:$E,ROW())="","",INDEX(Banco!$E:$E,ROW()))</f>
        <v/>
      </c>
      <c r="F264" s="9" t="str">
        <f>IF(INDEX(Banco!$F:$F,ROW())="","",INDEX(Banco!$F:$F,ROW()))</f>
        <v/>
      </c>
      <c r="G264" s="9" t="str">
        <f>IF(INDEX(Banco!$G:$G,ROW())="","",INDEX(Banco!$G:$G,ROW()))</f>
        <v/>
      </c>
      <c r="H264" s="7" t="str">
        <f>IF(INDEX(Banco!$H:$H,ROW())="","",INDEX(Banco!$H:$H,ROW()))</f>
        <v/>
      </c>
      <c r="I264" t="str">
        <f t="shared" si="172"/>
        <v/>
      </c>
      <c r="J264" s="10" t="str">
        <f t="shared" si="173"/>
        <v/>
      </c>
      <c r="K264" s="11" t="str">
        <f t="shared" si="174"/>
        <v>—</v>
      </c>
      <c r="L264" t="str">
        <f t="shared" si="175"/>
        <v/>
      </c>
      <c r="M264" s="11" t="str">
        <f t="shared" si="176"/>
        <v>—</v>
      </c>
      <c r="N264" t="str">
        <f t="shared" si="177"/>
        <v/>
      </c>
      <c r="O264" s="11" t="str">
        <f t="shared" si="178"/>
        <v>—</v>
      </c>
      <c r="P264" t="str">
        <f t="shared" si="179"/>
        <v/>
      </c>
      <c r="Q264" s="11" t="str">
        <f t="shared" si="180"/>
        <v>—</v>
      </c>
      <c r="R264" t="str">
        <f t="shared" si="181"/>
        <v/>
      </c>
      <c r="S264" t="str">
        <f t="shared" si="182"/>
        <v/>
      </c>
      <c r="T264" t="str">
        <f t="shared" si="183"/>
        <v/>
      </c>
      <c r="U264" t="str">
        <f t="shared" si="184"/>
        <v/>
      </c>
      <c r="V264" t="str">
        <f t="shared" si="185"/>
        <v/>
      </c>
      <c r="W264" t="str">
        <f t="shared" si="186"/>
        <v/>
      </c>
      <c r="X264" t="str">
        <f t="shared" si="187"/>
        <v/>
      </c>
      <c r="Y264" t="str">
        <f t="shared" si="188"/>
        <v/>
      </c>
      <c r="Z264" t="str">
        <f t="shared" si="189"/>
        <v/>
      </c>
      <c r="AA264" t="str">
        <f t="shared" si="190"/>
        <v/>
      </c>
      <c r="AB264" t="str">
        <f t="shared" si="191"/>
        <v/>
      </c>
      <c r="AC264" t="str">
        <f t="shared" si="192"/>
        <v/>
      </c>
      <c r="AD264" t="str">
        <f t="shared" si="193"/>
        <v/>
      </c>
      <c r="AE264" t="str">
        <f t="shared" si="194"/>
        <v/>
      </c>
      <c r="AF264" t="str">
        <f t="shared" si="195"/>
        <v/>
      </c>
      <c r="AG264" t="str">
        <f t="shared" si="196"/>
        <v/>
      </c>
      <c r="AH264" t="str">
        <f t="shared" si="197"/>
        <v/>
      </c>
      <c r="AI264" t="str">
        <f t="shared" si="198"/>
        <v/>
      </c>
      <c r="AJ264" t="str">
        <f t="shared" si="199"/>
        <v/>
      </c>
      <c r="AK264" t="str">
        <f t="shared" si="200"/>
        <v/>
      </c>
      <c r="AL264" t="str">
        <f t="shared" si="201"/>
        <v/>
      </c>
      <c r="AM264" t="str">
        <f t="shared" si="202"/>
        <v/>
      </c>
      <c r="AN264" t="str">
        <f t="shared" si="203"/>
        <v/>
      </c>
      <c r="AO264" t="str">
        <f t="shared" si="204"/>
        <v/>
      </c>
      <c r="AP264" t="str">
        <f t="shared" si="205"/>
        <v/>
      </c>
      <c r="AQ264" t="str">
        <f t="shared" si="206"/>
        <v/>
      </c>
      <c r="AR264" t="str">
        <f t="shared" si="207"/>
        <v/>
      </c>
      <c r="AS264" t="str">
        <f t="shared" si="208"/>
        <v/>
      </c>
      <c r="AT264" t="str">
        <f t="shared" si="209"/>
        <v/>
      </c>
      <c r="AU264" t="str">
        <f t="shared" si="210"/>
        <v/>
      </c>
      <c r="AV264" t="str">
        <f t="shared" si="211"/>
        <v/>
      </c>
      <c r="AW264" t="str">
        <f t="shared" si="212"/>
        <v/>
      </c>
      <c r="AX264" t="str">
        <f t="shared" si="213"/>
        <v/>
      </c>
      <c r="AY264" t="str">
        <f t="shared" si="214"/>
        <v/>
      </c>
      <c r="AZ264" t="str">
        <f>IF(OR($A264="",$A264&lt;&gt;Ficha!$C$4),"",COUNTIF($A$2:$A264,Ficha!$C$4))</f>
        <v/>
      </c>
    </row>
    <row r="265" spans="1:52">
      <c r="A265" s="7" t="str">
        <f>IF(INDEX(Banco!$A:$A,ROW())="","",INDEX(Banco!$A:$A,ROW()))</f>
        <v/>
      </c>
      <c r="B265" s="7" t="str">
        <f>IF(INDEX(Banco!$B:$B,ROW())="","",INDEX(Banco!$B:$B,ROW()))</f>
        <v/>
      </c>
      <c r="C265" s="7" t="str">
        <f>IF(INDEX(Banco!$C:$C,ROW())="","",INDEX(Banco!$C:$C,ROW()))</f>
        <v/>
      </c>
      <c r="D265" s="8" t="str">
        <f>IF(INDEX(Banco!$D:$D,ROW())="","",INDEX(Banco!$D:$D,ROW()))</f>
        <v/>
      </c>
      <c r="E265" s="8" t="str">
        <f>IF(INDEX(Banco!$E:$E,ROW())="","",INDEX(Banco!$E:$E,ROW()))</f>
        <v/>
      </c>
      <c r="F265" s="9" t="str">
        <f>IF(INDEX(Banco!$F:$F,ROW())="","",INDEX(Banco!$F:$F,ROW()))</f>
        <v/>
      </c>
      <c r="G265" s="9" t="str">
        <f>IF(INDEX(Banco!$G:$G,ROW())="","",INDEX(Banco!$G:$G,ROW()))</f>
        <v/>
      </c>
      <c r="H265" s="7" t="str">
        <f>IF(INDEX(Banco!$H:$H,ROW())="","",INDEX(Banco!$H:$H,ROW()))</f>
        <v/>
      </c>
      <c r="I265" t="str">
        <f t="shared" si="172"/>
        <v/>
      </c>
      <c r="J265" s="10" t="str">
        <f t="shared" si="173"/>
        <v/>
      </c>
      <c r="K265" s="11" t="str">
        <f t="shared" si="174"/>
        <v>—</v>
      </c>
      <c r="L265" t="str">
        <f t="shared" si="175"/>
        <v/>
      </c>
      <c r="M265" s="11" t="str">
        <f t="shared" si="176"/>
        <v>—</v>
      </c>
      <c r="N265" t="str">
        <f t="shared" si="177"/>
        <v/>
      </c>
      <c r="O265" s="11" t="str">
        <f t="shared" si="178"/>
        <v>—</v>
      </c>
      <c r="P265" t="str">
        <f t="shared" si="179"/>
        <v/>
      </c>
      <c r="Q265" s="11" t="str">
        <f t="shared" si="180"/>
        <v>—</v>
      </c>
      <c r="R265" t="str">
        <f t="shared" si="181"/>
        <v/>
      </c>
      <c r="S265" t="str">
        <f t="shared" si="182"/>
        <v/>
      </c>
      <c r="T265" t="str">
        <f t="shared" si="183"/>
        <v/>
      </c>
      <c r="U265" t="str">
        <f t="shared" si="184"/>
        <v/>
      </c>
      <c r="V265" t="str">
        <f t="shared" si="185"/>
        <v/>
      </c>
      <c r="W265" t="str">
        <f t="shared" si="186"/>
        <v/>
      </c>
      <c r="X265" t="str">
        <f t="shared" si="187"/>
        <v/>
      </c>
      <c r="Y265" t="str">
        <f t="shared" si="188"/>
        <v/>
      </c>
      <c r="Z265" t="str">
        <f t="shared" si="189"/>
        <v/>
      </c>
      <c r="AA265" t="str">
        <f t="shared" si="190"/>
        <v/>
      </c>
      <c r="AB265" t="str">
        <f t="shared" si="191"/>
        <v/>
      </c>
      <c r="AC265" t="str">
        <f t="shared" si="192"/>
        <v/>
      </c>
      <c r="AD265" t="str">
        <f t="shared" si="193"/>
        <v/>
      </c>
      <c r="AE265" t="str">
        <f t="shared" si="194"/>
        <v/>
      </c>
      <c r="AF265" t="str">
        <f t="shared" si="195"/>
        <v/>
      </c>
      <c r="AG265" t="str">
        <f t="shared" si="196"/>
        <v/>
      </c>
      <c r="AH265" t="str">
        <f t="shared" si="197"/>
        <v/>
      </c>
      <c r="AI265" t="str">
        <f t="shared" si="198"/>
        <v/>
      </c>
      <c r="AJ265" t="str">
        <f t="shared" si="199"/>
        <v/>
      </c>
      <c r="AK265" t="str">
        <f t="shared" si="200"/>
        <v/>
      </c>
      <c r="AL265" t="str">
        <f t="shared" si="201"/>
        <v/>
      </c>
      <c r="AM265" t="str">
        <f t="shared" si="202"/>
        <v/>
      </c>
      <c r="AN265" t="str">
        <f t="shared" si="203"/>
        <v/>
      </c>
      <c r="AO265" t="str">
        <f t="shared" si="204"/>
        <v/>
      </c>
      <c r="AP265" t="str">
        <f t="shared" si="205"/>
        <v/>
      </c>
      <c r="AQ265" t="str">
        <f t="shared" si="206"/>
        <v/>
      </c>
      <c r="AR265" t="str">
        <f t="shared" si="207"/>
        <v/>
      </c>
      <c r="AS265" t="str">
        <f t="shared" si="208"/>
        <v/>
      </c>
      <c r="AT265" t="str">
        <f t="shared" si="209"/>
        <v/>
      </c>
      <c r="AU265" t="str">
        <f t="shared" si="210"/>
        <v/>
      </c>
      <c r="AV265" t="str">
        <f t="shared" si="211"/>
        <v/>
      </c>
      <c r="AW265" t="str">
        <f t="shared" si="212"/>
        <v/>
      </c>
      <c r="AX265" t="str">
        <f t="shared" si="213"/>
        <v/>
      </c>
      <c r="AY265" t="str">
        <f t="shared" si="214"/>
        <v/>
      </c>
      <c r="AZ265" t="str">
        <f>IF(OR($A265="",$A265&lt;&gt;Ficha!$C$4),"",COUNTIF($A$2:$A265,Ficha!$C$4))</f>
        <v/>
      </c>
    </row>
    <row r="266" spans="1:52">
      <c r="A266" s="7" t="str">
        <f>IF(INDEX(Banco!$A:$A,ROW())="","",INDEX(Banco!$A:$A,ROW()))</f>
        <v/>
      </c>
      <c r="B266" s="7" t="str">
        <f>IF(INDEX(Banco!$B:$B,ROW())="","",INDEX(Banco!$B:$B,ROW()))</f>
        <v/>
      </c>
      <c r="C266" s="7" t="str">
        <f>IF(INDEX(Banco!$C:$C,ROW())="","",INDEX(Banco!$C:$C,ROW()))</f>
        <v/>
      </c>
      <c r="D266" s="8" t="str">
        <f>IF(INDEX(Banco!$D:$D,ROW())="","",INDEX(Banco!$D:$D,ROW()))</f>
        <v/>
      </c>
      <c r="E266" s="8" t="str">
        <f>IF(INDEX(Banco!$E:$E,ROW())="","",INDEX(Banco!$E:$E,ROW()))</f>
        <v/>
      </c>
      <c r="F266" s="9" t="str">
        <f>IF(INDEX(Banco!$F:$F,ROW())="","",INDEX(Banco!$F:$F,ROW()))</f>
        <v/>
      </c>
      <c r="G266" s="9" t="str">
        <f>IF(INDEX(Banco!$G:$G,ROW())="","",INDEX(Banco!$G:$G,ROW()))</f>
        <v/>
      </c>
      <c r="H266" s="7" t="str">
        <f>IF(INDEX(Banco!$H:$H,ROW())="","",INDEX(Banco!$H:$H,ROW()))</f>
        <v/>
      </c>
      <c r="I266" t="str">
        <f t="shared" si="172"/>
        <v/>
      </c>
      <c r="J266" s="10" t="str">
        <f t="shared" si="173"/>
        <v/>
      </c>
      <c r="K266" s="11" t="str">
        <f t="shared" si="174"/>
        <v>—</v>
      </c>
      <c r="L266" t="str">
        <f t="shared" si="175"/>
        <v/>
      </c>
      <c r="M266" s="11" t="str">
        <f t="shared" si="176"/>
        <v>—</v>
      </c>
      <c r="N266" t="str">
        <f t="shared" si="177"/>
        <v/>
      </c>
      <c r="O266" s="11" t="str">
        <f t="shared" si="178"/>
        <v>—</v>
      </c>
      <c r="P266" t="str">
        <f t="shared" si="179"/>
        <v/>
      </c>
      <c r="Q266" s="11" t="str">
        <f t="shared" si="180"/>
        <v>—</v>
      </c>
      <c r="R266" t="str">
        <f t="shared" si="181"/>
        <v/>
      </c>
      <c r="S266" t="str">
        <f t="shared" si="182"/>
        <v/>
      </c>
      <c r="T266" t="str">
        <f t="shared" si="183"/>
        <v/>
      </c>
      <c r="U266" t="str">
        <f t="shared" si="184"/>
        <v/>
      </c>
      <c r="V266" t="str">
        <f t="shared" si="185"/>
        <v/>
      </c>
      <c r="W266" t="str">
        <f t="shared" si="186"/>
        <v/>
      </c>
      <c r="X266" t="str">
        <f t="shared" si="187"/>
        <v/>
      </c>
      <c r="Y266" t="str">
        <f t="shared" si="188"/>
        <v/>
      </c>
      <c r="Z266" t="str">
        <f t="shared" si="189"/>
        <v/>
      </c>
      <c r="AA266" t="str">
        <f t="shared" si="190"/>
        <v/>
      </c>
      <c r="AB266" t="str">
        <f t="shared" si="191"/>
        <v/>
      </c>
      <c r="AC266" t="str">
        <f t="shared" si="192"/>
        <v/>
      </c>
      <c r="AD266" t="str">
        <f t="shared" si="193"/>
        <v/>
      </c>
      <c r="AE266" t="str">
        <f t="shared" si="194"/>
        <v/>
      </c>
      <c r="AF266" t="str">
        <f t="shared" si="195"/>
        <v/>
      </c>
      <c r="AG266" t="str">
        <f t="shared" si="196"/>
        <v/>
      </c>
      <c r="AH266" t="str">
        <f t="shared" si="197"/>
        <v/>
      </c>
      <c r="AI266" t="str">
        <f t="shared" si="198"/>
        <v/>
      </c>
      <c r="AJ266" t="str">
        <f t="shared" si="199"/>
        <v/>
      </c>
      <c r="AK266" t="str">
        <f t="shared" si="200"/>
        <v/>
      </c>
      <c r="AL266" t="str">
        <f t="shared" si="201"/>
        <v/>
      </c>
      <c r="AM266" t="str">
        <f t="shared" si="202"/>
        <v/>
      </c>
      <c r="AN266" t="str">
        <f t="shared" si="203"/>
        <v/>
      </c>
      <c r="AO266" t="str">
        <f t="shared" si="204"/>
        <v/>
      </c>
      <c r="AP266" t="str">
        <f t="shared" si="205"/>
        <v/>
      </c>
      <c r="AQ266" t="str">
        <f t="shared" si="206"/>
        <v/>
      </c>
      <c r="AR266" t="str">
        <f t="shared" si="207"/>
        <v/>
      </c>
      <c r="AS266" t="str">
        <f t="shared" si="208"/>
        <v/>
      </c>
      <c r="AT266" t="str">
        <f t="shared" si="209"/>
        <v/>
      </c>
      <c r="AU266" t="str">
        <f t="shared" si="210"/>
        <v/>
      </c>
      <c r="AV266" t="str">
        <f t="shared" si="211"/>
        <v/>
      </c>
      <c r="AW266" t="str">
        <f t="shared" si="212"/>
        <v/>
      </c>
      <c r="AX266" t="str">
        <f t="shared" si="213"/>
        <v/>
      </c>
      <c r="AY266" t="str">
        <f t="shared" si="214"/>
        <v/>
      </c>
      <c r="AZ266" t="str">
        <f>IF(OR($A266="",$A266&lt;&gt;Ficha!$C$4),"",COUNTIF($A$2:$A266,Ficha!$C$4))</f>
        <v/>
      </c>
    </row>
    <row r="267" spans="1:52">
      <c r="A267" s="7" t="str">
        <f>IF(INDEX(Banco!$A:$A,ROW())="","",INDEX(Banco!$A:$A,ROW()))</f>
        <v/>
      </c>
      <c r="B267" s="7" t="str">
        <f>IF(INDEX(Banco!$B:$B,ROW())="","",INDEX(Banco!$B:$B,ROW()))</f>
        <v/>
      </c>
      <c r="C267" s="7" t="str">
        <f>IF(INDEX(Banco!$C:$C,ROW())="","",INDEX(Banco!$C:$C,ROW()))</f>
        <v/>
      </c>
      <c r="D267" s="8" t="str">
        <f>IF(INDEX(Banco!$D:$D,ROW())="","",INDEX(Banco!$D:$D,ROW()))</f>
        <v/>
      </c>
      <c r="E267" s="8" t="str">
        <f>IF(INDEX(Banco!$E:$E,ROW())="","",INDEX(Banco!$E:$E,ROW()))</f>
        <v/>
      </c>
      <c r="F267" s="9" t="str">
        <f>IF(INDEX(Banco!$F:$F,ROW())="","",INDEX(Banco!$F:$F,ROW()))</f>
        <v/>
      </c>
      <c r="G267" s="9" t="str">
        <f>IF(INDEX(Banco!$G:$G,ROW())="","",INDEX(Banco!$G:$G,ROW()))</f>
        <v/>
      </c>
      <c r="H267" s="7" t="str">
        <f>IF(INDEX(Banco!$H:$H,ROW())="","",INDEX(Banco!$H:$H,ROW()))</f>
        <v/>
      </c>
      <c r="I267" t="str">
        <f t="shared" si="172"/>
        <v/>
      </c>
      <c r="J267" s="10" t="str">
        <f t="shared" si="173"/>
        <v/>
      </c>
      <c r="K267" s="11" t="str">
        <f t="shared" si="174"/>
        <v>—</v>
      </c>
      <c r="L267" t="str">
        <f t="shared" si="175"/>
        <v/>
      </c>
      <c r="M267" s="11" t="str">
        <f t="shared" si="176"/>
        <v>—</v>
      </c>
      <c r="N267" t="str">
        <f t="shared" si="177"/>
        <v/>
      </c>
      <c r="O267" s="11" t="str">
        <f t="shared" si="178"/>
        <v>—</v>
      </c>
      <c r="P267" t="str">
        <f t="shared" si="179"/>
        <v/>
      </c>
      <c r="Q267" s="11" t="str">
        <f t="shared" si="180"/>
        <v>—</v>
      </c>
      <c r="R267" t="str">
        <f t="shared" si="181"/>
        <v/>
      </c>
      <c r="S267" t="str">
        <f t="shared" si="182"/>
        <v/>
      </c>
      <c r="T267" t="str">
        <f t="shared" si="183"/>
        <v/>
      </c>
      <c r="U267" t="str">
        <f t="shared" si="184"/>
        <v/>
      </c>
      <c r="V267" t="str">
        <f t="shared" si="185"/>
        <v/>
      </c>
      <c r="W267" t="str">
        <f t="shared" si="186"/>
        <v/>
      </c>
      <c r="X267" t="str">
        <f t="shared" si="187"/>
        <v/>
      </c>
      <c r="Y267" t="str">
        <f t="shared" si="188"/>
        <v/>
      </c>
      <c r="Z267" t="str">
        <f t="shared" si="189"/>
        <v/>
      </c>
      <c r="AA267" t="str">
        <f t="shared" si="190"/>
        <v/>
      </c>
      <c r="AB267" t="str">
        <f t="shared" si="191"/>
        <v/>
      </c>
      <c r="AC267" t="str">
        <f t="shared" si="192"/>
        <v/>
      </c>
      <c r="AD267" t="str">
        <f t="shared" si="193"/>
        <v/>
      </c>
      <c r="AE267" t="str">
        <f t="shared" si="194"/>
        <v/>
      </c>
      <c r="AF267" t="str">
        <f t="shared" si="195"/>
        <v/>
      </c>
      <c r="AG267" t="str">
        <f t="shared" si="196"/>
        <v/>
      </c>
      <c r="AH267" t="str">
        <f t="shared" si="197"/>
        <v/>
      </c>
      <c r="AI267" t="str">
        <f t="shared" si="198"/>
        <v/>
      </c>
      <c r="AJ267" t="str">
        <f t="shared" si="199"/>
        <v/>
      </c>
      <c r="AK267" t="str">
        <f t="shared" si="200"/>
        <v/>
      </c>
      <c r="AL267" t="str">
        <f t="shared" si="201"/>
        <v/>
      </c>
      <c r="AM267" t="str">
        <f t="shared" si="202"/>
        <v/>
      </c>
      <c r="AN267" t="str">
        <f t="shared" si="203"/>
        <v/>
      </c>
      <c r="AO267" t="str">
        <f t="shared" si="204"/>
        <v/>
      </c>
      <c r="AP267" t="str">
        <f t="shared" si="205"/>
        <v/>
      </c>
      <c r="AQ267" t="str">
        <f t="shared" si="206"/>
        <v/>
      </c>
      <c r="AR267" t="str">
        <f t="shared" si="207"/>
        <v/>
      </c>
      <c r="AS267" t="str">
        <f t="shared" si="208"/>
        <v/>
      </c>
      <c r="AT267" t="str">
        <f t="shared" si="209"/>
        <v/>
      </c>
      <c r="AU267" t="str">
        <f t="shared" si="210"/>
        <v/>
      </c>
      <c r="AV267" t="str">
        <f t="shared" si="211"/>
        <v/>
      </c>
      <c r="AW267" t="str">
        <f t="shared" si="212"/>
        <v/>
      </c>
      <c r="AX267" t="str">
        <f t="shared" si="213"/>
        <v/>
      </c>
      <c r="AY267" t="str">
        <f t="shared" si="214"/>
        <v/>
      </c>
      <c r="AZ267" t="str">
        <f>IF(OR($A267="",$A267&lt;&gt;Ficha!$C$4),"",COUNTIF($A$2:$A267,Ficha!$C$4))</f>
        <v/>
      </c>
    </row>
    <row r="268" spans="1:52">
      <c r="A268" s="7" t="str">
        <f>IF(INDEX(Banco!$A:$A,ROW())="","",INDEX(Banco!$A:$A,ROW()))</f>
        <v/>
      </c>
      <c r="B268" s="7" t="str">
        <f>IF(INDEX(Banco!$B:$B,ROW())="","",INDEX(Banco!$B:$B,ROW()))</f>
        <v/>
      </c>
      <c r="C268" s="7" t="str">
        <f>IF(INDEX(Banco!$C:$C,ROW())="","",INDEX(Banco!$C:$C,ROW()))</f>
        <v/>
      </c>
      <c r="D268" s="8" t="str">
        <f>IF(INDEX(Banco!$D:$D,ROW())="","",INDEX(Banco!$D:$D,ROW()))</f>
        <v/>
      </c>
      <c r="E268" s="8" t="str">
        <f>IF(INDEX(Banco!$E:$E,ROW())="","",INDEX(Banco!$E:$E,ROW()))</f>
        <v/>
      </c>
      <c r="F268" s="9" t="str">
        <f>IF(INDEX(Banco!$F:$F,ROW())="","",INDEX(Banco!$F:$F,ROW()))</f>
        <v/>
      </c>
      <c r="G268" s="9" t="str">
        <f>IF(INDEX(Banco!$G:$G,ROW())="","",INDEX(Banco!$G:$G,ROW()))</f>
        <v/>
      </c>
      <c r="H268" s="7" t="str">
        <f>IF(INDEX(Banco!$H:$H,ROW())="","",INDEX(Banco!$H:$H,ROW()))</f>
        <v/>
      </c>
      <c r="I268" t="str">
        <f t="shared" si="172"/>
        <v/>
      </c>
      <c r="J268" s="10" t="str">
        <f t="shared" si="173"/>
        <v/>
      </c>
      <c r="K268" s="11" t="str">
        <f t="shared" si="174"/>
        <v>—</v>
      </c>
      <c r="L268" t="str">
        <f t="shared" si="175"/>
        <v/>
      </c>
      <c r="M268" s="11" t="str">
        <f t="shared" si="176"/>
        <v>—</v>
      </c>
      <c r="N268" t="str">
        <f t="shared" si="177"/>
        <v/>
      </c>
      <c r="O268" s="11" t="str">
        <f t="shared" si="178"/>
        <v>—</v>
      </c>
      <c r="P268" t="str">
        <f t="shared" si="179"/>
        <v/>
      </c>
      <c r="Q268" s="11" t="str">
        <f t="shared" si="180"/>
        <v>—</v>
      </c>
      <c r="R268" t="str">
        <f t="shared" si="181"/>
        <v/>
      </c>
      <c r="S268" t="str">
        <f t="shared" si="182"/>
        <v/>
      </c>
      <c r="T268" t="str">
        <f t="shared" si="183"/>
        <v/>
      </c>
      <c r="U268" t="str">
        <f t="shared" si="184"/>
        <v/>
      </c>
      <c r="V268" t="str">
        <f t="shared" si="185"/>
        <v/>
      </c>
      <c r="W268" t="str">
        <f t="shared" si="186"/>
        <v/>
      </c>
      <c r="X268" t="str">
        <f t="shared" si="187"/>
        <v/>
      </c>
      <c r="Y268" t="str">
        <f t="shared" si="188"/>
        <v/>
      </c>
      <c r="Z268" t="str">
        <f t="shared" si="189"/>
        <v/>
      </c>
      <c r="AA268" t="str">
        <f t="shared" si="190"/>
        <v/>
      </c>
      <c r="AB268" t="str">
        <f t="shared" si="191"/>
        <v/>
      </c>
      <c r="AC268" t="str">
        <f t="shared" si="192"/>
        <v/>
      </c>
      <c r="AD268" t="str">
        <f t="shared" si="193"/>
        <v/>
      </c>
      <c r="AE268" t="str">
        <f t="shared" si="194"/>
        <v/>
      </c>
      <c r="AF268" t="str">
        <f t="shared" si="195"/>
        <v/>
      </c>
      <c r="AG268" t="str">
        <f t="shared" si="196"/>
        <v/>
      </c>
      <c r="AH268" t="str">
        <f t="shared" si="197"/>
        <v/>
      </c>
      <c r="AI268" t="str">
        <f t="shared" si="198"/>
        <v/>
      </c>
      <c r="AJ268" t="str">
        <f t="shared" si="199"/>
        <v/>
      </c>
      <c r="AK268" t="str">
        <f t="shared" si="200"/>
        <v/>
      </c>
      <c r="AL268" t="str">
        <f t="shared" si="201"/>
        <v/>
      </c>
      <c r="AM268" t="str">
        <f t="shared" si="202"/>
        <v/>
      </c>
      <c r="AN268" t="str">
        <f t="shared" si="203"/>
        <v/>
      </c>
      <c r="AO268" t="str">
        <f t="shared" si="204"/>
        <v/>
      </c>
      <c r="AP268" t="str">
        <f t="shared" si="205"/>
        <v/>
      </c>
      <c r="AQ268" t="str">
        <f t="shared" si="206"/>
        <v/>
      </c>
      <c r="AR268" t="str">
        <f t="shared" si="207"/>
        <v/>
      </c>
      <c r="AS268" t="str">
        <f t="shared" si="208"/>
        <v/>
      </c>
      <c r="AT268" t="str">
        <f t="shared" si="209"/>
        <v/>
      </c>
      <c r="AU268" t="str">
        <f t="shared" si="210"/>
        <v/>
      </c>
      <c r="AV268" t="str">
        <f t="shared" si="211"/>
        <v/>
      </c>
      <c r="AW268" t="str">
        <f t="shared" si="212"/>
        <v/>
      </c>
      <c r="AX268" t="str">
        <f t="shared" si="213"/>
        <v/>
      </c>
      <c r="AY268" t="str">
        <f t="shared" si="214"/>
        <v/>
      </c>
      <c r="AZ268" t="str">
        <f>IF(OR($A268="",$A268&lt;&gt;Ficha!$C$4),"",COUNTIF($A$2:$A268,Ficha!$C$4))</f>
        <v/>
      </c>
    </row>
    <row r="269" spans="1:52">
      <c r="A269" s="7" t="str">
        <f>IF(INDEX(Banco!$A:$A,ROW())="","",INDEX(Banco!$A:$A,ROW()))</f>
        <v/>
      </c>
      <c r="B269" s="7" t="str">
        <f>IF(INDEX(Banco!$B:$B,ROW())="","",INDEX(Banco!$B:$B,ROW()))</f>
        <v/>
      </c>
      <c r="C269" s="7" t="str">
        <f>IF(INDEX(Banco!$C:$C,ROW())="","",INDEX(Banco!$C:$C,ROW()))</f>
        <v/>
      </c>
      <c r="D269" s="8" t="str">
        <f>IF(INDEX(Banco!$D:$D,ROW())="","",INDEX(Banco!$D:$D,ROW()))</f>
        <v/>
      </c>
      <c r="E269" s="8" t="str">
        <f>IF(INDEX(Banco!$E:$E,ROW())="","",INDEX(Banco!$E:$E,ROW()))</f>
        <v/>
      </c>
      <c r="F269" s="9" t="str">
        <f>IF(INDEX(Banco!$F:$F,ROW())="","",INDEX(Banco!$F:$F,ROW()))</f>
        <v/>
      </c>
      <c r="G269" s="9" t="str">
        <f>IF(INDEX(Banco!$G:$G,ROW())="","",INDEX(Banco!$G:$G,ROW()))</f>
        <v/>
      </c>
      <c r="H269" s="7" t="str">
        <f>IF(INDEX(Banco!$H:$H,ROW())="","",INDEX(Banco!$H:$H,ROW()))</f>
        <v/>
      </c>
      <c r="I269" t="str">
        <f t="shared" si="172"/>
        <v/>
      </c>
      <c r="J269" s="10" t="str">
        <f t="shared" si="173"/>
        <v/>
      </c>
      <c r="K269" s="11" t="str">
        <f t="shared" si="174"/>
        <v>—</v>
      </c>
      <c r="L269" t="str">
        <f t="shared" si="175"/>
        <v/>
      </c>
      <c r="M269" s="11" t="str">
        <f t="shared" si="176"/>
        <v>—</v>
      </c>
      <c r="N269" t="str">
        <f t="shared" si="177"/>
        <v/>
      </c>
      <c r="O269" s="11" t="str">
        <f t="shared" si="178"/>
        <v>—</v>
      </c>
      <c r="P269" t="str">
        <f t="shared" si="179"/>
        <v/>
      </c>
      <c r="Q269" s="11" t="str">
        <f t="shared" si="180"/>
        <v>—</v>
      </c>
      <c r="R269" t="str">
        <f t="shared" si="181"/>
        <v/>
      </c>
      <c r="S269" t="str">
        <f t="shared" si="182"/>
        <v/>
      </c>
      <c r="T269" t="str">
        <f t="shared" si="183"/>
        <v/>
      </c>
      <c r="U269" t="str">
        <f t="shared" si="184"/>
        <v/>
      </c>
      <c r="V269" t="str">
        <f t="shared" si="185"/>
        <v/>
      </c>
      <c r="W269" t="str">
        <f t="shared" si="186"/>
        <v/>
      </c>
      <c r="X269" t="str">
        <f t="shared" si="187"/>
        <v/>
      </c>
      <c r="Y269" t="str">
        <f t="shared" si="188"/>
        <v/>
      </c>
      <c r="Z269" t="str">
        <f t="shared" si="189"/>
        <v/>
      </c>
      <c r="AA269" t="str">
        <f t="shared" si="190"/>
        <v/>
      </c>
      <c r="AB269" t="str">
        <f t="shared" si="191"/>
        <v/>
      </c>
      <c r="AC269" t="str">
        <f t="shared" si="192"/>
        <v/>
      </c>
      <c r="AD269" t="str">
        <f t="shared" si="193"/>
        <v/>
      </c>
      <c r="AE269" t="str">
        <f t="shared" si="194"/>
        <v/>
      </c>
      <c r="AF269" t="str">
        <f t="shared" si="195"/>
        <v/>
      </c>
      <c r="AG269" t="str">
        <f t="shared" si="196"/>
        <v/>
      </c>
      <c r="AH269" t="str">
        <f t="shared" si="197"/>
        <v/>
      </c>
      <c r="AI269" t="str">
        <f t="shared" si="198"/>
        <v/>
      </c>
      <c r="AJ269" t="str">
        <f t="shared" si="199"/>
        <v/>
      </c>
      <c r="AK269" t="str">
        <f t="shared" si="200"/>
        <v/>
      </c>
      <c r="AL269" t="str">
        <f t="shared" si="201"/>
        <v/>
      </c>
      <c r="AM269" t="str">
        <f t="shared" si="202"/>
        <v/>
      </c>
      <c r="AN269" t="str">
        <f t="shared" si="203"/>
        <v/>
      </c>
      <c r="AO269" t="str">
        <f t="shared" si="204"/>
        <v/>
      </c>
      <c r="AP269" t="str">
        <f t="shared" si="205"/>
        <v/>
      </c>
      <c r="AQ269" t="str">
        <f t="shared" si="206"/>
        <v/>
      </c>
      <c r="AR269" t="str">
        <f t="shared" si="207"/>
        <v/>
      </c>
      <c r="AS269" t="str">
        <f t="shared" si="208"/>
        <v/>
      </c>
      <c r="AT269" t="str">
        <f t="shared" si="209"/>
        <v/>
      </c>
      <c r="AU269" t="str">
        <f t="shared" si="210"/>
        <v/>
      </c>
      <c r="AV269" t="str">
        <f t="shared" si="211"/>
        <v/>
      </c>
      <c r="AW269" t="str">
        <f t="shared" si="212"/>
        <v/>
      </c>
      <c r="AX269" t="str">
        <f t="shared" si="213"/>
        <v/>
      </c>
      <c r="AY269" t="str">
        <f t="shared" si="214"/>
        <v/>
      </c>
      <c r="AZ269" t="str">
        <f>IF(OR($A269="",$A269&lt;&gt;Ficha!$C$4),"",COUNTIF($A$2:$A269,Ficha!$C$4))</f>
        <v/>
      </c>
    </row>
    <row r="270" spans="1:52">
      <c r="A270" s="7" t="str">
        <f>IF(INDEX(Banco!$A:$A,ROW())="","",INDEX(Banco!$A:$A,ROW()))</f>
        <v/>
      </c>
      <c r="B270" s="7" t="str">
        <f>IF(INDEX(Banco!$B:$B,ROW())="","",INDEX(Banco!$B:$B,ROW()))</f>
        <v/>
      </c>
      <c r="C270" s="7" t="str">
        <f>IF(INDEX(Banco!$C:$C,ROW())="","",INDEX(Banco!$C:$C,ROW()))</f>
        <v/>
      </c>
      <c r="D270" s="8" t="str">
        <f>IF(INDEX(Banco!$D:$D,ROW())="","",INDEX(Banco!$D:$D,ROW()))</f>
        <v/>
      </c>
      <c r="E270" s="8" t="str">
        <f>IF(INDEX(Banco!$E:$E,ROW())="","",INDEX(Banco!$E:$E,ROW()))</f>
        <v/>
      </c>
      <c r="F270" s="9" t="str">
        <f>IF(INDEX(Banco!$F:$F,ROW())="","",INDEX(Banco!$F:$F,ROW()))</f>
        <v/>
      </c>
      <c r="G270" s="9" t="str">
        <f>IF(INDEX(Banco!$G:$G,ROW())="","",INDEX(Banco!$G:$G,ROW()))</f>
        <v/>
      </c>
      <c r="H270" s="7" t="str">
        <f>IF(INDEX(Banco!$H:$H,ROW())="","",INDEX(Banco!$H:$H,ROW()))</f>
        <v/>
      </c>
      <c r="I270" t="str">
        <f t="shared" si="172"/>
        <v/>
      </c>
      <c r="J270" s="10" t="str">
        <f t="shared" si="173"/>
        <v/>
      </c>
      <c r="K270" s="11" t="str">
        <f t="shared" si="174"/>
        <v>—</v>
      </c>
      <c r="L270" t="str">
        <f t="shared" si="175"/>
        <v/>
      </c>
      <c r="M270" s="11" t="str">
        <f t="shared" si="176"/>
        <v>—</v>
      </c>
      <c r="N270" t="str">
        <f t="shared" si="177"/>
        <v/>
      </c>
      <c r="O270" s="11" t="str">
        <f t="shared" si="178"/>
        <v>—</v>
      </c>
      <c r="P270" t="str">
        <f t="shared" si="179"/>
        <v/>
      </c>
      <c r="Q270" s="11" t="str">
        <f t="shared" si="180"/>
        <v>—</v>
      </c>
      <c r="R270" t="str">
        <f t="shared" si="181"/>
        <v/>
      </c>
      <c r="S270" t="str">
        <f t="shared" si="182"/>
        <v/>
      </c>
      <c r="T270" t="str">
        <f t="shared" si="183"/>
        <v/>
      </c>
      <c r="U270" t="str">
        <f t="shared" si="184"/>
        <v/>
      </c>
      <c r="V270" t="str">
        <f t="shared" si="185"/>
        <v/>
      </c>
      <c r="W270" t="str">
        <f t="shared" si="186"/>
        <v/>
      </c>
      <c r="X270" t="str">
        <f t="shared" si="187"/>
        <v/>
      </c>
      <c r="Y270" t="str">
        <f t="shared" si="188"/>
        <v/>
      </c>
      <c r="Z270" t="str">
        <f t="shared" si="189"/>
        <v/>
      </c>
      <c r="AA270" t="str">
        <f t="shared" si="190"/>
        <v/>
      </c>
      <c r="AB270" t="str">
        <f t="shared" si="191"/>
        <v/>
      </c>
      <c r="AC270" t="str">
        <f t="shared" si="192"/>
        <v/>
      </c>
      <c r="AD270" t="str">
        <f t="shared" si="193"/>
        <v/>
      </c>
      <c r="AE270" t="str">
        <f t="shared" si="194"/>
        <v/>
      </c>
      <c r="AF270" t="str">
        <f t="shared" si="195"/>
        <v/>
      </c>
      <c r="AG270" t="str">
        <f t="shared" si="196"/>
        <v/>
      </c>
      <c r="AH270" t="str">
        <f t="shared" si="197"/>
        <v/>
      </c>
      <c r="AI270" t="str">
        <f t="shared" si="198"/>
        <v/>
      </c>
      <c r="AJ270" t="str">
        <f t="shared" si="199"/>
        <v/>
      </c>
      <c r="AK270" t="str">
        <f t="shared" si="200"/>
        <v/>
      </c>
      <c r="AL270" t="str">
        <f t="shared" si="201"/>
        <v/>
      </c>
      <c r="AM270" t="str">
        <f t="shared" si="202"/>
        <v/>
      </c>
      <c r="AN270" t="str">
        <f t="shared" si="203"/>
        <v/>
      </c>
      <c r="AO270" t="str">
        <f t="shared" si="204"/>
        <v/>
      </c>
      <c r="AP270" t="str">
        <f t="shared" si="205"/>
        <v/>
      </c>
      <c r="AQ270" t="str">
        <f t="shared" si="206"/>
        <v/>
      </c>
      <c r="AR270" t="str">
        <f t="shared" si="207"/>
        <v/>
      </c>
      <c r="AS270" t="str">
        <f t="shared" si="208"/>
        <v/>
      </c>
      <c r="AT270" t="str">
        <f t="shared" si="209"/>
        <v/>
      </c>
      <c r="AU270" t="str">
        <f t="shared" si="210"/>
        <v/>
      </c>
      <c r="AV270" t="str">
        <f t="shared" si="211"/>
        <v/>
      </c>
      <c r="AW270" t="str">
        <f t="shared" si="212"/>
        <v/>
      </c>
      <c r="AX270" t="str">
        <f t="shared" si="213"/>
        <v/>
      </c>
      <c r="AY270" t="str">
        <f t="shared" si="214"/>
        <v/>
      </c>
      <c r="AZ270" t="str">
        <f>IF(OR($A270="",$A270&lt;&gt;Ficha!$C$4),"",COUNTIF($A$2:$A270,Ficha!$C$4))</f>
        <v/>
      </c>
    </row>
    <row r="271" spans="1:52">
      <c r="A271" s="7" t="str">
        <f>IF(INDEX(Banco!$A:$A,ROW())="","",INDEX(Banco!$A:$A,ROW()))</f>
        <v/>
      </c>
      <c r="B271" s="7" t="str">
        <f>IF(INDEX(Banco!$B:$B,ROW())="","",INDEX(Banco!$B:$B,ROW()))</f>
        <v/>
      </c>
      <c r="C271" s="7" t="str">
        <f>IF(INDEX(Banco!$C:$C,ROW())="","",INDEX(Banco!$C:$C,ROW()))</f>
        <v/>
      </c>
      <c r="D271" s="8" t="str">
        <f>IF(INDEX(Banco!$D:$D,ROW())="","",INDEX(Banco!$D:$D,ROW()))</f>
        <v/>
      </c>
      <c r="E271" s="8" t="str">
        <f>IF(INDEX(Banco!$E:$E,ROW())="","",INDEX(Banco!$E:$E,ROW()))</f>
        <v/>
      </c>
      <c r="F271" s="9" t="str">
        <f>IF(INDEX(Banco!$F:$F,ROW())="","",INDEX(Banco!$F:$F,ROW()))</f>
        <v/>
      </c>
      <c r="G271" s="9" t="str">
        <f>IF(INDEX(Banco!$G:$G,ROW())="","",INDEX(Banco!$G:$G,ROW()))</f>
        <v/>
      </c>
      <c r="H271" s="7" t="str">
        <f>IF(INDEX(Banco!$H:$H,ROW())="","",INDEX(Banco!$H:$H,ROW()))</f>
        <v/>
      </c>
      <c r="I271" t="str">
        <f t="shared" si="172"/>
        <v/>
      </c>
      <c r="J271" s="10" t="str">
        <f t="shared" si="173"/>
        <v/>
      </c>
      <c r="K271" s="11" t="str">
        <f t="shared" si="174"/>
        <v>—</v>
      </c>
      <c r="L271" t="str">
        <f t="shared" si="175"/>
        <v/>
      </c>
      <c r="M271" s="11" t="str">
        <f t="shared" si="176"/>
        <v>—</v>
      </c>
      <c r="N271" t="str">
        <f t="shared" si="177"/>
        <v/>
      </c>
      <c r="O271" s="11" t="str">
        <f t="shared" si="178"/>
        <v>—</v>
      </c>
      <c r="P271" t="str">
        <f t="shared" si="179"/>
        <v/>
      </c>
      <c r="Q271" s="11" t="str">
        <f t="shared" si="180"/>
        <v>—</v>
      </c>
      <c r="R271" t="str">
        <f t="shared" si="181"/>
        <v/>
      </c>
      <c r="S271" t="str">
        <f t="shared" si="182"/>
        <v/>
      </c>
      <c r="T271" t="str">
        <f t="shared" si="183"/>
        <v/>
      </c>
      <c r="U271" t="str">
        <f t="shared" si="184"/>
        <v/>
      </c>
      <c r="V271" t="str">
        <f t="shared" si="185"/>
        <v/>
      </c>
      <c r="W271" t="str">
        <f t="shared" si="186"/>
        <v/>
      </c>
      <c r="X271" t="str">
        <f t="shared" si="187"/>
        <v/>
      </c>
      <c r="Y271" t="str">
        <f t="shared" si="188"/>
        <v/>
      </c>
      <c r="Z271" t="str">
        <f t="shared" si="189"/>
        <v/>
      </c>
      <c r="AA271" t="str">
        <f t="shared" si="190"/>
        <v/>
      </c>
      <c r="AB271" t="str">
        <f t="shared" si="191"/>
        <v/>
      </c>
      <c r="AC271" t="str">
        <f t="shared" si="192"/>
        <v/>
      </c>
      <c r="AD271" t="str">
        <f t="shared" si="193"/>
        <v/>
      </c>
      <c r="AE271" t="str">
        <f t="shared" si="194"/>
        <v/>
      </c>
      <c r="AF271" t="str">
        <f t="shared" si="195"/>
        <v/>
      </c>
      <c r="AG271" t="str">
        <f t="shared" si="196"/>
        <v/>
      </c>
      <c r="AH271" t="str">
        <f t="shared" si="197"/>
        <v/>
      </c>
      <c r="AI271" t="str">
        <f t="shared" si="198"/>
        <v/>
      </c>
      <c r="AJ271" t="str">
        <f t="shared" si="199"/>
        <v/>
      </c>
      <c r="AK271" t="str">
        <f t="shared" si="200"/>
        <v/>
      </c>
      <c r="AL271" t="str">
        <f t="shared" si="201"/>
        <v/>
      </c>
      <c r="AM271" t="str">
        <f t="shared" si="202"/>
        <v/>
      </c>
      <c r="AN271" t="str">
        <f t="shared" si="203"/>
        <v/>
      </c>
      <c r="AO271" t="str">
        <f t="shared" si="204"/>
        <v/>
      </c>
      <c r="AP271" t="str">
        <f t="shared" si="205"/>
        <v/>
      </c>
      <c r="AQ271" t="str">
        <f t="shared" si="206"/>
        <v/>
      </c>
      <c r="AR271" t="str">
        <f t="shared" si="207"/>
        <v/>
      </c>
      <c r="AS271" t="str">
        <f t="shared" si="208"/>
        <v/>
      </c>
      <c r="AT271" t="str">
        <f t="shared" si="209"/>
        <v/>
      </c>
      <c r="AU271" t="str">
        <f t="shared" si="210"/>
        <v/>
      </c>
      <c r="AV271" t="str">
        <f t="shared" si="211"/>
        <v/>
      </c>
      <c r="AW271" t="str">
        <f t="shared" si="212"/>
        <v/>
      </c>
      <c r="AX271" t="str">
        <f t="shared" si="213"/>
        <v/>
      </c>
      <c r="AY271" t="str">
        <f t="shared" si="214"/>
        <v/>
      </c>
      <c r="AZ271" t="str">
        <f>IF(OR($A271="",$A271&lt;&gt;Ficha!$C$4),"",COUNTIF($A$2:$A271,Ficha!$C$4))</f>
        <v/>
      </c>
    </row>
    <row r="272" spans="1:52">
      <c r="A272" s="7" t="str">
        <f>IF(INDEX(Banco!$A:$A,ROW())="","",INDEX(Banco!$A:$A,ROW()))</f>
        <v/>
      </c>
      <c r="B272" s="7" t="str">
        <f>IF(INDEX(Banco!$B:$B,ROW())="","",INDEX(Banco!$B:$B,ROW()))</f>
        <v/>
      </c>
      <c r="C272" s="7" t="str">
        <f>IF(INDEX(Banco!$C:$C,ROW())="","",INDEX(Banco!$C:$C,ROW()))</f>
        <v/>
      </c>
      <c r="D272" s="8" t="str">
        <f>IF(INDEX(Banco!$D:$D,ROW())="","",INDEX(Banco!$D:$D,ROW()))</f>
        <v/>
      </c>
      <c r="E272" s="8" t="str">
        <f>IF(INDEX(Banco!$E:$E,ROW())="","",INDEX(Banco!$E:$E,ROW()))</f>
        <v/>
      </c>
      <c r="F272" s="9" t="str">
        <f>IF(INDEX(Banco!$F:$F,ROW())="","",INDEX(Banco!$F:$F,ROW()))</f>
        <v/>
      </c>
      <c r="G272" s="9" t="str">
        <f>IF(INDEX(Banco!$G:$G,ROW())="","",INDEX(Banco!$G:$G,ROW()))</f>
        <v/>
      </c>
      <c r="H272" s="7" t="str">
        <f>IF(INDEX(Banco!$H:$H,ROW())="","",INDEX(Banco!$H:$H,ROW()))</f>
        <v/>
      </c>
      <c r="I272" t="str">
        <f t="shared" si="172"/>
        <v/>
      </c>
      <c r="J272" s="10" t="str">
        <f t="shared" si="173"/>
        <v/>
      </c>
      <c r="K272" s="11" t="str">
        <f t="shared" si="174"/>
        <v>—</v>
      </c>
      <c r="L272" t="str">
        <f t="shared" si="175"/>
        <v/>
      </c>
      <c r="M272" s="11" t="str">
        <f t="shared" si="176"/>
        <v>—</v>
      </c>
      <c r="N272" t="str">
        <f t="shared" si="177"/>
        <v/>
      </c>
      <c r="O272" s="11" t="str">
        <f t="shared" si="178"/>
        <v>—</v>
      </c>
      <c r="P272" t="str">
        <f t="shared" si="179"/>
        <v/>
      </c>
      <c r="Q272" s="11" t="str">
        <f t="shared" si="180"/>
        <v>—</v>
      </c>
      <c r="R272" t="str">
        <f t="shared" si="181"/>
        <v/>
      </c>
      <c r="S272" t="str">
        <f t="shared" si="182"/>
        <v/>
      </c>
      <c r="T272" t="str">
        <f t="shared" si="183"/>
        <v/>
      </c>
      <c r="U272" t="str">
        <f t="shared" si="184"/>
        <v/>
      </c>
      <c r="V272" t="str">
        <f t="shared" si="185"/>
        <v/>
      </c>
      <c r="W272" t="str">
        <f t="shared" si="186"/>
        <v/>
      </c>
      <c r="X272" t="str">
        <f t="shared" si="187"/>
        <v/>
      </c>
      <c r="Y272" t="str">
        <f t="shared" si="188"/>
        <v/>
      </c>
      <c r="Z272" t="str">
        <f t="shared" si="189"/>
        <v/>
      </c>
      <c r="AA272" t="str">
        <f t="shared" si="190"/>
        <v/>
      </c>
      <c r="AB272" t="str">
        <f t="shared" si="191"/>
        <v/>
      </c>
      <c r="AC272" t="str">
        <f t="shared" si="192"/>
        <v/>
      </c>
      <c r="AD272" t="str">
        <f t="shared" si="193"/>
        <v/>
      </c>
      <c r="AE272" t="str">
        <f t="shared" si="194"/>
        <v/>
      </c>
      <c r="AF272" t="str">
        <f t="shared" si="195"/>
        <v/>
      </c>
      <c r="AG272" t="str">
        <f t="shared" si="196"/>
        <v/>
      </c>
      <c r="AH272" t="str">
        <f t="shared" si="197"/>
        <v/>
      </c>
      <c r="AI272" t="str">
        <f t="shared" si="198"/>
        <v/>
      </c>
      <c r="AJ272" t="str">
        <f t="shared" si="199"/>
        <v/>
      </c>
      <c r="AK272" t="str">
        <f t="shared" si="200"/>
        <v/>
      </c>
      <c r="AL272" t="str">
        <f t="shared" si="201"/>
        <v/>
      </c>
      <c r="AM272" t="str">
        <f t="shared" si="202"/>
        <v/>
      </c>
      <c r="AN272" t="str">
        <f t="shared" si="203"/>
        <v/>
      </c>
      <c r="AO272" t="str">
        <f t="shared" si="204"/>
        <v/>
      </c>
      <c r="AP272" t="str">
        <f t="shared" si="205"/>
        <v/>
      </c>
      <c r="AQ272" t="str">
        <f t="shared" si="206"/>
        <v/>
      </c>
      <c r="AR272" t="str">
        <f t="shared" si="207"/>
        <v/>
      </c>
      <c r="AS272" t="str">
        <f t="shared" si="208"/>
        <v/>
      </c>
      <c r="AT272" t="str">
        <f t="shared" si="209"/>
        <v/>
      </c>
      <c r="AU272" t="str">
        <f t="shared" si="210"/>
        <v/>
      </c>
      <c r="AV272" t="str">
        <f t="shared" si="211"/>
        <v/>
      </c>
      <c r="AW272" t="str">
        <f t="shared" si="212"/>
        <v/>
      </c>
      <c r="AX272" t="str">
        <f t="shared" si="213"/>
        <v/>
      </c>
      <c r="AY272" t="str">
        <f t="shared" si="214"/>
        <v/>
      </c>
      <c r="AZ272" t="str">
        <f>IF(OR($A272="",$A272&lt;&gt;Ficha!$C$4),"",COUNTIF($A$2:$A272,Ficha!$C$4))</f>
        <v/>
      </c>
    </row>
    <row r="273" spans="1:52">
      <c r="A273" s="7" t="str">
        <f>IF(INDEX(Banco!$A:$A,ROW())="","",INDEX(Banco!$A:$A,ROW()))</f>
        <v/>
      </c>
      <c r="B273" s="7" t="str">
        <f>IF(INDEX(Banco!$B:$B,ROW())="","",INDEX(Banco!$B:$B,ROW()))</f>
        <v/>
      </c>
      <c r="C273" s="7" t="str">
        <f>IF(INDEX(Banco!$C:$C,ROW())="","",INDEX(Banco!$C:$C,ROW()))</f>
        <v/>
      </c>
      <c r="D273" s="8" t="str">
        <f>IF(INDEX(Banco!$D:$D,ROW())="","",INDEX(Banco!$D:$D,ROW()))</f>
        <v/>
      </c>
      <c r="E273" s="8" t="str">
        <f>IF(INDEX(Banco!$E:$E,ROW())="","",INDEX(Banco!$E:$E,ROW()))</f>
        <v/>
      </c>
      <c r="F273" s="9" t="str">
        <f>IF(INDEX(Banco!$F:$F,ROW())="","",INDEX(Banco!$F:$F,ROW()))</f>
        <v/>
      </c>
      <c r="G273" s="9" t="str">
        <f>IF(INDEX(Banco!$G:$G,ROW())="","",INDEX(Banco!$G:$G,ROW()))</f>
        <v/>
      </c>
      <c r="H273" s="7" t="str">
        <f>IF(INDEX(Banco!$H:$H,ROW())="","",INDEX(Banco!$H:$H,ROW()))</f>
        <v/>
      </c>
      <c r="I273" t="str">
        <f t="shared" si="172"/>
        <v/>
      </c>
      <c r="J273" s="10" t="str">
        <f t="shared" si="173"/>
        <v/>
      </c>
      <c r="K273" s="11" t="str">
        <f t="shared" si="174"/>
        <v>—</v>
      </c>
      <c r="L273" t="str">
        <f t="shared" si="175"/>
        <v/>
      </c>
      <c r="M273" s="11" t="str">
        <f t="shared" si="176"/>
        <v>—</v>
      </c>
      <c r="N273" t="str">
        <f t="shared" si="177"/>
        <v/>
      </c>
      <c r="O273" s="11" t="str">
        <f t="shared" si="178"/>
        <v>—</v>
      </c>
      <c r="P273" t="str">
        <f t="shared" si="179"/>
        <v/>
      </c>
      <c r="Q273" s="11" t="str">
        <f t="shared" si="180"/>
        <v>—</v>
      </c>
      <c r="R273" t="str">
        <f t="shared" si="181"/>
        <v/>
      </c>
      <c r="S273" t="str">
        <f t="shared" si="182"/>
        <v/>
      </c>
      <c r="T273" t="str">
        <f t="shared" si="183"/>
        <v/>
      </c>
      <c r="U273" t="str">
        <f t="shared" si="184"/>
        <v/>
      </c>
      <c r="V273" t="str">
        <f t="shared" si="185"/>
        <v/>
      </c>
      <c r="W273" t="str">
        <f t="shared" si="186"/>
        <v/>
      </c>
      <c r="X273" t="str">
        <f t="shared" si="187"/>
        <v/>
      </c>
      <c r="Y273" t="str">
        <f t="shared" si="188"/>
        <v/>
      </c>
      <c r="Z273" t="str">
        <f t="shared" si="189"/>
        <v/>
      </c>
      <c r="AA273" t="str">
        <f t="shared" si="190"/>
        <v/>
      </c>
      <c r="AB273" t="str">
        <f t="shared" si="191"/>
        <v/>
      </c>
      <c r="AC273" t="str">
        <f t="shared" si="192"/>
        <v/>
      </c>
      <c r="AD273" t="str">
        <f t="shared" si="193"/>
        <v/>
      </c>
      <c r="AE273" t="str">
        <f t="shared" si="194"/>
        <v/>
      </c>
      <c r="AF273" t="str">
        <f t="shared" si="195"/>
        <v/>
      </c>
      <c r="AG273" t="str">
        <f t="shared" si="196"/>
        <v/>
      </c>
      <c r="AH273" t="str">
        <f t="shared" si="197"/>
        <v/>
      </c>
      <c r="AI273" t="str">
        <f t="shared" si="198"/>
        <v/>
      </c>
      <c r="AJ273" t="str">
        <f t="shared" si="199"/>
        <v/>
      </c>
      <c r="AK273" t="str">
        <f t="shared" si="200"/>
        <v/>
      </c>
      <c r="AL273" t="str">
        <f t="shared" si="201"/>
        <v/>
      </c>
      <c r="AM273" t="str">
        <f t="shared" si="202"/>
        <v/>
      </c>
      <c r="AN273" t="str">
        <f t="shared" si="203"/>
        <v/>
      </c>
      <c r="AO273" t="str">
        <f t="shared" si="204"/>
        <v/>
      </c>
      <c r="AP273" t="str">
        <f t="shared" si="205"/>
        <v/>
      </c>
      <c r="AQ273" t="str">
        <f t="shared" si="206"/>
        <v/>
      </c>
      <c r="AR273" t="str">
        <f t="shared" si="207"/>
        <v/>
      </c>
      <c r="AS273" t="str">
        <f t="shared" si="208"/>
        <v/>
      </c>
      <c r="AT273" t="str">
        <f t="shared" si="209"/>
        <v/>
      </c>
      <c r="AU273" t="str">
        <f t="shared" si="210"/>
        <v/>
      </c>
      <c r="AV273" t="str">
        <f t="shared" si="211"/>
        <v/>
      </c>
      <c r="AW273" t="str">
        <f t="shared" si="212"/>
        <v/>
      </c>
      <c r="AX273" t="str">
        <f t="shared" si="213"/>
        <v/>
      </c>
      <c r="AY273" t="str">
        <f t="shared" si="214"/>
        <v/>
      </c>
      <c r="AZ273" t="str">
        <f>IF(OR($A273="",$A273&lt;&gt;Ficha!$C$4),"",COUNTIF($A$2:$A273,Ficha!$C$4))</f>
        <v/>
      </c>
    </row>
    <row r="274" spans="1:52">
      <c r="A274" s="7" t="str">
        <f>IF(INDEX(Banco!$A:$A,ROW())="","",INDEX(Banco!$A:$A,ROW()))</f>
        <v/>
      </c>
      <c r="B274" s="7" t="str">
        <f>IF(INDEX(Banco!$B:$B,ROW())="","",INDEX(Banco!$B:$B,ROW()))</f>
        <v/>
      </c>
      <c r="C274" s="7" t="str">
        <f>IF(INDEX(Banco!$C:$C,ROW())="","",INDEX(Banco!$C:$C,ROW()))</f>
        <v/>
      </c>
      <c r="D274" s="8" t="str">
        <f>IF(INDEX(Banco!$D:$D,ROW())="","",INDEX(Banco!$D:$D,ROW()))</f>
        <v/>
      </c>
      <c r="E274" s="8" t="str">
        <f>IF(INDEX(Banco!$E:$E,ROW())="","",INDEX(Banco!$E:$E,ROW()))</f>
        <v/>
      </c>
      <c r="F274" s="9" t="str">
        <f>IF(INDEX(Banco!$F:$F,ROW())="","",INDEX(Banco!$F:$F,ROW()))</f>
        <v/>
      </c>
      <c r="G274" s="9" t="str">
        <f>IF(INDEX(Banco!$G:$G,ROW())="","",INDEX(Banco!$G:$G,ROW()))</f>
        <v/>
      </c>
      <c r="H274" s="7" t="str">
        <f>IF(INDEX(Banco!$H:$H,ROW())="","",INDEX(Banco!$H:$H,ROW()))</f>
        <v/>
      </c>
      <c r="I274" t="str">
        <f t="shared" si="172"/>
        <v/>
      </c>
      <c r="J274" s="10" t="str">
        <f t="shared" si="173"/>
        <v/>
      </c>
      <c r="K274" s="11" t="str">
        <f t="shared" si="174"/>
        <v>—</v>
      </c>
      <c r="L274" t="str">
        <f t="shared" si="175"/>
        <v/>
      </c>
      <c r="M274" s="11" t="str">
        <f t="shared" si="176"/>
        <v>—</v>
      </c>
      <c r="N274" t="str">
        <f t="shared" si="177"/>
        <v/>
      </c>
      <c r="O274" s="11" t="str">
        <f t="shared" si="178"/>
        <v>—</v>
      </c>
      <c r="P274" t="str">
        <f t="shared" si="179"/>
        <v/>
      </c>
      <c r="Q274" s="11" t="str">
        <f t="shared" si="180"/>
        <v>—</v>
      </c>
      <c r="R274" t="str">
        <f t="shared" si="181"/>
        <v/>
      </c>
      <c r="S274" t="str">
        <f t="shared" si="182"/>
        <v/>
      </c>
      <c r="T274" t="str">
        <f t="shared" si="183"/>
        <v/>
      </c>
      <c r="U274" t="str">
        <f t="shared" si="184"/>
        <v/>
      </c>
      <c r="V274" t="str">
        <f t="shared" si="185"/>
        <v/>
      </c>
      <c r="W274" t="str">
        <f t="shared" si="186"/>
        <v/>
      </c>
      <c r="X274" t="str">
        <f t="shared" si="187"/>
        <v/>
      </c>
      <c r="Y274" t="str">
        <f t="shared" si="188"/>
        <v/>
      </c>
      <c r="Z274" t="str">
        <f t="shared" si="189"/>
        <v/>
      </c>
      <c r="AA274" t="str">
        <f t="shared" si="190"/>
        <v/>
      </c>
      <c r="AB274" t="str">
        <f t="shared" si="191"/>
        <v/>
      </c>
      <c r="AC274" t="str">
        <f t="shared" si="192"/>
        <v/>
      </c>
      <c r="AD274" t="str">
        <f t="shared" si="193"/>
        <v/>
      </c>
      <c r="AE274" t="str">
        <f t="shared" si="194"/>
        <v/>
      </c>
      <c r="AF274" t="str">
        <f t="shared" si="195"/>
        <v/>
      </c>
      <c r="AG274" t="str">
        <f t="shared" si="196"/>
        <v/>
      </c>
      <c r="AH274" t="str">
        <f t="shared" si="197"/>
        <v/>
      </c>
      <c r="AI274" t="str">
        <f t="shared" si="198"/>
        <v/>
      </c>
      <c r="AJ274" t="str">
        <f t="shared" si="199"/>
        <v/>
      </c>
      <c r="AK274" t="str">
        <f t="shared" si="200"/>
        <v/>
      </c>
      <c r="AL274" t="str">
        <f t="shared" si="201"/>
        <v/>
      </c>
      <c r="AM274" t="str">
        <f t="shared" si="202"/>
        <v/>
      </c>
      <c r="AN274" t="str">
        <f t="shared" si="203"/>
        <v/>
      </c>
      <c r="AO274" t="str">
        <f t="shared" si="204"/>
        <v/>
      </c>
      <c r="AP274" t="str">
        <f t="shared" si="205"/>
        <v/>
      </c>
      <c r="AQ274" t="str">
        <f t="shared" si="206"/>
        <v/>
      </c>
      <c r="AR274" t="str">
        <f t="shared" si="207"/>
        <v/>
      </c>
      <c r="AS274" t="str">
        <f t="shared" si="208"/>
        <v/>
      </c>
      <c r="AT274" t="str">
        <f t="shared" si="209"/>
        <v/>
      </c>
      <c r="AU274" t="str">
        <f t="shared" si="210"/>
        <v/>
      </c>
      <c r="AV274" t="str">
        <f t="shared" si="211"/>
        <v/>
      </c>
      <c r="AW274" t="str">
        <f t="shared" si="212"/>
        <v/>
      </c>
      <c r="AX274" t="str">
        <f t="shared" si="213"/>
        <v/>
      </c>
      <c r="AY274" t="str">
        <f t="shared" si="214"/>
        <v/>
      </c>
      <c r="AZ274" t="str">
        <f>IF(OR($A274="",$A274&lt;&gt;Ficha!$C$4),"",COUNTIF($A$2:$A274,Ficha!$C$4))</f>
        <v/>
      </c>
    </row>
    <row r="275" spans="1:52">
      <c r="A275" s="7" t="str">
        <f>IF(INDEX(Banco!$A:$A,ROW())="","",INDEX(Banco!$A:$A,ROW()))</f>
        <v/>
      </c>
      <c r="B275" s="7" t="str">
        <f>IF(INDEX(Banco!$B:$B,ROW())="","",INDEX(Banco!$B:$B,ROW()))</f>
        <v/>
      </c>
      <c r="C275" s="7" t="str">
        <f>IF(INDEX(Banco!$C:$C,ROW())="","",INDEX(Banco!$C:$C,ROW()))</f>
        <v/>
      </c>
      <c r="D275" s="8" t="str">
        <f>IF(INDEX(Banco!$D:$D,ROW())="","",INDEX(Banco!$D:$D,ROW()))</f>
        <v/>
      </c>
      <c r="E275" s="8" t="str">
        <f>IF(INDEX(Banco!$E:$E,ROW())="","",INDEX(Banco!$E:$E,ROW()))</f>
        <v/>
      </c>
      <c r="F275" s="9" t="str">
        <f>IF(INDEX(Banco!$F:$F,ROW())="","",INDEX(Banco!$F:$F,ROW()))</f>
        <v/>
      </c>
      <c r="G275" s="9" t="str">
        <f>IF(INDEX(Banco!$G:$G,ROW())="","",INDEX(Banco!$G:$G,ROW()))</f>
        <v/>
      </c>
      <c r="H275" s="7" t="str">
        <f>IF(INDEX(Banco!$H:$H,ROW())="","",INDEX(Banco!$H:$H,ROW()))</f>
        <v/>
      </c>
      <c r="I275" t="str">
        <f t="shared" si="172"/>
        <v/>
      </c>
      <c r="J275" s="10" t="str">
        <f t="shared" si="173"/>
        <v/>
      </c>
      <c r="K275" s="11" t="str">
        <f t="shared" si="174"/>
        <v>—</v>
      </c>
      <c r="L275" t="str">
        <f t="shared" si="175"/>
        <v/>
      </c>
      <c r="M275" s="11" t="str">
        <f t="shared" si="176"/>
        <v>—</v>
      </c>
      <c r="N275" t="str">
        <f t="shared" si="177"/>
        <v/>
      </c>
      <c r="O275" s="11" t="str">
        <f t="shared" si="178"/>
        <v>—</v>
      </c>
      <c r="P275" t="str">
        <f t="shared" si="179"/>
        <v/>
      </c>
      <c r="Q275" s="11" t="str">
        <f t="shared" si="180"/>
        <v>—</v>
      </c>
      <c r="R275" t="str">
        <f t="shared" si="181"/>
        <v/>
      </c>
      <c r="S275" t="str">
        <f t="shared" si="182"/>
        <v/>
      </c>
      <c r="T275" t="str">
        <f t="shared" si="183"/>
        <v/>
      </c>
      <c r="U275" t="str">
        <f t="shared" si="184"/>
        <v/>
      </c>
      <c r="V275" t="str">
        <f t="shared" si="185"/>
        <v/>
      </c>
      <c r="W275" t="str">
        <f t="shared" si="186"/>
        <v/>
      </c>
      <c r="X275" t="str">
        <f t="shared" si="187"/>
        <v/>
      </c>
      <c r="Y275" t="str">
        <f t="shared" si="188"/>
        <v/>
      </c>
      <c r="Z275" t="str">
        <f t="shared" si="189"/>
        <v/>
      </c>
      <c r="AA275" t="str">
        <f t="shared" si="190"/>
        <v/>
      </c>
      <c r="AB275" t="str">
        <f t="shared" si="191"/>
        <v/>
      </c>
      <c r="AC275" t="str">
        <f t="shared" si="192"/>
        <v/>
      </c>
      <c r="AD275" t="str">
        <f t="shared" si="193"/>
        <v/>
      </c>
      <c r="AE275" t="str">
        <f t="shared" si="194"/>
        <v/>
      </c>
      <c r="AF275" t="str">
        <f t="shared" si="195"/>
        <v/>
      </c>
      <c r="AG275" t="str">
        <f t="shared" si="196"/>
        <v/>
      </c>
      <c r="AH275" t="str">
        <f t="shared" si="197"/>
        <v/>
      </c>
      <c r="AI275" t="str">
        <f t="shared" si="198"/>
        <v/>
      </c>
      <c r="AJ275" t="str">
        <f t="shared" si="199"/>
        <v/>
      </c>
      <c r="AK275" t="str">
        <f t="shared" si="200"/>
        <v/>
      </c>
      <c r="AL275" t="str">
        <f t="shared" si="201"/>
        <v/>
      </c>
      <c r="AM275" t="str">
        <f t="shared" si="202"/>
        <v/>
      </c>
      <c r="AN275" t="str">
        <f t="shared" si="203"/>
        <v/>
      </c>
      <c r="AO275" t="str">
        <f t="shared" si="204"/>
        <v/>
      </c>
      <c r="AP275" t="str">
        <f t="shared" si="205"/>
        <v/>
      </c>
      <c r="AQ275" t="str">
        <f t="shared" si="206"/>
        <v/>
      </c>
      <c r="AR275" t="str">
        <f t="shared" si="207"/>
        <v/>
      </c>
      <c r="AS275" t="str">
        <f t="shared" si="208"/>
        <v/>
      </c>
      <c r="AT275" t="str">
        <f t="shared" si="209"/>
        <v/>
      </c>
      <c r="AU275" t="str">
        <f t="shared" si="210"/>
        <v/>
      </c>
      <c r="AV275" t="str">
        <f t="shared" si="211"/>
        <v/>
      </c>
      <c r="AW275" t="str">
        <f t="shared" si="212"/>
        <v/>
      </c>
      <c r="AX275" t="str">
        <f t="shared" si="213"/>
        <v/>
      </c>
      <c r="AY275" t="str">
        <f t="shared" si="214"/>
        <v/>
      </c>
      <c r="AZ275" t="str">
        <f>IF(OR($A275="",$A275&lt;&gt;Ficha!$C$4),"",COUNTIF($A$2:$A275,Ficha!$C$4))</f>
        <v/>
      </c>
    </row>
    <row r="276" spans="1:52">
      <c r="A276" s="7" t="str">
        <f>IF(INDEX(Banco!$A:$A,ROW())="","",INDEX(Banco!$A:$A,ROW()))</f>
        <v/>
      </c>
      <c r="B276" s="7" t="str">
        <f>IF(INDEX(Banco!$B:$B,ROW())="","",INDEX(Banco!$B:$B,ROW()))</f>
        <v/>
      </c>
      <c r="C276" s="7" t="str">
        <f>IF(INDEX(Banco!$C:$C,ROW())="","",INDEX(Banco!$C:$C,ROW()))</f>
        <v/>
      </c>
      <c r="D276" s="8" t="str">
        <f>IF(INDEX(Banco!$D:$D,ROW())="","",INDEX(Banco!$D:$D,ROW()))</f>
        <v/>
      </c>
      <c r="E276" s="8" t="str">
        <f>IF(INDEX(Banco!$E:$E,ROW())="","",INDEX(Banco!$E:$E,ROW()))</f>
        <v/>
      </c>
      <c r="F276" s="9" t="str">
        <f>IF(INDEX(Banco!$F:$F,ROW())="","",INDEX(Banco!$F:$F,ROW()))</f>
        <v/>
      </c>
      <c r="G276" s="9" t="str">
        <f>IF(INDEX(Banco!$G:$G,ROW())="","",INDEX(Banco!$G:$G,ROW()))</f>
        <v/>
      </c>
      <c r="H276" s="7" t="str">
        <f>IF(INDEX(Banco!$H:$H,ROW())="","",INDEX(Banco!$H:$H,ROW()))</f>
        <v/>
      </c>
      <c r="I276" t="str">
        <f t="shared" si="172"/>
        <v/>
      </c>
      <c r="J276" s="10" t="str">
        <f t="shared" si="173"/>
        <v/>
      </c>
      <c r="K276" s="11" t="str">
        <f t="shared" si="174"/>
        <v>—</v>
      </c>
      <c r="L276" t="str">
        <f t="shared" si="175"/>
        <v/>
      </c>
      <c r="M276" s="11" t="str">
        <f t="shared" si="176"/>
        <v>—</v>
      </c>
      <c r="N276" t="str">
        <f t="shared" si="177"/>
        <v/>
      </c>
      <c r="O276" s="11" t="str">
        <f t="shared" si="178"/>
        <v>—</v>
      </c>
      <c r="P276" t="str">
        <f t="shared" si="179"/>
        <v/>
      </c>
      <c r="Q276" s="11" t="str">
        <f t="shared" si="180"/>
        <v>—</v>
      </c>
      <c r="R276" t="str">
        <f t="shared" si="181"/>
        <v/>
      </c>
      <c r="S276" t="str">
        <f t="shared" si="182"/>
        <v/>
      </c>
      <c r="T276" t="str">
        <f t="shared" si="183"/>
        <v/>
      </c>
      <c r="U276" t="str">
        <f t="shared" si="184"/>
        <v/>
      </c>
      <c r="V276" t="str">
        <f t="shared" si="185"/>
        <v/>
      </c>
      <c r="W276" t="str">
        <f t="shared" si="186"/>
        <v/>
      </c>
      <c r="X276" t="str">
        <f t="shared" si="187"/>
        <v/>
      </c>
      <c r="Y276" t="str">
        <f t="shared" si="188"/>
        <v/>
      </c>
      <c r="Z276" t="str">
        <f t="shared" si="189"/>
        <v/>
      </c>
      <c r="AA276" t="str">
        <f t="shared" si="190"/>
        <v/>
      </c>
      <c r="AB276" t="str">
        <f t="shared" si="191"/>
        <v/>
      </c>
      <c r="AC276" t="str">
        <f t="shared" si="192"/>
        <v/>
      </c>
      <c r="AD276" t="str">
        <f t="shared" si="193"/>
        <v/>
      </c>
      <c r="AE276" t="str">
        <f t="shared" si="194"/>
        <v/>
      </c>
      <c r="AF276" t="str">
        <f t="shared" si="195"/>
        <v/>
      </c>
      <c r="AG276" t="str">
        <f t="shared" si="196"/>
        <v/>
      </c>
      <c r="AH276" t="str">
        <f t="shared" si="197"/>
        <v/>
      </c>
      <c r="AI276" t="str">
        <f t="shared" si="198"/>
        <v/>
      </c>
      <c r="AJ276" t="str">
        <f t="shared" si="199"/>
        <v/>
      </c>
      <c r="AK276" t="str">
        <f t="shared" si="200"/>
        <v/>
      </c>
      <c r="AL276" t="str">
        <f t="shared" si="201"/>
        <v/>
      </c>
      <c r="AM276" t="str">
        <f t="shared" si="202"/>
        <v/>
      </c>
      <c r="AN276" t="str">
        <f t="shared" si="203"/>
        <v/>
      </c>
      <c r="AO276" t="str">
        <f t="shared" si="204"/>
        <v/>
      </c>
      <c r="AP276" t="str">
        <f t="shared" si="205"/>
        <v/>
      </c>
      <c r="AQ276" t="str">
        <f t="shared" si="206"/>
        <v/>
      </c>
      <c r="AR276" t="str">
        <f t="shared" si="207"/>
        <v/>
      </c>
      <c r="AS276" t="str">
        <f t="shared" si="208"/>
        <v/>
      </c>
      <c r="AT276" t="str">
        <f t="shared" si="209"/>
        <v/>
      </c>
      <c r="AU276" t="str">
        <f t="shared" si="210"/>
        <v/>
      </c>
      <c r="AV276" t="str">
        <f t="shared" si="211"/>
        <v/>
      </c>
      <c r="AW276" t="str">
        <f t="shared" si="212"/>
        <v/>
      </c>
      <c r="AX276" t="str">
        <f t="shared" si="213"/>
        <v/>
      </c>
      <c r="AY276" t="str">
        <f t="shared" si="214"/>
        <v/>
      </c>
      <c r="AZ276" t="str">
        <f>IF(OR($A276="",$A276&lt;&gt;Ficha!$C$4),"",COUNTIF($A$2:$A276,Ficha!$C$4))</f>
        <v/>
      </c>
    </row>
    <row r="277" spans="1:52">
      <c r="A277" s="7" t="str">
        <f>IF(INDEX(Banco!$A:$A,ROW())="","",INDEX(Banco!$A:$A,ROW()))</f>
        <v/>
      </c>
      <c r="B277" s="7" t="str">
        <f>IF(INDEX(Banco!$B:$B,ROW())="","",INDEX(Banco!$B:$B,ROW()))</f>
        <v/>
      </c>
      <c r="C277" s="7" t="str">
        <f>IF(INDEX(Banco!$C:$C,ROW())="","",INDEX(Banco!$C:$C,ROW()))</f>
        <v/>
      </c>
      <c r="D277" s="8" t="str">
        <f>IF(INDEX(Banco!$D:$D,ROW())="","",INDEX(Banco!$D:$D,ROW()))</f>
        <v/>
      </c>
      <c r="E277" s="8" t="str">
        <f>IF(INDEX(Banco!$E:$E,ROW())="","",INDEX(Banco!$E:$E,ROW()))</f>
        <v/>
      </c>
      <c r="F277" s="9" t="str">
        <f>IF(INDEX(Banco!$F:$F,ROW())="","",INDEX(Banco!$F:$F,ROW()))</f>
        <v/>
      </c>
      <c r="G277" s="9" t="str">
        <f>IF(INDEX(Banco!$G:$G,ROW())="","",INDEX(Banco!$G:$G,ROW()))</f>
        <v/>
      </c>
      <c r="H277" s="7" t="str">
        <f>IF(INDEX(Banco!$H:$H,ROW())="","",INDEX(Banco!$H:$H,ROW()))</f>
        <v/>
      </c>
      <c r="I277" t="str">
        <f t="shared" si="172"/>
        <v/>
      </c>
      <c r="J277" s="10" t="str">
        <f t="shared" si="173"/>
        <v/>
      </c>
      <c r="K277" s="11" t="str">
        <f t="shared" si="174"/>
        <v>—</v>
      </c>
      <c r="L277" t="str">
        <f t="shared" si="175"/>
        <v/>
      </c>
      <c r="M277" s="11" t="str">
        <f t="shared" si="176"/>
        <v>—</v>
      </c>
      <c r="N277" t="str">
        <f t="shared" si="177"/>
        <v/>
      </c>
      <c r="O277" s="11" t="str">
        <f t="shared" si="178"/>
        <v>—</v>
      </c>
      <c r="P277" t="str">
        <f t="shared" si="179"/>
        <v/>
      </c>
      <c r="Q277" s="11" t="str">
        <f t="shared" si="180"/>
        <v>—</v>
      </c>
      <c r="R277" t="str">
        <f t="shared" si="181"/>
        <v/>
      </c>
      <c r="S277" t="str">
        <f t="shared" si="182"/>
        <v/>
      </c>
      <c r="T277" t="str">
        <f t="shared" si="183"/>
        <v/>
      </c>
      <c r="U277" t="str">
        <f t="shared" si="184"/>
        <v/>
      </c>
      <c r="V277" t="str">
        <f t="shared" si="185"/>
        <v/>
      </c>
      <c r="W277" t="str">
        <f t="shared" si="186"/>
        <v/>
      </c>
      <c r="X277" t="str">
        <f t="shared" si="187"/>
        <v/>
      </c>
      <c r="Y277" t="str">
        <f t="shared" si="188"/>
        <v/>
      </c>
      <c r="Z277" t="str">
        <f t="shared" si="189"/>
        <v/>
      </c>
      <c r="AA277" t="str">
        <f t="shared" si="190"/>
        <v/>
      </c>
      <c r="AB277" t="str">
        <f t="shared" si="191"/>
        <v/>
      </c>
      <c r="AC277" t="str">
        <f t="shared" si="192"/>
        <v/>
      </c>
      <c r="AD277" t="str">
        <f t="shared" si="193"/>
        <v/>
      </c>
      <c r="AE277" t="str">
        <f t="shared" si="194"/>
        <v/>
      </c>
      <c r="AF277" t="str">
        <f t="shared" si="195"/>
        <v/>
      </c>
      <c r="AG277" t="str">
        <f t="shared" si="196"/>
        <v/>
      </c>
      <c r="AH277" t="str">
        <f t="shared" si="197"/>
        <v/>
      </c>
      <c r="AI277" t="str">
        <f t="shared" si="198"/>
        <v/>
      </c>
      <c r="AJ277" t="str">
        <f t="shared" si="199"/>
        <v/>
      </c>
      <c r="AK277" t="str">
        <f t="shared" si="200"/>
        <v/>
      </c>
      <c r="AL277" t="str">
        <f t="shared" si="201"/>
        <v/>
      </c>
      <c r="AM277" t="str">
        <f t="shared" si="202"/>
        <v/>
      </c>
      <c r="AN277" t="str">
        <f t="shared" si="203"/>
        <v/>
      </c>
      <c r="AO277" t="str">
        <f t="shared" si="204"/>
        <v/>
      </c>
      <c r="AP277" t="str">
        <f t="shared" si="205"/>
        <v/>
      </c>
      <c r="AQ277" t="str">
        <f t="shared" si="206"/>
        <v/>
      </c>
      <c r="AR277" t="str">
        <f t="shared" si="207"/>
        <v/>
      </c>
      <c r="AS277" t="str">
        <f t="shared" si="208"/>
        <v/>
      </c>
      <c r="AT277" t="str">
        <f t="shared" si="209"/>
        <v/>
      </c>
      <c r="AU277" t="str">
        <f t="shared" si="210"/>
        <v/>
      </c>
      <c r="AV277" t="str">
        <f t="shared" si="211"/>
        <v/>
      </c>
      <c r="AW277" t="str">
        <f t="shared" si="212"/>
        <v/>
      </c>
      <c r="AX277" t="str">
        <f t="shared" si="213"/>
        <v/>
      </c>
      <c r="AY277" t="str">
        <f t="shared" si="214"/>
        <v/>
      </c>
      <c r="AZ277" t="str">
        <f>IF(OR($A277="",$A277&lt;&gt;Ficha!$C$4),"",COUNTIF($A$2:$A277,Ficha!$C$4))</f>
        <v/>
      </c>
    </row>
    <row r="278" spans="1:52">
      <c r="A278" s="7" t="str">
        <f>IF(INDEX(Banco!$A:$A,ROW())="","",INDEX(Banco!$A:$A,ROW()))</f>
        <v/>
      </c>
      <c r="B278" s="7" t="str">
        <f>IF(INDEX(Banco!$B:$B,ROW())="","",INDEX(Banco!$B:$B,ROW()))</f>
        <v/>
      </c>
      <c r="C278" s="7" t="str">
        <f>IF(INDEX(Banco!$C:$C,ROW())="","",INDEX(Banco!$C:$C,ROW()))</f>
        <v/>
      </c>
      <c r="D278" s="8" t="str">
        <f>IF(INDEX(Banco!$D:$D,ROW())="","",INDEX(Banco!$D:$D,ROW()))</f>
        <v/>
      </c>
      <c r="E278" s="8" t="str">
        <f>IF(INDEX(Banco!$E:$E,ROW())="","",INDEX(Banco!$E:$E,ROW()))</f>
        <v/>
      </c>
      <c r="F278" s="9" t="str">
        <f>IF(INDEX(Banco!$F:$F,ROW())="","",INDEX(Banco!$F:$F,ROW()))</f>
        <v/>
      </c>
      <c r="G278" s="9" t="str">
        <f>IF(INDEX(Banco!$G:$G,ROW())="","",INDEX(Banco!$G:$G,ROW()))</f>
        <v/>
      </c>
      <c r="H278" s="7" t="str">
        <f>IF(INDEX(Banco!$H:$H,ROW())="","",INDEX(Banco!$H:$H,ROW()))</f>
        <v/>
      </c>
      <c r="I278" t="str">
        <f t="shared" si="172"/>
        <v/>
      </c>
      <c r="J278" s="10" t="str">
        <f t="shared" si="173"/>
        <v/>
      </c>
      <c r="K278" s="11" t="str">
        <f t="shared" si="174"/>
        <v>—</v>
      </c>
      <c r="L278" t="str">
        <f t="shared" si="175"/>
        <v/>
      </c>
      <c r="M278" s="11" t="str">
        <f t="shared" si="176"/>
        <v>—</v>
      </c>
      <c r="N278" t="str">
        <f t="shared" si="177"/>
        <v/>
      </c>
      <c r="O278" s="11" t="str">
        <f t="shared" si="178"/>
        <v>—</v>
      </c>
      <c r="P278" t="str">
        <f t="shared" si="179"/>
        <v/>
      </c>
      <c r="Q278" s="11" t="str">
        <f t="shared" si="180"/>
        <v>—</v>
      </c>
      <c r="R278" t="str">
        <f t="shared" si="181"/>
        <v/>
      </c>
      <c r="S278" t="str">
        <f t="shared" si="182"/>
        <v/>
      </c>
      <c r="T278" t="str">
        <f t="shared" si="183"/>
        <v/>
      </c>
      <c r="U278" t="str">
        <f t="shared" si="184"/>
        <v/>
      </c>
      <c r="V278" t="str">
        <f t="shared" si="185"/>
        <v/>
      </c>
      <c r="W278" t="str">
        <f t="shared" si="186"/>
        <v/>
      </c>
      <c r="X278" t="str">
        <f t="shared" si="187"/>
        <v/>
      </c>
      <c r="Y278" t="str">
        <f t="shared" si="188"/>
        <v/>
      </c>
      <c r="Z278" t="str">
        <f t="shared" si="189"/>
        <v/>
      </c>
      <c r="AA278" t="str">
        <f t="shared" si="190"/>
        <v/>
      </c>
      <c r="AB278" t="str">
        <f t="shared" si="191"/>
        <v/>
      </c>
      <c r="AC278" t="str">
        <f t="shared" si="192"/>
        <v/>
      </c>
      <c r="AD278" t="str">
        <f t="shared" si="193"/>
        <v/>
      </c>
      <c r="AE278" t="str">
        <f t="shared" si="194"/>
        <v/>
      </c>
      <c r="AF278" t="str">
        <f t="shared" si="195"/>
        <v/>
      </c>
      <c r="AG278" t="str">
        <f t="shared" si="196"/>
        <v/>
      </c>
      <c r="AH278" t="str">
        <f t="shared" si="197"/>
        <v/>
      </c>
      <c r="AI278" t="str">
        <f t="shared" si="198"/>
        <v/>
      </c>
      <c r="AJ278" t="str">
        <f t="shared" si="199"/>
        <v/>
      </c>
      <c r="AK278" t="str">
        <f t="shared" si="200"/>
        <v/>
      </c>
      <c r="AL278" t="str">
        <f t="shared" si="201"/>
        <v/>
      </c>
      <c r="AM278" t="str">
        <f t="shared" si="202"/>
        <v/>
      </c>
      <c r="AN278" t="str">
        <f t="shared" si="203"/>
        <v/>
      </c>
      <c r="AO278" t="str">
        <f t="shared" si="204"/>
        <v/>
      </c>
      <c r="AP278" t="str">
        <f t="shared" si="205"/>
        <v/>
      </c>
      <c r="AQ278" t="str">
        <f t="shared" si="206"/>
        <v/>
      </c>
      <c r="AR278" t="str">
        <f t="shared" si="207"/>
        <v/>
      </c>
      <c r="AS278" t="str">
        <f t="shared" si="208"/>
        <v/>
      </c>
      <c r="AT278" t="str">
        <f t="shared" si="209"/>
        <v/>
      </c>
      <c r="AU278" t="str">
        <f t="shared" si="210"/>
        <v/>
      </c>
      <c r="AV278" t="str">
        <f t="shared" si="211"/>
        <v/>
      </c>
      <c r="AW278" t="str">
        <f t="shared" si="212"/>
        <v/>
      </c>
      <c r="AX278" t="str">
        <f t="shared" si="213"/>
        <v/>
      </c>
      <c r="AY278" t="str">
        <f t="shared" si="214"/>
        <v/>
      </c>
      <c r="AZ278" t="str">
        <f>IF(OR($A278="",$A278&lt;&gt;Ficha!$C$4),"",COUNTIF($A$2:$A278,Ficha!$C$4))</f>
        <v/>
      </c>
    </row>
    <row r="279" spans="1:52">
      <c r="A279" s="7" t="str">
        <f>IF(INDEX(Banco!$A:$A,ROW())="","",INDEX(Banco!$A:$A,ROW()))</f>
        <v/>
      </c>
      <c r="B279" s="7" t="str">
        <f>IF(INDEX(Banco!$B:$B,ROW())="","",INDEX(Banco!$B:$B,ROW()))</f>
        <v/>
      </c>
      <c r="C279" s="7" t="str">
        <f>IF(INDEX(Banco!$C:$C,ROW())="","",INDEX(Banco!$C:$C,ROW()))</f>
        <v/>
      </c>
      <c r="D279" s="8" t="str">
        <f>IF(INDEX(Banco!$D:$D,ROW())="","",INDEX(Banco!$D:$D,ROW()))</f>
        <v/>
      </c>
      <c r="E279" s="8" t="str">
        <f>IF(INDEX(Banco!$E:$E,ROW())="","",INDEX(Banco!$E:$E,ROW()))</f>
        <v/>
      </c>
      <c r="F279" s="9" t="str">
        <f>IF(INDEX(Banco!$F:$F,ROW())="","",INDEX(Banco!$F:$F,ROW()))</f>
        <v/>
      </c>
      <c r="G279" s="9" t="str">
        <f>IF(INDEX(Banco!$G:$G,ROW())="","",INDEX(Banco!$G:$G,ROW()))</f>
        <v/>
      </c>
      <c r="H279" s="7" t="str">
        <f>IF(INDEX(Banco!$H:$H,ROW())="","",INDEX(Banco!$H:$H,ROW()))</f>
        <v/>
      </c>
      <c r="I279" t="str">
        <f t="shared" si="172"/>
        <v/>
      </c>
      <c r="J279" s="10" t="str">
        <f t="shared" si="173"/>
        <v/>
      </c>
      <c r="K279" s="11" t="str">
        <f t="shared" si="174"/>
        <v>—</v>
      </c>
      <c r="L279" t="str">
        <f t="shared" si="175"/>
        <v/>
      </c>
      <c r="M279" s="11" t="str">
        <f t="shared" si="176"/>
        <v>—</v>
      </c>
      <c r="N279" t="str">
        <f t="shared" si="177"/>
        <v/>
      </c>
      <c r="O279" s="11" t="str">
        <f t="shared" si="178"/>
        <v>—</v>
      </c>
      <c r="P279" t="str">
        <f t="shared" si="179"/>
        <v/>
      </c>
      <c r="Q279" s="11" t="str">
        <f t="shared" si="180"/>
        <v>—</v>
      </c>
      <c r="R279" t="str">
        <f t="shared" si="181"/>
        <v/>
      </c>
      <c r="S279" t="str">
        <f t="shared" si="182"/>
        <v/>
      </c>
      <c r="T279" t="str">
        <f t="shared" si="183"/>
        <v/>
      </c>
      <c r="U279" t="str">
        <f t="shared" si="184"/>
        <v/>
      </c>
      <c r="V279" t="str">
        <f t="shared" si="185"/>
        <v/>
      </c>
      <c r="W279" t="str">
        <f t="shared" si="186"/>
        <v/>
      </c>
      <c r="X279" t="str">
        <f t="shared" si="187"/>
        <v/>
      </c>
      <c r="Y279" t="str">
        <f t="shared" si="188"/>
        <v/>
      </c>
      <c r="Z279" t="str">
        <f t="shared" si="189"/>
        <v/>
      </c>
      <c r="AA279" t="str">
        <f t="shared" si="190"/>
        <v/>
      </c>
      <c r="AB279" t="str">
        <f t="shared" si="191"/>
        <v/>
      </c>
      <c r="AC279" t="str">
        <f t="shared" si="192"/>
        <v/>
      </c>
      <c r="AD279" t="str">
        <f t="shared" si="193"/>
        <v/>
      </c>
      <c r="AE279" t="str">
        <f t="shared" si="194"/>
        <v/>
      </c>
      <c r="AF279" t="str">
        <f t="shared" si="195"/>
        <v/>
      </c>
      <c r="AG279" t="str">
        <f t="shared" si="196"/>
        <v/>
      </c>
      <c r="AH279" t="str">
        <f t="shared" si="197"/>
        <v/>
      </c>
      <c r="AI279" t="str">
        <f t="shared" si="198"/>
        <v/>
      </c>
      <c r="AJ279" t="str">
        <f t="shared" si="199"/>
        <v/>
      </c>
      <c r="AK279" t="str">
        <f t="shared" si="200"/>
        <v/>
      </c>
      <c r="AL279" t="str">
        <f t="shared" si="201"/>
        <v/>
      </c>
      <c r="AM279" t="str">
        <f t="shared" si="202"/>
        <v/>
      </c>
      <c r="AN279" t="str">
        <f t="shared" si="203"/>
        <v/>
      </c>
      <c r="AO279" t="str">
        <f t="shared" si="204"/>
        <v/>
      </c>
      <c r="AP279" t="str">
        <f t="shared" si="205"/>
        <v/>
      </c>
      <c r="AQ279" t="str">
        <f t="shared" si="206"/>
        <v/>
      </c>
      <c r="AR279" t="str">
        <f t="shared" si="207"/>
        <v/>
      </c>
      <c r="AS279" t="str">
        <f t="shared" si="208"/>
        <v/>
      </c>
      <c r="AT279" t="str">
        <f t="shared" si="209"/>
        <v/>
      </c>
      <c r="AU279" t="str">
        <f t="shared" si="210"/>
        <v/>
      </c>
      <c r="AV279" t="str">
        <f t="shared" si="211"/>
        <v/>
      </c>
      <c r="AW279" t="str">
        <f t="shared" si="212"/>
        <v/>
      </c>
      <c r="AX279" t="str">
        <f t="shared" si="213"/>
        <v/>
      </c>
      <c r="AY279" t="str">
        <f t="shared" si="214"/>
        <v/>
      </c>
      <c r="AZ279" t="str">
        <f>IF(OR($A279="",$A279&lt;&gt;Ficha!$C$4),"",COUNTIF($A$2:$A279,Ficha!$C$4))</f>
        <v/>
      </c>
    </row>
    <row r="280" spans="1:52">
      <c r="A280" s="7" t="str">
        <f>IF(INDEX(Banco!$A:$A,ROW())="","",INDEX(Banco!$A:$A,ROW()))</f>
        <v/>
      </c>
      <c r="B280" s="7" t="str">
        <f>IF(INDEX(Banco!$B:$B,ROW())="","",INDEX(Banco!$B:$B,ROW()))</f>
        <v/>
      </c>
      <c r="C280" s="7" t="str">
        <f>IF(INDEX(Banco!$C:$C,ROW())="","",INDEX(Banco!$C:$C,ROW()))</f>
        <v/>
      </c>
      <c r="D280" s="8" t="str">
        <f>IF(INDEX(Banco!$D:$D,ROW())="","",INDEX(Banco!$D:$D,ROW()))</f>
        <v/>
      </c>
      <c r="E280" s="8" t="str">
        <f>IF(INDEX(Banco!$E:$E,ROW())="","",INDEX(Banco!$E:$E,ROW()))</f>
        <v/>
      </c>
      <c r="F280" s="9" t="str">
        <f>IF(INDEX(Banco!$F:$F,ROW())="","",INDEX(Banco!$F:$F,ROW()))</f>
        <v/>
      </c>
      <c r="G280" s="9" t="str">
        <f>IF(INDEX(Banco!$G:$G,ROW())="","",INDEX(Banco!$G:$G,ROW()))</f>
        <v/>
      </c>
      <c r="H280" s="7" t="str">
        <f>IF(INDEX(Banco!$H:$H,ROW())="","",INDEX(Banco!$H:$H,ROW()))</f>
        <v/>
      </c>
      <c r="I280" t="str">
        <f t="shared" si="172"/>
        <v/>
      </c>
      <c r="J280" s="10" t="str">
        <f t="shared" si="173"/>
        <v/>
      </c>
      <c r="K280" s="11" t="str">
        <f t="shared" si="174"/>
        <v>—</v>
      </c>
      <c r="L280" t="str">
        <f t="shared" si="175"/>
        <v/>
      </c>
      <c r="M280" s="11" t="str">
        <f t="shared" si="176"/>
        <v>—</v>
      </c>
      <c r="N280" t="str">
        <f t="shared" si="177"/>
        <v/>
      </c>
      <c r="O280" s="11" t="str">
        <f t="shared" si="178"/>
        <v>—</v>
      </c>
      <c r="P280" t="str">
        <f t="shared" si="179"/>
        <v/>
      </c>
      <c r="Q280" s="11" t="str">
        <f t="shared" si="180"/>
        <v>—</v>
      </c>
      <c r="R280" t="str">
        <f t="shared" si="181"/>
        <v/>
      </c>
      <c r="S280" t="str">
        <f t="shared" si="182"/>
        <v/>
      </c>
      <c r="T280" t="str">
        <f t="shared" si="183"/>
        <v/>
      </c>
      <c r="U280" t="str">
        <f t="shared" si="184"/>
        <v/>
      </c>
      <c r="V280" t="str">
        <f t="shared" si="185"/>
        <v/>
      </c>
      <c r="W280" t="str">
        <f t="shared" si="186"/>
        <v/>
      </c>
      <c r="X280" t="str">
        <f t="shared" si="187"/>
        <v/>
      </c>
      <c r="Y280" t="str">
        <f t="shared" si="188"/>
        <v/>
      </c>
      <c r="Z280" t="str">
        <f t="shared" si="189"/>
        <v/>
      </c>
      <c r="AA280" t="str">
        <f t="shared" si="190"/>
        <v/>
      </c>
      <c r="AB280" t="str">
        <f t="shared" si="191"/>
        <v/>
      </c>
      <c r="AC280" t="str">
        <f t="shared" si="192"/>
        <v/>
      </c>
      <c r="AD280" t="str">
        <f t="shared" si="193"/>
        <v/>
      </c>
      <c r="AE280" t="str">
        <f t="shared" si="194"/>
        <v/>
      </c>
      <c r="AF280" t="str">
        <f t="shared" si="195"/>
        <v/>
      </c>
      <c r="AG280" t="str">
        <f t="shared" si="196"/>
        <v/>
      </c>
      <c r="AH280" t="str">
        <f t="shared" si="197"/>
        <v/>
      </c>
      <c r="AI280" t="str">
        <f t="shared" si="198"/>
        <v/>
      </c>
      <c r="AJ280" t="str">
        <f t="shared" si="199"/>
        <v/>
      </c>
      <c r="AK280" t="str">
        <f t="shared" si="200"/>
        <v/>
      </c>
      <c r="AL280" t="str">
        <f t="shared" si="201"/>
        <v/>
      </c>
      <c r="AM280" t="str">
        <f t="shared" si="202"/>
        <v/>
      </c>
      <c r="AN280" t="str">
        <f t="shared" si="203"/>
        <v/>
      </c>
      <c r="AO280" t="str">
        <f t="shared" si="204"/>
        <v/>
      </c>
      <c r="AP280" t="str">
        <f t="shared" si="205"/>
        <v/>
      </c>
      <c r="AQ280" t="str">
        <f t="shared" si="206"/>
        <v/>
      </c>
      <c r="AR280" t="str">
        <f t="shared" si="207"/>
        <v/>
      </c>
      <c r="AS280" t="str">
        <f t="shared" si="208"/>
        <v/>
      </c>
      <c r="AT280" t="str">
        <f t="shared" si="209"/>
        <v/>
      </c>
      <c r="AU280" t="str">
        <f t="shared" si="210"/>
        <v/>
      </c>
      <c r="AV280" t="str">
        <f t="shared" si="211"/>
        <v/>
      </c>
      <c r="AW280" t="str">
        <f t="shared" si="212"/>
        <v/>
      </c>
      <c r="AX280" t="str">
        <f t="shared" si="213"/>
        <v/>
      </c>
      <c r="AY280" t="str">
        <f t="shared" si="214"/>
        <v/>
      </c>
      <c r="AZ280" t="str">
        <f>IF(OR($A280="",$A280&lt;&gt;Ficha!$C$4),"",COUNTIF($A$2:$A280,Ficha!$C$4))</f>
        <v/>
      </c>
    </row>
    <row r="281" spans="1:52">
      <c r="A281" s="7" t="str">
        <f>IF(INDEX(Banco!$A:$A,ROW())="","",INDEX(Banco!$A:$A,ROW()))</f>
        <v/>
      </c>
      <c r="B281" s="7" t="str">
        <f>IF(INDEX(Banco!$B:$B,ROW())="","",INDEX(Banco!$B:$B,ROW()))</f>
        <v/>
      </c>
      <c r="C281" s="7" t="str">
        <f>IF(INDEX(Banco!$C:$C,ROW())="","",INDEX(Banco!$C:$C,ROW()))</f>
        <v/>
      </c>
      <c r="D281" s="8" t="str">
        <f>IF(INDEX(Banco!$D:$D,ROW())="","",INDEX(Banco!$D:$D,ROW()))</f>
        <v/>
      </c>
      <c r="E281" s="8" t="str">
        <f>IF(INDEX(Banco!$E:$E,ROW())="","",INDEX(Banco!$E:$E,ROW()))</f>
        <v/>
      </c>
      <c r="F281" s="9" t="str">
        <f>IF(INDEX(Banco!$F:$F,ROW())="","",INDEX(Banco!$F:$F,ROW()))</f>
        <v/>
      </c>
      <c r="G281" s="9" t="str">
        <f>IF(INDEX(Banco!$G:$G,ROW())="","",INDEX(Banco!$G:$G,ROW()))</f>
        <v/>
      </c>
      <c r="H281" s="7" t="str">
        <f>IF(INDEX(Banco!$H:$H,ROW())="","",INDEX(Banco!$H:$H,ROW()))</f>
        <v/>
      </c>
      <c r="I281" t="str">
        <f t="shared" si="172"/>
        <v/>
      </c>
      <c r="J281" s="10" t="str">
        <f t="shared" si="173"/>
        <v/>
      </c>
      <c r="K281" s="11" t="str">
        <f t="shared" si="174"/>
        <v>—</v>
      </c>
      <c r="L281" t="str">
        <f t="shared" si="175"/>
        <v/>
      </c>
      <c r="M281" s="11" t="str">
        <f t="shared" si="176"/>
        <v>—</v>
      </c>
      <c r="N281" t="str">
        <f t="shared" si="177"/>
        <v/>
      </c>
      <c r="O281" s="11" t="str">
        <f t="shared" si="178"/>
        <v>—</v>
      </c>
      <c r="P281" t="str">
        <f t="shared" si="179"/>
        <v/>
      </c>
      <c r="Q281" s="11" t="str">
        <f t="shared" si="180"/>
        <v>—</v>
      </c>
      <c r="R281" t="str">
        <f t="shared" si="181"/>
        <v/>
      </c>
      <c r="S281" t="str">
        <f t="shared" si="182"/>
        <v/>
      </c>
      <c r="T281" t="str">
        <f t="shared" si="183"/>
        <v/>
      </c>
      <c r="U281" t="str">
        <f t="shared" si="184"/>
        <v/>
      </c>
      <c r="V281" t="str">
        <f t="shared" si="185"/>
        <v/>
      </c>
      <c r="W281" t="str">
        <f t="shared" si="186"/>
        <v/>
      </c>
      <c r="X281" t="str">
        <f t="shared" si="187"/>
        <v/>
      </c>
      <c r="Y281" t="str">
        <f t="shared" si="188"/>
        <v/>
      </c>
      <c r="Z281" t="str">
        <f t="shared" si="189"/>
        <v/>
      </c>
      <c r="AA281" t="str">
        <f t="shared" si="190"/>
        <v/>
      </c>
      <c r="AB281" t="str">
        <f t="shared" si="191"/>
        <v/>
      </c>
      <c r="AC281" t="str">
        <f t="shared" si="192"/>
        <v/>
      </c>
      <c r="AD281" t="str">
        <f t="shared" si="193"/>
        <v/>
      </c>
      <c r="AE281" t="str">
        <f t="shared" si="194"/>
        <v/>
      </c>
      <c r="AF281" t="str">
        <f t="shared" si="195"/>
        <v/>
      </c>
      <c r="AG281" t="str">
        <f t="shared" si="196"/>
        <v/>
      </c>
      <c r="AH281" t="str">
        <f t="shared" si="197"/>
        <v/>
      </c>
      <c r="AI281" t="str">
        <f t="shared" si="198"/>
        <v/>
      </c>
      <c r="AJ281" t="str">
        <f t="shared" si="199"/>
        <v/>
      </c>
      <c r="AK281" t="str">
        <f t="shared" si="200"/>
        <v/>
      </c>
      <c r="AL281" t="str">
        <f t="shared" si="201"/>
        <v/>
      </c>
      <c r="AM281" t="str">
        <f t="shared" si="202"/>
        <v/>
      </c>
      <c r="AN281" t="str">
        <f t="shared" si="203"/>
        <v/>
      </c>
      <c r="AO281" t="str">
        <f t="shared" si="204"/>
        <v/>
      </c>
      <c r="AP281" t="str">
        <f t="shared" si="205"/>
        <v/>
      </c>
      <c r="AQ281" t="str">
        <f t="shared" si="206"/>
        <v/>
      </c>
      <c r="AR281" t="str">
        <f t="shared" si="207"/>
        <v/>
      </c>
      <c r="AS281" t="str">
        <f t="shared" si="208"/>
        <v/>
      </c>
      <c r="AT281" t="str">
        <f t="shared" si="209"/>
        <v/>
      </c>
      <c r="AU281" t="str">
        <f t="shared" si="210"/>
        <v/>
      </c>
      <c r="AV281" t="str">
        <f t="shared" si="211"/>
        <v/>
      </c>
      <c r="AW281" t="str">
        <f t="shared" si="212"/>
        <v/>
      </c>
      <c r="AX281" t="str">
        <f t="shared" si="213"/>
        <v/>
      </c>
      <c r="AY281" t="str">
        <f t="shared" si="214"/>
        <v/>
      </c>
      <c r="AZ281" t="str">
        <f>IF(OR($A281="",$A281&lt;&gt;Ficha!$C$4),"",COUNTIF($A$2:$A281,Ficha!$C$4))</f>
        <v/>
      </c>
    </row>
    <row r="282" spans="1:52">
      <c r="A282" s="7" t="str">
        <f>IF(INDEX(Banco!$A:$A,ROW())="","",INDEX(Banco!$A:$A,ROW()))</f>
        <v/>
      </c>
      <c r="B282" s="7" t="str">
        <f>IF(INDEX(Banco!$B:$B,ROW())="","",INDEX(Banco!$B:$B,ROW()))</f>
        <v/>
      </c>
      <c r="C282" s="7" t="str">
        <f>IF(INDEX(Banco!$C:$C,ROW())="","",INDEX(Banco!$C:$C,ROW()))</f>
        <v/>
      </c>
      <c r="D282" s="8" t="str">
        <f>IF(INDEX(Banco!$D:$D,ROW())="","",INDEX(Banco!$D:$D,ROW()))</f>
        <v/>
      </c>
      <c r="E282" s="8" t="str">
        <f>IF(INDEX(Banco!$E:$E,ROW())="","",INDEX(Banco!$E:$E,ROW()))</f>
        <v/>
      </c>
      <c r="F282" s="9" t="str">
        <f>IF(INDEX(Banco!$F:$F,ROW())="","",INDEX(Banco!$F:$F,ROW()))</f>
        <v/>
      </c>
      <c r="G282" s="9" t="str">
        <f>IF(INDEX(Banco!$G:$G,ROW())="","",INDEX(Banco!$G:$G,ROW()))</f>
        <v/>
      </c>
      <c r="H282" s="7" t="str">
        <f>IF(INDEX(Banco!$H:$H,ROW())="","",INDEX(Banco!$H:$H,ROW()))</f>
        <v/>
      </c>
      <c r="I282" t="str">
        <f t="shared" si="172"/>
        <v/>
      </c>
      <c r="J282" s="10" t="str">
        <f t="shared" si="173"/>
        <v/>
      </c>
      <c r="K282" s="11" t="str">
        <f t="shared" si="174"/>
        <v>—</v>
      </c>
      <c r="L282" t="str">
        <f t="shared" si="175"/>
        <v/>
      </c>
      <c r="M282" s="11" t="str">
        <f t="shared" si="176"/>
        <v>—</v>
      </c>
      <c r="N282" t="str">
        <f t="shared" si="177"/>
        <v/>
      </c>
      <c r="O282" s="11" t="str">
        <f t="shared" si="178"/>
        <v>—</v>
      </c>
      <c r="P282" t="str">
        <f t="shared" si="179"/>
        <v/>
      </c>
      <c r="Q282" s="11" t="str">
        <f t="shared" si="180"/>
        <v>—</v>
      </c>
      <c r="R282" t="str">
        <f t="shared" si="181"/>
        <v/>
      </c>
      <c r="S282" t="str">
        <f t="shared" si="182"/>
        <v/>
      </c>
      <c r="T282" t="str">
        <f t="shared" si="183"/>
        <v/>
      </c>
      <c r="U282" t="str">
        <f t="shared" si="184"/>
        <v/>
      </c>
      <c r="V282" t="str">
        <f t="shared" si="185"/>
        <v/>
      </c>
      <c r="W282" t="str">
        <f t="shared" si="186"/>
        <v/>
      </c>
      <c r="X282" t="str">
        <f t="shared" si="187"/>
        <v/>
      </c>
      <c r="Y282" t="str">
        <f t="shared" si="188"/>
        <v/>
      </c>
      <c r="Z282" t="str">
        <f t="shared" si="189"/>
        <v/>
      </c>
      <c r="AA282" t="str">
        <f t="shared" si="190"/>
        <v/>
      </c>
      <c r="AB282" t="str">
        <f t="shared" si="191"/>
        <v/>
      </c>
      <c r="AC282" t="str">
        <f t="shared" si="192"/>
        <v/>
      </c>
      <c r="AD282" t="str">
        <f t="shared" si="193"/>
        <v/>
      </c>
      <c r="AE282" t="str">
        <f t="shared" si="194"/>
        <v/>
      </c>
      <c r="AF282" t="str">
        <f t="shared" si="195"/>
        <v/>
      </c>
      <c r="AG282" t="str">
        <f t="shared" si="196"/>
        <v/>
      </c>
      <c r="AH282" t="str">
        <f t="shared" si="197"/>
        <v/>
      </c>
      <c r="AI282" t="str">
        <f t="shared" si="198"/>
        <v/>
      </c>
      <c r="AJ282" t="str">
        <f t="shared" si="199"/>
        <v/>
      </c>
      <c r="AK282" t="str">
        <f t="shared" si="200"/>
        <v/>
      </c>
      <c r="AL282" t="str">
        <f t="shared" si="201"/>
        <v/>
      </c>
      <c r="AM282" t="str">
        <f t="shared" si="202"/>
        <v/>
      </c>
      <c r="AN282" t="str">
        <f t="shared" si="203"/>
        <v/>
      </c>
      <c r="AO282" t="str">
        <f t="shared" si="204"/>
        <v/>
      </c>
      <c r="AP282" t="str">
        <f t="shared" si="205"/>
        <v/>
      </c>
      <c r="AQ282" t="str">
        <f t="shared" si="206"/>
        <v/>
      </c>
      <c r="AR282" t="str">
        <f t="shared" si="207"/>
        <v/>
      </c>
      <c r="AS282" t="str">
        <f t="shared" si="208"/>
        <v/>
      </c>
      <c r="AT282" t="str">
        <f t="shared" si="209"/>
        <v/>
      </c>
      <c r="AU282" t="str">
        <f t="shared" si="210"/>
        <v/>
      </c>
      <c r="AV282" t="str">
        <f t="shared" si="211"/>
        <v/>
      </c>
      <c r="AW282" t="str">
        <f t="shared" si="212"/>
        <v/>
      </c>
      <c r="AX282" t="str">
        <f t="shared" si="213"/>
        <v/>
      </c>
      <c r="AY282" t="str">
        <f t="shared" si="214"/>
        <v/>
      </c>
      <c r="AZ282" t="str">
        <f>IF(OR($A282="",$A282&lt;&gt;Ficha!$C$4),"",COUNTIF($A$2:$A282,Ficha!$C$4))</f>
        <v/>
      </c>
    </row>
    <row r="283" spans="1:52">
      <c r="A283" s="7" t="str">
        <f>IF(INDEX(Banco!$A:$A,ROW())="","",INDEX(Banco!$A:$A,ROW()))</f>
        <v/>
      </c>
      <c r="B283" s="7" t="str">
        <f>IF(INDEX(Banco!$B:$B,ROW())="","",INDEX(Banco!$B:$B,ROW()))</f>
        <v/>
      </c>
      <c r="C283" s="7" t="str">
        <f>IF(INDEX(Banco!$C:$C,ROW())="","",INDEX(Banco!$C:$C,ROW()))</f>
        <v/>
      </c>
      <c r="D283" s="8" t="str">
        <f>IF(INDEX(Banco!$D:$D,ROW())="","",INDEX(Banco!$D:$D,ROW()))</f>
        <v/>
      </c>
      <c r="E283" s="8" t="str">
        <f>IF(INDEX(Banco!$E:$E,ROW())="","",INDEX(Banco!$E:$E,ROW()))</f>
        <v/>
      </c>
      <c r="F283" s="9" t="str">
        <f>IF(INDEX(Banco!$F:$F,ROW())="","",INDEX(Banco!$F:$F,ROW()))</f>
        <v/>
      </c>
      <c r="G283" s="9" t="str">
        <f>IF(INDEX(Banco!$G:$G,ROW())="","",INDEX(Banco!$G:$G,ROW()))</f>
        <v/>
      </c>
      <c r="H283" s="7" t="str">
        <f>IF(INDEX(Banco!$H:$H,ROW())="","",INDEX(Banco!$H:$H,ROW()))</f>
        <v/>
      </c>
      <c r="I283" t="str">
        <f t="shared" si="172"/>
        <v/>
      </c>
      <c r="J283" s="10" t="str">
        <f t="shared" si="173"/>
        <v/>
      </c>
      <c r="K283" s="11" t="str">
        <f t="shared" si="174"/>
        <v>—</v>
      </c>
      <c r="L283" t="str">
        <f t="shared" si="175"/>
        <v/>
      </c>
      <c r="M283" s="11" t="str">
        <f t="shared" si="176"/>
        <v>—</v>
      </c>
      <c r="N283" t="str">
        <f t="shared" si="177"/>
        <v/>
      </c>
      <c r="O283" s="11" t="str">
        <f t="shared" si="178"/>
        <v>—</v>
      </c>
      <c r="P283" t="str">
        <f t="shared" si="179"/>
        <v/>
      </c>
      <c r="Q283" s="11" t="str">
        <f t="shared" si="180"/>
        <v>—</v>
      </c>
      <c r="R283" t="str">
        <f t="shared" si="181"/>
        <v/>
      </c>
      <c r="S283" t="str">
        <f t="shared" si="182"/>
        <v/>
      </c>
      <c r="T283" t="str">
        <f t="shared" si="183"/>
        <v/>
      </c>
      <c r="U283" t="str">
        <f t="shared" si="184"/>
        <v/>
      </c>
      <c r="V283" t="str">
        <f t="shared" si="185"/>
        <v/>
      </c>
      <c r="W283" t="str">
        <f t="shared" si="186"/>
        <v/>
      </c>
      <c r="X283" t="str">
        <f t="shared" si="187"/>
        <v/>
      </c>
      <c r="Y283" t="str">
        <f t="shared" si="188"/>
        <v/>
      </c>
      <c r="Z283" t="str">
        <f t="shared" si="189"/>
        <v/>
      </c>
      <c r="AA283" t="str">
        <f t="shared" si="190"/>
        <v/>
      </c>
      <c r="AB283" t="str">
        <f t="shared" si="191"/>
        <v/>
      </c>
      <c r="AC283" t="str">
        <f t="shared" si="192"/>
        <v/>
      </c>
      <c r="AD283" t="str">
        <f t="shared" si="193"/>
        <v/>
      </c>
      <c r="AE283" t="str">
        <f t="shared" si="194"/>
        <v/>
      </c>
      <c r="AF283" t="str">
        <f t="shared" si="195"/>
        <v/>
      </c>
      <c r="AG283" t="str">
        <f t="shared" si="196"/>
        <v/>
      </c>
      <c r="AH283" t="str">
        <f t="shared" si="197"/>
        <v/>
      </c>
      <c r="AI283" t="str">
        <f t="shared" si="198"/>
        <v/>
      </c>
      <c r="AJ283" t="str">
        <f t="shared" si="199"/>
        <v/>
      </c>
      <c r="AK283" t="str">
        <f t="shared" si="200"/>
        <v/>
      </c>
      <c r="AL283" t="str">
        <f t="shared" si="201"/>
        <v/>
      </c>
      <c r="AM283" t="str">
        <f t="shared" si="202"/>
        <v/>
      </c>
      <c r="AN283" t="str">
        <f t="shared" si="203"/>
        <v/>
      </c>
      <c r="AO283" t="str">
        <f t="shared" si="204"/>
        <v/>
      </c>
      <c r="AP283" t="str">
        <f t="shared" si="205"/>
        <v/>
      </c>
      <c r="AQ283" t="str">
        <f t="shared" si="206"/>
        <v/>
      </c>
      <c r="AR283" t="str">
        <f t="shared" si="207"/>
        <v/>
      </c>
      <c r="AS283" t="str">
        <f t="shared" si="208"/>
        <v/>
      </c>
      <c r="AT283" t="str">
        <f t="shared" si="209"/>
        <v/>
      </c>
      <c r="AU283" t="str">
        <f t="shared" si="210"/>
        <v/>
      </c>
      <c r="AV283" t="str">
        <f t="shared" si="211"/>
        <v/>
      </c>
      <c r="AW283" t="str">
        <f t="shared" si="212"/>
        <v/>
      </c>
      <c r="AX283" t="str">
        <f t="shared" si="213"/>
        <v/>
      </c>
      <c r="AY283" t="str">
        <f t="shared" si="214"/>
        <v/>
      </c>
      <c r="AZ283" t="str">
        <f>IF(OR($A283="",$A283&lt;&gt;Ficha!$C$4),"",COUNTIF($A$2:$A283,Ficha!$C$4))</f>
        <v/>
      </c>
    </row>
    <row r="284" spans="1:52">
      <c r="A284" s="7" t="str">
        <f>IF(INDEX(Banco!$A:$A,ROW())="","",INDEX(Banco!$A:$A,ROW()))</f>
        <v/>
      </c>
      <c r="B284" s="7" t="str">
        <f>IF(INDEX(Banco!$B:$B,ROW())="","",INDEX(Banco!$B:$B,ROW()))</f>
        <v/>
      </c>
      <c r="C284" s="7" t="str">
        <f>IF(INDEX(Banco!$C:$C,ROW())="","",INDEX(Banco!$C:$C,ROW()))</f>
        <v/>
      </c>
      <c r="D284" s="8" t="str">
        <f>IF(INDEX(Banco!$D:$D,ROW())="","",INDEX(Banco!$D:$D,ROW()))</f>
        <v/>
      </c>
      <c r="E284" s="8" t="str">
        <f>IF(INDEX(Banco!$E:$E,ROW())="","",INDEX(Banco!$E:$E,ROW()))</f>
        <v/>
      </c>
      <c r="F284" s="9" t="str">
        <f>IF(INDEX(Banco!$F:$F,ROW())="","",INDEX(Banco!$F:$F,ROW()))</f>
        <v/>
      </c>
      <c r="G284" s="9" t="str">
        <f>IF(INDEX(Banco!$G:$G,ROW())="","",INDEX(Banco!$G:$G,ROW()))</f>
        <v/>
      </c>
      <c r="H284" s="7" t="str">
        <f>IF(INDEX(Banco!$H:$H,ROW())="","",INDEX(Banco!$H:$H,ROW()))</f>
        <v/>
      </c>
      <c r="I284" t="str">
        <f t="shared" si="172"/>
        <v/>
      </c>
      <c r="J284" s="10" t="str">
        <f t="shared" si="173"/>
        <v/>
      </c>
      <c r="K284" s="11" t="str">
        <f t="shared" si="174"/>
        <v>—</v>
      </c>
      <c r="L284" t="str">
        <f t="shared" si="175"/>
        <v/>
      </c>
      <c r="M284" s="11" t="str">
        <f t="shared" si="176"/>
        <v>—</v>
      </c>
      <c r="N284" t="str">
        <f t="shared" si="177"/>
        <v/>
      </c>
      <c r="O284" s="11" t="str">
        <f t="shared" si="178"/>
        <v>—</v>
      </c>
      <c r="P284" t="str">
        <f t="shared" si="179"/>
        <v/>
      </c>
      <c r="Q284" s="11" t="str">
        <f t="shared" si="180"/>
        <v>—</v>
      </c>
      <c r="R284" t="str">
        <f t="shared" si="181"/>
        <v/>
      </c>
      <c r="S284" t="str">
        <f t="shared" si="182"/>
        <v/>
      </c>
      <c r="T284" t="str">
        <f t="shared" si="183"/>
        <v/>
      </c>
      <c r="U284" t="str">
        <f t="shared" si="184"/>
        <v/>
      </c>
      <c r="V284" t="str">
        <f t="shared" si="185"/>
        <v/>
      </c>
      <c r="W284" t="str">
        <f t="shared" si="186"/>
        <v/>
      </c>
      <c r="X284" t="str">
        <f t="shared" si="187"/>
        <v/>
      </c>
      <c r="Y284" t="str">
        <f t="shared" si="188"/>
        <v/>
      </c>
      <c r="Z284" t="str">
        <f t="shared" si="189"/>
        <v/>
      </c>
      <c r="AA284" t="str">
        <f t="shared" si="190"/>
        <v/>
      </c>
      <c r="AB284" t="str">
        <f t="shared" si="191"/>
        <v/>
      </c>
      <c r="AC284" t="str">
        <f t="shared" si="192"/>
        <v/>
      </c>
      <c r="AD284" t="str">
        <f t="shared" si="193"/>
        <v/>
      </c>
      <c r="AE284" t="str">
        <f t="shared" si="194"/>
        <v/>
      </c>
      <c r="AF284" t="str">
        <f t="shared" si="195"/>
        <v/>
      </c>
      <c r="AG284" t="str">
        <f t="shared" si="196"/>
        <v/>
      </c>
      <c r="AH284" t="str">
        <f t="shared" si="197"/>
        <v/>
      </c>
      <c r="AI284" t="str">
        <f t="shared" si="198"/>
        <v/>
      </c>
      <c r="AJ284" t="str">
        <f t="shared" si="199"/>
        <v/>
      </c>
      <c r="AK284" t="str">
        <f t="shared" si="200"/>
        <v/>
      </c>
      <c r="AL284" t="str">
        <f t="shared" si="201"/>
        <v/>
      </c>
      <c r="AM284" t="str">
        <f t="shared" si="202"/>
        <v/>
      </c>
      <c r="AN284" t="str">
        <f t="shared" si="203"/>
        <v/>
      </c>
      <c r="AO284" t="str">
        <f t="shared" si="204"/>
        <v/>
      </c>
      <c r="AP284" t="str">
        <f t="shared" si="205"/>
        <v/>
      </c>
      <c r="AQ284" t="str">
        <f t="shared" si="206"/>
        <v/>
      </c>
      <c r="AR284" t="str">
        <f t="shared" si="207"/>
        <v/>
      </c>
      <c r="AS284" t="str">
        <f t="shared" si="208"/>
        <v/>
      </c>
      <c r="AT284" t="str">
        <f t="shared" si="209"/>
        <v/>
      </c>
      <c r="AU284" t="str">
        <f t="shared" si="210"/>
        <v/>
      </c>
      <c r="AV284" t="str">
        <f t="shared" si="211"/>
        <v/>
      </c>
      <c r="AW284" t="str">
        <f t="shared" si="212"/>
        <v/>
      </c>
      <c r="AX284" t="str">
        <f t="shared" si="213"/>
        <v/>
      </c>
      <c r="AY284" t="str">
        <f t="shared" si="214"/>
        <v/>
      </c>
      <c r="AZ284" t="str">
        <f>IF(OR($A284="",$A284&lt;&gt;Ficha!$C$4),"",COUNTIF($A$2:$A284,Ficha!$C$4))</f>
        <v/>
      </c>
    </row>
    <row r="285" spans="1:52">
      <c r="A285" s="7" t="str">
        <f>IF(INDEX(Banco!$A:$A,ROW())="","",INDEX(Banco!$A:$A,ROW()))</f>
        <v/>
      </c>
      <c r="B285" s="7" t="str">
        <f>IF(INDEX(Banco!$B:$B,ROW())="","",INDEX(Banco!$B:$B,ROW()))</f>
        <v/>
      </c>
      <c r="C285" s="7" t="str">
        <f>IF(INDEX(Banco!$C:$C,ROW())="","",INDEX(Banco!$C:$C,ROW()))</f>
        <v/>
      </c>
      <c r="D285" s="8" t="str">
        <f>IF(INDEX(Banco!$D:$D,ROW())="","",INDEX(Banco!$D:$D,ROW()))</f>
        <v/>
      </c>
      <c r="E285" s="8" t="str">
        <f>IF(INDEX(Banco!$E:$E,ROW())="","",INDEX(Banco!$E:$E,ROW()))</f>
        <v/>
      </c>
      <c r="F285" s="9" t="str">
        <f>IF(INDEX(Banco!$F:$F,ROW())="","",INDEX(Banco!$F:$F,ROW()))</f>
        <v/>
      </c>
      <c r="G285" s="9" t="str">
        <f>IF(INDEX(Banco!$G:$G,ROW())="","",INDEX(Banco!$G:$G,ROW()))</f>
        <v/>
      </c>
      <c r="H285" s="7" t="str">
        <f>IF(INDEX(Banco!$H:$H,ROW())="","",INDEX(Banco!$H:$H,ROW()))</f>
        <v/>
      </c>
      <c r="I285" t="str">
        <f t="shared" si="172"/>
        <v/>
      </c>
      <c r="J285" s="10" t="str">
        <f t="shared" si="173"/>
        <v/>
      </c>
      <c r="K285" s="11" t="str">
        <f t="shared" si="174"/>
        <v>—</v>
      </c>
      <c r="L285" t="str">
        <f t="shared" si="175"/>
        <v/>
      </c>
      <c r="M285" s="11" t="str">
        <f t="shared" si="176"/>
        <v>—</v>
      </c>
      <c r="N285" t="str">
        <f t="shared" si="177"/>
        <v/>
      </c>
      <c r="O285" s="11" t="str">
        <f t="shared" si="178"/>
        <v>—</v>
      </c>
      <c r="P285" t="str">
        <f t="shared" si="179"/>
        <v/>
      </c>
      <c r="Q285" s="11" t="str">
        <f t="shared" si="180"/>
        <v>—</v>
      </c>
      <c r="R285" t="str">
        <f t="shared" si="181"/>
        <v/>
      </c>
      <c r="S285" t="str">
        <f t="shared" si="182"/>
        <v/>
      </c>
      <c r="T285" t="str">
        <f t="shared" si="183"/>
        <v/>
      </c>
      <c r="U285" t="str">
        <f t="shared" si="184"/>
        <v/>
      </c>
      <c r="V285" t="str">
        <f t="shared" si="185"/>
        <v/>
      </c>
      <c r="W285" t="str">
        <f t="shared" si="186"/>
        <v/>
      </c>
      <c r="X285" t="str">
        <f t="shared" si="187"/>
        <v/>
      </c>
      <c r="Y285" t="str">
        <f t="shared" si="188"/>
        <v/>
      </c>
      <c r="Z285" t="str">
        <f t="shared" si="189"/>
        <v/>
      </c>
      <c r="AA285" t="str">
        <f t="shared" si="190"/>
        <v/>
      </c>
      <c r="AB285" t="str">
        <f t="shared" si="191"/>
        <v/>
      </c>
      <c r="AC285" t="str">
        <f t="shared" si="192"/>
        <v/>
      </c>
      <c r="AD285" t="str">
        <f t="shared" si="193"/>
        <v/>
      </c>
      <c r="AE285" t="str">
        <f t="shared" si="194"/>
        <v/>
      </c>
      <c r="AF285" t="str">
        <f t="shared" si="195"/>
        <v/>
      </c>
      <c r="AG285" t="str">
        <f t="shared" si="196"/>
        <v/>
      </c>
      <c r="AH285" t="str">
        <f t="shared" si="197"/>
        <v/>
      </c>
      <c r="AI285" t="str">
        <f t="shared" si="198"/>
        <v/>
      </c>
      <c r="AJ285" t="str">
        <f t="shared" si="199"/>
        <v/>
      </c>
      <c r="AK285" t="str">
        <f t="shared" si="200"/>
        <v/>
      </c>
      <c r="AL285" t="str">
        <f t="shared" si="201"/>
        <v/>
      </c>
      <c r="AM285" t="str">
        <f t="shared" si="202"/>
        <v/>
      </c>
      <c r="AN285" t="str">
        <f t="shared" si="203"/>
        <v/>
      </c>
      <c r="AO285" t="str">
        <f t="shared" si="204"/>
        <v/>
      </c>
      <c r="AP285" t="str">
        <f t="shared" si="205"/>
        <v/>
      </c>
      <c r="AQ285" t="str">
        <f t="shared" si="206"/>
        <v/>
      </c>
      <c r="AR285" t="str">
        <f t="shared" si="207"/>
        <v/>
      </c>
      <c r="AS285" t="str">
        <f t="shared" si="208"/>
        <v/>
      </c>
      <c r="AT285" t="str">
        <f t="shared" si="209"/>
        <v/>
      </c>
      <c r="AU285" t="str">
        <f t="shared" si="210"/>
        <v/>
      </c>
      <c r="AV285" t="str">
        <f t="shared" si="211"/>
        <v/>
      </c>
      <c r="AW285" t="str">
        <f t="shared" si="212"/>
        <v/>
      </c>
      <c r="AX285" t="str">
        <f t="shared" si="213"/>
        <v/>
      </c>
      <c r="AY285" t="str">
        <f t="shared" si="214"/>
        <v/>
      </c>
      <c r="AZ285" t="str">
        <f>IF(OR($A285="",$A285&lt;&gt;Ficha!$C$4),"",COUNTIF($A$2:$A285,Ficha!$C$4))</f>
        <v/>
      </c>
    </row>
    <row r="286" spans="1:52">
      <c r="A286" s="7" t="str">
        <f>IF(INDEX(Banco!$A:$A,ROW())="","",INDEX(Banco!$A:$A,ROW()))</f>
        <v/>
      </c>
      <c r="B286" s="7" t="str">
        <f>IF(INDEX(Banco!$B:$B,ROW())="","",INDEX(Banco!$B:$B,ROW()))</f>
        <v/>
      </c>
      <c r="C286" s="7" t="str">
        <f>IF(INDEX(Banco!$C:$C,ROW())="","",INDEX(Banco!$C:$C,ROW()))</f>
        <v/>
      </c>
      <c r="D286" s="8" t="str">
        <f>IF(INDEX(Banco!$D:$D,ROW())="","",INDEX(Banco!$D:$D,ROW()))</f>
        <v/>
      </c>
      <c r="E286" s="8" t="str">
        <f>IF(INDEX(Banco!$E:$E,ROW())="","",INDEX(Banco!$E:$E,ROW()))</f>
        <v/>
      </c>
      <c r="F286" s="9" t="str">
        <f>IF(INDEX(Banco!$F:$F,ROW())="","",INDEX(Banco!$F:$F,ROW()))</f>
        <v/>
      </c>
      <c r="G286" s="9" t="str">
        <f>IF(INDEX(Banco!$G:$G,ROW())="","",INDEX(Banco!$G:$G,ROW()))</f>
        <v/>
      </c>
      <c r="H286" s="7" t="str">
        <f>IF(INDEX(Banco!$H:$H,ROW())="","",INDEX(Banco!$H:$H,ROW()))</f>
        <v/>
      </c>
      <c r="I286" t="str">
        <f t="shared" si="172"/>
        <v/>
      </c>
      <c r="J286" s="10" t="str">
        <f t="shared" si="173"/>
        <v/>
      </c>
      <c r="K286" s="11" t="str">
        <f t="shared" si="174"/>
        <v>—</v>
      </c>
      <c r="L286" t="str">
        <f t="shared" si="175"/>
        <v/>
      </c>
      <c r="M286" s="11" t="str">
        <f t="shared" si="176"/>
        <v>—</v>
      </c>
      <c r="N286" t="str">
        <f t="shared" si="177"/>
        <v/>
      </c>
      <c r="O286" s="11" t="str">
        <f t="shared" si="178"/>
        <v>—</v>
      </c>
      <c r="P286" t="str">
        <f t="shared" si="179"/>
        <v/>
      </c>
      <c r="Q286" s="11" t="str">
        <f t="shared" si="180"/>
        <v>—</v>
      </c>
      <c r="R286" t="str">
        <f t="shared" si="181"/>
        <v/>
      </c>
      <c r="S286" t="str">
        <f t="shared" si="182"/>
        <v/>
      </c>
      <c r="T286" t="str">
        <f t="shared" si="183"/>
        <v/>
      </c>
      <c r="U286" t="str">
        <f t="shared" si="184"/>
        <v/>
      </c>
      <c r="V286" t="str">
        <f t="shared" si="185"/>
        <v/>
      </c>
      <c r="W286" t="str">
        <f t="shared" si="186"/>
        <v/>
      </c>
      <c r="X286" t="str">
        <f t="shared" si="187"/>
        <v/>
      </c>
      <c r="Y286" t="str">
        <f t="shared" si="188"/>
        <v/>
      </c>
      <c r="Z286" t="str">
        <f t="shared" si="189"/>
        <v/>
      </c>
      <c r="AA286" t="str">
        <f t="shared" si="190"/>
        <v/>
      </c>
      <c r="AB286" t="str">
        <f t="shared" si="191"/>
        <v/>
      </c>
      <c r="AC286" t="str">
        <f t="shared" si="192"/>
        <v/>
      </c>
      <c r="AD286" t="str">
        <f t="shared" si="193"/>
        <v/>
      </c>
      <c r="AE286" t="str">
        <f t="shared" si="194"/>
        <v/>
      </c>
      <c r="AF286" t="str">
        <f t="shared" si="195"/>
        <v/>
      </c>
      <c r="AG286" t="str">
        <f t="shared" si="196"/>
        <v/>
      </c>
      <c r="AH286" t="str">
        <f t="shared" si="197"/>
        <v/>
      </c>
      <c r="AI286" t="str">
        <f t="shared" si="198"/>
        <v/>
      </c>
      <c r="AJ286" t="str">
        <f t="shared" si="199"/>
        <v/>
      </c>
      <c r="AK286" t="str">
        <f t="shared" si="200"/>
        <v/>
      </c>
      <c r="AL286" t="str">
        <f t="shared" si="201"/>
        <v/>
      </c>
      <c r="AM286" t="str">
        <f t="shared" si="202"/>
        <v/>
      </c>
      <c r="AN286" t="str">
        <f t="shared" si="203"/>
        <v/>
      </c>
      <c r="AO286" t="str">
        <f t="shared" si="204"/>
        <v/>
      </c>
      <c r="AP286" t="str">
        <f t="shared" si="205"/>
        <v/>
      </c>
      <c r="AQ286" t="str">
        <f t="shared" si="206"/>
        <v/>
      </c>
      <c r="AR286" t="str">
        <f t="shared" si="207"/>
        <v/>
      </c>
      <c r="AS286" t="str">
        <f t="shared" si="208"/>
        <v/>
      </c>
      <c r="AT286" t="str">
        <f t="shared" si="209"/>
        <v/>
      </c>
      <c r="AU286" t="str">
        <f t="shared" si="210"/>
        <v/>
      </c>
      <c r="AV286" t="str">
        <f t="shared" si="211"/>
        <v/>
      </c>
      <c r="AW286" t="str">
        <f t="shared" si="212"/>
        <v/>
      </c>
      <c r="AX286" t="str">
        <f t="shared" si="213"/>
        <v/>
      </c>
      <c r="AY286" t="str">
        <f t="shared" si="214"/>
        <v/>
      </c>
      <c r="AZ286" t="str">
        <f>IF(OR($A286="",$A286&lt;&gt;Ficha!$C$4),"",COUNTIF($A$2:$A286,Ficha!$C$4))</f>
        <v/>
      </c>
    </row>
    <row r="287" spans="1:52">
      <c r="A287" s="7" t="str">
        <f>IF(INDEX(Banco!$A:$A,ROW())="","",INDEX(Banco!$A:$A,ROW()))</f>
        <v/>
      </c>
      <c r="B287" s="7" t="str">
        <f>IF(INDEX(Banco!$B:$B,ROW())="","",INDEX(Banco!$B:$B,ROW()))</f>
        <v/>
      </c>
      <c r="C287" s="7" t="str">
        <f>IF(INDEX(Banco!$C:$C,ROW())="","",INDEX(Banco!$C:$C,ROW()))</f>
        <v/>
      </c>
      <c r="D287" s="8" t="str">
        <f>IF(INDEX(Banco!$D:$D,ROW())="","",INDEX(Banco!$D:$D,ROW()))</f>
        <v/>
      </c>
      <c r="E287" s="8" t="str">
        <f>IF(INDEX(Banco!$E:$E,ROW())="","",INDEX(Banco!$E:$E,ROW()))</f>
        <v/>
      </c>
      <c r="F287" s="9" t="str">
        <f>IF(INDEX(Banco!$F:$F,ROW())="","",INDEX(Banco!$F:$F,ROW()))</f>
        <v/>
      </c>
      <c r="G287" s="9" t="str">
        <f>IF(INDEX(Banco!$G:$G,ROW())="","",INDEX(Banco!$G:$G,ROW()))</f>
        <v/>
      </c>
      <c r="H287" s="7" t="str">
        <f>IF(INDEX(Banco!$H:$H,ROW())="","",INDEX(Banco!$H:$H,ROW()))</f>
        <v/>
      </c>
      <c r="I287" t="str">
        <f t="shared" si="172"/>
        <v/>
      </c>
      <c r="J287" s="10" t="str">
        <f t="shared" si="173"/>
        <v/>
      </c>
      <c r="K287" s="11" t="str">
        <f t="shared" si="174"/>
        <v>—</v>
      </c>
      <c r="L287" t="str">
        <f t="shared" si="175"/>
        <v/>
      </c>
      <c r="M287" s="11" t="str">
        <f t="shared" si="176"/>
        <v>—</v>
      </c>
      <c r="N287" t="str">
        <f t="shared" si="177"/>
        <v/>
      </c>
      <c r="O287" s="11" t="str">
        <f t="shared" si="178"/>
        <v>—</v>
      </c>
      <c r="P287" t="str">
        <f t="shared" si="179"/>
        <v/>
      </c>
      <c r="Q287" s="11" t="str">
        <f t="shared" si="180"/>
        <v>—</v>
      </c>
      <c r="R287" t="str">
        <f t="shared" si="181"/>
        <v/>
      </c>
      <c r="S287" t="str">
        <f t="shared" si="182"/>
        <v/>
      </c>
      <c r="T287" t="str">
        <f t="shared" si="183"/>
        <v/>
      </c>
      <c r="U287" t="str">
        <f t="shared" si="184"/>
        <v/>
      </c>
      <c r="V287" t="str">
        <f t="shared" si="185"/>
        <v/>
      </c>
      <c r="W287" t="str">
        <f t="shared" si="186"/>
        <v/>
      </c>
      <c r="X287" t="str">
        <f t="shared" si="187"/>
        <v/>
      </c>
      <c r="Y287" t="str">
        <f t="shared" si="188"/>
        <v/>
      </c>
      <c r="Z287" t="str">
        <f t="shared" si="189"/>
        <v/>
      </c>
      <c r="AA287" t="str">
        <f t="shared" si="190"/>
        <v/>
      </c>
      <c r="AB287" t="str">
        <f t="shared" si="191"/>
        <v/>
      </c>
      <c r="AC287" t="str">
        <f t="shared" si="192"/>
        <v/>
      </c>
      <c r="AD287" t="str">
        <f t="shared" si="193"/>
        <v/>
      </c>
      <c r="AE287" t="str">
        <f t="shared" si="194"/>
        <v/>
      </c>
      <c r="AF287" t="str">
        <f t="shared" si="195"/>
        <v/>
      </c>
      <c r="AG287" t="str">
        <f t="shared" si="196"/>
        <v/>
      </c>
      <c r="AH287" t="str">
        <f t="shared" si="197"/>
        <v/>
      </c>
      <c r="AI287" t="str">
        <f t="shared" si="198"/>
        <v/>
      </c>
      <c r="AJ287" t="str">
        <f t="shared" si="199"/>
        <v/>
      </c>
      <c r="AK287" t="str">
        <f t="shared" si="200"/>
        <v/>
      </c>
      <c r="AL287" t="str">
        <f t="shared" si="201"/>
        <v/>
      </c>
      <c r="AM287" t="str">
        <f t="shared" si="202"/>
        <v/>
      </c>
      <c r="AN287" t="str">
        <f t="shared" si="203"/>
        <v/>
      </c>
      <c r="AO287" t="str">
        <f t="shared" si="204"/>
        <v/>
      </c>
      <c r="AP287" t="str">
        <f t="shared" si="205"/>
        <v/>
      </c>
      <c r="AQ287" t="str">
        <f t="shared" si="206"/>
        <v/>
      </c>
      <c r="AR287" t="str">
        <f t="shared" si="207"/>
        <v/>
      </c>
      <c r="AS287" t="str">
        <f t="shared" si="208"/>
        <v/>
      </c>
      <c r="AT287" t="str">
        <f t="shared" si="209"/>
        <v/>
      </c>
      <c r="AU287" t="str">
        <f t="shared" si="210"/>
        <v/>
      </c>
      <c r="AV287" t="str">
        <f t="shared" si="211"/>
        <v/>
      </c>
      <c r="AW287" t="str">
        <f t="shared" si="212"/>
        <v/>
      </c>
      <c r="AX287" t="str">
        <f t="shared" si="213"/>
        <v/>
      </c>
      <c r="AY287" t="str">
        <f t="shared" si="214"/>
        <v/>
      </c>
      <c r="AZ287" t="str">
        <f>IF(OR($A287="",$A287&lt;&gt;Ficha!$C$4),"",COUNTIF($A$2:$A287,Ficha!$C$4))</f>
        <v/>
      </c>
    </row>
    <row r="288" spans="1:52">
      <c r="A288" s="7" t="str">
        <f>IF(INDEX(Banco!$A:$A,ROW())="","",INDEX(Banco!$A:$A,ROW()))</f>
        <v/>
      </c>
      <c r="B288" s="7" t="str">
        <f>IF(INDEX(Banco!$B:$B,ROW())="","",INDEX(Banco!$B:$B,ROW()))</f>
        <v/>
      </c>
      <c r="C288" s="7" t="str">
        <f>IF(INDEX(Banco!$C:$C,ROW())="","",INDEX(Banco!$C:$C,ROW()))</f>
        <v/>
      </c>
      <c r="D288" s="8" t="str">
        <f>IF(INDEX(Banco!$D:$D,ROW())="","",INDEX(Banco!$D:$D,ROW()))</f>
        <v/>
      </c>
      <c r="E288" s="8" t="str">
        <f>IF(INDEX(Banco!$E:$E,ROW())="","",INDEX(Banco!$E:$E,ROW()))</f>
        <v/>
      </c>
      <c r="F288" s="9" t="str">
        <f>IF(INDEX(Banco!$F:$F,ROW())="","",INDEX(Banco!$F:$F,ROW()))</f>
        <v/>
      </c>
      <c r="G288" s="9" t="str">
        <f>IF(INDEX(Banco!$G:$G,ROW())="","",INDEX(Banco!$G:$G,ROW()))</f>
        <v/>
      </c>
      <c r="H288" s="7" t="str">
        <f>IF(INDEX(Banco!$H:$H,ROW())="","",INDEX(Banco!$H:$H,ROW()))</f>
        <v/>
      </c>
      <c r="I288" t="str">
        <f t="shared" si="172"/>
        <v/>
      </c>
      <c r="J288" s="10" t="str">
        <f t="shared" si="173"/>
        <v/>
      </c>
      <c r="K288" s="11" t="str">
        <f t="shared" si="174"/>
        <v>—</v>
      </c>
      <c r="L288" t="str">
        <f t="shared" si="175"/>
        <v/>
      </c>
      <c r="M288" s="11" t="str">
        <f t="shared" si="176"/>
        <v>—</v>
      </c>
      <c r="N288" t="str">
        <f t="shared" si="177"/>
        <v/>
      </c>
      <c r="O288" s="11" t="str">
        <f t="shared" si="178"/>
        <v>—</v>
      </c>
      <c r="P288" t="str">
        <f t="shared" si="179"/>
        <v/>
      </c>
      <c r="Q288" s="11" t="str">
        <f t="shared" si="180"/>
        <v>—</v>
      </c>
      <c r="R288" t="str">
        <f t="shared" si="181"/>
        <v/>
      </c>
      <c r="S288" t="str">
        <f t="shared" si="182"/>
        <v/>
      </c>
      <c r="T288" t="str">
        <f t="shared" si="183"/>
        <v/>
      </c>
      <c r="U288" t="str">
        <f t="shared" si="184"/>
        <v/>
      </c>
      <c r="V288" t="str">
        <f t="shared" si="185"/>
        <v/>
      </c>
      <c r="W288" t="str">
        <f t="shared" si="186"/>
        <v/>
      </c>
      <c r="X288" t="str">
        <f t="shared" si="187"/>
        <v/>
      </c>
      <c r="Y288" t="str">
        <f t="shared" si="188"/>
        <v/>
      </c>
      <c r="Z288" t="str">
        <f t="shared" si="189"/>
        <v/>
      </c>
      <c r="AA288" t="str">
        <f t="shared" si="190"/>
        <v/>
      </c>
      <c r="AB288" t="str">
        <f t="shared" si="191"/>
        <v/>
      </c>
      <c r="AC288" t="str">
        <f t="shared" si="192"/>
        <v/>
      </c>
      <c r="AD288" t="str">
        <f t="shared" si="193"/>
        <v/>
      </c>
      <c r="AE288" t="str">
        <f t="shared" si="194"/>
        <v/>
      </c>
      <c r="AF288" t="str">
        <f t="shared" si="195"/>
        <v/>
      </c>
      <c r="AG288" t="str">
        <f t="shared" si="196"/>
        <v/>
      </c>
      <c r="AH288" t="str">
        <f t="shared" si="197"/>
        <v/>
      </c>
      <c r="AI288" t="str">
        <f t="shared" si="198"/>
        <v/>
      </c>
      <c r="AJ288" t="str">
        <f t="shared" si="199"/>
        <v/>
      </c>
      <c r="AK288" t="str">
        <f t="shared" si="200"/>
        <v/>
      </c>
      <c r="AL288" t="str">
        <f t="shared" si="201"/>
        <v/>
      </c>
      <c r="AM288" t="str">
        <f t="shared" si="202"/>
        <v/>
      </c>
      <c r="AN288" t="str">
        <f t="shared" si="203"/>
        <v/>
      </c>
      <c r="AO288" t="str">
        <f t="shared" si="204"/>
        <v/>
      </c>
      <c r="AP288" t="str">
        <f t="shared" si="205"/>
        <v/>
      </c>
      <c r="AQ288" t="str">
        <f t="shared" si="206"/>
        <v/>
      </c>
      <c r="AR288" t="str">
        <f t="shared" si="207"/>
        <v/>
      </c>
      <c r="AS288" t="str">
        <f t="shared" si="208"/>
        <v/>
      </c>
      <c r="AT288" t="str">
        <f t="shared" si="209"/>
        <v/>
      </c>
      <c r="AU288" t="str">
        <f t="shared" si="210"/>
        <v/>
      </c>
      <c r="AV288" t="str">
        <f t="shared" si="211"/>
        <v/>
      </c>
      <c r="AW288" t="str">
        <f t="shared" si="212"/>
        <v/>
      </c>
      <c r="AX288" t="str">
        <f t="shared" si="213"/>
        <v/>
      </c>
      <c r="AY288" t="str">
        <f t="shared" si="214"/>
        <v/>
      </c>
      <c r="AZ288" t="str">
        <f>IF(OR($A288="",$A288&lt;&gt;Ficha!$C$4),"",COUNTIF($A$2:$A288,Ficha!$C$4))</f>
        <v/>
      </c>
    </row>
    <row r="289" spans="1:52">
      <c r="A289" s="7" t="str">
        <f>IF(INDEX(Banco!$A:$A,ROW())="","",INDEX(Banco!$A:$A,ROW()))</f>
        <v/>
      </c>
      <c r="B289" s="7" t="str">
        <f>IF(INDEX(Banco!$B:$B,ROW())="","",INDEX(Banco!$B:$B,ROW()))</f>
        <v/>
      </c>
      <c r="C289" s="7" t="str">
        <f>IF(INDEX(Banco!$C:$C,ROW())="","",INDEX(Banco!$C:$C,ROW()))</f>
        <v/>
      </c>
      <c r="D289" s="8" t="str">
        <f>IF(INDEX(Banco!$D:$D,ROW())="","",INDEX(Banco!$D:$D,ROW()))</f>
        <v/>
      </c>
      <c r="E289" s="8" t="str">
        <f>IF(INDEX(Banco!$E:$E,ROW())="","",INDEX(Banco!$E:$E,ROW()))</f>
        <v/>
      </c>
      <c r="F289" s="9" t="str">
        <f>IF(INDEX(Banco!$F:$F,ROW())="","",INDEX(Banco!$F:$F,ROW()))</f>
        <v/>
      </c>
      <c r="G289" s="9" t="str">
        <f>IF(INDEX(Banco!$G:$G,ROW())="","",INDEX(Banco!$G:$G,ROW()))</f>
        <v/>
      </c>
      <c r="H289" s="7" t="str">
        <f>IF(INDEX(Banco!$H:$H,ROW())="","",INDEX(Banco!$H:$H,ROW()))</f>
        <v/>
      </c>
      <c r="I289" t="str">
        <f t="shared" si="172"/>
        <v/>
      </c>
      <c r="J289" s="10" t="str">
        <f t="shared" si="173"/>
        <v/>
      </c>
      <c r="K289" s="11" t="str">
        <f t="shared" si="174"/>
        <v>—</v>
      </c>
      <c r="L289" t="str">
        <f t="shared" si="175"/>
        <v/>
      </c>
      <c r="M289" s="11" t="str">
        <f t="shared" si="176"/>
        <v>—</v>
      </c>
      <c r="N289" t="str">
        <f t="shared" si="177"/>
        <v/>
      </c>
      <c r="O289" s="11" t="str">
        <f t="shared" si="178"/>
        <v>—</v>
      </c>
      <c r="P289" t="str">
        <f t="shared" si="179"/>
        <v/>
      </c>
      <c r="Q289" s="11" t="str">
        <f t="shared" si="180"/>
        <v>—</v>
      </c>
      <c r="R289" t="str">
        <f t="shared" si="181"/>
        <v/>
      </c>
      <c r="S289" t="str">
        <f t="shared" si="182"/>
        <v/>
      </c>
      <c r="T289" t="str">
        <f t="shared" si="183"/>
        <v/>
      </c>
      <c r="U289" t="str">
        <f t="shared" si="184"/>
        <v/>
      </c>
      <c r="V289" t="str">
        <f t="shared" si="185"/>
        <v/>
      </c>
      <c r="W289" t="str">
        <f t="shared" si="186"/>
        <v/>
      </c>
      <c r="X289" t="str">
        <f t="shared" si="187"/>
        <v/>
      </c>
      <c r="Y289" t="str">
        <f t="shared" si="188"/>
        <v/>
      </c>
      <c r="Z289" t="str">
        <f t="shared" si="189"/>
        <v/>
      </c>
      <c r="AA289" t="str">
        <f t="shared" si="190"/>
        <v/>
      </c>
      <c r="AB289" t="str">
        <f t="shared" si="191"/>
        <v/>
      </c>
      <c r="AC289" t="str">
        <f t="shared" si="192"/>
        <v/>
      </c>
      <c r="AD289" t="str">
        <f t="shared" si="193"/>
        <v/>
      </c>
      <c r="AE289" t="str">
        <f t="shared" si="194"/>
        <v/>
      </c>
      <c r="AF289" t="str">
        <f t="shared" si="195"/>
        <v/>
      </c>
      <c r="AG289" t="str">
        <f t="shared" si="196"/>
        <v/>
      </c>
      <c r="AH289" t="str">
        <f t="shared" si="197"/>
        <v/>
      </c>
      <c r="AI289" t="str">
        <f t="shared" si="198"/>
        <v/>
      </c>
      <c r="AJ289" t="str">
        <f t="shared" si="199"/>
        <v/>
      </c>
      <c r="AK289" t="str">
        <f t="shared" si="200"/>
        <v/>
      </c>
      <c r="AL289" t="str">
        <f t="shared" si="201"/>
        <v/>
      </c>
      <c r="AM289" t="str">
        <f t="shared" si="202"/>
        <v/>
      </c>
      <c r="AN289" t="str">
        <f t="shared" si="203"/>
        <v/>
      </c>
      <c r="AO289" t="str">
        <f t="shared" si="204"/>
        <v/>
      </c>
      <c r="AP289" t="str">
        <f t="shared" si="205"/>
        <v/>
      </c>
      <c r="AQ289" t="str">
        <f t="shared" si="206"/>
        <v/>
      </c>
      <c r="AR289" t="str">
        <f t="shared" si="207"/>
        <v/>
      </c>
      <c r="AS289" t="str">
        <f t="shared" si="208"/>
        <v/>
      </c>
      <c r="AT289" t="str">
        <f t="shared" si="209"/>
        <v/>
      </c>
      <c r="AU289" t="str">
        <f t="shared" si="210"/>
        <v/>
      </c>
      <c r="AV289" t="str">
        <f t="shared" si="211"/>
        <v/>
      </c>
      <c r="AW289" t="str">
        <f t="shared" si="212"/>
        <v/>
      </c>
      <c r="AX289" t="str">
        <f t="shared" si="213"/>
        <v/>
      </c>
      <c r="AY289" t="str">
        <f t="shared" si="214"/>
        <v/>
      </c>
      <c r="AZ289" t="str">
        <f>IF(OR($A289="",$A289&lt;&gt;Ficha!$C$4),"",COUNTIF($A$2:$A289,Ficha!$C$4))</f>
        <v/>
      </c>
    </row>
    <row r="290" spans="1:52">
      <c r="A290" s="7" t="str">
        <f>IF(INDEX(Banco!$A:$A,ROW())="","",INDEX(Banco!$A:$A,ROW()))</f>
        <v/>
      </c>
      <c r="B290" s="7" t="str">
        <f>IF(INDEX(Banco!$B:$B,ROW())="","",INDEX(Banco!$B:$B,ROW()))</f>
        <v/>
      </c>
      <c r="C290" s="7" t="str">
        <f>IF(INDEX(Banco!$C:$C,ROW())="","",INDEX(Banco!$C:$C,ROW()))</f>
        <v/>
      </c>
      <c r="D290" s="8" t="str">
        <f>IF(INDEX(Banco!$D:$D,ROW())="","",INDEX(Banco!$D:$D,ROW()))</f>
        <v/>
      </c>
      <c r="E290" s="8" t="str">
        <f>IF(INDEX(Banco!$E:$E,ROW())="","",INDEX(Banco!$E:$E,ROW()))</f>
        <v/>
      </c>
      <c r="F290" s="9" t="str">
        <f>IF(INDEX(Banco!$F:$F,ROW())="","",INDEX(Banco!$F:$F,ROW()))</f>
        <v/>
      </c>
      <c r="G290" s="9" t="str">
        <f>IF(INDEX(Banco!$G:$G,ROW())="","",INDEX(Banco!$G:$G,ROW()))</f>
        <v/>
      </c>
      <c r="H290" s="7" t="str">
        <f>IF(INDEX(Banco!$H:$H,ROW())="","",INDEX(Banco!$H:$H,ROW()))</f>
        <v/>
      </c>
      <c r="I290" t="str">
        <f t="shared" si="172"/>
        <v/>
      </c>
      <c r="J290" s="10" t="str">
        <f t="shared" si="173"/>
        <v/>
      </c>
      <c r="K290" s="11" t="str">
        <f t="shared" si="174"/>
        <v>—</v>
      </c>
      <c r="L290" t="str">
        <f t="shared" si="175"/>
        <v/>
      </c>
      <c r="M290" s="11" t="str">
        <f t="shared" si="176"/>
        <v>—</v>
      </c>
      <c r="N290" t="str">
        <f t="shared" si="177"/>
        <v/>
      </c>
      <c r="O290" s="11" t="str">
        <f t="shared" si="178"/>
        <v>—</v>
      </c>
      <c r="P290" t="str">
        <f t="shared" si="179"/>
        <v/>
      </c>
      <c r="Q290" s="11" t="str">
        <f t="shared" si="180"/>
        <v>—</v>
      </c>
      <c r="R290" t="str">
        <f t="shared" si="181"/>
        <v/>
      </c>
      <c r="S290" t="str">
        <f t="shared" si="182"/>
        <v/>
      </c>
      <c r="T290" t="str">
        <f t="shared" si="183"/>
        <v/>
      </c>
      <c r="U290" t="str">
        <f t="shared" si="184"/>
        <v/>
      </c>
      <c r="V290" t="str">
        <f t="shared" si="185"/>
        <v/>
      </c>
      <c r="W290" t="str">
        <f t="shared" si="186"/>
        <v/>
      </c>
      <c r="X290" t="str">
        <f t="shared" si="187"/>
        <v/>
      </c>
      <c r="Y290" t="str">
        <f t="shared" si="188"/>
        <v/>
      </c>
      <c r="Z290" t="str">
        <f t="shared" si="189"/>
        <v/>
      </c>
      <c r="AA290" t="str">
        <f t="shared" si="190"/>
        <v/>
      </c>
      <c r="AB290" t="str">
        <f t="shared" si="191"/>
        <v/>
      </c>
      <c r="AC290" t="str">
        <f t="shared" si="192"/>
        <v/>
      </c>
      <c r="AD290" t="str">
        <f t="shared" si="193"/>
        <v/>
      </c>
      <c r="AE290" t="str">
        <f t="shared" si="194"/>
        <v/>
      </c>
      <c r="AF290" t="str">
        <f t="shared" si="195"/>
        <v/>
      </c>
      <c r="AG290" t="str">
        <f t="shared" si="196"/>
        <v/>
      </c>
      <c r="AH290" t="str">
        <f t="shared" si="197"/>
        <v/>
      </c>
      <c r="AI290" t="str">
        <f t="shared" si="198"/>
        <v/>
      </c>
      <c r="AJ290" t="str">
        <f t="shared" si="199"/>
        <v/>
      </c>
      <c r="AK290" t="str">
        <f t="shared" si="200"/>
        <v/>
      </c>
      <c r="AL290" t="str">
        <f t="shared" si="201"/>
        <v/>
      </c>
      <c r="AM290" t="str">
        <f t="shared" si="202"/>
        <v/>
      </c>
      <c r="AN290" t="str">
        <f t="shared" si="203"/>
        <v/>
      </c>
      <c r="AO290" t="str">
        <f t="shared" si="204"/>
        <v/>
      </c>
      <c r="AP290" t="str">
        <f t="shared" si="205"/>
        <v/>
      </c>
      <c r="AQ290" t="str">
        <f t="shared" si="206"/>
        <v/>
      </c>
      <c r="AR290" t="str">
        <f t="shared" si="207"/>
        <v/>
      </c>
      <c r="AS290" t="str">
        <f t="shared" si="208"/>
        <v/>
      </c>
      <c r="AT290" t="str">
        <f t="shared" si="209"/>
        <v/>
      </c>
      <c r="AU290" t="str">
        <f t="shared" si="210"/>
        <v/>
      </c>
      <c r="AV290" t="str">
        <f t="shared" si="211"/>
        <v/>
      </c>
      <c r="AW290" t="str">
        <f t="shared" si="212"/>
        <v/>
      </c>
      <c r="AX290" t="str">
        <f t="shared" si="213"/>
        <v/>
      </c>
      <c r="AY290" t="str">
        <f t="shared" si="214"/>
        <v/>
      </c>
      <c r="AZ290" t="str">
        <f>IF(OR($A290="",$A290&lt;&gt;Ficha!$C$4),"",COUNTIF($A$2:$A290,Ficha!$C$4))</f>
        <v/>
      </c>
    </row>
    <row r="291" spans="1:52">
      <c r="A291" s="7" t="str">
        <f>IF(INDEX(Banco!$A:$A,ROW())="","",INDEX(Banco!$A:$A,ROW()))</f>
        <v/>
      </c>
      <c r="B291" s="7" t="str">
        <f>IF(INDEX(Banco!$B:$B,ROW())="","",INDEX(Banco!$B:$B,ROW()))</f>
        <v/>
      </c>
      <c r="C291" s="7" t="str">
        <f>IF(INDEX(Banco!$C:$C,ROW())="","",INDEX(Banco!$C:$C,ROW()))</f>
        <v/>
      </c>
      <c r="D291" s="8" t="str">
        <f>IF(INDEX(Banco!$D:$D,ROW())="","",INDEX(Banco!$D:$D,ROW()))</f>
        <v/>
      </c>
      <c r="E291" s="8" t="str">
        <f>IF(INDEX(Banco!$E:$E,ROW())="","",INDEX(Banco!$E:$E,ROW()))</f>
        <v/>
      </c>
      <c r="F291" s="9" t="str">
        <f>IF(INDEX(Banco!$F:$F,ROW())="","",INDEX(Banco!$F:$F,ROW()))</f>
        <v/>
      </c>
      <c r="G291" s="9" t="str">
        <f>IF(INDEX(Banco!$G:$G,ROW())="","",INDEX(Banco!$G:$G,ROW()))</f>
        <v/>
      </c>
      <c r="H291" s="7" t="str">
        <f>IF(INDEX(Banco!$H:$H,ROW())="","",INDEX(Banco!$H:$H,ROW()))</f>
        <v/>
      </c>
      <c r="I291" t="str">
        <f t="shared" si="172"/>
        <v/>
      </c>
      <c r="J291" s="10" t="str">
        <f t="shared" si="173"/>
        <v/>
      </c>
      <c r="K291" s="11" t="str">
        <f t="shared" si="174"/>
        <v>—</v>
      </c>
      <c r="L291" t="str">
        <f t="shared" si="175"/>
        <v/>
      </c>
      <c r="M291" s="11" t="str">
        <f t="shared" si="176"/>
        <v>—</v>
      </c>
      <c r="N291" t="str">
        <f t="shared" si="177"/>
        <v/>
      </c>
      <c r="O291" s="11" t="str">
        <f t="shared" si="178"/>
        <v>—</v>
      </c>
      <c r="P291" t="str">
        <f t="shared" si="179"/>
        <v/>
      </c>
      <c r="Q291" s="11" t="str">
        <f t="shared" si="180"/>
        <v>—</v>
      </c>
      <c r="R291" t="str">
        <f t="shared" si="181"/>
        <v/>
      </c>
      <c r="S291" t="str">
        <f t="shared" si="182"/>
        <v/>
      </c>
      <c r="T291" t="str">
        <f t="shared" si="183"/>
        <v/>
      </c>
      <c r="U291" t="str">
        <f t="shared" si="184"/>
        <v/>
      </c>
      <c r="V291" t="str">
        <f t="shared" si="185"/>
        <v/>
      </c>
      <c r="W291" t="str">
        <f t="shared" si="186"/>
        <v/>
      </c>
      <c r="X291" t="str">
        <f t="shared" si="187"/>
        <v/>
      </c>
      <c r="Y291" t="str">
        <f t="shared" si="188"/>
        <v/>
      </c>
      <c r="Z291" t="str">
        <f t="shared" si="189"/>
        <v/>
      </c>
      <c r="AA291" t="str">
        <f t="shared" si="190"/>
        <v/>
      </c>
      <c r="AB291" t="str">
        <f t="shared" si="191"/>
        <v/>
      </c>
      <c r="AC291" t="str">
        <f t="shared" si="192"/>
        <v/>
      </c>
      <c r="AD291" t="str">
        <f t="shared" si="193"/>
        <v/>
      </c>
      <c r="AE291" t="str">
        <f t="shared" si="194"/>
        <v/>
      </c>
      <c r="AF291" t="str">
        <f t="shared" si="195"/>
        <v/>
      </c>
      <c r="AG291" t="str">
        <f t="shared" si="196"/>
        <v/>
      </c>
      <c r="AH291" t="str">
        <f t="shared" si="197"/>
        <v/>
      </c>
      <c r="AI291" t="str">
        <f t="shared" si="198"/>
        <v/>
      </c>
      <c r="AJ291" t="str">
        <f t="shared" si="199"/>
        <v/>
      </c>
      <c r="AK291" t="str">
        <f t="shared" si="200"/>
        <v/>
      </c>
      <c r="AL291" t="str">
        <f t="shared" si="201"/>
        <v/>
      </c>
      <c r="AM291" t="str">
        <f t="shared" si="202"/>
        <v/>
      </c>
      <c r="AN291" t="str">
        <f t="shared" si="203"/>
        <v/>
      </c>
      <c r="AO291" t="str">
        <f t="shared" si="204"/>
        <v/>
      </c>
      <c r="AP291" t="str">
        <f t="shared" si="205"/>
        <v/>
      </c>
      <c r="AQ291" t="str">
        <f t="shared" si="206"/>
        <v/>
      </c>
      <c r="AR291" t="str">
        <f t="shared" si="207"/>
        <v/>
      </c>
      <c r="AS291" t="str">
        <f t="shared" si="208"/>
        <v/>
      </c>
      <c r="AT291" t="str">
        <f t="shared" si="209"/>
        <v/>
      </c>
      <c r="AU291" t="str">
        <f t="shared" si="210"/>
        <v/>
      </c>
      <c r="AV291" t="str">
        <f t="shared" si="211"/>
        <v/>
      </c>
      <c r="AW291" t="str">
        <f t="shared" si="212"/>
        <v/>
      </c>
      <c r="AX291" t="str">
        <f t="shared" si="213"/>
        <v/>
      </c>
      <c r="AY291" t="str">
        <f t="shared" si="214"/>
        <v/>
      </c>
      <c r="AZ291" t="str">
        <f>IF(OR($A291="",$A291&lt;&gt;Ficha!$C$4),"",COUNTIF($A$2:$A291,Ficha!$C$4))</f>
        <v/>
      </c>
    </row>
    <row r="292" spans="1:52">
      <c r="A292" s="7" t="str">
        <f>IF(INDEX(Banco!$A:$A,ROW())="","",INDEX(Banco!$A:$A,ROW()))</f>
        <v/>
      </c>
      <c r="B292" s="7" t="str">
        <f>IF(INDEX(Banco!$B:$B,ROW())="","",INDEX(Banco!$B:$B,ROW()))</f>
        <v/>
      </c>
      <c r="C292" s="7" t="str">
        <f>IF(INDEX(Banco!$C:$C,ROW())="","",INDEX(Banco!$C:$C,ROW()))</f>
        <v/>
      </c>
      <c r="D292" s="8" t="str">
        <f>IF(INDEX(Banco!$D:$D,ROW())="","",INDEX(Banco!$D:$D,ROW()))</f>
        <v/>
      </c>
      <c r="E292" s="8" t="str">
        <f>IF(INDEX(Banco!$E:$E,ROW())="","",INDEX(Banco!$E:$E,ROW()))</f>
        <v/>
      </c>
      <c r="F292" s="9" t="str">
        <f>IF(INDEX(Banco!$F:$F,ROW())="","",INDEX(Banco!$F:$F,ROW()))</f>
        <v/>
      </c>
      <c r="G292" s="9" t="str">
        <f>IF(INDEX(Banco!$G:$G,ROW())="","",INDEX(Banco!$G:$G,ROW()))</f>
        <v/>
      </c>
      <c r="H292" s="7" t="str">
        <f>IF(INDEX(Banco!$H:$H,ROW())="","",INDEX(Banco!$H:$H,ROW()))</f>
        <v/>
      </c>
      <c r="I292" t="str">
        <f t="shared" si="172"/>
        <v/>
      </c>
      <c r="J292" s="10" t="str">
        <f t="shared" si="173"/>
        <v/>
      </c>
      <c r="K292" s="11" t="str">
        <f t="shared" si="174"/>
        <v>—</v>
      </c>
      <c r="L292" t="str">
        <f t="shared" si="175"/>
        <v/>
      </c>
      <c r="M292" s="11" t="str">
        <f t="shared" si="176"/>
        <v>—</v>
      </c>
      <c r="N292" t="str">
        <f t="shared" si="177"/>
        <v/>
      </c>
      <c r="O292" s="11" t="str">
        <f t="shared" si="178"/>
        <v>—</v>
      </c>
      <c r="P292" t="str">
        <f t="shared" si="179"/>
        <v/>
      </c>
      <c r="Q292" s="11" t="str">
        <f t="shared" si="180"/>
        <v>—</v>
      </c>
      <c r="R292" t="str">
        <f t="shared" si="181"/>
        <v/>
      </c>
      <c r="S292" t="str">
        <f t="shared" si="182"/>
        <v/>
      </c>
      <c r="T292" t="str">
        <f t="shared" si="183"/>
        <v/>
      </c>
      <c r="U292" t="str">
        <f t="shared" si="184"/>
        <v/>
      </c>
      <c r="V292" t="str">
        <f t="shared" si="185"/>
        <v/>
      </c>
      <c r="W292" t="str">
        <f t="shared" si="186"/>
        <v/>
      </c>
      <c r="X292" t="str">
        <f t="shared" si="187"/>
        <v/>
      </c>
      <c r="Y292" t="str">
        <f t="shared" si="188"/>
        <v/>
      </c>
      <c r="Z292" t="str">
        <f t="shared" si="189"/>
        <v/>
      </c>
      <c r="AA292" t="str">
        <f t="shared" si="190"/>
        <v/>
      </c>
      <c r="AB292" t="str">
        <f t="shared" si="191"/>
        <v/>
      </c>
      <c r="AC292" t="str">
        <f t="shared" si="192"/>
        <v/>
      </c>
      <c r="AD292" t="str">
        <f t="shared" si="193"/>
        <v/>
      </c>
      <c r="AE292" t="str">
        <f t="shared" si="194"/>
        <v/>
      </c>
      <c r="AF292" t="str">
        <f t="shared" si="195"/>
        <v/>
      </c>
      <c r="AG292" t="str">
        <f t="shared" si="196"/>
        <v/>
      </c>
      <c r="AH292" t="str">
        <f t="shared" si="197"/>
        <v/>
      </c>
      <c r="AI292" t="str">
        <f t="shared" si="198"/>
        <v/>
      </c>
      <c r="AJ292" t="str">
        <f t="shared" si="199"/>
        <v/>
      </c>
      <c r="AK292" t="str">
        <f t="shared" si="200"/>
        <v/>
      </c>
      <c r="AL292" t="str">
        <f t="shared" si="201"/>
        <v/>
      </c>
      <c r="AM292" t="str">
        <f t="shared" si="202"/>
        <v/>
      </c>
      <c r="AN292" t="str">
        <f t="shared" si="203"/>
        <v/>
      </c>
      <c r="AO292" t="str">
        <f t="shared" si="204"/>
        <v/>
      </c>
      <c r="AP292" t="str">
        <f t="shared" si="205"/>
        <v/>
      </c>
      <c r="AQ292" t="str">
        <f t="shared" si="206"/>
        <v/>
      </c>
      <c r="AR292" t="str">
        <f t="shared" si="207"/>
        <v/>
      </c>
      <c r="AS292" t="str">
        <f t="shared" si="208"/>
        <v/>
      </c>
      <c r="AT292" t="str">
        <f t="shared" si="209"/>
        <v/>
      </c>
      <c r="AU292" t="str">
        <f t="shared" si="210"/>
        <v/>
      </c>
      <c r="AV292" t="str">
        <f t="shared" si="211"/>
        <v/>
      </c>
      <c r="AW292" t="str">
        <f t="shared" si="212"/>
        <v/>
      </c>
      <c r="AX292" t="str">
        <f t="shared" si="213"/>
        <v/>
      </c>
      <c r="AY292" t="str">
        <f t="shared" si="214"/>
        <v/>
      </c>
      <c r="AZ292" t="str">
        <f>IF(OR($A292="",$A292&lt;&gt;Ficha!$C$4),"",COUNTIF($A$2:$A292,Ficha!$C$4))</f>
        <v/>
      </c>
    </row>
    <row r="293" spans="1:52">
      <c r="A293" s="7" t="str">
        <f>IF(INDEX(Banco!$A:$A,ROW())="","",INDEX(Banco!$A:$A,ROW()))</f>
        <v/>
      </c>
      <c r="B293" s="7" t="str">
        <f>IF(INDEX(Banco!$B:$B,ROW())="","",INDEX(Banco!$B:$B,ROW()))</f>
        <v/>
      </c>
      <c r="C293" s="7" t="str">
        <f>IF(INDEX(Banco!$C:$C,ROW())="","",INDEX(Banco!$C:$C,ROW()))</f>
        <v/>
      </c>
      <c r="D293" s="8" t="str">
        <f>IF(INDEX(Banco!$D:$D,ROW())="","",INDEX(Banco!$D:$D,ROW()))</f>
        <v/>
      </c>
      <c r="E293" s="8" t="str">
        <f>IF(INDEX(Banco!$E:$E,ROW())="","",INDEX(Banco!$E:$E,ROW()))</f>
        <v/>
      </c>
      <c r="F293" s="9" t="str">
        <f>IF(INDEX(Banco!$F:$F,ROW())="","",INDEX(Banco!$F:$F,ROW()))</f>
        <v/>
      </c>
      <c r="G293" s="9" t="str">
        <f>IF(INDEX(Banco!$G:$G,ROW())="","",INDEX(Banco!$G:$G,ROW()))</f>
        <v/>
      </c>
      <c r="H293" s="7" t="str">
        <f>IF(INDEX(Banco!$H:$H,ROW())="","",INDEX(Banco!$H:$H,ROW()))</f>
        <v/>
      </c>
      <c r="I293" t="str">
        <f t="shared" si="172"/>
        <v/>
      </c>
      <c r="J293" s="10" t="str">
        <f t="shared" si="173"/>
        <v/>
      </c>
      <c r="K293" s="11" t="str">
        <f t="shared" si="174"/>
        <v>—</v>
      </c>
      <c r="L293" t="str">
        <f t="shared" si="175"/>
        <v/>
      </c>
      <c r="M293" s="11" t="str">
        <f t="shared" si="176"/>
        <v>—</v>
      </c>
      <c r="N293" t="str">
        <f t="shared" si="177"/>
        <v/>
      </c>
      <c r="O293" s="11" t="str">
        <f t="shared" si="178"/>
        <v>—</v>
      </c>
      <c r="P293" t="str">
        <f t="shared" si="179"/>
        <v/>
      </c>
      <c r="Q293" s="11" t="str">
        <f t="shared" si="180"/>
        <v>—</v>
      </c>
      <c r="R293" t="str">
        <f t="shared" si="181"/>
        <v/>
      </c>
      <c r="S293" t="str">
        <f t="shared" si="182"/>
        <v/>
      </c>
      <c r="T293" t="str">
        <f t="shared" si="183"/>
        <v/>
      </c>
      <c r="U293" t="str">
        <f t="shared" si="184"/>
        <v/>
      </c>
      <c r="V293" t="str">
        <f t="shared" si="185"/>
        <v/>
      </c>
      <c r="W293" t="str">
        <f t="shared" si="186"/>
        <v/>
      </c>
      <c r="X293" t="str">
        <f t="shared" si="187"/>
        <v/>
      </c>
      <c r="Y293" t="str">
        <f t="shared" si="188"/>
        <v/>
      </c>
      <c r="Z293" t="str">
        <f t="shared" si="189"/>
        <v/>
      </c>
      <c r="AA293" t="str">
        <f t="shared" si="190"/>
        <v/>
      </c>
      <c r="AB293" t="str">
        <f t="shared" si="191"/>
        <v/>
      </c>
      <c r="AC293" t="str">
        <f t="shared" si="192"/>
        <v/>
      </c>
      <c r="AD293" t="str">
        <f t="shared" si="193"/>
        <v/>
      </c>
      <c r="AE293" t="str">
        <f t="shared" si="194"/>
        <v/>
      </c>
      <c r="AF293" t="str">
        <f t="shared" si="195"/>
        <v/>
      </c>
      <c r="AG293" t="str">
        <f t="shared" si="196"/>
        <v/>
      </c>
      <c r="AH293" t="str">
        <f t="shared" si="197"/>
        <v/>
      </c>
      <c r="AI293" t="str">
        <f t="shared" si="198"/>
        <v/>
      </c>
      <c r="AJ293" t="str">
        <f t="shared" si="199"/>
        <v/>
      </c>
      <c r="AK293" t="str">
        <f t="shared" si="200"/>
        <v/>
      </c>
      <c r="AL293" t="str">
        <f t="shared" si="201"/>
        <v/>
      </c>
      <c r="AM293" t="str">
        <f t="shared" si="202"/>
        <v/>
      </c>
      <c r="AN293" t="str">
        <f t="shared" si="203"/>
        <v/>
      </c>
      <c r="AO293" t="str">
        <f t="shared" si="204"/>
        <v/>
      </c>
      <c r="AP293" t="str">
        <f t="shared" si="205"/>
        <v/>
      </c>
      <c r="AQ293" t="str">
        <f t="shared" si="206"/>
        <v/>
      </c>
      <c r="AR293" t="str">
        <f t="shared" si="207"/>
        <v/>
      </c>
      <c r="AS293" t="str">
        <f t="shared" si="208"/>
        <v/>
      </c>
      <c r="AT293" t="str">
        <f t="shared" si="209"/>
        <v/>
      </c>
      <c r="AU293" t="str">
        <f t="shared" si="210"/>
        <v/>
      </c>
      <c r="AV293" t="str">
        <f t="shared" si="211"/>
        <v/>
      </c>
      <c r="AW293" t="str">
        <f t="shared" si="212"/>
        <v/>
      </c>
      <c r="AX293" t="str">
        <f t="shared" si="213"/>
        <v/>
      </c>
      <c r="AY293" t="str">
        <f t="shared" si="214"/>
        <v/>
      </c>
      <c r="AZ293" t="str">
        <f>IF(OR($A293="",$A293&lt;&gt;Ficha!$C$4),"",COUNTIF($A$2:$A293,Ficha!$C$4))</f>
        <v/>
      </c>
    </row>
    <row r="294" spans="1:52">
      <c r="A294" s="7" t="str">
        <f>IF(INDEX(Banco!$A:$A,ROW())="","",INDEX(Banco!$A:$A,ROW()))</f>
        <v/>
      </c>
      <c r="B294" s="7" t="str">
        <f>IF(INDEX(Banco!$B:$B,ROW())="","",INDEX(Banco!$B:$B,ROW()))</f>
        <v/>
      </c>
      <c r="C294" s="7" t="str">
        <f>IF(INDEX(Banco!$C:$C,ROW())="","",INDEX(Banco!$C:$C,ROW()))</f>
        <v/>
      </c>
      <c r="D294" s="8" t="str">
        <f>IF(INDEX(Banco!$D:$D,ROW())="","",INDEX(Banco!$D:$D,ROW()))</f>
        <v/>
      </c>
      <c r="E294" s="8" t="str">
        <f>IF(INDEX(Banco!$E:$E,ROW())="","",INDEX(Banco!$E:$E,ROW()))</f>
        <v/>
      </c>
      <c r="F294" s="9" t="str">
        <f>IF(INDEX(Banco!$F:$F,ROW())="","",INDEX(Banco!$F:$F,ROW()))</f>
        <v/>
      </c>
      <c r="G294" s="9" t="str">
        <f>IF(INDEX(Banco!$G:$G,ROW())="","",INDEX(Banco!$G:$G,ROW()))</f>
        <v/>
      </c>
      <c r="H294" s="7" t="str">
        <f>IF(INDEX(Banco!$H:$H,ROW())="","",INDEX(Banco!$H:$H,ROW()))</f>
        <v/>
      </c>
      <c r="I294" t="str">
        <f t="shared" si="172"/>
        <v/>
      </c>
      <c r="J294" s="10" t="str">
        <f t="shared" si="173"/>
        <v/>
      </c>
      <c r="K294" s="11" t="str">
        <f t="shared" si="174"/>
        <v>—</v>
      </c>
      <c r="L294" t="str">
        <f t="shared" si="175"/>
        <v/>
      </c>
      <c r="M294" s="11" t="str">
        <f t="shared" si="176"/>
        <v>—</v>
      </c>
      <c r="N294" t="str">
        <f t="shared" si="177"/>
        <v/>
      </c>
      <c r="O294" s="11" t="str">
        <f t="shared" si="178"/>
        <v>—</v>
      </c>
      <c r="P294" t="str">
        <f t="shared" si="179"/>
        <v/>
      </c>
      <c r="Q294" s="11" t="str">
        <f t="shared" si="180"/>
        <v>—</v>
      </c>
      <c r="R294" t="str">
        <f t="shared" si="181"/>
        <v/>
      </c>
      <c r="S294" t="str">
        <f t="shared" si="182"/>
        <v/>
      </c>
      <c r="T294" t="str">
        <f t="shared" si="183"/>
        <v/>
      </c>
      <c r="U294" t="str">
        <f t="shared" si="184"/>
        <v/>
      </c>
      <c r="V294" t="str">
        <f t="shared" si="185"/>
        <v/>
      </c>
      <c r="W294" t="str">
        <f t="shared" si="186"/>
        <v/>
      </c>
      <c r="X294" t="str">
        <f t="shared" si="187"/>
        <v/>
      </c>
      <c r="Y294" t="str">
        <f t="shared" si="188"/>
        <v/>
      </c>
      <c r="Z294" t="str">
        <f t="shared" si="189"/>
        <v/>
      </c>
      <c r="AA294" t="str">
        <f t="shared" si="190"/>
        <v/>
      </c>
      <c r="AB294" t="str">
        <f t="shared" si="191"/>
        <v/>
      </c>
      <c r="AC294" t="str">
        <f t="shared" si="192"/>
        <v/>
      </c>
      <c r="AD294" t="str">
        <f t="shared" si="193"/>
        <v/>
      </c>
      <c r="AE294" t="str">
        <f t="shared" si="194"/>
        <v/>
      </c>
      <c r="AF294" t="str">
        <f t="shared" si="195"/>
        <v/>
      </c>
      <c r="AG294" t="str">
        <f t="shared" si="196"/>
        <v/>
      </c>
      <c r="AH294" t="str">
        <f t="shared" si="197"/>
        <v/>
      </c>
      <c r="AI294" t="str">
        <f t="shared" si="198"/>
        <v/>
      </c>
      <c r="AJ294" t="str">
        <f t="shared" si="199"/>
        <v/>
      </c>
      <c r="AK294" t="str">
        <f t="shared" si="200"/>
        <v/>
      </c>
      <c r="AL294" t="str">
        <f t="shared" si="201"/>
        <v/>
      </c>
      <c r="AM294" t="str">
        <f t="shared" si="202"/>
        <v/>
      </c>
      <c r="AN294" t="str">
        <f t="shared" si="203"/>
        <v/>
      </c>
      <c r="AO294" t="str">
        <f t="shared" si="204"/>
        <v/>
      </c>
      <c r="AP294" t="str">
        <f t="shared" si="205"/>
        <v/>
      </c>
      <c r="AQ294" t="str">
        <f t="shared" si="206"/>
        <v/>
      </c>
      <c r="AR294" t="str">
        <f t="shared" si="207"/>
        <v/>
      </c>
      <c r="AS294" t="str">
        <f t="shared" si="208"/>
        <v/>
      </c>
      <c r="AT294" t="str">
        <f t="shared" si="209"/>
        <v/>
      </c>
      <c r="AU294" t="str">
        <f t="shared" si="210"/>
        <v/>
      </c>
      <c r="AV294" t="str">
        <f t="shared" si="211"/>
        <v/>
      </c>
      <c r="AW294" t="str">
        <f t="shared" si="212"/>
        <v/>
      </c>
      <c r="AX294" t="str">
        <f t="shared" si="213"/>
        <v/>
      </c>
      <c r="AY294" t="str">
        <f t="shared" si="214"/>
        <v/>
      </c>
      <c r="AZ294" t="str">
        <f>IF(OR($A294="",$A294&lt;&gt;Ficha!$C$4),"",COUNTIF($A$2:$A294,Ficha!$C$4))</f>
        <v/>
      </c>
    </row>
    <row r="295" spans="1:52">
      <c r="A295" s="7" t="str">
        <f>IF(INDEX(Banco!$A:$A,ROW())="","",INDEX(Banco!$A:$A,ROW()))</f>
        <v/>
      </c>
      <c r="B295" s="7" t="str">
        <f>IF(INDEX(Banco!$B:$B,ROW())="","",INDEX(Banco!$B:$B,ROW()))</f>
        <v/>
      </c>
      <c r="C295" s="7" t="str">
        <f>IF(INDEX(Banco!$C:$C,ROW())="","",INDEX(Banco!$C:$C,ROW()))</f>
        <v/>
      </c>
      <c r="D295" s="8" t="str">
        <f>IF(INDEX(Banco!$D:$D,ROW())="","",INDEX(Banco!$D:$D,ROW()))</f>
        <v/>
      </c>
      <c r="E295" s="8" t="str">
        <f>IF(INDEX(Banco!$E:$E,ROW())="","",INDEX(Banco!$E:$E,ROW()))</f>
        <v/>
      </c>
      <c r="F295" s="9" t="str">
        <f>IF(INDEX(Banco!$F:$F,ROW())="","",INDEX(Banco!$F:$F,ROW()))</f>
        <v/>
      </c>
      <c r="G295" s="9" t="str">
        <f>IF(INDEX(Banco!$G:$G,ROW())="","",INDEX(Banco!$G:$G,ROW()))</f>
        <v/>
      </c>
      <c r="H295" s="7" t="str">
        <f>IF(INDEX(Banco!$H:$H,ROW())="","",INDEX(Banco!$H:$H,ROW()))</f>
        <v/>
      </c>
      <c r="I295" t="str">
        <f t="shared" si="172"/>
        <v/>
      </c>
      <c r="J295" s="10" t="str">
        <f t="shared" si="173"/>
        <v/>
      </c>
      <c r="K295" s="11" t="str">
        <f t="shared" si="174"/>
        <v>—</v>
      </c>
      <c r="L295" t="str">
        <f t="shared" si="175"/>
        <v/>
      </c>
      <c r="M295" s="11" t="str">
        <f t="shared" si="176"/>
        <v>—</v>
      </c>
      <c r="N295" t="str">
        <f t="shared" si="177"/>
        <v/>
      </c>
      <c r="O295" s="11" t="str">
        <f t="shared" si="178"/>
        <v>—</v>
      </c>
      <c r="P295" t="str">
        <f t="shared" si="179"/>
        <v/>
      </c>
      <c r="Q295" s="11" t="str">
        <f t="shared" si="180"/>
        <v>—</v>
      </c>
      <c r="R295" t="str">
        <f t="shared" si="181"/>
        <v/>
      </c>
      <c r="S295" t="str">
        <f t="shared" si="182"/>
        <v/>
      </c>
      <c r="T295" t="str">
        <f t="shared" si="183"/>
        <v/>
      </c>
      <c r="U295" t="str">
        <f t="shared" si="184"/>
        <v/>
      </c>
      <c r="V295" t="str">
        <f t="shared" si="185"/>
        <v/>
      </c>
      <c r="W295" t="str">
        <f t="shared" si="186"/>
        <v/>
      </c>
      <c r="X295" t="str">
        <f t="shared" si="187"/>
        <v/>
      </c>
      <c r="Y295" t="str">
        <f t="shared" si="188"/>
        <v/>
      </c>
      <c r="Z295" t="str">
        <f t="shared" si="189"/>
        <v/>
      </c>
      <c r="AA295" t="str">
        <f t="shared" si="190"/>
        <v/>
      </c>
      <c r="AB295" t="str">
        <f t="shared" si="191"/>
        <v/>
      </c>
      <c r="AC295" t="str">
        <f t="shared" si="192"/>
        <v/>
      </c>
      <c r="AD295" t="str">
        <f t="shared" si="193"/>
        <v/>
      </c>
      <c r="AE295" t="str">
        <f t="shared" si="194"/>
        <v/>
      </c>
      <c r="AF295" t="str">
        <f t="shared" si="195"/>
        <v/>
      </c>
      <c r="AG295" t="str">
        <f t="shared" si="196"/>
        <v/>
      </c>
      <c r="AH295" t="str">
        <f t="shared" si="197"/>
        <v/>
      </c>
      <c r="AI295" t="str">
        <f t="shared" si="198"/>
        <v/>
      </c>
      <c r="AJ295" t="str">
        <f t="shared" si="199"/>
        <v/>
      </c>
      <c r="AK295" t="str">
        <f t="shared" si="200"/>
        <v/>
      </c>
      <c r="AL295" t="str">
        <f t="shared" si="201"/>
        <v/>
      </c>
      <c r="AM295" t="str">
        <f t="shared" si="202"/>
        <v/>
      </c>
      <c r="AN295" t="str">
        <f t="shared" si="203"/>
        <v/>
      </c>
      <c r="AO295" t="str">
        <f t="shared" si="204"/>
        <v/>
      </c>
      <c r="AP295" t="str">
        <f t="shared" si="205"/>
        <v/>
      </c>
      <c r="AQ295" t="str">
        <f t="shared" si="206"/>
        <v/>
      </c>
      <c r="AR295" t="str">
        <f t="shared" si="207"/>
        <v/>
      </c>
      <c r="AS295" t="str">
        <f t="shared" si="208"/>
        <v/>
      </c>
      <c r="AT295" t="str">
        <f t="shared" si="209"/>
        <v/>
      </c>
      <c r="AU295" t="str">
        <f t="shared" si="210"/>
        <v/>
      </c>
      <c r="AV295" t="str">
        <f t="shared" si="211"/>
        <v/>
      </c>
      <c r="AW295" t="str">
        <f t="shared" si="212"/>
        <v/>
      </c>
      <c r="AX295" t="str">
        <f t="shared" si="213"/>
        <v/>
      </c>
      <c r="AY295" t="str">
        <f t="shared" si="214"/>
        <v/>
      </c>
      <c r="AZ295" t="str">
        <f>IF(OR($A295="",$A295&lt;&gt;Ficha!$C$4),"",COUNTIF($A$2:$A295,Ficha!$C$4))</f>
        <v/>
      </c>
    </row>
    <row r="296" spans="1:52">
      <c r="A296" s="7" t="str">
        <f>IF(INDEX(Banco!$A:$A,ROW())="","",INDEX(Banco!$A:$A,ROW()))</f>
        <v/>
      </c>
      <c r="B296" s="7" t="str">
        <f>IF(INDEX(Banco!$B:$B,ROW())="","",INDEX(Banco!$B:$B,ROW()))</f>
        <v/>
      </c>
      <c r="C296" s="7" t="str">
        <f>IF(INDEX(Banco!$C:$C,ROW())="","",INDEX(Banco!$C:$C,ROW()))</f>
        <v/>
      </c>
      <c r="D296" s="8" t="str">
        <f>IF(INDEX(Banco!$D:$D,ROW())="","",INDEX(Banco!$D:$D,ROW()))</f>
        <v/>
      </c>
      <c r="E296" s="8" t="str">
        <f>IF(INDEX(Banco!$E:$E,ROW())="","",INDEX(Banco!$E:$E,ROW()))</f>
        <v/>
      </c>
      <c r="F296" s="9" t="str">
        <f>IF(INDEX(Banco!$F:$F,ROW())="","",INDEX(Banco!$F:$F,ROW()))</f>
        <v/>
      </c>
      <c r="G296" s="9" t="str">
        <f>IF(INDEX(Banco!$G:$G,ROW())="","",INDEX(Banco!$G:$G,ROW()))</f>
        <v/>
      </c>
      <c r="H296" s="7" t="str">
        <f>IF(INDEX(Banco!$H:$H,ROW())="","",INDEX(Banco!$H:$H,ROW()))</f>
        <v/>
      </c>
      <c r="I296" t="str">
        <f t="shared" si="172"/>
        <v/>
      </c>
      <c r="J296" s="10" t="str">
        <f t="shared" si="173"/>
        <v/>
      </c>
      <c r="K296" s="11" t="str">
        <f t="shared" si="174"/>
        <v>—</v>
      </c>
      <c r="L296" t="str">
        <f t="shared" si="175"/>
        <v/>
      </c>
      <c r="M296" s="11" t="str">
        <f t="shared" si="176"/>
        <v>—</v>
      </c>
      <c r="N296" t="str">
        <f t="shared" si="177"/>
        <v/>
      </c>
      <c r="O296" s="11" t="str">
        <f t="shared" si="178"/>
        <v>—</v>
      </c>
      <c r="P296" t="str">
        <f t="shared" si="179"/>
        <v/>
      </c>
      <c r="Q296" s="11" t="str">
        <f t="shared" si="180"/>
        <v>—</v>
      </c>
      <c r="R296" t="str">
        <f t="shared" si="181"/>
        <v/>
      </c>
      <c r="S296" t="str">
        <f t="shared" si="182"/>
        <v/>
      </c>
      <c r="T296" t="str">
        <f t="shared" si="183"/>
        <v/>
      </c>
      <c r="U296" t="str">
        <f t="shared" si="184"/>
        <v/>
      </c>
      <c r="V296" t="str">
        <f t="shared" si="185"/>
        <v/>
      </c>
      <c r="W296" t="str">
        <f t="shared" si="186"/>
        <v/>
      </c>
      <c r="X296" t="str">
        <f t="shared" si="187"/>
        <v/>
      </c>
      <c r="Y296" t="str">
        <f t="shared" si="188"/>
        <v/>
      </c>
      <c r="Z296" t="str">
        <f t="shared" si="189"/>
        <v/>
      </c>
      <c r="AA296" t="str">
        <f t="shared" si="190"/>
        <v/>
      </c>
      <c r="AB296" t="str">
        <f t="shared" si="191"/>
        <v/>
      </c>
      <c r="AC296" t="str">
        <f t="shared" si="192"/>
        <v/>
      </c>
      <c r="AD296" t="str">
        <f t="shared" si="193"/>
        <v/>
      </c>
      <c r="AE296" t="str">
        <f t="shared" si="194"/>
        <v/>
      </c>
      <c r="AF296" t="str">
        <f t="shared" si="195"/>
        <v/>
      </c>
      <c r="AG296" t="str">
        <f t="shared" si="196"/>
        <v/>
      </c>
      <c r="AH296" t="str">
        <f t="shared" si="197"/>
        <v/>
      </c>
      <c r="AI296" t="str">
        <f t="shared" si="198"/>
        <v/>
      </c>
      <c r="AJ296" t="str">
        <f t="shared" si="199"/>
        <v/>
      </c>
      <c r="AK296" t="str">
        <f t="shared" si="200"/>
        <v/>
      </c>
      <c r="AL296" t="str">
        <f t="shared" si="201"/>
        <v/>
      </c>
      <c r="AM296" t="str">
        <f t="shared" si="202"/>
        <v/>
      </c>
      <c r="AN296" t="str">
        <f t="shared" si="203"/>
        <v/>
      </c>
      <c r="AO296" t="str">
        <f t="shared" si="204"/>
        <v/>
      </c>
      <c r="AP296" t="str">
        <f t="shared" si="205"/>
        <v/>
      </c>
      <c r="AQ296" t="str">
        <f t="shared" si="206"/>
        <v/>
      </c>
      <c r="AR296" t="str">
        <f t="shared" si="207"/>
        <v/>
      </c>
      <c r="AS296" t="str">
        <f t="shared" si="208"/>
        <v/>
      </c>
      <c r="AT296" t="str">
        <f t="shared" si="209"/>
        <v/>
      </c>
      <c r="AU296" t="str">
        <f t="shared" si="210"/>
        <v/>
      </c>
      <c r="AV296" t="str">
        <f t="shared" si="211"/>
        <v/>
      </c>
      <c r="AW296" t="str">
        <f t="shared" si="212"/>
        <v/>
      </c>
      <c r="AX296" t="str">
        <f t="shared" si="213"/>
        <v/>
      </c>
      <c r="AY296" t="str">
        <f t="shared" si="214"/>
        <v/>
      </c>
      <c r="AZ296" t="str">
        <f>IF(OR($A296="",$A296&lt;&gt;Ficha!$C$4),"",COUNTIF($A$2:$A296,Ficha!$C$4))</f>
        <v/>
      </c>
    </row>
    <row r="297" spans="1:52">
      <c r="A297" s="7" t="str">
        <f>IF(INDEX(Banco!$A:$A,ROW())="","",INDEX(Banco!$A:$A,ROW()))</f>
        <v/>
      </c>
      <c r="B297" s="7" t="str">
        <f>IF(INDEX(Banco!$B:$B,ROW())="","",INDEX(Banco!$B:$B,ROW()))</f>
        <v/>
      </c>
      <c r="C297" s="7" t="str">
        <f>IF(INDEX(Banco!$C:$C,ROW())="","",INDEX(Banco!$C:$C,ROW()))</f>
        <v/>
      </c>
      <c r="D297" s="8" t="str">
        <f>IF(INDEX(Banco!$D:$D,ROW())="","",INDEX(Banco!$D:$D,ROW()))</f>
        <v/>
      </c>
      <c r="E297" s="8" t="str">
        <f>IF(INDEX(Banco!$E:$E,ROW())="","",INDEX(Banco!$E:$E,ROW()))</f>
        <v/>
      </c>
      <c r="F297" s="9" t="str">
        <f>IF(INDEX(Banco!$F:$F,ROW())="","",INDEX(Banco!$F:$F,ROW()))</f>
        <v/>
      </c>
      <c r="G297" s="9" t="str">
        <f>IF(INDEX(Banco!$G:$G,ROW())="","",INDEX(Banco!$G:$G,ROW()))</f>
        <v/>
      </c>
      <c r="H297" s="7" t="str">
        <f>IF(INDEX(Banco!$H:$H,ROW())="","",INDEX(Banco!$H:$H,ROW()))</f>
        <v/>
      </c>
      <c r="I297" t="str">
        <f t="shared" si="172"/>
        <v/>
      </c>
      <c r="J297" s="10" t="str">
        <f t="shared" si="173"/>
        <v/>
      </c>
      <c r="K297" s="11" t="str">
        <f t="shared" si="174"/>
        <v>—</v>
      </c>
      <c r="L297" t="str">
        <f t="shared" si="175"/>
        <v/>
      </c>
      <c r="M297" s="11" t="str">
        <f t="shared" si="176"/>
        <v>—</v>
      </c>
      <c r="N297" t="str">
        <f t="shared" si="177"/>
        <v/>
      </c>
      <c r="O297" s="11" t="str">
        <f t="shared" si="178"/>
        <v>—</v>
      </c>
      <c r="P297" t="str">
        <f t="shared" si="179"/>
        <v/>
      </c>
      <c r="Q297" s="11" t="str">
        <f t="shared" si="180"/>
        <v>—</v>
      </c>
      <c r="R297" t="str">
        <f t="shared" si="181"/>
        <v/>
      </c>
      <c r="S297" t="str">
        <f t="shared" si="182"/>
        <v/>
      </c>
      <c r="T297" t="str">
        <f t="shared" si="183"/>
        <v/>
      </c>
      <c r="U297" t="str">
        <f t="shared" si="184"/>
        <v/>
      </c>
      <c r="V297" t="str">
        <f t="shared" si="185"/>
        <v/>
      </c>
      <c r="W297" t="str">
        <f t="shared" si="186"/>
        <v/>
      </c>
      <c r="X297" t="str">
        <f t="shared" si="187"/>
        <v/>
      </c>
      <c r="Y297" t="str">
        <f t="shared" si="188"/>
        <v/>
      </c>
      <c r="Z297" t="str">
        <f t="shared" si="189"/>
        <v/>
      </c>
      <c r="AA297" t="str">
        <f t="shared" si="190"/>
        <v/>
      </c>
      <c r="AB297" t="str">
        <f t="shared" si="191"/>
        <v/>
      </c>
      <c r="AC297" t="str">
        <f t="shared" si="192"/>
        <v/>
      </c>
      <c r="AD297" t="str">
        <f t="shared" si="193"/>
        <v/>
      </c>
      <c r="AE297" t="str">
        <f t="shared" si="194"/>
        <v/>
      </c>
      <c r="AF297" t="str">
        <f t="shared" si="195"/>
        <v/>
      </c>
      <c r="AG297" t="str">
        <f t="shared" si="196"/>
        <v/>
      </c>
      <c r="AH297" t="str">
        <f t="shared" si="197"/>
        <v/>
      </c>
      <c r="AI297" t="str">
        <f t="shared" si="198"/>
        <v/>
      </c>
      <c r="AJ297" t="str">
        <f t="shared" si="199"/>
        <v/>
      </c>
      <c r="AK297" t="str">
        <f t="shared" si="200"/>
        <v/>
      </c>
      <c r="AL297" t="str">
        <f t="shared" si="201"/>
        <v/>
      </c>
      <c r="AM297" t="str">
        <f t="shared" si="202"/>
        <v/>
      </c>
      <c r="AN297" t="str">
        <f t="shared" si="203"/>
        <v/>
      </c>
      <c r="AO297" t="str">
        <f t="shared" si="204"/>
        <v/>
      </c>
      <c r="AP297" t="str">
        <f t="shared" si="205"/>
        <v/>
      </c>
      <c r="AQ297" t="str">
        <f t="shared" si="206"/>
        <v/>
      </c>
      <c r="AR297" t="str">
        <f t="shared" si="207"/>
        <v/>
      </c>
      <c r="AS297" t="str">
        <f t="shared" si="208"/>
        <v/>
      </c>
      <c r="AT297" t="str">
        <f t="shared" si="209"/>
        <v/>
      </c>
      <c r="AU297" t="str">
        <f t="shared" si="210"/>
        <v/>
      </c>
      <c r="AV297" t="str">
        <f t="shared" si="211"/>
        <v/>
      </c>
      <c r="AW297" t="str">
        <f t="shared" si="212"/>
        <v/>
      </c>
      <c r="AX297" t="str">
        <f t="shared" si="213"/>
        <v/>
      </c>
      <c r="AY297" t="str">
        <f t="shared" si="214"/>
        <v/>
      </c>
      <c r="AZ297" t="str">
        <f>IF(OR($A297="",$A297&lt;&gt;Ficha!$C$4),"",COUNTIF($A$2:$A297,Ficha!$C$4))</f>
        <v/>
      </c>
    </row>
    <row r="298" spans="1:52">
      <c r="A298" s="7" t="str">
        <f>IF(INDEX(Banco!$A:$A,ROW())="","",INDEX(Banco!$A:$A,ROW()))</f>
        <v/>
      </c>
      <c r="B298" s="7" t="str">
        <f>IF(INDEX(Banco!$B:$B,ROW())="","",INDEX(Banco!$B:$B,ROW()))</f>
        <v/>
      </c>
      <c r="C298" s="7" t="str">
        <f>IF(INDEX(Banco!$C:$C,ROW())="","",INDEX(Banco!$C:$C,ROW()))</f>
        <v/>
      </c>
      <c r="D298" s="8" t="str">
        <f>IF(INDEX(Banco!$D:$D,ROW())="","",INDEX(Banco!$D:$D,ROW()))</f>
        <v/>
      </c>
      <c r="E298" s="8" t="str">
        <f>IF(INDEX(Banco!$E:$E,ROW())="","",INDEX(Banco!$E:$E,ROW()))</f>
        <v/>
      </c>
      <c r="F298" s="9" t="str">
        <f>IF(INDEX(Banco!$F:$F,ROW())="","",INDEX(Banco!$F:$F,ROW()))</f>
        <v/>
      </c>
      <c r="G298" s="9" t="str">
        <f>IF(INDEX(Banco!$G:$G,ROW())="","",INDEX(Banco!$G:$G,ROW()))</f>
        <v/>
      </c>
      <c r="H298" s="7" t="str">
        <f>IF(INDEX(Banco!$H:$H,ROW())="","",INDEX(Banco!$H:$H,ROW()))</f>
        <v/>
      </c>
      <c r="I298" t="str">
        <f t="shared" si="172"/>
        <v/>
      </c>
      <c r="J298" s="10" t="str">
        <f t="shared" si="173"/>
        <v/>
      </c>
      <c r="K298" s="11" t="str">
        <f t="shared" si="174"/>
        <v>—</v>
      </c>
      <c r="L298" t="str">
        <f t="shared" si="175"/>
        <v/>
      </c>
      <c r="M298" s="11" t="str">
        <f t="shared" si="176"/>
        <v>—</v>
      </c>
      <c r="N298" t="str">
        <f t="shared" si="177"/>
        <v/>
      </c>
      <c r="O298" s="11" t="str">
        <f t="shared" si="178"/>
        <v>—</v>
      </c>
      <c r="P298" t="str">
        <f t="shared" si="179"/>
        <v/>
      </c>
      <c r="Q298" s="11" t="str">
        <f t="shared" si="180"/>
        <v>—</v>
      </c>
      <c r="R298" t="str">
        <f t="shared" si="181"/>
        <v/>
      </c>
      <c r="S298" t="str">
        <f t="shared" si="182"/>
        <v/>
      </c>
      <c r="T298" t="str">
        <f t="shared" si="183"/>
        <v/>
      </c>
      <c r="U298" t="str">
        <f t="shared" si="184"/>
        <v/>
      </c>
      <c r="V298" t="str">
        <f t="shared" si="185"/>
        <v/>
      </c>
      <c r="W298" t="str">
        <f t="shared" si="186"/>
        <v/>
      </c>
      <c r="X298" t="str">
        <f t="shared" si="187"/>
        <v/>
      </c>
      <c r="Y298" t="str">
        <f t="shared" si="188"/>
        <v/>
      </c>
      <c r="Z298" t="str">
        <f t="shared" si="189"/>
        <v/>
      </c>
      <c r="AA298" t="str">
        <f t="shared" si="190"/>
        <v/>
      </c>
      <c r="AB298" t="str">
        <f t="shared" si="191"/>
        <v/>
      </c>
      <c r="AC298" t="str">
        <f t="shared" si="192"/>
        <v/>
      </c>
      <c r="AD298" t="str">
        <f t="shared" si="193"/>
        <v/>
      </c>
      <c r="AE298" t="str">
        <f t="shared" si="194"/>
        <v/>
      </c>
      <c r="AF298" t="str">
        <f t="shared" si="195"/>
        <v/>
      </c>
      <c r="AG298" t="str">
        <f t="shared" si="196"/>
        <v/>
      </c>
      <c r="AH298" t="str">
        <f t="shared" si="197"/>
        <v/>
      </c>
      <c r="AI298" t="str">
        <f t="shared" si="198"/>
        <v/>
      </c>
      <c r="AJ298" t="str">
        <f t="shared" si="199"/>
        <v/>
      </c>
      <c r="AK298" t="str">
        <f t="shared" si="200"/>
        <v/>
      </c>
      <c r="AL298" t="str">
        <f t="shared" si="201"/>
        <v/>
      </c>
      <c r="AM298" t="str">
        <f t="shared" si="202"/>
        <v/>
      </c>
      <c r="AN298" t="str">
        <f t="shared" si="203"/>
        <v/>
      </c>
      <c r="AO298" t="str">
        <f t="shared" si="204"/>
        <v/>
      </c>
      <c r="AP298" t="str">
        <f t="shared" si="205"/>
        <v/>
      </c>
      <c r="AQ298" t="str">
        <f t="shared" si="206"/>
        <v/>
      </c>
      <c r="AR298" t="str">
        <f t="shared" si="207"/>
        <v/>
      </c>
      <c r="AS298" t="str">
        <f t="shared" si="208"/>
        <v/>
      </c>
      <c r="AT298" t="str">
        <f t="shared" si="209"/>
        <v/>
      </c>
      <c r="AU298" t="str">
        <f t="shared" si="210"/>
        <v/>
      </c>
      <c r="AV298" t="str">
        <f t="shared" si="211"/>
        <v/>
      </c>
      <c r="AW298" t="str">
        <f t="shared" si="212"/>
        <v/>
      </c>
      <c r="AX298" t="str">
        <f t="shared" si="213"/>
        <v/>
      </c>
      <c r="AY298" t="str">
        <f t="shared" si="214"/>
        <v/>
      </c>
      <c r="AZ298" t="str">
        <f>IF(OR($A298="",$A298&lt;&gt;Ficha!$C$4),"",COUNTIF($A$2:$A298,Ficha!$C$4))</f>
        <v/>
      </c>
    </row>
    <row r="299" spans="1:52">
      <c r="A299" s="7" t="str">
        <f>IF(INDEX(Banco!$A:$A,ROW())="","",INDEX(Banco!$A:$A,ROW()))</f>
        <v/>
      </c>
      <c r="B299" s="7" t="str">
        <f>IF(INDEX(Banco!$B:$B,ROW())="","",INDEX(Banco!$B:$B,ROW()))</f>
        <v/>
      </c>
      <c r="C299" s="7" t="str">
        <f>IF(INDEX(Banco!$C:$C,ROW())="","",INDEX(Banco!$C:$C,ROW()))</f>
        <v/>
      </c>
      <c r="D299" s="8" t="str">
        <f>IF(INDEX(Banco!$D:$D,ROW())="","",INDEX(Banco!$D:$D,ROW()))</f>
        <v/>
      </c>
      <c r="E299" s="8" t="str">
        <f>IF(INDEX(Banco!$E:$E,ROW())="","",INDEX(Banco!$E:$E,ROW()))</f>
        <v/>
      </c>
      <c r="F299" s="9" t="str">
        <f>IF(INDEX(Banco!$F:$F,ROW())="","",INDEX(Banco!$F:$F,ROW()))</f>
        <v/>
      </c>
      <c r="G299" s="9" t="str">
        <f>IF(INDEX(Banco!$G:$G,ROW())="","",INDEX(Banco!$G:$G,ROW()))</f>
        <v/>
      </c>
      <c r="H299" s="7" t="str">
        <f>IF(INDEX(Banco!$H:$H,ROW())="","",INDEX(Banco!$H:$H,ROW()))</f>
        <v/>
      </c>
      <c r="I299" t="str">
        <f t="shared" si="172"/>
        <v/>
      </c>
      <c r="J299" s="10" t="str">
        <f t="shared" si="173"/>
        <v/>
      </c>
      <c r="K299" s="11" t="str">
        <f t="shared" si="174"/>
        <v>—</v>
      </c>
      <c r="L299" t="str">
        <f t="shared" si="175"/>
        <v/>
      </c>
      <c r="M299" s="11" t="str">
        <f t="shared" si="176"/>
        <v>—</v>
      </c>
      <c r="N299" t="str">
        <f t="shared" si="177"/>
        <v/>
      </c>
      <c r="O299" s="11" t="str">
        <f t="shared" si="178"/>
        <v>—</v>
      </c>
      <c r="P299" t="str">
        <f t="shared" si="179"/>
        <v/>
      </c>
      <c r="Q299" s="11" t="str">
        <f t="shared" si="180"/>
        <v>—</v>
      </c>
      <c r="R299" t="str">
        <f t="shared" si="181"/>
        <v/>
      </c>
      <c r="S299" t="str">
        <f t="shared" si="182"/>
        <v/>
      </c>
      <c r="T299" t="str">
        <f t="shared" si="183"/>
        <v/>
      </c>
      <c r="U299" t="str">
        <f t="shared" si="184"/>
        <v/>
      </c>
      <c r="V299" t="str">
        <f t="shared" si="185"/>
        <v/>
      </c>
      <c r="W299" t="str">
        <f t="shared" si="186"/>
        <v/>
      </c>
      <c r="X299" t="str">
        <f t="shared" si="187"/>
        <v/>
      </c>
      <c r="Y299" t="str">
        <f t="shared" si="188"/>
        <v/>
      </c>
      <c r="Z299" t="str">
        <f t="shared" si="189"/>
        <v/>
      </c>
      <c r="AA299" t="str">
        <f t="shared" si="190"/>
        <v/>
      </c>
      <c r="AB299" t="str">
        <f t="shared" si="191"/>
        <v/>
      </c>
      <c r="AC299" t="str">
        <f t="shared" si="192"/>
        <v/>
      </c>
      <c r="AD299" t="str">
        <f t="shared" si="193"/>
        <v/>
      </c>
      <c r="AE299" t="str">
        <f t="shared" si="194"/>
        <v/>
      </c>
      <c r="AF299" t="str">
        <f t="shared" si="195"/>
        <v/>
      </c>
      <c r="AG299" t="str">
        <f t="shared" si="196"/>
        <v/>
      </c>
      <c r="AH299" t="str">
        <f t="shared" si="197"/>
        <v/>
      </c>
      <c r="AI299" t="str">
        <f t="shared" si="198"/>
        <v/>
      </c>
      <c r="AJ299" t="str">
        <f t="shared" si="199"/>
        <v/>
      </c>
      <c r="AK299" t="str">
        <f t="shared" si="200"/>
        <v/>
      </c>
      <c r="AL299" t="str">
        <f t="shared" si="201"/>
        <v/>
      </c>
      <c r="AM299" t="str">
        <f t="shared" si="202"/>
        <v/>
      </c>
      <c r="AN299" t="str">
        <f t="shared" si="203"/>
        <v/>
      </c>
      <c r="AO299" t="str">
        <f t="shared" si="204"/>
        <v/>
      </c>
      <c r="AP299" t="str">
        <f t="shared" si="205"/>
        <v/>
      </c>
      <c r="AQ299" t="str">
        <f t="shared" si="206"/>
        <v/>
      </c>
      <c r="AR299" t="str">
        <f t="shared" si="207"/>
        <v/>
      </c>
      <c r="AS299" t="str">
        <f t="shared" si="208"/>
        <v/>
      </c>
      <c r="AT299" t="str">
        <f t="shared" si="209"/>
        <v/>
      </c>
      <c r="AU299" t="str">
        <f t="shared" si="210"/>
        <v/>
      </c>
      <c r="AV299" t="str">
        <f t="shared" si="211"/>
        <v/>
      </c>
      <c r="AW299" t="str">
        <f t="shared" si="212"/>
        <v/>
      </c>
      <c r="AX299" t="str">
        <f t="shared" si="213"/>
        <v/>
      </c>
      <c r="AY299" t="str">
        <f t="shared" si="214"/>
        <v/>
      </c>
      <c r="AZ299" t="str">
        <f>IF(OR($A299="",$A299&lt;&gt;Ficha!$C$4),"",COUNTIF($A$2:$A299,Ficha!$C$4))</f>
        <v/>
      </c>
    </row>
    <row r="300" spans="1:52">
      <c r="A300" s="7" t="str">
        <f>IF(INDEX(Banco!$A:$A,ROW())="","",INDEX(Banco!$A:$A,ROW()))</f>
        <v/>
      </c>
      <c r="B300" s="7" t="str">
        <f>IF(INDEX(Banco!$B:$B,ROW())="","",INDEX(Banco!$B:$B,ROW()))</f>
        <v/>
      </c>
      <c r="C300" s="7" t="str">
        <f>IF(INDEX(Banco!$C:$C,ROW())="","",INDEX(Banco!$C:$C,ROW()))</f>
        <v/>
      </c>
      <c r="D300" s="8" t="str">
        <f>IF(INDEX(Banco!$D:$D,ROW())="","",INDEX(Banco!$D:$D,ROW()))</f>
        <v/>
      </c>
      <c r="E300" s="8" t="str">
        <f>IF(INDEX(Banco!$E:$E,ROW())="","",INDEX(Banco!$E:$E,ROW()))</f>
        <v/>
      </c>
      <c r="F300" s="9" t="str">
        <f>IF(INDEX(Banco!$F:$F,ROW())="","",INDEX(Banco!$F:$F,ROW()))</f>
        <v/>
      </c>
      <c r="G300" s="9" t="str">
        <f>IF(INDEX(Banco!$G:$G,ROW())="","",INDEX(Banco!$G:$G,ROW()))</f>
        <v/>
      </c>
      <c r="H300" s="7" t="str">
        <f>IF(INDEX(Banco!$H:$H,ROW())="","",INDEX(Banco!$H:$H,ROW()))</f>
        <v/>
      </c>
      <c r="I300" t="str">
        <f t="shared" si="172"/>
        <v/>
      </c>
      <c r="J300" s="10" t="str">
        <f t="shared" si="173"/>
        <v/>
      </c>
      <c r="K300" s="11" t="str">
        <f t="shared" si="174"/>
        <v>—</v>
      </c>
      <c r="L300" t="str">
        <f t="shared" si="175"/>
        <v/>
      </c>
      <c r="M300" s="11" t="str">
        <f t="shared" si="176"/>
        <v>—</v>
      </c>
      <c r="N300" t="str">
        <f t="shared" si="177"/>
        <v/>
      </c>
      <c r="O300" s="11" t="str">
        <f t="shared" si="178"/>
        <v>—</v>
      </c>
      <c r="P300" t="str">
        <f t="shared" si="179"/>
        <v/>
      </c>
      <c r="Q300" s="11" t="str">
        <f t="shared" si="180"/>
        <v>—</v>
      </c>
      <c r="R300" t="str">
        <f t="shared" si="181"/>
        <v/>
      </c>
      <c r="S300" t="str">
        <f t="shared" si="182"/>
        <v/>
      </c>
      <c r="T300" t="str">
        <f t="shared" si="183"/>
        <v/>
      </c>
      <c r="U300" t="str">
        <f t="shared" si="184"/>
        <v/>
      </c>
      <c r="V300" t="str">
        <f t="shared" si="185"/>
        <v/>
      </c>
      <c r="W300" t="str">
        <f t="shared" si="186"/>
        <v/>
      </c>
      <c r="X300" t="str">
        <f t="shared" si="187"/>
        <v/>
      </c>
      <c r="Y300" t="str">
        <f t="shared" si="188"/>
        <v/>
      </c>
      <c r="Z300" t="str">
        <f t="shared" si="189"/>
        <v/>
      </c>
      <c r="AA300" t="str">
        <f t="shared" si="190"/>
        <v/>
      </c>
      <c r="AB300" t="str">
        <f t="shared" si="191"/>
        <v/>
      </c>
      <c r="AC300" t="str">
        <f t="shared" si="192"/>
        <v/>
      </c>
      <c r="AD300" t="str">
        <f t="shared" si="193"/>
        <v/>
      </c>
      <c r="AE300" t="str">
        <f t="shared" si="194"/>
        <v/>
      </c>
      <c r="AF300" t="str">
        <f t="shared" si="195"/>
        <v/>
      </c>
      <c r="AG300" t="str">
        <f t="shared" si="196"/>
        <v/>
      </c>
      <c r="AH300" t="str">
        <f t="shared" si="197"/>
        <v/>
      </c>
      <c r="AI300" t="str">
        <f t="shared" si="198"/>
        <v/>
      </c>
      <c r="AJ300" t="str">
        <f t="shared" si="199"/>
        <v/>
      </c>
      <c r="AK300" t="str">
        <f t="shared" si="200"/>
        <v/>
      </c>
      <c r="AL300" t="str">
        <f t="shared" si="201"/>
        <v/>
      </c>
      <c r="AM300" t="str">
        <f t="shared" si="202"/>
        <v/>
      </c>
      <c r="AN300" t="str">
        <f t="shared" si="203"/>
        <v/>
      </c>
      <c r="AO300" t="str">
        <f t="shared" si="204"/>
        <v/>
      </c>
      <c r="AP300" t="str">
        <f t="shared" si="205"/>
        <v/>
      </c>
      <c r="AQ300" t="str">
        <f t="shared" si="206"/>
        <v/>
      </c>
      <c r="AR300" t="str">
        <f t="shared" si="207"/>
        <v/>
      </c>
      <c r="AS300" t="str">
        <f t="shared" si="208"/>
        <v/>
      </c>
      <c r="AT300" t="str">
        <f t="shared" si="209"/>
        <v/>
      </c>
      <c r="AU300" t="str">
        <f t="shared" si="210"/>
        <v/>
      </c>
      <c r="AV300" t="str">
        <f t="shared" si="211"/>
        <v/>
      </c>
      <c r="AW300" t="str">
        <f t="shared" si="212"/>
        <v/>
      </c>
      <c r="AX300" t="str">
        <f t="shared" si="213"/>
        <v/>
      </c>
      <c r="AY300" t="str">
        <f t="shared" si="214"/>
        <v/>
      </c>
      <c r="AZ300" t="str">
        <f>IF(OR($A300="",$A300&lt;&gt;Ficha!$C$4),"",COUNTIF($A$2:$A300,Ficha!$C$4))</f>
        <v/>
      </c>
    </row>
    <row r="301" spans="1:52">
      <c r="A301" s="7" t="str">
        <f>IF(INDEX(Banco!$A:$A,ROW())="","",INDEX(Banco!$A:$A,ROW()))</f>
        <v/>
      </c>
      <c r="B301" s="7" t="str">
        <f>IF(INDEX(Banco!$B:$B,ROW())="","",INDEX(Banco!$B:$B,ROW()))</f>
        <v/>
      </c>
      <c r="C301" s="7" t="str">
        <f>IF(INDEX(Banco!$C:$C,ROW())="","",INDEX(Banco!$C:$C,ROW()))</f>
        <v/>
      </c>
      <c r="D301" s="8" t="str">
        <f>IF(INDEX(Banco!$D:$D,ROW())="","",INDEX(Banco!$D:$D,ROW()))</f>
        <v/>
      </c>
      <c r="E301" s="8" t="str">
        <f>IF(INDEX(Banco!$E:$E,ROW())="","",INDEX(Banco!$E:$E,ROW()))</f>
        <v/>
      </c>
      <c r="F301" s="9" t="str">
        <f>IF(INDEX(Banco!$F:$F,ROW())="","",INDEX(Banco!$F:$F,ROW()))</f>
        <v/>
      </c>
      <c r="G301" s="9" t="str">
        <f>IF(INDEX(Banco!$G:$G,ROW())="","",INDEX(Banco!$G:$G,ROW()))</f>
        <v/>
      </c>
      <c r="H301" s="7" t="str">
        <f>IF(INDEX(Banco!$H:$H,ROW())="","",INDEX(Banco!$H:$H,ROW()))</f>
        <v/>
      </c>
      <c r="I301" t="str">
        <f t="shared" si="172"/>
        <v/>
      </c>
      <c r="J301" s="10" t="str">
        <f t="shared" si="173"/>
        <v/>
      </c>
      <c r="K301" s="11" t="str">
        <f t="shared" si="174"/>
        <v>—</v>
      </c>
      <c r="L301" t="str">
        <f t="shared" si="175"/>
        <v/>
      </c>
      <c r="M301" s="11" t="str">
        <f t="shared" si="176"/>
        <v>—</v>
      </c>
      <c r="N301" t="str">
        <f t="shared" si="177"/>
        <v/>
      </c>
      <c r="O301" s="11" t="str">
        <f t="shared" si="178"/>
        <v>—</v>
      </c>
      <c r="P301" t="str">
        <f t="shared" si="179"/>
        <v/>
      </c>
      <c r="Q301" s="11" t="str">
        <f t="shared" si="180"/>
        <v>—</v>
      </c>
      <c r="R301" t="str">
        <f t="shared" si="181"/>
        <v/>
      </c>
      <c r="S301" t="str">
        <f t="shared" si="182"/>
        <v/>
      </c>
      <c r="T301" t="str">
        <f t="shared" si="183"/>
        <v/>
      </c>
      <c r="U301" t="str">
        <f t="shared" si="184"/>
        <v/>
      </c>
      <c r="V301" t="str">
        <f t="shared" si="185"/>
        <v/>
      </c>
      <c r="W301" t="str">
        <f t="shared" si="186"/>
        <v/>
      </c>
      <c r="X301" t="str">
        <f t="shared" si="187"/>
        <v/>
      </c>
      <c r="Y301" t="str">
        <f t="shared" si="188"/>
        <v/>
      </c>
      <c r="Z301" t="str">
        <f t="shared" si="189"/>
        <v/>
      </c>
      <c r="AA301" t="str">
        <f t="shared" si="190"/>
        <v/>
      </c>
      <c r="AB301" t="str">
        <f t="shared" si="191"/>
        <v/>
      </c>
      <c r="AC301" t="str">
        <f t="shared" si="192"/>
        <v/>
      </c>
      <c r="AD301" t="str">
        <f t="shared" si="193"/>
        <v/>
      </c>
      <c r="AE301" t="str">
        <f t="shared" si="194"/>
        <v/>
      </c>
      <c r="AF301" t="str">
        <f t="shared" si="195"/>
        <v/>
      </c>
      <c r="AG301" t="str">
        <f t="shared" si="196"/>
        <v/>
      </c>
      <c r="AH301" t="str">
        <f t="shared" si="197"/>
        <v/>
      </c>
      <c r="AI301" t="str">
        <f t="shared" si="198"/>
        <v/>
      </c>
      <c r="AJ301" t="str">
        <f t="shared" si="199"/>
        <v/>
      </c>
      <c r="AK301" t="str">
        <f t="shared" si="200"/>
        <v/>
      </c>
      <c r="AL301" t="str">
        <f t="shared" si="201"/>
        <v/>
      </c>
      <c r="AM301" t="str">
        <f t="shared" si="202"/>
        <v/>
      </c>
      <c r="AN301" t="str">
        <f t="shared" si="203"/>
        <v/>
      </c>
      <c r="AO301" t="str">
        <f t="shared" si="204"/>
        <v/>
      </c>
      <c r="AP301" t="str">
        <f t="shared" si="205"/>
        <v/>
      </c>
      <c r="AQ301" t="str">
        <f t="shared" si="206"/>
        <v/>
      </c>
      <c r="AR301" t="str">
        <f t="shared" si="207"/>
        <v/>
      </c>
      <c r="AS301" t="str">
        <f t="shared" si="208"/>
        <v/>
      </c>
      <c r="AT301" t="str">
        <f t="shared" si="209"/>
        <v/>
      </c>
      <c r="AU301" t="str">
        <f t="shared" si="210"/>
        <v/>
      </c>
      <c r="AV301" t="str">
        <f t="shared" si="211"/>
        <v/>
      </c>
      <c r="AW301" t="str">
        <f t="shared" si="212"/>
        <v/>
      </c>
      <c r="AX301" t="str">
        <f t="shared" si="213"/>
        <v/>
      </c>
      <c r="AY301" t="str">
        <f t="shared" si="214"/>
        <v/>
      </c>
      <c r="AZ301" t="str">
        <f>IF(OR($A301="",$A301&lt;&gt;Ficha!$C$4),"",COUNTIF($A$2:$A301,Ficha!$C$4))</f>
        <v/>
      </c>
    </row>
    <row r="302" spans="1:52">
      <c r="A302" s="7" t="str">
        <f>IF(INDEX(Banco!$A:$A,ROW())="","",INDEX(Banco!$A:$A,ROW()))</f>
        <v/>
      </c>
      <c r="B302" s="7" t="str">
        <f>IF(INDEX(Banco!$B:$B,ROW())="","",INDEX(Banco!$B:$B,ROW()))</f>
        <v/>
      </c>
      <c r="C302" s="7" t="str">
        <f>IF(INDEX(Banco!$C:$C,ROW())="","",INDEX(Banco!$C:$C,ROW()))</f>
        <v/>
      </c>
      <c r="D302" s="8" t="str">
        <f>IF(INDEX(Banco!$D:$D,ROW())="","",INDEX(Banco!$D:$D,ROW()))</f>
        <v/>
      </c>
      <c r="E302" s="8" t="str">
        <f>IF(INDEX(Banco!$E:$E,ROW())="","",INDEX(Banco!$E:$E,ROW()))</f>
        <v/>
      </c>
      <c r="F302" s="9" t="str">
        <f>IF(INDEX(Banco!$F:$F,ROW())="","",INDEX(Banco!$F:$F,ROW()))</f>
        <v/>
      </c>
      <c r="G302" s="9" t="str">
        <f>IF(INDEX(Banco!$G:$G,ROW())="","",INDEX(Banco!$G:$G,ROW()))</f>
        <v/>
      </c>
      <c r="H302" s="7" t="str">
        <f>IF(INDEX(Banco!$H:$H,ROW())="","",INDEX(Banco!$H:$H,ROW()))</f>
        <v/>
      </c>
      <c r="I302" t="str">
        <f t="shared" si="172"/>
        <v/>
      </c>
      <c r="J302" s="10" t="str">
        <f t="shared" si="173"/>
        <v/>
      </c>
      <c r="K302" s="11" t="str">
        <f t="shared" si="174"/>
        <v>—</v>
      </c>
      <c r="L302" t="str">
        <f t="shared" si="175"/>
        <v/>
      </c>
      <c r="M302" s="11" t="str">
        <f t="shared" si="176"/>
        <v>—</v>
      </c>
      <c r="N302" t="str">
        <f t="shared" si="177"/>
        <v/>
      </c>
      <c r="O302" s="11" t="str">
        <f t="shared" si="178"/>
        <v>—</v>
      </c>
      <c r="P302" t="str">
        <f t="shared" si="179"/>
        <v/>
      </c>
      <c r="Q302" s="11" t="str">
        <f t="shared" si="180"/>
        <v>—</v>
      </c>
      <c r="R302" t="str">
        <f t="shared" si="181"/>
        <v/>
      </c>
      <c r="S302" t="str">
        <f t="shared" si="182"/>
        <v/>
      </c>
      <c r="T302" t="str">
        <f t="shared" si="183"/>
        <v/>
      </c>
      <c r="U302" t="str">
        <f t="shared" si="184"/>
        <v/>
      </c>
      <c r="V302" t="str">
        <f t="shared" si="185"/>
        <v/>
      </c>
      <c r="W302" t="str">
        <f t="shared" si="186"/>
        <v/>
      </c>
      <c r="X302" t="str">
        <f t="shared" si="187"/>
        <v/>
      </c>
      <c r="Y302" t="str">
        <f t="shared" si="188"/>
        <v/>
      </c>
      <c r="Z302" t="str">
        <f t="shared" si="189"/>
        <v/>
      </c>
      <c r="AA302" t="str">
        <f t="shared" si="190"/>
        <v/>
      </c>
      <c r="AB302" t="str">
        <f t="shared" si="191"/>
        <v/>
      </c>
      <c r="AC302" t="str">
        <f t="shared" si="192"/>
        <v/>
      </c>
      <c r="AD302" t="str">
        <f t="shared" si="193"/>
        <v/>
      </c>
      <c r="AE302" t="str">
        <f t="shared" si="194"/>
        <v/>
      </c>
      <c r="AF302" t="str">
        <f t="shared" si="195"/>
        <v/>
      </c>
      <c r="AG302" t="str">
        <f t="shared" si="196"/>
        <v/>
      </c>
      <c r="AH302" t="str">
        <f t="shared" si="197"/>
        <v/>
      </c>
      <c r="AI302" t="str">
        <f t="shared" si="198"/>
        <v/>
      </c>
      <c r="AJ302" t="str">
        <f t="shared" si="199"/>
        <v/>
      </c>
      <c r="AK302" t="str">
        <f t="shared" si="200"/>
        <v/>
      </c>
      <c r="AL302" t="str">
        <f t="shared" si="201"/>
        <v/>
      </c>
      <c r="AM302" t="str">
        <f t="shared" si="202"/>
        <v/>
      </c>
      <c r="AN302" t="str">
        <f t="shared" si="203"/>
        <v/>
      </c>
      <c r="AO302" t="str">
        <f t="shared" si="204"/>
        <v/>
      </c>
      <c r="AP302" t="str">
        <f t="shared" si="205"/>
        <v/>
      </c>
      <c r="AQ302" t="str">
        <f t="shared" si="206"/>
        <v/>
      </c>
      <c r="AR302" t="str">
        <f t="shared" si="207"/>
        <v/>
      </c>
      <c r="AS302" t="str">
        <f t="shared" si="208"/>
        <v/>
      </c>
      <c r="AT302" t="str">
        <f t="shared" si="209"/>
        <v/>
      </c>
      <c r="AU302" t="str">
        <f t="shared" si="210"/>
        <v/>
      </c>
      <c r="AV302" t="str">
        <f t="shared" si="211"/>
        <v/>
      </c>
      <c r="AW302" t="str">
        <f t="shared" si="212"/>
        <v/>
      </c>
      <c r="AX302" t="str">
        <f t="shared" si="213"/>
        <v/>
      </c>
      <c r="AY302" t="str">
        <f t="shared" si="214"/>
        <v/>
      </c>
      <c r="AZ302" t="str">
        <f>IF(OR($A302="",$A302&lt;&gt;Ficha!$C$4),"",COUNTIF($A$2:$A302,Ficha!$C$4))</f>
        <v/>
      </c>
    </row>
    <row r="303" spans="1:52">
      <c r="A303" s="7" t="str">
        <f>IF(INDEX(Banco!$A:$A,ROW())="","",INDEX(Banco!$A:$A,ROW()))</f>
        <v/>
      </c>
      <c r="B303" s="7" t="str">
        <f>IF(INDEX(Banco!$B:$B,ROW())="","",INDEX(Banco!$B:$B,ROW()))</f>
        <v/>
      </c>
      <c r="C303" s="7" t="str">
        <f>IF(INDEX(Banco!$C:$C,ROW())="","",INDEX(Banco!$C:$C,ROW()))</f>
        <v/>
      </c>
      <c r="D303" s="8" t="str">
        <f>IF(INDEX(Banco!$D:$D,ROW())="","",INDEX(Banco!$D:$D,ROW()))</f>
        <v/>
      </c>
      <c r="E303" s="8" t="str">
        <f>IF(INDEX(Banco!$E:$E,ROW())="","",INDEX(Banco!$E:$E,ROW()))</f>
        <v/>
      </c>
      <c r="F303" s="9" t="str">
        <f>IF(INDEX(Banco!$F:$F,ROW())="","",INDEX(Banco!$F:$F,ROW()))</f>
        <v/>
      </c>
      <c r="G303" s="9" t="str">
        <f>IF(INDEX(Banco!$G:$G,ROW())="","",INDEX(Banco!$G:$G,ROW()))</f>
        <v/>
      </c>
      <c r="H303" s="7" t="str">
        <f>IF(INDEX(Banco!$H:$H,ROW())="","",INDEX(Banco!$H:$H,ROW()))</f>
        <v/>
      </c>
      <c r="I303" t="str">
        <f t="shared" si="172"/>
        <v/>
      </c>
      <c r="J303" s="10" t="str">
        <f t="shared" si="173"/>
        <v/>
      </c>
      <c r="K303" s="11" t="str">
        <f t="shared" si="174"/>
        <v>—</v>
      </c>
      <c r="L303" t="str">
        <f t="shared" si="175"/>
        <v/>
      </c>
      <c r="M303" s="11" t="str">
        <f t="shared" si="176"/>
        <v>—</v>
      </c>
      <c r="N303" t="str">
        <f t="shared" si="177"/>
        <v/>
      </c>
      <c r="O303" s="11" t="str">
        <f t="shared" si="178"/>
        <v>—</v>
      </c>
      <c r="P303" t="str">
        <f t="shared" si="179"/>
        <v/>
      </c>
      <c r="Q303" s="11" t="str">
        <f t="shared" si="180"/>
        <v>—</v>
      </c>
      <c r="R303" t="str">
        <f t="shared" si="181"/>
        <v/>
      </c>
      <c r="S303" t="str">
        <f t="shared" si="182"/>
        <v/>
      </c>
      <c r="T303" t="str">
        <f t="shared" si="183"/>
        <v/>
      </c>
      <c r="U303" t="str">
        <f t="shared" si="184"/>
        <v/>
      </c>
      <c r="V303" t="str">
        <f t="shared" si="185"/>
        <v/>
      </c>
      <c r="W303" t="str">
        <f t="shared" si="186"/>
        <v/>
      </c>
      <c r="X303" t="str">
        <f t="shared" si="187"/>
        <v/>
      </c>
      <c r="Y303" t="str">
        <f t="shared" si="188"/>
        <v/>
      </c>
      <c r="Z303" t="str">
        <f t="shared" si="189"/>
        <v/>
      </c>
      <c r="AA303" t="str">
        <f t="shared" si="190"/>
        <v/>
      </c>
      <c r="AB303" t="str">
        <f t="shared" si="191"/>
        <v/>
      </c>
      <c r="AC303" t="str">
        <f t="shared" si="192"/>
        <v/>
      </c>
      <c r="AD303" t="str">
        <f t="shared" si="193"/>
        <v/>
      </c>
      <c r="AE303" t="str">
        <f t="shared" si="194"/>
        <v/>
      </c>
      <c r="AF303" t="str">
        <f t="shared" si="195"/>
        <v/>
      </c>
      <c r="AG303" t="str">
        <f t="shared" si="196"/>
        <v/>
      </c>
      <c r="AH303" t="str">
        <f t="shared" si="197"/>
        <v/>
      </c>
      <c r="AI303" t="str">
        <f t="shared" si="198"/>
        <v/>
      </c>
      <c r="AJ303" t="str">
        <f t="shared" si="199"/>
        <v/>
      </c>
      <c r="AK303" t="str">
        <f t="shared" si="200"/>
        <v/>
      </c>
      <c r="AL303" t="str">
        <f t="shared" si="201"/>
        <v/>
      </c>
      <c r="AM303" t="str">
        <f t="shared" si="202"/>
        <v/>
      </c>
      <c r="AN303" t="str">
        <f t="shared" si="203"/>
        <v/>
      </c>
      <c r="AO303" t="str">
        <f t="shared" si="204"/>
        <v/>
      </c>
      <c r="AP303" t="str">
        <f t="shared" si="205"/>
        <v/>
      </c>
      <c r="AQ303" t="str">
        <f t="shared" si="206"/>
        <v/>
      </c>
      <c r="AR303" t="str">
        <f t="shared" si="207"/>
        <v/>
      </c>
      <c r="AS303" t="str">
        <f t="shared" si="208"/>
        <v/>
      </c>
      <c r="AT303" t="str">
        <f t="shared" si="209"/>
        <v/>
      </c>
      <c r="AU303" t="str">
        <f t="shared" si="210"/>
        <v/>
      </c>
      <c r="AV303" t="str">
        <f t="shared" si="211"/>
        <v/>
      </c>
      <c r="AW303" t="str">
        <f t="shared" si="212"/>
        <v/>
      </c>
      <c r="AX303" t="str">
        <f t="shared" si="213"/>
        <v/>
      </c>
      <c r="AY303" t="str">
        <f t="shared" si="214"/>
        <v/>
      </c>
      <c r="AZ303" t="str">
        <f>IF(OR($A303="",$A303&lt;&gt;Ficha!$C$4),"",COUNTIF($A$2:$A303,Ficha!$C$4))</f>
        <v/>
      </c>
    </row>
    <row r="304" spans="1:52">
      <c r="A304" s="7" t="str">
        <f>IF(INDEX(Banco!$A:$A,ROW())="","",INDEX(Banco!$A:$A,ROW()))</f>
        <v/>
      </c>
      <c r="B304" s="7" t="str">
        <f>IF(INDEX(Banco!$B:$B,ROW())="","",INDEX(Banco!$B:$B,ROW()))</f>
        <v/>
      </c>
      <c r="C304" s="7" t="str">
        <f>IF(INDEX(Banco!$C:$C,ROW())="","",INDEX(Banco!$C:$C,ROW()))</f>
        <v/>
      </c>
      <c r="D304" s="8" t="str">
        <f>IF(INDEX(Banco!$D:$D,ROW())="","",INDEX(Banco!$D:$D,ROW()))</f>
        <v/>
      </c>
      <c r="E304" s="8" t="str">
        <f>IF(INDEX(Banco!$E:$E,ROW())="","",INDEX(Banco!$E:$E,ROW()))</f>
        <v/>
      </c>
      <c r="F304" s="9" t="str">
        <f>IF(INDEX(Banco!$F:$F,ROW())="","",INDEX(Banco!$F:$F,ROW()))</f>
        <v/>
      </c>
      <c r="G304" s="9" t="str">
        <f>IF(INDEX(Banco!$G:$G,ROW())="","",INDEX(Banco!$G:$G,ROW()))</f>
        <v/>
      </c>
      <c r="H304" s="7" t="str">
        <f>IF(INDEX(Banco!$H:$H,ROW())="","",INDEX(Banco!$H:$H,ROW()))</f>
        <v/>
      </c>
      <c r="I304" t="str">
        <f t="shared" si="172"/>
        <v/>
      </c>
      <c r="J304" s="10" t="str">
        <f t="shared" si="173"/>
        <v/>
      </c>
      <c r="K304" s="11" t="str">
        <f t="shared" si="174"/>
        <v>—</v>
      </c>
      <c r="L304" t="str">
        <f t="shared" si="175"/>
        <v/>
      </c>
      <c r="M304" s="11" t="str">
        <f t="shared" si="176"/>
        <v>—</v>
      </c>
      <c r="N304" t="str">
        <f t="shared" si="177"/>
        <v/>
      </c>
      <c r="O304" s="11" t="str">
        <f t="shared" si="178"/>
        <v>—</v>
      </c>
      <c r="P304" t="str">
        <f t="shared" si="179"/>
        <v/>
      </c>
      <c r="Q304" s="11" t="str">
        <f t="shared" si="180"/>
        <v>—</v>
      </c>
      <c r="R304" t="str">
        <f t="shared" si="181"/>
        <v/>
      </c>
      <c r="S304" t="str">
        <f t="shared" si="182"/>
        <v/>
      </c>
      <c r="T304" t="str">
        <f t="shared" si="183"/>
        <v/>
      </c>
      <c r="U304" t="str">
        <f t="shared" si="184"/>
        <v/>
      </c>
      <c r="V304" t="str">
        <f t="shared" si="185"/>
        <v/>
      </c>
      <c r="W304" t="str">
        <f t="shared" si="186"/>
        <v/>
      </c>
      <c r="X304" t="str">
        <f t="shared" si="187"/>
        <v/>
      </c>
      <c r="Y304" t="str">
        <f t="shared" si="188"/>
        <v/>
      </c>
      <c r="Z304" t="str">
        <f t="shared" si="189"/>
        <v/>
      </c>
      <c r="AA304" t="str">
        <f t="shared" si="190"/>
        <v/>
      </c>
      <c r="AB304" t="str">
        <f t="shared" si="191"/>
        <v/>
      </c>
      <c r="AC304" t="str">
        <f t="shared" si="192"/>
        <v/>
      </c>
      <c r="AD304" t="str">
        <f t="shared" si="193"/>
        <v/>
      </c>
      <c r="AE304" t="str">
        <f t="shared" si="194"/>
        <v/>
      </c>
      <c r="AF304" t="str">
        <f t="shared" si="195"/>
        <v/>
      </c>
      <c r="AG304" t="str">
        <f t="shared" si="196"/>
        <v/>
      </c>
      <c r="AH304" t="str">
        <f t="shared" si="197"/>
        <v/>
      </c>
      <c r="AI304" t="str">
        <f t="shared" si="198"/>
        <v/>
      </c>
      <c r="AJ304" t="str">
        <f t="shared" si="199"/>
        <v/>
      </c>
      <c r="AK304" t="str">
        <f t="shared" si="200"/>
        <v/>
      </c>
      <c r="AL304" t="str">
        <f t="shared" si="201"/>
        <v/>
      </c>
      <c r="AM304" t="str">
        <f t="shared" si="202"/>
        <v/>
      </c>
      <c r="AN304" t="str">
        <f t="shared" si="203"/>
        <v/>
      </c>
      <c r="AO304" t="str">
        <f t="shared" si="204"/>
        <v/>
      </c>
      <c r="AP304" t="str">
        <f t="shared" si="205"/>
        <v/>
      </c>
      <c r="AQ304" t="str">
        <f t="shared" si="206"/>
        <v/>
      </c>
      <c r="AR304" t="str">
        <f t="shared" si="207"/>
        <v/>
      </c>
      <c r="AS304" t="str">
        <f t="shared" si="208"/>
        <v/>
      </c>
      <c r="AT304" t="str">
        <f t="shared" si="209"/>
        <v/>
      </c>
      <c r="AU304" t="str">
        <f t="shared" si="210"/>
        <v/>
      </c>
      <c r="AV304" t="str">
        <f t="shared" si="211"/>
        <v/>
      </c>
      <c r="AW304" t="str">
        <f t="shared" si="212"/>
        <v/>
      </c>
      <c r="AX304" t="str">
        <f t="shared" si="213"/>
        <v/>
      </c>
      <c r="AY304" t="str">
        <f t="shared" si="214"/>
        <v/>
      </c>
      <c r="AZ304" t="str">
        <f>IF(OR($A304="",$A304&lt;&gt;Ficha!$C$4),"",COUNTIF($A$2:$A304,Ficha!$C$4))</f>
        <v/>
      </c>
    </row>
    <row r="305" spans="1:52">
      <c r="A305" s="7" t="str">
        <f>IF(INDEX(Banco!$A:$A,ROW())="","",INDEX(Banco!$A:$A,ROW()))</f>
        <v/>
      </c>
      <c r="B305" s="7" t="str">
        <f>IF(INDEX(Banco!$B:$B,ROW())="","",INDEX(Banco!$B:$B,ROW()))</f>
        <v/>
      </c>
      <c r="C305" s="7" t="str">
        <f>IF(INDEX(Banco!$C:$C,ROW())="","",INDEX(Banco!$C:$C,ROW()))</f>
        <v/>
      </c>
      <c r="D305" s="8" t="str">
        <f>IF(INDEX(Banco!$D:$D,ROW())="","",INDEX(Banco!$D:$D,ROW()))</f>
        <v/>
      </c>
      <c r="E305" s="8" t="str">
        <f>IF(INDEX(Banco!$E:$E,ROW())="","",INDEX(Banco!$E:$E,ROW()))</f>
        <v/>
      </c>
      <c r="F305" s="9" t="str">
        <f>IF(INDEX(Banco!$F:$F,ROW())="","",INDEX(Banco!$F:$F,ROW()))</f>
        <v/>
      </c>
      <c r="G305" s="9" t="str">
        <f>IF(INDEX(Banco!$G:$G,ROW())="","",INDEX(Banco!$G:$G,ROW()))</f>
        <v/>
      </c>
      <c r="H305" s="7" t="str">
        <f>IF(INDEX(Banco!$H:$H,ROW())="","",INDEX(Banco!$H:$H,ROW()))</f>
        <v/>
      </c>
      <c r="I305" t="str">
        <f t="shared" si="172"/>
        <v/>
      </c>
      <c r="J305" s="10" t="str">
        <f t="shared" si="173"/>
        <v/>
      </c>
      <c r="K305" s="11" t="str">
        <f t="shared" si="174"/>
        <v>—</v>
      </c>
      <c r="L305" t="str">
        <f t="shared" si="175"/>
        <v/>
      </c>
      <c r="M305" s="11" t="str">
        <f t="shared" si="176"/>
        <v>—</v>
      </c>
      <c r="N305" t="str">
        <f t="shared" si="177"/>
        <v/>
      </c>
      <c r="O305" s="11" t="str">
        <f t="shared" si="178"/>
        <v>—</v>
      </c>
      <c r="P305" t="str">
        <f t="shared" si="179"/>
        <v/>
      </c>
      <c r="Q305" s="11" t="str">
        <f t="shared" si="180"/>
        <v>—</v>
      </c>
      <c r="R305" t="str">
        <f t="shared" si="181"/>
        <v/>
      </c>
      <c r="S305" t="str">
        <f t="shared" si="182"/>
        <v/>
      </c>
      <c r="T305" t="str">
        <f t="shared" si="183"/>
        <v/>
      </c>
      <c r="U305" t="str">
        <f t="shared" si="184"/>
        <v/>
      </c>
      <c r="V305" t="str">
        <f t="shared" si="185"/>
        <v/>
      </c>
      <c r="W305" t="str">
        <f t="shared" si="186"/>
        <v/>
      </c>
      <c r="X305" t="str">
        <f t="shared" si="187"/>
        <v/>
      </c>
      <c r="Y305" t="str">
        <f t="shared" si="188"/>
        <v/>
      </c>
      <c r="Z305" t="str">
        <f t="shared" si="189"/>
        <v/>
      </c>
      <c r="AA305" t="str">
        <f t="shared" si="190"/>
        <v/>
      </c>
      <c r="AB305" t="str">
        <f t="shared" si="191"/>
        <v/>
      </c>
      <c r="AC305" t="str">
        <f t="shared" si="192"/>
        <v/>
      </c>
      <c r="AD305" t="str">
        <f t="shared" si="193"/>
        <v/>
      </c>
      <c r="AE305" t="str">
        <f t="shared" si="194"/>
        <v/>
      </c>
      <c r="AF305" t="str">
        <f t="shared" si="195"/>
        <v/>
      </c>
      <c r="AG305" t="str">
        <f t="shared" si="196"/>
        <v/>
      </c>
      <c r="AH305" t="str">
        <f t="shared" si="197"/>
        <v/>
      </c>
      <c r="AI305" t="str">
        <f t="shared" si="198"/>
        <v/>
      </c>
      <c r="AJ305" t="str">
        <f t="shared" si="199"/>
        <v/>
      </c>
      <c r="AK305" t="str">
        <f t="shared" si="200"/>
        <v/>
      </c>
      <c r="AL305" t="str">
        <f t="shared" si="201"/>
        <v/>
      </c>
      <c r="AM305" t="str">
        <f t="shared" si="202"/>
        <v/>
      </c>
      <c r="AN305" t="str">
        <f t="shared" si="203"/>
        <v/>
      </c>
      <c r="AO305" t="str">
        <f t="shared" si="204"/>
        <v/>
      </c>
      <c r="AP305" t="str">
        <f t="shared" si="205"/>
        <v/>
      </c>
      <c r="AQ305" t="str">
        <f t="shared" si="206"/>
        <v/>
      </c>
      <c r="AR305" t="str">
        <f t="shared" si="207"/>
        <v/>
      </c>
      <c r="AS305" t="str">
        <f t="shared" si="208"/>
        <v/>
      </c>
      <c r="AT305" t="str">
        <f t="shared" si="209"/>
        <v/>
      </c>
      <c r="AU305" t="str">
        <f t="shared" si="210"/>
        <v/>
      </c>
      <c r="AV305" t="str">
        <f t="shared" si="211"/>
        <v/>
      </c>
      <c r="AW305" t="str">
        <f t="shared" si="212"/>
        <v/>
      </c>
      <c r="AX305" t="str">
        <f t="shared" si="213"/>
        <v/>
      </c>
      <c r="AY305" t="str">
        <f t="shared" si="214"/>
        <v/>
      </c>
      <c r="AZ305" t="str">
        <f>IF(OR($A305="",$A305&lt;&gt;Ficha!$C$4),"",COUNTIF($A$2:$A305,Ficha!$C$4))</f>
        <v/>
      </c>
    </row>
    <row r="306" spans="1:52">
      <c r="A306" s="7" t="str">
        <f>IF(INDEX(Banco!$A:$A,ROW())="","",INDEX(Banco!$A:$A,ROW()))</f>
        <v/>
      </c>
      <c r="B306" s="7" t="str">
        <f>IF(INDEX(Banco!$B:$B,ROW())="","",INDEX(Banco!$B:$B,ROW()))</f>
        <v/>
      </c>
      <c r="C306" s="7" t="str">
        <f>IF(INDEX(Banco!$C:$C,ROW())="","",INDEX(Banco!$C:$C,ROW()))</f>
        <v/>
      </c>
      <c r="D306" s="8" t="str">
        <f>IF(INDEX(Banco!$D:$D,ROW())="","",INDEX(Banco!$D:$D,ROW()))</f>
        <v/>
      </c>
      <c r="E306" s="8" t="str">
        <f>IF(INDEX(Banco!$E:$E,ROW())="","",INDEX(Banco!$E:$E,ROW()))</f>
        <v/>
      </c>
      <c r="F306" s="9" t="str">
        <f>IF(INDEX(Banco!$F:$F,ROW())="","",INDEX(Banco!$F:$F,ROW()))</f>
        <v/>
      </c>
      <c r="G306" s="9" t="str">
        <f>IF(INDEX(Banco!$G:$G,ROW())="","",INDEX(Banco!$G:$G,ROW()))</f>
        <v/>
      </c>
      <c r="H306" s="7" t="str">
        <f>IF(INDEX(Banco!$H:$H,ROW())="","",INDEX(Banco!$H:$H,ROW()))</f>
        <v/>
      </c>
      <c r="I306" t="str">
        <f t="shared" si="172"/>
        <v/>
      </c>
      <c r="J306" s="10" t="str">
        <f t="shared" si="173"/>
        <v/>
      </c>
      <c r="K306" s="11" t="str">
        <f t="shared" si="174"/>
        <v>—</v>
      </c>
      <c r="L306" t="str">
        <f t="shared" si="175"/>
        <v/>
      </c>
      <c r="M306" s="11" t="str">
        <f t="shared" si="176"/>
        <v>—</v>
      </c>
      <c r="N306" t="str">
        <f t="shared" si="177"/>
        <v/>
      </c>
      <c r="O306" s="11" t="str">
        <f t="shared" si="178"/>
        <v>—</v>
      </c>
      <c r="P306" t="str">
        <f t="shared" si="179"/>
        <v/>
      </c>
      <c r="Q306" s="11" t="str">
        <f t="shared" si="180"/>
        <v>—</v>
      </c>
      <c r="R306" t="str">
        <f t="shared" si="181"/>
        <v/>
      </c>
      <c r="S306" t="str">
        <f t="shared" si="182"/>
        <v/>
      </c>
      <c r="T306" t="str">
        <f t="shared" si="183"/>
        <v/>
      </c>
      <c r="U306" t="str">
        <f t="shared" si="184"/>
        <v/>
      </c>
      <c r="V306" t="str">
        <f t="shared" si="185"/>
        <v/>
      </c>
      <c r="W306" t="str">
        <f t="shared" si="186"/>
        <v/>
      </c>
      <c r="X306" t="str">
        <f t="shared" si="187"/>
        <v/>
      </c>
      <c r="Y306" t="str">
        <f t="shared" si="188"/>
        <v/>
      </c>
      <c r="Z306" t="str">
        <f t="shared" si="189"/>
        <v/>
      </c>
      <c r="AA306" t="str">
        <f t="shared" si="190"/>
        <v/>
      </c>
      <c r="AB306" t="str">
        <f t="shared" si="191"/>
        <v/>
      </c>
      <c r="AC306" t="str">
        <f t="shared" si="192"/>
        <v/>
      </c>
      <c r="AD306" t="str">
        <f t="shared" si="193"/>
        <v/>
      </c>
      <c r="AE306" t="str">
        <f t="shared" si="194"/>
        <v/>
      </c>
      <c r="AF306" t="str">
        <f t="shared" si="195"/>
        <v/>
      </c>
      <c r="AG306" t="str">
        <f t="shared" si="196"/>
        <v/>
      </c>
      <c r="AH306" t="str">
        <f t="shared" si="197"/>
        <v/>
      </c>
      <c r="AI306" t="str">
        <f t="shared" si="198"/>
        <v/>
      </c>
      <c r="AJ306" t="str">
        <f t="shared" si="199"/>
        <v/>
      </c>
      <c r="AK306" t="str">
        <f t="shared" si="200"/>
        <v/>
      </c>
      <c r="AL306" t="str">
        <f t="shared" si="201"/>
        <v/>
      </c>
      <c r="AM306" t="str">
        <f t="shared" si="202"/>
        <v/>
      </c>
      <c r="AN306" t="str">
        <f t="shared" si="203"/>
        <v/>
      </c>
      <c r="AO306" t="str">
        <f t="shared" si="204"/>
        <v/>
      </c>
      <c r="AP306" t="str">
        <f t="shared" si="205"/>
        <v/>
      </c>
      <c r="AQ306" t="str">
        <f t="shared" si="206"/>
        <v/>
      </c>
      <c r="AR306" t="str">
        <f t="shared" si="207"/>
        <v/>
      </c>
      <c r="AS306" t="str">
        <f t="shared" si="208"/>
        <v/>
      </c>
      <c r="AT306" t="str">
        <f t="shared" si="209"/>
        <v/>
      </c>
      <c r="AU306" t="str">
        <f t="shared" si="210"/>
        <v/>
      </c>
      <c r="AV306" t="str">
        <f t="shared" si="211"/>
        <v/>
      </c>
      <c r="AW306" t="str">
        <f t="shared" si="212"/>
        <v/>
      </c>
      <c r="AX306" t="str">
        <f t="shared" si="213"/>
        <v/>
      </c>
      <c r="AY306" t="str">
        <f t="shared" si="214"/>
        <v/>
      </c>
      <c r="AZ306" t="str">
        <f>IF(OR($A306="",$A306&lt;&gt;Ficha!$C$4),"",COUNTIF($A$2:$A306,Ficha!$C$4))</f>
        <v/>
      </c>
    </row>
    <row r="307" spans="1:52">
      <c r="A307" s="7" t="str">
        <f>IF(INDEX(Banco!$A:$A,ROW())="","",INDEX(Banco!$A:$A,ROW()))</f>
        <v/>
      </c>
      <c r="B307" s="7" t="str">
        <f>IF(INDEX(Banco!$B:$B,ROW())="","",INDEX(Banco!$B:$B,ROW()))</f>
        <v/>
      </c>
      <c r="C307" s="7" t="str">
        <f>IF(INDEX(Banco!$C:$C,ROW())="","",INDEX(Banco!$C:$C,ROW()))</f>
        <v/>
      </c>
      <c r="D307" s="8" t="str">
        <f>IF(INDEX(Banco!$D:$D,ROW())="","",INDEX(Banco!$D:$D,ROW()))</f>
        <v/>
      </c>
      <c r="E307" s="8" t="str">
        <f>IF(INDEX(Banco!$E:$E,ROW())="","",INDEX(Banco!$E:$E,ROW()))</f>
        <v/>
      </c>
      <c r="F307" s="9" t="str">
        <f>IF(INDEX(Banco!$F:$F,ROW())="","",INDEX(Banco!$F:$F,ROW()))</f>
        <v/>
      </c>
      <c r="G307" s="9" t="str">
        <f>IF(INDEX(Banco!$G:$G,ROW())="","",INDEX(Banco!$G:$G,ROW()))</f>
        <v/>
      </c>
      <c r="H307" s="7" t="str">
        <f>IF(INDEX(Banco!$H:$H,ROW())="","",INDEX(Banco!$H:$H,ROW()))</f>
        <v/>
      </c>
      <c r="I307" t="str">
        <f t="shared" si="172"/>
        <v/>
      </c>
      <c r="J307" s="10" t="str">
        <f t="shared" si="173"/>
        <v/>
      </c>
      <c r="K307" s="11" t="str">
        <f t="shared" si="174"/>
        <v>—</v>
      </c>
      <c r="L307" t="str">
        <f t="shared" si="175"/>
        <v/>
      </c>
      <c r="M307" s="11" t="str">
        <f t="shared" si="176"/>
        <v>—</v>
      </c>
      <c r="N307" t="str">
        <f t="shared" si="177"/>
        <v/>
      </c>
      <c r="O307" s="11" t="str">
        <f t="shared" si="178"/>
        <v>—</v>
      </c>
      <c r="P307" t="str">
        <f t="shared" si="179"/>
        <v/>
      </c>
      <c r="Q307" s="11" t="str">
        <f t="shared" si="180"/>
        <v>—</v>
      </c>
      <c r="R307" t="str">
        <f t="shared" si="181"/>
        <v/>
      </c>
      <c r="S307" t="str">
        <f t="shared" si="182"/>
        <v/>
      </c>
      <c r="T307" t="str">
        <f t="shared" si="183"/>
        <v/>
      </c>
      <c r="U307" t="str">
        <f t="shared" si="184"/>
        <v/>
      </c>
      <c r="V307" t="str">
        <f t="shared" si="185"/>
        <v/>
      </c>
      <c r="W307" t="str">
        <f t="shared" si="186"/>
        <v/>
      </c>
      <c r="X307" t="str">
        <f t="shared" si="187"/>
        <v/>
      </c>
      <c r="Y307" t="str">
        <f t="shared" si="188"/>
        <v/>
      </c>
      <c r="Z307" t="str">
        <f t="shared" si="189"/>
        <v/>
      </c>
      <c r="AA307" t="str">
        <f t="shared" si="190"/>
        <v/>
      </c>
      <c r="AB307" t="str">
        <f t="shared" si="191"/>
        <v/>
      </c>
      <c r="AC307" t="str">
        <f t="shared" si="192"/>
        <v/>
      </c>
      <c r="AD307" t="str">
        <f t="shared" si="193"/>
        <v/>
      </c>
      <c r="AE307" t="str">
        <f t="shared" si="194"/>
        <v/>
      </c>
      <c r="AF307" t="str">
        <f t="shared" si="195"/>
        <v/>
      </c>
      <c r="AG307" t="str">
        <f t="shared" si="196"/>
        <v/>
      </c>
      <c r="AH307" t="str">
        <f t="shared" si="197"/>
        <v/>
      </c>
      <c r="AI307" t="str">
        <f t="shared" si="198"/>
        <v/>
      </c>
      <c r="AJ307" t="str">
        <f t="shared" si="199"/>
        <v/>
      </c>
      <c r="AK307" t="str">
        <f t="shared" si="200"/>
        <v/>
      </c>
      <c r="AL307" t="str">
        <f t="shared" si="201"/>
        <v/>
      </c>
      <c r="AM307" t="str">
        <f t="shared" si="202"/>
        <v/>
      </c>
      <c r="AN307" t="str">
        <f t="shared" si="203"/>
        <v/>
      </c>
      <c r="AO307" t="str">
        <f t="shared" si="204"/>
        <v/>
      </c>
      <c r="AP307" t="str">
        <f t="shared" si="205"/>
        <v/>
      </c>
      <c r="AQ307" t="str">
        <f t="shared" si="206"/>
        <v/>
      </c>
      <c r="AR307" t="str">
        <f t="shared" si="207"/>
        <v/>
      </c>
      <c r="AS307" t="str">
        <f t="shared" si="208"/>
        <v/>
      </c>
      <c r="AT307" t="str">
        <f t="shared" si="209"/>
        <v/>
      </c>
      <c r="AU307" t="str">
        <f t="shared" si="210"/>
        <v/>
      </c>
      <c r="AV307" t="str">
        <f t="shared" si="211"/>
        <v/>
      </c>
      <c r="AW307" t="str">
        <f t="shared" si="212"/>
        <v/>
      </c>
      <c r="AX307" t="str">
        <f t="shared" si="213"/>
        <v/>
      </c>
      <c r="AY307" t="str">
        <f t="shared" si="214"/>
        <v/>
      </c>
      <c r="AZ307" t="str">
        <f>IF(OR($A307="",$A307&lt;&gt;Ficha!$C$4),"",COUNTIF($A$2:$A307,Ficha!$C$4))</f>
        <v/>
      </c>
    </row>
    <row r="308" spans="1:52">
      <c r="A308" s="7" t="str">
        <f>IF(INDEX(Banco!$A:$A,ROW())="","",INDEX(Banco!$A:$A,ROW()))</f>
        <v/>
      </c>
      <c r="B308" s="7" t="str">
        <f>IF(INDEX(Banco!$B:$B,ROW())="","",INDEX(Banco!$B:$B,ROW()))</f>
        <v/>
      </c>
      <c r="C308" s="7" t="str">
        <f>IF(INDEX(Banco!$C:$C,ROW())="","",INDEX(Banco!$C:$C,ROW()))</f>
        <v/>
      </c>
      <c r="D308" s="8" t="str">
        <f>IF(INDEX(Banco!$D:$D,ROW())="","",INDEX(Banco!$D:$D,ROW()))</f>
        <v/>
      </c>
      <c r="E308" s="8" t="str">
        <f>IF(INDEX(Banco!$E:$E,ROW())="","",INDEX(Banco!$E:$E,ROW()))</f>
        <v/>
      </c>
      <c r="F308" s="9" t="str">
        <f>IF(INDEX(Banco!$F:$F,ROW())="","",INDEX(Banco!$F:$F,ROW()))</f>
        <v/>
      </c>
      <c r="G308" s="9" t="str">
        <f>IF(INDEX(Banco!$G:$G,ROW())="","",INDEX(Banco!$G:$G,ROW()))</f>
        <v/>
      </c>
      <c r="H308" s="7" t="str">
        <f>IF(INDEX(Banco!$H:$H,ROW())="","",INDEX(Banco!$H:$H,ROW()))</f>
        <v/>
      </c>
      <c r="I308" t="str">
        <f t="shared" si="172"/>
        <v/>
      </c>
      <c r="J308" s="10" t="str">
        <f t="shared" si="173"/>
        <v/>
      </c>
      <c r="K308" s="11" t="str">
        <f t="shared" si="174"/>
        <v>—</v>
      </c>
      <c r="L308" t="str">
        <f t="shared" si="175"/>
        <v/>
      </c>
      <c r="M308" s="11" t="str">
        <f t="shared" si="176"/>
        <v>—</v>
      </c>
      <c r="N308" t="str">
        <f t="shared" si="177"/>
        <v/>
      </c>
      <c r="O308" s="11" t="str">
        <f t="shared" si="178"/>
        <v>—</v>
      </c>
      <c r="P308" t="str">
        <f t="shared" si="179"/>
        <v/>
      </c>
      <c r="Q308" s="11" t="str">
        <f t="shared" si="180"/>
        <v>—</v>
      </c>
      <c r="R308" t="str">
        <f t="shared" si="181"/>
        <v/>
      </c>
      <c r="S308" t="str">
        <f t="shared" si="182"/>
        <v/>
      </c>
      <c r="T308" t="str">
        <f t="shared" si="183"/>
        <v/>
      </c>
      <c r="U308" t="str">
        <f t="shared" si="184"/>
        <v/>
      </c>
      <c r="V308" t="str">
        <f t="shared" si="185"/>
        <v/>
      </c>
      <c r="W308" t="str">
        <f t="shared" si="186"/>
        <v/>
      </c>
      <c r="X308" t="str">
        <f t="shared" si="187"/>
        <v/>
      </c>
      <c r="Y308" t="str">
        <f t="shared" si="188"/>
        <v/>
      </c>
      <c r="Z308" t="str">
        <f t="shared" si="189"/>
        <v/>
      </c>
      <c r="AA308" t="str">
        <f t="shared" si="190"/>
        <v/>
      </c>
      <c r="AB308" t="str">
        <f t="shared" si="191"/>
        <v/>
      </c>
      <c r="AC308" t="str">
        <f t="shared" si="192"/>
        <v/>
      </c>
      <c r="AD308" t="str">
        <f t="shared" si="193"/>
        <v/>
      </c>
      <c r="AE308" t="str">
        <f t="shared" si="194"/>
        <v/>
      </c>
      <c r="AF308" t="str">
        <f t="shared" si="195"/>
        <v/>
      </c>
      <c r="AG308" t="str">
        <f t="shared" si="196"/>
        <v/>
      </c>
      <c r="AH308" t="str">
        <f t="shared" si="197"/>
        <v/>
      </c>
      <c r="AI308" t="str">
        <f t="shared" si="198"/>
        <v/>
      </c>
      <c r="AJ308" t="str">
        <f t="shared" si="199"/>
        <v/>
      </c>
      <c r="AK308" t="str">
        <f t="shared" si="200"/>
        <v/>
      </c>
      <c r="AL308" t="str">
        <f t="shared" si="201"/>
        <v/>
      </c>
      <c r="AM308" t="str">
        <f t="shared" si="202"/>
        <v/>
      </c>
      <c r="AN308" t="str">
        <f t="shared" si="203"/>
        <v/>
      </c>
      <c r="AO308" t="str">
        <f t="shared" si="204"/>
        <v/>
      </c>
      <c r="AP308" t="str">
        <f t="shared" si="205"/>
        <v/>
      </c>
      <c r="AQ308" t="str">
        <f t="shared" si="206"/>
        <v/>
      </c>
      <c r="AR308" t="str">
        <f t="shared" si="207"/>
        <v/>
      </c>
      <c r="AS308" t="str">
        <f t="shared" si="208"/>
        <v/>
      </c>
      <c r="AT308" t="str">
        <f t="shared" si="209"/>
        <v/>
      </c>
      <c r="AU308" t="str">
        <f t="shared" si="210"/>
        <v/>
      </c>
      <c r="AV308" t="str">
        <f t="shared" si="211"/>
        <v/>
      </c>
      <c r="AW308" t="str">
        <f t="shared" si="212"/>
        <v/>
      </c>
      <c r="AX308" t="str">
        <f t="shared" si="213"/>
        <v/>
      </c>
      <c r="AY308" t="str">
        <f t="shared" si="214"/>
        <v/>
      </c>
      <c r="AZ308" t="str">
        <f>IF(OR($A308="",$A308&lt;&gt;Ficha!$C$4),"",COUNTIF($A$2:$A308,Ficha!$C$4))</f>
        <v/>
      </c>
    </row>
    <row r="309" spans="1:52">
      <c r="A309" s="7" t="str">
        <f>IF(INDEX(Banco!$A:$A,ROW())="","",INDEX(Banco!$A:$A,ROW()))</f>
        <v/>
      </c>
      <c r="B309" s="7" t="str">
        <f>IF(INDEX(Banco!$B:$B,ROW())="","",INDEX(Banco!$B:$B,ROW()))</f>
        <v/>
      </c>
      <c r="C309" s="7" t="str">
        <f>IF(INDEX(Banco!$C:$C,ROW())="","",INDEX(Banco!$C:$C,ROW()))</f>
        <v/>
      </c>
      <c r="D309" s="8" t="str">
        <f>IF(INDEX(Banco!$D:$D,ROW())="","",INDEX(Banco!$D:$D,ROW()))</f>
        <v/>
      </c>
      <c r="E309" s="8" t="str">
        <f>IF(INDEX(Banco!$E:$E,ROW())="","",INDEX(Banco!$E:$E,ROW()))</f>
        <v/>
      </c>
      <c r="F309" s="9" t="str">
        <f>IF(INDEX(Banco!$F:$F,ROW())="","",INDEX(Banco!$F:$F,ROW()))</f>
        <v/>
      </c>
      <c r="G309" s="9" t="str">
        <f>IF(INDEX(Banco!$G:$G,ROW())="","",INDEX(Banco!$G:$G,ROW()))</f>
        <v/>
      </c>
      <c r="H309" s="7" t="str">
        <f>IF(INDEX(Banco!$H:$H,ROW())="","",INDEX(Banco!$H:$H,ROW()))</f>
        <v/>
      </c>
      <c r="I309" t="str">
        <f t="shared" si="172"/>
        <v/>
      </c>
      <c r="J309" s="10" t="str">
        <f t="shared" si="173"/>
        <v/>
      </c>
      <c r="K309" s="11" t="str">
        <f t="shared" si="174"/>
        <v>—</v>
      </c>
      <c r="L309" t="str">
        <f t="shared" si="175"/>
        <v/>
      </c>
      <c r="M309" s="11" t="str">
        <f t="shared" si="176"/>
        <v>—</v>
      </c>
      <c r="N309" t="str">
        <f t="shared" si="177"/>
        <v/>
      </c>
      <c r="O309" s="11" t="str">
        <f t="shared" si="178"/>
        <v>—</v>
      </c>
      <c r="P309" t="str">
        <f t="shared" si="179"/>
        <v/>
      </c>
      <c r="Q309" s="11" t="str">
        <f t="shared" si="180"/>
        <v>—</v>
      </c>
      <c r="R309" t="str">
        <f t="shared" si="181"/>
        <v/>
      </c>
      <c r="S309" t="str">
        <f t="shared" si="182"/>
        <v/>
      </c>
      <c r="T309" t="str">
        <f t="shared" si="183"/>
        <v/>
      </c>
      <c r="U309" t="str">
        <f t="shared" si="184"/>
        <v/>
      </c>
      <c r="V309" t="str">
        <f t="shared" si="185"/>
        <v/>
      </c>
      <c r="W309" t="str">
        <f t="shared" si="186"/>
        <v/>
      </c>
      <c r="X309" t="str">
        <f t="shared" si="187"/>
        <v/>
      </c>
      <c r="Y309" t="str">
        <f t="shared" si="188"/>
        <v/>
      </c>
      <c r="Z309" t="str">
        <f t="shared" si="189"/>
        <v/>
      </c>
      <c r="AA309" t="str">
        <f t="shared" si="190"/>
        <v/>
      </c>
      <c r="AB309" t="str">
        <f t="shared" si="191"/>
        <v/>
      </c>
      <c r="AC309" t="str">
        <f t="shared" si="192"/>
        <v/>
      </c>
      <c r="AD309" t="str">
        <f t="shared" si="193"/>
        <v/>
      </c>
      <c r="AE309" t="str">
        <f t="shared" si="194"/>
        <v/>
      </c>
      <c r="AF309" t="str">
        <f t="shared" si="195"/>
        <v/>
      </c>
      <c r="AG309" t="str">
        <f t="shared" si="196"/>
        <v/>
      </c>
      <c r="AH309" t="str">
        <f t="shared" si="197"/>
        <v/>
      </c>
      <c r="AI309" t="str">
        <f t="shared" si="198"/>
        <v/>
      </c>
      <c r="AJ309" t="str">
        <f t="shared" si="199"/>
        <v/>
      </c>
      <c r="AK309" t="str">
        <f t="shared" si="200"/>
        <v/>
      </c>
      <c r="AL309" t="str">
        <f t="shared" si="201"/>
        <v/>
      </c>
      <c r="AM309" t="str">
        <f t="shared" si="202"/>
        <v/>
      </c>
      <c r="AN309" t="str">
        <f t="shared" si="203"/>
        <v/>
      </c>
      <c r="AO309" t="str">
        <f t="shared" si="204"/>
        <v/>
      </c>
      <c r="AP309" t="str">
        <f t="shared" si="205"/>
        <v/>
      </c>
      <c r="AQ309" t="str">
        <f t="shared" si="206"/>
        <v/>
      </c>
      <c r="AR309" t="str">
        <f t="shared" si="207"/>
        <v/>
      </c>
      <c r="AS309" t="str">
        <f t="shared" si="208"/>
        <v/>
      </c>
      <c r="AT309" t="str">
        <f t="shared" si="209"/>
        <v/>
      </c>
      <c r="AU309" t="str">
        <f t="shared" si="210"/>
        <v/>
      </c>
      <c r="AV309" t="str">
        <f t="shared" si="211"/>
        <v/>
      </c>
      <c r="AW309" t="str">
        <f t="shared" si="212"/>
        <v/>
      </c>
      <c r="AX309" t="str">
        <f t="shared" si="213"/>
        <v/>
      </c>
      <c r="AY309" t="str">
        <f t="shared" si="214"/>
        <v/>
      </c>
      <c r="AZ309" t="str">
        <f>IF(OR($A309="",$A309&lt;&gt;Ficha!$C$4),"",COUNTIF($A$2:$A309,Ficha!$C$4))</f>
        <v/>
      </c>
    </row>
    <row r="310" spans="1:52">
      <c r="A310" s="7" t="str">
        <f>IF(INDEX(Banco!$A:$A,ROW())="","",INDEX(Banco!$A:$A,ROW()))</f>
        <v/>
      </c>
      <c r="B310" s="7" t="str">
        <f>IF(INDEX(Banco!$B:$B,ROW())="","",INDEX(Banco!$B:$B,ROW()))</f>
        <v/>
      </c>
      <c r="C310" s="7" t="str">
        <f>IF(INDEX(Banco!$C:$C,ROW())="","",INDEX(Banco!$C:$C,ROW()))</f>
        <v/>
      </c>
      <c r="D310" s="8" t="str">
        <f>IF(INDEX(Banco!$D:$D,ROW())="","",INDEX(Banco!$D:$D,ROW()))</f>
        <v/>
      </c>
      <c r="E310" s="8" t="str">
        <f>IF(INDEX(Banco!$E:$E,ROW())="","",INDEX(Banco!$E:$E,ROW()))</f>
        <v/>
      </c>
      <c r="F310" s="9" t="str">
        <f>IF(INDEX(Banco!$F:$F,ROW())="","",INDEX(Banco!$F:$F,ROW()))</f>
        <v/>
      </c>
      <c r="G310" s="9" t="str">
        <f>IF(INDEX(Banco!$G:$G,ROW())="","",INDEX(Banco!$G:$G,ROW()))</f>
        <v/>
      </c>
      <c r="H310" s="7" t="str">
        <f>IF(INDEX(Banco!$H:$H,ROW())="","",INDEX(Banco!$H:$H,ROW()))</f>
        <v/>
      </c>
      <c r="I310" t="str">
        <f t="shared" si="172"/>
        <v/>
      </c>
      <c r="J310" s="10" t="str">
        <f t="shared" si="173"/>
        <v/>
      </c>
      <c r="K310" s="11" t="str">
        <f t="shared" si="174"/>
        <v>—</v>
      </c>
      <c r="L310" t="str">
        <f t="shared" si="175"/>
        <v/>
      </c>
      <c r="M310" s="11" t="str">
        <f t="shared" si="176"/>
        <v>—</v>
      </c>
      <c r="N310" t="str">
        <f t="shared" si="177"/>
        <v/>
      </c>
      <c r="O310" s="11" t="str">
        <f t="shared" si="178"/>
        <v>—</v>
      </c>
      <c r="P310" t="str">
        <f t="shared" si="179"/>
        <v/>
      </c>
      <c r="Q310" s="11" t="str">
        <f t="shared" si="180"/>
        <v>—</v>
      </c>
      <c r="R310" t="str">
        <f t="shared" si="181"/>
        <v/>
      </c>
      <c r="S310" t="str">
        <f t="shared" si="182"/>
        <v/>
      </c>
      <c r="T310" t="str">
        <f t="shared" si="183"/>
        <v/>
      </c>
      <c r="U310" t="str">
        <f t="shared" si="184"/>
        <v/>
      </c>
      <c r="V310" t="str">
        <f t="shared" si="185"/>
        <v/>
      </c>
      <c r="W310" t="str">
        <f t="shared" si="186"/>
        <v/>
      </c>
      <c r="X310" t="str">
        <f t="shared" si="187"/>
        <v/>
      </c>
      <c r="Y310" t="str">
        <f t="shared" si="188"/>
        <v/>
      </c>
      <c r="Z310" t="str">
        <f t="shared" si="189"/>
        <v/>
      </c>
      <c r="AA310" t="str">
        <f t="shared" si="190"/>
        <v/>
      </c>
      <c r="AB310" t="str">
        <f t="shared" si="191"/>
        <v/>
      </c>
      <c r="AC310" t="str">
        <f t="shared" si="192"/>
        <v/>
      </c>
      <c r="AD310" t="str">
        <f t="shared" si="193"/>
        <v/>
      </c>
      <c r="AE310" t="str">
        <f t="shared" si="194"/>
        <v/>
      </c>
      <c r="AF310" t="str">
        <f t="shared" si="195"/>
        <v/>
      </c>
      <c r="AG310" t="str">
        <f t="shared" si="196"/>
        <v/>
      </c>
      <c r="AH310" t="str">
        <f t="shared" si="197"/>
        <v/>
      </c>
      <c r="AI310" t="str">
        <f t="shared" si="198"/>
        <v/>
      </c>
      <c r="AJ310" t="str">
        <f t="shared" si="199"/>
        <v/>
      </c>
      <c r="AK310" t="str">
        <f t="shared" si="200"/>
        <v/>
      </c>
      <c r="AL310" t="str">
        <f t="shared" si="201"/>
        <v/>
      </c>
      <c r="AM310" t="str">
        <f t="shared" si="202"/>
        <v/>
      </c>
      <c r="AN310" t="str">
        <f t="shared" si="203"/>
        <v/>
      </c>
      <c r="AO310" t="str">
        <f t="shared" si="204"/>
        <v/>
      </c>
      <c r="AP310" t="str">
        <f t="shared" si="205"/>
        <v/>
      </c>
      <c r="AQ310" t="str">
        <f t="shared" si="206"/>
        <v/>
      </c>
      <c r="AR310" t="str">
        <f t="shared" si="207"/>
        <v/>
      </c>
      <c r="AS310" t="str">
        <f t="shared" si="208"/>
        <v/>
      </c>
      <c r="AT310" t="str">
        <f t="shared" si="209"/>
        <v/>
      </c>
      <c r="AU310" t="str">
        <f t="shared" si="210"/>
        <v/>
      </c>
      <c r="AV310" t="str">
        <f t="shared" si="211"/>
        <v/>
      </c>
      <c r="AW310" t="str">
        <f t="shared" si="212"/>
        <v/>
      </c>
      <c r="AX310" t="str">
        <f t="shared" si="213"/>
        <v/>
      </c>
      <c r="AY310" t="str">
        <f t="shared" si="214"/>
        <v/>
      </c>
      <c r="AZ310" t="str">
        <f>IF(OR($A310="",$A310&lt;&gt;Ficha!$C$4),"",COUNTIF($A$2:$A310,Ficha!$C$4))</f>
        <v/>
      </c>
    </row>
    <row r="311" spans="1:52">
      <c r="A311" s="7" t="str">
        <f>IF(INDEX(Banco!$A:$A,ROW())="","",INDEX(Banco!$A:$A,ROW()))</f>
        <v/>
      </c>
      <c r="B311" s="7" t="str">
        <f>IF(INDEX(Banco!$B:$B,ROW())="","",INDEX(Banco!$B:$B,ROW()))</f>
        <v/>
      </c>
      <c r="C311" s="7" t="str">
        <f>IF(INDEX(Banco!$C:$C,ROW())="","",INDEX(Banco!$C:$C,ROW()))</f>
        <v/>
      </c>
      <c r="D311" s="8" t="str">
        <f>IF(INDEX(Banco!$D:$D,ROW())="","",INDEX(Banco!$D:$D,ROW()))</f>
        <v/>
      </c>
      <c r="E311" s="8" t="str">
        <f>IF(INDEX(Banco!$E:$E,ROW())="","",INDEX(Banco!$E:$E,ROW()))</f>
        <v/>
      </c>
      <c r="F311" s="9" t="str">
        <f>IF(INDEX(Banco!$F:$F,ROW())="","",INDEX(Banco!$F:$F,ROW()))</f>
        <v/>
      </c>
      <c r="G311" s="9" t="str">
        <f>IF(INDEX(Banco!$G:$G,ROW())="","",INDEX(Banco!$G:$G,ROW()))</f>
        <v/>
      </c>
      <c r="H311" s="7" t="str">
        <f>IF(INDEX(Banco!$H:$H,ROW())="","",INDEX(Banco!$H:$H,ROW()))</f>
        <v/>
      </c>
      <c r="I311" t="str">
        <f t="shared" si="172"/>
        <v/>
      </c>
      <c r="J311" s="10" t="str">
        <f t="shared" si="173"/>
        <v/>
      </c>
      <c r="K311" s="11" t="str">
        <f t="shared" si="174"/>
        <v>—</v>
      </c>
      <c r="L311" t="str">
        <f t="shared" si="175"/>
        <v/>
      </c>
      <c r="M311" s="11" t="str">
        <f t="shared" si="176"/>
        <v>—</v>
      </c>
      <c r="N311" t="str">
        <f t="shared" si="177"/>
        <v/>
      </c>
      <c r="O311" s="11" t="str">
        <f t="shared" si="178"/>
        <v>—</v>
      </c>
      <c r="P311" t="str">
        <f t="shared" si="179"/>
        <v/>
      </c>
      <c r="Q311" s="11" t="str">
        <f t="shared" si="180"/>
        <v>—</v>
      </c>
      <c r="R311" t="str">
        <f t="shared" si="181"/>
        <v/>
      </c>
      <c r="S311" t="str">
        <f t="shared" si="182"/>
        <v/>
      </c>
      <c r="T311" t="str">
        <f t="shared" si="183"/>
        <v/>
      </c>
      <c r="U311" t="str">
        <f t="shared" si="184"/>
        <v/>
      </c>
      <c r="V311" t="str">
        <f t="shared" si="185"/>
        <v/>
      </c>
      <c r="W311" t="str">
        <f t="shared" si="186"/>
        <v/>
      </c>
      <c r="X311" t="str">
        <f t="shared" si="187"/>
        <v/>
      </c>
      <c r="Y311" t="str">
        <f t="shared" si="188"/>
        <v/>
      </c>
      <c r="Z311" t="str">
        <f t="shared" si="189"/>
        <v/>
      </c>
      <c r="AA311" t="str">
        <f t="shared" si="190"/>
        <v/>
      </c>
      <c r="AB311" t="str">
        <f t="shared" si="191"/>
        <v/>
      </c>
      <c r="AC311" t="str">
        <f t="shared" si="192"/>
        <v/>
      </c>
      <c r="AD311" t="str">
        <f t="shared" si="193"/>
        <v/>
      </c>
      <c r="AE311" t="str">
        <f t="shared" si="194"/>
        <v/>
      </c>
      <c r="AF311" t="str">
        <f t="shared" si="195"/>
        <v/>
      </c>
      <c r="AG311" t="str">
        <f t="shared" si="196"/>
        <v/>
      </c>
      <c r="AH311" t="str">
        <f t="shared" si="197"/>
        <v/>
      </c>
      <c r="AI311" t="str">
        <f t="shared" si="198"/>
        <v/>
      </c>
      <c r="AJ311" t="str">
        <f t="shared" si="199"/>
        <v/>
      </c>
      <c r="AK311" t="str">
        <f t="shared" si="200"/>
        <v/>
      </c>
      <c r="AL311" t="str">
        <f t="shared" si="201"/>
        <v/>
      </c>
      <c r="AM311" t="str">
        <f t="shared" si="202"/>
        <v/>
      </c>
      <c r="AN311" t="str">
        <f t="shared" si="203"/>
        <v/>
      </c>
      <c r="AO311" t="str">
        <f t="shared" si="204"/>
        <v/>
      </c>
      <c r="AP311" t="str">
        <f t="shared" si="205"/>
        <v/>
      </c>
      <c r="AQ311" t="str">
        <f t="shared" si="206"/>
        <v/>
      </c>
      <c r="AR311" t="str">
        <f t="shared" si="207"/>
        <v/>
      </c>
      <c r="AS311" t="str">
        <f t="shared" si="208"/>
        <v/>
      </c>
      <c r="AT311" t="str">
        <f t="shared" si="209"/>
        <v/>
      </c>
      <c r="AU311" t="str">
        <f t="shared" si="210"/>
        <v/>
      </c>
      <c r="AV311" t="str">
        <f t="shared" si="211"/>
        <v/>
      </c>
      <c r="AW311" t="str">
        <f t="shared" si="212"/>
        <v/>
      </c>
      <c r="AX311" t="str">
        <f t="shared" si="213"/>
        <v/>
      </c>
      <c r="AY311" t="str">
        <f t="shared" si="214"/>
        <v/>
      </c>
      <c r="AZ311" t="str">
        <f>IF(OR($A311="",$A311&lt;&gt;Ficha!$C$4),"",COUNTIF($A$2:$A311,Ficha!$C$4))</f>
        <v/>
      </c>
    </row>
    <row r="312" spans="1:52">
      <c r="A312" s="7" t="str">
        <f>IF(INDEX(Banco!$A:$A,ROW())="","",INDEX(Banco!$A:$A,ROW()))</f>
        <v/>
      </c>
      <c r="B312" s="7" t="str">
        <f>IF(INDEX(Banco!$B:$B,ROW())="","",INDEX(Banco!$B:$B,ROW()))</f>
        <v/>
      </c>
      <c r="C312" s="7" t="str">
        <f>IF(INDEX(Banco!$C:$C,ROW())="","",INDEX(Banco!$C:$C,ROW()))</f>
        <v/>
      </c>
      <c r="D312" s="8" t="str">
        <f>IF(INDEX(Banco!$D:$D,ROW())="","",INDEX(Banco!$D:$D,ROW()))</f>
        <v/>
      </c>
      <c r="E312" s="8" t="str">
        <f>IF(INDEX(Banco!$E:$E,ROW())="","",INDEX(Banco!$E:$E,ROW()))</f>
        <v/>
      </c>
      <c r="F312" s="9" t="str">
        <f>IF(INDEX(Banco!$F:$F,ROW())="","",INDEX(Banco!$F:$F,ROW()))</f>
        <v/>
      </c>
      <c r="G312" s="9" t="str">
        <f>IF(INDEX(Banco!$G:$G,ROW())="","",INDEX(Banco!$G:$G,ROW()))</f>
        <v/>
      </c>
      <c r="H312" s="7" t="str">
        <f>IF(INDEX(Banco!$H:$H,ROW())="","",INDEX(Banco!$H:$H,ROW()))</f>
        <v/>
      </c>
      <c r="I312" t="str">
        <f t="shared" si="172"/>
        <v/>
      </c>
      <c r="J312" s="10" t="str">
        <f t="shared" si="173"/>
        <v/>
      </c>
      <c r="K312" s="11" t="str">
        <f t="shared" si="174"/>
        <v>—</v>
      </c>
      <c r="L312" t="str">
        <f t="shared" si="175"/>
        <v/>
      </c>
      <c r="M312" s="11" t="str">
        <f t="shared" si="176"/>
        <v>—</v>
      </c>
      <c r="N312" t="str">
        <f t="shared" si="177"/>
        <v/>
      </c>
      <c r="O312" s="11" t="str">
        <f t="shared" si="178"/>
        <v>—</v>
      </c>
      <c r="P312" t="str">
        <f t="shared" si="179"/>
        <v/>
      </c>
      <c r="Q312" s="11" t="str">
        <f t="shared" si="180"/>
        <v>—</v>
      </c>
      <c r="R312" t="str">
        <f t="shared" si="181"/>
        <v/>
      </c>
      <c r="S312" t="str">
        <f t="shared" si="182"/>
        <v/>
      </c>
      <c r="T312" t="str">
        <f t="shared" si="183"/>
        <v/>
      </c>
      <c r="U312" t="str">
        <f t="shared" si="184"/>
        <v/>
      </c>
      <c r="V312" t="str">
        <f t="shared" si="185"/>
        <v/>
      </c>
      <c r="W312" t="str">
        <f t="shared" si="186"/>
        <v/>
      </c>
      <c r="X312" t="str">
        <f t="shared" si="187"/>
        <v/>
      </c>
      <c r="Y312" t="str">
        <f t="shared" si="188"/>
        <v/>
      </c>
      <c r="Z312" t="str">
        <f t="shared" si="189"/>
        <v/>
      </c>
      <c r="AA312" t="str">
        <f t="shared" si="190"/>
        <v/>
      </c>
      <c r="AB312" t="str">
        <f t="shared" si="191"/>
        <v/>
      </c>
      <c r="AC312" t="str">
        <f t="shared" si="192"/>
        <v/>
      </c>
      <c r="AD312" t="str">
        <f t="shared" si="193"/>
        <v/>
      </c>
      <c r="AE312" t="str">
        <f t="shared" si="194"/>
        <v/>
      </c>
      <c r="AF312" t="str">
        <f t="shared" si="195"/>
        <v/>
      </c>
      <c r="AG312" t="str">
        <f t="shared" si="196"/>
        <v/>
      </c>
      <c r="AH312" t="str">
        <f t="shared" si="197"/>
        <v/>
      </c>
      <c r="AI312" t="str">
        <f t="shared" si="198"/>
        <v/>
      </c>
      <c r="AJ312" t="str">
        <f t="shared" si="199"/>
        <v/>
      </c>
      <c r="AK312" t="str">
        <f t="shared" si="200"/>
        <v/>
      </c>
      <c r="AL312" t="str">
        <f t="shared" si="201"/>
        <v/>
      </c>
      <c r="AM312" t="str">
        <f t="shared" si="202"/>
        <v/>
      </c>
      <c r="AN312" t="str">
        <f t="shared" si="203"/>
        <v/>
      </c>
      <c r="AO312" t="str">
        <f t="shared" si="204"/>
        <v/>
      </c>
      <c r="AP312" t="str">
        <f t="shared" si="205"/>
        <v/>
      </c>
      <c r="AQ312" t="str">
        <f t="shared" si="206"/>
        <v/>
      </c>
      <c r="AR312" t="str">
        <f t="shared" si="207"/>
        <v/>
      </c>
      <c r="AS312" t="str">
        <f t="shared" si="208"/>
        <v/>
      </c>
      <c r="AT312" t="str">
        <f t="shared" si="209"/>
        <v/>
      </c>
      <c r="AU312" t="str">
        <f t="shared" si="210"/>
        <v/>
      </c>
      <c r="AV312" t="str">
        <f t="shared" si="211"/>
        <v/>
      </c>
      <c r="AW312" t="str">
        <f t="shared" si="212"/>
        <v/>
      </c>
      <c r="AX312" t="str">
        <f t="shared" si="213"/>
        <v/>
      </c>
      <c r="AY312" t="str">
        <f t="shared" si="214"/>
        <v/>
      </c>
      <c r="AZ312" t="str">
        <f>IF(OR($A312="",$A312&lt;&gt;Ficha!$C$4),"",COUNTIF($A$2:$A312,Ficha!$C$4))</f>
        <v/>
      </c>
    </row>
    <row r="313" spans="1:52">
      <c r="A313" s="7" t="str">
        <f>IF(INDEX(Banco!$A:$A,ROW())="","",INDEX(Banco!$A:$A,ROW()))</f>
        <v/>
      </c>
      <c r="B313" s="7" t="str">
        <f>IF(INDEX(Banco!$B:$B,ROW())="","",INDEX(Banco!$B:$B,ROW()))</f>
        <v/>
      </c>
      <c r="C313" s="7" t="str">
        <f>IF(INDEX(Banco!$C:$C,ROW())="","",INDEX(Banco!$C:$C,ROW()))</f>
        <v/>
      </c>
      <c r="D313" s="8" t="str">
        <f>IF(INDEX(Banco!$D:$D,ROW())="","",INDEX(Banco!$D:$D,ROW()))</f>
        <v/>
      </c>
      <c r="E313" s="8" t="str">
        <f>IF(INDEX(Banco!$E:$E,ROW())="","",INDEX(Banco!$E:$E,ROW()))</f>
        <v/>
      </c>
      <c r="F313" s="9" t="str">
        <f>IF(INDEX(Banco!$F:$F,ROW())="","",INDEX(Banco!$F:$F,ROW()))</f>
        <v/>
      </c>
      <c r="G313" s="9" t="str">
        <f>IF(INDEX(Banco!$G:$G,ROW())="","",INDEX(Banco!$G:$G,ROW()))</f>
        <v/>
      </c>
      <c r="H313" s="7" t="str">
        <f>IF(INDEX(Banco!$H:$H,ROW())="","",INDEX(Banco!$H:$H,ROW()))</f>
        <v/>
      </c>
      <c r="I313" t="str">
        <f t="shared" si="172"/>
        <v/>
      </c>
      <c r="J313" s="10" t="str">
        <f t="shared" si="173"/>
        <v/>
      </c>
      <c r="K313" s="11" t="str">
        <f t="shared" si="174"/>
        <v>—</v>
      </c>
      <c r="L313" t="str">
        <f t="shared" si="175"/>
        <v/>
      </c>
      <c r="M313" s="11" t="str">
        <f t="shared" si="176"/>
        <v>—</v>
      </c>
      <c r="N313" t="str">
        <f t="shared" si="177"/>
        <v/>
      </c>
      <c r="O313" s="11" t="str">
        <f t="shared" si="178"/>
        <v>—</v>
      </c>
      <c r="P313" t="str">
        <f t="shared" si="179"/>
        <v/>
      </c>
      <c r="Q313" s="11" t="str">
        <f t="shared" si="180"/>
        <v>—</v>
      </c>
      <c r="R313" t="str">
        <f t="shared" si="181"/>
        <v/>
      </c>
      <c r="S313" t="str">
        <f t="shared" si="182"/>
        <v/>
      </c>
      <c r="T313" t="str">
        <f t="shared" si="183"/>
        <v/>
      </c>
      <c r="U313" t="str">
        <f t="shared" si="184"/>
        <v/>
      </c>
      <c r="V313" t="str">
        <f t="shared" si="185"/>
        <v/>
      </c>
      <c r="W313" t="str">
        <f t="shared" si="186"/>
        <v/>
      </c>
      <c r="X313" t="str">
        <f t="shared" si="187"/>
        <v/>
      </c>
      <c r="Y313" t="str">
        <f t="shared" si="188"/>
        <v/>
      </c>
      <c r="Z313" t="str">
        <f t="shared" si="189"/>
        <v/>
      </c>
      <c r="AA313" t="str">
        <f t="shared" si="190"/>
        <v/>
      </c>
      <c r="AB313" t="str">
        <f t="shared" si="191"/>
        <v/>
      </c>
      <c r="AC313" t="str">
        <f t="shared" si="192"/>
        <v/>
      </c>
      <c r="AD313" t="str">
        <f t="shared" si="193"/>
        <v/>
      </c>
      <c r="AE313" t="str">
        <f t="shared" si="194"/>
        <v/>
      </c>
      <c r="AF313" t="str">
        <f t="shared" si="195"/>
        <v/>
      </c>
      <c r="AG313" t="str">
        <f t="shared" si="196"/>
        <v/>
      </c>
      <c r="AH313" t="str">
        <f t="shared" si="197"/>
        <v/>
      </c>
      <c r="AI313" t="str">
        <f t="shared" si="198"/>
        <v/>
      </c>
      <c r="AJ313" t="str">
        <f t="shared" si="199"/>
        <v/>
      </c>
      <c r="AK313" t="str">
        <f t="shared" si="200"/>
        <v/>
      </c>
      <c r="AL313" t="str">
        <f t="shared" si="201"/>
        <v/>
      </c>
      <c r="AM313" t="str">
        <f t="shared" si="202"/>
        <v/>
      </c>
      <c r="AN313" t="str">
        <f t="shared" si="203"/>
        <v/>
      </c>
      <c r="AO313" t="str">
        <f t="shared" si="204"/>
        <v/>
      </c>
      <c r="AP313" t="str">
        <f t="shared" si="205"/>
        <v/>
      </c>
      <c r="AQ313" t="str">
        <f t="shared" si="206"/>
        <v/>
      </c>
      <c r="AR313" t="str">
        <f t="shared" si="207"/>
        <v/>
      </c>
      <c r="AS313" t="str">
        <f t="shared" si="208"/>
        <v/>
      </c>
      <c r="AT313" t="str">
        <f t="shared" si="209"/>
        <v/>
      </c>
      <c r="AU313" t="str">
        <f t="shared" si="210"/>
        <v/>
      </c>
      <c r="AV313" t="str">
        <f t="shared" si="211"/>
        <v/>
      </c>
      <c r="AW313" t="str">
        <f t="shared" si="212"/>
        <v/>
      </c>
      <c r="AX313" t="str">
        <f t="shared" si="213"/>
        <v/>
      </c>
      <c r="AY313" t="str">
        <f t="shared" si="214"/>
        <v/>
      </c>
      <c r="AZ313" t="str">
        <f>IF(OR($A313="",$A313&lt;&gt;Ficha!$C$4),"",COUNTIF($A$2:$A313,Ficha!$C$4))</f>
        <v/>
      </c>
    </row>
    <row r="314" spans="1:52">
      <c r="A314" s="7" t="str">
        <f>IF(INDEX(Banco!$A:$A,ROW())="","",INDEX(Banco!$A:$A,ROW()))</f>
        <v/>
      </c>
      <c r="B314" s="7" t="str">
        <f>IF(INDEX(Banco!$B:$B,ROW())="","",INDEX(Banco!$B:$B,ROW()))</f>
        <v/>
      </c>
      <c r="C314" s="7" t="str">
        <f>IF(INDEX(Banco!$C:$C,ROW())="","",INDEX(Banco!$C:$C,ROW()))</f>
        <v/>
      </c>
      <c r="D314" s="8" t="str">
        <f>IF(INDEX(Banco!$D:$D,ROW())="","",INDEX(Banco!$D:$D,ROW()))</f>
        <v/>
      </c>
      <c r="E314" s="8" t="str">
        <f>IF(INDEX(Banco!$E:$E,ROW())="","",INDEX(Banco!$E:$E,ROW()))</f>
        <v/>
      </c>
      <c r="F314" s="9" t="str">
        <f>IF(INDEX(Banco!$F:$F,ROW())="","",INDEX(Banco!$F:$F,ROW()))</f>
        <v/>
      </c>
      <c r="G314" s="9" t="str">
        <f>IF(INDEX(Banco!$G:$G,ROW())="","",INDEX(Banco!$G:$G,ROW()))</f>
        <v/>
      </c>
      <c r="H314" s="7" t="str">
        <f>IF(INDEX(Banco!$H:$H,ROW())="","",INDEX(Banco!$H:$H,ROW()))</f>
        <v/>
      </c>
      <c r="I314" t="str">
        <f t="shared" si="172"/>
        <v/>
      </c>
      <c r="J314" s="10" t="str">
        <f t="shared" si="173"/>
        <v/>
      </c>
      <c r="K314" s="11" t="str">
        <f t="shared" si="174"/>
        <v>—</v>
      </c>
      <c r="L314" t="str">
        <f t="shared" si="175"/>
        <v/>
      </c>
      <c r="M314" s="11" t="str">
        <f t="shared" si="176"/>
        <v>—</v>
      </c>
      <c r="N314" t="str">
        <f t="shared" si="177"/>
        <v/>
      </c>
      <c r="O314" s="11" t="str">
        <f t="shared" si="178"/>
        <v>—</v>
      </c>
      <c r="P314" t="str">
        <f t="shared" si="179"/>
        <v/>
      </c>
      <c r="Q314" s="11" t="str">
        <f t="shared" si="180"/>
        <v>—</v>
      </c>
      <c r="R314" t="str">
        <f t="shared" si="181"/>
        <v/>
      </c>
      <c r="S314" t="str">
        <f t="shared" si="182"/>
        <v/>
      </c>
      <c r="T314" t="str">
        <f t="shared" si="183"/>
        <v/>
      </c>
      <c r="U314" t="str">
        <f t="shared" si="184"/>
        <v/>
      </c>
      <c r="V314" t="str">
        <f t="shared" si="185"/>
        <v/>
      </c>
      <c r="W314" t="str">
        <f t="shared" si="186"/>
        <v/>
      </c>
      <c r="X314" t="str">
        <f t="shared" si="187"/>
        <v/>
      </c>
      <c r="Y314" t="str">
        <f t="shared" si="188"/>
        <v/>
      </c>
      <c r="Z314" t="str">
        <f t="shared" si="189"/>
        <v/>
      </c>
      <c r="AA314" t="str">
        <f t="shared" si="190"/>
        <v/>
      </c>
      <c r="AB314" t="str">
        <f t="shared" si="191"/>
        <v/>
      </c>
      <c r="AC314" t="str">
        <f t="shared" si="192"/>
        <v/>
      </c>
      <c r="AD314" t="str">
        <f t="shared" si="193"/>
        <v/>
      </c>
      <c r="AE314" t="str">
        <f t="shared" si="194"/>
        <v/>
      </c>
      <c r="AF314" t="str">
        <f t="shared" si="195"/>
        <v/>
      </c>
      <c r="AG314" t="str">
        <f t="shared" si="196"/>
        <v/>
      </c>
      <c r="AH314" t="str">
        <f t="shared" si="197"/>
        <v/>
      </c>
      <c r="AI314" t="str">
        <f t="shared" si="198"/>
        <v/>
      </c>
      <c r="AJ314" t="str">
        <f t="shared" si="199"/>
        <v/>
      </c>
      <c r="AK314" t="str">
        <f t="shared" si="200"/>
        <v/>
      </c>
      <c r="AL314" t="str">
        <f t="shared" si="201"/>
        <v/>
      </c>
      <c r="AM314" t="str">
        <f t="shared" si="202"/>
        <v/>
      </c>
      <c r="AN314" t="str">
        <f t="shared" si="203"/>
        <v/>
      </c>
      <c r="AO314" t="str">
        <f t="shared" si="204"/>
        <v/>
      </c>
      <c r="AP314" t="str">
        <f t="shared" si="205"/>
        <v/>
      </c>
      <c r="AQ314" t="str">
        <f t="shared" si="206"/>
        <v/>
      </c>
      <c r="AR314" t="str">
        <f t="shared" si="207"/>
        <v/>
      </c>
      <c r="AS314" t="str">
        <f t="shared" si="208"/>
        <v/>
      </c>
      <c r="AT314" t="str">
        <f t="shared" si="209"/>
        <v/>
      </c>
      <c r="AU314" t="str">
        <f t="shared" si="210"/>
        <v/>
      </c>
      <c r="AV314" t="str">
        <f t="shared" si="211"/>
        <v/>
      </c>
      <c r="AW314" t="str">
        <f t="shared" si="212"/>
        <v/>
      </c>
      <c r="AX314" t="str">
        <f t="shared" si="213"/>
        <v/>
      </c>
      <c r="AY314" t="str">
        <f t="shared" si="214"/>
        <v/>
      </c>
      <c r="AZ314" t="str">
        <f>IF(OR($A314="",$A314&lt;&gt;Ficha!$C$4),"",COUNTIF($A$2:$A314,Ficha!$C$4))</f>
        <v/>
      </c>
    </row>
    <row r="315" spans="1:52">
      <c r="A315" s="7" t="str">
        <f>IF(INDEX(Banco!$A:$A,ROW())="","",INDEX(Banco!$A:$A,ROW()))</f>
        <v/>
      </c>
      <c r="B315" s="7" t="str">
        <f>IF(INDEX(Banco!$B:$B,ROW())="","",INDEX(Banco!$B:$B,ROW()))</f>
        <v/>
      </c>
      <c r="C315" s="7" t="str">
        <f>IF(INDEX(Banco!$C:$C,ROW())="","",INDEX(Banco!$C:$C,ROW()))</f>
        <v/>
      </c>
      <c r="D315" s="8" t="str">
        <f>IF(INDEX(Banco!$D:$D,ROW())="","",INDEX(Banco!$D:$D,ROW()))</f>
        <v/>
      </c>
      <c r="E315" s="8" t="str">
        <f>IF(INDEX(Banco!$E:$E,ROW())="","",INDEX(Banco!$E:$E,ROW()))</f>
        <v/>
      </c>
      <c r="F315" s="9" t="str">
        <f>IF(INDEX(Banco!$F:$F,ROW())="","",INDEX(Banco!$F:$F,ROW()))</f>
        <v/>
      </c>
      <c r="G315" s="9" t="str">
        <f>IF(INDEX(Banco!$G:$G,ROW())="","",INDEX(Banco!$G:$G,ROW()))</f>
        <v/>
      </c>
      <c r="H315" s="7" t="str">
        <f>IF(INDEX(Banco!$H:$H,ROW())="","",INDEX(Banco!$H:$H,ROW()))</f>
        <v/>
      </c>
      <c r="I315" t="str">
        <f t="shared" si="172"/>
        <v/>
      </c>
      <c r="J315" s="10" t="str">
        <f t="shared" si="173"/>
        <v/>
      </c>
      <c r="K315" s="11" t="str">
        <f t="shared" si="174"/>
        <v>—</v>
      </c>
      <c r="L315" t="str">
        <f t="shared" si="175"/>
        <v/>
      </c>
      <c r="M315" s="11" t="str">
        <f t="shared" si="176"/>
        <v>—</v>
      </c>
      <c r="N315" t="str">
        <f t="shared" si="177"/>
        <v/>
      </c>
      <c r="O315" s="11" t="str">
        <f t="shared" si="178"/>
        <v>—</v>
      </c>
      <c r="P315" t="str">
        <f t="shared" si="179"/>
        <v/>
      </c>
      <c r="Q315" s="11" t="str">
        <f t="shared" si="180"/>
        <v>—</v>
      </c>
      <c r="R315" t="str">
        <f t="shared" si="181"/>
        <v/>
      </c>
      <c r="S315" t="str">
        <f t="shared" si="182"/>
        <v/>
      </c>
      <c r="T315" t="str">
        <f t="shared" si="183"/>
        <v/>
      </c>
      <c r="U315" t="str">
        <f t="shared" si="184"/>
        <v/>
      </c>
      <c r="V315" t="str">
        <f t="shared" si="185"/>
        <v/>
      </c>
      <c r="W315" t="str">
        <f t="shared" si="186"/>
        <v/>
      </c>
      <c r="X315" t="str">
        <f t="shared" si="187"/>
        <v/>
      </c>
      <c r="Y315" t="str">
        <f t="shared" si="188"/>
        <v/>
      </c>
      <c r="Z315" t="str">
        <f t="shared" si="189"/>
        <v/>
      </c>
      <c r="AA315" t="str">
        <f t="shared" si="190"/>
        <v/>
      </c>
      <c r="AB315" t="str">
        <f t="shared" si="191"/>
        <v/>
      </c>
      <c r="AC315" t="str">
        <f t="shared" si="192"/>
        <v/>
      </c>
      <c r="AD315" t="str">
        <f t="shared" si="193"/>
        <v/>
      </c>
      <c r="AE315" t="str">
        <f t="shared" si="194"/>
        <v/>
      </c>
      <c r="AF315" t="str">
        <f t="shared" si="195"/>
        <v/>
      </c>
      <c r="AG315" t="str">
        <f t="shared" si="196"/>
        <v/>
      </c>
      <c r="AH315" t="str">
        <f t="shared" si="197"/>
        <v/>
      </c>
      <c r="AI315" t="str">
        <f t="shared" si="198"/>
        <v/>
      </c>
      <c r="AJ315" t="str">
        <f t="shared" si="199"/>
        <v/>
      </c>
      <c r="AK315" t="str">
        <f t="shared" si="200"/>
        <v/>
      </c>
      <c r="AL315" t="str">
        <f t="shared" si="201"/>
        <v/>
      </c>
      <c r="AM315" t="str">
        <f t="shared" si="202"/>
        <v/>
      </c>
      <c r="AN315" t="str">
        <f t="shared" si="203"/>
        <v/>
      </c>
      <c r="AO315" t="str">
        <f t="shared" si="204"/>
        <v/>
      </c>
      <c r="AP315" t="str">
        <f t="shared" si="205"/>
        <v/>
      </c>
      <c r="AQ315" t="str">
        <f t="shared" si="206"/>
        <v/>
      </c>
      <c r="AR315" t="str">
        <f t="shared" si="207"/>
        <v/>
      </c>
      <c r="AS315" t="str">
        <f t="shared" si="208"/>
        <v/>
      </c>
      <c r="AT315" t="str">
        <f t="shared" si="209"/>
        <v/>
      </c>
      <c r="AU315" t="str">
        <f t="shared" si="210"/>
        <v/>
      </c>
      <c r="AV315" t="str">
        <f t="shared" si="211"/>
        <v/>
      </c>
      <c r="AW315" t="str">
        <f t="shared" si="212"/>
        <v/>
      </c>
      <c r="AX315" t="str">
        <f t="shared" si="213"/>
        <v/>
      </c>
      <c r="AY315" t="str">
        <f t="shared" si="214"/>
        <v/>
      </c>
      <c r="AZ315" t="str">
        <f>IF(OR($A315="",$A315&lt;&gt;Ficha!$C$4),"",COUNTIF($A$2:$A315,Ficha!$C$4))</f>
        <v/>
      </c>
    </row>
    <row r="316" spans="1:52">
      <c r="A316" s="7" t="str">
        <f>IF(INDEX(Banco!$A:$A,ROW())="","",INDEX(Banco!$A:$A,ROW()))</f>
        <v/>
      </c>
      <c r="B316" s="7" t="str">
        <f>IF(INDEX(Banco!$B:$B,ROW())="","",INDEX(Banco!$B:$B,ROW()))</f>
        <v/>
      </c>
      <c r="C316" s="7" t="str">
        <f>IF(INDEX(Banco!$C:$C,ROW())="","",INDEX(Banco!$C:$C,ROW()))</f>
        <v/>
      </c>
      <c r="D316" s="8" t="str">
        <f>IF(INDEX(Banco!$D:$D,ROW())="","",INDEX(Banco!$D:$D,ROW()))</f>
        <v/>
      </c>
      <c r="E316" s="8" t="str">
        <f>IF(INDEX(Banco!$E:$E,ROW())="","",INDEX(Banco!$E:$E,ROW()))</f>
        <v/>
      </c>
      <c r="F316" s="9" t="str">
        <f>IF(INDEX(Banco!$F:$F,ROW())="","",INDEX(Banco!$F:$F,ROW()))</f>
        <v/>
      </c>
      <c r="G316" s="9" t="str">
        <f>IF(INDEX(Banco!$G:$G,ROW())="","",INDEX(Banco!$G:$G,ROW()))</f>
        <v/>
      </c>
      <c r="H316" s="7" t="str">
        <f>IF(INDEX(Banco!$H:$H,ROW())="","",INDEX(Banco!$H:$H,ROW()))</f>
        <v/>
      </c>
      <c r="I316" t="str">
        <f t="shared" si="172"/>
        <v/>
      </c>
      <c r="J316" s="10" t="str">
        <f t="shared" si="173"/>
        <v/>
      </c>
      <c r="K316" s="11" t="str">
        <f t="shared" si="174"/>
        <v>—</v>
      </c>
      <c r="L316" t="str">
        <f t="shared" si="175"/>
        <v/>
      </c>
      <c r="M316" s="11" t="str">
        <f t="shared" si="176"/>
        <v>—</v>
      </c>
      <c r="N316" t="str">
        <f t="shared" si="177"/>
        <v/>
      </c>
      <c r="O316" s="11" t="str">
        <f t="shared" si="178"/>
        <v>—</v>
      </c>
      <c r="P316" t="str">
        <f t="shared" si="179"/>
        <v/>
      </c>
      <c r="Q316" s="11" t="str">
        <f t="shared" si="180"/>
        <v>—</v>
      </c>
      <c r="R316" t="str">
        <f t="shared" si="181"/>
        <v/>
      </c>
      <c r="S316" t="str">
        <f t="shared" si="182"/>
        <v/>
      </c>
      <c r="T316" t="str">
        <f t="shared" si="183"/>
        <v/>
      </c>
      <c r="U316" t="str">
        <f t="shared" si="184"/>
        <v/>
      </c>
      <c r="V316" t="str">
        <f t="shared" si="185"/>
        <v/>
      </c>
      <c r="W316" t="str">
        <f t="shared" si="186"/>
        <v/>
      </c>
      <c r="X316" t="str">
        <f t="shared" si="187"/>
        <v/>
      </c>
      <c r="Y316" t="str">
        <f t="shared" si="188"/>
        <v/>
      </c>
      <c r="Z316" t="str">
        <f t="shared" si="189"/>
        <v/>
      </c>
      <c r="AA316" t="str">
        <f t="shared" si="190"/>
        <v/>
      </c>
      <c r="AB316" t="str">
        <f t="shared" si="191"/>
        <v/>
      </c>
      <c r="AC316" t="str">
        <f t="shared" si="192"/>
        <v/>
      </c>
      <c r="AD316" t="str">
        <f t="shared" si="193"/>
        <v/>
      </c>
      <c r="AE316" t="str">
        <f t="shared" si="194"/>
        <v/>
      </c>
      <c r="AF316" t="str">
        <f t="shared" si="195"/>
        <v/>
      </c>
      <c r="AG316" t="str">
        <f t="shared" si="196"/>
        <v/>
      </c>
      <c r="AH316" t="str">
        <f t="shared" si="197"/>
        <v/>
      </c>
      <c r="AI316" t="str">
        <f t="shared" si="198"/>
        <v/>
      </c>
      <c r="AJ316" t="str">
        <f t="shared" si="199"/>
        <v/>
      </c>
      <c r="AK316" t="str">
        <f t="shared" si="200"/>
        <v/>
      </c>
      <c r="AL316" t="str">
        <f t="shared" si="201"/>
        <v/>
      </c>
      <c r="AM316" t="str">
        <f t="shared" si="202"/>
        <v/>
      </c>
      <c r="AN316" t="str">
        <f t="shared" si="203"/>
        <v/>
      </c>
      <c r="AO316" t="str">
        <f t="shared" si="204"/>
        <v/>
      </c>
      <c r="AP316" t="str">
        <f t="shared" si="205"/>
        <v/>
      </c>
      <c r="AQ316" t="str">
        <f t="shared" si="206"/>
        <v/>
      </c>
      <c r="AR316" t="str">
        <f t="shared" si="207"/>
        <v/>
      </c>
      <c r="AS316" t="str">
        <f t="shared" si="208"/>
        <v/>
      </c>
      <c r="AT316" t="str">
        <f t="shared" si="209"/>
        <v/>
      </c>
      <c r="AU316" t="str">
        <f t="shared" si="210"/>
        <v/>
      </c>
      <c r="AV316" t="str">
        <f t="shared" si="211"/>
        <v/>
      </c>
      <c r="AW316" t="str">
        <f t="shared" si="212"/>
        <v/>
      </c>
      <c r="AX316" t="str">
        <f t="shared" si="213"/>
        <v/>
      </c>
      <c r="AY316" t="str">
        <f t="shared" si="214"/>
        <v/>
      </c>
      <c r="AZ316" t="str">
        <f>IF(OR($A316="",$A316&lt;&gt;Ficha!$C$4),"",COUNTIF($A$2:$A316,Ficha!$C$4))</f>
        <v/>
      </c>
    </row>
    <row r="317" spans="1:52">
      <c r="A317" s="7" t="str">
        <f>IF(INDEX(Banco!$A:$A,ROW())="","",INDEX(Banco!$A:$A,ROW()))</f>
        <v/>
      </c>
      <c r="B317" s="7" t="str">
        <f>IF(INDEX(Banco!$B:$B,ROW())="","",INDEX(Banco!$B:$B,ROW()))</f>
        <v/>
      </c>
      <c r="C317" s="7" t="str">
        <f>IF(INDEX(Banco!$C:$C,ROW())="","",INDEX(Banco!$C:$C,ROW()))</f>
        <v/>
      </c>
      <c r="D317" s="8" t="str">
        <f>IF(INDEX(Banco!$D:$D,ROW())="","",INDEX(Banco!$D:$D,ROW()))</f>
        <v/>
      </c>
      <c r="E317" s="8" t="str">
        <f>IF(INDEX(Banco!$E:$E,ROW())="","",INDEX(Banco!$E:$E,ROW()))</f>
        <v/>
      </c>
      <c r="F317" s="9" t="str">
        <f>IF(INDEX(Banco!$F:$F,ROW())="","",INDEX(Banco!$F:$F,ROW()))</f>
        <v/>
      </c>
      <c r="G317" s="9" t="str">
        <f>IF(INDEX(Banco!$G:$G,ROW())="","",INDEX(Banco!$G:$G,ROW()))</f>
        <v/>
      </c>
      <c r="H317" s="7" t="str">
        <f>IF(INDEX(Banco!$H:$H,ROW())="","",INDEX(Banco!$H:$H,ROW()))</f>
        <v/>
      </c>
      <c r="I317" t="str">
        <f t="shared" si="172"/>
        <v/>
      </c>
      <c r="J317" s="10" t="str">
        <f t="shared" si="173"/>
        <v/>
      </c>
      <c r="K317" s="11" t="str">
        <f t="shared" si="174"/>
        <v>—</v>
      </c>
      <c r="L317" t="str">
        <f t="shared" si="175"/>
        <v/>
      </c>
      <c r="M317" s="11" t="str">
        <f t="shared" si="176"/>
        <v>—</v>
      </c>
      <c r="N317" t="str">
        <f t="shared" si="177"/>
        <v/>
      </c>
      <c r="O317" s="11" t="str">
        <f t="shared" si="178"/>
        <v>—</v>
      </c>
      <c r="P317" t="str">
        <f t="shared" si="179"/>
        <v/>
      </c>
      <c r="Q317" s="11" t="str">
        <f t="shared" si="180"/>
        <v>—</v>
      </c>
      <c r="R317" t="str">
        <f t="shared" si="181"/>
        <v/>
      </c>
      <c r="S317" t="str">
        <f t="shared" si="182"/>
        <v/>
      </c>
      <c r="T317" t="str">
        <f t="shared" si="183"/>
        <v/>
      </c>
      <c r="U317" t="str">
        <f t="shared" si="184"/>
        <v/>
      </c>
      <c r="V317" t="str">
        <f t="shared" si="185"/>
        <v/>
      </c>
      <c r="W317" t="str">
        <f t="shared" si="186"/>
        <v/>
      </c>
      <c r="X317" t="str">
        <f t="shared" si="187"/>
        <v/>
      </c>
      <c r="Y317" t="str">
        <f t="shared" si="188"/>
        <v/>
      </c>
      <c r="Z317" t="str">
        <f t="shared" si="189"/>
        <v/>
      </c>
      <c r="AA317" t="str">
        <f t="shared" si="190"/>
        <v/>
      </c>
      <c r="AB317" t="str">
        <f t="shared" si="191"/>
        <v/>
      </c>
      <c r="AC317" t="str">
        <f t="shared" si="192"/>
        <v/>
      </c>
      <c r="AD317" t="str">
        <f t="shared" si="193"/>
        <v/>
      </c>
      <c r="AE317" t="str">
        <f t="shared" si="194"/>
        <v/>
      </c>
      <c r="AF317" t="str">
        <f t="shared" si="195"/>
        <v/>
      </c>
      <c r="AG317" t="str">
        <f t="shared" si="196"/>
        <v/>
      </c>
      <c r="AH317" t="str">
        <f t="shared" si="197"/>
        <v/>
      </c>
      <c r="AI317" t="str">
        <f t="shared" si="198"/>
        <v/>
      </c>
      <c r="AJ317" t="str">
        <f t="shared" si="199"/>
        <v/>
      </c>
      <c r="AK317" t="str">
        <f t="shared" si="200"/>
        <v/>
      </c>
      <c r="AL317" t="str">
        <f t="shared" si="201"/>
        <v/>
      </c>
      <c r="AM317" t="str">
        <f t="shared" si="202"/>
        <v/>
      </c>
      <c r="AN317" t="str">
        <f t="shared" si="203"/>
        <v/>
      </c>
      <c r="AO317" t="str">
        <f t="shared" si="204"/>
        <v/>
      </c>
      <c r="AP317" t="str">
        <f t="shared" si="205"/>
        <v/>
      </c>
      <c r="AQ317" t="str">
        <f t="shared" si="206"/>
        <v/>
      </c>
      <c r="AR317" t="str">
        <f t="shared" si="207"/>
        <v/>
      </c>
      <c r="AS317" t="str">
        <f t="shared" si="208"/>
        <v/>
      </c>
      <c r="AT317" t="str">
        <f t="shared" si="209"/>
        <v/>
      </c>
      <c r="AU317" t="str">
        <f t="shared" si="210"/>
        <v/>
      </c>
      <c r="AV317" t="str">
        <f t="shared" si="211"/>
        <v/>
      </c>
      <c r="AW317" t="str">
        <f t="shared" si="212"/>
        <v/>
      </c>
      <c r="AX317" t="str">
        <f t="shared" si="213"/>
        <v/>
      </c>
      <c r="AY317" t="str">
        <f t="shared" si="214"/>
        <v/>
      </c>
      <c r="AZ317" t="str">
        <f>IF(OR($A317="",$A317&lt;&gt;Ficha!$C$4),"",COUNTIF($A$2:$A317,Ficha!$C$4))</f>
        <v/>
      </c>
    </row>
    <row r="318" spans="1:52">
      <c r="A318" s="7" t="str">
        <f>IF(INDEX(Banco!$A:$A,ROW())="","",INDEX(Banco!$A:$A,ROW()))</f>
        <v/>
      </c>
      <c r="B318" s="7" t="str">
        <f>IF(INDEX(Banco!$B:$B,ROW())="","",INDEX(Banco!$B:$B,ROW()))</f>
        <v/>
      </c>
      <c r="C318" s="7" t="str">
        <f>IF(INDEX(Banco!$C:$C,ROW())="","",INDEX(Banco!$C:$C,ROW()))</f>
        <v/>
      </c>
      <c r="D318" s="8" t="str">
        <f>IF(INDEX(Banco!$D:$D,ROW())="","",INDEX(Banco!$D:$D,ROW()))</f>
        <v/>
      </c>
      <c r="E318" s="8" t="str">
        <f>IF(INDEX(Banco!$E:$E,ROW())="","",INDEX(Banco!$E:$E,ROW()))</f>
        <v/>
      </c>
      <c r="F318" s="9" t="str">
        <f>IF(INDEX(Banco!$F:$F,ROW())="","",INDEX(Banco!$F:$F,ROW()))</f>
        <v/>
      </c>
      <c r="G318" s="9" t="str">
        <f>IF(INDEX(Banco!$G:$G,ROW())="","",INDEX(Banco!$G:$G,ROW()))</f>
        <v/>
      </c>
      <c r="H318" s="7" t="str">
        <f>IF(INDEX(Banco!$H:$H,ROW())="","",INDEX(Banco!$H:$H,ROW()))</f>
        <v/>
      </c>
      <c r="I318" t="str">
        <f t="shared" si="172"/>
        <v/>
      </c>
      <c r="J318" s="10" t="str">
        <f t="shared" si="173"/>
        <v/>
      </c>
      <c r="K318" s="11" t="str">
        <f t="shared" si="174"/>
        <v>—</v>
      </c>
      <c r="L318" t="str">
        <f t="shared" si="175"/>
        <v/>
      </c>
      <c r="M318" s="11" t="str">
        <f t="shared" si="176"/>
        <v>—</v>
      </c>
      <c r="N318" t="str">
        <f t="shared" si="177"/>
        <v/>
      </c>
      <c r="O318" s="11" t="str">
        <f t="shared" si="178"/>
        <v>—</v>
      </c>
      <c r="P318" t="str">
        <f t="shared" si="179"/>
        <v/>
      </c>
      <c r="Q318" s="11" t="str">
        <f t="shared" si="180"/>
        <v>—</v>
      </c>
      <c r="R318" t="str">
        <f t="shared" si="181"/>
        <v/>
      </c>
      <c r="S318" t="str">
        <f t="shared" si="182"/>
        <v/>
      </c>
      <c r="T318" t="str">
        <f t="shared" si="183"/>
        <v/>
      </c>
      <c r="U318" t="str">
        <f t="shared" si="184"/>
        <v/>
      </c>
      <c r="V318" t="str">
        <f t="shared" si="185"/>
        <v/>
      </c>
      <c r="W318" t="str">
        <f t="shared" si="186"/>
        <v/>
      </c>
      <c r="X318" t="str">
        <f t="shared" si="187"/>
        <v/>
      </c>
      <c r="Y318" t="str">
        <f t="shared" si="188"/>
        <v/>
      </c>
      <c r="Z318" t="str">
        <f t="shared" si="189"/>
        <v/>
      </c>
      <c r="AA318" t="str">
        <f t="shared" si="190"/>
        <v/>
      </c>
      <c r="AB318" t="str">
        <f t="shared" si="191"/>
        <v/>
      </c>
      <c r="AC318" t="str">
        <f t="shared" si="192"/>
        <v/>
      </c>
      <c r="AD318" t="str">
        <f t="shared" si="193"/>
        <v/>
      </c>
      <c r="AE318" t="str">
        <f t="shared" si="194"/>
        <v/>
      </c>
      <c r="AF318" t="str">
        <f t="shared" si="195"/>
        <v/>
      </c>
      <c r="AG318" t="str">
        <f t="shared" si="196"/>
        <v/>
      </c>
      <c r="AH318" t="str">
        <f t="shared" si="197"/>
        <v/>
      </c>
      <c r="AI318" t="str">
        <f t="shared" si="198"/>
        <v/>
      </c>
      <c r="AJ318" t="str">
        <f t="shared" si="199"/>
        <v/>
      </c>
      <c r="AK318" t="str">
        <f t="shared" si="200"/>
        <v/>
      </c>
      <c r="AL318" t="str">
        <f t="shared" si="201"/>
        <v/>
      </c>
      <c r="AM318" t="str">
        <f t="shared" si="202"/>
        <v/>
      </c>
      <c r="AN318" t="str">
        <f t="shared" si="203"/>
        <v/>
      </c>
      <c r="AO318" t="str">
        <f t="shared" si="204"/>
        <v/>
      </c>
      <c r="AP318" t="str">
        <f t="shared" si="205"/>
        <v/>
      </c>
      <c r="AQ318" t="str">
        <f t="shared" si="206"/>
        <v/>
      </c>
      <c r="AR318" t="str">
        <f t="shared" si="207"/>
        <v/>
      </c>
      <c r="AS318" t="str">
        <f t="shared" si="208"/>
        <v/>
      </c>
      <c r="AT318" t="str">
        <f t="shared" si="209"/>
        <v/>
      </c>
      <c r="AU318" t="str">
        <f t="shared" si="210"/>
        <v/>
      </c>
      <c r="AV318" t="str">
        <f t="shared" si="211"/>
        <v/>
      </c>
      <c r="AW318" t="str">
        <f t="shared" si="212"/>
        <v/>
      </c>
      <c r="AX318" t="str">
        <f t="shared" si="213"/>
        <v/>
      </c>
      <c r="AY318" t="str">
        <f t="shared" si="214"/>
        <v/>
      </c>
      <c r="AZ318" t="str">
        <f>IF(OR($A318="",$A318&lt;&gt;Ficha!$C$4),"",COUNTIF($A$2:$A318,Ficha!$C$4))</f>
        <v/>
      </c>
    </row>
    <row r="319" spans="1:52">
      <c r="A319" s="7" t="str">
        <f>IF(INDEX(Banco!$A:$A,ROW())="","",INDEX(Banco!$A:$A,ROW()))</f>
        <v/>
      </c>
      <c r="B319" s="7" t="str">
        <f>IF(INDEX(Banco!$B:$B,ROW())="","",INDEX(Banco!$B:$B,ROW()))</f>
        <v/>
      </c>
      <c r="C319" s="7" t="str">
        <f>IF(INDEX(Banco!$C:$C,ROW())="","",INDEX(Banco!$C:$C,ROW()))</f>
        <v/>
      </c>
      <c r="D319" s="8" t="str">
        <f>IF(INDEX(Banco!$D:$D,ROW())="","",INDEX(Banco!$D:$D,ROW()))</f>
        <v/>
      </c>
      <c r="E319" s="8" t="str">
        <f>IF(INDEX(Banco!$E:$E,ROW())="","",INDEX(Banco!$E:$E,ROW()))</f>
        <v/>
      </c>
      <c r="F319" s="9" t="str">
        <f>IF(INDEX(Banco!$F:$F,ROW())="","",INDEX(Banco!$F:$F,ROW()))</f>
        <v/>
      </c>
      <c r="G319" s="9" t="str">
        <f>IF(INDEX(Banco!$G:$G,ROW())="","",INDEX(Banco!$G:$G,ROW()))</f>
        <v/>
      </c>
      <c r="H319" s="7" t="str">
        <f>IF(INDEX(Banco!$H:$H,ROW())="","",INDEX(Banco!$H:$H,ROW()))</f>
        <v/>
      </c>
      <c r="I319" t="str">
        <f t="shared" si="172"/>
        <v/>
      </c>
      <c r="J319" s="10" t="str">
        <f t="shared" si="173"/>
        <v/>
      </c>
      <c r="K319" s="11" t="str">
        <f t="shared" si="174"/>
        <v>—</v>
      </c>
      <c r="L319" t="str">
        <f t="shared" si="175"/>
        <v/>
      </c>
      <c r="M319" s="11" t="str">
        <f t="shared" si="176"/>
        <v>—</v>
      </c>
      <c r="N319" t="str">
        <f t="shared" si="177"/>
        <v/>
      </c>
      <c r="O319" s="11" t="str">
        <f t="shared" si="178"/>
        <v>—</v>
      </c>
      <c r="P319" t="str">
        <f t="shared" si="179"/>
        <v/>
      </c>
      <c r="Q319" s="11" t="str">
        <f t="shared" si="180"/>
        <v>—</v>
      </c>
      <c r="R319" t="str">
        <f t="shared" si="181"/>
        <v/>
      </c>
      <c r="S319" t="str">
        <f t="shared" si="182"/>
        <v/>
      </c>
      <c r="T319" t="str">
        <f t="shared" si="183"/>
        <v/>
      </c>
      <c r="U319" t="str">
        <f t="shared" si="184"/>
        <v/>
      </c>
      <c r="V319" t="str">
        <f t="shared" si="185"/>
        <v/>
      </c>
      <c r="W319" t="str">
        <f t="shared" si="186"/>
        <v/>
      </c>
      <c r="X319" t="str">
        <f t="shared" si="187"/>
        <v/>
      </c>
      <c r="Y319" t="str">
        <f t="shared" si="188"/>
        <v/>
      </c>
      <c r="Z319" t="str">
        <f t="shared" si="189"/>
        <v/>
      </c>
      <c r="AA319" t="str">
        <f t="shared" si="190"/>
        <v/>
      </c>
      <c r="AB319" t="str">
        <f t="shared" si="191"/>
        <v/>
      </c>
      <c r="AC319" t="str">
        <f t="shared" si="192"/>
        <v/>
      </c>
      <c r="AD319" t="str">
        <f t="shared" si="193"/>
        <v/>
      </c>
      <c r="AE319" t="str">
        <f t="shared" si="194"/>
        <v/>
      </c>
      <c r="AF319" t="str">
        <f t="shared" si="195"/>
        <v/>
      </c>
      <c r="AG319" t="str">
        <f t="shared" si="196"/>
        <v/>
      </c>
      <c r="AH319" t="str">
        <f t="shared" si="197"/>
        <v/>
      </c>
      <c r="AI319" t="str">
        <f t="shared" si="198"/>
        <v/>
      </c>
      <c r="AJ319" t="str">
        <f t="shared" si="199"/>
        <v/>
      </c>
      <c r="AK319" t="str">
        <f t="shared" si="200"/>
        <v/>
      </c>
      <c r="AL319" t="str">
        <f t="shared" si="201"/>
        <v/>
      </c>
      <c r="AM319" t="str">
        <f t="shared" si="202"/>
        <v/>
      </c>
      <c r="AN319" t="str">
        <f t="shared" si="203"/>
        <v/>
      </c>
      <c r="AO319" t="str">
        <f t="shared" si="204"/>
        <v/>
      </c>
      <c r="AP319" t="str">
        <f t="shared" si="205"/>
        <v/>
      </c>
      <c r="AQ319" t="str">
        <f t="shared" si="206"/>
        <v/>
      </c>
      <c r="AR319" t="str">
        <f t="shared" si="207"/>
        <v/>
      </c>
      <c r="AS319" t="str">
        <f t="shared" si="208"/>
        <v/>
      </c>
      <c r="AT319" t="str">
        <f t="shared" si="209"/>
        <v/>
      </c>
      <c r="AU319" t="str">
        <f t="shared" si="210"/>
        <v/>
      </c>
      <c r="AV319" t="str">
        <f t="shared" si="211"/>
        <v/>
      </c>
      <c r="AW319" t="str">
        <f t="shared" si="212"/>
        <v/>
      </c>
      <c r="AX319" t="str">
        <f t="shared" si="213"/>
        <v/>
      </c>
      <c r="AY319" t="str">
        <f t="shared" si="214"/>
        <v/>
      </c>
      <c r="AZ319" t="str">
        <f>IF(OR($A319="",$A319&lt;&gt;Ficha!$C$4),"",COUNTIF($A$2:$A319,Ficha!$C$4))</f>
        <v/>
      </c>
    </row>
    <row r="320" spans="1:52">
      <c r="A320" s="7" t="str">
        <f>IF(INDEX(Banco!$A:$A,ROW())="","",INDEX(Banco!$A:$A,ROW()))</f>
        <v/>
      </c>
      <c r="B320" s="7" t="str">
        <f>IF(INDEX(Banco!$B:$B,ROW())="","",INDEX(Banco!$B:$B,ROW()))</f>
        <v/>
      </c>
      <c r="C320" s="7" t="str">
        <f>IF(INDEX(Banco!$C:$C,ROW())="","",INDEX(Banco!$C:$C,ROW()))</f>
        <v/>
      </c>
      <c r="D320" s="8" t="str">
        <f>IF(INDEX(Banco!$D:$D,ROW())="","",INDEX(Banco!$D:$D,ROW()))</f>
        <v/>
      </c>
      <c r="E320" s="8" t="str">
        <f>IF(INDEX(Banco!$E:$E,ROW())="","",INDEX(Banco!$E:$E,ROW()))</f>
        <v/>
      </c>
      <c r="F320" s="9" t="str">
        <f>IF(INDEX(Banco!$F:$F,ROW())="","",INDEX(Banco!$F:$F,ROW()))</f>
        <v/>
      </c>
      <c r="G320" s="9" t="str">
        <f>IF(INDEX(Banco!$G:$G,ROW())="","",INDEX(Banco!$G:$G,ROW()))</f>
        <v/>
      </c>
      <c r="H320" s="7" t="str">
        <f>IF(INDEX(Banco!$H:$H,ROW())="","",INDEX(Banco!$H:$H,ROW()))</f>
        <v/>
      </c>
      <c r="I320" t="str">
        <f t="shared" si="172"/>
        <v/>
      </c>
      <c r="J320" s="10" t="str">
        <f t="shared" si="173"/>
        <v/>
      </c>
      <c r="K320" s="11" t="str">
        <f t="shared" si="174"/>
        <v>—</v>
      </c>
      <c r="L320" t="str">
        <f t="shared" si="175"/>
        <v/>
      </c>
      <c r="M320" s="11" t="str">
        <f t="shared" si="176"/>
        <v>—</v>
      </c>
      <c r="N320" t="str">
        <f t="shared" si="177"/>
        <v/>
      </c>
      <c r="O320" s="11" t="str">
        <f t="shared" si="178"/>
        <v>—</v>
      </c>
      <c r="P320" t="str">
        <f t="shared" si="179"/>
        <v/>
      </c>
      <c r="Q320" s="11" t="str">
        <f t="shared" si="180"/>
        <v>—</v>
      </c>
      <c r="R320" t="str">
        <f t="shared" si="181"/>
        <v/>
      </c>
      <c r="S320" t="str">
        <f t="shared" si="182"/>
        <v/>
      </c>
      <c r="T320" t="str">
        <f t="shared" si="183"/>
        <v/>
      </c>
      <c r="U320" t="str">
        <f t="shared" si="184"/>
        <v/>
      </c>
      <c r="V320" t="str">
        <f t="shared" si="185"/>
        <v/>
      </c>
      <c r="W320" t="str">
        <f t="shared" si="186"/>
        <v/>
      </c>
      <c r="X320" t="str">
        <f t="shared" si="187"/>
        <v/>
      </c>
      <c r="Y320" t="str">
        <f t="shared" si="188"/>
        <v/>
      </c>
      <c r="Z320" t="str">
        <f t="shared" si="189"/>
        <v/>
      </c>
      <c r="AA320" t="str">
        <f t="shared" si="190"/>
        <v/>
      </c>
      <c r="AB320" t="str">
        <f t="shared" si="191"/>
        <v/>
      </c>
      <c r="AC320" t="str">
        <f t="shared" si="192"/>
        <v/>
      </c>
      <c r="AD320" t="str">
        <f t="shared" si="193"/>
        <v/>
      </c>
      <c r="AE320" t="str">
        <f t="shared" si="194"/>
        <v/>
      </c>
      <c r="AF320" t="str">
        <f t="shared" si="195"/>
        <v/>
      </c>
      <c r="AG320" t="str">
        <f t="shared" si="196"/>
        <v/>
      </c>
      <c r="AH320" t="str">
        <f t="shared" si="197"/>
        <v/>
      </c>
      <c r="AI320" t="str">
        <f t="shared" si="198"/>
        <v/>
      </c>
      <c r="AJ320" t="str">
        <f t="shared" si="199"/>
        <v/>
      </c>
      <c r="AK320" t="str">
        <f t="shared" si="200"/>
        <v/>
      </c>
      <c r="AL320" t="str">
        <f t="shared" si="201"/>
        <v/>
      </c>
      <c r="AM320" t="str">
        <f t="shared" si="202"/>
        <v/>
      </c>
      <c r="AN320" t="str">
        <f t="shared" si="203"/>
        <v/>
      </c>
      <c r="AO320" t="str">
        <f t="shared" si="204"/>
        <v/>
      </c>
      <c r="AP320" t="str">
        <f t="shared" si="205"/>
        <v/>
      </c>
      <c r="AQ320" t="str">
        <f t="shared" si="206"/>
        <v/>
      </c>
      <c r="AR320" t="str">
        <f t="shared" si="207"/>
        <v/>
      </c>
      <c r="AS320" t="str">
        <f t="shared" si="208"/>
        <v/>
      </c>
      <c r="AT320" t="str">
        <f t="shared" si="209"/>
        <v/>
      </c>
      <c r="AU320" t="str">
        <f t="shared" si="210"/>
        <v/>
      </c>
      <c r="AV320" t="str">
        <f t="shared" si="211"/>
        <v/>
      </c>
      <c r="AW320" t="str">
        <f t="shared" si="212"/>
        <v/>
      </c>
      <c r="AX320" t="str">
        <f t="shared" si="213"/>
        <v/>
      </c>
      <c r="AY320" t="str">
        <f t="shared" si="214"/>
        <v/>
      </c>
      <c r="AZ320" t="str">
        <f>IF(OR($A320="",$A320&lt;&gt;Ficha!$C$4),"",COUNTIF($A$2:$A320,Ficha!$C$4))</f>
        <v/>
      </c>
    </row>
    <row r="321" spans="1:52">
      <c r="A321" s="7" t="str">
        <f>IF(INDEX(Banco!$A:$A,ROW())="","",INDEX(Banco!$A:$A,ROW()))</f>
        <v/>
      </c>
      <c r="B321" s="7" t="str">
        <f>IF(INDEX(Banco!$B:$B,ROW())="","",INDEX(Banco!$B:$B,ROW()))</f>
        <v/>
      </c>
      <c r="C321" s="7" t="str">
        <f>IF(INDEX(Banco!$C:$C,ROW())="","",INDEX(Banco!$C:$C,ROW()))</f>
        <v/>
      </c>
      <c r="D321" s="8" t="str">
        <f>IF(INDEX(Banco!$D:$D,ROW())="","",INDEX(Banco!$D:$D,ROW()))</f>
        <v/>
      </c>
      <c r="E321" s="8" t="str">
        <f>IF(INDEX(Banco!$E:$E,ROW())="","",INDEX(Banco!$E:$E,ROW()))</f>
        <v/>
      </c>
      <c r="F321" s="9" t="str">
        <f>IF(INDEX(Banco!$F:$F,ROW())="","",INDEX(Banco!$F:$F,ROW()))</f>
        <v/>
      </c>
      <c r="G321" s="9" t="str">
        <f>IF(INDEX(Banco!$G:$G,ROW())="","",INDEX(Banco!$G:$G,ROW()))</f>
        <v/>
      </c>
      <c r="H321" s="7" t="str">
        <f>IF(INDEX(Banco!$H:$H,ROW())="","",INDEX(Banco!$H:$H,ROW()))</f>
        <v/>
      </c>
      <c r="I321" t="str">
        <f t="shared" si="172"/>
        <v/>
      </c>
      <c r="J321" s="10" t="str">
        <f t="shared" si="173"/>
        <v/>
      </c>
      <c r="K321" s="11" t="str">
        <f t="shared" si="174"/>
        <v>—</v>
      </c>
      <c r="L321" t="str">
        <f t="shared" si="175"/>
        <v/>
      </c>
      <c r="M321" s="11" t="str">
        <f t="shared" si="176"/>
        <v>—</v>
      </c>
      <c r="N321" t="str">
        <f t="shared" si="177"/>
        <v/>
      </c>
      <c r="O321" s="11" t="str">
        <f t="shared" si="178"/>
        <v>—</v>
      </c>
      <c r="P321" t="str">
        <f t="shared" si="179"/>
        <v/>
      </c>
      <c r="Q321" s="11" t="str">
        <f t="shared" si="180"/>
        <v>—</v>
      </c>
      <c r="R321" t="str">
        <f t="shared" si="181"/>
        <v/>
      </c>
      <c r="S321" t="str">
        <f t="shared" si="182"/>
        <v/>
      </c>
      <c r="T321" t="str">
        <f t="shared" si="183"/>
        <v/>
      </c>
      <c r="U321" t="str">
        <f t="shared" si="184"/>
        <v/>
      </c>
      <c r="V321" t="str">
        <f t="shared" si="185"/>
        <v/>
      </c>
      <c r="W321" t="str">
        <f t="shared" si="186"/>
        <v/>
      </c>
      <c r="X321" t="str">
        <f t="shared" si="187"/>
        <v/>
      </c>
      <c r="Y321" t="str">
        <f t="shared" si="188"/>
        <v/>
      </c>
      <c r="Z321" t="str">
        <f t="shared" si="189"/>
        <v/>
      </c>
      <c r="AA321" t="str">
        <f t="shared" si="190"/>
        <v/>
      </c>
      <c r="AB321" t="str">
        <f t="shared" si="191"/>
        <v/>
      </c>
      <c r="AC321" t="str">
        <f t="shared" si="192"/>
        <v/>
      </c>
      <c r="AD321" t="str">
        <f t="shared" si="193"/>
        <v/>
      </c>
      <c r="AE321" t="str">
        <f t="shared" si="194"/>
        <v/>
      </c>
      <c r="AF321" t="str">
        <f t="shared" si="195"/>
        <v/>
      </c>
      <c r="AG321" t="str">
        <f t="shared" si="196"/>
        <v/>
      </c>
      <c r="AH321" t="str">
        <f t="shared" si="197"/>
        <v/>
      </c>
      <c r="AI321" t="str">
        <f t="shared" si="198"/>
        <v/>
      </c>
      <c r="AJ321" t="str">
        <f t="shared" si="199"/>
        <v/>
      </c>
      <c r="AK321" t="str">
        <f t="shared" si="200"/>
        <v/>
      </c>
      <c r="AL321" t="str">
        <f t="shared" si="201"/>
        <v/>
      </c>
      <c r="AM321" t="str">
        <f t="shared" si="202"/>
        <v/>
      </c>
      <c r="AN321" t="str">
        <f t="shared" si="203"/>
        <v/>
      </c>
      <c r="AO321" t="str">
        <f t="shared" si="204"/>
        <v/>
      </c>
      <c r="AP321" t="str">
        <f t="shared" si="205"/>
        <v/>
      </c>
      <c r="AQ321" t="str">
        <f t="shared" si="206"/>
        <v/>
      </c>
      <c r="AR321" t="str">
        <f t="shared" si="207"/>
        <v/>
      </c>
      <c r="AS321" t="str">
        <f t="shared" si="208"/>
        <v/>
      </c>
      <c r="AT321" t="str">
        <f t="shared" si="209"/>
        <v/>
      </c>
      <c r="AU321" t="str">
        <f t="shared" si="210"/>
        <v/>
      </c>
      <c r="AV321" t="str">
        <f t="shared" si="211"/>
        <v/>
      </c>
      <c r="AW321" t="str">
        <f t="shared" si="212"/>
        <v/>
      </c>
      <c r="AX321" t="str">
        <f t="shared" si="213"/>
        <v/>
      </c>
      <c r="AY321" t="str">
        <f t="shared" si="214"/>
        <v/>
      </c>
      <c r="AZ321" t="str">
        <f>IF(OR($A321="",$A321&lt;&gt;Ficha!$C$4),"",COUNTIF($A$2:$A321,Ficha!$C$4))</f>
        <v/>
      </c>
    </row>
    <row r="322" spans="1:52">
      <c r="A322" s="7" t="str">
        <f>IF(INDEX(Banco!$A:$A,ROW())="","",INDEX(Banco!$A:$A,ROW()))</f>
        <v/>
      </c>
      <c r="B322" s="7" t="str">
        <f>IF(INDEX(Banco!$B:$B,ROW())="","",INDEX(Banco!$B:$B,ROW()))</f>
        <v/>
      </c>
      <c r="C322" s="7" t="str">
        <f>IF(INDEX(Banco!$C:$C,ROW())="","",INDEX(Banco!$C:$C,ROW()))</f>
        <v/>
      </c>
      <c r="D322" s="8" t="str">
        <f>IF(INDEX(Banco!$D:$D,ROW())="","",INDEX(Banco!$D:$D,ROW()))</f>
        <v/>
      </c>
      <c r="E322" s="8" t="str">
        <f>IF(INDEX(Banco!$E:$E,ROW())="","",INDEX(Banco!$E:$E,ROW()))</f>
        <v/>
      </c>
      <c r="F322" s="9" t="str">
        <f>IF(INDEX(Banco!$F:$F,ROW())="","",INDEX(Banco!$F:$F,ROW()))</f>
        <v/>
      </c>
      <c r="G322" s="9" t="str">
        <f>IF(INDEX(Banco!$G:$G,ROW())="","",INDEX(Banco!$G:$G,ROW()))</f>
        <v/>
      </c>
      <c r="H322" s="7" t="str">
        <f>IF(INDEX(Banco!$H:$H,ROW())="","",INDEX(Banco!$H:$H,ROW()))</f>
        <v/>
      </c>
      <c r="I322" t="str">
        <f t="shared" ref="I322:I385" si="215">IF($T322="","",INT($T322/12)&amp;"a "&amp;MOD($T322,12)&amp;"m")</f>
        <v/>
      </c>
      <c r="J322" s="10" t="str">
        <f t="shared" ref="J322:J385" si="216">IF(OR($F322="",$G322=""),"",ROUND($F322/($G322/100)^2,2))</f>
        <v/>
      </c>
      <c r="K322" s="11" t="str">
        <f t="shared" ref="K322:K385" si="217">IF(OR($S322="",$J322="",$T322="",$T322&lt;0,$T322&gt;228,$Y322=""),"—",ROUND(IF(ABS($AB322)&lt;=3,$AB322,IF($AB322&gt;3,3+($J322-$AD322)/($AD322-$AC322),-3+($J322-$AF322)/($AE322-$AF322))),2))</f>
        <v>—</v>
      </c>
      <c r="L322" t="str">
        <f t="shared" ref="L322:L385" si="218">IF(OR($K322="",$K322="—"),"",IF($T322&lt;=60,IF($K322&lt;-3,"Magreza acentuada",IF($K322&lt;-2,"Magreza",IF($K322&lt;=1,"Eutrofia",IF($K322&lt;=2,"Risco de sobrepeso",IF($K322&lt;=3,"Sobrepeso","Obesidade"))))),IF($K322&lt;-3,"Magreza acentuada",IF($K322&lt;-2,"Magreza",IF($K322&lt;=1,"Eutrofia",IF($K322&lt;=2,"Sobrepeso",IF($K322&lt;=3,"Obesidade","Obesidade grave")))))))</f>
        <v/>
      </c>
      <c r="M322" s="11" t="str">
        <f t="shared" ref="M322:M385" si="219">IF(OR($S322="",$V322="",$T322="",$T322&lt;0,$T322&gt;228,$AG322=""),"—",ROUND(IF($AG322=0,LN($V322/$AH322)/$AI322,((($V322/$AH322)^$AG322)-1)/($AG322*$AI322)),2))</f>
        <v>—</v>
      </c>
      <c r="N322" t="str">
        <f t="shared" ref="N322:N385" si="220">IF(OR($M322="",$M322="—"),"",IF($M322&lt;-3,"Muito baixa",IF($M322&lt;-2,"Baixa","Adequada")))</f>
        <v/>
      </c>
      <c r="O322" s="11" t="str">
        <f t="shared" ref="O322:O385" si="221">IF(OR($S322="",$F322="",$T322="",$T322&lt;0,$T322&gt;120,$AJ322=""),"—",ROUND(IF(ABS($AM322)&lt;=3,$AM322,IF($AM322&gt;3,3+($F322-$AO322)/($AO322-$AN322),-3+($F322-$AQ322)/($AP322-$AQ322))),2))</f>
        <v>—</v>
      </c>
      <c r="P322" t="str">
        <f t="shared" ref="P322:P385" si="222">IF(OR($O322="",$O322="—"),"",IF($O322&lt;-3,"Muito baixo",IF($O322&lt;-2,"Baixo",IF($O322&lt;=2,"Adequado","Elevado"))))</f>
        <v/>
      </c>
      <c r="Q322" s="11" t="str">
        <f t="shared" ref="Q322:Q385" si="223">IF(OR($S322="",$F322="",$T322="",$T322&lt;0,$T322&gt;60,$AR322=""),"—",ROUND(IF(ABS($AU322)&lt;=3,$AU322,IF($AU322&gt;3,3+($F322-$AW322)/($AW322-$AV322),-3+($F322-$AY322)/($AX322-$AY322))),2))</f>
        <v>—</v>
      </c>
      <c r="R322" t="str">
        <f t="shared" ref="R322:R385" si="224">IF(OR($Q322="",$Q322="—"),"",IF($Q322&lt;-3,"Magreza acentuada",IF($Q322&lt;-2,"Magreza",IF($Q322&lt;=1,"Eutrofia",IF($Q322&lt;=2,"Risco de sobrepeso",IF($Q322&lt;=3,"Sobrepeso","Obesidade"))))))</f>
        <v/>
      </c>
      <c r="S322" t="str">
        <f t="shared" ref="S322:S385" si="225">IF($C322="","",IF(UPPER(LEFT($C322,1))="M",1,IF(UPPER(LEFT($C322,1))="F",2,"")))</f>
        <v/>
      </c>
      <c r="T322" t="str">
        <f t="shared" ref="T322:T385" si="226">IF(OR($D322="",$E322=""),"",DATEDIF($D322,$E322,"m"))</f>
        <v/>
      </c>
      <c r="U322" t="str">
        <f t="shared" ref="U322:U385" si="227">IF(OR($D322="",$E322=""),"",$E322-$D322)</f>
        <v/>
      </c>
      <c r="V322" t="str">
        <f t="shared" ref="V322:V385" si="228">IF(OR($G322="",$T322=""),"",IF($T322&lt;24,IF(LEFT(LOWER($H322),4)="em p",$G322+0.7,$G322),IF(LEFT(LOWER($H322),4)="deit",$G322-0.7,$G322)))</f>
        <v/>
      </c>
      <c r="W322" t="str">
        <f t="shared" ref="W322:W385" si="229">IF(OR($S322="",$T322=""),"",$S322*1000000+IF($T322&lt;=60,$U322,$T322))</f>
        <v/>
      </c>
      <c r="X322" t="str">
        <f t="shared" ref="X322:X385" si="230">IF(OR($S322="",$V322="",$T322&gt;60,$T322=""),"",$S322*1000000+ROUND($V322*10,0))</f>
        <v/>
      </c>
      <c r="Y322" t="str">
        <f t="shared" ref="Y322:Y385" si="231">IF($W322="","",IFERROR(INDEX(IF($T322&lt;=60,imc05_l,imc519_l),MATCH($W322,IF($T322&lt;=60,imc05_k,imc519_k),1)),""))</f>
        <v/>
      </c>
      <c r="Z322" t="str">
        <f t="shared" ref="Z322:Z385" si="232">IF($W322="","",IFERROR(INDEX(IF($T322&lt;=60,imc05_m,imc519_m),MATCH($W322,IF($T322&lt;=60,imc05_k,imc519_k),1)),""))</f>
        <v/>
      </c>
      <c r="AA322" t="str">
        <f t="shared" ref="AA322:AA385" si="233">IF($W322="","",IFERROR(INDEX(IF($T322&lt;=60,imc05_s,imc519_s),MATCH($W322,IF($T322&lt;=60,imc05_k,imc519_k),1)),""))</f>
        <v/>
      </c>
      <c r="AB322" t="str">
        <f t="shared" ref="AB322:AB385" si="234">IF($Y322="","",IF($Y322=0,LN($J322/$Z322)/$AA322,((($J322/$Z322)^$Y322)-1)/($Y322*$AA322)))</f>
        <v/>
      </c>
      <c r="AC322" t="str">
        <f t="shared" ref="AC322:AC385" si="235">IF($Y322="","",IF($Y322=0,$Z322*EXP($AA322*2),$Z322*(1+$Y322*$AA322*2)^(1/$Y322)))</f>
        <v/>
      </c>
      <c r="AD322" t="str">
        <f t="shared" ref="AD322:AD385" si="236">IF($Y322="","",IF($Y322=0,$Z322*EXP($AA322*3),$Z322*(1+$Y322*$AA322*3)^(1/$Y322)))</f>
        <v/>
      </c>
      <c r="AE322" t="str">
        <f t="shared" ref="AE322:AE385" si="237">IF($Y322="","",IF($Y322=0,$Z322*EXP($AA322*-2),$Z322*(1+$Y322*$AA322*-2)^(1/$Y322)))</f>
        <v/>
      </c>
      <c r="AF322" t="str">
        <f t="shared" ref="AF322:AF385" si="238">IF($Y322="","",IF($Y322=0,$Z322*EXP($AA322*-3),$Z322*(1+$Y322*$AA322*-3)^(1/$Y322)))</f>
        <v/>
      </c>
      <c r="AG322" t="str">
        <f t="shared" ref="AG322:AG385" si="239">IF($W322="","",IFERROR(INDEX(IF($T322&lt;=60,est05_l,est519_l),MATCH($W322,IF($T322&lt;=60,est05_k,est519_k),1)),""))</f>
        <v/>
      </c>
      <c r="AH322" t="str">
        <f t="shared" ref="AH322:AH385" si="240">IF($W322="","",IFERROR(INDEX(IF($T322&lt;=60,est05_m,est519_m),MATCH($W322,IF($T322&lt;=60,est05_k,est519_k),1)),""))</f>
        <v/>
      </c>
      <c r="AI322" t="str">
        <f t="shared" ref="AI322:AI385" si="241">IF($W322="","",IFERROR(INDEX(IF($T322&lt;=60,est05_s,est519_s),MATCH($W322,IF($T322&lt;=60,est05_k,est519_k),1)),""))</f>
        <v/>
      </c>
      <c r="AJ322" t="str">
        <f t="shared" ref="AJ322:AJ385" si="242">IF($W322="","",IFERROR(INDEX(IF($T322&lt;=60,peso05_l,peso510_l),MATCH($W322,IF($T322&lt;=60,peso05_k,peso510_k),1)),""))</f>
        <v/>
      </c>
      <c r="AK322" t="str">
        <f t="shared" ref="AK322:AK385" si="243">IF($W322="","",IFERROR(INDEX(IF($T322&lt;=60,peso05_m,peso510_m),MATCH($W322,IF($T322&lt;=60,peso05_k,peso510_k),1)),""))</f>
        <v/>
      </c>
      <c r="AL322" t="str">
        <f t="shared" ref="AL322:AL385" si="244">IF($W322="","",IFERROR(INDEX(IF($T322&lt;=60,peso05_s,peso510_s),MATCH($W322,IF($T322&lt;=60,peso05_k,peso510_k),1)),""))</f>
        <v/>
      </c>
      <c r="AM322" t="str">
        <f t="shared" ref="AM322:AM385" si="245">IF($AJ322="","",IF($AJ322=0,LN($F322/$AK322)/$AL322,((($F322/$AK322)^$AJ322)-1)/($AJ322*$AL322)))</f>
        <v/>
      </c>
      <c r="AN322" t="str">
        <f t="shared" ref="AN322:AN385" si="246">IF($AJ322="","",IF($AJ322=0,$AK322*EXP($AL322*2),$AK322*(1+$AJ322*$AL322*2)^(1/$AJ322)))</f>
        <v/>
      </c>
      <c r="AO322" t="str">
        <f t="shared" ref="AO322:AO385" si="247">IF($AJ322="","",IF($AJ322=0,$AK322*EXP($AL322*3),$AK322*(1+$AJ322*$AL322*3)^(1/$AJ322)))</f>
        <v/>
      </c>
      <c r="AP322" t="str">
        <f t="shared" ref="AP322:AP385" si="248">IF($AJ322="","",IF($AJ322=0,$AK322*EXP($AL322*-2),$AK322*(1+$AJ322*$AL322*-2)^(1/$AJ322)))</f>
        <v/>
      </c>
      <c r="AQ322" t="str">
        <f t="shared" ref="AQ322:AQ385" si="249">IF($AJ322="","",IF($AJ322=0,$AK322*EXP($AL322*-3),$AK322*(1+$AJ322*$AL322*-3)^(1/$AJ322)))</f>
        <v/>
      </c>
      <c r="AR322" t="str">
        <f t="shared" ref="AR322:AR385" si="250">IF(OR($X322="",$T322&gt;60),"",IFERROR(INDEX(IF($T322&lt;24,pcomp_l,palt_l),MATCH($X322,IF($T322&lt;24,pcomp_k,palt_k),1)),""))</f>
        <v/>
      </c>
      <c r="AS322" t="str">
        <f t="shared" ref="AS322:AS385" si="251">IF(OR($X322="",$T322&gt;60),"",IFERROR(INDEX(IF($T322&lt;24,pcomp_m,palt_m),MATCH($X322,IF($T322&lt;24,pcomp_k,palt_k),1)),""))</f>
        <v/>
      </c>
      <c r="AT322" t="str">
        <f t="shared" ref="AT322:AT385" si="252">IF(OR($X322="",$T322&gt;60),"",IFERROR(INDEX(IF($T322&lt;24,pcomp_s,palt_s),MATCH($X322,IF($T322&lt;24,pcomp_k,palt_k),1)),""))</f>
        <v/>
      </c>
      <c r="AU322" t="str">
        <f t="shared" ref="AU322:AU385" si="253">IF($AR322="","",IF($AR322=0,LN($F322/$AS322)/$AT322,((($F322/$AS322)^$AR322)-1)/($AR322*$AT322)))</f>
        <v/>
      </c>
      <c r="AV322" t="str">
        <f t="shared" ref="AV322:AV385" si="254">IF($AR322="","",IF($AR322=0,$AS322*EXP($AT322*2),$AS322*(1+$AR322*$AT322*2)^(1/$AR322)))</f>
        <v/>
      </c>
      <c r="AW322" t="str">
        <f t="shared" ref="AW322:AW385" si="255">IF($AR322="","",IF($AR322=0,$AS322*EXP($AT322*3),$AS322*(1+$AR322*$AT322*3)^(1/$AR322)))</f>
        <v/>
      </c>
      <c r="AX322" t="str">
        <f t="shared" ref="AX322:AX385" si="256">IF($AR322="","",IF($AR322=0,$AS322*EXP($AT322*-2),$AS322*(1+$AR322*$AT322*-2)^(1/$AR322)))</f>
        <v/>
      </c>
      <c r="AY322" t="str">
        <f t="shared" ref="AY322:AY385" si="257">IF($AR322="","",IF($AR322=0,$AS322*EXP($AT322*-3),$AS322*(1+$AR322*$AT322*-3)^(1/$AR322)))</f>
        <v/>
      </c>
      <c r="AZ322" t="str">
        <f>IF(OR($A322="",$A322&lt;&gt;Ficha!$C$4),"",COUNTIF($A$2:$A322,Ficha!$C$4))</f>
        <v/>
      </c>
    </row>
    <row r="323" spans="1:52">
      <c r="A323" s="7" t="str">
        <f>IF(INDEX(Banco!$A:$A,ROW())="","",INDEX(Banco!$A:$A,ROW()))</f>
        <v/>
      </c>
      <c r="B323" s="7" t="str">
        <f>IF(INDEX(Banco!$B:$B,ROW())="","",INDEX(Banco!$B:$B,ROW()))</f>
        <v/>
      </c>
      <c r="C323" s="7" t="str">
        <f>IF(INDEX(Banco!$C:$C,ROW())="","",INDEX(Banco!$C:$C,ROW()))</f>
        <v/>
      </c>
      <c r="D323" s="8" t="str">
        <f>IF(INDEX(Banco!$D:$D,ROW())="","",INDEX(Banco!$D:$D,ROW()))</f>
        <v/>
      </c>
      <c r="E323" s="8" t="str">
        <f>IF(INDEX(Banco!$E:$E,ROW())="","",INDEX(Banco!$E:$E,ROW()))</f>
        <v/>
      </c>
      <c r="F323" s="9" t="str">
        <f>IF(INDEX(Banco!$F:$F,ROW())="","",INDEX(Banco!$F:$F,ROW()))</f>
        <v/>
      </c>
      <c r="G323" s="9" t="str">
        <f>IF(INDEX(Banco!$G:$G,ROW())="","",INDEX(Banco!$G:$G,ROW()))</f>
        <v/>
      </c>
      <c r="H323" s="7" t="str">
        <f>IF(INDEX(Banco!$H:$H,ROW())="","",INDEX(Banco!$H:$H,ROW()))</f>
        <v/>
      </c>
      <c r="I323" t="str">
        <f t="shared" si="215"/>
        <v/>
      </c>
      <c r="J323" s="10" t="str">
        <f t="shared" si="216"/>
        <v/>
      </c>
      <c r="K323" s="11" t="str">
        <f t="shared" si="217"/>
        <v>—</v>
      </c>
      <c r="L323" t="str">
        <f t="shared" si="218"/>
        <v/>
      </c>
      <c r="M323" s="11" t="str">
        <f t="shared" si="219"/>
        <v>—</v>
      </c>
      <c r="N323" t="str">
        <f t="shared" si="220"/>
        <v/>
      </c>
      <c r="O323" s="11" t="str">
        <f t="shared" si="221"/>
        <v>—</v>
      </c>
      <c r="P323" t="str">
        <f t="shared" si="222"/>
        <v/>
      </c>
      <c r="Q323" s="11" t="str">
        <f t="shared" si="223"/>
        <v>—</v>
      </c>
      <c r="R323" t="str">
        <f t="shared" si="224"/>
        <v/>
      </c>
      <c r="S323" t="str">
        <f t="shared" si="225"/>
        <v/>
      </c>
      <c r="T323" t="str">
        <f t="shared" si="226"/>
        <v/>
      </c>
      <c r="U323" t="str">
        <f t="shared" si="227"/>
        <v/>
      </c>
      <c r="V323" t="str">
        <f t="shared" si="228"/>
        <v/>
      </c>
      <c r="W323" t="str">
        <f t="shared" si="229"/>
        <v/>
      </c>
      <c r="X323" t="str">
        <f t="shared" si="230"/>
        <v/>
      </c>
      <c r="Y323" t="str">
        <f t="shared" si="231"/>
        <v/>
      </c>
      <c r="Z323" t="str">
        <f t="shared" si="232"/>
        <v/>
      </c>
      <c r="AA323" t="str">
        <f t="shared" si="233"/>
        <v/>
      </c>
      <c r="AB323" t="str">
        <f t="shared" si="234"/>
        <v/>
      </c>
      <c r="AC323" t="str">
        <f t="shared" si="235"/>
        <v/>
      </c>
      <c r="AD323" t="str">
        <f t="shared" si="236"/>
        <v/>
      </c>
      <c r="AE323" t="str">
        <f t="shared" si="237"/>
        <v/>
      </c>
      <c r="AF323" t="str">
        <f t="shared" si="238"/>
        <v/>
      </c>
      <c r="AG323" t="str">
        <f t="shared" si="239"/>
        <v/>
      </c>
      <c r="AH323" t="str">
        <f t="shared" si="240"/>
        <v/>
      </c>
      <c r="AI323" t="str">
        <f t="shared" si="241"/>
        <v/>
      </c>
      <c r="AJ323" t="str">
        <f t="shared" si="242"/>
        <v/>
      </c>
      <c r="AK323" t="str">
        <f t="shared" si="243"/>
        <v/>
      </c>
      <c r="AL323" t="str">
        <f t="shared" si="244"/>
        <v/>
      </c>
      <c r="AM323" t="str">
        <f t="shared" si="245"/>
        <v/>
      </c>
      <c r="AN323" t="str">
        <f t="shared" si="246"/>
        <v/>
      </c>
      <c r="AO323" t="str">
        <f t="shared" si="247"/>
        <v/>
      </c>
      <c r="AP323" t="str">
        <f t="shared" si="248"/>
        <v/>
      </c>
      <c r="AQ323" t="str">
        <f t="shared" si="249"/>
        <v/>
      </c>
      <c r="AR323" t="str">
        <f t="shared" si="250"/>
        <v/>
      </c>
      <c r="AS323" t="str">
        <f t="shared" si="251"/>
        <v/>
      </c>
      <c r="AT323" t="str">
        <f t="shared" si="252"/>
        <v/>
      </c>
      <c r="AU323" t="str">
        <f t="shared" si="253"/>
        <v/>
      </c>
      <c r="AV323" t="str">
        <f t="shared" si="254"/>
        <v/>
      </c>
      <c r="AW323" t="str">
        <f t="shared" si="255"/>
        <v/>
      </c>
      <c r="AX323" t="str">
        <f t="shared" si="256"/>
        <v/>
      </c>
      <c r="AY323" t="str">
        <f t="shared" si="257"/>
        <v/>
      </c>
      <c r="AZ323" t="str">
        <f>IF(OR($A323="",$A323&lt;&gt;Ficha!$C$4),"",COUNTIF($A$2:$A323,Ficha!$C$4))</f>
        <v/>
      </c>
    </row>
    <row r="324" spans="1:52">
      <c r="A324" s="7" t="str">
        <f>IF(INDEX(Banco!$A:$A,ROW())="","",INDEX(Banco!$A:$A,ROW()))</f>
        <v/>
      </c>
      <c r="B324" s="7" t="str">
        <f>IF(INDEX(Banco!$B:$B,ROW())="","",INDEX(Banco!$B:$B,ROW()))</f>
        <v/>
      </c>
      <c r="C324" s="7" t="str">
        <f>IF(INDEX(Banco!$C:$C,ROW())="","",INDEX(Banco!$C:$C,ROW()))</f>
        <v/>
      </c>
      <c r="D324" s="8" t="str">
        <f>IF(INDEX(Banco!$D:$D,ROW())="","",INDEX(Banco!$D:$D,ROW()))</f>
        <v/>
      </c>
      <c r="E324" s="8" t="str">
        <f>IF(INDEX(Banco!$E:$E,ROW())="","",INDEX(Banco!$E:$E,ROW()))</f>
        <v/>
      </c>
      <c r="F324" s="9" t="str">
        <f>IF(INDEX(Banco!$F:$F,ROW())="","",INDEX(Banco!$F:$F,ROW()))</f>
        <v/>
      </c>
      <c r="G324" s="9" t="str">
        <f>IF(INDEX(Banco!$G:$G,ROW())="","",INDEX(Banco!$G:$G,ROW()))</f>
        <v/>
      </c>
      <c r="H324" s="7" t="str">
        <f>IF(INDEX(Banco!$H:$H,ROW())="","",INDEX(Banco!$H:$H,ROW()))</f>
        <v/>
      </c>
      <c r="I324" t="str">
        <f t="shared" si="215"/>
        <v/>
      </c>
      <c r="J324" s="10" t="str">
        <f t="shared" si="216"/>
        <v/>
      </c>
      <c r="K324" s="11" t="str">
        <f t="shared" si="217"/>
        <v>—</v>
      </c>
      <c r="L324" t="str">
        <f t="shared" si="218"/>
        <v/>
      </c>
      <c r="M324" s="11" t="str">
        <f t="shared" si="219"/>
        <v>—</v>
      </c>
      <c r="N324" t="str">
        <f t="shared" si="220"/>
        <v/>
      </c>
      <c r="O324" s="11" t="str">
        <f t="shared" si="221"/>
        <v>—</v>
      </c>
      <c r="P324" t="str">
        <f t="shared" si="222"/>
        <v/>
      </c>
      <c r="Q324" s="11" t="str">
        <f t="shared" si="223"/>
        <v>—</v>
      </c>
      <c r="R324" t="str">
        <f t="shared" si="224"/>
        <v/>
      </c>
      <c r="S324" t="str">
        <f t="shared" si="225"/>
        <v/>
      </c>
      <c r="T324" t="str">
        <f t="shared" si="226"/>
        <v/>
      </c>
      <c r="U324" t="str">
        <f t="shared" si="227"/>
        <v/>
      </c>
      <c r="V324" t="str">
        <f t="shared" si="228"/>
        <v/>
      </c>
      <c r="W324" t="str">
        <f t="shared" si="229"/>
        <v/>
      </c>
      <c r="X324" t="str">
        <f t="shared" si="230"/>
        <v/>
      </c>
      <c r="Y324" t="str">
        <f t="shared" si="231"/>
        <v/>
      </c>
      <c r="Z324" t="str">
        <f t="shared" si="232"/>
        <v/>
      </c>
      <c r="AA324" t="str">
        <f t="shared" si="233"/>
        <v/>
      </c>
      <c r="AB324" t="str">
        <f t="shared" si="234"/>
        <v/>
      </c>
      <c r="AC324" t="str">
        <f t="shared" si="235"/>
        <v/>
      </c>
      <c r="AD324" t="str">
        <f t="shared" si="236"/>
        <v/>
      </c>
      <c r="AE324" t="str">
        <f t="shared" si="237"/>
        <v/>
      </c>
      <c r="AF324" t="str">
        <f t="shared" si="238"/>
        <v/>
      </c>
      <c r="AG324" t="str">
        <f t="shared" si="239"/>
        <v/>
      </c>
      <c r="AH324" t="str">
        <f t="shared" si="240"/>
        <v/>
      </c>
      <c r="AI324" t="str">
        <f t="shared" si="241"/>
        <v/>
      </c>
      <c r="AJ324" t="str">
        <f t="shared" si="242"/>
        <v/>
      </c>
      <c r="AK324" t="str">
        <f t="shared" si="243"/>
        <v/>
      </c>
      <c r="AL324" t="str">
        <f t="shared" si="244"/>
        <v/>
      </c>
      <c r="AM324" t="str">
        <f t="shared" si="245"/>
        <v/>
      </c>
      <c r="AN324" t="str">
        <f t="shared" si="246"/>
        <v/>
      </c>
      <c r="AO324" t="str">
        <f t="shared" si="247"/>
        <v/>
      </c>
      <c r="AP324" t="str">
        <f t="shared" si="248"/>
        <v/>
      </c>
      <c r="AQ324" t="str">
        <f t="shared" si="249"/>
        <v/>
      </c>
      <c r="AR324" t="str">
        <f t="shared" si="250"/>
        <v/>
      </c>
      <c r="AS324" t="str">
        <f t="shared" si="251"/>
        <v/>
      </c>
      <c r="AT324" t="str">
        <f t="shared" si="252"/>
        <v/>
      </c>
      <c r="AU324" t="str">
        <f t="shared" si="253"/>
        <v/>
      </c>
      <c r="AV324" t="str">
        <f t="shared" si="254"/>
        <v/>
      </c>
      <c r="AW324" t="str">
        <f t="shared" si="255"/>
        <v/>
      </c>
      <c r="AX324" t="str">
        <f t="shared" si="256"/>
        <v/>
      </c>
      <c r="AY324" t="str">
        <f t="shared" si="257"/>
        <v/>
      </c>
      <c r="AZ324" t="str">
        <f>IF(OR($A324="",$A324&lt;&gt;Ficha!$C$4),"",COUNTIF($A$2:$A324,Ficha!$C$4))</f>
        <v/>
      </c>
    </row>
    <row r="325" spans="1:52">
      <c r="A325" s="7" t="str">
        <f>IF(INDEX(Banco!$A:$A,ROW())="","",INDEX(Banco!$A:$A,ROW()))</f>
        <v/>
      </c>
      <c r="B325" s="7" t="str">
        <f>IF(INDEX(Banco!$B:$B,ROW())="","",INDEX(Banco!$B:$B,ROW()))</f>
        <v/>
      </c>
      <c r="C325" s="7" t="str">
        <f>IF(INDEX(Banco!$C:$C,ROW())="","",INDEX(Banco!$C:$C,ROW()))</f>
        <v/>
      </c>
      <c r="D325" s="8" t="str">
        <f>IF(INDEX(Banco!$D:$D,ROW())="","",INDEX(Banco!$D:$D,ROW()))</f>
        <v/>
      </c>
      <c r="E325" s="8" t="str">
        <f>IF(INDEX(Banco!$E:$E,ROW())="","",INDEX(Banco!$E:$E,ROW()))</f>
        <v/>
      </c>
      <c r="F325" s="9" t="str">
        <f>IF(INDEX(Banco!$F:$F,ROW())="","",INDEX(Banco!$F:$F,ROW()))</f>
        <v/>
      </c>
      <c r="G325" s="9" t="str">
        <f>IF(INDEX(Banco!$G:$G,ROW())="","",INDEX(Banco!$G:$G,ROW()))</f>
        <v/>
      </c>
      <c r="H325" s="7" t="str">
        <f>IF(INDEX(Banco!$H:$H,ROW())="","",INDEX(Banco!$H:$H,ROW()))</f>
        <v/>
      </c>
      <c r="I325" t="str">
        <f t="shared" si="215"/>
        <v/>
      </c>
      <c r="J325" s="10" t="str">
        <f t="shared" si="216"/>
        <v/>
      </c>
      <c r="K325" s="11" t="str">
        <f t="shared" si="217"/>
        <v>—</v>
      </c>
      <c r="L325" t="str">
        <f t="shared" si="218"/>
        <v/>
      </c>
      <c r="M325" s="11" t="str">
        <f t="shared" si="219"/>
        <v>—</v>
      </c>
      <c r="N325" t="str">
        <f t="shared" si="220"/>
        <v/>
      </c>
      <c r="O325" s="11" t="str">
        <f t="shared" si="221"/>
        <v>—</v>
      </c>
      <c r="P325" t="str">
        <f t="shared" si="222"/>
        <v/>
      </c>
      <c r="Q325" s="11" t="str">
        <f t="shared" si="223"/>
        <v>—</v>
      </c>
      <c r="R325" t="str">
        <f t="shared" si="224"/>
        <v/>
      </c>
      <c r="S325" t="str">
        <f t="shared" si="225"/>
        <v/>
      </c>
      <c r="T325" t="str">
        <f t="shared" si="226"/>
        <v/>
      </c>
      <c r="U325" t="str">
        <f t="shared" si="227"/>
        <v/>
      </c>
      <c r="V325" t="str">
        <f t="shared" si="228"/>
        <v/>
      </c>
      <c r="W325" t="str">
        <f t="shared" si="229"/>
        <v/>
      </c>
      <c r="X325" t="str">
        <f t="shared" si="230"/>
        <v/>
      </c>
      <c r="Y325" t="str">
        <f t="shared" si="231"/>
        <v/>
      </c>
      <c r="Z325" t="str">
        <f t="shared" si="232"/>
        <v/>
      </c>
      <c r="AA325" t="str">
        <f t="shared" si="233"/>
        <v/>
      </c>
      <c r="AB325" t="str">
        <f t="shared" si="234"/>
        <v/>
      </c>
      <c r="AC325" t="str">
        <f t="shared" si="235"/>
        <v/>
      </c>
      <c r="AD325" t="str">
        <f t="shared" si="236"/>
        <v/>
      </c>
      <c r="AE325" t="str">
        <f t="shared" si="237"/>
        <v/>
      </c>
      <c r="AF325" t="str">
        <f t="shared" si="238"/>
        <v/>
      </c>
      <c r="AG325" t="str">
        <f t="shared" si="239"/>
        <v/>
      </c>
      <c r="AH325" t="str">
        <f t="shared" si="240"/>
        <v/>
      </c>
      <c r="AI325" t="str">
        <f t="shared" si="241"/>
        <v/>
      </c>
      <c r="AJ325" t="str">
        <f t="shared" si="242"/>
        <v/>
      </c>
      <c r="AK325" t="str">
        <f t="shared" si="243"/>
        <v/>
      </c>
      <c r="AL325" t="str">
        <f t="shared" si="244"/>
        <v/>
      </c>
      <c r="AM325" t="str">
        <f t="shared" si="245"/>
        <v/>
      </c>
      <c r="AN325" t="str">
        <f t="shared" si="246"/>
        <v/>
      </c>
      <c r="AO325" t="str">
        <f t="shared" si="247"/>
        <v/>
      </c>
      <c r="AP325" t="str">
        <f t="shared" si="248"/>
        <v/>
      </c>
      <c r="AQ325" t="str">
        <f t="shared" si="249"/>
        <v/>
      </c>
      <c r="AR325" t="str">
        <f t="shared" si="250"/>
        <v/>
      </c>
      <c r="AS325" t="str">
        <f t="shared" si="251"/>
        <v/>
      </c>
      <c r="AT325" t="str">
        <f t="shared" si="252"/>
        <v/>
      </c>
      <c r="AU325" t="str">
        <f t="shared" si="253"/>
        <v/>
      </c>
      <c r="AV325" t="str">
        <f t="shared" si="254"/>
        <v/>
      </c>
      <c r="AW325" t="str">
        <f t="shared" si="255"/>
        <v/>
      </c>
      <c r="AX325" t="str">
        <f t="shared" si="256"/>
        <v/>
      </c>
      <c r="AY325" t="str">
        <f t="shared" si="257"/>
        <v/>
      </c>
      <c r="AZ325" t="str">
        <f>IF(OR($A325="",$A325&lt;&gt;Ficha!$C$4),"",COUNTIF($A$2:$A325,Ficha!$C$4))</f>
        <v/>
      </c>
    </row>
    <row r="326" spans="1:52">
      <c r="A326" s="7" t="str">
        <f>IF(INDEX(Banco!$A:$A,ROW())="","",INDEX(Banco!$A:$A,ROW()))</f>
        <v/>
      </c>
      <c r="B326" s="7" t="str">
        <f>IF(INDEX(Banco!$B:$B,ROW())="","",INDEX(Banco!$B:$B,ROW()))</f>
        <v/>
      </c>
      <c r="C326" s="7" t="str">
        <f>IF(INDEX(Banco!$C:$C,ROW())="","",INDEX(Banco!$C:$C,ROW()))</f>
        <v/>
      </c>
      <c r="D326" s="8" t="str">
        <f>IF(INDEX(Banco!$D:$D,ROW())="","",INDEX(Banco!$D:$D,ROW()))</f>
        <v/>
      </c>
      <c r="E326" s="8" t="str">
        <f>IF(INDEX(Banco!$E:$E,ROW())="","",INDEX(Banco!$E:$E,ROW()))</f>
        <v/>
      </c>
      <c r="F326" s="9" t="str">
        <f>IF(INDEX(Banco!$F:$F,ROW())="","",INDEX(Banco!$F:$F,ROW()))</f>
        <v/>
      </c>
      <c r="G326" s="9" t="str">
        <f>IF(INDEX(Banco!$G:$G,ROW())="","",INDEX(Banco!$G:$G,ROW()))</f>
        <v/>
      </c>
      <c r="H326" s="7" t="str">
        <f>IF(INDEX(Banco!$H:$H,ROW())="","",INDEX(Banco!$H:$H,ROW()))</f>
        <v/>
      </c>
      <c r="I326" t="str">
        <f t="shared" si="215"/>
        <v/>
      </c>
      <c r="J326" s="10" t="str">
        <f t="shared" si="216"/>
        <v/>
      </c>
      <c r="K326" s="11" t="str">
        <f t="shared" si="217"/>
        <v>—</v>
      </c>
      <c r="L326" t="str">
        <f t="shared" si="218"/>
        <v/>
      </c>
      <c r="M326" s="11" t="str">
        <f t="shared" si="219"/>
        <v>—</v>
      </c>
      <c r="N326" t="str">
        <f t="shared" si="220"/>
        <v/>
      </c>
      <c r="O326" s="11" t="str">
        <f t="shared" si="221"/>
        <v>—</v>
      </c>
      <c r="P326" t="str">
        <f t="shared" si="222"/>
        <v/>
      </c>
      <c r="Q326" s="11" t="str">
        <f t="shared" si="223"/>
        <v>—</v>
      </c>
      <c r="R326" t="str">
        <f t="shared" si="224"/>
        <v/>
      </c>
      <c r="S326" t="str">
        <f t="shared" si="225"/>
        <v/>
      </c>
      <c r="T326" t="str">
        <f t="shared" si="226"/>
        <v/>
      </c>
      <c r="U326" t="str">
        <f t="shared" si="227"/>
        <v/>
      </c>
      <c r="V326" t="str">
        <f t="shared" si="228"/>
        <v/>
      </c>
      <c r="W326" t="str">
        <f t="shared" si="229"/>
        <v/>
      </c>
      <c r="X326" t="str">
        <f t="shared" si="230"/>
        <v/>
      </c>
      <c r="Y326" t="str">
        <f t="shared" si="231"/>
        <v/>
      </c>
      <c r="Z326" t="str">
        <f t="shared" si="232"/>
        <v/>
      </c>
      <c r="AA326" t="str">
        <f t="shared" si="233"/>
        <v/>
      </c>
      <c r="AB326" t="str">
        <f t="shared" si="234"/>
        <v/>
      </c>
      <c r="AC326" t="str">
        <f t="shared" si="235"/>
        <v/>
      </c>
      <c r="AD326" t="str">
        <f t="shared" si="236"/>
        <v/>
      </c>
      <c r="AE326" t="str">
        <f t="shared" si="237"/>
        <v/>
      </c>
      <c r="AF326" t="str">
        <f t="shared" si="238"/>
        <v/>
      </c>
      <c r="AG326" t="str">
        <f t="shared" si="239"/>
        <v/>
      </c>
      <c r="AH326" t="str">
        <f t="shared" si="240"/>
        <v/>
      </c>
      <c r="AI326" t="str">
        <f t="shared" si="241"/>
        <v/>
      </c>
      <c r="AJ326" t="str">
        <f t="shared" si="242"/>
        <v/>
      </c>
      <c r="AK326" t="str">
        <f t="shared" si="243"/>
        <v/>
      </c>
      <c r="AL326" t="str">
        <f t="shared" si="244"/>
        <v/>
      </c>
      <c r="AM326" t="str">
        <f t="shared" si="245"/>
        <v/>
      </c>
      <c r="AN326" t="str">
        <f t="shared" si="246"/>
        <v/>
      </c>
      <c r="AO326" t="str">
        <f t="shared" si="247"/>
        <v/>
      </c>
      <c r="AP326" t="str">
        <f t="shared" si="248"/>
        <v/>
      </c>
      <c r="AQ326" t="str">
        <f t="shared" si="249"/>
        <v/>
      </c>
      <c r="AR326" t="str">
        <f t="shared" si="250"/>
        <v/>
      </c>
      <c r="AS326" t="str">
        <f t="shared" si="251"/>
        <v/>
      </c>
      <c r="AT326" t="str">
        <f t="shared" si="252"/>
        <v/>
      </c>
      <c r="AU326" t="str">
        <f t="shared" si="253"/>
        <v/>
      </c>
      <c r="AV326" t="str">
        <f t="shared" si="254"/>
        <v/>
      </c>
      <c r="AW326" t="str">
        <f t="shared" si="255"/>
        <v/>
      </c>
      <c r="AX326" t="str">
        <f t="shared" si="256"/>
        <v/>
      </c>
      <c r="AY326" t="str">
        <f t="shared" si="257"/>
        <v/>
      </c>
      <c r="AZ326" t="str">
        <f>IF(OR($A326="",$A326&lt;&gt;Ficha!$C$4),"",COUNTIF($A$2:$A326,Ficha!$C$4))</f>
        <v/>
      </c>
    </row>
    <row r="327" spans="1:52">
      <c r="A327" s="7" t="str">
        <f>IF(INDEX(Banco!$A:$A,ROW())="","",INDEX(Banco!$A:$A,ROW()))</f>
        <v/>
      </c>
      <c r="B327" s="7" t="str">
        <f>IF(INDEX(Banco!$B:$B,ROW())="","",INDEX(Banco!$B:$B,ROW()))</f>
        <v/>
      </c>
      <c r="C327" s="7" t="str">
        <f>IF(INDEX(Banco!$C:$C,ROW())="","",INDEX(Banco!$C:$C,ROW()))</f>
        <v/>
      </c>
      <c r="D327" s="8" t="str">
        <f>IF(INDEX(Banco!$D:$D,ROW())="","",INDEX(Banco!$D:$D,ROW()))</f>
        <v/>
      </c>
      <c r="E327" s="8" t="str">
        <f>IF(INDEX(Banco!$E:$E,ROW())="","",INDEX(Banco!$E:$E,ROW()))</f>
        <v/>
      </c>
      <c r="F327" s="9" t="str">
        <f>IF(INDEX(Banco!$F:$F,ROW())="","",INDEX(Banco!$F:$F,ROW()))</f>
        <v/>
      </c>
      <c r="G327" s="9" t="str">
        <f>IF(INDEX(Banco!$G:$G,ROW())="","",INDEX(Banco!$G:$G,ROW()))</f>
        <v/>
      </c>
      <c r="H327" s="7" t="str">
        <f>IF(INDEX(Banco!$H:$H,ROW())="","",INDEX(Banco!$H:$H,ROW()))</f>
        <v/>
      </c>
      <c r="I327" t="str">
        <f t="shared" si="215"/>
        <v/>
      </c>
      <c r="J327" s="10" t="str">
        <f t="shared" si="216"/>
        <v/>
      </c>
      <c r="K327" s="11" t="str">
        <f t="shared" si="217"/>
        <v>—</v>
      </c>
      <c r="L327" t="str">
        <f t="shared" si="218"/>
        <v/>
      </c>
      <c r="M327" s="11" t="str">
        <f t="shared" si="219"/>
        <v>—</v>
      </c>
      <c r="N327" t="str">
        <f t="shared" si="220"/>
        <v/>
      </c>
      <c r="O327" s="11" t="str">
        <f t="shared" si="221"/>
        <v>—</v>
      </c>
      <c r="P327" t="str">
        <f t="shared" si="222"/>
        <v/>
      </c>
      <c r="Q327" s="11" t="str">
        <f t="shared" si="223"/>
        <v>—</v>
      </c>
      <c r="R327" t="str">
        <f t="shared" si="224"/>
        <v/>
      </c>
      <c r="S327" t="str">
        <f t="shared" si="225"/>
        <v/>
      </c>
      <c r="T327" t="str">
        <f t="shared" si="226"/>
        <v/>
      </c>
      <c r="U327" t="str">
        <f t="shared" si="227"/>
        <v/>
      </c>
      <c r="V327" t="str">
        <f t="shared" si="228"/>
        <v/>
      </c>
      <c r="W327" t="str">
        <f t="shared" si="229"/>
        <v/>
      </c>
      <c r="X327" t="str">
        <f t="shared" si="230"/>
        <v/>
      </c>
      <c r="Y327" t="str">
        <f t="shared" si="231"/>
        <v/>
      </c>
      <c r="Z327" t="str">
        <f t="shared" si="232"/>
        <v/>
      </c>
      <c r="AA327" t="str">
        <f t="shared" si="233"/>
        <v/>
      </c>
      <c r="AB327" t="str">
        <f t="shared" si="234"/>
        <v/>
      </c>
      <c r="AC327" t="str">
        <f t="shared" si="235"/>
        <v/>
      </c>
      <c r="AD327" t="str">
        <f t="shared" si="236"/>
        <v/>
      </c>
      <c r="AE327" t="str">
        <f t="shared" si="237"/>
        <v/>
      </c>
      <c r="AF327" t="str">
        <f t="shared" si="238"/>
        <v/>
      </c>
      <c r="AG327" t="str">
        <f t="shared" si="239"/>
        <v/>
      </c>
      <c r="AH327" t="str">
        <f t="shared" si="240"/>
        <v/>
      </c>
      <c r="AI327" t="str">
        <f t="shared" si="241"/>
        <v/>
      </c>
      <c r="AJ327" t="str">
        <f t="shared" si="242"/>
        <v/>
      </c>
      <c r="AK327" t="str">
        <f t="shared" si="243"/>
        <v/>
      </c>
      <c r="AL327" t="str">
        <f t="shared" si="244"/>
        <v/>
      </c>
      <c r="AM327" t="str">
        <f t="shared" si="245"/>
        <v/>
      </c>
      <c r="AN327" t="str">
        <f t="shared" si="246"/>
        <v/>
      </c>
      <c r="AO327" t="str">
        <f t="shared" si="247"/>
        <v/>
      </c>
      <c r="AP327" t="str">
        <f t="shared" si="248"/>
        <v/>
      </c>
      <c r="AQ327" t="str">
        <f t="shared" si="249"/>
        <v/>
      </c>
      <c r="AR327" t="str">
        <f t="shared" si="250"/>
        <v/>
      </c>
      <c r="AS327" t="str">
        <f t="shared" si="251"/>
        <v/>
      </c>
      <c r="AT327" t="str">
        <f t="shared" si="252"/>
        <v/>
      </c>
      <c r="AU327" t="str">
        <f t="shared" si="253"/>
        <v/>
      </c>
      <c r="AV327" t="str">
        <f t="shared" si="254"/>
        <v/>
      </c>
      <c r="AW327" t="str">
        <f t="shared" si="255"/>
        <v/>
      </c>
      <c r="AX327" t="str">
        <f t="shared" si="256"/>
        <v/>
      </c>
      <c r="AY327" t="str">
        <f t="shared" si="257"/>
        <v/>
      </c>
      <c r="AZ327" t="str">
        <f>IF(OR($A327="",$A327&lt;&gt;Ficha!$C$4),"",COUNTIF($A$2:$A327,Ficha!$C$4))</f>
        <v/>
      </c>
    </row>
    <row r="328" spans="1:52">
      <c r="A328" s="7" t="str">
        <f>IF(INDEX(Banco!$A:$A,ROW())="","",INDEX(Banco!$A:$A,ROW()))</f>
        <v/>
      </c>
      <c r="B328" s="7" t="str">
        <f>IF(INDEX(Banco!$B:$B,ROW())="","",INDEX(Banco!$B:$B,ROW()))</f>
        <v/>
      </c>
      <c r="C328" s="7" t="str">
        <f>IF(INDEX(Banco!$C:$C,ROW())="","",INDEX(Banco!$C:$C,ROW()))</f>
        <v/>
      </c>
      <c r="D328" s="8" t="str">
        <f>IF(INDEX(Banco!$D:$D,ROW())="","",INDEX(Banco!$D:$D,ROW()))</f>
        <v/>
      </c>
      <c r="E328" s="8" t="str">
        <f>IF(INDEX(Banco!$E:$E,ROW())="","",INDEX(Banco!$E:$E,ROW()))</f>
        <v/>
      </c>
      <c r="F328" s="9" t="str">
        <f>IF(INDEX(Banco!$F:$F,ROW())="","",INDEX(Banco!$F:$F,ROW()))</f>
        <v/>
      </c>
      <c r="G328" s="9" t="str">
        <f>IF(INDEX(Banco!$G:$G,ROW())="","",INDEX(Banco!$G:$G,ROW()))</f>
        <v/>
      </c>
      <c r="H328" s="7" t="str">
        <f>IF(INDEX(Banco!$H:$H,ROW())="","",INDEX(Banco!$H:$H,ROW()))</f>
        <v/>
      </c>
      <c r="I328" t="str">
        <f t="shared" si="215"/>
        <v/>
      </c>
      <c r="J328" s="10" t="str">
        <f t="shared" si="216"/>
        <v/>
      </c>
      <c r="K328" s="11" t="str">
        <f t="shared" si="217"/>
        <v>—</v>
      </c>
      <c r="L328" t="str">
        <f t="shared" si="218"/>
        <v/>
      </c>
      <c r="M328" s="11" t="str">
        <f t="shared" si="219"/>
        <v>—</v>
      </c>
      <c r="N328" t="str">
        <f t="shared" si="220"/>
        <v/>
      </c>
      <c r="O328" s="11" t="str">
        <f t="shared" si="221"/>
        <v>—</v>
      </c>
      <c r="P328" t="str">
        <f t="shared" si="222"/>
        <v/>
      </c>
      <c r="Q328" s="11" t="str">
        <f t="shared" si="223"/>
        <v>—</v>
      </c>
      <c r="R328" t="str">
        <f t="shared" si="224"/>
        <v/>
      </c>
      <c r="S328" t="str">
        <f t="shared" si="225"/>
        <v/>
      </c>
      <c r="T328" t="str">
        <f t="shared" si="226"/>
        <v/>
      </c>
      <c r="U328" t="str">
        <f t="shared" si="227"/>
        <v/>
      </c>
      <c r="V328" t="str">
        <f t="shared" si="228"/>
        <v/>
      </c>
      <c r="W328" t="str">
        <f t="shared" si="229"/>
        <v/>
      </c>
      <c r="X328" t="str">
        <f t="shared" si="230"/>
        <v/>
      </c>
      <c r="Y328" t="str">
        <f t="shared" si="231"/>
        <v/>
      </c>
      <c r="Z328" t="str">
        <f t="shared" si="232"/>
        <v/>
      </c>
      <c r="AA328" t="str">
        <f t="shared" si="233"/>
        <v/>
      </c>
      <c r="AB328" t="str">
        <f t="shared" si="234"/>
        <v/>
      </c>
      <c r="AC328" t="str">
        <f t="shared" si="235"/>
        <v/>
      </c>
      <c r="AD328" t="str">
        <f t="shared" si="236"/>
        <v/>
      </c>
      <c r="AE328" t="str">
        <f t="shared" si="237"/>
        <v/>
      </c>
      <c r="AF328" t="str">
        <f t="shared" si="238"/>
        <v/>
      </c>
      <c r="AG328" t="str">
        <f t="shared" si="239"/>
        <v/>
      </c>
      <c r="AH328" t="str">
        <f t="shared" si="240"/>
        <v/>
      </c>
      <c r="AI328" t="str">
        <f t="shared" si="241"/>
        <v/>
      </c>
      <c r="AJ328" t="str">
        <f t="shared" si="242"/>
        <v/>
      </c>
      <c r="AK328" t="str">
        <f t="shared" si="243"/>
        <v/>
      </c>
      <c r="AL328" t="str">
        <f t="shared" si="244"/>
        <v/>
      </c>
      <c r="AM328" t="str">
        <f t="shared" si="245"/>
        <v/>
      </c>
      <c r="AN328" t="str">
        <f t="shared" si="246"/>
        <v/>
      </c>
      <c r="AO328" t="str">
        <f t="shared" si="247"/>
        <v/>
      </c>
      <c r="AP328" t="str">
        <f t="shared" si="248"/>
        <v/>
      </c>
      <c r="AQ328" t="str">
        <f t="shared" si="249"/>
        <v/>
      </c>
      <c r="AR328" t="str">
        <f t="shared" si="250"/>
        <v/>
      </c>
      <c r="AS328" t="str">
        <f t="shared" si="251"/>
        <v/>
      </c>
      <c r="AT328" t="str">
        <f t="shared" si="252"/>
        <v/>
      </c>
      <c r="AU328" t="str">
        <f t="shared" si="253"/>
        <v/>
      </c>
      <c r="AV328" t="str">
        <f t="shared" si="254"/>
        <v/>
      </c>
      <c r="AW328" t="str">
        <f t="shared" si="255"/>
        <v/>
      </c>
      <c r="AX328" t="str">
        <f t="shared" si="256"/>
        <v/>
      </c>
      <c r="AY328" t="str">
        <f t="shared" si="257"/>
        <v/>
      </c>
      <c r="AZ328" t="str">
        <f>IF(OR($A328="",$A328&lt;&gt;Ficha!$C$4),"",COUNTIF($A$2:$A328,Ficha!$C$4))</f>
        <v/>
      </c>
    </row>
    <row r="329" spans="1:52">
      <c r="A329" s="7" t="str">
        <f>IF(INDEX(Banco!$A:$A,ROW())="","",INDEX(Banco!$A:$A,ROW()))</f>
        <v/>
      </c>
      <c r="B329" s="7" t="str">
        <f>IF(INDEX(Banco!$B:$B,ROW())="","",INDEX(Banco!$B:$B,ROW()))</f>
        <v/>
      </c>
      <c r="C329" s="7" t="str">
        <f>IF(INDEX(Banco!$C:$C,ROW())="","",INDEX(Banco!$C:$C,ROW()))</f>
        <v/>
      </c>
      <c r="D329" s="8" t="str">
        <f>IF(INDEX(Banco!$D:$D,ROW())="","",INDEX(Banco!$D:$D,ROW()))</f>
        <v/>
      </c>
      <c r="E329" s="8" t="str">
        <f>IF(INDEX(Banco!$E:$E,ROW())="","",INDEX(Banco!$E:$E,ROW()))</f>
        <v/>
      </c>
      <c r="F329" s="9" t="str">
        <f>IF(INDEX(Banco!$F:$F,ROW())="","",INDEX(Banco!$F:$F,ROW()))</f>
        <v/>
      </c>
      <c r="G329" s="9" t="str">
        <f>IF(INDEX(Banco!$G:$G,ROW())="","",INDEX(Banco!$G:$G,ROW()))</f>
        <v/>
      </c>
      <c r="H329" s="7" t="str">
        <f>IF(INDEX(Banco!$H:$H,ROW())="","",INDEX(Banco!$H:$H,ROW()))</f>
        <v/>
      </c>
      <c r="I329" t="str">
        <f t="shared" si="215"/>
        <v/>
      </c>
      <c r="J329" s="10" t="str">
        <f t="shared" si="216"/>
        <v/>
      </c>
      <c r="K329" s="11" t="str">
        <f t="shared" si="217"/>
        <v>—</v>
      </c>
      <c r="L329" t="str">
        <f t="shared" si="218"/>
        <v/>
      </c>
      <c r="M329" s="11" t="str">
        <f t="shared" si="219"/>
        <v>—</v>
      </c>
      <c r="N329" t="str">
        <f t="shared" si="220"/>
        <v/>
      </c>
      <c r="O329" s="11" t="str">
        <f t="shared" si="221"/>
        <v>—</v>
      </c>
      <c r="P329" t="str">
        <f t="shared" si="222"/>
        <v/>
      </c>
      <c r="Q329" s="11" t="str">
        <f t="shared" si="223"/>
        <v>—</v>
      </c>
      <c r="R329" t="str">
        <f t="shared" si="224"/>
        <v/>
      </c>
      <c r="S329" t="str">
        <f t="shared" si="225"/>
        <v/>
      </c>
      <c r="T329" t="str">
        <f t="shared" si="226"/>
        <v/>
      </c>
      <c r="U329" t="str">
        <f t="shared" si="227"/>
        <v/>
      </c>
      <c r="V329" t="str">
        <f t="shared" si="228"/>
        <v/>
      </c>
      <c r="W329" t="str">
        <f t="shared" si="229"/>
        <v/>
      </c>
      <c r="X329" t="str">
        <f t="shared" si="230"/>
        <v/>
      </c>
      <c r="Y329" t="str">
        <f t="shared" si="231"/>
        <v/>
      </c>
      <c r="Z329" t="str">
        <f t="shared" si="232"/>
        <v/>
      </c>
      <c r="AA329" t="str">
        <f t="shared" si="233"/>
        <v/>
      </c>
      <c r="AB329" t="str">
        <f t="shared" si="234"/>
        <v/>
      </c>
      <c r="AC329" t="str">
        <f t="shared" si="235"/>
        <v/>
      </c>
      <c r="AD329" t="str">
        <f t="shared" si="236"/>
        <v/>
      </c>
      <c r="AE329" t="str">
        <f t="shared" si="237"/>
        <v/>
      </c>
      <c r="AF329" t="str">
        <f t="shared" si="238"/>
        <v/>
      </c>
      <c r="AG329" t="str">
        <f t="shared" si="239"/>
        <v/>
      </c>
      <c r="AH329" t="str">
        <f t="shared" si="240"/>
        <v/>
      </c>
      <c r="AI329" t="str">
        <f t="shared" si="241"/>
        <v/>
      </c>
      <c r="AJ329" t="str">
        <f t="shared" si="242"/>
        <v/>
      </c>
      <c r="AK329" t="str">
        <f t="shared" si="243"/>
        <v/>
      </c>
      <c r="AL329" t="str">
        <f t="shared" si="244"/>
        <v/>
      </c>
      <c r="AM329" t="str">
        <f t="shared" si="245"/>
        <v/>
      </c>
      <c r="AN329" t="str">
        <f t="shared" si="246"/>
        <v/>
      </c>
      <c r="AO329" t="str">
        <f t="shared" si="247"/>
        <v/>
      </c>
      <c r="AP329" t="str">
        <f t="shared" si="248"/>
        <v/>
      </c>
      <c r="AQ329" t="str">
        <f t="shared" si="249"/>
        <v/>
      </c>
      <c r="AR329" t="str">
        <f t="shared" si="250"/>
        <v/>
      </c>
      <c r="AS329" t="str">
        <f t="shared" si="251"/>
        <v/>
      </c>
      <c r="AT329" t="str">
        <f t="shared" si="252"/>
        <v/>
      </c>
      <c r="AU329" t="str">
        <f t="shared" si="253"/>
        <v/>
      </c>
      <c r="AV329" t="str">
        <f t="shared" si="254"/>
        <v/>
      </c>
      <c r="AW329" t="str">
        <f t="shared" si="255"/>
        <v/>
      </c>
      <c r="AX329" t="str">
        <f t="shared" si="256"/>
        <v/>
      </c>
      <c r="AY329" t="str">
        <f t="shared" si="257"/>
        <v/>
      </c>
      <c r="AZ329" t="str">
        <f>IF(OR($A329="",$A329&lt;&gt;Ficha!$C$4),"",COUNTIF($A$2:$A329,Ficha!$C$4))</f>
        <v/>
      </c>
    </row>
    <row r="330" spans="1:52">
      <c r="A330" s="7" t="str">
        <f>IF(INDEX(Banco!$A:$A,ROW())="","",INDEX(Banco!$A:$A,ROW()))</f>
        <v/>
      </c>
      <c r="B330" s="7" t="str">
        <f>IF(INDEX(Banco!$B:$B,ROW())="","",INDEX(Banco!$B:$B,ROW()))</f>
        <v/>
      </c>
      <c r="C330" s="7" t="str">
        <f>IF(INDEX(Banco!$C:$C,ROW())="","",INDEX(Banco!$C:$C,ROW()))</f>
        <v/>
      </c>
      <c r="D330" s="8" t="str">
        <f>IF(INDEX(Banco!$D:$D,ROW())="","",INDEX(Banco!$D:$D,ROW()))</f>
        <v/>
      </c>
      <c r="E330" s="8" t="str">
        <f>IF(INDEX(Banco!$E:$E,ROW())="","",INDEX(Banco!$E:$E,ROW()))</f>
        <v/>
      </c>
      <c r="F330" s="9" t="str">
        <f>IF(INDEX(Banco!$F:$F,ROW())="","",INDEX(Banco!$F:$F,ROW()))</f>
        <v/>
      </c>
      <c r="G330" s="9" t="str">
        <f>IF(INDEX(Banco!$G:$G,ROW())="","",INDEX(Banco!$G:$G,ROW()))</f>
        <v/>
      </c>
      <c r="H330" s="7" t="str">
        <f>IF(INDEX(Banco!$H:$H,ROW())="","",INDEX(Banco!$H:$H,ROW()))</f>
        <v/>
      </c>
      <c r="I330" t="str">
        <f t="shared" si="215"/>
        <v/>
      </c>
      <c r="J330" s="10" t="str">
        <f t="shared" si="216"/>
        <v/>
      </c>
      <c r="K330" s="11" t="str">
        <f t="shared" si="217"/>
        <v>—</v>
      </c>
      <c r="L330" t="str">
        <f t="shared" si="218"/>
        <v/>
      </c>
      <c r="M330" s="11" t="str">
        <f t="shared" si="219"/>
        <v>—</v>
      </c>
      <c r="N330" t="str">
        <f t="shared" si="220"/>
        <v/>
      </c>
      <c r="O330" s="11" t="str">
        <f t="shared" si="221"/>
        <v>—</v>
      </c>
      <c r="P330" t="str">
        <f t="shared" si="222"/>
        <v/>
      </c>
      <c r="Q330" s="11" t="str">
        <f t="shared" si="223"/>
        <v>—</v>
      </c>
      <c r="R330" t="str">
        <f t="shared" si="224"/>
        <v/>
      </c>
      <c r="S330" t="str">
        <f t="shared" si="225"/>
        <v/>
      </c>
      <c r="T330" t="str">
        <f t="shared" si="226"/>
        <v/>
      </c>
      <c r="U330" t="str">
        <f t="shared" si="227"/>
        <v/>
      </c>
      <c r="V330" t="str">
        <f t="shared" si="228"/>
        <v/>
      </c>
      <c r="W330" t="str">
        <f t="shared" si="229"/>
        <v/>
      </c>
      <c r="X330" t="str">
        <f t="shared" si="230"/>
        <v/>
      </c>
      <c r="Y330" t="str">
        <f t="shared" si="231"/>
        <v/>
      </c>
      <c r="Z330" t="str">
        <f t="shared" si="232"/>
        <v/>
      </c>
      <c r="AA330" t="str">
        <f t="shared" si="233"/>
        <v/>
      </c>
      <c r="AB330" t="str">
        <f t="shared" si="234"/>
        <v/>
      </c>
      <c r="AC330" t="str">
        <f t="shared" si="235"/>
        <v/>
      </c>
      <c r="AD330" t="str">
        <f t="shared" si="236"/>
        <v/>
      </c>
      <c r="AE330" t="str">
        <f t="shared" si="237"/>
        <v/>
      </c>
      <c r="AF330" t="str">
        <f t="shared" si="238"/>
        <v/>
      </c>
      <c r="AG330" t="str">
        <f t="shared" si="239"/>
        <v/>
      </c>
      <c r="AH330" t="str">
        <f t="shared" si="240"/>
        <v/>
      </c>
      <c r="AI330" t="str">
        <f t="shared" si="241"/>
        <v/>
      </c>
      <c r="AJ330" t="str">
        <f t="shared" si="242"/>
        <v/>
      </c>
      <c r="AK330" t="str">
        <f t="shared" si="243"/>
        <v/>
      </c>
      <c r="AL330" t="str">
        <f t="shared" si="244"/>
        <v/>
      </c>
      <c r="AM330" t="str">
        <f t="shared" si="245"/>
        <v/>
      </c>
      <c r="AN330" t="str">
        <f t="shared" si="246"/>
        <v/>
      </c>
      <c r="AO330" t="str">
        <f t="shared" si="247"/>
        <v/>
      </c>
      <c r="AP330" t="str">
        <f t="shared" si="248"/>
        <v/>
      </c>
      <c r="AQ330" t="str">
        <f t="shared" si="249"/>
        <v/>
      </c>
      <c r="AR330" t="str">
        <f t="shared" si="250"/>
        <v/>
      </c>
      <c r="AS330" t="str">
        <f t="shared" si="251"/>
        <v/>
      </c>
      <c r="AT330" t="str">
        <f t="shared" si="252"/>
        <v/>
      </c>
      <c r="AU330" t="str">
        <f t="shared" si="253"/>
        <v/>
      </c>
      <c r="AV330" t="str">
        <f t="shared" si="254"/>
        <v/>
      </c>
      <c r="AW330" t="str">
        <f t="shared" si="255"/>
        <v/>
      </c>
      <c r="AX330" t="str">
        <f t="shared" si="256"/>
        <v/>
      </c>
      <c r="AY330" t="str">
        <f t="shared" si="257"/>
        <v/>
      </c>
      <c r="AZ330" t="str">
        <f>IF(OR($A330="",$A330&lt;&gt;Ficha!$C$4),"",COUNTIF($A$2:$A330,Ficha!$C$4))</f>
        <v/>
      </c>
    </row>
    <row r="331" spans="1:52">
      <c r="A331" s="7" t="str">
        <f>IF(INDEX(Banco!$A:$A,ROW())="","",INDEX(Banco!$A:$A,ROW()))</f>
        <v/>
      </c>
      <c r="B331" s="7" t="str">
        <f>IF(INDEX(Banco!$B:$B,ROW())="","",INDEX(Banco!$B:$B,ROW()))</f>
        <v/>
      </c>
      <c r="C331" s="7" t="str">
        <f>IF(INDEX(Banco!$C:$C,ROW())="","",INDEX(Banco!$C:$C,ROW()))</f>
        <v/>
      </c>
      <c r="D331" s="8" t="str">
        <f>IF(INDEX(Banco!$D:$D,ROW())="","",INDEX(Banco!$D:$D,ROW()))</f>
        <v/>
      </c>
      <c r="E331" s="8" t="str">
        <f>IF(INDEX(Banco!$E:$E,ROW())="","",INDEX(Banco!$E:$E,ROW()))</f>
        <v/>
      </c>
      <c r="F331" s="9" t="str">
        <f>IF(INDEX(Banco!$F:$F,ROW())="","",INDEX(Banco!$F:$F,ROW()))</f>
        <v/>
      </c>
      <c r="G331" s="9" t="str">
        <f>IF(INDEX(Banco!$G:$G,ROW())="","",INDEX(Banco!$G:$G,ROW()))</f>
        <v/>
      </c>
      <c r="H331" s="7" t="str">
        <f>IF(INDEX(Banco!$H:$H,ROW())="","",INDEX(Banco!$H:$H,ROW()))</f>
        <v/>
      </c>
      <c r="I331" t="str">
        <f t="shared" si="215"/>
        <v/>
      </c>
      <c r="J331" s="10" t="str">
        <f t="shared" si="216"/>
        <v/>
      </c>
      <c r="K331" s="11" t="str">
        <f t="shared" si="217"/>
        <v>—</v>
      </c>
      <c r="L331" t="str">
        <f t="shared" si="218"/>
        <v/>
      </c>
      <c r="M331" s="11" t="str">
        <f t="shared" si="219"/>
        <v>—</v>
      </c>
      <c r="N331" t="str">
        <f t="shared" si="220"/>
        <v/>
      </c>
      <c r="O331" s="11" t="str">
        <f t="shared" si="221"/>
        <v>—</v>
      </c>
      <c r="P331" t="str">
        <f t="shared" si="222"/>
        <v/>
      </c>
      <c r="Q331" s="11" t="str">
        <f t="shared" si="223"/>
        <v>—</v>
      </c>
      <c r="R331" t="str">
        <f t="shared" si="224"/>
        <v/>
      </c>
      <c r="S331" t="str">
        <f t="shared" si="225"/>
        <v/>
      </c>
      <c r="T331" t="str">
        <f t="shared" si="226"/>
        <v/>
      </c>
      <c r="U331" t="str">
        <f t="shared" si="227"/>
        <v/>
      </c>
      <c r="V331" t="str">
        <f t="shared" si="228"/>
        <v/>
      </c>
      <c r="W331" t="str">
        <f t="shared" si="229"/>
        <v/>
      </c>
      <c r="X331" t="str">
        <f t="shared" si="230"/>
        <v/>
      </c>
      <c r="Y331" t="str">
        <f t="shared" si="231"/>
        <v/>
      </c>
      <c r="Z331" t="str">
        <f t="shared" si="232"/>
        <v/>
      </c>
      <c r="AA331" t="str">
        <f t="shared" si="233"/>
        <v/>
      </c>
      <c r="AB331" t="str">
        <f t="shared" si="234"/>
        <v/>
      </c>
      <c r="AC331" t="str">
        <f t="shared" si="235"/>
        <v/>
      </c>
      <c r="AD331" t="str">
        <f t="shared" si="236"/>
        <v/>
      </c>
      <c r="AE331" t="str">
        <f t="shared" si="237"/>
        <v/>
      </c>
      <c r="AF331" t="str">
        <f t="shared" si="238"/>
        <v/>
      </c>
      <c r="AG331" t="str">
        <f t="shared" si="239"/>
        <v/>
      </c>
      <c r="AH331" t="str">
        <f t="shared" si="240"/>
        <v/>
      </c>
      <c r="AI331" t="str">
        <f t="shared" si="241"/>
        <v/>
      </c>
      <c r="AJ331" t="str">
        <f t="shared" si="242"/>
        <v/>
      </c>
      <c r="AK331" t="str">
        <f t="shared" si="243"/>
        <v/>
      </c>
      <c r="AL331" t="str">
        <f t="shared" si="244"/>
        <v/>
      </c>
      <c r="AM331" t="str">
        <f t="shared" si="245"/>
        <v/>
      </c>
      <c r="AN331" t="str">
        <f t="shared" si="246"/>
        <v/>
      </c>
      <c r="AO331" t="str">
        <f t="shared" si="247"/>
        <v/>
      </c>
      <c r="AP331" t="str">
        <f t="shared" si="248"/>
        <v/>
      </c>
      <c r="AQ331" t="str">
        <f t="shared" si="249"/>
        <v/>
      </c>
      <c r="AR331" t="str">
        <f t="shared" si="250"/>
        <v/>
      </c>
      <c r="AS331" t="str">
        <f t="shared" si="251"/>
        <v/>
      </c>
      <c r="AT331" t="str">
        <f t="shared" si="252"/>
        <v/>
      </c>
      <c r="AU331" t="str">
        <f t="shared" si="253"/>
        <v/>
      </c>
      <c r="AV331" t="str">
        <f t="shared" si="254"/>
        <v/>
      </c>
      <c r="AW331" t="str">
        <f t="shared" si="255"/>
        <v/>
      </c>
      <c r="AX331" t="str">
        <f t="shared" si="256"/>
        <v/>
      </c>
      <c r="AY331" t="str">
        <f t="shared" si="257"/>
        <v/>
      </c>
      <c r="AZ331" t="str">
        <f>IF(OR($A331="",$A331&lt;&gt;Ficha!$C$4),"",COUNTIF($A$2:$A331,Ficha!$C$4))</f>
        <v/>
      </c>
    </row>
    <row r="332" spans="1:52">
      <c r="A332" s="7" t="str">
        <f>IF(INDEX(Banco!$A:$A,ROW())="","",INDEX(Banco!$A:$A,ROW()))</f>
        <v/>
      </c>
      <c r="B332" s="7" t="str">
        <f>IF(INDEX(Banco!$B:$B,ROW())="","",INDEX(Banco!$B:$B,ROW()))</f>
        <v/>
      </c>
      <c r="C332" s="7" t="str">
        <f>IF(INDEX(Banco!$C:$C,ROW())="","",INDEX(Banco!$C:$C,ROW()))</f>
        <v/>
      </c>
      <c r="D332" s="8" t="str">
        <f>IF(INDEX(Banco!$D:$D,ROW())="","",INDEX(Banco!$D:$D,ROW()))</f>
        <v/>
      </c>
      <c r="E332" s="8" t="str">
        <f>IF(INDEX(Banco!$E:$E,ROW())="","",INDEX(Banco!$E:$E,ROW()))</f>
        <v/>
      </c>
      <c r="F332" s="9" t="str">
        <f>IF(INDEX(Banco!$F:$F,ROW())="","",INDEX(Banco!$F:$F,ROW()))</f>
        <v/>
      </c>
      <c r="G332" s="9" t="str">
        <f>IF(INDEX(Banco!$G:$G,ROW())="","",INDEX(Banco!$G:$G,ROW()))</f>
        <v/>
      </c>
      <c r="H332" s="7" t="str">
        <f>IF(INDEX(Banco!$H:$H,ROW())="","",INDEX(Banco!$H:$H,ROW()))</f>
        <v/>
      </c>
      <c r="I332" t="str">
        <f t="shared" si="215"/>
        <v/>
      </c>
      <c r="J332" s="10" t="str">
        <f t="shared" si="216"/>
        <v/>
      </c>
      <c r="K332" s="11" t="str">
        <f t="shared" si="217"/>
        <v>—</v>
      </c>
      <c r="L332" t="str">
        <f t="shared" si="218"/>
        <v/>
      </c>
      <c r="M332" s="11" t="str">
        <f t="shared" si="219"/>
        <v>—</v>
      </c>
      <c r="N332" t="str">
        <f t="shared" si="220"/>
        <v/>
      </c>
      <c r="O332" s="11" t="str">
        <f t="shared" si="221"/>
        <v>—</v>
      </c>
      <c r="P332" t="str">
        <f t="shared" si="222"/>
        <v/>
      </c>
      <c r="Q332" s="11" t="str">
        <f t="shared" si="223"/>
        <v>—</v>
      </c>
      <c r="R332" t="str">
        <f t="shared" si="224"/>
        <v/>
      </c>
      <c r="S332" t="str">
        <f t="shared" si="225"/>
        <v/>
      </c>
      <c r="T332" t="str">
        <f t="shared" si="226"/>
        <v/>
      </c>
      <c r="U332" t="str">
        <f t="shared" si="227"/>
        <v/>
      </c>
      <c r="V332" t="str">
        <f t="shared" si="228"/>
        <v/>
      </c>
      <c r="W332" t="str">
        <f t="shared" si="229"/>
        <v/>
      </c>
      <c r="X332" t="str">
        <f t="shared" si="230"/>
        <v/>
      </c>
      <c r="Y332" t="str">
        <f t="shared" si="231"/>
        <v/>
      </c>
      <c r="Z332" t="str">
        <f t="shared" si="232"/>
        <v/>
      </c>
      <c r="AA332" t="str">
        <f t="shared" si="233"/>
        <v/>
      </c>
      <c r="AB332" t="str">
        <f t="shared" si="234"/>
        <v/>
      </c>
      <c r="AC332" t="str">
        <f t="shared" si="235"/>
        <v/>
      </c>
      <c r="AD332" t="str">
        <f t="shared" si="236"/>
        <v/>
      </c>
      <c r="AE332" t="str">
        <f t="shared" si="237"/>
        <v/>
      </c>
      <c r="AF332" t="str">
        <f t="shared" si="238"/>
        <v/>
      </c>
      <c r="AG332" t="str">
        <f t="shared" si="239"/>
        <v/>
      </c>
      <c r="AH332" t="str">
        <f t="shared" si="240"/>
        <v/>
      </c>
      <c r="AI332" t="str">
        <f t="shared" si="241"/>
        <v/>
      </c>
      <c r="AJ332" t="str">
        <f t="shared" si="242"/>
        <v/>
      </c>
      <c r="AK332" t="str">
        <f t="shared" si="243"/>
        <v/>
      </c>
      <c r="AL332" t="str">
        <f t="shared" si="244"/>
        <v/>
      </c>
      <c r="AM332" t="str">
        <f t="shared" si="245"/>
        <v/>
      </c>
      <c r="AN332" t="str">
        <f t="shared" si="246"/>
        <v/>
      </c>
      <c r="AO332" t="str">
        <f t="shared" si="247"/>
        <v/>
      </c>
      <c r="AP332" t="str">
        <f t="shared" si="248"/>
        <v/>
      </c>
      <c r="AQ332" t="str">
        <f t="shared" si="249"/>
        <v/>
      </c>
      <c r="AR332" t="str">
        <f t="shared" si="250"/>
        <v/>
      </c>
      <c r="AS332" t="str">
        <f t="shared" si="251"/>
        <v/>
      </c>
      <c r="AT332" t="str">
        <f t="shared" si="252"/>
        <v/>
      </c>
      <c r="AU332" t="str">
        <f t="shared" si="253"/>
        <v/>
      </c>
      <c r="AV332" t="str">
        <f t="shared" si="254"/>
        <v/>
      </c>
      <c r="AW332" t="str">
        <f t="shared" si="255"/>
        <v/>
      </c>
      <c r="AX332" t="str">
        <f t="shared" si="256"/>
        <v/>
      </c>
      <c r="AY332" t="str">
        <f t="shared" si="257"/>
        <v/>
      </c>
      <c r="AZ332" t="str">
        <f>IF(OR($A332="",$A332&lt;&gt;Ficha!$C$4),"",COUNTIF($A$2:$A332,Ficha!$C$4))</f>
        <v/>
      </c>
    </row>
    <row r="333" spans="1:52">
      <c r="A333" s="7" t="str">
        <f>IF(INDEX(Banco!$A:$A,ROW())="","",INDEX(Banco!$A:$A,ROW()))</f>
        <v/>
      </c>
      <c r="B333" s="7" t="str">
        <f>IF(INDEX(Banco!$B:$B,ROW())="","",INDEX(Banco!$B:$B,ROW()))</f>
        <v/>
      </c>
      <c r="C333" s="7" t="str">
        <f>IF(INDEX(Banco!$C:$C,ROW())="","",INDEX(Banco!$C:$C,ROW()))</f>
        <v/>
      </c>
      <c r="D333" s="8" t="str">
        <f>IF(INDEX(Banco!$D:$D,ROW())="","",INDEX(Banco!$D:$D,ROW()))</f>
        <v/>
      </c>
      <c r="E333" s="8" t="str">
        <f>IF(INDEX(Banco!$E:$E,ROW())="","",INDEX(Banco!$E:$E,ROW()))</f>
        <v/>
      </c>
      <c r="F333" s="9" t="str">
        <f>IF(INDEX(Banco!$F:$F,ROW())="","",INDEX(Banco!$F:$F,ROW()))</f>
        <v/>
      </c>
      <c r="G333" s="9" t="str">
        <f>IF(INDEX(Banco!$G:$G,ROW())="","",INDEX(Banco!$G:$G,ROW()))</f>
        <v/>
      </c>
      <c r="H333" s="7" t="str">
        <f>IF(INDEX(Banco!$H:$H,ROW())="","",INDEX(Banco!$H:$H,ROW()))</f>
        <v/>
      </c>
      <c r="I333" t="str">
        <f t="shared" si="215"/>
        <v/>
      </c>
      <c r="J333" s="10" t="str">
        <f t="shared" si="216"/>
        <v/>
      </c>
      <c r="K333" s="11" t="str">
        <f t="shared" si="217"/>
        <v>—</v>
      </c>
      <c r="L333" t="str">
        <f t="shared" si="218"/>
        <v/>
      </c>
      <c r="M333" s="11" t="str">
        <f t="shared" si="219"/>
        <v>—</v>
      </c>
      <c r="N333" t="str">
        <f t="shared" si="220"/>
        <v/>
      </c>
      <c r="O333" s="11" t="str">
        <f t="shared" si="221"/>
        <v>—</v>
      </c>
      <c r="P333" t="str">
        <f t="shared" si="222"/>
        <v/>
      </c>
      <c r="Q333" s="11" t="str">
        <f t="shared" si="223"/>
        <v>—</v>
      </c>
      <c r="R333" t="str">
        <f t="shared" si="224"/>
        <v/>
      </c>
      <c r="S333" t="str">
        <f t="shared" si="225"/>
        <v/>
      </c>
      <c r="T333" t="str">
        <f t="shared" si="226"/>
        <v/>
      </c>
      <c r="U333" t="str">
        <f t="shared" si="227"/>
        <v/>
      </c>
      <c r="V333" t="str">
        <f t="shared" si="228"/>
        <v/>
      </c>
      <c r="W333" t="str">
        <f t="shared" si="229"/>
        <v/>
      </c>
      <c r="X333" t="str">
        <f t="shared" si="230"/>
        <v/>
      </c>
      <c r="Y333" t="str">
        <f t="shared" si="231"/>
        <v/>
      </c>
      <c r="Z333" t="str">
        <f t="shared" si="232"/>
        <v/>
      </c>
      <c r="AA333" t="str">
        <f t="shared" si="233"/>
        <v/>
      </c>
      <c r="AB333" t="str">
        <f t="shared" si="234"/>
        <v/>
      </c>
      <c r="AC333" t="str">
        <f t="shared" si="235"/>
        <v/>
      </c>
      <c r="AD333" t="str">
        <f t="shared" si="236"/>
        <v/>
      </c>
      <c r="AE333" t="str">
        <f t="shared" si="237"/>
        <v/>
      </c>
      <c r="AF333" t="str">
        <f t="shared" si="238"/>
        <v/>
      </c>
      <c r="AG333" t="str">
        <f t="shared" si="239"/>
        <v/>
      </c>
      <c r="AH333" t="str">
        <f t="shared" si="240"/>
        <v/>
      </c>
      <c r="AI333" t="str">
        <f t="shared" si="241"/>
        <v/>
      </c>
      <c r="AJ333" t="str">
        <f t="shared" si="242"/>
        <v/>
      </c>
      <c r="AK333" t="str">
        <f t="shared" si="243"/>
        <v/>
      </c>
      <c r="AL333" t="str">
        <f t="shared" si="244"/>
        <v/>
      </c>
      <c r="AM333" t="str">
        <f t="shared" si="245"/>
        <v/>
      </c>
      <c r="AN333" t="str">
        <f t="shared" si="246"/>
        <v/>
      </c>
      <c r="AO333" t="str">
        <f t="shared" si="247"/>
        <v/>
      </c>
      <c r="AP333" t="str">
        <f t="shared" si="248"/>
        <v/>
      </c>
      <c r="AQ333" t="str">
        <f t="shared" si="249"/>
        <v/>
      </c>
      <c r="AR333" t="str">
        <f t="shared" si="250"/>
        <v/>
      </c>
      <c r="AS333" t="str">
        <f t="shared" si="251"/>
        <v/>
      </c>
      <c r="AT333" t="str">
        <f t="shared" si="252"/>
        <v/>
      </c>
      <c r="AU333" t="str">
        <f t="shared" si="253"/>
        <v/>
      </c>
      <c r="AV333" t="str">
        <f t="shared" si="254"/>
        <v/>
      </c>
      <c r="AW333" t="str">
        <f t="shared" si="255"/>
        <v/>
      </c>
      <c r="AX333" t="str">
        <f t="shared" si="256"/>
        <v/>
      </c>
      <c r="AY333" t="str">
        <f t="shared" si="257"/>
        <v/>
      </c>
      <c r="AZ333" t="str">
        <f>IF(OR($A333="",$A333&lt;&gt;Ficha!$C$4),"",COUNTIF($A$2:$A333,Ficha!$C$4))</f>
        <v/>
      </c>
    </row>
    <row r="334" spans="1:52">
      <c r="A334" s="7" t="str">
        <f>IF(INDEX(Banco!$A:$A,ROW())="","",INDEX(Banco!$A:$A,ROW()))</f>
        <v/>
      </c>
      <c r="B334" s="7" t="str">
        <f>IF(INDEX(Banco!$B:$B,ROW())="","",INDEX(Banco!$B:$B,ROW()))</f>
        <v/>
      </c>
      <c r="C334" s="7" t="str">
        <f>IF(INDEX(Banco!$C:$C,ROW())="","",INDEX(Banco!$C:$C,ROW()))</f>
        <v/>
      </c>
      <c r="D334" s="8" t="str">
        <f>IF(INDEX(Banco!$D:$D,ROW())="","",INDEX(Banco!$D:$D,ROW()))</f>
        <v/>
      </c>
      <c r="E334" s="8" t="str">
        <f>IF(INDEX(Banco!$E:$E,ROW())="","",INDEX(Banco!$E:$E,ROW()))</f>
        <v/>
      </c>
      <c r="F334" s="9" t="str">
        <f>IF(INDEX(Banco!$F:$F,ROW())="","",INDEX(Banco!$F:$F,ROW()))</f>
        <v/>
      </c>
      <c r="G334" s="9" t="str">
        <f>IF(INDEX(Banco!$G:$G,ROW())="","",INDEX(Banco!$G:$G,ROW()))</f>
        <v/>
      </c>
      <c r="H334" s="7" t="str">
        <f>IF(INDEX(Banco!$H:$H,ROW())="","",INDEX(Banco!$H:$H,ROW()))</f>
        <v/>
      </c>
      <c r="I334" t="str">
        <f t="shared" si="215"/>
        <v/>
      </c>
      <c r="J334" s="10" t="str">
        <f t="shared" si="216"/>
        <v/>
      </c>
      <c r="K334" s="11" t="str">
        <f t="shared" si="217"/>
        <v>—</v>
      </c>
      <c r="L334" t="str">
        <f t="shared" si="218"/>
        <v/>
      </c>
      <c r="M334" s="11" t="str">
        <f t="shared" si="219"/>
        <v>—</v>
      </c>
      <c r="N334" t="str">
        <f t="shared" si="220"/>
        <v/>
      </c>
      <c r="O334" s="11" t="str">
        <f t="shared" si="221"/>
        <v>—</v>
      </c>
      <c r="P334" t="str">
        <f t="shared" si="222"/>
        <v/>
      </c>
      <c r="Q334" s="11" t="str">
        <f t="shared" si="223"/>
        <v>—</v>
      </c>
      <c r="R334" t="str">
        <f t="shared" si="224"/>
        <v/>
      </c>
      <c r="S334" t="str">
        <f t="shared" si="225"/>
        <v/>
      </c>
      <c r="T334" t="str">
        <f t="shared" si="226"/>
        <v/>
      </c>
      <c r="U334" t="str">
        <f t="shared" si="227"/>
        <v/>
      </c>
      <c r="V334" t="str">
        <f t="shared" si="228"/>
        <v/>
      </c>
      <c r="W334" t="str">
        <f t="shared" si="229"/>
        <v/>
      </c>
      <c r="X334" t="str">
        <f t="shared" si="230"/>
        <v/>
      </c>
      <c r="Y334" t="str">
        <f t="shared" si="231"/>
        <v/>
      </c>
      <c r="Z334" t="str">
        <f t="shared" si="232"/>
        <v/>
      </c>
      <c r="AA334" t="str">
        <f t="shared" si="233"/>
        <v/>
      </c>
      <c r="AB334" t="str">
        <f t="shared" si="234"/>
        <v/>
      </c>
      <c r="AC334" t="str">
        <f t="shared" si="235"/>
        <v/>
      </c>
      <c r="AD334" t="str">
        <f t="shared" si="236"/>
        <v/>
      </c>
      <c r="AE334" t="str">
        <f t="shared" si="237"/>
        <v/>
      </c>
      <c r="AF334" t="str">
        <f t="shared" si="238"/>
        <v/>
      </c>
      <c r="AG334" t="str">
        <f t="shared" si="239"/>
        <v/>
      </c>
      <c r="AH334" t="str">
        <f t="shared" si="240"/>
        <v/>
      </c>
      <c r="AI334" t="str">
        <f t="shared" si="241"/>
        <v/>
      </c>
      <c r="AJ334" t="str">
        <f t="shared" si="242"/>
        <v/>
      </c>
      <c r="AK334" t="str">
        <f t="shared" si="243"/>
        <v/>
      </c>
      <c r="AL334" t="str">
        <f t="shared" si="244"/>
        <v/>
      </c>
      <c r="AM334" t="str">
        <f t="shared" si="245"/>
        <v/>
      </c>
      <c r="AN334" t="str">
        <f t="shared" si="246"/>
        <v/>
      </c>
      <c r="AO334" t="str">
        <f t="shared" si="247"/>
        <v/>
      </c>
      <c r="AP334" t="str">
        <f t="shared" si="248"/>
        <v/>
      </c>
      <c r="AQ334" t="str">
        <f t="shared" si="249"/>
        <v/>
      </c>
      <c r="AR334" t="str">
        <f t="shared" si="250"/>
        <v/>
      </c>
      <c r="AS334" t="str">
        <f t="shared" si="251"/>
        <v/>
      </c>
      <c r="AT334" t="str">
        <f t="shared" si="252"/>
        <v/>
      </c>
      <c r="AU334" t="str">
        <f t="shared" si="253"/>
        <v/>
      </c>
      <c r="AV334" t="str">
        <f t="shared" si="254"/>
        <v/>
      </c>
      <c r="AW334" t="str">
        <f t="shared" si="255"/>
        <v/>
      </c>
      <c r="AX334" t="str">
        <f t="shared" si="256"/>
        <v/>
      </c>
      <c r="AY334" t="str">
        <f t="shared" si="257"/>
        <v/>
      </c>
      <c r="AZ334" t="str">
        <f>IF(OR($A334="",$A334&lt;&gt;Ficha!$C$4),"",COUNTIF($A$2:$A334,Ficha!$C$4))</f>
        <v/>
      </c>
    </row>
    <row r="335" spans="1:52">
      <c r="A335" s="7" t="str">
        <f>IF(INDEX(Banco!$A:$A,ROW())="","",INDEX(Banco!$A:$A,ROW()))</f>
        <v/>
      </c>
      <c r="B335" s="7" t="str">
        <f>IF(INDEX(Banco!$B:$B,ROW())="","",INDEX(Banco!$B:$B,ROW()))</f>
        <v/>
      </c>
      <c r="C335" s="7" t="str">
        <f>IF(INDEX(Banco!$C:$C,ROW())="","",INDEX(Banco!$C:$C,ROW()))</f>
        <v/>
      </c>
      <c r="D335" s="8" t="str">
        <f>IF(INDEX(Banco!$D:$D,ROW())="","",INDEX(Banco!$D:$D,ROW()))</f>
        <v/>
      </c>
      <c r="E335" s="8" t="str">
        <f>IF(INDEX(Banco!$E:$E,ROW())="","",INDEX(Banco!$E:$E,ROW()))</f>
        <v/>
      </c>
      <c r="F335" s="9" t="str">
        <f>IF(INDEX(Banco!$F:$F,ROW())="","",INDEX(Banco!$F:$F,ROW()))</f>
        <v/>
      </c>
      <c r="G335" s="9" t="str">
        <f>IF(INDEX(Banco!$G:$G,ROW())="","",INDEX(Banco!$G:$G,ROW()))</f>
        <v/>
      </c>
      <c r="H335" s="7" t="str">
        <f>IF(INDEX(Banco!$H:$H,ROW())="","",INDEX(Banco!$H:$H,ROW()))</f>
        <v/>
      </c>
      <c r="I335" t="str">
        <f t="shared" si="215"/>
        <v/>
      </c>
      <c r="J335" s="10" t="str">
        <f t="shared" si="216"/>
        <v/>
      </c>
      <c r="K335" s="11" t="str">
        <f t="shared" si="217"/>
        <v>—</v>
      </c>
      <c r="L335" t="str">
        <f t="shared" si="218"/>
        <v/>
      </c>
      <c r="M335" s="11" t="str">
        <f t="shared" si="219"/>
        <v>—</v>
      </c>
      <c r="N335" t="str">
        <f t="shared" si="220"/>
        <v/>
      </c>
      <c r="O335" s="11" t="str">
        <f t="shared" si="221"/>
        <v>—</v>
      </c>
      <c r="P335" t="str">
        <f t="shared" si="222"/>
        <v/>
      </c>
      <c r="Q335" s="11" t="str">
        <f t="shared" si="223"/>
        <v>—</v>
      </c>
      <c r="R335" t="str">
        <f t="shared" si="224"/>
        <v/>
      </c>
      <c r="S335" t="str">
        <f t="shared" si="225"/>
        <v/>
      </c>
      <c r="T335" t="str">
        <f t="shared" si="226"/>
        <v/>
      </c>
      <c r="U335" t="str">
        <f t="shared" si="227"/>
        <v/>
      </c>
      <c r="V335" t="str">
        <f t="shared" si="228"/>
        <v/>
      </c>
      <c r="W335" t="str">
        <f t="shared" si="229"/>
        <v/>
      </c>
      <c r="X335" t="str">
        <f t="shared" si="230"/>
        <v/>
      </c>
      <c r="Y335" t="str">
        <f t="shared" si="231"/>
        <v/>
      </c>
      <c r="Z335" t="str">
        <f t="shared" si="232"/>
        <v/>
      </c>
      <c r="AA335" t="str">
        <f t="shared" si="233"/>
        <v/>
      </c>
      <c r="AB335" t="str">
        <f t="shared" si="234"/>
        <v/>
      </c>
      <c r="AC335" t="str">
        <f t="shared" si="235"/>
        <v/>
      </c>
      <c r="AD335" t="str">
        <f t="shared" si="236"/>
        <v/>
      </c>
      <c r="AE335" t="str">
        <f t="shared" si="237"/>
        <v/>
      </c>
      <c r="AF335" t="str">
        <f t="shared" si="238"/>
        <v/>
      </c>
      <c r="AG335" t="str">
        <f t="shared" si="239"/>
        <v/>
      </c>
      <c r="AH335" t="str">
        <f t="shared" si="240"/>
        <v/>
      </c>
      <c r="AI335" t="str">
        <f t="shared" si="241"/>
        <v/>
      </c>
      <c r="AJ335" t="str">
        <f t="shared" si="242"/>
        <v/>
      </c>
      <c r="AK335" t="str">
        <f t="shared" si="243"/>
        <v/>
      </c>
      <c r="AL335" t="str">
        <f t="shared" si="244"/>
        <v/>
      </c>
      <c r="AM335" t="str">
        <f t="shared" si="245"/>
        <v/>
      </c>
      <c r="AN335" t="str">
        <f t="shared" si="246"/>
        <v/>
      </c>
      <c r="AO335" t="str">
        <f t="shared" si="247"/>
        <v/>
      </c>
      <c r="AP335" t="str">
        <f t="shared" si="248"/>
        <v/>
      </c>
      <c r="AQ335" t="str">
        <f t="shared" si="249"/>
        <v/>
      </c>
      <c r="AR335" t="str">
        <f t="shared" si="250"/>
        <v/>
      </c>
      <c r="AS335" t="str">
        <f t="shared" si="251"/>
        <v/>
      </c>
      <c r="AT335" t="str">
        <f t="shared" si="252"/>
        <v/>
      </c>
      <c r="AU335" t="str">
        <f t="shared" si="253"/>
        <v/>
      </c>
      <c r="AV335" t="str">
        <f t="shared" si="254"/>
        <v/>
      </c>
      <c r="AW335" t="str">
        <f t="shared" si="255"/>
        <v/>
      </c>
      <c r="AX335" t="str">
        <f t="shared" si="256"/>
        <v/>
      </c>
      <c r="AY335" t="str">
        <f t="shared" si="257"/>
        <v/>
      </c>
      <c r="AZ335" t="str">
        <f>IF(OR($A335="",$A335&lt;&gt;Ficha!$C$4),"",COUNTIF($A$2:$A335,Ficha!$C$4))</f>
        <v/>
      </c>
    </row>
    <row r="336" spans="1:52">
      <c r="A336" s="7" t="str">
        <f>IF(INDEX(Banco!$A:$A,ROW())="","",INDEX(Banco!$A:$A,ROW()))</f>
        <v/>
      </c>
      <c r="B336" s="7" t="str">
        <f>IF(INDEX(Banco!$B:$B,ROW())="","",INDEX(Banco!$B:$B,ROW()))</f>
        <v/>
      </c>
      <c r="C336" s="7" t="str">
        <f>IF(INDEX(Banco!$C:$C,ROW())="","",INDEX(Banco!$C:$C,ROW()))</f>
        <v/>
      </c>
      <c r="D336" s="8" t="str">
        <f>IF(INDEX(Banco!$D:$D,ROW())="","",INDEX(Banco!$D:$D,ROW()))</f>
        <v/>
      </c>
      <c r="E336" s="8" t="str">
        <f>IF(INDEX(Banco!$E:$E,ROW())="","",INDEX(Banco!$E:$E,ROW()))</f>
        <v/>
      </c>
      <c r="F336" s="9" t="str">
        <f>IF(INDEX(Banco!$F:$F,ROW())="","",INDEX(Banco!$F:$F,ROW()))</f>
        <v/>
      </c>
      <c r="G336" s="9" t="str">
        <f>IF(INDEX(Banco!$G:$G,ROW())="","",INDEX(Banco!$G:$G,ROW()))</f>
        <v/>
      </c>
      <c r="H336" s="7" t="str">
        <f>IF(INDEX(Banco!$H:$H,ROW())="","",INDEX(Banco!$H:$H,ROW()))</f>
        <v/>
      </c>
      <c r="I336" t="str">
        <f t="shared" si="215"/>
        <v/>
      </c>
      <c r="J336" s="10" t="str">
        <f t="shared" si="216"/>
        <v/>
      </c>
      <c r="K336" s="11" t="str">
        <f t="shared" si="217"/>
        <v>—</v>
      </c>
      <c r="L336" t="str">
        <f t="shared" si="218"/>
        <v/>
      </c>
      <c r="M336" s="11" t="str">
        <f t="shared" si="219"/>
        <v>—</v>
      </c>
      <c r="N336" t="str">
        <f t="shared" si="220"/>
        <v/>
      </c>
      <c r="O336" s="11" t="str">
        <f t="shared" si="221"/>
        <v>—</v>
      </c>
      <c r="P336" t="str">
        <f t="shared" si="222"/>
        <v/>
      </c>
      <c r="Q336" s="11" t="str">
        <f t="shared" si="223"/>
        <v>—</v>
      </c>
      <c r="R336" t="str">
        <f t="shared" si="224"/>
        <v/>
      </c>
      <c r="S336" t="str">
        <f t="shared" si="225"/>
        <v/>
      </c>
      <c r="T336" t="str">
        <f t="shared" si="226"/>
        <v/>
      </c>
      <c r="U336" t="str">
        <f t="shared" si="227"/>
        <v/>
      </c>
      <c r="V336" t="str">
        <f t="shared" si="228"/>
        <v/>
      </c>
      <c r="W336" t="str">
        <f t="shared" si="229"/>
        <v/>
      </c>
      <c r="X336" t="str">
        <f t="shared" si="230"/>
        <v/>
      </c>
      <c r="Y336" t="str">
        <f t="shared" si="231"/>
        <v/>
      </c>
      <c r="Z336" t="str">
        <f t="shared" si="232"/>
        <v/>
      </c>
      <c r="AA336" t="str">
        <f t="shared" si="233"/>
        <v/>
      </c>
      <c r="AB336" t="str">
        <f t="shared" si="234"/>
        <v/>
      </c>
      <c r="AC336" t="str">
        <f t="shared" si="235"/>
        <v/>
      </c>
      <c r="AD336" t="str">
        <f t="shared" si="236"/>
        <v/>
      </c>
      <c r="AE336" t="str">
        <f t="shared" si="237"/>
        <v/>
      </c>
      <c r="AF336" t="str">
        <f t="shared" si="238"/>
        <v/>
      </c>
      <c r="AG336" t="str">
        <f t="shared" si="239"/>
        <v/>
      </c>
      <c r="AH336" t="str">
        <f t="shared" si="240"/>
        <v/>
      </c>
      <c r="AI336" t="str">
        <f t="shared" si="241"/>
        <v/>
      </c>
      <c r="AJ336" t="str">
        <f t="shared" si="242"/>
        <v/>
      </c>
      <c r="AK336" t="str">
        <f t="shared" si="243"/>
        <v/>
      </c>
      <c r="AL336" t="str">
        <f t="shared" si="244"/>
        <v/>
      </c>
      <c r="AM336" t="str">
        <f t="shared" si="245"/>
        <v/>
      </c>
      <c r="AN336" t="str">
        <f t="shared" si="246"/>
        <v/>
      </c>
      <c r="AO336" t="str">
        <f t="shared" si="247"/>
        <v/>
      </c>
      <c r="AP336" t="str">
        <f t="shared" si="248"/>
        <v/>
      </c>
      <c r="AQ336" t="str">
        <f t="shared" si="249"/>
        <v/>
      </c>
      <c r="AR336" t="str">
        <f t="shared" si="250"/>
        <v/>
      </c>
      <c r="AS336" t="str">
        <f t="shared" si="251"/>
        <v/>
      </c>
      <c r="AT336" t="str">
        <f t="shared" si="252"/>
        <v/>
      </c>
      <c r="AU336" t="str">
        <f t="shared" si="253"/>
        <v/>
      </c>
      <c r="AV336" t="str">
        <f t="shared" si="254"/>
        <v/>
      </c>
      <c r="AW336" t="str">
        <f t="shared" si="255"/>
        <v/>
      </c>
      <c r="AX336" t="str">
        <f t="shared" si="256"/>
        <v/>
      </c>
      <c r="AY336" t="str">
        <f t="shared" si="257"/>
        <v/>
      </c>
      <c r="AZ336" t="str">
        <f>IF(OR($A336="",$A336&lt;&gt;Ficha!$C$4),"",COUNTIF($A$2:$A336,Ficha!$C$4))</f>
        <v/>
      </c>
    </row>
    <row r="337" spans="1:52">
      <c r="A337" s="7" t="str">
        <f>IF(INDEX(Banco!$A:$A,ROW())="","",INDEX(Banco!$A:$A,ROW()))</f>
        <v/>
      </c>
      <c r="B337" s="7" t="str">
        <f>IF(INDEX(Banco!$B:$B,ROW())="","",INDEX(Banco!$B:$B,ROW()))</f>
        <v/>
      </c>
      <c r="C337" s="7" t="str">
        <f>IF(INDEX(Banco!$C:$C,ROW())="","",INDEX(Banco!$C:$C,ROW()))</f>
        <v/>
      </c>
      <c r="D337" s="8" t="str">
        <f>IF(INDEX(Banco!$D:$D,ROW())="","",INDEX(Banco!$D:$D,ROW()))</f>
        <v/>
      </c>
      <c r="E337" s="8" t="str">
        <f>IF(INDEX(Banco!$E:$E,ROW())="","",INDEX(Banco!$E:$E,ROW()))</f>
        <v/>
      </c>
      <c r="F337" s="9" t="str">
        <f>IF(INDEX(Banco!$F:$F,ROW())="","",INDEX(Banco!$F:$F,ROW()))</f>
        <v/>
      </c>
      <c r="G337" s="9" t="str">
        <f>IF(INDEX(Banco!$G:$G,ROW())="","",INDEX(Banco!$G:$G,ROW()))</f>
        <v/>
      </c>
      <c r="H337" s="7" t="str">
        <f>IF(INDEX(Banco!$H:$H,ROW())="","",INDEX(Banco!$H:$H,ROW()))</f>
        <v/>
      </c>
      <c r="I337" t="str">
        <f t="shared" si="215"/>
        <v/>
      </c>
      <c r="J337" s="10" t="str">
        <f t="shared" si="216"/>
        <v/>
      </c>
      <c r="K337" s="11" t="str">
        <f t="shared" si="217"/>
        <v>—</v>
      </c>
      <c r="L337" t="str">
        <f t="shared" si="218"/>
        <v/>
      </c>
      <c r="M337" s="11" t="str">
        <f t="shared" si="219"/>
        <v>—</v>
      </c>
      <c r="N337" t="str">
        <f t="shared" si="220"/>
        <v/>
      </c>
      <c r="O337" s="11" t="str">
        <f t="shared" si="221"/>
        <v>—</v>
      </c>
      <c r="P337" t="str">
        <f t="shared" si="222"/>
        <v/>
      </c>
      <c r="Q337" s="11" t="str">
        <f t="shared" si="223"/>
        <v>—</v>
      </c>
      <c r="R337" t="str">
        <f t="shared" si="224"/>
        <v/>
      </c>
      <c r="S337" t="str">
        <f t="shared" si="225"/>
        <v/>
      </c>
      <c r="T337" t="str">
        <f t="shared" si="226"/>
        <v/>
      </c>
      <c r="U337" t="str">
        <f t="shared" si="227"/>
        <v/>
      </c>
      <c r="V337" t="str">
        <f t="shared" si="228"/>
        <v/>
      </c>
      <c r="W337" t="str">
        <f t="shared" si="229"/>
        <v/>
      </c>
      <c r="X337" t="str">
        <f t="shared" si="230"/>
        <v/>
      </c>
      <c r="Y337" t="str">
        <f t="shared" si="231"/>
        <v/>
      </c>
      <c r="Z337" t="str">
        <f t="shared" si="232"/>
        <v/>
      </c>
      <c r="AA337" t="str">
        <f t="shared" si="233"/>
        <v/>
      </c>
      <c r="AB337" t="str">
        <f t="shared" si="234"/>
        <v/>
      </c>
      <c r="AC337" t="str">
        <f t="shared" si="235"/>
        <v/>
      </c>
      <c r="AD337" t="str">
        <f t="shared" si="236"/>
        <v/>
      </c>
      <c r="AE337" t="str">
        <f t="shared" si="237"/>
        <v/>
      </c>
      <c r="AF337" t="str">
        <f t="shared" si="238"/>
        <v/>
      </c>
      <c r="AG337" t="str">
        <f t="shared" si="239"/>
        <v/>
      </c>
      <c r="AH337" t="str">
        <f t="shared" si="240"/>
        <v/>
      </c>
      <c r="AI337" t="str">
        <f t="shared" si="241"/>
        <v/>
      </c>
      <c r="AJ337" t="str">
        <f t="shared" si="242"/>
        <v/>
      </c>
      <c r="AK337" t="str">
        <f t="shared" si="243"/>
        <v/>
      </c>
      <c r="AL337" t="str">
        <f t="shared" si="244"/>
        <v/>
      </c>
      <c r="AM337" t="str">
        <f t="shared" si="245"/>
        <v/>
      </c>
      <c r="AN337" t="str">
        <f t="shared" si="246"/>
        <v/>
      </c>
      <c r="AO337" t="str">
        <f t="shared" si="247"/>
        <v/>
      </c>
      <c r="AP337" t="str">
        <f t="shared" si="248"/>
        <v/>
      </c>
      <c r="AQ337" t="str">
        <f t="shared" si="249"/>
        <v/>
      </c>
      <c r="AR337" t="str">
        <f t="shared" si="250"/>
        <v/>
      </c>
      <c r="AS337" t="str">
        <f t="shared" si="251"/>
        <v/>
      </c>
      <c r="AT337" t="str">
        <f t="shared" si="252"/>
        <v/>
      </c>
      <c r="AU337" t="str">
        <f t="shared" si="253"/>
        <v/>
      </c>
      <c r="AV337" t="str">
        <f t="shared" si="254"/>
        <v/>
      </c>
      <c r="AW337" t="str">
        <f t="shared" si="255"/>
        <v/>
      </c>
      <c r="AX337" t="str">
        <f t="shared" si="256"/>
        <v/>
      </c>
      <c r="AY337" t="str">
        <f t="shared" si="257"/>
        <v/>
      </c>
      <c r="AZ337" t="str">
        <f>IF(OR($A337="",$A337&lt;&gt;Ficha!$C$4),"",COUNTIF($A$2:$A337,Ficha!$C$4))</f>
        <v/>
      </c>
    </row>
    <row r="338" spans="1:52">
      <c r="A338" s="7" t="str">
        <f>IF(INDEX(Banco!$A:$A,ROW())="","",INDEX(Banco!$A:$A,ROW()))</f>
        <v/>
      </c>
      <c r="B338" s="7" t="str">
        <f>IF(INDEX(Banco!$B:$B,ROW())="","",INDEX(Banco!$B:$B,ROW()))</f>
        <v/>
      </c>
      <c r="C338" s="7" t="str">
        <f>IF(INDEX(Banco!$C:$C,ROW())="","",INDEX(Banco!$C:$C,ROW()))</f>
        <v/>
      </c>
      <c r="D338" s="8" t="str">
        <f>IF(INDEX(Banco!$D:$D,ROW())="","",INDEX(Banco!$D:$D,ROW()))</f>
        <v/>
      </c>
      <c r="E338" s="8" t="str">
        <f>IF(INDEX(Banco!$E:$E,ROW())="","",INDEX(Banco!$E:$E,ROW()))</f>
        <v/>
      </c>
      <c r="F338" s="9" t="str">
        <f>IF(INDEX(Banco!$F:$F,ROW())="","",INDEX(Banco!$F:$F,ROW()))</f>
        <v/>
      </c>
      <c r="G338" s="9" t="str">
        <f>IF(INDEX(Banco!$G:$G,ROW())="","",INDEX(Banco!$G:$G,ROW()))</f>
        <v/>
      </c>
      <c r="H338" s="7" t="str">
        <f>IF(INDEX(Banco!$H:$H,ROW())="","",INDEX(Banco!$H:$H,ROW()))</f>
        <v/>
      </c>
      <c r="I338" t="str">
        <f t="shared" si="215"/>
        <v/>
      </c>
      <c r="J338" s="10" t="str">
        <f t="shared" si="216"/>
        <v/>
      </c>
      <c r="K338" s="11" t="str">
        <f t="shared" si="217"/>
        <v>—</v>
      </c>
      <c r="L338" t="str">
        <f t="shared" si="218"/>
        <v/>
      </c>
      <c r="M338" s="11" t="str">
        <f t="shared" si="219"/>
        <v>—</v>
      </c>
      <c r="N338" t="str">
        <f t="shared" si="220"/>
        <v/>
      </c>
      <c r="O338" s="11" t="str">
        <f t="shared" si="221"/>
        <v>—</v>
      </c>
      <c r="P338" t="str">
        <f t="shared" si="222"/>
        <v/>
      </c>
      <c r="Q338" s="11" t="str">
        <f t="shared" si="223"/>
        <v>—</v>
      </c>
      <c r="R338" t="str">
        <f t="shared" si="224"/>
        <v/>
      </c>
      <c r="S338" t="str">
        <f t="shared" si="225"/>
        <v/>
      </c>
      <c r="T338" t="str">
        <f t="shared" si="226"/>
        <v/>
      </c>
      <c r="U338" t="str">
        <f t="shared" si="227"/>
        <v/>
      </c>
      <c r="V338" t="str">
        <f t="shared" si="228"/>
        <v/>
      </c>
      <c r="W338" t="str">
        <f t="shared" si="229"/>
        <v/>
      </c>
      <c r="X338" t="str">
        <f t="shared" si="230"/>
        <v/>
      </c>
      <c r="Y338" t="str">
        <f t="shared" si="231"/>
        <v/>
      </c>
      <c r="Z338" t="str">
        <f t="shared" si="232"/>
        <v/>
      </c>
      <c r="AA338" t="str">
        <f t="shared" si="233"/>
        <v/>
      </c>
      <c r="AB338" t="str">
        <f t="shared" si="234"/>
        <v/>
      </c>
      <c r="AC338" t="str">
        <f t="shared" si="235"/>
        <v/>
      </c>
      <c r="AD338" t="str">
        <f t="shared" si="236"/>
        <v/>
      </c>
      <c r="AE338" t="str">
        <f t="shared" si="237"/>
        <v/>
      </c>
      <c r="AF338" t="str">
        <f t="shared" si="238"/>
        <v/>
      </c>
      <c r="AG338" t="str">
        <f t="shared" si="239"/>
        <v/>
      </c>
      <c r="AH338" t="str">
        <f t="shared" si="240"/>
        <v/>
      </c>
      <c r="AI338" t="str">
        <f t="shared" si="241"/>
        <v/>
      </c>
      <c r="AJ338" t="str">
        <f t="shared" si="242"/>
        <v/>
      </c>
      <c r="AK338" t="str">
        <f t="shared" si="243"/>
        <v/>
      </c>
      <c r="AL338" t="str">
        <f t="shared" si="244"/>
        <v/>
      </c>
      <c r="AM338" t="str">
        <f t="shared" si="245"/>
        <v/>
      </c>
      <c r="AN338" t="str">
        <f t="shared" si="246"/>
        <v/>
      </c>
      <c r="AO338" t="str">
        <f t="shared" si="247"/>
        <v/>
      </c>
      <c r="AP338" t="str">
        <f t="shared" si="248"/>
        <v/>
      </c>
      <c r="AQ338" t="str">
        <f t="shared" si="249"/>
        <v/>
      </c>
      <c r="AR338" t="str">
        <f t="shared" si="250"/>
        <v/>
      </c>
      <c r="AS338" t="str">
        <f t="shared" si="251"/>
        <v/>
      </c>
      <c r="AT338" t="str">
        <f t="shared" si="252"/>
        <v/>
      </c>
      <c r="AU338" t="str">
        <f t="shared" si="253"/>
        <v/>
      </c>
      <c r="AV338" t="str">
        <f t="shared" si="254"/>
        <v/>
      </c>
      <c r="AW338" t="str">
        <f t="shared" si="255"/>
        <v/>
      </c>
      <c r="AX338" t="str">
        <f t="shared" si="256"/>
        <v/>
      </c>
      <c r="AY338" t="str">
        <f t="shared" si="257"/>
        <v/>
      </c>
      <c r="AZ338" t="str">
        <f>IF(OR($A338="",$A338&lt;&gt;Ficha!$C$4),"",COUNTIF($A$2:$A338,Ficha!$C$4))</f>
        <v/>
      </c>
    </row>
    <row r="339" spans="1:52">
      <c r="A339" s="7" t="str">
        <f>IF(INDEX(Banco!$A:$A,ROW())="","",INDEX(Banco!$A:$A,ROW()))</f>
        <v/>
      </c>
      <c r="B339" s="7" t="str">
        <f>IF(INDEX(Banco!$B:$B,ROW())="","",INDEX(Banco!$B:$B,ROW()))</f>
        <v/>
      </c>
      <c r="C339" s="7" t="str">
        <f>IF(INDEX(Banco!$C:$C,ROW())="","",INDEX(Banco!$C:$C,ROW()))</f>
        <v/>
      </c>
      <c r="D339" s="8" t="str">
        <f>IF(INDEX(Banco!$D:$D,ROW())="","",INDEX(Banco!$D:$D,ROW()))</f>
        <v/>
      </c>
      <c r="E339" s="8" t="str">
        <f>IF(INDEX(Banco!$E:$E,ROW())="","",INDEX(Banco!$E:$E,ROW()))</f>
        <v/>
      </c>
      <c r="F339" s="9" t="str">
        <f>IF(INDEX(Banco!$F:$F,ROW())="","",INDEX(Banco!$F:$F,ROW()))</f>
        <v/>
      </c>
      <c r="G339" s="9" t="str">
        <f>IF(INDEX(Banco!$G:$G,ROW())="","",INDEX(Banco!$G:$G,ROW()))</f>
        <v/>
      </c>
      <c r="H339" s="7" t="str">
        <f>IF(INDEX(Banco!$H:$H,ROW())="","",INDEX(Banco!$H:$H,ROW()))</f>
        <v/>
      </c>
      <c r="I339" t="str">
        <f t="shared" si="215"/>
        <v/>
      </c>
      <c r="J339" s="10" t="str">
        <f t="shared" si="216"/>
        <v/>
      </c>
      <c r="K339" s="11" t="str">
        <f t="shared" si="217"/>
        <v>—</v>
      </c>
      <c r="L339" t="str">
        <f t="shared" si="218"/>
        <v/>
      </c>
      <c r="M339" s="11" t="str">
        <f t="shared" si="219"/>
        <v>—</v>
      </c>
      <c r="N339" t="str">
        <f t="shared" si="220"/>
        <v/>
      </c>
      <c r="O339" s="11" t="str">
        <f t="shared" si="221"/>
        <v>—</v>
      </c>
      <c r="P339" t="str">
        <f t="shared" si="222"/>
        <v/>
      </c>
      <c r="Q339" s="11" t="str">
        <f t="shared" si="223"/>
        <v>—</v>
      </c>
      <c r="R339" t="str">
        <f t="shared" si="224"/>
        <v/>
      </c>
      <c r="S339" t="str">
        <f t="shared" si="225"/>
        <v/>
      </c>
      <c r="T339" t="str">
        <f t="shared" si="226"/>
        <v/>
      </c>
      <c r="U339" t="str">
        <f t="shared" si="227"/>
        <v/>
      </c>
      <c r="V339" t="str">
        <f t="shared" si="228"/>
        <v/>
      </c>
      <c r="W339" t="str">
        <f t="shared" si="229"/>
        <v/>
      </c>
      <c r="X339" t="str">
        <f t="shared" si="230"/>
        <v/>
      </c>
      <c r="Y339" t="str">
        <f t="shared" si="231"/>
        <v/>
      </c>
      <c r="Z339" t="str">
        <f t="shared" si="232"/>
        <v/>
      </c>
      <c r="AA339" t="str">
        <f t="shared" si="233"/>
        <v/>
      </c>
      <c r="AB339" t="str">
        <f t="shared" si="234"/>
        <v/>
      </c>
      <c r="AC339" t="str">
        <f t="shared" si="235"/>
        <v/>
      </c>
      <c r="AD339" t="str">
        <f t="shared" si="236"/>
        <v/>
      </c>
      <c r="AE339" t="str">
        <f t="shared" si="237"/>
        <v/>
      </c>
      <c r="AF339" t="str">
        <f t="shared" si="238"/>
        <v/>
      </c>
      <c r="AG339" t="str">
        <f t="shared" si="239"/>
        <v/>
      </c>
      <c r="AH339" t="str">
        <f t="shared" si="240"/>
        <v/>
      </c>
      <c r="AI339" t="str">
        <f t="shared" si="241"/>
        <v/>
      </c>
      <c r="AJ339" t="str">
        <f t="shared" si="242"/>
        <v/>
      </c>
      <c r="AK339" t="str">
        <f t="shared" si="243"/>
        <v/>
      </c>
      <c r="AL339" t="str">
        <f t="shared" si="244"/>
        <v/>
      </c>
      <c r="AM339" t="str">
        <f t="shared" si="245"/>
        <v/>
      </c>
      <c r="AN339" t="str">
        <f t="shared" si="246"/>
        <v/>
      </c>
      <c r="AO339" t="str">
        <f t="shared" si="247"/>
        <v/>
      </c>
      <c r="AP339" t="str">
        <f t="shared" si="248"/>
        <v/>
      </c>
      <c r="AQ339" t="str">
        <f t="shared" si="249"/>
        <v/>
      </c>
      <c r="AR339" t="str">
        <f t="shared" si="250"/>
        <v/>
      </c>
      <c r="AS339" t="str">
        <f t="shared" si="251"/>
        <v/>
      </c>
      <c r="AT339" t="str">
        <f t="shared" si="252"/>
        <v/>
      </c>
      <c r="AU339" t="str">
        <f t="shared" si="253"/>
        <v/>
      </c>
      <c r="AV339" t="str">
        <f t="shared" si="254"/>
        <v/>
      </c>
      <c r="AW339" t="str">
        <f t="shared" si="255"/>
        <v/>
      </c>
      <c r="AX339" t="str">
        <f t="shared" si="256"/>
        <v/>
      </c>
      <c r="AY339" t="str">
        <f t="shared" si="257"/>
        <v/>
      </c>
      <c r="AZ339" t="str">
        <f>IF(OR($A339="",$A339&lt;&gt;Ficha!$C$4),"",COUNTIF($A$2:$A339,Ficha!$C$4))</f>
        <v/>
      </c>
    </row>
    <row r="340" spans="1:52">
      <c r="A340" s="7" t="str">
        <f>IF(INDEX(Banco!$A:$A,ROW())="","",INDEX(Banco!$A:$A,ROW()))</f>
        <v/>
      </c>
      <c r="B340" s="7" t="str">
        <f>IF(INDEX(Banco!$B:$B,ROW())="","",INDEX(Banco!$B:$B,ROW()))</f>
        <v/>
      </c>
      <c r="C340" s="7" t="str">
        <f>IF(INDEX(Banco!$C:$C,ROW())="","",INDEX(Banco!$C:$C,ROW()))</f>
        <v/>
      </c>
      <c r="D340" s="8" t="str">
        <f>IF(INDEX(Banco!$D:$D,ROW())="","",INDEX(Banco!$D:$D,ROW()))</f>
        <v/>
      </c>
      <c r="E340" s="8" t="str">
        <f>IF(INDEX(Banco!$E:$E,ROW())="","",INDEX(Banco!$E:$E,ROW()))</f>
        <v/>
      </c>
      <c r="F340" s="9" t="str">
        <f>IF(INDEX(Banco!$F:$F,ROW())="","",INDEX(Banco!$F:$F,ROW()))</f>
        <v/>
      </c>
      <c r="G340" s="9" t="str">
        <f>IF(INDEX(Banco!$G:$G,ROW())="","",INDEX(Banco!$G:$G,ROW()))</f>
        <v/>
      </c>
      <c r="H340" s="7" t="str">
        <f>IF(INDEX(Banco!$H:$H,ROW())="","",INDEX(Banco!$H:$H,ROW()))</f>
        <v/>
      </c>
      <c r="I340" t="str">
        <f t="shared" si="215"/>
        <v/>
      </c>
      <c r="J340" s="10" t="str">
        <f t="shared" si="216"/>
        <v/>
      </c>
      <c r="K340" s="11" t="str">
        <f t="shared" si="217"/>
        <v>—</v>
      </c>
      <c r="L340" t="str">
        <f t="shared" si="218"/>
        <v/>
      </c>
      <c r="M340" s="11" t="str">
        <f t="shared" si="219"/>
        <v>—</v>
      </c>
      <c r="N340" t="str">
        <f t="shared" si="220"/>
        <v/>
      </c>
      <c r="O340" s="11" t="str">
        <f t="shared" si="221"/>
        <v>—</v>
      </c>
      <c r="P340" t="str">
        <f t="shared" si="222"/>
        <v/>
      </c>
      <c r="Q340" s="11" t="str">
        <f t="shared" si="223"/>
        <v>—</v>
      </c>
      <c r="R340" t="str">
        <f t="shared" si="224"/>
        <v/>
      </c>
      <c r="S340" t="str">
        <f t="shared" si="225"/>
        <v/>
      </c>
      <c r="T340" t="str">
        <f t="shared" si="226"/>
        <v/>
      </c>
      <c r="U340" t="str">
        <f t="shared" si="227"/>
        <v/>
      </c>
      <c r="V340" t="str">
        <f t="shared" si="228"/>
        <v/>
      </c>
      <c r="W340" t="str">
        <f t="shared" si="229"/>
        <v/>
      </c>
      <c r="X340" t="str">
        <f t="shared" si="230"/>
        <v/>
      </c>
      <c r="Y340" t="str">
        <f t="shared" si="231"/>
        <v/>
      </c>
      <c r="Z340" t="str">
        <f t="shared" si="232"/>
        <v/>
      </c>
      <c r="AA340" t="str">
        <f t="shared" si="233"/>
        <v/>
      </c>
      <c r="AB340" t="str">
        <f t="shared" si="234"/>
        <v/>
      </c>
      <c r="AC340" t="str">
        <f t="shared" si="235"/>
        <v/>
      </c>
      <c r="AD340" t="str">
        <f t="shared" si="236"/>
        <v/>
      </c>
      <c r="AE340" t="str">
        <f t="shared" si="237"/>
        <v/>
      </c>
      <c r="AF340" t="str">
        <f t="shared" si="238"/>
        <v/>
      </c>
      <c r="AG340" t="str">
        <f t="shared" si="239"/>
        <v/>
      </c>
      <c r="AH340" t="str">
        <f t="shared" si="240"/>
        <v/>
      </c>
      <c r="AI340" t="str">
        <f t="shared" si="241"/>
        <v/>
      </c>
      <c r="AJ340" t="str">
        <f t="shared" si="242"/>
        <v/>
      </c>
      <c r="AK340" t="str">
        <f t="shared" si="243"/>
        <v/>
      </c>
      <c r="AL340" t="str">
        <f t="shared" si="244"/>
        <v/>
      </c>
      <c r="AM340" t="str">
        <f t="shared" si="245"/>
        <v/>
      </c>
      <c r="AN340" t="str">
        <f t="shared" si="246"/>
        <v/>
      </c>
      <c r="AO340" t="str">
        <f t="shared" si="247"/>
        <v/>
      </c>
      <c r="AP340" t="str">
        <f t="shared" si="248"/>
        <v/>
      </c>
      <c r="AQ340" t="str">
        <f t="shared" si="249"/>
        <v/>
      </c>
      <c r="AR340" t="str">
        <f t="shared" si="250"/>
        <v/>
      </c>
      <c r="AS340" t="str">
        <f t="shared" si="251"/>
        <v/>
      </c>
      <c r="AT340" t="str">
        <f t="shared" si="252"/>
        <v/>
      </c>
      <c r="AU340" t="str">
        <f t="shared" si="253"/>
        <v/>
      </c>
      <c r="AV340" t="str">
        <f t="shared" si="254"/>
        <v/>
      </c>
      <c r="AW340" t="str">
        <f t="shared" si="255"/>
        <v/>
      </c>
      <c r="AX340" t="str">
        <f t="shared" si="256"/>
        <v/>
      </c>
      <c r="AY340" t="str">
        <f t="shared" si="257"/>
        <v/>
      </c>
      <c r="AZ340" t="str">
        <f>IF(OR($A340="",$A340&lt;&gt;Ficha!$C$4),"",COUNTIF($A$2:$A340,Ficha!$C$4))</f>
        <v/>
      </c>
    </row>
    <row r="341" spans="1:52">
      <c r="A341" s="7" t="str">
        <f>IF(INDEX(Banco!$A:$A,ROW())="","",INDEX(Banco!$A:$A,ROW()))</f>
        <v/>
      </c>
      <c r="B341" s="7" t="str">
        <f>IF(INDEX(Banco!$B:$B,ROW())="","",INDEX(Banco!$B:$B,ROW()))</f>
        <v/>
      </c>
      <c r="C341" s="7" t="str">
        <f>IF(INDEX(Banco!$C:$C,ROW())="","",INDEX(Banco!$C:$C,ROW()))</f>
        <v/>
      </c>
      <c r="D341" s="8" t="str">
        <f>IF(INDEX(Banco!$D:$D,ROW())="","",INDEX(Banco!$D:$D,ROW()))</f>
        <v/>
      </c>
      <c r="E341" s="8" t="str">
        <f>IF(INDEX(Banco!$E:$E,ROW())="","",INDEX(Banco!$E:$E,ROW()))</f>
        <v/>
      </c>
      <c r="F341" s="9" t="str">
        <f>IF(INDEX(Banco!$F:$F,ROW())="","",INDEX(Banco!$F:$F,ROW()))</f>
        <v/>
      </c>
      <c r="G341" s="9" t="str">
        <f>IF(INDEX(Banco!$G:$G,ROW())="","",INDEX(Banco!$G:$G,ROW()))</f>
        <v/>
      </c>
      <c r="H341" s="7" t="str">
        <f>IF(INDEX(Banco!$H:$H,ROW())="","",INDEX(Banco!$H:$H,ROW()))</f>
        <v/>
      </c>
      <c r="I341" t="str">
        <f t="shared" si="215"/>
        <v/>
      </c>
      <c r="J341" s="10" t="str">
        <f t="shared" si="216"/>
        <v/>
      </c>
      <c r="K341" s="11" t="str">
        <f t="shared" si="217"/>
        <v>—</v>
      </c>
      <c r="L341" t="str">
        <f t="shared" si="218"/>
        <v/>
      </c>
      <c r="M341" s="11" t="str">
        <f t="shared" si="219"/>
        <v>—</v>
      </c>
      <c r="N341" t="str">
        <f t="shared" si="220"/>
        <v/>
      </c>
      <c r="O341" s="11" t="str">
        <f t="shared" si="221"/>
        <v>—</v>
      </c>
      <c r="P341" t="str">
        <f t="shared" si="222"/>
        <v/>
      </c>
      <c r="Q341" s="11" t="str">
        <f t="shared" si="223"/>
        <v>—</v>
      </c>
      <c r="R341" t="str">
        <f t="shared" si="224"/>
        <v/>
      </c>
      <c r="S341" t="str">
        <f t="shared" si="225"/>
        <v/>
      </c>
      <c r="T341" t="str">
        <f t="shared" si="226"/>
        <v/>
      </c>
      <c r="U341" t="str">
        <f t="shared" si="227"/>
        <v/>
      </c>
      <c r="V341" t="str">
        <f t="shared" si="228"/>
        <v/>
      </c>
      <c r="W341" t="str">
        <f t="shared" si="229"/>
        <v/>
      </c>
      <c r="X341" t="str">
        <f t="shared" si="230"/>
        <v/>
      </c>
      <c r="Y341" t="str">
        <f t="shared" si="231"/>
        <v/>
      </c>
      <c r="Z341" t="str">
        <f t="shared" si="232"/>
        <v/>
      </c>
      <c r="AA341" t="str">
        <f t="shared" si="233"/>
        <v/>
      </c>
      <c r="AB341" t="str">
        <f t="shared" si="234"/>
        <v/>
      </c>
      <c r="AC341" t="str">
        <f t="shared" si="235"/>
        <v/>
      </c>
      <c r="AD341" t="str">
        <f t="shared" si="236"/>
        <v/>
      </c>
      <c r="AE341" t="str">
        <f t="shared" si="237"/>
        <v/>
      </c>
      <c r="AF341" t="str">
        <f t="shared" si="238"/>
        <v/>
      </c>
      <c r="AG341" t="str">
        <f t="shared" si="239"/>
        <v/>
      </c>
      <c r="AH341" t="str">
        <f t="shared" si="240"/>
        <v/>
      </c>
      <c r="AI341" t="str">
        <f t="shared" si="241"/>
        <v/>
      </c>
      <c r="AJ341" t="str">
        <f t="shared" si="242"/>
        <v/>
      </c>
      <c r="AK341" t="str">
        <f t="shared" si="243"/>
        <v/>
      </c>
      <c r="AL341" t="str">
        <f t="shared" si="244"/>
        <v/>
      </c>
      <c r="AM341" t="str">
        <f t="shared" si="245"/>
        <v/>
      </c>
      <c r="AN341" t="str">
        <f t="shared" si="246"/>
        <v/>
      </c>
      <c r="AO341" t="str">
        <f t="shared" si="247"/>
        <v/>
      </c>
      <c r="AP341" t="str">
        <f t="shared" si="248"/>
        <v/>
      </c>
      <c r="AQ341" t="str">
        <f t="shared" si="249"/>
        <v/>
      </c>
      <c r="AR341" t="str">
        <f t="shared" si="250"/>
        <v/>
      </c>
      <c r="AS341" t="str">
        <f t="shared" si="251"/>
        <v/>
      </c>
      <c r="AT341" t="str">
        <f t="shared" si="252"/>
        <v/>
      </c>
      <c r="AU341" t="str">
        <f t="shared" si="253"/>
        <v/>
      </c>
      <c r="AV341" t="str">
        <f t="shared" si="254"/>
        <v/>
      </c>
      <c r="AW341" t="str">
        <f t="shared" si="255"/>
        <v/>
      </c>
      <c r="AX341" t="str">
        <f t="shared" si="256"/>
        <v/>
      </c>
      <c r="AY341" t="str">
        <f t="shared" si="257"/>
        <v/>
      </c>
      <c r="AZ341" t="str">
        <f>IF(OR($A341="",$A341&lt;&gt;Ficha!$C$4),"",COUNTIF($A$2:$A341,Ficha!$C$4))</f>
        <v/>
      </c>
    </row>
    <row r="342" spans="1:52">
      <c r="A342" s="7" t="str">
        <f>IF(INDEX(Banco!$A:$A,ROW())="","",INDEX(Banco!$A:$A,ROW()))</f>
        <v/>
      </c>
      <c r="B342" s="7" t="str">
        <f>IF(INDEX(Banco!$B:$B,ROW())="","",INDEX(Banco!$B:$B,ROW()))</f>
        <v/>
      </c>
      <c r="C342" s="7" t="str">
        <f>IF(INDEX(Banco!$C:$C,ROW())="","",INDEX(Banco!$C:$C,ROW()))</f>
        <v/>
      </c>
      <c r="D342" s="8" t="str">
        <f>IF(INDEX(Banco!$D:$D,ROW())="","",INDEX(Banco!$D:$D,ROW()))</f>
        <v/>
      </c>
      <c r="E342" s="8" t="str">
        <f>IF(INDEX(Banco!$E:$E,ROW())="","",INDEX(Banco!$E:$E,ROW()))</f>
        <v/>
      </c>
      <c r="F342" s="9" t="str">
        <f>IF(INDEX(Banco!$F:$F,ROW())="","",INDEX(Banco!$F:$F,ROW()))</f>
        <v/>
      </c>
      <c r="G342" s="9" t="str">
        <f>IF(INDEX(Banco!$G:$G,ROW())="","",INDEX(Banco!$G:$G,ROW()))</f>
        <v/>
      </c>
      <c r="H342" s="7" t="str">
        <f>IF(INDEX(Banco!$H:$H,ROW())="","",INDEX(Banco!$H:$H,ROW()))</f>
        <v/>
      </c>
      <c r="I342" t="str">
        <f t="shared" si="215"/>
        <v/>
      </c>
      <c r="J342" s="10" t="str">
        <f t="shared" si="216"/>
        <v/>
      </c>
      <c r="K342" s="11" t="str">
        <f t="shared" si="217"/>
        <v>—</v>
      </c>
      <c r="L342" t="str">
        <f t="shared" si="218"/>
        <v/>
      </c>
      <c r="M342" s="11" t="str">
        <f t="shared" si="219"/>
        <v>—</v>
      </c>
      <c r="N342" t="str">
        <f t="shared" si="220"/>
        <v/>
      </c>
      <c r="O342" s="11" t="str">
        <f t="shared" si="221"/>
        <v>—</v>
      </c>
      <c r="P342" t="str">
        <f t="shared" si="222"/>
        <v/>
      </c>
      <c r="Q342" s="11" t="str">
        <f t="shared" si="223"/>
        <v>—</v>
      </c>
      <c r="R342" t="str">
        <f t="shared" si="224"/>
        <v/>
      </c>
      <c r="S342" t="str">
        <f t="shared" si="225"/>
        <v/>
      </c>
      <c r="T342" t="str">
        <f t="shared" si="226"/>
        <v/>
      </c>
      <c r="U342" t="str">
        <f t="shared" si="227"/>
        <v/>
      </c>
      <c r="V342" t="str">
        <f t="shared" si="228"/>
        <v/>
      </c>
      <c r="W342" t="str">
        <f t="shared" si="229"/>
        <v/>
      </c>
      <c r="X342" t="str">
        <f t="shared" si="230"/>
        <v/>
      </c>
      <c r="Y342" t="str">
        <f t="shared" si="231"/>
        <v/>
      </c>
      <c r="Z342" t="str">
        <f t="shared" si="232"/>
        <v/>
      </c>
      <c r="AA342" t="str">
        <f t="shared" si="233"/>
        <v/>
      </c>
      <c r="AB342" t="str">
        <f t="shared" si="234"/>
        <v/>
      </c>
      <c r="AC342" t="str">
        <f t="shared" si="235"/>
        <v/>
      </c>
      <c r="AD342" t="str">
        <f t="shared" si="236"/>
        <v/>
      </c>
      <c r="AE342" t="str">
        <f t="shared" si="237"/>
        <v/>
      </c>
      <c r="AF342" t="str">
        <f t="shared" si="238"/>
        <v/>
      </c>
      <c r="AG342" t="str">
        <f t="shared" si="239"/>
        <v/>
      </c>
      <c r="AH342" t="str">
        <f t="shared" si="240"/>
        <v/>
      </c>
      <c r="AI342" t="str">
        <f t="shared" si="241"/>
        <v/>
      </c>
      <c r="AJ342" t="str">
        <f t="shared" si="242"/>
        <v/>
      </c>
      <c r="AK342" t="str">
        <f t="shared" si="243"/>
        <v/>
      </c>
      <c r="AL342" t="str">
        <f t="shared" si="244"/>
        <v/>
      </c>
      <c r="AM342" t="str">
        <f t="shared" si="245"/>
        <v/>
      </c>
      <c r="AN342" t="str">
        <f t="shared" si="246"/>
        <v/>
      </c>
      <c r="AO342" t="str">
        <f t="shared" si="247"/>
        <v/>
      </c>
      <c r="AP342" t="str">
        <f t="shared" si="248"/>
        <v/>
      </c>
      <c r="AQ342" t="str">
        <f t="shared" si="249"/>
        <v/>
      </c>
      <c r="AR342" t="str">
        <f t="shared" si="250"/>
        <v/>
      </c>
      <c r="AS342" t="str">
        <f t="shared" si="251"/>
        <v/>
      </c>
      <c r="AT342" t="str">
        <f t="shared" si="252"/>
        <v/>
      </c>
      <c r="AU342" t="str">
        <f t="shared" si="253"/>
        <v/>
      </c>
      <c r="AV342" t="str">
        <f t="shared" si="254"/>
        <v/>
      </c>
      <c r="AW342" t="str">
        <f t="shared" si="255"/>
        <v/>
      </c>
      <c r="AX342" t="str">
        <f t="shared" si="256"/>
        <v/>
      </c>
      <c r="AY342" t="str">
        <f t="shared" si="257"/>
        <v/>
      </c>
      <c r="AZ342" t="str">
        <f>IF(OR($A342="",$A342&lt;&gt;Ficha!$C$4),"",COUNTIF($A$2:$A342,Ficha!$C$4))</f>
        <v/>
      </c>
    </row>
    <row r="343" spans="1:52">
      <c r="A343" s="7" t="str">
        <f>IF(INDEX(Banco!$A:$A,ROW())="","",INDEX(Banco!$A:$A,ROW()))</f>
        <v/>
      </c>
      <c r="B343" s="7" t="str">
        <f>IF(INDEX(Banco!$B:$B,ROW())="","",INDEX(Banco!$B:$B,ROW()))</f>
        <v/>
      </c>
      <c r="C343" s="7" t="str">
        <f>IF(INDEX(Banco!$C:$C,ROW())="","",INDEX(Banco!$C:$C,ROW()))</f>
        <v/>
      </c>
      <c r="D343" s="8" t="str">
        <f>IF(INDEX(Banco!$D:$D,ROW())="","",INDEX(Banco!$D:$D,ROW()))</f>
        <v/>
      </c>
      <c r="E343" s="8" t="str">
        <f>IF(INDEX(Banco!$E:$E,ROW())="","",INDEX(Banco!$E:$E,ROW()))</f>
        <v/>
      </c>
      <c r="F343" s="9" t="str">
        <f>IF(INDEX(Banco!$F:$F,ROW())="","",INDEX(Banco!$F:$F,ROW()))</f>
        <v/>
      </c>
      <c r="G343" s="9" t="str">
        <f>IF(INDEX(Banco!$G:$G,ROW())="","",INDEX(Banco!$G:$G,ROW()))</f>
        <v/>
      </c>
      <c r="H343" s="7" t="str">
        <f>IF(INDEX(Banco!$H:$H,ROW())="","",INDEX(Banco!$H:$H,ROW()))</f>
        <v/>
      </c>
      <c r="I343" t="str">
        <f t="shared" si="215"/>
        <v/>
      </c>
      <c r="J343" s="10" t="str">
        <f t="shared" si="216"/>
        <v/>
      </c>
      <c r="K343" s="11" t="str">
        <f t="shared" si="217"/>
        <v>—</v>
      </c>
      <c r="L343" t="str">
        <f t="shared" si="218"/>
        <v/>
      </c>
      <c r="M343" s="11" t="str">
        <f t="shared" si="219"/>
        <v>—</v>
      </c>
      <c r="N343" t="str">
        <f t="shared" si="220"/>
        <v/>
      </c>
      <c r="O343" s="11" t="str">
        <f t="shared" si="221"/>
        <v>—</v>
      </c>
      <c r="P343" t="str">
        <f t="shared" si="222"/>
        <v/>
      </c>
      <c r="Q343" s="11" t="str">
        <f t="shared" si="223"/>
        <v>—</v>
      </c>
      <c r="R343" t="str">
        <f t="shared" si="224"/>
        <v/>
      </c>
      <c r="S343" t="str">
        <f t="shared" si="225"/>
        <v/>
      </c>
      <c r="T343" t="str">
        <f t="shared" si="226"/>
        <v/>
      </c>
      <c r="U343" t="str">
        <f t="shared" si="227"/>
        <v/>
      </c>
      <c r="V343" t="str">
        <f t="shared" si="228"/>
        <v/>
      </c>
      <c r="W343" t="str">
        <f t="shared" si="229"/>
        <v/>
      </c>
      <c r="X343" t="str">
        <f t="shared" si="230"/>
        <v/>
      </c>
      <c r="Y343" t="str">
        <f t="shared" si="231"/>
        <v/>
      </c>
      <c r="Z343" t="str">
        <f t="shared" si="232"/>
        <v/>
      </c>
      <c r="AA343" t="str">
        <f t="shared" si="233"/>
        <v/>
      </c>
      <c r="AB343" t="str">
        <f t="shared" si="234"/>
        <v/>
      </c>
      <c r="AC343" t="str">
        <f t="shared" si="235"/>
        <v/>
      </c>
      <c r="AD343" t="str">
        <f t="shared" si="236"/>
        <v/>
      </c>
      <c r="AE343" t="str">
        <f t="shared" si="237"/>
        <v/>
      </c>
      <c r="AF343" t="str">
        <f t="shared" si="238"/>
        <v/>
      </c>
      <c r="AG343" t="str">
        <f t="shared" si="239"/>
        <v/>
      </c>
      <c r="AH343" t="str">
        <f t="shared" si="240"/>
        <v/>
      </c>
      <c r="AI343" t="str">
        <f t="shared" si="241"/>
        <v/>
      </c>
      <c r="AJ343" t="str">
        <f t="shared" si="242"/>
        <v/>
      </c>
      <c r="AK343" t="str">
        <f t="shared" si="243"/>
        <v/>
      </c>
      <c r="AL343" t="str">
        <f t="shared" si="244"/>
        <v/>
      </c>
      <c r="AM343" t="str">
        <f t="shared" si="245"/>
        <v/>
      </c>
      <c r="AN343" t="str">
        <f t="shared" si="246"/>
        <v/>
      </c>
      <c r="AO343" t="str">
        <f t="shared" si="247"/>
        <v/>
      </c>
      <c r="AP343" t="str">
        <f t="shared" si="248"/>
        <v/>
      </c>
      <c r="AQ343" t="str">
        <f t="shared" si="249"/>
        <v/>
      </c>
      <c r="AR343" t="str">
        <f t="shared" si="250"/>
        <v/>
      </c>
      <c r="AS343" t="str">
        <f t="shared" si="251"/>
        <v/>
      </c>
      <c r="AT343" t="str">
        <f t="shared" si="252"/>
        <v/>
      </c>
      <c r="AU343" t="str">
        <f t="shared" si="253"/>
        <v/>
      </c>
      <c r="AV343" t="str">
        <f t="shared" si="254"/>
        <v/>
      </c>
      <c r="AW343" t="str">
        <f t="shared" si="255"/>
        <v/>
      </c>
      <c r="AX343" t="str">
        <f t="shared" si="256"/>
        <v/>
      </c>
      <c r="AY343" t="str">
        <f t="shared" si="257"/>
        <v/>
      </c>
      <c r="AZ343" t="str">
        <f>IF(OR($A343="",$A343&lt;&gt;Ficha!$C$4),"",COUNTIF($A$2:$A343,Ficha!$C$4))</f>
        <v/>
      </c>
    </row>
    <row r="344" spans="1:52">
      <c r="A344" s="7" t="str">
        <f>IF(INDEX(Banco!$A:$A,ROW())="","",INDEX(Banco!$A:$A,ROW()))</f>
        <v/>
      </c>
      <c r="B344" s="7" t="str">
        <f>IF(INDEX(Banco!$B:$B,ROW())="","",INDEX(Banco!$B:$B,ROW()))</f>
        <v/>
      </c>
      <c r="C344" s="7" t="str">
        <f>IF(INDEX(Banco!$C:$C,ROW())="","",INDEX(Banco!$C:$C,ROW()))</f>
        <v/>
      </c>
      <c r="D344" s="8" t="str">
        <f>IF(INDEX(Banco!$D:$D,ROW())="","",INDEX(Banco!$D:$D,ROW()))</f>
        <v/>
      </c>
      <c r="E344" s="8" t="str">
        <f>IF(INDEX(Banco!$E:$E,ROW())="","",INDEX(Banco!$E:$E,ROW()))</f>
        <v/>
      </c>
      <c r="F344" s="9" t="str">
        <f>IF(INDEX(Banco!$F:$F,ROW())="","",INDEX(Banco!$F:$F,ROW()))</f>
        <v/>
      </c>
      <c r="G344" s="9" t="str">
        <f>IF(INDEX(Banco!$G:$G,ROW())="","",INDEX(Banco!$G:$G,ROW()))</f>
        <v/>
      </c>
      <c r="H344" s="7" t="str">
        <f>IF(INDEX(Banco!$H:$H,ROW())="","",INDEX(Banco!$H:$H,ROW()))</f>
        <v/>
      </c>
      <c r="I344" t="str">
        <f t="shared" si="215"/>
        <v/>
      </c>
      <c r="J344" s="10" t="str">
        <f t="shared" si="216"/>
        <v/>
      </c>
      <c r="K344" s="11" t="str">
        <f t="shared" si="217"/>
        <v>—</v>
      </c>
      <c r="L344" t="str">
        <f t="shared" si="218"/>
        <v/>
      </c>
      <c r="M344" s="11" t="str">
        <f t="shared" si="219"/>
        <v>—</v>
      </c>
      <c r="N344" t="str">
        <f t="shared" si="220"/>
        <v/>
      </c>
      <c r="O344" s="11" t="str">
        <f t="shared" si="221"/>
        <v>—</v>
      </c>
      <c r="P344" t="str">
        <f t="shared" si="222"/>
        <v/>
      </c>
      <c r="Q344" s="11" t="str">
        <f t="shared" si="223"/>
        <v>—</v>
      </c>
      <c r="R344" t="str">
        <f t="shared" si="224"/>
        <v/>
      </c>
      <c r="S344" t="str">
        <f t="shared" si="225"/>
        <v/>
      </c>
      <c r="T344" t="str">
        <f t="shared" si="226"/>
        <v/>
      </c>
      <c r="U344" t="str">
        <f t="shared" si="227"/>
        <v/>
      </c>
      <c r="V344" t="str">
        <f t="shared" si="228"/>
        <v/>
      </c>
      <c r="W344" t="str">
        <f t="shared" si="229"/>
        <v/>
      </c>
      <c r="X344" t="str">
        <f t="shared" si="230"/>
        <v/>
      </c>
      <c r="Y344" t="str">
        <f t="shared" si="231"/>
        <v/>
      </c>
      <c r="Z344" t="str">
        <f t="shared" si="232"/>
        <v/>
      </c>
      <c r="AA344" t="str">
        <f t="shared" si="233"/>
        <v/>
      </c>
      <c r="AB344" t="str">
        <f t="shared" si="234"/>
        <v/>
      </c>
      <c r="AC344" t="str">
        <f t="shared" si="235"/>
        <v/>
      </c>
      <c r="AD344" t="str">
        <f t="shared" si="236"/>
        <v/>
      </c>
      <c r="AE344" t="str">
        <f t="shared" si="237"/>
        <v/>
      </c>
      <c r="AF344" t="str">
        <f t="shared" si="238"/>
        <v/>
      </c>
      <c r="AG344" t="str">
        <f t="shared" si="239"/>
        <v/>
      </c>
      <c r="AH344" t="str">
        <f t="shared" si="240"/>
        <v/>
      </c>
      <c r="AI344" t="str">
        <f t="shared" si="241"/>
        <v/>
      </c>
      <c r="AJ344" t="str">
        <f t="shared" si="242"/>
        <v/>
      </c>
      <c r="AK344" t="str">
        <f t="shared" si="243"/>
        <v/>
      </c>
      <c r="AL344" t="str">
        <f t="shared" si="244"/>
        <v/>
      </c>
      <c r="AM344" t="str">
        <f t="shared" si="245"/>
        <v/>
      </c>
      <c r="AN344" t="str">
        <f t="shared" si="246"/>
        <v/>
      </c>
      <c r="AO344" t="str">
        <f t="shared" si="247"/>
        <v/>
      </c>
      <c r="AP344" t="str">
        <f t="shared" si="248"/>
        <v/>
      </c>
      <c r="AQ344" t="str">
        <f t="shared" si="249"/>
        <v/>
      </c>
      <c r="AR344" t="str">
        <f t="shared" si="250"/>
        <v/>
      </c>
      <c r="AS344" t="str">
        <f t="shared" si="251"/>
        <v/>
      </c>
      <c r="AT344" t="str">
        <f t="shared" si="252"/>
        <v/>
      </c>
      <c r="AU344" t="str">
        <f t="shared" si="253"/>
        <v/>
      </c>
      <c r="AV344" t="str">
        <f t="shared" si="254"/>
        <v/>
      </c>
      <c r="AW344" t="str">
        <f t="shared" si="255"/>
        <v/>
      </c>
      <c r="AX344" t="str">
        <f t="shared" si="256"/>
        <v/>
      </c>
      <c r="AY344" t="str">
        <f t="shared" si="257"/>
        <v/>
      </c>
      <c r="AZ344" t="str">
        <f>IF(OR($A344="",$A344&lt;&gt;Ficha!$C$4),"",COUNTIF($A$2:$A344,Ficha!$C$4))</f>
        <v/>
      </c>
    </row>
    <row r="345" spans="1:52">
      <c r="A345" s="7" t="str">
        <f>IF(INDEX(Banco!$A:$A,ROW())="","",INDEX(Banco!$A:$A,ROW()))</f>
        <v/>
      </c>
      <c r="B345" s="7" t="str">
        <f>IF(INDEX(Banco!$B:$B,ROW())="","",INDEX(Banco!$B:$B,ROW()))</f>
        <v/>
      </c>
      <c r="C345" s="7" t="str">
        <f>IF(INDEX(Banco!$C:$C,ROW())="","",INDEX(Banco!$C:$C,ROW()))</f>
        <v/>
      </c>
      <c r="D345" s="8" t="str">
        <f>IF(INDEX(Banco!$D:$D,ROW())="","",INDEX(Banco!$D:$D,ROW()))</f>
        <v/>
      </c>
      <c r="E345" s="8" t="str">
        <f>IF(INDEX(Banco!$E:$E,ROW())="","",INDEX(Banco!$E:$E,ROW()))</f>
        <v/>
      </c>
      <c r="F345" s="9" t="str">
        <f>IF(INDEX(Banco!$F:$F,ROW())="","",INDEX(Banco!$F:$F,ROW()))</f>
        <v/>
      </c>
      <c r="G345" s="9" t="str">
        <f>IF(INDEX(Banco!$G:$G,ROW())="","",INDEX(Banco!$G:$G,ROW()))</f>
        <v/>
      </c>
      <c r="H345" s="7" t="str">
        <f>IF(INDEX(Banco!$H:$H,ROW())="","",INDEX(Banco!$H:$H,ROW()))</f>
        <v/>
      </c>
      <c r="I345" t="str">
        <f t="shared" si="215"/>
        <v/>
      </c>
      <c r="J345" s="10" t="str">
        <f t="shared" si="216"/>
        <v/>
      </c>
      <c r="K345" s="11" t="str">
        <f t="shared" si="217"/>
        <v>—</v>
      </c>
      <c r="L345" t="str">
        <f t="shared" si="218"/>
        <v/>
      </c>
      <c r="M345" s="11" t="str">
        <f t="shared" si="219"/>
        <v>—</v>
      </c>
      <c r="N345" t="str">
        <f t="shared" si="220"/>
        <v/>
      </c>
      <c r="O345" s="11" t="str">
        <f t="shared" si="221"/>
        <v>—</v>
      </c>
      <c r="P345" t="str">
        <f t="shared" si="222"/>
        <v/>
      </c>
      <c r="Q345" s="11" t="str">
        <f t="shared" si="223"/>
        <v>—</v>
      </c>
      <c r="R345" t="str">
        <f t="shared" si="224"/>
        <v/>
      </c>
      <c r="S345" t="str">
        <f t="shared" si="225"/>
        <v/>
      </c>
      <c r="T345" t="str">
        <f t="shared" si="226"/>
        <v/>
      </c>
      <c r="U345" t="str">
        <f t="shared" si="227"/>
        <v/>
      </c>
      <c r="V345" t="str">
        <f t="shared" si="228"/>
        <v/>
      </c>
      <c r="W345" t="str">
        <f t="shared" si="229"/>
        <v/>
      </c>
      <c r="X345" t="str">
        <f t="shared" si="230"/>
        <v/>
      </c>
      <c r="Y345" t="str">
        <f t="shared" si="231"/>
        <v/>
      </c>
      <c r="Z345" t="str">
        <f t="shared" si="232"/>
        <v/>
      </c>
      <c r="AA345" t="str">
        <f t="shared" si="233"/>
        <v/>
      </c>
      <c r="AB345" t="str">
        <f t="shared" si="234"/>
        <v/>
      </c>
      <c r="AC345" t="str">
        <f t="shared" si="235"/>
        <v/>
      </c>
      <c r="AD345" t="str">
        <f t="shared" si="236"/>
        <v/>
      </c>
      <c r="AE345" t="str">
        <f t="shared" si="237"/>
        <v/>
      </c>
      <c r="AF345" t="str">
        <f t="shared" si="238"/>
        <v/>
      </c>
      <c r="AG345" t="str">
        <f t="shared" si="239"/>
        <v/>
      </c>
      <c r="AH345" t="str">
        <f t="shared" si="240"/>
        <v/>
      </c>
      <c r="AI345" t="str">
        <f t="shared" si="241"/>
        <v/>
      </c>
      <c r="AJ345" t="str">
        <f t="shared" si="242"/>
        <v/>
      </c>
      <c r="AK345" t="str">
        <f t="shared" si="243"/>
        <v/>
      </c>
      <c r="AL345" t="str">
        <f t="shared" si="244"/>
        <v/>
      </c>
      <c r="AM345" t="str">
        <f t="shared" si="245"/>
        <v/>
      </c>
      <c r="AN345" t="str">
        <f t="shared" si="246"/>
        <v/>
      </c>
      <c r="AO345" t="str">
        <f t="shared" si="247"/>
        <v/>
      </c>
      <c r="AP345" t="str">
        <f t="shared" si="248"/>
        <v/>
      </c>
      <c r="AQ345" t="str">
        <f t="shared" si="249"/>
        <v/>
      </c>
      <c r="AR345" t="str">
        <f t="shared" si="250"/>
        <v/>
      </c>
      <c r="AS345" t="str">
        <f t="shared" si="251"/>
        <v/>
      </c>
      <c r="AT345" t="str">
        <f t="shared" si="252"/>
        <v/>
      </c>
      <c r="AU345" t="str">
        <f t="shared" si="253"/>
        <v/>
      </c>
      <c r="AV345" t="str">
        <f t="shared" si="254"/>
        <v/>
      </c>
      <c r="AW345" t="str">
        <f t="shared" si="255"/>
        <v/>
      </c>
      <c r="AX345" t="str">
        <f t="shared" si="256"/>
        <v/>
      </c>
      <c r="AY345" t="str">
        <f t="shared" si="257"/>
        <v/>
      </c>
      <c r="AZ345" t="str">
        <f>IF(OR($A345="",$A345&lt;&gt;Ficha!$C$4),"",COUNTIF($A$2:$A345,Ficha!$C$4))</f>
        <v/>
      </c>
    </row>
    <row r="346" spans="1:52">
      <c r="A346" s="7" t="str">
        <f>IF(INDEX(Banco!$A:$A,ROW())="","",INDEX(Banco!$A:$A,ROW()))</f>
        <v/>
      </c>
      <c r="B346" s="7" t="str">
        <f>IF(INDEX(Banco!$B:$B,ROW())="","",INDEX(Banco!$B:$B,ROW()))</f>
        <v/>
      </c>
      <c r="C346" s="7" t="str">
        <f>IF(INDEX(Banco!$C:$C,ROW())="","",INDEX(Banco!$C:$C,ROW()))</f>
        <v/>
      </c>
      <c r="D346" s="8" t="str">
        <f>IF(INDEX(Banco!$D:$D,ROW())="","",INDEX(Banco!$D:$D,ROW()))</f>
        <v/>
      </c>
      <c r="E346" s="8" t="str">
        <f>IF(INDEX(Banco!$E:$E,ROW())="","",INDEX(Banco!$E:$E,ROW()))</f>
        <v/>
      </c>
      <c r="F346" s="9" t="str">
        <f>IF(INDEX(Banco!$F:$F,ROW())="","",INDEX(Banco!$F:$F,ROW()))</f>
        <v/>
      </c>
      <c r="G346" s="9" t="str">
        <f>IF(INDEX(Banco!$G:$G,ROW())="","",INDEX(Banco!$G:$G,ROW()))</f>
        <v/>
      </c>
      <c r="H346" s="7" t="str">
        <f>IF(INDEX(Banco!$H:$H,ROW())="","",INDEX(Banco!$H:$H,ROW()))</f>
        <v/>
      </c>
      <c r="I346" t="str">
        <f t="shared" si="215"/>
        <v/>
      </c>
      <c r="J346" s="10" t="str">
        <f t="shared" si="216"/>
        <v/>
      </c>
      <c r="K346" s="11" t="str">
        <f t="shared" si="217"/>
        <v>—</v>
      </c>
      <c r="L346" t="str">
        <f t="shared" si="218"/>
        <v/>
      </c>
      <c r="M346" s="11" t="str">
        <f t="shared" si="219"/>
        <v>—</v>
      </c>
      <c r="N346" t="str">
        <f t="shared" si="220"/>
        <v/>
      </c>
      <c r="O346" s="11" t="str">
        <f t="shared" si="221"/>
        <v>—</v>
      </c>
      <c r="P346" t="str">
        <f t="shared" si="222"/>
        <v/>
      </c>
      <c r="Q346" s="11" t="str">
        <f t="shared" si="223"/>
        <v>—</v>
      </c>
      <c r="R346" t="str">
        <f t="shared" si="224"/>
        <v/>
      </c>
      <c r="S346" t="str">
        <f t="shared" si="225"/>
        <v/>
      </c>
      <c r="T346" t="str">
        <f t="shared" si="226"/>
        <v/>
      </c>
      <c r="U346" t="str">
        <f t="shared" si="227"/>
        <v/>
      </c>
      <c r="V346" t="str">
        <f t="shared" si="228"/>
        <v/>
      </c>
      <c r="W346" t="str">
        <f t="shared" si="229"/>
        <v/>
      </c>
      <c r="X346" t="str">
        <f t="shared" si="230"/>
        <v/>
      </c>
      <c r="Y346" t="str">
        <f t="shared" si="231"/>
        <v/>
      </c>
      <c r="Z346" t="str">
        <f t="shared" si="232"/>
        <v/>
      </c>
      <c r="AA346" t="str">
        <f t="shared" si="233"/>
        <v/>
      </c>
      <c r="AB346" t="str">
        <f t="shared" si="234"/>
        <v/>
      </c>
      <c r="AC346" t="str">
        <f t="shared" si="235"/>
        <v/>
      </c>
      <c r="AD346" t="str">
        <f t="shared" si="236"/>
        <v/>
      </c>
      <c r="AE346" t="str">
        <f t="shared" si="237"/>
        <v/>
      </c>
      <c r="AF346" t="str">
        <f t="shared" si="238"/>
        <v/>
      </c>
      <c r="AG346" t="str">
        <f t="shared" si="239"/>
        <v/>
      </c>
      <c r="AH346" t="str">
        <f t="shared" si="240"/>
        <v/>
      </c>
      <c r="AI346" t="str">
        <f t="shared" si="241"/>
        <v/>
      </c>
      <c r="AJ346" t="str">
        <f t="shared" si="242"/>
        <v/>
      </c>
      <c r="AK346" t="str">
        <f t="shared" si="243"/>
        <v/>
      </c>
      <c r="AL346" t="str">
        <f t="shared" si="244"/>
        <v/>
      </c>
      <c r="AM346" t="str">
        <f t="shared" si="245"/>
        <v/>
      </c>
      <c r="AN346" t="str">
        <f t="shared" si="246"/>
        <v/>
      </c>
      <c r="AO346" t="str">
        <f t="shared" si="247"/>
        <v/>
      </c>
      <c r="AP346" t="str">
        <f t="shared" si="248"/>
        <v/>
      </c>
      <c r="AQ346" t="str">
        <f t="shared" si="249"/>
        <v/>
      </c>
      <c r="AR346" t="str">
        <f t="shared" si="250"/>
        <v/>
      </c>
      <c r="AS346" t="str">
        <f t="shared" si="251"/>
        <v/>
      </c>
      <c r="AT346" t="str">
        <f t="shared" si="252"/>
        <v/>
      </c>
      <c r="AU346" t="str">
        <f t="shared" si="253"/>
        <v/>
      </c>
      <c r="AV346" t="str">
        <f t="shared" si="254"/>
        <v/>
      </c>
      <c r="AW346" t="str">
        <f t="shared" si="255"/>
        <v/>
      </c>
      <c r="AX346" t="str">
        <f t="shared" si="256"/>
        <v/>
      </c>
      <c r="AY346" t="str">
        <f t="shared" si="257"/>
        <v/>
      </c>
      <c r="AZ346" t="str">
        <f>IF(OR($A346="",$A346&lt;&gt;Ficha!$C$4),"",COUNTIF($A$2:$A346,Ficha!$C$4))</f>
        <v/>
      </c>
    </row>
    <row r="347" spans="1:52">
      <c r="A347" s="7" t="str">
        <f>IF(INDEX(Banco!$A:$A,ROW())="","",INDEX(Banco!$A:$A,ROW()))</f>
        <v/>
      </c>
      <c r="B347" s="7" t="str">
        <f>IF(INDEX(Banco!$B:$B,ROW())="","",INDEX(Banco!$B:$B,ROW()))</f>
        <v/>
      </c>
      <c r="C347" s="7" t="str">
        <f>IF(INDEX(Banco!$C:$C,ROW())="","",INDEX(Banco!$C:$C,ROW()))</f>
        <v/>
      </c>
      <c r="D347" s="8" t="str">
        <f>IF(INDEX(Banco!$D:$D,ROW())="","",INDEX(Banco!$D:$D,ROW()))</f>
        <v/>
      </c>
      <c r="E347" s="8" t="str">
        <f>IF(INDEX(Banco!$E:$E,ROW())="","",INDEX(Banco!$E:$E,ROW()))</f>
        <v/>
      </c>
      <c r="F347" s="9" t="str">
        <f>IF(INDEX(Banco!$F:$F,ROW())="","",INDEX(Banco!$F:$F,ROW()))</f>
        <v/>
      </c>
      <c r="G347" s="9" t="str">
        <f>IF(INDEX(Banco!$G:$G,ROW())="","",INDEX(Banco!$G:$G,ROW()))</f>
        <v/>
      </c>
      <c r="H347" s="7" t="str">
        <f>IF(INDEX(Banco!$H:$H,ROW())="","",INDEX(Banco!$H:$H,ROW()))</f>
        <v/>
      </c>
      <c r="I347" t="str">
        <f t="shared" si="215"/>
        <v/>
      </c>
      <c r="J347" s="10" t="str">
        <f t="shared" si="216"/>
        <v/>
      </c>
      <c r="K347" s="11" t="str">
        <f t="shared" si="217"/>
        <v>—</v>
      </c>
      <c r="L347" t="str">
        <f t="shared" si="218"/>
        <v/>
      </c>
      <c r="M347" s="11" t="str">
        <f t="shared" si="219"/>
        <v>—</v>
      </c>
      <c r="N347" t="str">
        <f t="shared" si="220"/>
        <v/>
      </c>
      <c r="O347" s="11" t="str">
        <f t="shared" si="221"/>
        <v>—</v>
      </c>
      <c r="P347" t="str">
        <f t="shared" si="222"/>
        <v/>
      </c>
      <c r="Q347" s="11" t="str">
        <f t="shared" si="223"/>
        <v>—</v>
      </c>
      <c r="R347" t="str">
        <f t="shared" si="224"/>
        <v/>
      </c>
      <c r="S347" t="str">
        <f t="shared" si="225"/>
        <v/>
      </c>
      <c r="T347" t="str">
        <f t="shared" si="226"/>
        <v/>
      </c>
      <c r="U347" t="str">
        <f t="shared" si="227"/>
        <v/>
      </c>
      <c r="V347" t="str">
        <f t="shared" si="228"/>
        <v/>
      </c>
      <c r="W347" t="str">
        <f t="shared" si="229"/>
        <v/>
      </c>
      <c r="X347" t="str">
        <f t="shared" si="230"/>
        <v/>
      </c>
      <c r="Y347" t="str">
        <f t="shared" si="231"/>
        <v/>
      </c>
      <c r="Z347" t="str">
        <f t="shared" si="232"/>
        <v/>
      </c>
      <c r="AA347" t="str">
        <f t="shared" si="233"/>
        <v/>
      </c>
      <c r="AB347" t="str">
        <f t="shared" si="234"/>
        <v/>
      </c>
      <c r="AC347" t="str">
        <f t="shared" si="235"/>
        <v/>
      </c>
      <c r="AD347" t="str">
        <f t="shared" si="236"/>
        <v/>
      </c>
      <c r="AE347" t="str">
        <f t="shared" si="237"/>
        <v/>
      </c>
      <c r="AF347" t="str">
        <f t="shared" si="238"/>
        <v/>
      </c>
      <c r="AG347" t="str">
        <f t="shared" si="239"/>
        <v/>
      </c>
      <c r="AH347" t="str">
        <f t="shared" si="240"/>
        <v/>
      </c>
      <c r="AI347" t="str">
        <f t="shared" si="241"/>
        <v/>
      </c>
      <c r="AJ347" t="str">
        <f t="shared" si="242"/>
        <v/>
      </c>
      <c r="AK347" t="str">
        <f t="shared" si="243"/>
        <v/>
      </c>
      <c r="AL347" t="str">
        <f t="shared" si="244"/>
        <v/>
      </c>
      <c r="AM347" t="str">
        <f t="shared" si="245"/>
        <v/>
      </c>
      <c r="AN347" t="str">
        <f t="shared" si="246"/>
        <v/>
      </c>
      <c r="AO347" t="str">
        <f t="shared" si="247"/>
        <v/>
      </c>
      <c r="AP347" t="str">
        <f t="shared" si="248"/>
        <v/>
      </c>
      <c r="AQ347" t="str">
        <f t="shared" si="249"/>
        <v/>
      </c>
      <c r="AR347" t="str">
        <f t="shared" si="250"/>
        <v/>
      </c>
      <c r="AS347" t="str">
        <f t="shared" si="251"/>
        <v/>
      </c>
      <c r="AT347" t="str">
        <f t="shared" si="252"/>
        <v/>
      </c>
      <c r="AU347" t="str">
        <f t="shared" si="253"/>
        <v/>
      </c>
      <c r="AV347" t="str">
        <f t="shared" si="254"/>
        <v/>
      </c>
      <c r="AW347" t="str">
        <f t="shared" si="255"/>
        <v/>
      </c>
      <c r="AX347" t="str">
        <f t="shared" si="256"/>
        <v/>
      </c>
      <c r="AY347" t="str">
        <f t="shared" si="257"/>
        <v/>
      </c>
      <c r="AZ347" t="str">
        <f>IF(OR($A347="",$A347&lt;&gt;Ficha!$C$4),"",COUNTIF($A$2:$A347,Ficha!$C$4))</f>
        <v/>
      </c>
    </row>
    <row r="348" spans="1:52">
      <c r="A348" s="7" t="str">
        <f>IF(INDEX(Banco!$A:$A,ROW())="","",INDEX(Banco!$A:$A,ROW()))</f>
        <v/>
      </c>
      <c r="B348" s="7" t="str">
        <f>IF(INDEX(Banco!$B:$B,ROW())="","",INDEX(Banco!$B:$B,ROW()))</f>
        <v/>
      </c>
      <c r="C348" s="7" t="str">
        <f>IF(INDEX(Banco!$C:$C,ROW())="","",INDEX(Banco!$C:$C,ROW()))</f>
        <v/>
      </c>
      <c r="D348" s="8" t="str">
        <f>IF(INDEX(Banco!$D:$D,ROW())="","",INDEX(Banco!$D:$D,ROW()))</f>
        <v/>
      </c>
      <c r="E348" s="8" t="str">
        <f>IF(INDEX(Banco!$E:$E,ROW())="","",INDEX(Banco!$E:$E,ROW()))</f>
        <v/>
      </c>
      <c r="F348" s="9" t="str">
        <f>IF(INDEX(Banco!$F:$F,ROW())="","",INDEX(Banco!$F:$F,ROW()))</f>
        <v/>
      </c>
      <c r="G348" s="9" t="str">
        <f>IF(INDEX(Banco!$G:$G,ROW())="","",INDEX(Banco!$G:$G,ROW()))</f>
        <v/>
      </c>
      <c r="H348" s="7" t="str">
        <f>IF(INDEX(Banco!$H:$H,ROW())="","",INDEX(Banco!$H:$H,ROW()))</f>
        <v/>
      </c>
      <c r="I348" t="str">
        <f t="shared" si="215"/>
        <v/>
      </c>
      <c r="J348" s="10" t="str">
        <f t="shared" si="216"/>
        <v/>
      </c>
      <c r="K348" s="11" t="str">
        <f t="shared" si="217"/>
        <v>—</v>
      </c>
      <c r="L348" t="str">
        <f t="shared" si="218"/>
        <v/>
      </c>
      <c r="M348" s="11" t="str">
        <f t="shared" si="219"/>
        <v>—</v>
      </c>
      <c r="N348" t="str">
        <f t="shared" si="220"/>
        <v/>
      </c>
      <c r="O348" s="11" t="str">
        <f t="shared" si="221"/>
        <v>—</v>
      </c>
      <c r="P348" t="str">
        <f t="shared" si="222"/>
        <v/>
      </c>
      <c r="Q348" s="11" t="str">
        <f t="shared" si="223"/>
        <v>—</v>
      </c>
      <c r="R348" t="str">
        <f t="shared" si="224"/>
        <v/>
      </c>
      <c r="S348" t="str">
        <f t="shared" si="225"/>
        <v/>
      </c>
      <c r="T348" t="str">
        <f t="shared" si="226"/>
        <v/>
      </c>
      <c r="U348" t="str">
        <f t="shared" si="227"/>
        <v/>
      </c>
      <c r="V348" t="str">
        <f t="shared" si="228"/>
        <v/>
      </c>
      <c r="W348" t="str">
        <f t="shared" si="229"/>
        <v/>
      </c>
      <c r="X348" t="str">
        <f t="shared" si="230"/>
        <v/>
      </c>
      <c r="Y348" t="str">
        <f t="shared" si="231"/>
        <v/>
      </c>
      <c r="Z348" t="str">
        <f t="shared" si="232"/>
        <v/>
      </c>
      <c r="AA348" t="str">
        <f t="shared" si="233"/>
        <v/>
      </c>
      <c r="AB348" t="str">
        <f t="shared" si="234"/>
        <v/>
      </c>
      <c r="AC348" t="str">
        <f t="shared" si="235"/>
        <v/>
      </c>
      <c r="AD348" t="str">
        <f t="shared" si="236"/>
        <v/>
      </c>
      <c r="AE348" t="str">
        <f t="shared" si="237"/>
        <v/>
      </c>
      <c r="AF348" t="str">
        <f t="shared" si="238"/>
        <v/>
      </c>
      <c r="AG348" t="str">
        <f t="shared" si="239"/>
        <v/>
      </c>
      <c r="AH348" t="str">
        <f t="shared" si="240"/>
        <v/>
      </c>
      <c r="AI348" t="str">
        <f t="shared" si="241"/>
        <v/>
      </c>
      <c r="AJ348" t="str">
        <f t="shared" si="242"/>
        <v/>
      </c>
      <c r="AK348" t="str">
        <f t="shared" si="243"/>
        <v/>
      </c>
      <c r="AL348" t="str">
        <f t="shared" si="244"/>
        <v/>
      </c>
      <c r="AM348" t="str">
        <f t="shared" si="245"/>
        <v/>
      </c>
      <c r="AN348" t="str">
        <f t="shared" si="246"/>
        <v/>
      </c>
      <c r="AO348" t="str">
        <f t="shared" si="247"/>
        <v/>
      </c>
      <c r="AP348" t="str">
        <f t="shared" si="248"/>
        <v/>
      </c>
      <c r="AQ348" t="str">
        <f t="shared" si="249"/>
        <v/>
      </c>
      <c r="AR348" t="str">
        <f t="shared" si="250"/>
        <v/>
      </c>
      <c r="AS348" t="str">
        <f t="shared" si="251"/>
        <v/>
      </c>
      <c r="AT348" t="str">
        <f t="shared" si="252"/>
        <v/>
      </c>
      <c r="AU348" t="str">
        <f t="shared" si="253"/>
        <v/>
      </c>
      <c r="AV348" t="str">
        <f t="shared" si="254"/>
        <v/>
      </c>
      <c r="AW348" t="str">
        <f t="shared" si="255"/>
        <v/>
      </c>
      <c r="AX348" t="str">
        <f t="shared" si="256"/>
        <v/>
      </c>
      <c r="AY348" t="str">
        <f t="shared" si="257"/>
        <v/>
      </c>
      <c r="AZ348" t="str">
        <f>IF(OR($A348="",$A348&lt;&gt;Ficha!$C$4),"",COUNTIF($A$2:$A348,Ficha!$C$4))</f>
        <v/>
      </c>
    </row>
    <row r="349" spans="1:52">
      <c r="A349" s="7" t="str">
        <f>IF(INDEX(Banco!$A:$A,ROW())="","",INDEX(Banco!$A:$A,ROW()))</f>
        <v/>
      </c>
      <c r="B349" s="7" t="str">
        <f>IF(INDEX(Banco!$B:$B,ROW())="","",INDEX(Banco!$B:$B,ROW()))</f>
        <v/>
      </c>
      <c r="C349" s="7" t="str">
        <f>IF(INDEX(Banco!$C:$C,ROW())="","",INDEX(Banco!$C:$C,ROW()))</f>
        <v/>
      </c>
      <c r="D349" s="8" t="str">
        <f>IF(INDEX(Banco!$D:$D,ROW())="","",INDEX(Banco!$D:$D,ROW()))</f>
        <v/>
      </c>
      <c r="E349" s="8" t="str">
        <f>IF(INDEX(Banco!$E:$E,ROW())="","",INDEX(Banco!$E:$E,ROW()))</f>
        <v/>
      </c>
      <c r="F349" s="9" t="str">
        <f>IF(INDEX(Banco!$F:$F,ROW())="","",INDEX(Banco!$F:$F,ROW()))</f>
        <v/>
      </c>
      <c r="G349" s="9" t="str">
        <f>IF(INDEX(Banco!$G:$G,ROW())="","",INDEX(Banco!$G:$G,ROW()))</f>
        <v/>
      </c>
      <c r="H349" s="7" t="str">
        <f>IF(INDEX(Banco!$H:$H,ROW())="","",INDEX(Banco!$H:$H,ROW()))</f>
        <v/>
      </c>
      <c r="I349" t="str">
        <f t="shared" si="215"/>
        <v/>
      </c>
      <c r="J349" s="10" t="str">
        <f t="shared" si="216"/>
        <v/>
      </c>
      <c r="K349" s="11" t="str">
        <f t="shared" si="217"/>
        <v>—</v>
      </c>
      <c r="L349" t="str">
        <f t="shared" si="218"/>
        <v/>
      </c>
      <c r="M349" s="11" t="str">
        <f t="shared" si="219"/>
        <v>—</v>
      </c>
      <c r="N349" t="str">
        <f t="shared" si="220"/>
        <v/>
      </c>
      <c r="O349" s="11" t="str">
        <f t="shared" si="221"/>
        <v>—</v>
      </c>
      <c r="P349" t="str">
        <f t="shared" si="222"/>
        <v/>
      </c>
      <c r="Q349" s="11" t="str">
        <f t="shared" si="223"/>
        <v>—</v>
      </c>
      <c r="R349" t="str">
        <f t="shared" si="224"/>
        <v/>
      </c>
      <c r="S349" t="str">
        <f t="shared" si="225"/>
        <v/>
      </c>
      <c r="T349" t="str">
        <f t="shared" si="226"/>
        <v/>
      </c>
      <c r="U349" t="str">
        <f t="shared" si="227"/>
        <v/>
      </c>
      <c r="V349" t="str">
        <f t="shared" si="228"/>
        <v/>
      </c>
      <c r="W349" t="str">
        <f t="shared" si="229"/>
        <v/>
      </c>
      <c r="X349" t="str">
        <f t="shared" si="230"/>
        <v/>
      </c>
      <c r="Y349" t="str">
        <f t="shared" si="231"/>
        <v/>
      </c>
      <c r="Z349" t="str">
        <f t="shared" si="232"/>
        <v/>
      </c>
      <c r="AA349" t="str">
        <f t="shared" si="233"/>
        <v/>
      </c>
      <c r="AB349" t="str">
        <f t="shared" si="234"/>
        <v/>
      </c>
      <c r="AC349" t="str">
        <f t="shared" si="235"/>
        <v/>
      </c>
      <c r="AD349" t="str">
        <f t="shared" si="236"/>
        <v/>
      </c>
      <c r="AE349" t="str">
        <f t="shared" si="237"/>
        <v/>
      </c>
      <c r="AF349" t="str">
        <f t="shared" si="238"/>
        <v/>
      </c>
      <c r="AG349" t="str">
        <f t="shared" si="239"/>
        <v/>
      </c>
      <c r="AH349" t="str">
        <f t="shared" si="240"/>
        <v/>
      </c>
      <c r="AI349" t="str">
        <f t="shared" si="241"/>
        <v/>
      </c>
      <c r="AJ349" t="str">
        <f t="shared" si="242"/>
        <v/>
      </c>
      <c r="AK349" t="str">
        <f t="shared" si="243"/>
        <v/>
      </c>
      <c r="AL349" t="str">
        <f t="shared" si="244"/>
        <v/>
      </c>
      <c r="AM349" t="str">
        <f t="shared" si="245"/>
        <v/>
      </c>
      <c r="AN349" t="str">
        <f t="shared" si="246"/>
        <v/>
      </c>
      <c r="AO349" t="str">
        <f t="shared" si="247"/>
        <v/>
      </c>
      <c r="AP349" t="str">
        <f t="shared" si="248"/>
        <v/>
      </c>
      <c r="AQ349" t="str">
        <f t="shared" si="249"/>
        <v/>
      </c>
      <c r="AR349" t="str">
        <f t="shared" si="250"/>
        <v/>
      </c>
      <c r="AS349" t="str">
        <f t="shared" si="251"/>
        <v/>
      </c>
      <c r="AT349" t="str">
        <f t="shared" si="252"/>
        <v/>
      </c>
      <c r="AU349" t="str">
        <f t="shared" si="253"/>
        <v/>
      </c>
      <c r="AV349" t="str">
        <f t="shared" si="254"/>
        <v/>
      </c>
      <c r="AW349" t="str">
        <f t="shared" si="255"/>
        <v/>
      </c>
      <c r="AX349" t="str">
        <f t="shared" si="256"/>
        <v/>
      </c>
      <c r="AY349" t="str">
        <f t="shared" si="257"/>
        <v/>
      </c>
      <c r="AZ349" t="str">
        <f>IF(OR($A349="",$A349&lt;&gt;Ficha!$C$4),"",COUNTIF($A$2:$A349,Ficha!$C$4))</f>
        <v/>
      </c>
    </row>
    <row r="350" spans="1:52">
      <c r="A350" s="7" t="str">
        <f>IF(INDEX(Banco!$A:$A,ROW())="","",INDEX(Banco!$A:$A,ROW()))</f>
        <v/>
      </c>
      <c r="B350" s="7" t="str">
        <f>IF(INDEX(Banco!$B:$B,ROW())="","",INDEX(Banco!$B:$B,ROW()))</f>
        <v/>
      </c>
      <c r="C350" s="7" t="str">
        <f>IF(INDEX(Banco!$C:$C,ROW())="","",INDEX(Banco!$C:$C,ROW()))</f>
        <v/>
      </c>
      <c r="D350" s="8" t="str">
        <f>IF(INDEX(Banco!$D:$D,ROW())="","",INDEX(Banco!$D:$D,ROW()))</f>
        <v/>
      </c>
      <c r="E350" s="8" t="str">
        <f>IF(INDEX(Banco!$E:$E,ROW())="","",INDEX(Banco!$E:$E,ROW()))</f>
        <v/>
      </c>
      <c r="F350" s="9" t="str">
        <f>IF(INDEX(Banco!$F:$F,ROW())="","",INDEX(Banco!$F:$F,ROW()))</f>
        <v/>
      </c>
      <c r="G350" s="9" t="str">
        <f>IF(INDEX(Banco!$G:$G,ROW())="","",INDEX(Banco!$G:$G,ROW()))</f>
        <v/>
      </c>
      <c r="H350" s="7" t="str">
        <f>IF(INDEX(Banco!$H:$H,ROW())="","",INDEX(Banco!$H:$H,ROW()))</f>
        <v/>
      </c>
      <c r="I350" t="str">
        <f t="shared" si="215"/>
        <v/>
      </c>
      <c r="J350" s="10" t="str">
        <f t="shared" si="216"/>
        <v/>
      </c>
      <c r="K350" s="11" t="str">
        <f t="shared" si="217"/>
        <v>—</v>
      </c>
      <c r="L350" t="str">
        <f t="shared" si="218"/>
        <v/>
      </c>
      <c r="M350" s="11" t="str">
        <f t="shared" si="219"/>
        <v>—</v>
      </c>
      <c r="N350" t="str">
        <f t="shared" si="220"/>
        <v/>
      </c>
      <c r="O350" s="11" t="str">
        <f t="shared" si="221"/>
        <v>—</v>
      </c>
      <c r="P350" t="str">
        <f t="shared" si="222"/>
        <v/>
      </c>
      <c r="Q350" s="11" t="str">
        <f t="shared" si="223"/>
        <v>—</v>
      </c>
      <c r="R350" t="str">
        <f t="shared" si="224"/>
        <v/>
      </c>
      <c r="S350" t="str">
        <f t="shared" si="225"/>
        <v/>
      </c>
      <c r="T350" t="str">
        <f t="shared" si="226"/>
        <v/>
      </c>
      <c r="U350" t="str">
        <f t="shared" si="227"/>
        <v/>
      </c>
      <c r="V350" t="str">
        <f t="shared" si="228"/>
        <v/>
      </c>
      <c r="W350" t="str">
        <f t="shared" si="229"/>
        <v/>
      </c>
      <c r="X350" t="str">
        <f t="shared" si="230"/>
        <v/>
      </c>
      <c r="Y350" t="str">
        <f t="shared" si="231"/>
        <v/>
      </c>
      <c r="Z350" t="str">
        <f t="shared" si="232"/>
        <v/>
      </c>
      <c r="AA350" t="str">
        <f t="shared" si="233"/>
        <v/>
      </c>
      <c r="AB350" t="str">
        <f t="shared" si="234"/>
        <v/>
      </c>
      <c r="AC350" t="str">
        <f t="shared" si="235"/>
        <v/>
      </c>
      <c r="AD350" t="str">
        <f t="shared" si="236"/>
        <v/>
      </c>
      <c r="AE350" t="str">
        <f t="shared" si="237"/>
        <v/>
      </c>
      <c r="AF350" t="str">
        <f t="shared" si="238"/>
        <v/>
      </c>
      <c r="AG350" t="str">
        <f t="shared" si="239"/>
        <v/>
      </c>
      <c r="AH350" t="str">
        <f t="shared" si="240"/>
        <v/>
      </c>
      <c r="AI350" t="str">
        <f t="shared" si="241"/>
        <v/>
      </c>
      <c r="AJ350" t="str">
        <f t="shared" si="242"/>
        <v/>
      </c>
      <c r="AK350" t="str">
        <f t="shared" si="243"/>
        <v/>
      </c>
      <c r="AL350" t="str">
        <f t="shared" si="244"/>
        <v/>
      </c>
      <c r="AM350" t="str">
        <f t="shared" si="245"/>
        <v/>
      </c>
      <c r="AN350" t="str">
        <f t="shared" si="246"/>
        <v/>
      </c>
      <c r="AO350" t="str">
        <f t="shared" si="247"/>
        <v/>
      </c>
      <c r="AP350" t="str">
        <f t="shared" si="248"/>
        <v/>
      </c>
      <c r="AQ350" t="str">
        <f t="shared" si="249"/>
        <v/>
      </c>
      <c r="AR350" t="str">
        <f t="shared" si="250"/>
        <v/>
      </c>
      <c r="AS350" t="str">
        <f t="shared" si="251"/>
        <v/>
      </c>
      <c r="AT350" t="str">
        <f t="shared" si="252"/>
        <v/>
      </c>
      <c r="AU350" t="str">
        <f t="shared" si="253"/>
        <v/>
      </c>
      <c r="AV350" t="str">
        <f t="shared" si="254"/>
        <v/>
      </c>
      <c r="AW350" t="str">
        <f t="shared" si="255"/>
        <v/>
      </c>
      <c r="AX350" t="str">
        <f t="shared" si="256"/>
        <v/>
      </c>
      <c r="AY350" t="str">
        <f t="shared" si="257"/>
        <v/>
      </c>
      <c r="AZ350" t="str">
        <f>IF(OR($A350="",$A350&lt;&gt;Ficha!$C$4),"",COUNTIF($A$2:$A350,Ficha!$C$4))</f>
        <v/>
      </c>
    </row>
    <row r="351" spans="1:52">
      <c r="A351" s="7" t="str">
        <f>IF(INDEX(Banco!$A:$A,ROW())="","",INDEX(Banco!$A:$A,ROW()))</f>
        <v/>
      </c>
      <c r="B351" s="7" t="str">
        <f>IF(INDEX(Banco!$B:$B,ROW())="","",INDEX(Banco!$B:$B,ROW()))</f>
        <v/>
      </c>
      <c r="C351" s="7" t="str">
        <f>IF(INDEX(Banco!$C:$C,ROW())="","",INDEX(Banco!$C:$C,ROW()))</f>
        <v/>
      </c>
      <c r="D351" s="8" t="str">
        <f>IF(INDEX(Banco!$D:$D,ROW())="","",INDEX(Banco!$D:$D,ROW()))</f>
        <v/>
      </c>
      <c r="E351" s="8" t="str">
        <f>IF(INDEX(Banco!$E:$E,ROW())="","",INDEX(Banco!$E:$E,ROW()))</f>
        <v/>
      </c>
      <c r="F351" s="9" t="str">
        <f>IF(INDEX(Banco!$F:$F,ROW())="","",INDEX(Banco!$F:$F,ROW()))</f>
        <v/>
      </c>
      <c r="G351" s="9" t="str">
        <f>IF(INDEX(Banco!$G:$G,ROW())="","",INDEX(Banco!$G:$G,ROW()))</f>
        <v/>
      </c>
      <c r="H351" s="7" t="str">
        <f>IF(INDEX(Banco!$H:$H,ROW())="","",INDEX(Banco!$H:$H,ROW()))</f>
        <v/>
      </c>
      <c r="I351" t="str">
        <f t="shared" si="215"/>
        <v/>
      </c>
      <c r="J351" s="10" t="str">
        <f t="shared" si="216"/>
        <v/>
      </c>
      <c r="K351" s="11" t="str">
        <f t="shared" si="217"/>
        <v>—</v>
      </c>
      <c r="L351" t="str">
        <f t="shared" si="218"/>
        <v/>
      </c>
      <c r="M351" s="11" t="str">
        <f t="shared" si="219"/>
        <v>—</v>
      </c>
      <c r="N351" t="str">
        <f t="shared" si="220"/>
        <v/>
      </c>
      <c r="O351" s="11" t="str">
        <f t="shared" si="221"/>
        <v>—</v>
      </c>
      <c r="P351" t="str">
        <f t="shared" si="222"/>
        <v/>
      </c>
      <c r="Q351" s="11" t="str">
        <f t="shared" si="223"/>
        <v>—</v>
      </c>
      <c r="R351" t="str">
        <f t="shared" si="224"/>
        <v/>
      </c>
      <c r="S351" t="str">
        <f t="shared" si="225"/>
        <v/>
      </c>
      <c r="T351" t="str">
        <f t="shared" si="226"/>
        <v/>
      </c>
      <c r="U351" t="str">
        <f t="shared" si="227"/>
        <v/>
      </c>
      <c r="V351" t="str">
        <f t="shared" si="228"/>
        <v/>
      </c>
      <c r="W351" t="str">
        <f t="shared" si="229"/>
        <v/>
      </c>
      <c r="X351" t="str">
        <f t="shared" si="230"/>
        <v/>
      </c>
      <c r="Y351" t="str">
        <f t="shared" si="231"/>
        <v/>
      </c>
      <c r="Z351" t="str">
        <f t="shared" si="232"/>
        <v/>
      </c>
      <c r="AA351" t="str">
        <f t="shared" si="233"/>
        <v/>
      </c>
      <c r="AB351" t="str">
        <f t="shared" si="234"/>
        <v/>
      </c>
      <c r="AC351" t="str">
        <f t="shared" si="235"/>
        <v/>
      </c>
      <c r="AD351" t="str">
        <f t="shared" si="236"/>
        <v/>
      </c>
      <c r="AE351" t="str">
        <f t="shared" si="237"/>
        <v/>
      </c>
      <c r="AF351" t="str">
        <f t="shared" si="238"/>
        <v/>
      </c>
      <c r="AG351" t="str">
        <f t="shared" si="239"/>
        <v/>
      </c>
      <c r="AH351" t="str">
        <f t="shared" si="240"/>
        <v/>
      </c>
      <c r="AI351" t="str">
        <f t="shared" si="241"/>
        <v/>
      </c>
      <c r="AJ351" t="str">
        <f t="shared" si="242"/>
        <v/>
      </c>
      <c r="AK351" t="str">
        <f t="shared" si="243"/>
        <v/>
      </c>
      <c r="AL351" t="str">
        <f t="shared" si="244"/>
        <v/>
      </c>
      <c r="AM351" t="str">
        <f t="shared" si="245"/>
        <v/>
      </c>
      <c r="AN351" t="str">
        <f t="shared" si="246"/>
        <v/>
      </c>
      <c r="AO351" t="str">
        <f t="shared" si="247"/>
        <v/>
      </c>
      <c r="AP351" t="str">
        <f t="shared" si="248"/>
        <v/>
      </c>
      <c r="AQ351" t="str">
        <f t="shared" si="249"/>
        <v/>
      </c>
      <c r="AR351" t="str">
        <f t="shared" si="250"/>
        <v/>
      </c>
      <c r="AS351" t="str">
        <f t="shared" si="251"/>
        <v/>
      </c>
      <c r="AT351" t="str">
        <f t="shared" si="252"/>
        <v/>
      </c>
      <c r="AU351" t="str">
        <f t="shared" si="253"/>
        <v/>
      </c>
      <c r="AV351" t="str">
        <f t="shared" si="254"/>
        <v/>
      </c>
      <c r="AW351" t="str">
        <f t="shared" si="255"/>
        <v/>
      </c>
      <c r="AX351" t="str">
        <f t="shared" si="256"/>
        <v/>
      </c>
      <c r="AY351" t="str">
        <f t="shared" si="257"/>
        <v/>
      </c>
      <c r="AZ351" t="str">
        <f>IF(OR($A351="",$A351&lt;&gt;Ficha!$C$4),"",COUNTIF($A$2:$A351,Ficha!$C$4))</f>
        <v/>
      </c>
    </row>
    <row r="352" spans="1:52">
      <c r="A352" s="7" t="str">
        <f>IF(INDEX(Banco!$A:$A,ROW())="","",INDEX(Banco!$A:$A,ROW()))</f>
        <v/>
      </c>
      <c r="B352" s="7" t="str">
        <f>IF(INDEX(Banco!$B:$B,ROW())="","",INDEX(Banco!$B:$B,ROW()))</f>
        <v/>
      </c>
      <c r="C352" s="7" t="str">
        <f>IF(INDEX(Banco!$C:$C,ROW())="","",INDEX(Banco!$C:$C,ROW()))</f>
        <v/>
      </c>
      <c r="D352" s="8" t="str">
        <f>IF(INDEX(Banco!$D:$D,ROW())="","",INDEX(Banco!$D:$D,ROW()))</f>
        <v/>
      </c>
      <c r="E352" s="8" t="str">
        <f>IF(INDEX(Banco!$E:$E,ROW())="","",INDEX(Banco!$E:$E,ROW()))</f>
        <v/>
      </c>
      <c r="F352" s="9" t="str">
        <f>IF(INDEX(Banco!$F:$F,ROW())="","",INDEX(Banco!$F:$F,ROW()))</f>
        <v/>
      </c>
      <c r="G352" s="9" t="str">
        <f>IF(INDEX(Banco!$G:$G,ROW())="","",INDEX(Banco!$G:$G,ROW()))</f>
        <v/>
      </c>
      <c r="H352" s="7" t="str">
        <f>IF(INDEX(Banco!$H:$H,ROW())="","",INDEX(Banco!$H:$H,ROW()))</f>
        <v/>
      </c>
      <c r="I352" t="str">
        <f t="shared" si="215"/>
        <v/>
      </c>
      <c r="J352" s="10" t="str">
        <f t="shared" si="216"/>
        <v/>
      </c>
      <c r="K352" s="11" t="str">
        <f t="shared" si="217"/>
        <v>—</v>
      </c>
      <c r="L352" t="str">
        <f t="shared" si="218"/>
        <v/>
      </c>
      <c r="M352" s="11" t="str">
        <f t="shared" si="219"/>
        <v>—</v>
      </c>
      <c r="N352" t="str">
        <f t="shared" si="220"/>
        <v/>
      </c>
      <c r="O352" s="11" t="str">
        <f t="shared" si="221"/>
        <v>—</v>
      </c>
      <c r="P352" t="str">
        <f t="shared" si="222"/>
        <v/>
      </c>
      <c r="Q352" s="11" t="str">
        <f t="shared" si="223"/>
        <v>—</v>
      </c>
      <c r="R352" t="str">
        <f t="shared" si="224"/>
        <v/>
      </c>
      <c r="S352" t="str">
        <f t="shared" si="225"/>
        <v/>
      </c>
      <c r="T352" t="str">
        <f t="shared" si="226"/>
        <v/>
      </c>
      <c r="U352" t="str">
        <f t="shared" si="227"/>
        <v/>
      </c>
      <c r="V352" t="str">
        <f t="shared" si="228"/>
        <v/>
      </c>
      <c r="W352" t="str">
        <f t="shared" si="229"/>
        <v/>
      </c>
      <c r="X352" t="str">
        <f t="shared" si="230"/>
        <v/>
      </c>
      <c r="Y352" t="str">
        <f t="shared" si="231"/>
        <v/>
      </c>
      <c r="Z352" t="str">
        <f t="shared" si="232"/>
        <v/>
      </c>
      <c r="AA352" t="str">
        <f t="shared" si="233"/>
        <v/>
      </c>
      <c r="AB352" t="str">
        <f t="shared" si="234"/>
        <v/>
      </c>
      <c r="AC352" t="str">
        <f t="shared" si="235"/>
        <v/>
      </c>
      <c r="AD352" t="str">
        <f t="shared" si="236"/>
        <v/>
      </c>
      <c r="AE352" t="str">
        <f t="shared" si="237"/>
        <v/>
      </c>
      <c r="AF352" t="str">
        <f t="shared" si="238"/>
        <v/>
      </c>
      <c r="AG352" t="str">
        <f t="shared" si="239"/>
        <v/>
      </c>
      <c r="AH352" t="str">
        <f t="shared" si="240"/>
        <v/>
      </c>
      <c r="AI352" t="str">
        <f t="shared" si="241"/>
        <v/>
      </c>
      <c r="AJ352" t="str">
        <f t="shared" si="242"/>
        <v/>
      </c>
      <c r="AK352" t="str">
        <f t="shared" si="243"/>
        <v/>
      </c>
      <c r="AL352" t="str">
        <f t="shared" si="244"/>
        <v/>
      </c>
      <c r="AM352" t="str">
        <f t="shared" si="245"/>
        <v/>
      </c>
      <c r="AN352" t="str">
        <f t="shared" si="246"/>
        <v/>
      </c>
      <c r="AO352" t="str">
        <f t="shared" si="247"/>
        <v/>
      </c>
      <c r="AP352" t="str">
        <f t="shared" si="248"/>
        <v/>
      </c>
      <c r="AQ352" t="str">
        <f t="shared" si="249"/>
        <v/>
      </c>
      <c r="AR352" t="str">
        <f t="shared" si="250"/>
        <v/>
      </c>
      <c r="AS352" t="str">
        <f t="shared" si="251"/>
        <v/>
      </c>
      <c r="AT352" t="str">
        <f t="shared" si="252"/>
        <v/>
      </c>
      <c r="AU352" t="str">
        <f t="shared" si="253"/>
        <v/>
      </c>
      <c r="AV352" t="str">
        <f t="shared" si="254"/>
        <v/>
      </c>
      <c r="AW352" t="str">
        <f t="shared" si="255"/>
        <v/>
      </c>
      <c r="AX352" t="str">
        <f t="shared" si="256"/>
        <v/>
      </c>
      <c r="AY352" t="str">
        <f t="shared" si="257"/>
        <v/>
      </c>
      <c r="AZ352" t="str">
        <f>IF(OR($A352="",$A352&lt;&gt;Ficha!$C$4),"",COUNTIF($A$2:$A352,Ficha!$C$4))</f>
        <v/>
      </c>
    </row>
    <row r="353" spans="1:52">
      <c r="A353" s="7" t="str">
        <f>IF(INDEX(Banco!$A:$A,ROW())="","",INDEX(Banco!$A:$A,ROW()))</f>
        <v/>
      </c>
      <c r="B353" s="7" t="str">
        <f>IF(INDEX(Banco!$B:$B,ROW())="","",INDEX(Banco!$B:$B,ROW()))</f>
        <v/>
      </c>
      <c r="C353" s="7" t="str">
        <f>IF(INDEX(Banco!$C:$C,ROW())="","",INDEX(Banco!$C:$C,ROW()))</f>
        <v/>
      </c>
      <c r="D353" s="8" t="str">
        <f>IF(INDEX(Banco!$D:$D,ROW())="","",INDEX(Banco!$D:$D,ROW()))</f>
        <v/>
      </c>
      <c r="E353" s="8" t="str">
        <f>IF(INDEX(Banco!$E:$E,ROW())="","",INDEX(Banco!$E:$E,ROW()))</f>
        <v/>
      </c>
      <c r="F353" s="9" t="str">
        <f>IF(INDEX(Banco!$F:$F,ROW())="","",INDEX(Banco!$F:$F,ROW()))</f>
        <v/>
      </c>
      <c r="G353" s="9" t="str">
        <f>IF(INDEX(Banco!$G:$G,ROW())="","",INDEX(Banco!$G:$G,ROW()))</f>
        <v/>
      </c>
      <c r="H353" s="7" t="str">
        <f>IF(INDEX(Banco!$H:$H,ROW())="","",INDEX(Banco!$H:$H,ROW()))</f>
        <v/>
      </c>
      <c r="I353" t="str">
        <f t="shared" si="215"/>
        <v/>
      </c>
      <c r="J353" s="10" t="str">
        <f t="shared" si="216"/>
        <v/>
      </c>
      <c r="K353" s="11" t="str">
        <f t="shared" si="217"/>
        <v>—</v>
      </c>
      <c r="L353" t="str">
        <f t="shared" si="218"/>
        <v/>
      </c>
      <c r="M353" s="11" t="str">
        <f t="shared" si="219"/>
        <v>—</v>
      </c>
      <c r="N353" t="str">
        <f t="shared" si="220"/>
        <v/>
      </c>
      <c r="O353" s="11" t="str">
        <f t="shared" si="221"/>
        <v>—</v>
      </c>
      <c r="P353" t="str">
        <f t="shared" si="222"/>
        <v/>
      </c>
      <c r="Q353" s="11" t="str">
        <f t="shared" si="223"/>
        <v>—</v>
      </c>
      <c r="R353" t="str">
        <f t="shared" si="224"/>
        <v/>
      </c>
      <c r="S353" t="str">
        <f t="shared" si="225"/>
        <v/>
      </c>
      <c r="T353" t="str">
        <f t="shared" si="226"/>
        <v/>
      </c>
      <c r="U353" t="str">
        <f t="shared" si="227"/>
        <v/>
      </c>
      <c r="V353" t="str">
        <f t="shared" si="228"/>
        <v/>
      </c>
      <c r="W353" t="str">
        <f t="shared" si="229"/>
        <v/>
      </c>
      <c r="X353" t="str">
        <f t="shared" si="230"/>
        <v/>
      </c>
      <c r="Y353" t="str">
        <f t="shared" si="231"/>
        <v/>
      </c>
      <c r="Z353" t="str">
        <f t="shared" si="232"/>
        <v/>
      </c>
      <c r="AA353" t="str">
        <f t="shared" si="233"/>
        <v/>
      </c>
      <c r="AB353" t="str">
        <f t="shared" si="234"/>
        <v/>
      </c>
      <c r="AC353" t="str">
        <f t="shared" si="235"/>
        <v/>
      </c>
      <c r="AD353" t="str">
        <f t="shared" si="236"/>
        <v/>
      </c>
      <c r="AE353" t="str">
        <f t="shared" si="237"/>
        <v/>
      </c>
      <c r="AF353" t="str">
        <f t="shared" si="238"/>
        <v/>
      </c>
      <c r="AG353" t="str">
        <f t="shared" si="239"/>
        <v/>
      </c>
      <c r="AH353" t="str">
        <f t="shared" si="240"/>
        <v/>
      </c>
      <c r="AI353" t="str">
        <f t="shared" si="241"/>
        <v/>
      </c>
      <c r="AJ353" t="str">
        <f t="shared" si="242"/>
        <v/>
      </c>
      <c r="AK353" t="str">
        <f t="shared" si="243"/>
        <v/>
      </c>
      <c r="AL353" t="str">
        <f t="shared" si="244"/>
        <v/>
      </c>
      <c r="AM353" t="str">
        <f t="shared" si="245"/>
        <v/>
      </c>
      <c r="AN353" t="str">
        <f t="shared" si="246"/>
        <v/>
      </c>
      <c r="AO353" t="str">
        <f t="shared" si="247"/>
        <v/>
      </c>
      <c r="AP353" t="str">
        <f t="shared" si="248"/>
        <v/>
      </c>
      <c r="AQ353" t="str">
        <f t="shared" si="249"/>
        <v/>
      </c>
      <c r="AR353" t="str">
        <f t="shared" si="250"/>
        <v/>
      </c>
      <c r="AS353" t="str">
        <f t="shared" si="251"/>
        <v/>
      </c>
      <c r="AT353" t="str">
        <f t="shared" si="252"/>
        <v/>
      </c>
      <c r="AU353" t="str">
        <f t="shared" si="253"/>
        <v/>
      </c>
      <c r="AV353" t="str">
        <f t="shared" si="254"/>
        <v/>
      </c>
      <c r="AW353" t="str">
        <f t="shared" si="255"/>
        <v/>
      </c>
      <c r="AX353" t="str">
        <f t="shared" si="256"/>
        <v/>
      </c>
      <c r="AY353" t="str">
        <f t="shared" si="257"/>
        <v/>
      </c>
      <c r="AZ353" t="str">
        <f>IF(OR($A353="",$A353&lt;&gt;Ficha!$C$4),"",COUNTIF($A$2:$A353,Ficha!$C$4))</f>
        <v/>
      </c>
    </row>
    <row r="354" spans="1:52">
      <c r="A354" s="7" t="str">
        <f>IF(INDEX(Banco!$A:$A,ROW())="","",INDEX(Banco!$A:$A,ROW()))</f>
        <v/>
      </c>
      <c r="B354" s="7" t="str">
        <f>IF(INDEX(Banco!$B:$B,ROW())="","",INDEX(Banco!$B:$B,ROW()))</f>
        <v/>
      </c>
      <c r="C354" s="7" t="str">
        <f>IF(INDEX(Banco!$C:$C,ROW())="","",INDEX(Banco!$C:$C,ROW()))</f>
        <v/>
      </c>
      <c r="D354" s="8" t="str">
        <f>IF(INDEX(Banco!$D:$D,ROW())="","",INDEX(Banco!$D:$D,ROW()))</f>
        <v/>
      </c>
      <c r="E354" s="8" t="str">
        <f>IF(INDEX(Banco!$E:$E,ROW())="","",INDEX(Banco!$E:$E,ROW()))</f>
        <v/>
      </c>
      <c r="F354" s="9" t="str">
        <f>IF(INDEX(Banco!$F:$F,ROW())="","",INDEX(Banco!$F:$F,ROW()))</f>
        <v/>
      </c>
      <c r="G354" s="9" t="str">
        <f>IF(INDEX(Banco!$G:$G,ROW())="","",INDEX(Banco!$G:$G,ROW()))</f>
        <v/>
      </c>
      <c r="H354" s="7" t="str">
        <f>IF(INDEX(Banco!$H:$H,ROW())="","",INDEX(Banco!$H:$H,ROW()))</f>
        <v/>
      </c>
      <c r="I354" t="str">
        <f t="shared" si="215"/>
        <v/>
      </c>
      <c r="J354" s="10" t="str">
        <f t="shared" si="216"/>
        <v/>
      </c>
      <c r="K354" s="11" t="str">
        <f t="shared" si="217"/>
        <v>—</v>
      </c>
      <c r="L354" t="str">
        <f t="shared" si="218"/>
        <v/>
      </c>
      <c r="M354" s="11" t="str">
        <f t="shared" si="219"/>
        <v>—</v>
      </c>
      <c r="N354" t="str">
        <f t="shared" si="220"/>
        <v/>
      </c>
      <c r="O354" s="11" t="str">
        <f t="shared" si="221"/>
        <v>—</v>
      </c>
      <c r="P354" t="str">
        <f t="shared" si="222"/>
        <v/>
      </c>
      <c r="Q354" s="11" t="str">
        <f t="shared" si="223"/>
        <v>—</v>
      </c>
      <c r="R354" t="str">
        <f t="shared" si="224"/>
        <v/>
      </c>
      <c r="S354" t="str">
        <f t="shared" si="225"/>
        <v/>
      </c>
      <c r="T354" t="str">
        <f t="shared" si="226"/>
        <v/>
      </c>
      <c r="U354" t="str">
        <f t="shared" si="227"/>
        <v/>
      </c>
      <c r="V354" t="str">
        <f t="shared" si="228"/>
        <v/>
      </c>
      <c r="W354" t="str">
        <f t="shared" si="229"/>
        <v/>
      </c>
      <c r="X354" t="str">
        <f t="shared" si="230"/>
        <v/>
      </c>
      <c r="Y354" t="str">
        <f t="shared" si="231"/>
        <v/>
      </c>
      <c r="Z354" t="str">
        <f t="shared" si="232"/>
        <v/>
      </c>
      <c r="AA354" t="str">
        <f t="shared" si="233"/>
        <v/>
      </c>
      <c r="AB354" t="str">
        <f t="shared" si="234"/>
        <v/>
      </c>
      <c r="AC354" t="str">
        <f t="shared" si="235"/>
        <v/>
      </c>
      <c r="AD354" t="str">
        <f t="shared" si="236"/>
        <v/>
      </c>
      <c r="AE354" t="str">
        <f t="shared" si="237"/>
        <v/>
      </c>
      <c r="AF354" t="str">
        <f t="shared" si="238"/>
        <v/>
      </c>
      <c r="AG354" t="str">
        <f t="shared" si="239"/>
        <v/>
      </c>
      <c r="AH354" t="str">
        <f t="shared" si="240"/>
        <v/>
      </c>
      <c r="AI354" t="str">
        <f t="shared" si="241"/>
        <v/>
      </c>
      <c r="AJ354" t="str">
        <f t="shared" si="242"/>
        <v/>
      </c>
      <c r="AK354" t="str">
        <f t="shared" si="243"/>
        <v/>
      </c>
      <c r="AL354" t="str">
        <f t="shared" si="244"/>
        <v/>
      </c>
      <c r="AM354" t="str">
        <f t="shared" si="245"/>
        <v/>
      </c>
      <c r="AN354" t="str">
        <f t="shared" si="246"/>
        <v/>
      </c>
      <c r="AO354" t="str">
        <f t="shared" si="247"/>
        <v/>
      </c>
      <c r="AP354" t="str">
        <f t="shared" si="248"/>
        <v/>
      </c>
      <c r="AQ354" t="str">
        <f t="shared" si="249"/>
        <v/>
      </c>
      <c r="AR354" t="str">
        <f t="shared" si="250"/>
        <v/>
      </c>
      <c r="AS354" t="str">
        <f t="shared" si="251"/>
        <v/>
      </c>
      <c r="AT354" t="str">
        <f t="shared" si="252"/>
        <v/>
      </c>
      <c r="AU354" t="str">
        <f t="shared" si="253"/>
        <v/>
      </c>
      <c r="AV354" t="str">
        <f t="shared" si="254"/>
        <v/>
      </c>
      <c r="AW354" t="str">
        <f t="shared" si="255"/>
        <v/>
      </c>
      <c r="AX354" t="str">
        <f t="shared" si="256"/>
        <v/>
      </c>
      <c r="AY354" t="str">
        <f t="shared" si="257"/>
        <v/>
      </c>
      <c r="AZ354" t="str">
        <f>IF(OR($A354="",$A354&lt;&gt;Ficha!$C$4),"",COUNTIF($A$2:$A354,Ficha!$C$4))</f>
        <v/>
      </c>
    </row>
    <row r="355" spans="1:52">
      <c r="A355" s="7" t="str">
        <f>IF(INDEX(Banco!$A:$A,ROW())="","",INDEX(Banco!$A:$A,ROW()))</f>
        <v/>
      </c>
      <c r="B355" s="7" t="str">
        <f>IF(INDEX(Banco!$B:$B,ROW())="","",INDEX(Banco!$B:$B,ROW()))</f>
        <v/>
      </c>
      <c r="C355" s="7" t="str">
        <f>IF(INDEX(Banco!$C:$C,ROW())="","",INDEX(Banco!$C:$C,ROW()))</f>
        <v/>
      </c>
      <c r="D355" s="8" t="str">
        <f>IF(INDEX(Banco!$D:$D,ROW())="","",INDEX(Banco!$D:$D,ROW()))</f>
        <v/>
      </c>
      <c r="E355" s="8" t="str">
        <f>IF(INDEX(Banco!$E:$E,ROW())="","",INDEX(Banco!$E:$E,ROW()))</f>
        <v/>
      </c>
      <c r="F355" s="9" t="str">
        <f>IF(INDEX(Banco!$F:$F,ROW())="","",INDEX(Banco!$F:$F,ROW()))</f>
        <v/>
      </c>
      <c r="G355" s="9" t="str">
        <f>IF(INDEX(Banco!$G:$G,ROW())="","",INDEX(Banco!$G:$G,ROW()))</f>
        <v/>
      </c>
      <c r="H355" s="7" t="str">
        <f>IF(INDEX(Banco!$H:$H,ROW())="","",INDEX(Banco!$H:$H,ROW()))</f>
        <v/>
      </c>
      <c r="I355" t="str">
        <f t="shared" si="215"/>
        <v/>
      </c>
      <c r="J355" s="10" t="str">
        <f t="shared" si="216"/>
        <v/>
      </c>
      <c r="K355" s="11" t="str">
        <f t="shared" si="217"/>
        <v>—</v>
      </c>
      <c r="L355" t="str">
        <f t="shared" si="218"/>
        <v/>
      </c>
      <c r="M355" s="11" t="str">
        <f t="shared" si="219"/>
        <v>—</v>
      </c>
      <c r="N355" t="str">
        <f t="shared" si="220"/>
        <v/>
      </c>
      <c r="O355" s="11" t="str">
        <f t="shared" si="221"/>
        <v>—</v>
      </c>
      <c r="P355" t="str">
        <f t="shared" si="222"/>
        <v/>
      </c>
      <c r="Q355" s="11" t="str">
        <f t="shared" si="223"/>
        <v>—</v>
      </c>
      <c r="R355" t="str">
        <f t="shared" si="224"/>
        <v/>
      </c>
      <c r="S355" t="str">
        <f t="shared" si="225"/>
        <v/>
      </c>
      <c r="T355" t="str">
        <f t="shared" si="226"/>
        <v/>
      </c>
      <c r="U355" t="str">
        <f t="shared" si="227"/>
        <v/>
      </c>
      <c r="V355" t="str">
        <f t="shared" si="228"/>
        <v/>
      </c>
      <c r="W355" t="str">
        <f t="shared" si="229"/>
        <v/>
      </c>
      <c r="X355" t="str">
        <f t="shared" si="230"/>
        <v/>
      </c>
      <c r="Y355" t="str">
        <f t="shared" si="231"/>
        <v/>
      </c>
      <c r="Z355" t="str">
        <f t="shared" si="232"/>
        <v/>
      </c>
      <c r="AA355" t="str">
        <f t="shared" si="233"/>
        <v/>
      </c>
      <c r="AB355" t="str">
        <f t="shared" si="234"/>
        <v/>
      </c>
      <c r="AC355" t="str">
        <f t="shared" si="235"/>
        <v/>
      </c>
      <c r="AD355" t="str">
        <f t="shared" si="236"/>
        <v/>
      </c>
      <c r="AE355" t="str">
        <f t="shared" si="237"/>
        <v/>
      </c>
      <c r="AF355" t="str">
        <f t="shared" si="238"/>
        <v/>
      </c>
      <c r="AG355" t="str">
        <f t="shared" si="239"/>
        <v/>
      </c>
      <c r="AH355" t="str">
        <f t="shared" si="240"/>
        <v/>
      </c>
      <c r="AI355" t="str">
        <f t="shared" si="241"/>
        <v/>
      </c>
      <c r="AJ355" t="str">
        <f t="shared" si="242"/>
        <v/>
      </c>
      <c r="AK355" t="str">
        <f t="shared" si="243"/>
        <v/>
      </c>
      <c r="AL355" t="str">
        <f t="shared" si="244"/>
        <v/>
      </c>
      <c r="AM355" t="str">
        <f t="shared" si="245"/>
        <v/>
      </c>
      <c r="AN355" t="str">
        <f t="shared" si="246"/>
        <v/>
      </c>
      <c r="AO355" t="str">
        <f t="shared" si="247"/>
        <v/>
      </c>
      <c r="AP355" t="str">
        <f t="shared" si="248"/>
        <v/>
      </c>
      <c r="AQ355" t="str">
        <f t="shared" si="249"/>
        <v/>
      </c>
      <c r="AR355" t="str">
        <f t="shared" si="250"/>
        <v/>
      </c>
      <c r="AS355" t="str">
        <f t="shared" si="251"/>
        <v/>
      </c>
      <c r="AT355" t="str">
        <f t="shared" si="252"/>
        <v/>
      </c>
      <c r="AU355" t="str">
        <f t="shared" si="253"/>
        <v/>
      </c>
      <c r="AV355" t="str">
        <f t="shared" si="254"/>
        <v/>
      </c>
      <c r="AW355" t="str">
        <f t="shared" si="255"/>
        <v/>
      </c>
      <c r="AX355" t="str">
        <f t="shared" si="256"/>
        <v/>
      </c>
      <c r="AY355" t="str">
        <f t="shared" si="257"/>
        <v/>
      </c>
      <c r="AZ355" t="str">
        <f>IF(OR($A355="",$A355&lt;&gt;Ficha!$C$4),"",COUNTIF($A$2:$A355,Ficha!$C$4))</f>
        <v/>
      </c>
    </row>
    <row r="356" spans="1:52">
      <c r="A356" s="7" t="str">
        <f>IF(INDEX(Banco!$A:$A,ROW())="","",INDEX(Banco!$A:$A,ROW()))</f>
        <v/>
      </c>
      <c r="B356" s="7" t="str">
        <f>IF(INDEX(Banco!$B:$B,ROW())="","",INDEX(Banco!$B:$B,ROW()))</f>
        <v/>
      </c>
      <c r="C356" s="7" t="str">
        <f>IF(INDEX(Banco!$C:$C,ROW())="","",INDEX(Banco!$C:$C,ROW()))</f>
        <v/>
      </c>
      <c r="D356" s="8" t="str">
        <f>IF(INDEX(Banco!$D:$D,ROW())="","",INDEX(Banco!$D:$D,ROW()))</f>
        <v/>
      </c>
      <c r="E356" s="8" t="str">
        <f>IF(INDEX(Banco!$E:$E,ROW())="","",INDEX(Banco!$E:$E,ROW()))</f>
        <v/>
      </c>
      <c r="F356" s="9" t="str">
        <f>IF(INDEX(Banco!$F:$F,ROW())="","",INDEX(Banco!$F:$F,ROW()))</f>
        <v/>
      </c>
      <c r="G356" s="9" t="str">
        <f>IF(INDEX(Banco!$G:$G,ROW())="","",INDEX(Banco!$G:$G,ROW()))</f>
        <v/>
      </c>
      <c r="H356" s="7" t="str">
        <f>IF(INDEX(Banco!$H:$H,ROW())="","",INDEX(Banco!$H:$H,ROW()))</f>
        <v/>
      </c>
      <c r="I356" t="str">
        <f t="shared" si="215"/>
        <v/>
      </c>
      <c r="J356" s="10" t="str">
        <f t="shared" si="216"/>
        <v/>
      </c>
      <c r="K356" s="11" t="str">
        <f t="shared" si="217"/>
        <v>—</v>
      </c>
      <c r="L356" t="str">
        <f t="shared" si="218"/>
        <v/>
      </c>
      <c r="M356" s="11" t="str">
        <f t="shared" si="219"/>
        <v>—</v>
      </c>
      <c r="N356" t="str">
        <f t="shared" si="220"/>
        <v/>
      </c>
      <c r="O356" s="11" t="str">
        <f t="shared" si="221"/>
        <v>—</v>
      </c>
      <c r="P356" t="str">
        <f t="shared" si="222"/>
        <v/>
      </c>
      <c r="Q356" s="11" t="str">
        <f t="shared" si="223"/>
        <v>—</v>
      </c>
      <c r="R356" t="str">
        <f t="shared" si="224"/>
        <v/>
      </c>
      <c r="S356" t="str">
        <f t="shared" si="225"/>
        <v/>
      </c>
      <c r="T356" t="str">
        <f t="shared" si="226"/>
        <v/>
      </c>
      <c r="U356" t="str">
        <f t="shared" si="227"/>
        <v/>
      </c>
      <c r="V356" t="str">
        <f t="shared" si="228"/>
        <v/>
      </c>
      <c r="W356" t="str">
        <f t="shared" si="229"/>
        <v/>
      </c>
      <c r="X356" t="str">
        <f t="shared" si="230"/>
        <v/>
      </c>
      <c r="Y356" t="str">
        <f t="shared" si="231"/>
        <v/>
      </c>
      <c r="Z356" t="str">
        <f t="shared" si="232"/>
        <v/>
      </c>
      <c r="AA356" t="str">
        <f t="shared" si="233"/>
        <v/>
      </c>
      <c r="AB356" t="str">
        <f t="shared" si="234"/>
        <v/>
      </c>
      <c r="AC356" t="str">
        <f t="shared" si="235"/>
        <v/>
      </c>
      <c r="AD356" t="str">
        <f t="shared" si="236"/>
        <v/>
      </c>
      <c r="AE356" t="str">
        <f t="shared" si="237"/>
        <v/>
      </c>
      <c r="AF356" t="str">
        <f t="shared" si="238"/>
        <v/>
      </c>
      <c r="AG356" t="str">
        <f t="shared" si="239"/>
        <v/>
      </c>
      <c r="AH356" t="str">
        <f t="shared" si="240"/>
        <v/>
      </c>
      <c r="AI356" t="str">
        <f t="shared" si="241"/>
        <v/>
      </c>
      <c r="AJ356" t="str">
        <f t="shared" si="242"/>
        <v/>
      </c>
      <c r="AK356" t="str">
        <f t="shared" si="243"/>
        <v/>
      </c>
      <c r="AL356" t="str">
        <f t="shared" si="244"/>
        <v/>
      </c>
      <c r="AM356" t="str">
        <f t="shared" si="245"/>
        <v/>
      </c>
      <c r="AN356" t="str">
        <f t="shared" si="246"/>
        <v/>
      </c>
      <c r="AO356" t="str">
        <f t="shared" si="247"/>
        <v/>
      </c>
      <c r="AP356" t="str">
        <f t="shared" si="248"/>
        <v/>
      </c>
      <c r="AQ356" t="str">
        <f t="shared" si="249"/>
        <v/>
      </c>
      <c r="AR356" t="str">
        <f t="shared" si="250"/>
        <v/>
      </c>
      <c r="AS356" t="str">
        <f t="shared" si="251"/>
        <v/>
      </c>
      <c r="AT356" t="str">
        <f t="shared" si="252"/>
        <v/>
      </c>
      <c r="AU356" t="str">
        <f t="shared" si="253"/>
        <v/>
      </c>
      <c r="AV356" t="str">
        <f t="shared" si="254"/>
        <v/>
      </c>
      <c r="AW356" t="str">
        <f t="shared" si="255"/>
        <v/>
      </c>
      <c r="AX356" t="str">
        <f t="shared" si="256"/>
        <v/>
      </c>
      <c r="AY356" t="str">
        <f t="shared" si="257"/>
        <v/>
      </c>
      <c r="AZ356" t="str">
        <f>IF(OR($A356="",$A356&lt;&gt;Ficha!$C$4),"",COUNTIF($A$2:$A356,Ficha!$C$4))</f>
        <v/>
      </c>
    </row>
    <row r="357" spans="1:52">
      <c r="A357" s="7" t="str">
        <f>IF(INDEX(Banco!$A:$A,ROW())="","",INDEX(Banco!$A:$A,ROW()))</f>
        <v/>
      </c>
      <c r="B357" s="7" t="str">
        <f>IF(INDEX(Banco!$B:$B,ROW())="","",INDEX(Banco!$B:$B,ROW()))</f>
        <v/>
      </c>
      <c r="C357" s="7" t="str">
        <f>IF(INDEX(Banco!$C:$C,ROW())="","",INDEX(Banco!$C:$C,ROW()))</f>
        <v/>
      </c>
      <c r="D357" s="8" t="str">
        <f>IF(INDEX(Banco!$D:$D,ROW())="","",INDEX(Banco!$D:$D,ROW()))</f>
        <v/>
      </c>
      <c r="E357" s="8" t="str">
        <f>IF(INDEX(Banco!$E:$E,ROW())="","",INDEX(Banco!$E:$E,ROW()))</f>
        <v/>
      </c>
      <c r="F357" s="9" t="str">
        <f>IF(INDEX(Banco!$F:$F,ROW())="","",INDEX(Banco!$F:$F,ROW()))</f>
        <v/>
      </c>
      <c r="G357" s="9" t="str">
        <f>IF(INDEX(Banco!$G:$G,ROW())="","",INDEX(Banco!$G:$G,ROW()))</f>
        <v/>
      </c>
      <c r="H357" s="7" t="str">
        <f>IF(INDEX(Banco!$H:$H,ROW())="","",INDEX(Banco!$H:$H,ROW()))</f>
        <v/>
      </c>
      <c r="I357" t="str">
        <f t="shared" si="215"/>
        <v/>
      </c>
      <c r="J357" s="10" t="str">
        <f t="shared" si="216"/>
        <v/>
      </c>
      <c r="K357" s="11" t="str">
        <f t="shared" si="217"/>
        <v>—</v>
      </c>
      <c r="L357" t="str">
        <f t="shared" si="218"/>
        <v/>
      </c>
      <c r="M357" s="11" t="str">
        <f t="shared" si="219"/>
        <v>—</v>
      </c>
      <c r="N357" t="str">
        <f t="shared" si="220"/>
        <v/>
      </c>
      <c r="O357" s="11" t="str">
        <f t="shared" si="221"/>
        <v>—</v>
      </c>
      <c r="P357" t="str">
        <f t="shared" si="222"/>
        <v/>
      </c>
      <c r="Q357" s="11" t="str">
        <f t="shared" si="223"/>
        <v>—</v>
      </c>
      <c r="R357" t="str">
        <f t="shared" si="224"/>
        <v/>
      </c>
      <c r="S357" t="str">
        <f t="shared" si="225"/>
        <v/>
      </c>
      <c r="T357" t="str">
        <f t="shared" si="226"/>
        <v/>
      </c>
      <c r="U357" t="str">
        <f t="shared" si="227"/>
        <v/>
      </c>
      <c r="V357" t="str">
        <f t="shared" si="228"/>
        <v/>
      </c>
      <c r="W357" t="str">
        <f t="shared" si="229"/>
        <v/>
      </c>
      <c r="X357" t="str">
        <f t="shared" si="230"/>
        <v/>
      </c>
      <c r="Y357" t="str">
        <f t="shared" si="231"/>
        <v/>
      </c>
      <c r="Z357" t="str">
        <f t="shared" si="232"/>
        <v/>
      </c>
      <c r="AA357" t="str">
        <f t="shared" si="233"/>
        <v/>
      </c>
      <c r="AB357" t="str">
        <f t="shared" si="234"/>
        <v/>
      </c>
      <c r="AC357" t="str">
        <f t="shared" si="235"/>
        <v/>
      </c>
      <c r="AD357" t="str">
        <f t="shared" si="236"/>
        <v/>
      </c>
      <c r="AE357" t="str">
        <f t="shared" si="237"/>
        <v/>
      </c>
      <c r="AF357" t="str">
        <f t="shared" si="238"/>
        <v/>
      </c>
      <c r="AG357" t="str">
        <f t="shared" si="239"/>
        <v/>
      </c>
      <c r="AH357" t="str">
        <f t="shared" si="240"/>
        <v/>
      </c>
      <c r="AI357" t="str">
        <f t="shared" si="241"/>
        <v/>
      </c>
      <c r="AJ357" t="str">
        <f t="shared" si="242"/>
        <v/>
      </c>
      <c r="AK357" t="str">
        <f t="shared" si="243"/>
        <v/>
      </c>
      <c r="AL357" t="str">
        <f t="shared" si="244"/>
        <v/>
      </c>
      <c r="AM357" t="str">
        <f t="shared" si="245"/>
        <v/>
      </c>
      <c r="AN357" t="str">
        <f t="shared" si="246"/>
        <v/>
      </c>
      <c r="AO357" t="str">
        <f t="shared" si="247"/>
        <v/>
      </c>
      <c r="AP357" t="str">
        <f t="shared" si="248"/>
        <v/>
      </c>
      <c r="AQ357" t="str">
        <f t="shared" si="249"/>
        <v/>
      </c>
      <c r="AR357" t="str">
        <f t="shared" si="250"/>
        <v/>
      </c>
      <c r="AS357" t="str">
        <f t="shared" si="251"/>
        <v/>
      </c>
      <c r="AT357" t="str">
        <f t="shared" si="252"/>
        <v/>
      </c>
      <c r="AU357" t="str">
        <f t="shared" si="253"/>
        <v/>
      </c>
      <c r="AV357" t="str">
        <f t="shared" si="254"/>
        <v/>
      </c>
      <c r="AW357" t="str">
        <f t="shared" si="255"/>
        <v/>
      </c>
      <c r="AX357" t="str">
        <f t="shared" si="256"/>
        <v/>
      </c>
      <c r="AY357" t="str">
        <f t="shared" si="257"/>
        <v/>
      </c>
      <c r="AZ357" t="str">
        <f>IF(OR($A357="",$A357&lt;&gt;Ficha!$C$4),"",COUNTIF($A$2:$A357,Ficha!$C$4))</f>
        <v/>
      </c>
    </row>
    <row r="358" spans="1:52">
      <c r="A358" s="7" t="str">
        <f>IF(INDEX(Banco!$A:$A,ROW())="","",INDEX(Banco!$A:$A,ROW()))</f>
        <v/>
      </c>
      <c r="B358" s="7" t="str">
        <f>IF(INDEX(Banco!$B:$B,ROW())="","",INDEX(Banco!$B:$B,ROW()))</f>
        <v/>
      </c>
      <c r="C358" s="7" t="str">
        <f>IF(INDEX(Banco!$C:$C,ROW())="","",INDEX(Banco!$C:$C,ROW()))</f>
        <v/>
      </c>
      <c r="D358" s="8" t="str">
        <f>IF(INDEX(Banco!$D:$D,ROW())="","",INDEX(Banco!$D:$D,ROW()))</f>
        <v/>
      </c>
      <c r="E358" s="8" t="str">
        <f>IF(INDEX(Banco!$E:$E,ROW())="","",INDEX(Banco!$E:$E,ROW()))</f>
        <v/>
      </c>
      <c r="F358" s="9" t="str">
        <f>IF(INDEX(Banco!$F:$F,ROW())="","",INDEX(Banco!$F:$F,ROW()))</f>
        <v/>
      </c>
      <c r="G358" s="9" t="str">
        <f>IF(INDEX(Banco!$G:$G,ROW())="","",INDEX(Banco!$G:$G,ROW()))</f>
        <v/>
      </c>
      <c r="H358" s="7" t="str">
        <f>IF(INDEX(Banco!$H:$H,ROW())="","",INDEX(Banco!$H:$H,ROW()))</f>
        <v/>
      </c>
      <c r="I358" t="str">
        <f t="shared" si="215"/>
        <v/>
      </c>
      <c r="J358" s="10" t="str">
        <f t="shared" si="216"/>
        <v/>
      </c>
      <c r="K358" s="11" t="str">
        <f t="shared" si="217"/>
        <v>—</v>
      </c>
      <c r="L358" t="str">
        <f t="shared" si="218"/>
        <v/>
      </c>
      <c r="M358" s="11" t="str">
        <f t="shared" si="219"/>
        <v>—</v>
      </c>
      <c r="N358" t="str">
        <f t="shared" si="220"/>
        <v/>
      </c>
      <c r="O358" s="11" t="str">
        <f t="shared" si="221"/>
        <v>—</v>
      </c>
      <c r="P358" t="str">
        <f t="shared" si="222"/>
        <v/>
      </c>
      <c r="Q358" s="11" t="str">
        <f t="shared" si="223"/>
        <v>—</v>
      </c>
      <c r="R358" t="str">
        <f t="shared" si="224"/>
        <v/>
      </c>
      <c r="S358" t="str">
        <f t="shared" si="225"/>
        <v/>
      </c>
      <c r="T358" t="str">
        <f t="shared" si="226"/>
        <v/>
      </c>
      <c r="U358" t="str">
        <f t="shared" si="227"/>
        <v/>
      </c>
      <c r="V358" t="str">
        <f t="shared" si="228"/>
        <v/>
      </c>
      <c r="W358" t="str">
        <f t="shared" si="229"/>
        <v/>
      </c>
      <c r="X358" t="str">
        <f t="shared" si="230"/>
        <v/>
      </c>
      <c r="Y358" t="str">
        <f t="shared" si="231"/>
        <v/>
      </c>
      <c r="Z358" t="str">
        <f t="shared" si="232"/>
        <v/>
      </c>
      <c r="AA358" t="str">
        <f t="shared" si="233"/>
        <v/>
      </c>
      <c r="AB358" t="str">
        <f t="shared" si="234"/>
        <v/>
      </c>
      <c r="AC358" t="str">
        <f t="shared" si="235"/>
        <v/>
      </c>
      <c r="AD358" t="str">
        <f t="shared" si="236"/>
        <v/>
      </c>
      <c r="AE358" t="str">
        <f t="shared" si="237"/>
        <v/>
      </c>
      <c r="AF358" t="str">
        <f t="shared" si="238"/>
        <v/>
      </c>
      <c r="AG358" t="str">
        <f t="shared" si="239"/>
        <v/>
      </c>
      <c r="AH358" t="str">
        <f t="shared" si="240"/>
        <v/>
      </c>
      <c r="AI358" t="str">
        <f t="shared" si="241"/>
        <v/>
      </c>
      <c r="AJ358" t="str">
        <f t="shared" si="242"/>
        <v/>
      </c>
      <c r="AK358" t="str">
        <f t="shared" si="243"/>
        <v/>
      </c>
      <c r="AL358" t="str">
        <f t="shared" si="244"/>
        <v/>
      </c>
      <c r="AM358" t="str">
        <f t="shared" si="245"/>
        <v/>
      </c>
      <c r="AN358" t="str">
        <f t="shared" si="246"/>
        <v/>
      </c>
      <c r="AO358" t="str">
        <f t="shared" si="247"/>
        <v/>
      </c>
      <c r="AP358" t="str">
        <f t="shared" si="248"/>
        <v/>
      </c>
      <c r="AQ358" t="str">
        <f t="shared" si="249"/>
        <v/>
      </c>
      <c r="AR358" t="str">
        <f t="shared" si="250"/>
        <v/>
      </c>
      <c r="AS358" t="str">
        <f t="shared" si="251"/>
        <v/>
      </c>
      <c r="AT358" t="str">
        <f t="shared" si="252"/>
        <v/>
      </c>
      <c r="AU358" t="str">
        <f t="shared" si="253"/>
        <v/>
      </c>
      <c r="AV358" t="str">
        <f t="shared" si="254"/>
        <v/>
      </c>
      <c r="AW358" t="str">
        <f t="shared" si="255"/>
        <v/>
      </c>
      <c r="AX358" t="str">
        <f t="shared" si="256"/>
        <v/>
      </c>
      <c r="AY358" t="str">
        <f t="shared" si="257"/>
        <v/>
      </c>
      <c r="AZ358" t="str">
        <f>IF(OR($A358="",$A358&lt;&gt;Ficha!$C$4),"",COUNTIF($A$2:$A358,Ficha!$C$4))</f>
        <v/>
      </c>
    </row>
    <row r="359" spans="1:52">
      <c r="A359" s="7" t="str">
        <f>IF(INDEX(Banco!$A:$A,ROW())="","",INDEX(Banco!$A:$A,ROW()))</f>
        <v/>
      </c>
      <c r="B359" s="7" t="str">
        <f>IF(INDEX(Banco!$B:$B,ROW())="","",INDEX(Banco!$B:$B,ROW()))</f>
        <v/>
      </c>
      <c r="C359" s="7" t="str">
        <f>IF(INDEX(Banco!$C:$C,ROW())="","",INDEX(Banco!$C:$C,ROW()))</f>
        <v/>
      </c>
      <c r="D359" s="8" t="str">
        <f>IF(INDEX(Banco!$D:$D,ROW())="","",INDEX(Banco!$D:$D,ROW()))</f>
        <v/>
      </c>
      <c r="E359" s="8" t="str">
        <f>IF(INDEX(Banco!$E:$E,ROW())="","",INDEX(Banco!$E:$E,ROW()))</f>
        <v/>
      </c>
      <c r="F359" s="9" t="str">
        <f>IF(INDEX(Banco!$F:$F,ROW())="","",INDEX(Banco!$F:$F,ROW()))</f>
        <v/>
      </c>
      <c r="G359" s="9" t="str">
        <f>IF(INDEX(Banco!$G:$G,ROW())="","",INDEX(Banco!$G:$G,ROW()))</f>
        <v/>
      </c>
      <c r="H359" s="7" t="str">
        <f>IF(INDEX(Banco!$H:$H,ROW())="","",INDEX(Banco!$H:$H,ROW()))</f>
        <v/>
      </c>
      <c r="I359" t="str">
        <f t="shared" si="215"/>
        <v/>
      </c>
      <c r="J359" s="10" t="str">
        <f t="shared" si="216"/>
        <v/>
      </c>
      <c r="K359" s="11" t="str">
        <f t="shared" si="217"/>
        <v>—</v>
      </c>
      <c r="L359" t="str">
        <f t="shared" si="218"/>
        <v/>
      </c>
      <c r="M359" s="11" t="str">
        <f t="shared" si="219"/>
        <v>—</v>
      </c>
      <c r="N359" t="str">
        <f t="shared" si="220"/>
        <v/>
      </c>
      <c r="O359" s="11" t="str">
        <f t="shared" si="221"/>
        <v>—</v>
      </c>
      <c r="P359" t="str">
        <f t="shared" si="222"/>
        <v/>
      </c>
      <c r="Q359" s="11" t="str">
        <f t="shared" si="223"/>
        <v>—</v>
      </c>
      <c r="R359" t="str">
        <f t="shared" si="224"/>
        <v/>
      </c>
      <c r="S359" t="str">
        <f t="shared" si="225"/>
        <v/>
      </c>
      <c r="T359" t="str">
        <f t="shared" si="226"/>
        <v/>
      </c>
      <c r="U359" t="str">
        <f t="shared" si="227"/>
        <v/>
      </c>
      <c r="V359" t="str">
        <f t="shared" si="228"/>
        <v/>
      </c>
      <c r="W359" t="str">
        <f t="shared" si="229"/>
        <v/>
      </c>
      <c r="X359" t="str">
        <f t="shared" si="230"/>
        <v/>
      </c>
      <c r="Y359" t="str">
        <f t="shared" si="231"/>
        <v/>
      </c>
      <c r="Z359" t="str">
        <f t="shared" si="232"/>
        <v/>
      </c>
      <c r="AA359" t="str">
        <f t="shared" si="233"/>
        <v/>
      </c>
      <c r="AB359" t="str">
        <f t="shared" si="234"/>
        <v/>
      </c>
      <c r="AC359" t="str">
        <f t="shared" si="235"/>
        <v/>
      </c>
      <c r="AD359" t="str">
        <f t="shared" si="236"/>
        <v/>
      </c>
      <c r="AE359" t="str">
        <f t="shared" si="237"/>
        <v/>
      </c>
      <c r="AF359" t="str">
        <f t="shared" si="238"/>
        <v/>
      </c>
      <c r="AG359" t="str">
        <f t="shared" si="239"/>
        <v/>
      </c>
      <c r="AH359" t="str">
        <f t="shared" si="240"/>
        <v/>
      </c>
      <c r="AI359" t="str">
        <f t="shared" si="241"/>
        <v/>
      </c>
      <c r="AJ359" t="str">
        <f t="shared" si="242"/>
        <v/>
      </c>
      <c r="AK359" t="str">
        <f t="shared" si="243"/>
        <v/>
      </c>
      <c r="AL359" t="str">
        <f t="shared" si="244"/>
        <v/>
      </c>
      <c r="AM359" t="str">
        <f t="shared" si="245"/>
        <v/>
      </c>
      <c r="AN359" t="str">
        <f t="shared" si="246"/>
        <v/>
      </c>
      <c r="AO359" t="str">
        <f t="shared" si="247"/>
        <v/>
      </c>
      <c r="AP359" t="str">
        <f t="shared" si="248"/>
        <v/>
      </c>
      <c r="AQ359" t="str">
        <f t="shared" si="249"/>
        <v/>
      </c>
      <c r="AR359" t="str">
        <f t="shared" si="250"/>
        <v/>
      </c>
      <c r="AS359" t="str">
        <f t="shared" si="251"/>
        <v/>
      </c>
      <c r="AT359" t="str">
        <f t="shared" si="252"/>
        <v/>
      </c>
      <c r="AU359" t="str">
        <f t="shared" si="253"/>
        <v/>
      </c>
      <c r="AV359" t="str">
        <f t="shared" si="254"/>
        <v/>
      </c>
      <c r="AW359" t="str">
        <f t="shared" si="255"/>
        <v/>
      </c>
      <c r="AX359" t="str">
        <f t="shared" si="256"/>
        <v/>
      </c>
      <c r="AY359" t="str">
        <f t="shared" si="257"/>
        <v/>
      </c>
      <c r="AZ359" t="str">
        <f>IF(OR($A359="",$A359&lt;&gt;Ficha!$C$4),"",COUNTIF($A$2:$A359,Ficha!$C$4))</f>
        <v/>
      </c>
    </row>
    <row r="360" spans="1:52">
      <c r="A360" s="7" t="str">
        <f>IF(INDEX(Banco!$A:$A,ROW())="","",INDEX(Banco!$A:$A,ROW()))</f>
        <v/>
      </c>
      <c r="B360" s="7" t="str">
        <f>IF(INDEX(Banco!$B:$B,ROW())="","",INDEX(Banco!$B:$B,ROW()))</f>
        <v/>
      </c>
      <c r="C360" s="7" t="str">
        <f>IF(INDEX(Banco!$C:$C,ROW())="","",INDEX(Banco!$C:$C,ROW()))</f>
        <v/>
      </c>
      <c r="D360" s="8" t="str">
        <f>IF(INDEX(Banco!$D:$D,ROW())="","",INDEX(Banco!$D:$D,ROW()))</f>
        <v/>
      </c>
      <c r="E360" s="8" t="str">
        <f>IF(INDEX(Banco!$E:$E,ROW())="","",INDEX(Banco!$E:$E,ROW()))</f>
        <v/>
      </c>
      <c r="F360" s="9" t="str">
        <f>IF(INDEX(Banco!$F:$F,ROW())="","",INDEX(Banco!$F:$F,ROW()))</f>
        <v/>
      </c>
      <c r="G360" s="9" t="str">
        <f>IF(INDEX(Banco!$G:$G,ROW())="","",INDEX(Banco!$G:$G,ROW()))</f>
        <v/>
      </c>
      <c r="H360" s="7" t="str">
        <f>IF(INDEX(Banco!$H:$H,ROW())="","",INDEX(Banco!$H:$H,ROW()))</f>
        <v/>
      </c>
      <c r="I360" t="str">
        <f t="shared" si="215"/>
        <v/>
      </c>
      <c r="J360" s="10" t="str">
        <f t="shared" si="216"/>
        <v/>
      </c>
      <c r="K360" s="11" t="str">
        <f t="shared" si="217"/>
        <v>—</v>
      </c>
      <c r="L360" t="str">
        <f t="shared" si="218"/>
        <v/>
      </c>
      <c r="M360" s="11" t="str">
        <f t="shared" si="219"/>
        <v>—</v>
      </c>
      <c r="N360" t="str">
        <f t="shared" si="220"/>
        <v/>
      </c>
      <c r="O360" s="11" t="str">
        <f t="shared" si="221"/>
        <v>—</v>
      </c>
      <c r="P360" t="str">
        <f t="shared" si="222"/>
        <v/>
      </c>
      <c r="Q360" s="11" t="str">
        <f t="shared" si="223"/>
        <v>—</v>
      </c>
      <c r="R360" t="str">
        <f t="shared" si="224"/>
        <v/>
      </c>
      <c r="S360" t="str">
        <f t="shared" si="225"/>
        <v/>
      </c>
      <c r="T360" t="str">
        <f t="shared" si="226"/>
        <v/>
      </c>
      <c r="U360" t="str">
        <f t="shared" si="227"/>
        <v/>
      </c>
      <c r="V360" t="str">
        <f t="shared" si="228"/>
        <v/>
      </c>
      <c r="W360" t="str">
        <f t="shared" si="229"/>
        <v/>
      </c>
      <c r="X360" t="str">
        <f t="shared" si="230"/>
        <v/>
      </c>
      <c r="Y360" t="str">
        <f t="shared" si="231"/>
        <v/>
      </c>
      <c r="Z360" t="str">
        <f t="shared" si="232"/>
        <v/>
      </c>
      <c r="AA360" t="str">
        <f t="shared" si="233"/>
        <v/>
      </c>
      <c r="AB360" t="str">
        <f t="shared" si="234"/>
        <v/>
      </c>
      <c r="AC360" t="str">
        <f t="shared" si="235"/>
        <v/>
      </c>
      <c r="AD360" t="str">
        <f t="shared" si="236"/>
        <v/>
      </c>
      <c r="AE360" t="str">
        <f t="shared" si="237"/>
        <v/>
      </c>
      <c r="AF360" t="str">
        <f t="shared" si="238"/>
        <v/>
      </c>
      <c r="AG360" t="str">
        <f t="shared" si="239"/>
        <v/>
      </c>
      <c r="AH360" t="str">
        <f t="shared" si="240"/>
        <v/>
      </c>
      <c r="AI360" t="str">
        <f t="shared" si="241"/>
        <v/>
      </c>
      <c r="AJ360" t="str">
        <f t="shared" si="242"/>
        <v/>
      </c>
      <c r="AK360" t="str">
        <f t="shared" si="243"/>
        <v/>
      </c>
      <c r="AL360" t="str">
        <f t="shared" si="244"/>
        <v/>
      </c>
      <c r="AM360" t="str">
        <f t="shared" si="245"/>
        <v/>
      </c>
      <c r="AN360" t="str">
        <f t="shared" si="246"/>
        <v/>
      </c>
      <c r="AO360" t="str">
        <f t="shared" si="247"/>
        <v/>
      </c>
      <c r="AP360" t="str">
        <f t="shared" si="248"/>
        <v/>
      </c>
      <c r="AQ360" t="str">
        <f t="shared" si="249"/>
        <v/>
      </c>
      <c r="AR360" t="str">
        <f t="shared" si="250"/>
        <v/>
      </c>
      <c r="AS360" t="str">
        <f t="shared" si="251"/>
        <v/>
      </c>
      <c r="AT360" t="str">
        <f t="shared" si="252"/>
        <v/>
      </c>
      <c r="AU360" t="str">
        <f t="shared" si="253"/>
        <v/>
      </c>
      <c r="AV360" t="str">
        <f t="shared" si="254"/>
        <v/>
      </c>
      <c r="AW360" t="str">
        <f t="shared" si="255"/>
        <v/>
      </c>
      <c r="AX360" t="str">
        <f t="shared" si="256"/>
        <v/>
      </c>
      <c r="AY360" t="str">
        <f t="shared" si="257"/>
        <v/>
      </c>
      <c r="AZ360" t="str">
        <f>IF(OR($A360="",$A360&lt;&gt;Ficha!$C$4),"",COUNTIF($A$2:$A360,Ficha!$C$4))</f>
        <v/>
      </c>
    </row>
    <row r="361" spans="1:52">
      <c r="A361" s="7" t="str">
        <f>IF(INDEX(Banco!$A:$A,ROW())="","",INDEX(Banco!$A:$A,ROW()))</f>
        <v/>
      </c>
      <c r="B361" s="7" t="str">
        <f>IF(INDEX(Banco!$B:$B,ROW())="","",INDEX(Banco!$B:$B,ROW()))</f>
        <v/>
      </c>
      <c r="C361" s="7" t="str">
        <f>IF(INDEX(Banco!$C:$C,ROW())="","",INDEX(Banco!$C:$C,ROW()))</f>
        <v/>
      </c>
      <c r="D361" s="8" t="str">
        <f>IF(INDEX(Banco!$D:$D,ROW())="","",INDEX(Banco!$D:$D,ROW()))</f>
        <v/>
      </c>
      <c r="E361" s="8" t="str">
        <f>IF(INDEX(Banco!$E:$E,ROW())="","",INDEX(Banco!$E:$E,ROW()))</f>
        <v/>
      </c>
      <c r="F361" s="9" t="str">
        <f>IF(INDEX(Banco!$F:$F,ROW())="","",INDEX(Banco!$F:$F,ROW()))</f>
        <v/>
      </c>
      <c r="G361" s="9" t="str">
        <f>IF(INDEX(Banco!$G:$G,ROW())="","",INDEX(Banco!$G:$G,ROW()))</f>
        <v/>
      </c>
      <c r="H361" s="7" t="str">
        <f>IF(INDEX(Banco!$H:$H,ROW())="","",INDEX(Banco!$H:$H,ROW()))</f>
        <v/>
      </c>
      <c r="I361" t="str">
        <f t="shared" si="215"/>
        <v/>
      </c>
      <c r="J361" s="10" t="str">
        <f t="shared" si="216"/>
        <v/>
      </c>
      <c r="K361" s="11" t="str">
        <f t="shared" si="217"/>
        <v>—</v>
      </c>
      <c r="L361" t="str">
        <f t="shared" si="218"/>
        <v/>
      </c>
      <c r="M361" s="11" t="str">
        <f t="shared" si="219"/>
        <v>—</v>
      </c>
      <c r="N361" t="str">
        <f t="shared" si="220"/>
        <v/>
      </c>
      <c r="O361" s="11" t="str">
        <f t="shared" si="221"/>
        <v>—</v>
      </c>
      <c r="P361" t="str">
        <f t="shared" si="222"/>
        <v/>
      </c>
      <c r="Q361" s="11" t="str">
        <f t="shared" si="223"/>
        <v>—</v>
      </c>
      <c r="R361" t="str">
        <f t="shared" si="224"/>
        <v/>
      </c>
      <c r="S361" t="str">
        <f t="shared" si="225"/>
        <v/>
      </c>
      <c r="T361" t="str">
        <f t="shared" si="226"/>
        <v/>
      </c>
      <c r="U361" t="str">
        <f t="shared" si="227"/>
        <v/>
      </c>
      <c r="V361" t="str">
        <f t="shared" si="228"/>
        <v/>
      </c>
      <c r="W361" t="str">
        <f t="shared" si="229"/>
        <v/>
      </c>
      <c r="X361" t="str">
        <f t="shared" si="230"/>
        <v/>
      </c>
      <c r="Y361" t="str">
        <f t="shared" si="231"/>
        <v/>
      </c>
      <c r="Z361" t="str">
        <f t="shared" si="232"/>
        <v/>
      </c>
      <c r="AA361" t="str">
        <f t="shared" si="233"/>
        <v/>
      </c>
      <c r="AB361" t="str">
        <f t="shared" si="234"/>
        <v/>
      </c>
      <c r="AC361" t="str">
        <f t="shared" si="235"/>
        <v/>
      </c>
      <c r="AD361" t="str">
        <f t="shared" si="236"/>
        <v/>
      </c>
      <c r="AE361" t="str">
        <f t="shared" si="237"/>
        <v/>
      </c>
      <c r="AF361" t="str">
        <f t="shared" si="238"/>
        <v/>
      </c>
      <c r="AG361" t="str">
        <f t="shared" si="239"/>
        <v/>
      </c>
      <c r="AH361" t="str">
        <f t="shared" si="240"/>
        <v/>
      </c>
      <c r="AI361" t="str">
        <f t="shared" si="241"/>
        <v/>
      </c>
      <c r="AJ361" t="str">
        <f t="shared" si="242"/>
        <v/>
      </c>
      <c r="AK361" t="str">
        <f t="shared" si="243"/>
        <v/>
      </c>
      <c r="AL361" t="str">
        <f t="shared" si="244"/>
        <v/>
      </c>
      <c r="AM361" t="str">
        <f t="shared" si="245"/>
        <v/>
      </c>
      <c r="AN361" t="str">
        <f t="shared" si="246"/>
        <v/>
      </c>
      <c r="AO361" t="str">
        <f t="shared" si="247"/>
        <v/>
      </c>
      <c r="AP361" t="str">
        <f t="shared" si="248"/>
        <v/>
      </c>
      <c r="AQ361" t="str">
        <f t="shared" si="249"/>
        <v/>
      </c>
      <c r="AR361" t="str">
        <f t="shared" si="250"/>
        <v/>
      </c>
      <c r="AS361" t="str">
        <f t="shared" si="251"/>
        <v/>
      </c>
      <c r="AT361" t="str">
        <f t="shared" si="252"/>
        <v/>
      </c>
      <c r="AU361" t="str">
        <f t="shared" si="253"/>
        <v/>
      </c>
      <c r="AV361" t="str">
        <f t="shared" si="254"/>
        <v/>
      </c>
      <c r="AW361" t="str">
        <f t="shared" si="255"/>
        <v/>
      </c>
      <c r="AX361" t="str">
        <f t="shared" si="256"/>
        <v/>
      </c>
      <c r="AY361" t="str">
        <f t="shared" si="257"/>
        <v/>
      </c>
      <c r="AZ361" t="str">
        <f>IF(OR($A361="",$A361&lt;&gt;Ficha!$C$4),"",COUNTIF($A$2:$A361,Ficha!$C$4))</f>
        <v/>
      </c>
    </row>
    <row r="362" spans="1:52">
      <c r="A362" s="7" t="str">
        <f>IF(INDEX(Banco!$A:$A,ROW())="","",INDEX(Banco!$A:$A,ROW()))</f>
        <v/>
      </c>
      <c r="B362" s="7" t="str">
        <f>IF(INDEX(Banco!$B:$B,ROW())="","",INDEX(Banco!$B:$B,ROW()))</f>
        <v/>
      </c>
      <c r="C362" s="7" t="str">
        <f>IF(INDEX(Banco!$C:$C,ROW())="","",INDEX(Banco!$C:$C,ROW()))</f>
        <v/>
      </c>
      <c r="D362" s="8" t="str">
        <f>IF(INDEX(Banco!$D:$D,ROW())="","",INDEX(Banco!$D:$D,ROW()))</f>
        <v/>
      </c>
      <c r="E362" s="8" t="str">
        <f>IF(INDEX(Banco!$E:$E,ROW())="","",INDEX(Banco!$E:$E,ROW()))</f>
        <v/>
      </c>
      <c r="F362" s="9" t="str">
        <f>IF(INDEX(Banco!$F:$F,ROW())="","",INDEX(Banco!$F:$F,ROW()))</f>
        <v/>
      </c>
      <c r="G362" s="9" t="str">
        <f>IF(INDEX(Banco!$G:$G,ROW())="","",INDEX(Banco!$G:$G,ROW()))</f>
        <v/>
      </c>
      <c r="H362" s="7" t="str">
        <f>IF(INDEX(Banco!$H:$H,ROW())="","",INDEX(Banco!$H:$H,ROW()))</f>
        <v/>
      </c>
      <c r="I362" t="str">
        <f t="shared" si="215"/>
        <v/>
      </c>
      <c r="J362" s="10" t="str">
        <f t="shared" si="216"/>
        <v/>
      </c>
      <c r="K362" s="11" t="str">
        <f t="shared" si="217"/>
        <v>—</v>
      </c>
      <c r="L362" t="str">
        <f t="shared" si="218"/>
        <v/>
      </c>
      <c r="M362" s="11" t="str">
        <f t="shared" si="219"/>
        <v>—</v>
      </c>
      <c r="N362" t="str">
        <f t="shared" si="220"/>
        <v/>
      </c>
      <c r="O362" s="11" t="str">
        <f t="shared" si="221"/>
        <v>—</v>
      </c>
      <c r="P362" t="str">
        <f t="shared" si="222"/>
        <v/>
      </c>
      <c r="Q362" s="11" t="str">
        <f t="shared" si="223"/>
        <v>—</v>
      </c>
      <c r="R362" t="str">
        <f t="shared" si="224"/>
        <v/>
      </c>
      <c r="S362" t="str">
        <f t="shared" si="225"/>
        <v/>
      </c>
      <c r="T362" t="str">
        <f t="shared" si="226"/>
        <v/>
      </c>
      <c r="U362" t="str">
        <f t="shared" si="227"/>
        <v/>
      </c>
      <c r="V362" t="str">
        <f t="shared" si="228"/>
        <v/>
      </c>
      <c r="W362" t="str">
        <f t="shared" si="229"/>
        <v/>
      </c>
      <c r="X362" t="str">
        <f t="shared" si="230"/>
        <v/>
      </c>
      <c r="Y362" t="str">
        <f t="shared" si="231"/>
        <v/>
      </c>
      <c r="Z362" t="str">
        <f t="shared" si="232"/>
        <v/>
      </c>
      <c r="AA362" t="str">
        <f t="shared" si="233"/>
        <v/>
      </c>
      <c r="AB362" t="str">
        <f t="shared" si="234"/>
        <v/>
      </c>
      <c r="AC362" t="str">
        <f t="shared" si="235"/>
        <v/>
      </c>
      <c r="AD362" t="str">
        <f t="shared" si="236"/>
        <v/>
      </c>
      <c r="AE362" t="str">
        <f t="shared" si="237"/>
        <v/>
      </c>
      <c r="AF362" t="str">
        <f t="shared" si="238"/>
        <v/>
      </c>
      <c r="AG362" t="str">
        <f t="shared" si="239"/>
        <v/>
      </c>
      <c r="AH362" t="str">
        <f t="shared" si="240"/>
        <v/>
      </c>
      <c r="AI362" t="str">
        <f t="shared" si="241"/>
        <v/>
      </c>
      <c r="AJ362" t="str">
        <f t="shared" si="242"/>
        <v/>
      </c>
      <c r="AK362" t="str">
        <f t="shared" si="243"/>
        <v/>
      </c>
      <c r="AL362" t="str">
        <f t="shared" si="244"/>
        <v/>
      </c>
      <c r="AM362" t="str">
        <f t="shared" si="245"/>
        <v/>
      </c>
      <c r="AN362" t="str">
        <f t="shared" si="246"/>
        <v/>
      </c>
      <c r="AO362" t="str">
        <f t="shared" si="247"/>
        <v/>
      </c>
      <c r="AP362" t="str">
        <f t="shared" si="248"/>
        <v/>
      </c>
      <c r="AQ362" t="str">
        <f t="shared" si="249"/>
        <v/>
      </c>
      <c r="AR362" t="str">
        <f t="shared" si="250"/>
        <v/>
      </c>
      <c r="AS362" t="str">
        <f t="shared" si="251"/>
        <v/>
      </c>
      <c r="AT362" t="str">
        <f t="shared" si="252"/>
        <v/>
      </c>
      <c r="AU362" t="str">
        <f t="shared" si="253"/>
        <v/>
      </c>
      <c r="AV362" t="str">
        <f t="shared" si="254"/>
        <v/>
      </c>
      <c r="AW362" t="str">
        <f t="shared" si="255"/>
        <v/>
      </c>
      <c r="AX362" t="str">
        <f t="shared" si="256"/>
        <v/>
      </c>
      <c r="AY362" t="str">
        <f t="shared" si="257"/>
        <v/>
      </c>
      <c r="AZ362" t="str">
        <f>IF(OR($A362="",$A362&lt;&gt;Ficha!$C$4),"",COUNTIF($A$2:$A362,Ficha!$C$4))</f>
        <v/>
      </c>
    </row>
    <row r="363" spans="1:52">
      <c r="A363" s="7" t="str">
        <f>IF(INDEX(Banco!$A:$A,ROW())="","",INDEX(Banco!$A:$A,ROW()))</f>
        <v/>
      </c>
      <c r="B363" s="7" t="str">
        <f>IF(INDEX(Banco!$B:$B,ROW())="","",INDEX(Banco!$B:$B,ROW()))</f>
        <v/>
      </c>
      <c r="C363" s="7" t="str">
        <f>IF(INDEX(Banco!$C:$C,ROW())="","",INDEX(Banco!$C:$C,ROW()))</f>
        <v/>
      </c>
      <c r="D363" s="8" t="str">
        <f>IF(INDEX(Banco!$D:$D,ROW())="","",INDEX(Banco!$D:$D,ROW()))</f>
        <v/>
      </c>
      <c r="E363" s="8" t="str">
        <f>IF(INDEX(Banco!$E:$E,ROW())="","",INDEX(Banco!$E:$E,ROW()))</f>
        <v/>
      </c>
      <c r="F363" s="9" t="str">
        <f>IF(INDEX(Banco!$F:$F,ROW())="","",INDEX(Banco!$F:$F,ROW()))</f>
        <v/>
      </c>
      <c r="G363" s="9" t="str">
        <f>IF(INDEX(Banco!$G:$G,ROW())="","",INDEX(Banco!$G:$G,ROW()))</f>
        <v/>
      </c>
      <c r="H363" s="7" t="str">
        <f>IF(INDEX(Banco!$H:$H,ROW())="","",INDEX(Banco!$H:$H,ROW()))</f>
        <v/>
      </c>
      <c r="I363" t="str">
        <f t="shared" si="215"/>
        <v/>
      </c>
      <c r="J363" s="10" t="str">
        <f t="shared" si="216"/>
        <v/>
      </c>
      <c r="K363" s="11" t="str">
        <f t="shared" si="217"/>
        <v>—</v>
      </c>
      <c r="L363" t="str">
        <f t="shared" si="218"/>
        <v/>
      </c>
      <c r="M363" s="11" t="str">
        <f t="shared" si="219"/>
        <v>—</v>
      </c>
      <c r="N363" t="str">
        <f t="shared" si="220"/>
        <v/>
      </c>
      <c r="O363" s="11" t="str">
        <f t="shared" si="221"/>
        <v>—</v>
      </c>
      <c r="P363" t="str">
        <f t="shared" si="222"/>
        <v/>
      </c>
      <c r="Q363" s="11" t="str">
        <f t="shared" si="223"/>
        <v>—</v>
      </c>
      <c r="R363" t="str">
        <f t="shared" si="224"/>
        <v/>
      </c>
      <c r="S363" t="str">
        <f t="shared" si="225"/>
        <v/>
      </c>
      <c r="T363" t="str">
        <f t="shared" si="226"/>
        <v/>
      </c>
      <c r="U363" t="str">
        <f t="shared" si="227"/>
        <v/>
      </c>
      <c r="V363" t="str">
        <f t="shared" si="228"/>
        <v/>
      </c>
      <c r="W363" t="str">
        <f t="shared" si="229"/>
        <v/>
      </c>
      <c r="X363" t="str">
        <f t="shared" si="230"/>
        <v/>
      </c>
      <c r="Y363" t="str">
        <f t="shared" si="231"/>
        <v/>
      </c>
      <c r="Z363" t="str">
        <f t="shared" si="232"/>
        <v/>
      </c>
      <c r="AA363" t="str">
        <f t="shared" si="233"/>
        <v/>
      </c>
      <c r="AB363" t="str">
        <f t="shared" si="234"/>
        <v/>
      </c>
      <c r="AC363" t="str">
        <f t="shared" si="235"/>
        <v/>
      </c>
      <c r="AD363" t="str">
        <f t="shared" si="236"/>
        <v/>
      </c>
      <c r="AE363" t="str">
        <f t="shared" si="237"/>
        <v/>
      </c>
      <c r="AF363" t="str">
        <f t="shared" si="238"/>
        <v/>
      </c>
      <c r="AG363" t="str">
        <f t="shared" si="239"/>
        <v/>
      </c>
      <c r="AH363" t="str">
        <f t="shared" si="240"/>
        <v/>
      </c>
      <c r="AI363" t="str">
        <f t="shared" si="241"/>
        <v/>
      </c>
      <c r="AJ363" t="str">
        <f t="shared" si="242"/>
        <v/>
      </c>
      <c r="AK363" t="str">
        <f t="shared" si="243"/>
        <v/>
      </c>
      <c r="AL363" t="str">
        <f t="shared" si="244"/>
        <v/>
      </c>
      <c r="AM363" t="str">
        <f t="shared" si="245"/>
        <v/>
      </c>
      <c r="AN363" t="str">
        <f t="shared" si="246"/>
        <v/>
      </c>
      <c r="AO363" t="str">
        <f t="shared" si="247"/>
        <v/>
      </c>
      <c r="AP363" t="str">
        <f t="shared" si="248"/>
        <v/>
      </c>
      <c r="AQ363" t="str">
        <f t="shared" si="249"/>
        <v/>
      </c>
      <c r="AR363" t="str">
        <f t="shared" si="250"/>
        <v/>
      </c>
      <c r="AS363" t="str">
        <f t="shared" si="251"/>
        <v/>
      </c>
      <c r="AT363" t="str">
        <f t="shared" si="252"/>
        <v/>
      </c>
      <c r="AU363" t="str">
        <f t="shared" si="253"/>
        <v/>
      </c>
      <c r="AV363" t="str">
        <f t="shared" si="254"/>
        <v/>
      </c>
      <c r="AW363" t="str">
        <f t="shared" si="255"/>
        <v/>
      </c>
      <c r="AX363" t="str">
        <f t="shared" si="256"/>
        <v/>
      </c>
      <c r="AY363" t="str">
        <f t="shared" si="257"/>
        <v/>
      </c>
      <c r="AZ363" t="str">
        <f>IF(OR($A363="",$A363&lt;&gt;Ficha!$C$4),"",COUNTIF($A$2:$A363,Ficha!$C$4))</f>
        <v/>
      </c>
    </row>
    <row r="364" spans="1:52">
      <c r="A364" s="7" t="str">
        <f>IF(INDEX(Banco!$A:$A,ROW())="","",INDEX(Banco!$A:$A,ROW()))</f>
        <v/>
      </c>
      <c r="B364" s="7" t="str">
        <f>IF(INDEX(Banco!$B:$B,ROW())="","",INDEX(Banco!$B:$B,ROW()))</f>
        <v/>
      </c>
      <c r="C364" s="7" t="str">
        <f>IF(INDEX(Banco!$C:$C,ROW())="","",INDEX(Banco!$C:$C,ROW()))</f>
        <v/>
      </c>
      <c r="D364" s="8" t="str">
        <f>IF(INDEX(Banco!$D:$D,ROW())="","",INDEX(Banco!$D:$D,ROW()))</f>
        <v/>
      </c>
      <c r="E364" s="8" t="str">
        <f>IF(INDEX(Banco!$E:$E,ROW())="","",INDEX(Banco!$E:$E,ROW()))</f>
        <v/>
      </c>
      <c r="F364" s="9" t="str">
        <f>IF(INDEX(Banco!$F:$F,ROW())="","",INDEX(Banco!$F:$F,ROW()))</f>
        <v/>
      </c>
      <c r="G364" s="9" t="str">
        <f>IF(INDEX(Banco!$G:$G,ROW())="","",INDEX(Banco!$G:$G,ROW()))</f>
        <v/>
      </c>
      <c r="H364" s="7" t="str">
        <f>IF(INDEX(Banco!$H:$H,ROW())="","",INDEX(Banco!$H:$H,ROW()))</f>
        <v/>
      </c>
      <c r="I364" t="str">
        <f t="shared" si="215"/>
        <v/>
      </c>
      <c r="J364" s="10" t="str">
        <f t="shared" si="216"/>
        <v/>
      </c>
      <c r="K364" s="11" t="str">
        <f t="shared" si="217"/>
        <v>—</v>
      </c>
      <c r="L364" t="str">
        <f t="shared" si="218"/>
        <v/>
      </c>
      <c r="M364" s="11" t="str">
        <f t="shared" si="219"/>
        <v>—</v>
      </c>
      <c r="N364" t="str">
        <f t="shared" si="220"/>
        <v/>
      </c>
      <c r="O364" s="11" t="str">
        <f t="shared" si="221"/>
        <v>—</v>
      </c>
      <c r="P364" t="str">
        <f t="shared" si="222"/>
        <v/>
      </c>
      <c r="Q364" s="11" t="str">
        <f t="shared" si="223"/>
        <v>—</v>
      </c>
      <c r="R364" t="str">
        <f t="shared" si="224"/>
        <v/>
      </c>
      <c r="S364" t="str">
        <f t="shared" si="225"/>
        <v/>
      </c>
      <c r="T364" t="str">
        <f t="shared" si="226"/>
        <v/>
      </c>
      <c r="U364" t="str">
        <f t="shared" si="227"/>
        <v/>
      </c>
      <c r="V364" t="str">
        <f t="shared" si="228"/>
        <v/>
      </c>
      <c r="W364" t="str">
        <f t="shared" si="229"/>
        <v/>
      </c>
      <c r="X364" t="str">
        <f t="shared" si="230"/>
        <v/>
      </c>
      <c r="Y364" t="str">
        <f t="shared" si="231"/>
        <v/>
      </c>
      <c r="Z364" t="str">
        <f t="shared" si="232"/>
        <v/>
      </c>
      <c r="AA364" t="str">
        <f t="shared" si="233"/>
        <v/>
      </c>
      <c r="AB364" t="str">
        <f t="shared" si="234"/>
        <v/>
      </c>
      <c r="AC364" t="str">
        <f t="shared" si="235"/>
        <v/>
      </c>
      <c r="AD364" t="str">
        <f t="shared" si="236"/>
        <v/>
      </c>
      <c r="AE364" t="str">
        <f t="shared" si="237"/>
        <v/>
      </c>
      <c r="AF364" t="str">
        <f t="shared" si="238"/>
        <v/>
      </c>
      <c r="AG364" t="str">
        <f t="shared" si="239"/>
        <v/>
      </c>
      <c r="AH364" t="str">
        <f t="shared" si="240"/>
        <v/>
      </c>
      <c r="AI364" t="str">
        <f t="shared" si="241"/>
        <v/>
      </c>
      <c r="AJ364" t="str">
        <f t="shared" si="242"/>
        <v/>
      </c>
      <c r="AK364" t="str">
        <f t="shared" si="243"/>
        <v/>
      </c>
      <c r="AL364" t="str">
        <f t="shared" si="244"/>
        <v/>
      </c>
      <c r="AM364" t="str">
        <f t="shared" si="245"/>
        <v/>
      </c>
      <c r="AN364" t="str">
        <f t="shared" si="246"/>
        <v/>
      </c>
      <c r="AO364" t="str">
        <f t="shared" si="247"/>
        <v/>
      </c>
      <c r="AP364" t="str">
        <f t="shared" si="248"/>
        <v/>
      </c>
      <c r="AQ364" t="str">
        <f t="shared" si="249"/>
        <v/>
      </c>
      <c r="AR364" t="str">
        <f t="shared" si="250"/>
        <v/>
      </c>
      <c r="AS364" t="str">
        <f t="shared" si="251"/>
        <v/>
      </c>
      <c r="AT364" t="str">
        <f t="shared" si="252"/>
        <v/>
      </c>
      <c r="AU364" t="str">
        <f t="shared" si="253"/>
        <v/>
      </c>
      <c r="AV364" t="str">
        <f t="shared" si="254"/>
        <v/>
      </c>
      <c r="AW364" t="str">
        <f t="shared" si="255"/>
        <v/>
      </c>
      <c r="AX364" t="str">
        <f t="shared" si="256"/>
        <v/>
      </c>
      <c r="AY364" t="str">
        <f t="shared" si="257"/>
        <v/>
      </c>
      <c r="AZ364" t="str">
        <f>IF(OR($A364="",$A364&lt;&gt;Ficha!$C$4),"",COUNTIF($A$2:$A364,Ficha!$C$4))</f>
        <v/>
      </c>
    </row>
    <row r="365" spans="1:52">
      <c r="A365" s="7" t="str">
        <f>IF(INDEX(Banco!$A:$A,ROW())="","",INDEX(Banco!$A:$A,ROW()))</f>
        <v/>
      </c>
      <c r="B365" s="7" t="str">
        <f>IF(INDEX(Banco!$B:$B,ROW())="","",INDEX(Banco!$B:$B,ROW()))</f>
        <v/>
      </c>
      <c r="C365" s="7" t="str">
        <f>IF(INDEX(Banco!$C:$C,ROW())="","",INDEX(Banco!$C:$C,ROW()))</f>
        <v/>
      </c>
      <c r="D365" s="8" t="str">
        <f>IF(INDEX(Banco!$D:$D,ROW())="","",INDEX(Banco!$D:$D,ROW()))</f>
        <v/>
      </c>
      <c r="E365" s="8" t="str">
        <f>IF(INDEX(Banco!$E:$E,ROW())="","",INDEX(Banco!$E:$E,ROW()))</f>
        <v/>
      </c>
      <c r="F365" s="9" t="str">
        <f>IF(INDEX(Banco!$F:$F,ROW())="","",INDEX(Banco!$F:$F,ROW()))</f>
        <v/>
      </c>
      <c r="G365" s="9" t="str">
        <f>IF(INDEX(Banco!$G:$G,ROW())="","",INDEX(Banco!$G:$G,ROW()))</f>
        <v/>
      </c>
      <c r="H365" s="7" t="str">
        <f>IF(INDEX(Banco!$H:$H,ROW())="","",INDEX(Banco!$H:$H,ROW()))</f>
        <v/>
      </c>
      <c r="I365" t="str">
        <f t="shared" si="215"/>
        <v/>
      </c>
      <c r="J365" s="10" t="str">
        <f t="shared" si="216"/>
        <v/>
      </c>
      <c r="K365" s="11" t="str">
        <f t="shared" si="217"/>
        <v>—</v>
      </c>
      <c r="L365" t="str">
        <f t="shared" si="218"/>
        <v/>
      </c>
      <c r="M365" s="11" t="str">
        <f t="shared" si="219"/>
        <v>—</v>
      </c>
      <c r="N365" t="str">
        <f t="shared" si="220"/>
        <v/>
      </c>
      <c r="O365" s="11" t="str">
        <f t="shared" si="221"/>
        <v>—</v>
      </c>
      <c r="P365" t="str">
        <f t="shared" si="222"/>
        <v/>
      </c>
      <c r="Q365" s="11" t="str">
        <f t="shared" si="223"/>
        <v>—</v>
      </c>
      <c r="R365" t="str">
        <f t="shared" si="224"/>
        <v/>
      </c>
      <c r="S365" t="str">
        <f t="shared" si="225"/>
        <v/>
      </c>
      <c r="T365" t="str">
        <f t="shared" si="226"/>
        <v/>
      </c>
      <c r="U365" t="str">
        <f t="shared" si="227"/>
        <v/>
      </c>
      <c r="V365" t="str">
        <f t="shared" si="228"/>
        <v/>
      </c>
      <c r="W365" t="str">
        <f t="shared" si="229"/>
        <v/>
      </c>
      <c r="X365" t="str">
        <f t="shared" si="230"/>
        <v/>
      </c>
      <c r="Y365" t="str">
        <f t="shared" si="231"/>
        <v/>
      </c>
      <c r="Z365" t="str">
        <f t="shared" si="232"/>
        <v/>
      </c>
      <c r="AA365" t="str">
        <f t="shared" si="233"/>
        <v/>
      </c>
      <c r="AB365" t="str">
        <f t="shared" si="234"/>
        <v/>
      </c>
      <c r="AC365" t="str">
        <f t="shared" si="235"/>
        <v/>
      </c>
      <c r="AD365" t="str">
        <f t="shared" si="236"/>
        <v/>
      </c>
      <c r="AE365" t="str">
        <f t="shared" si="237"/>
        <v/>
      </c>
      <c r="AF365" t="str">
        <f t="shared" si="238"/>
        <v/>
      </c>
      <c r="AG365" t="str">
        <f t="shared" si="239"/>
        <v/>
      </c>
      <c r="AH365" t="str">
        <f t="shared" si="240"/>
        <v/>
      </c>
      <c r="AI365" t="str">
        <f t="shared" si="241"/>
        <v/>
      </c>
      <c r="AJ365" t="str">
        <f t="shared" si="242"/>
        <v/>
      </c>
      <c r="AK365" t="str">
        <f t="shared" si="243"/>
        <v/>
      </c>
      <c r="AL365" t="str">
        <f t="shared" si="244"/>
        <v/>
      </c>
      <c r="AM365" t="str">
        <f t="shared" si="245"/>
        <v/>
      </c>
      <c r="AN365" t="str">
        <f t="shared" si="246"/>
        <v/>
      </c>
      <c r="AO365" t="str">
        <f t="shared" si="247"/>
        <v/>
      </c>
      <c r="AP365" t="str">
        <f t="shared" si="248"/>
        <v/>
      </c>
      <c r="AQ365" t="str">
        <f t="shared" si="249"/>
        <v/>
      </c>
      <c r="AR365" t="str">
        <f t="shared" si="250"/>
        <v/>
      </c>
      <c r="AS365" t="str">
        <f t="shared" si="251"/>
        <v/>
      </c>
      <c r="AT365" t="str">
        <f t="shared" si="252"/>
        <v/>
      </c>
      <c r="AU365" t="str">
        <f t="shared" si="253"/>
        <v/>
      </c>
      <c r="AV365" t="str">
        <f t="shared" si="254"/>
        <v/>
      </c>
      <c r="AW365" t="str">
        <f t="shared" si="255"/>
        <v/>
      </c>
      <c r="AX365" t="str">
        <f t="shared" si="256"/>
        <v/>
      </c>
      <c r="AY365" t="str">
        <f t="shared" si="257"/>
        <v/>
      </c>
      <c r="AZ365" t="str">
        <f>IF(OR($A365="",$A365&lt;&gt;Ficha!$C$4),"",COUNTIF($A$2:$A365,Ficha!$C$4))</f>
        <v/>
      </c>
    </row>
    <row r="366" spans="1:52">
      <c r="A366" s="7" t="str">
        <f>IF(INDEX(Banco!$A:$A,ROW())="","",INDEX(Banco!$A:$A,ROW()))</f>
        <v/>
      </c>
      <c r="B366" s="7" t="str">
        <f>IF(INDEX(Banco!$B:$B,ROW())="","",INDEX(Banco!$B:$B,ROW()))</f>
        <v/>
      </c>
      <c r="C366" s="7" t="str">
        <f>IF(INDEX(Banco!$C:$C,ROW())="","",INDEX(Banco!$C:$C,ROW()))</f>
        <v/>
      </c>
      <c r="D366" s="8" t="str">
        <f>IF(INDEX(Banco!$D:$D,ROW())="","",INDEX(Banco!$D:$D,ROW()))</f>
        <v/>
      </c>
      <c r="E366" s="8" t="str">
        <f>IF(INDEX(Banco!$E:$E,ROW())="","",INDEX(Banco!$E:$E,ROW()))</f>
        <v/>
      </c>
      <c r="F366" s="9" t="str">
        <f>IF(INDEX(Banco!$F:$F,ROW())="","",INDEX(Banco!$F:$F,ROW()))</f>
        <v/>
      </c>
      <c r="G366" s="9" t="str">
        <f>IF(INDEX(Banco!$G:$G,ROW())="","",INDEX(Banco!$G:$G,ROW()))</f>
        <v/>
      </c>
      <c r="H366" s="7" t="str">
        <f>IF(INDEX(Banco!$H:$H,ROW())="","",INDEX(Banco!$H:$H,ROW()))</f>
        <v/>
      </c>
      <c r="I366" t="str">
        <f t="shared" si="215"/>
        <v/>
      </c>
      <c r="J366" s="10" t="str">
        <f t="shared" si="216"/>
        <v/>
      </c>
      <c r="K366" s="11" t="str">
        <f t="shared" si="217"/>
        <v>—</v>
      </c>
      <c r="L366" t="str">
        <f t="shared" si="218"/>
        <v/>
      </c>
      <c r="M366" s="11" t="str">
        <f t="shared" si="219"/>
        <v>—</v>
      </c>
      <c r="N366" t="str">
        <f t="shared" si="220"/>
        <v/>
      </c>
      <c r="O366" s="11" t="str">
        <f t="shared" si="221"/>
        <v>—</v>
      </c>
      <c r="P366" t="str">
        <f t="shared" si="222"/>
        <v/>
      </c>
      <c r="Q366" s="11" t="str">
        <f t="shared" si="223"/>
        <v>—</v>
      </c>
      <c r="R366" t="str">
        <f t="shared" si="224"/>
        <v/>
      </c>
      <c r="S366" t="str">
        <f t="shared" si="225"/>
        <v/>
      </c>
      <c r="T366" t="str">
        <f t="shared" si="226"/>
        <v/>
      </c>
      <c r="U366" t="str">
        <f t="shared" si="227"/>
        <v/>
      </c>
      <c r="V366" t="str">
        <f t="shared" si="228"/>
        <v/>
      </c>
      <c r="W366" t="str">
        <f t="shared" si="229"/>
        <v/>
      </c>
      <c r="X366" t="str">
        <f t="shared" si="230"/>
        <v/>
      </c>
      <c r="Y366" t="str">
        <f t="shared" si="231"/>
        <v/>
      </c>
      <c r="Z366" t="str">
        <f t="shared" si="232"/>
        <v/>
      </c>
      <c r="AA366" t="str">
        <f t="shared" si="233"/>
        <v/>
      </c>
      <c r="AB366" t="str">
        <f t="shared" si="234"/>
        <v/>
      </c>
      <c r="AC366" t="str">
        <f t="shared" si="235"/>
        <v/>
      </c>
      <c r="AD366" t="str">
        <f t="shared" si="236"/>
        <v/>
      </c>
      <c r="AE366" t="str">
        <f t="shared" si="237"/>
        <v/>
      </c>
      <c r="AF366" t="str">
        <f t="shared" si="238"/>
        <v/>
      </c>
      <c r="AG366" t="str">
        <f t="shared" si="239"/>
        <v/>
      </c>
      <c r="AH366" t="str">
        <f t="shared" si="240"/>
        <v/>
      </c>
      <c r="AI366" t="str">
        <f t="shared" si="241"/>
        <v/>
      </c>
      <c r="AJ366" t="str">
        <f t="shared" si="242"/>
        <v/>
      </c>
      <c r="AK366" t="str">
        <f t="shared" si="243"/>
        <v/>
      </c>
      <c r="AL366" t="str">
        <f t="shared" si="244"/>
        <v/>
      </c>
      <c r="AM366" t="str">
        <f t="shared" si="245"/>
        <v/>
      </c>
      <c r="AN366" t="str">
        <f t="shared" si="246"/>
        <v/>
      </c>
      <c r="AO366" t="str">
        <f t="shared" si="247"/>
        <v/>
      </c>
      <c r="AP366" t="str">
        <f t="shared" si="248"/>
        <v/>
      </c>
      <c r="AQ366" t="str">
        <f t="shared" si="249"/>
        <v/>
      </c>
      <c r="AR366" t="str">
        <f t="shared" si="250"/>
        <v/>
      </c>
      <c r="AS366" t="str">
        <f t="shared" si="251"/>
        <v/>
      </c>
      <c r="AT366" t="str">
        <f t="shared" si="252"/>
        <v/>
      </c>
      <c r="AU366" t="str">
        <f t="shared" si="253"/>
        <v/>
      </c>
      <c r="AV366" t="str">
        <f t="shared" si="254"/>
        <v/>
      </c>
      <c r="AW366" t="str">
        <f t="shared" si="255"/>
        <v/>
      </c>
      <c r="AX366" t="str">
        <f t="shared" si="256"/>
        <v/>
      </c>
      <c r="AY366" t="str">
        <f t="shared" si="257"/>
        <v/>
      </c>
      <c r="AZ366" t="str">
        <f>IF(OR($A366="",$A366&lt;&gt;Ficha!$C$4),"",COUNTIF($A$2:$A366,Ficha!$C$4))</f>
        <v/>
      </c>
    </row>
    <row r="367" spans="1:52">
      <c r="A367" s="7" t="str">
        <f>IF(INDEX(Banco!$A:$A,ROW())="","",INDEX(Banco!$A:$A,ROW()))</f>
        <v/>
      </c>
      <c r="B367" s="7" t="str">
        <f>IF(INDEX(Banco!$B:$B,ROW())="","",INDEX(Banco!$B:$B,ROW()))</f>
        <v/>
      </c>
      <c r="C367" s="7" t="str">
        <f>IF(INDEX(Banco!$C:$C,ROW())="","",INDEX(Banco!$C:$C,ROW()))</f>
        <v/>
      </c>
      <c r="D367" s="8" t="str">
        <f>IF(INDEX(Banco!$D:$D,ROW())="","",INDEX(Banco!$D:$D,ROW()))</f>
        <v/>
      </c>
      <c r="E367" s="8" t="str">
        <f>IF(INDEX(Banco!$E:$E,ROW())="","",INDEX(Banco!$E:$E,ROW()))</f>
        <v/>
      </c>
      <c r="F367" s="9" t="str">
        <f>IF(INDEX(Banco!$F:$F,ROW())="","",INDEX(Banco!$F:$F,ROW()))</f>
        <v/>
      </c>
      <c r="G367" s="9" t="str">
        <f>IF(INDEX(Banco!$G:$G,ROW())="","",INDEX(Banco!$G:$G,ROW()))</f>
        <v/>
      </c>
      <c r="H367" s="7" t="str">
        <f>IF(INDEX(Banco!$H:$H,ROW())="","",INDEX(Banco!$H:$H,ROW()))</f>
        <v/>
      </c>
      <c r="I367" t="str">
        <f t="shared" si="215"/>
        <v/>
      </c>
      <c r="J367" s="10" t="str">
        <f t="shared" si="216"/>
        <v/>
      </c>
      <c r="K367" s="11" t="str">
        <f t="shared" si="217"/>
        <v>—</v>
      </c>
      <c r="L367" t="str">
        <f t="shared" si="218"/>
        <v/>
      </c>
      <c r="M367" s="11" t="str">
        <f t="shared" si="219"/>
        <v>—</v>
      </c>
      <c r="N367" t="str">
        <f t="shared" si="220"/>
        <v/>
      </c>
      <c r="O367" s="11" t="str">
        <f t="shared" si="221"/>
        <v>—</v>
      </c>
      <c r="P367" t="str">
        <f t="shared" si="222"/>
        <v/>
      </c>
      <c r="Q367" s="11" t="str">
        <f t="shared" si="223"/>
        <v>—</v>
      </c>
      <c r="R367" t="str">
        <f t="shared" si="224"/>
        <v/>
      </c>
      <c r="S367" t="str">
        <f t="shared" si="225"/>
        <v/>
      </c>
      <c r="T367" t="str">
        <f t="shared" si="226"/>
        <v/>
      </c>
      <c r="U367" t="str">
        <f t="shared" si="227"/>
        <v/>
      </c>
      <c r="V367" t="str">
        <f t="shared" si="228"/>
        <v/>
      </c>
      <c r="W367" t="str">
        <f t="shared" si="229"/>
        <v/>
      </c>
      <c r="X367" t="str">
        <f t="shared" si="230"/>
        <v/>
      </c>
      <c r="Y367" t="str">
        <f t="shared" si="231"/>
        <v/>
      </c>
      <c r="Z367" t="str">
        <f t="shared" si="232"/>
        <v/>
      </c>
      <c r="AA367" t="str">
        <f t="shared" si="233"/>
        <v/>
      </c>
      <c r="AB367" t="str">
        <f t="shared" si="234"/>
        <v/>
      </c>
      <c r="AC367" t="str">
        <f t="shared" si="235"/>
        <v/>
      </c>
      <c r="AD367" t="str">
        <f t="shared" si="236"/>
        <v/>
      </c>
      <c r="AE367" t="str">
        <f t="shared" si="237"/>
        <v/>
      </c>
      <c r="AF367" t="str">
        <f t="shared" si="238"/>
        <v/>
      </c>
      <c r="AG367" t="str">
        <f t="shared" si="239"/>
        <v/>
      </c>
      <c r="AH367" t="str">
        <f t="shared" si="240"/>
        <v/>
      </c>
      <c r="AI367" t="str">
        <f t="shared" si="241"/>
        <v/>
      </c>
      <c r="AJ367" t="str">
        <f t="shared" si="242"/>
        <v/>
      </c>
      <c r="AK367" t="str">
        <f t="shared" si="243"/>
        <v/>
      </c>
      <c r="AL367" t="str">
        <f t="shared" si="244"/>
        <v/>
      </c>
      <c r="AM367" t="str">
        <f t="shared" si="245"/>
        <v/>
      </c>
      <c r="AN367" t="str">
        <f t="shared" si="246"/>
        <v/>
      </c>
      <c r="AO367" t="str">
        <f t="shared" si="247"/>
        <v/>
      </c>
      <c r="AP367" t="str">
        <f t="shared" si="248"/>
        <v/>
      </c>
      <c r="AQ367" t="str">
        <f t="shared" si="249"/>
        <v/>
      </c>
      <c r="AR367" t="str">
        <f t="shared" si="250"/>
        <v/>
      </c>
      <c r="AS367" t="str">
        <f t="shared" si="251"/>
        <v/>
      </c>
      <c r="AT367" t="str">
        <f t="shared" si="252"/>
        <v/>
      </c>
      <c r="AU367" t="str">
        <f t="shared" si="253"/>
        <v/>
      </c>
      <c r="AV367" t="str">
        <f t="shared" si="254"/>
        <v/>
      </c>
      <c r="AW367" t="str">
        <f t="shared" si="255"/>
        <v/>
      </c>
      <c r="AX367" t="str">
        <f t="shared" si="256"/>
        <v/>
      </c>
      <c r="AY367" t="str">
        <f t="shared" si="257"/>
        <v/>
      </c>
      <c r="AZ367" t="str">
        <f>IF(OR($A367="",$A367&lt;&gt;Ficha!$C$4),"",COUNTIF($A$2:$A367,Ficha!$C$4))</f>
        <v/>
      </c>
    </row>
    <row r="368" spans="1:52">
      <c r="A368" s="7" t="str">
        <f>IF(INDEX(Banco!$A:$A,ROW())="","",INDEX(Banco!$A:$A,ROW()))</f>
        <v/>
      </c>
      <c r="B368" s="7" t="str">
        <f>IF(INDEX(Banco!$B:$B,ROW())="","",INDEX(Banco!$B:$B,ROW()))</f>
        <v/>
      </c>
      <c r="C368" s="7" t="str">
        <f>IF(INDEX(Banco!$C:$C,ROW())="","",INDEX(Banco!$C:$C,ROW()))</f>
        <v/>
      </c>
      <c r="D368" s="8" t="str">
        <f>IF(INDEX(Banco!$D:$D,ROW())="","",INDEX(Banco!$D:$D,ROW()))</f>
        <v/>
      </c>
      <c r="E368" s="8" t="str">
        <f>IF(INDEX(Banco!$E:$E,ROW())="","",INDEX(Banco!$E:$E,ROW()))</f>
        <v/>
      </c>
      <c r="F368" s="9" t="str">
        <f>IF(INDEX(Banco!$F:$F,ROW())="","",INDEX(Banco!$F:$F,ROW()))</f>
        <v/>
      </c>
      <c r="G368" s="9" t="str">
        <f>IF(INDEX(Banco!$G:$G,ROW())="","",INDEX(Banco!$G:$G,ROW()))</f>
        <v/>
      </c>
      <c r="H368" s="7" t="str">
        <f>IF(INDEX(Banco!$H:$H,ROW())="","",INDEX(Banco!$H:$H,ROW()))</f>
        <v/>
      </c>
      <c r="I368" t="str">
        <f t="shared" si="215"/>
        <v/>
      </c>
      <c r="J368" s="10" t="str">
        <f t="shared" si="216"/>
        <v/>
      </c>
      <c r="K368" s="11" t="str">
        <f t="shared" si="217"/>
        <v>—</v>
      </c>
      <c r="L368" t="str">
        <f t="shared" si="218"/>
        <v/>
      </c>
      <c r="M368" s="11" t="str">
        <f t="shared" si="219"/>
        <v>—</v>
      </c>
      <c r="N368" t="str">
        <f t="shared" si="220"/>
        <v/>
      </c>
      <c r="O368" s="11" t="str">
        <f t="shared" si="221"/>
        <v>—</v>
      </c>
      <c r="P368" t="str">
        <f t="shared" si="222"/>
        <v/>
      </c>
      <c r="Q368" s="11" t="str">
        <f t="shared" si="223"/>
        <v>—</v>
      </c>
      <c r="R368" t="str">
        <f t="shared" si="224"/>
        <v/>
      </c>
      <c r="S368" t="str">
        <f t="shared" si="225"/>
        <v/>
      </c>
      <c r="T368" t="str">
        <f t="shared" si="226"/>
        <v/>
      </c>
      <c r="U368" t="str">
        <f t="shared" si="227"/>
        <v/>
      </c>
      <c r="V368" t="str">
        <f t="shared" si="228"/>
        <v/>
      </c>
      <c r="W368" t="str">
        <f t="shared" si="229"/>
        <v/>
      </c>
      <c r="X368" t="str">
        <f t="shared" si="230"/>
        <v/>
      </c>
      <c r="Y368" t="str">
        <f t="shared" si="231"/>
        <v/>
      </c>
      <c r="Z368" t="str">
        <f t="shared" si="232"/>
        <v/>
      </c>
      <c r="AA368" t="str">
        <f t="shared" si="233"/>
        <v/>
      </c>
      <c r="AB368" t="str">
        <f t="shared" si="234"/>
        <v/>
      </c>
      <c r="AC368" t="str">
        <f t="shared" si="235"/>
        <v/>
      </c>
      <c r="AD368" t="str">
        <f t="shared" si="236"/>
        <v/>
      </c>
      <c r="AE368" t="str">
        <f t="shared" si="237"/>
        <v/>
      </c>
      <c r="AF368" t="str">
        <f t="shared" si="238"/>
        <v/>
      </c>
      <c r="AG368" t="str">
        <f t="shared" si="239"/>
        <v/>
      </c>
      <c r="AH368" t="str">
        <f t="shared" si="240"/>
        <v/>
      </c>
      <c r="AI368" t="str">
        <f t="shared" si="241"/>
        <v/>
      </c>
      <c r="AJ368" t="str">
        <f t="shared" si="242"/>
        <v/>
      </c>
      <c r="AK368" t="str">
        <f t="shared" si="243"/>
        <v/>
      </c>
      <c r="AL368" t="str">
        <f t="shared" si="244"/>
        <v/>
      </c>
      <c r="AM368" t="str">
        <f t="shared" si="245"/>
        <v/>
      </c>
      <c r="AN368" t="str">
        <f t="shared" si="246"/>
        <v/>
      </c>
      <c r="AO368" t="str">
        <f t="shared" si="247"/>
        <v/>
      </c>
      <c r="AP368" t="str">
        <f t="shared" si="248"/>
        <v/>
      </c>
      <c r="AQ368" t="str">
        <f t="shared" si="249"/>
        <v/>
      </c>
      <c r="AR368" t="str">
        <f t="shared" si="250"/>
        <v/>
      </c>
      <c r="AS368" t="str">
        <f t="shared" si="251"/>
        <v/>
      </c>
      <c r="AT368" t="str">
        <f t="shared" si="252"/>
        <v/>
      </c>
      <c r="AU368" t="str">
        <f t="shared" si="253"/>
        <v/>
      </c>
      <c r="AV368" t="str">
        <f t="shared" si="254"/>
        <v/>
      </c>
      <c r="AW368" t="str">
        <f t="shared" si="255"/>
        <v/>
      </c>
      <c r="AX368" t="str">
        <f t="shared" si="256"/>
        <v/>
      </c>
      <c r="AY368" t="str">
        <f t="shared" si="257"/>
        <v/>
      </c>
      <c r="AZ368" t="str">
        <f>IF(OR($A368="",$A368&lt;&gt;Ficha!$C$4),"",COUNTIF($A$2:$A368,Ficha!$C$4))</f>
        <v/>
      </c>
    </row>
    <row r="369" spans="1:52">
      <c r="A369" s="7" t="str">
        <f>IF(INDEX(Banco!$A:$A,ROW())="","",INDEX(Banco!$A:$A,ROW()))</f>
        <v/>
      </c>
      <c r="B369" s="7" t="str">
        <f>IF(INDEX(Banco!$B:$B,ROW())="","",INDEX(Banco!$B:$B,ROW()))</f>
        <v/>
      </c>
      <c r="C369" s="7" t="str">
        <f>IF(INDEX(Banco!$C:$C,ROW())="","",INDEX(Banco!$C:$C,ROW()))</f>
        <v/>
      </c>
      <c r="D369" s="8" t="str">
        <f>IF(INDEX(Banco!$D:$D,ROW())="","",INDEX(Banco!$D:$D,ROW()))</f>
        <v/>
      </c>
      <c r="E369" s="8" t="str">
        <f>IF(INDEX(Banco!$E:$E,ROW())="","",INDEX(Banco!$E:$E,ROW()))</f>
        <v/>
      </c>
      <c r="F369" s="9" t="str">
        <f>IF(INDEX(Banco!$F:$F,ROW())="","",INDEX(Banco!$F:$F,ROW()))</f>
        <v/>
      </c>
      <c r="G369" s="9" t="str">
        <f>IF(INDEX(Banco!$G:$G,ROW())="","",INDEX(Banco!$G:$G,ROW()))</f>
        <v/>
      </c>
      <c r="H369" s="7" t="str">
        <f>IF(INDEX(Banco!$H:$H,ROW())="","",INDEX(Banco!$H:$H,ROW()))</f>
        <v/>
      </c>
      <c r="I369" t="str">
        <f t="shared" si="215"/>
        <v/>
      </c>
      <c r="J369" s="10" t="str">
        <f t="shared" si="216"/>
        <v/>
      </c>
      <c r="K369" s="11" t="str">
        <f t="shared" si="217"/>
        <v>—</v>
      </c>
      <c r="L369" t="str">
        <f t="shared" si="218"/>
        <v/>
      </c>
      <c r="M369" s="11" t="str">
        <f t="shared" si="219"/>
        <v>—</v>
      </c>
      <c r="N369" t="str">
        <f t="shared" si="220"/>
        <v/>
      </c>
      <c r="O369" s="11" t="str">
        <f t="shared" si="221"/>
        <v>—</v>
      </c>
      <c r="P369" t="str">
        <f t="shared" si="222"/>
        <v/>
      </c>
      <c r="Q369" s="11" t="str">
        <f t="shared" si="223"/>
        <v>—</v>
      </c>
      <c r="R369" t="str">
        <f t="shared" si="224"/>
        <v/>
      </c>
      <c r="S369" t="str">
        <f t="shared" si="225"/>
        <v/>
      </c>
      <c r="T369" t="str">
        <f t="shared" si="226"/>
        <v/>
      </c>
      <c r="U369" t="str">
        <f t="shared" si="227"/>
        <v/>
      </c>
      <c r="V369" t="str">
        <f t="shared" si="228"/>
        <v/>
      </c>
      <c r="W369" t="str">
        <f t="shared" si="229"/>
        <v/>
      </c>
      <c r="X369" t="str">
        <f t="shared" si="230"/>
        <v/>
      </c>
      <c r="Y369" t="str">
        <f t="shared" si="231"/>
        <v/>
      </c>
      <c r="Z369" t="str">
        <f t="shared" si="232"/>
        <v/>
      </c>
      <c r="AA369" t="str">
        <f t="shared" si="233"/>
        <v/>
      </c>
      <c r="AB369" t="str">
        <f t="shared" si="234"/>
        <v/>
      </c>
      <c r="AC369" t="str">
        <f t="shared" si="235"/>
        <v/>
      </c>
      <c r="AD369" t="str">
        <f t="shared" si="236"/>
        <v/>
      </c>
      <c r="AE369" t="str">
        <f t="shared" si="237"/>
        <v/>
      </c>
      <c r="AF369" t="str">
        <f t="shared" si="238"/>
        <v/>
      </c>
      <c r="AG369" t="str">
        <f t="shared" si="239"/>
        <v/>
      </c>
      <c r="AH369" t="str">
        <f t="shared" si="240"/>
        <v/>
      </c>
      <c r="AI369" t="str">
        <f t="shared" si="241"/>
        <v/>
      </c>
      <c r="AJ369" t="str">
        <f t="shared" si="242"/>
        <v/>
      </c>
      <c r="AK369" t="str">
        <f t="shared" si="243"/>
        <v/>
      </c>
      <c r="AL369" t="str">
        <f t="shared" si="244"/>
        <v/>
      </c>
      <c r="AM369" t="str">
        <f t="shared" si="245"/>
        <v/>
      </c>
      <c r="AN369" t="str">
        <f t="shared" si="246"/>
        <v/>
      </c>
      <c r="AO369" t="str">
        <f t="shared" si="247"/>
        <v/>
      </c>
      <c r="AP369" t="str">
        <f t="shared" si="248"/>
        <v/>
      </c>
      <c r="AQ369" t="str">
        <f t="shared" si="249"/>
        <v/>
      </c>
      <c r="AR369" t="str">
        <f t="shared" si="250"/>
        <v/>
      </c>
      <c r="AS369" t="str">
        <f t="shared" si="251"/>
        <v/>
      </c>
      <c r="AT369" t="str">
        <f t="shared" si="252"/>
        <v/>
      </c>
      <c r="AU369" t="str">
        <f t="shared" si="253"/>
        <v/>
      </c>
      <c r="AV369" t="str">
        <f t="shared" si="254"/>
        <v/>
      </c>
      <c r="AW369" t="str">
        <f t="shared" si="255"/>
        <v/>
      </c>
      <c r="AX369" t="str">
        <f t="shared" si="256"/>
        <v/>
      </c>
      <c r="AY369" t="str">
        <f t="shared" si="257"/>
        <v/>
      </c>
      <c r="AZ369" t="str">
        <f>IF(OR($A369="",$A369&lt;&gt;Ficha!$C$4),"",COUNTIF($A$2:$A369,Ficha!$C$4))</f>
        <v/>
      </c>
    </row>
    <row r="370" spans="1:52">
      <c r="A370" s="7" t="str">
        <f>IF(INDEX(Banco!$A:$A,ROW())="","",INDEX(Banco!$A:$A,ROW()))</f>
        <v/>
      </c>
      <c r="B370" s="7" t="str">
        <f>IF(INDEX(Banco!$B:$B,ROW())="","",INDEX(Banco!$B:$B,ROW()))</f>
        <v/>
      </c>
      <c r="C370" s="7" t="str">
        <f>IF(INDEX(Banco!$C:$C,ROW())="","",INDEX(Banco!$C:$C,ROW()))</f>
        <v/>
      </c>
      <c r="D370" s="8" t="str">
        <f>IF(INDEX(Banco!$D:$D,ROW())="","",INDEX(Banco!$D:$D,ROW()))</f>
        <v/>
      </c>
      <c r="E370" s="8" t="str">
        <f>IF(INDEX(Banco!$E:$E,ROW())="","",INDEX(Banco!$E:$E,ROW()))</f>
        <v/>
      </c>
      <c r="F370" s="9" t="str">
        <f>IF(INDEX(Banco!$F:$F,ROW())="","",INDEX(Banco!$F:$F,ROW()))</f>
        <v/>
      </c>
      <c r="G370" s="9" t="str">
        <f>IF(INDEX(Banco!$G:$G,ROW())="","",INDEX(Banco!$G:$G,ROW()))</f>
        <v/>
      </c>
      <c r="H370" s="7" t="str">
        <f>IF(INDEX(Banco!$H:$H,ROW())="","",INDEX(Banco!$H:$H,ROW()))</f>
        <v/>
      </c>
      <c r="I370" t="str">
        <f t="shared" si="215"/>
        <v/>
      </c>
      <c r="J370" s="10" t="str">
        <f t="shared" si="216"/>
        <v/>
      </c>
      <c r="K370" s="11" t="str">
        <f t="shared" si="217"/>
        <v>—</v>
      </c>
      <c r="L370" t="str">
        <f t="shared" si="218"/>
        <v/>
      </c>
      <c r="M370" s="11" t="str">
        <f t="shared" si="219"/>
        <v>—</v>
      </c>
      <c r="N370" t="str">
        <f t="shared" si="220"/>
        <v/>
      </c>
      <c r="O370" s="11" t="str">
        <f t="shared" si="221"/>
        <v>—</v>
      </c>
      <c r="P370" t="str">
        <f t="shared" si="222"/>
        <v/>
      </c>
      <c r="Q370" s="11" t="str">
        <f t="shared" si="223"/>
        <v>—</v>
      </c>
      <c r="R370" t="str">
        <f t="shared" si="224"/>
        <v/>
      </c>
      <c r="S370" t="str">
        <f t="shared" si="225"/>
        <v/>
      </c>
      <c r="T370" t="str">
        <f t="shared" si="226"/>
        <v/>
      </c>
      <c r="U370" t="str">
        <f t="shared" si="227"/>
        <v/>
      </c>
      <c r="V370" t="str">
        <f t="shared" si="228"/>
        <v/>
      </c>
      <c r="W370" t="str">
        <f t="shared" si="229"/>
        <v/>
      </c>
      <c r="X370" t="str">
        <f t="shared" si="230"/>
        <v/>
      </c>
      <c r="Y370" t="str">
        <f t="shared" si="231"/>
        <v/>
      </c>
      <c r="Z370" t="str">
        <f t="shared" si="232"/>
        <v/>
      </c>
      <c r="AA370" t="str">
        <f t="shared" si="233"/>
        <v/>
      </c>
      <c r="AB370" t="str">
        <f t="shared" si="234"/>
        <v/>
      </c>
      <c r="AC370" t="str">
        <f t="shared" si="235"/>
        <v/>
      </c>
      <c r="AD370" t="str">
        <f t="shared" si="236"/>
        <v/>
      </c>
      <c r="AE370" t="str">
        <f t="shared" si="237"/>
        <v/>
      </c>
      <c r="AF370" t="str">
        <f t="shared" si="238"/>
        <v/>
      </c>
      <c r="AG370" t="str">
        <f t="shared" si="239"/>
        <v/>
      </c>
      <c r="AH370" t="str">
        <f t="shared" si="240"/>
        <v/>
      </c>
      <c r="AI370" t="str">
        <f t="shared" si="241"/>
        <v/>
      </c>
      <c r="AJ370" t="str">
        <f t="shared" si="242"/>
        <v/>
      </c>
      <c r="AK370" t="str">
        <f t="shared" si="243"/>
        <v/>
      </c>
      <c r="AL370" t="str">
        <f t="shared" si="244"/>
        <v/>
      </c>
      <c r="AM370" t="str">
        <f t="shared" si="245"/>
        <v/>
      </c>
      <c r="AN370" t="str">
        <f t="shared" si="246"/>
        <v/>
      </c>
      <c r="AO370" t="str">
        <f t="shared" si="247"/>
        <v/>
      </c>
      <c r="AP370" t="str">
        <f t="shared" si="248"/>
        <v/>
      </c>
      <c r="AQ370" t="str">
        <f t="shared" si="249"/>
        <v/>
      </c>
      <c r="AR370" t="str">
        <f t="shared" si="250"/>
        <v/>
      </c>
      <c r="AS370" t="str">
        <f t="shared" si="251"/>
        <v/>
      </c>
      <c r="AT370" t="str">
        <f t="shared" si="252"/>
        <v/>
      </c>
      <c r="AU370" t="str">
        <f t="shared" si="253"/>
        <v/>
      </c>
      <c r="AV370" t="str">
        <f t="shared" si="254"/>
        <v/>
      </c>
      <c r="AW370" t="str">
        <f t="shared" si="255"/>
        <v/>
      </c>
      <c r="AX370" t="str">
        <f t="shared" si="256"/>
        <v/>
      </c>
      <c r="AY370" t="str">
        <f t="shared" si="257"/>
        <v/>
      </c>
      <c r="AZ370" t="str">
        <f>IF(OR($A370="",$A370&lt;&gt;Ficha!$C$4),"",COUNTIF($A$2:$A370,Ficha!$C$4))</f>
        <v/>
      </c>
    </row>
    <row r="371" spans="1:52">
      <c r="A371" s="7" t="str">
        <f>IF(INDEX(Banco!$A:$A,ROW())="","",INDEX(Banco!$A:$A,ROW()))</f>
        <v/>
      </c>
      <c r="B371" s="7" t="str">
        <f>IF(INDEX(Banco!$B:$B,ROW())="","",INDEX(Banco!$B:$B,ROW()))</f>
        <v/>
      </c>
      <c r="C371" s="7" t="str">
        <f>IF(INDEX(Banco!$C:$C,ROW())="","",INDEX(Banco!$C:$C,ROW()))</f>
        <v/>
      </c>
      <c r="D371" s="8" t="str">
        <f>IF(INDEX(Banco!$D:$D,ROW())="","",INDEX(Banco!$D:$D,ROW()))</f>
        <v/>
      </c>
      <c r="E371" s="8" t="str">
        <f>IF(INDEX(Banco!$E:$E,ROW())="","",INDEX(Banco!$E:$E,ROW()))</f>
        <v/>
      </c>
      <c r="F371" s="9" t="str">
        <f>IF(INDEX(Banco!$F:$F,ROW())="","",INDEX(Banco!$F:$F,ROW()))</f>
        <v/>
      </c>
      <c r="G371" s="9" t="str">
        <f>IF(INDEX(Banco!$G:$G,ROW())="","",INDEX(Banco!$G:$G,ROW()))</f>
        <v/>
      </c>
      <c r="H371" s="7" t="str">
        <f>IF(INDEX(Banco!$H:$H,ROW())="","",INDEX(Banco!$H:$H,ROW()))</f>
        <v/>
      </c>
      <c r="I371" t="str">
        <f t="shared" si="215"/>
        <v/>
      </c>
      <c r="J371" s="10" t="str">
        <f t="shared" si="216"/>
        <v/>
      </c>
      <c r="K371" s="11" t="str">
        <f t="shared" si="217"/>
        <v>—</v>
      </c>
      <c r="L371" t="str">
        <f t="shared" si="218"/>
        <v/>
      </c>
      <c r="M371" s="11" t="str">
        <f t="shared" si="219"/>
        <v>—</v>
      </c>
      <c r="N371" t="str">
        <f t="shared" si="220"/>
        <v/>
      </c>
      <c r="O371" s="11" t="str">
        <f t="shared" si="221"/>
        <v>—</v>
      </c>
      <c r="P371" t="str">
        <f t="shared" si="222"/>
        <v/>
      </c>
      <c r="Q371" s="11" t="str">
        <f t="shared" si="223"/>
        <v>—</v>
      </c>
      <c r="R371" t="str">
        <f t="shared" si="224"/>
        <v/>
      </c>
      <c r="S371" t="str">
        <f t="shared" si="225"/>
        <v/>
      </c>
      <c r="T371" t="str">
        <f t="shared" si="226"/>
        <v/>
      </c>
      <c r="U371" t="str">
        <f t="shared" si="227"/>
        <v/>
      </c>
      <c r="V371" t="str">
        <f t="shared" si="228"/>
        <v/>
      </c>
      <c r="W371" t="str">
        <f t="shared" si="229"/>
        <v/>
      </c>
      <c r="X371" t="str">
        <f t="shared" si="230"/>
        <v/>
      </c>
      <c r="Y371" t="str">
        <f t="shared" si="231"/>
        <v/>
      </c>
      <c r="Z371" t="str">
        <f t="shared" si="232"/>
        <v/>
      </c>
      <c r="AA371" t="str">
        <f t="shared" si="233"/>
        <v/>
      </c>
      <c r="AB371" t="str">
        <f t="shared" si="234"/>
        <v/>
      </c>
      <c r="AC371" t="str">
        <f t="shared" si="235"/>
        <v/>
      </c>
      <c r="AD371" t="str">
        <f t="shared" si="236"/>
        <v/>
      </c>
      <c r="AE371" t="str">
        <f t="shared" si="237"/>
        <v/>
      </c>
      <c r="AF371" t="str">
        <f t="shared" si="238"/>
        <v/>
      </c>
      <c r="AG371" t="str">
        <f t="shared" si="239"/>
        <v/>
      </c>
      <c r="AH371" t="str">
        <f t="shared" si="240"/>
        <v/>
      </c>
      <c r="AI371" t="str">
        <f t="shared" si="241"/>
        <v/>
      </c>
      <c r="AJ371" t="str">
        <f t="shared" si="242"/>
        <v/>
      </c>
      <c r="AK371" t="str">
        <f t="shared" si="243"/>
        <v/>
      </c>
      <c r="AL371" t="str">
        <f t="shared" si="244"/>
        <v/>
      </c>
      <c r="AM371" t="str">
        <f t="shared" si="245"/>
        <v/>
      </c>
      <c r="AN371" t="str">
        <f t="shared" si="246"/>
        <v/>
      </c>
      <c r="AO371" t="str">
        <f t="shared" si="247"/>
        <v/>
      </c>
      <c r="AP371" t="str">
        <f t="shared" si="248"/>
        <v/>
      </c>
      <c r="AQ371" t="str">
        <f t="shared" si="249"/>
        <v/>
      </c>
      <c r="AR371" t="str">
        <f t="shared" si="250"/>
        <v/>
      </c>
      <c r="AS371" t="str">
        <f t="shared" si="251"/>
        <v/>
      </c>
      <c r="AT371" t="str">
        <f t="shared" si="252"/>
        <v/>
      </c>
      <c r="AU371" t="str">
        <f t="shared" si="253"/>
        <v/>
      </c>
      <c r="AV371" t="str">
        <f t="shared" si="254"/>
        <v/>
      </c>
      <c r="AW371" t="str">
        <f t="shared" si="255"/>
        <v/>
      </c>
      <c r="AX371" t="str">
        <f t="shared" si="256"/>
        <v/>
      </c>
      <c r="AY371" t="str">
        <f t="shared" si="257"/>
        <v/>
      </c>
      <c r="AZ371" t="str">
        <f>IF(OR($A371="",$A371&lt;&gt;Ficha!$C$4),"",COUNTIF($A$2:$A371,Ficha!$C$4))</f>
        <v/>
      </c>
    </row>
    <row r="372" spans="1:52">
      <c r="A372" s="7" t="str">
        <f>IF(INDEX(Banco!$A:$A,ROW())="","",INDEX(Banco!$A:$A,ROW()))</f>
        <v/>
      </c>
      <c r="B372" s="7" t="str">
        <f>IF(INDEX(Banco!$B:$B,ROW())="","",INDEX(Banco!$B:$B,ROW()))</f>
        <v/>
      </c>
      <c r="C372" s="7" t="str">
        <f>IF(INDEX(Banco!$C:$C,ROW())="","",INDEX(Banco!$C:$C,ROW()))</f>
        <v/>
      </c>
      <c r="D372" s="8" t="str">
        <f>IF(INDEX(Banco!$D:$D,ROW())="","",INDEX(Banco!$D:$D,ROW()))</f>
        <v/>
      </c>
      <c r="E372" s="8" t="str">
        <f>IF(INDEX(Banco!$E:$E,ROW())="","",INDEX(Banco!$E:$E,ROW()))</f>
        <v/>
      </c>
      <c r="F372" s="9" t="str">
        <f>IF(INDEX(Banco!$F:$F,ROW())="","",INDEX(Banco!$F:$F,ROW()))</f>
        <v/>
      </c>
      <c r="G372" s="9" t="str">
        <f>IF(INDEX(Banco!$G:$G,ROW())="","",INDEX(Banco!$G:$G,ROW()))</f>
        <v/>
      </c>
      <c r="H372" s="7" t="str">
        <f>IF(INDEX(Banco!$H:$H,ROW())="","",INDEX(Banco!$H:$H,ROW()))</f>
        <v/>
      </c>
      <c r="I372" t="str">
        <f t="shared" si="215"/>
        <v/>
      </c>
      <c r="J372" s="10" t="str">
        <f t="shared" si="216"/>
        <v/>
      </c>
      <c r="K372" s="11" t="str">
        <f t="shared" si="217"/>
        <v>—</v>
      </c>
      <c r="L372" t="str">
        <f t="shared" si="218"/>
        <v/>
      </c>
      <c r="M372" s="11" t="str">
        <f t="shared" si="219"/>
        <v>—</v>
      </c>
      <c r="N372" t="str">
        <f t="shared" si="220"/>
        <v/>
      </c>
      <c r="O372" s="11" t="str">
        <f t="shared" si="221"/>
        <v>—</v>
      </c>
      <c r="P372" t="str">
        <f t="shared" si="222"/>
        <v/>
      </c>
      <c r="Q372" s="11" t="str">
        <f t="shared" si="223"/>
        <v>—</v>
      </c>
      <c r="R372" t="str">
        <f t="shared" si="224"/>
        <v/>
      </c>
      <c r="S372" t="str">
        <f t="shared" si="225"/>
        <v/>
      </c>
      <c r="T372" t="str">
        <f t="shared" si="226"/>
        <v/>
      </c>
      <c r="U372" t="str">
        <f t="shared" si="227"/>
        <v/>
      </c>
      <c r="V372" t="str">
        <f t="shared" si="228"/>
        <v/>
      </c>
      <c r="W372" t="str">
        <f t="shared" si="229"/>
        <v/>
      </c>
      <c r="X372" t="str">
        <f t="shared" si="230"/>
        <v/>
      </c>
      <c r="Y372" t="str">
        <f t="shared" si="231"/>
        <v/>
      </c>
      <c r="Z372" t="str">
        <f t="shared" si="232"/>
        <v/>
      </c>
      <c r="AA372" t="str">
        <f t="shared" si="233"/>
        <v/>
      </c>
      <c r="AB372" t="str">
        <f t="shared" si="234"/>
        <v/>
      </c>
      <c r="AC372" t="str">
        <f t="shared" si="235"/>
        <v/>
      </c>
      <c r="AD372" t="str">
        <f t="shared" si="236"/>
        <v/>
      </c>
      <c r="AE372" t="str">
        <f t="shared" si="237"/>
        <v/>
      </c>
      <c r="AF372" t="str">
        <f t="shared" si="238"/>
        <v/>
      </c>
      <c r="AG372" t="str">
        <f t="shared" si="239"/>
        <v/>
      </c>
      <c r="AH372" t="str">
        <f t="shared" si="240"/>
        <v/>
      </c>
      <c r="AI372" t="str">
        <f t="shared" si="241"/>
        <v/>
      </c>
      <c r="AJ372" t="str">
        <f t="shared" si="242"/>
        <v/>
      </c>
      <c r="AK372" t="str">
        <f t="shared" si="243"/>
        <v/>
      </c>
      <c r="AL372" t="str">
        <f t="shared" si="244"/>
        <v/>
      </c>
      <c r="AM372" t="str">
        <f t="shared" si="245"/>
        <v/>
      </c>
      <c r="AN372" t="str">
        <f t="shared" si="246"/>
        <v/>
      </c>
      <c r="AO372" t="str">
        <f t="shared" si="247"/>
        <v/>
      </c>
      <c r="AP372" t="str">
        <f t="shared" si="248"/>
        <v/>
      </c>
      <c r="AQ372" t="str">
        <f t="shared" si="249"/>
        <v/>
      </c>
      <c r="AR372" t="str">
        <f t="shared" si="250"/>
        <v/>
      </c>
      <c r="AS372" t="str">
        <f t="shared" si="251"/>
        <v/>
      </c>
      <c r="AT372" t="str">
        <f t="shared" si="252"/>
        <v/>
      </c>
      <c r="AU372" t="str">
        <f t="shared" si="253"/>
        <v/>
      </c>
      <c r="AV372" t="str">
        <f t="shared" si="254"/>
        <v/>
      </c>
      <c r="AW372" t="str">
        <f t="shared" si="255"/>
        <v/>
      </c>
      <c r="AX372" t="str">
        <f t="shared" si="256"/>
        <v/>
      </c>
      <c r="AY372" t="str">
        <f t="shared" si="257"/>
        <v/>
      </c>
      <c r="AZ372" t="str">
        <f>IF(OR($A372="",$A372&lt;&gt;Ficha!$C$4),"",COUNTIF($A$2:$A372,Ficha!$C$4))</f>
        <v/>
      </c>
    </row>
    <row r="373" spans="1:52">
      <c r="A373" s="7" t="str">
        <f>IF(INDEX(Banco!$A:$A,ROW())="","",INDEX(Banco!$A:$A,ROW()))</f>
        <v/>
      </c>
      <c r="B373" s="7" t="str">
        <f>IF(INDEX(Banco!$B:$B,ROW())="","",INDEX(Banco!$B:$B,ROW()))</f>
        <v/>
      </c>
      <c r="C373" s="7" t="str">
        <f>IF(INDEX(Banco!$C:$C,ROW())="","",INDEX(Banco!$C:$C,ROW()))</f>
        <v/>
      </c>
      <c r="D373" s="8" t="str">
        <f>IF(INDEX(Banco!$D:$D,ROW())="","",INDEX(Banco!$D:$D,ROW()))</f>
        <v/>
      </c>
      <c r="E373" s="8" t="str">
        <f>IF(INDEX(Banco!$E:$E,ROW())="","",INDEX(Banco!$E:$E,ROW()))</f>
        <v/>
      </c>
      <c r="F373" s="9" t="str">
        <f>IF(INDEX(Banco!$F:$F,ROW())="","",INDEX(Banco!$F:$F,ROW()))</f>
        <v/>
      </c>
      <c r="G373" s="9" t="str">
        <f>IF(INDEX(Banco!$G:$G,ROW())="","",INDEX(Banco!$G:$G,ROW()))</f>
        <v/>
      </c>
      <c r="H373" s="7" t="str">
        <f>IF(INDEX(Banco!$H:$H,ROW())="","",INDEX(Banco!$H:$H,ROW()))</f>
        <v/>
      </c>
      <c r="I373" t="str">
        <f t="shared" si="215"/>
        <v/>
      </c>
      <c r="J373" s="10" t="str">
        <f t="shared" si="216"/>
        <v/>
      </c>
      <c r="K373" s="11" t="str">
        <f t="shared" si="217"/>
        <v>—</v>
      </c>
      <c r="L373" t="str">
        <f t="shared" si="218"/>
        <v/>
      </c>
      <c r="M373" s="11" t="str">
        <f t="shared" si="219"/>
        <v>—</v>
      </c>
      <c r="N373" t="str">
        <f t="shared" si="220"/>
        <v/>
      </c>
      <c r="O373" s="11" t="str">
        <f t="shared" si="221"/>
        <v>—</v>
      </c>
      <c r="P373" t="str">
        <f t="shared" si="222"/>
        <v/>
      </c>
      <c r="Q373" s="11" t="str">
        <f t="shared" si="223"/>
        <v>—</v>
      </c>
      <c r="R373" t="str">
        <f t="shared" si="224"/>
        <v/>
      </c>
      <c r="S373" t="str">
        <f t="shared" si="225"/>
        <v/>
      </c>
      <c r="T373" t="str">
        <f t="shared" si="226"/>
        <v/>
      </c>
      <c r="U373" t="str">
        <f t="shared" si="227"/>
        <v/>
      </c>
      <c r="V373" t="str">
        <f t="shared" si="228"/>
        <v/>
      </c>
      <c r="W373" t="str">
        <f t="shared" si="229"/>
        <v/>
      </c>
      <c r="X373" t="str">
        <f t="shared" si="230"/>
        <v/>
      </c>
      <c r="Y373" t="str">
        <f t="shared" si="231"/>
        <v/>
      </c>
      <c r="Z373" t="str">
        <f t="shared" si="232"/>
        <v/>
      </c>
      <c r="AA373" t="str">
        <f t="shared" si="233"/>
        <v/>
      </c>
      <c r="AB373" t="str">
        <f t="shared" si="234"/>
        <v/>
      </c>
      <c r="AC373" t="str">
        <f t="shared" si="235"/>
        <v/>
      </c>
      <c r="AD373" t="str">
        <f t="shared" si="236"/>
        <v/>
      </c>
      <c r="AE373" t="str">
        <f t="shared" si="237"/>
        <v/>
      </c>
      <c r="AF373" t="str">
        <f t="shared" si="238"/>
        <v/>
      </c>
      <c r="AG373" t="str">
        <f t="shared" si="239"/>
        <v/>
      </c>
      <c r="AH373" t="str">
        <f t="shared" si="240"/>
        <v/>
      </c>
      <c r="AI373" t="str">
        <f t="shared" si="241"/>
        <v/>
      </c>
      <c r="AJ373" t="str">
        <f t="shared" si="242"/>
        <v/>
      </c>
      <c r="AK373" t="str">
        <f t="shared" si="243"/>
        <v/>
      </c>
      <c r="AL373" t="str">
        <f t="shared" si="244"/>
        <v/>
      </c>
      <c r="AM373" t="str">
        <f t="shared" si="245"/>
        <v/>
      </c>
      <c r="AN373" t="str">
        <f t="shared" si="246"/>
        <v/>
      </c>
      <c r="AO373" t="str">
        <f t="shared" si="247"/>
        <v/>
      </c>
      <c r="AP373" t="str">
        <f t="shared" si="248"/>
        <v/>
      </c>
      <c r="AQ373" t="str">
        <f t="shared" si="249"/>
        <v/>
      </c>
      <c r="AR373" t="str">
        <f t="shared" si="250"/>
        <v/>
      </c>
      <c r="AS373" t="str">
        <f t="shared" si="251"/>
        <v/>
      </c>
      <c r="AT373" t="str">
        <f t="shared" si="252"/>
        <v/>
      </c>
      <c r="AU373" t="str">
        <f t="shared" si="253"/>
        <v/>
      </c>
      <c r="AV373" t="str">
        <f t="shared" si="254"/>
        <v/>
      </c>
      <c r="AW373" t="str">
        <f t="shared" si="255"/>
        <v/>
      </c>
      <c r="AX373" t="str">
        <f t="shared" si="256"/>
        <v/>
      </c>
      <c r="AY373" t="str">
        <f t="shared" si="257"/>
        <v/>
      </c>
      <c r="AZ373" t="str">
        <f>IF(OR($A373="",$A373&lt;&gt;Ficha!$C$4),"",COUNTIF($A$2:$A373,Ficha!$C$4))</f>
        <v/>
      </c>
    </row>
    <row r="374" spans="1:52">
      <c r="A374" s="7" t="str">
        <f>IF(INDEX(Banco!$A:$A,ROW())="","",INDEX(Banco!$A:$A,ROW()))</f>
        <v/>
      </c>
      <c r="B374" s="7" t="str">
        <f>IF(INDEX(Banco!$B:$B,ROW())="","",INDEX(Banco!$B:$B,ROW()))</f>
        <v/>
      </c>
      <c r="C374" s="7" t="str">
        <f>IF(INDEX(Banco!$C:$C,ROW())="","",INDEX(Banco!$C:$C,ROW()))</f>
        <v/>
      </c>
      <c r="D374" s="8" t="str">
        <f>IF(INDEX(Banco!$D:$D,ROW())="","",INDEX(Banco!$D:$D,ROW()))</f>
        <v/>
      </c>
      <c r="E374" s="8" t="str">
        <f>IF(INDEX(Banco!$E:$E,ROW())="","",INDEX(Banco!$E:$E,ROW()))</f>
        <v/>
      </c>
      <c r="F374" s="9" t="str">
        <f>IF(INDEX(Banco!$F:$F,ROW())="","",INDEX(Banco!$F:$F,ROW()))</f>
        <v/>
      </c>
      <c r="G374" s="9" t="str">
        <f>IF(INDEX(Banco!$G:$G,ROW())="","",INDEX(Banco!$G:$G,ROW()))</f>
        <v/>
      </c>
      <c r="H374" s="7" t="str">
        <f>IF(INDEX(Banco!$H:$H,ROW())="","",INDEX(Banco!$H:$H,ROW()))</f>
        <v/>
      </c>
      <c r="I374" t="str">
        <f t="shared" si="215"/>
        <v/>
      </c>
      <c r="J374" s="10" t="str">
        <f t="shared" si="216"/>
        <v/>
      </c>
      <c r="K374" s="11" t="str">
        <f t="shared" si="217"/>
        <v>—</v>
      </c>
      <c r="L374" t="str">
        <f t="shared" si="218"/>
        <v/>
      </c>
      <c r="M374" s="11" t="str">
        <f t="shared" si="219"/>
        <v>—</v>
      </c>
      <c r="N374" t="str">
        <f t="shared" si="220"/>
        <v/>
      </c>
      <c r="O374" s="11" t="str">
        <f t="shared" si="221"/>
        <v>—</v>
      </c>
      <c r="P374" t="str">
        <f t="shared" si="222"/>
        <v/>
      </c>
      <c r="Q374" s="11" t="str">
        <f t="shared" si="223"/>
        <v>—</v>
      </c>
      <c r="R374" t="str">
        <f t="shared" si="224"/>
        <v/>
      </c>
      <c r="S374" t="str">
        <f t="shared" si="225"/>
        <v/>
      </c>
      <c r="T374" t="str">
        <f t="shared" si="226"/>
        <v/>
      </c>
      <c r="U374" t="str">
        <f t="shared" si="227"/>
        <v/>
      </c>
      <c r="V374" t="str">
        <f t="shared" si="228"/>
        <v/>
      </c>
      <c r="W374" t="str">
        <f t="shared" si="229"/>
        <v/>
      </c>
      <c r="X374" t="str">
        <f t="shared" si="230"/>
        <v/>
      </c>
      <c r="Y374" t="str">
        <f t="shared" si="231"/>
        <v/>
      </c>
      <c r="Z374" t="str">
        <f t="shared" si="232"/>
        <v/>
      </c>
      <c r="AA374" t="str">
        <f t="shared" si="233"/>
        <v/>
      </c>
      <c r="AB374" t="str">
        <f t="shared" si="234"/>
        <v/>
      </c>
      <c r="AC374" t="str">
        <f t="shared" si="235"/>
        <v/>
      </c>
      <c r="AD374" t="str">
        <f t="shared" si="236"/>
        <v/>
      </c>
      <c r="AE374" t="str">
        <f t="shared" si="237"/>
        <v/>
      </c>
      <c r="AF374" t="str">
        <f t="shared" si="238"/>
        <v/>
      </c>
      <c r="AG374" t="str">
        <f t="shared" si="239"/>
        <v/>
      </c>
      <c r="AH374" t="str">
        <f t="shared" si="240"/>
        <v/>
      </c>
      <c r="AI374" t="str">
        <f t="shared" si="241"/>
        <v/>
      </c>
      <c r="AJ374" t="str">
        <f t="shared" si="242"/>
        <v/>
      </c>
      <c r="AK374" t="str">
        <f t="shared" si="243"/>
        <v/>
      </c>
      <c r="AL374" t="str">
        <f t="shared" si="244"/>
        <v/>
      </c>
      <c r="AM374" t="str">
        <f t="shared" si="245"/>
        <v/>
      </c>
      <c r="AN374" t="str">
        <f t="shared" si="246"/>
        <v/>
      </c>
      <c r="AO374" t="str">
        <f t="shared" si="247"/>
        <v/>
      </c>
      <c r="AP374" t="str">
        <f t="shared" si="248"/>
        <v/>
      </c>
      <c r="AQ374" t="str">
        <f t="shared" si="249"/>
        <v/>
      </c>
      <c r="AR374" t="str">
        <f t="shared" si="250"/>
        <v/>
      </c>
      <c r="AS374" t="str">
        <f t="shared" si="251"/>
        <v/>
      </c>
      <c r="AT374" t="str">
        <f t="shared" si="252"/>
        <v/>
      </c>
      <c r="AU374" t="str">
        <f t="shared" si="253"/>
        <v/>
      </c>
      <c r="AV374" t="str">
        <f t="shared" si="254"/>
        <v/>
      </c>
      <c r="AW374" t="str">
        <f t="shared" si="255"/>
        <v/>
      </c>
      <c r="AX374" t="str">
        <f t="shared" si="256"/>
        <v/>
      </c>
      <c r="AY374" t="str">
        <f t="shared" si="257"/>
        <v/>
      </c>
      <c r="AZ374" t="str">
        <f>IF(OR($A374="",$A374&lt;&gt;Ficha!$C$4),"",COUNTIF($A$2:$A374,Ficha!$C$4))</f>
        <v/>
      </c>
    </row>
    <row r="375" spans="1:52">
      <c r="A375" s="7" t="str">
        <f>IF(INDEX(Banco!$A:$A,ROW())="","",INDEX(Banco!$A:$A,ROW()))</f>
        <v/>
      </c>
      <c r="B375" s="7" t="str">
        <f>IF(INDEX(Banco!$B:$B,ROW())="","",INDEX(Banco!$B:$B,ROW()))</f>
        <v/>
      </c>
      <c r="C375" s="7" t="str">
        <f>IF(INDEX(Banco!$C:$C,ROW())="","",INDEX(Banco!$C:$C,ROW()))</f>
        <v/>
      </c>
      <c r="D375" s="8" t="str">
        <f>IF(INDEX(Banco!$D:$D,ROW())="","",INDEX(Banco!$D:$D,ROW()))</f>
        <v/>
      </c>
      <c r="E375" s="8" t="str">
        <f>IF(INDEX(Banco!$E:$E,ROW())="","",INDEX(Banco!$E:$E,ROW()))</f>
        <v/>
      </c>
      <c r="F375" s="9" t="str">
        <f>IF(INDEX(Banco!$F:$F,ROW())="","",INDEX(Banco!$F:$F,ROW()))</f>
        <v/>
      </c>
      <c r="G375" s="9" t="str">
        <f>IF(INDEX(Banco!$G:$G,ROW())="","",INDEX(Banco!$G:$G,ROW()))</f>
        <v/>
      </c>
      <c r="H375" s="7" t="str">
        <f>IF(INDEX(Banco!$H:$H,ROW())="","",INDEX(Banco!$H:$H,ROW()))</f>
        <v/>
      </c>
      <c r="I375" t="str">
        <f t="shared" si="215"/>
        <v/>
      </c>
      <c r="J375" s="10" t="str">
        <f t="shared" si="216"/>
        <v/>
      </c>
      <c r="K375" s="11" t="str">
        <f t="shared" si="217"/>
        <v>—</v>
      </c>
      <c r="L375" t="str">
        <f t="shared" si="218"/>
        <v/>
      </c>
      <c r="M375" s="11" t="str">
        <f t="shared" si="219"/>
        <v>—</v>
      </c>
      <c r="N375" t="str">
        <f t="shared" si="220"/>
        <v/>
      </c>
      <c r="O375" s="11" t="str">
        <f t="shared" si="221"/>
        <v>—</v>
      </c>
      <c r="P375" t="str">
        <f t="shared" si="222"/>
        <v/>
      </c>
      <c r="Q375" s="11" t="str">
        <f t="shared" si="223"/>
        <v>—</v>
      </c>
      <c r="R375" t="str">
        <f t="shared" si="224"/>
        <v/>
      </c>
      <c r="S375" t="str">
        <f t="shared" si="225"/>
        <v/>
      </c>
      <c r="T375" t="str">
        <f t="shared" si="226"/>
        <v/>
      </c>
      <c r="U375" t="str">
        <f t="shared" si="227"/>
        <v/>
      </c>
      <c r="V375" t="str">
        <f t="shared" si="228"/>
        <v/>
      </c>
      <c r="W375" t="str">
        <f t="shared" si="229"/>
        <v/>
      </c>
      <c r="X375" t="str">
        <f t="shared" si="230"/>
        <v/>
      </c>
      <c r="Y375" t="str">
        <f t="shared" si="231"/>
        <v/>
      </c>
      <c r="Z375" t="str">
        <f t="shared" si="232"/>
        <v/>
      </c>
      <c r="AA375" t="str">
        <f t="shared" si="233"/>
        <v/>
      </c>
      <c r="AB375" t="str">
        <f t="shared" si="234"/>
        <v/>
      </c>
      <c r="AC375" t="str">
        <f t="shared" si="235"/>
        <v/>
      </c>
      <c r="AD375" t="str">
        <f t="shared" si="236"/>
        <v/>
      </c>
      <c r="AE375" t="str">
        <f t="shared" si="237"/>
        <v/>
      </c>
      <c r="AF375" t="str">
        <f t="shared" si="238"/>
        <v/>
      </c>
      <c r="AG375" t="str">
        <f t="shared" si="239"/>
        <v/>
      </c>
      <c r="AH375" t="str">
        <f t="shared" si="240"/>
        <v/>
      </c>
      <c r="AI375" t="str">
        <f t="shared" si="241"/>
        <v/>
      </c>
      <c r="AJ375" t="str">
        <f t="shared" si="242"/>
        <v/>
      </c>
      <c r="AK375" t="str">
        <f t="shared" si="243"/>
        <v/>
      </c>
      <c r="AL375" t="str">
        <f t="shared" si="244"/>
        <v/>
      </c>
      <c r="AM375" t="str">
        <f t="shared" si="245"/>
        <v/>
      </c>
      <c r="AN375" t="str">
        <f t="shared" si="246"/>
        <v/>
      </c>
      <c r="AO375" t="str">
        <f t="shared" si="247"/>
        <v/>
      </c>
      <c r="AP375" t="str">
        <f t="shared" si="248"/>
        <v/>
      </c>
      <c r="AQ375" t="str">
        <f t="shared" si="249"/>
        <v/>
      </c>
      <c r="AR375" t="str">
        <f t="shared" si="250"/>
        <v/>
      </c>
      <c r="AS375" t="str">
        <f t="shared" si="251"/>
        <v/>
      </c>
      <c r="AT375" t="str">
        <f t="shared" si="252"/>
        <v/>
      </c>
      <c r="AU375" t="str">
        <f t="shared" si="253"/>
        <v/>
      </c>
      <c r="AV375" t="str">
        <f t="shared" si="254"/>
        <v/>
      </c>
      <c r="AW375" t="str">
        <f t="shared" si="255"/>
        <v/>
      </c>
      <c r="AX375" t="str">
        <f t="shared" si="256"/>
        <v/>
      </c>
      <c r="AY375" t="str">
        <f t="shared" si="257"/>
        <v/>
      </c>
      <c r="AZ375" t="str">
        <f>IF(OR($A375="",$A375&lt;&gt;Ficha!$C$4),"",COUNTIF($A$2:$A375,Ficha!$C$4))</f>
        <v/>
      </c>
    </row>
    <row r="376" spans="1:52">
      <c r="A376" s="7" t="str">
        <f>IF(INDEX(Banco!$A:$A,ROW())="","",INDEX(Banco!$A:$A,ROW()))</f>
        <v/>
      </c>
      <c r="B376" s="7" t="str">
        <f>IF(INDEX(Banco!$B:$B,ROW())="","",INDEX(Banco!$B:$B,ROW()))</f>
        <v/>
      </c>
      <c r="C376" s="7" t="str">
        <f>IF(INDEX(Banco!$C:$C,ROW())="","",INDEX(Banco!$C:$C,ROW()))</f>
        <v/>
      </c>
      <c r="D376" s="8" t="str">
        <f>IF(INDEX(Banco!$D:$D,ROW())="","",INDEX(Banco!$D:$D,ROW()))</f>
        <v/>
      </c>
      <c r="E376" s="8" t="str">
        <f>IF(INDEX(Banco!$E:$E,ROW())="","",INDEX(Banco!$E:$E,ROW()))</f>
        <v/>
      </c>
      <c r="F376" s="9" t="str">
        <f>IF(INDEX(Banco!$F:$F,ROW())="","",INDEX(Banco!$F:$F,ROW()))</f>
        <v/>
      </c>
      <c r="G376" s="9" t="str">
        <f>IF(INDEX(Banco!$G:$G,ROW())="","",INDEX(Banco!$G:$G,ROW()))</f>
        <v/>
      </c>
      <c r="H376" s="7" t="str">
        <f>IF(INDEX(Banco!$H:$H,ROW())="","",INDEX(Banco!$H:$H,ROW()))</f>
        <v/>
      </c>
      <c r="I376" t="str">
        <f t="shared" si="215"/>
        <v/>
      </c>
      <c r="J376" s="10" t="str">
        <f t="shared" si="216"/>
        <v/>
      </c>
      <c r="K376" s="11" t="str">
        <f t="shared" si="217"/>
        <v>—</v>
      </c>
      <c r="L376" t="str">
        <f t="shared" si="218"/>
        <v/>
      </c>
      <c r="M376" s="11" t="str">
        <f t="shared" si="219"/>
        <v>—</v>
      </c>
      <c r="N376" t="str">
        <f t="shared" si="220"/>
        <v/>
      </c>
      <c r="O376" s="11" t="str">
        <f t="shared" si="221"/>
        <v>—</v>
      </c>
      <c r="P376" t="str">
        <f t="shared" si="222"/>
        <v/>
      </c>
      <c r="Q376" s="11" t="str">
        <f t="shared" si="223"/>
        <v>—</v>
      </c>
      <c r="R376" t="str">
        <f t="shared" si="224"/>
        <v/>
      </c>
      <c r="S376" t="str">
        <f t="shared" si="225"/>
        <v/>
      </c>
      <c r="T376" t="str">
        <f t="shared" si="226"/>
        <v/>
      </c>
      <c r="U376" t="str">
        <f t="shared" si="227"/>
        <v/>
      </c>
      <c r="V376" t="str">
        <f t="shared" si="228"/>
        <v/>
      </c>
      <c r="W376" t="str">
        <f t="shared" si="229"/>
        <v/>
      </c>
      <c r="X376" t="str">
        <f t="shared" si="230"/>
        <v/>
      </c>
      <c r="Y376" t="str">
        <f t="shared" si="231"/>
        <v/>
      </c>
      <c r="Z376" t="str">
        <f t="shared" si="232"/>
        <v/>
      </c>
      <c r="AA376" t="str">
        <f t="shared" si="233"/>
        <v/>
      </c>
      <c r="AB376" t="str">
        <f t="shared" si="234"/>
        <v/>
      </c>
      <c r="AC376" t="str">
        <f t="shared" si="235"/>
        <v/>
      </c>
      <c r="AD376" t="str">
        <f t="shared" si="236"/>
        <v/>
      </c>
      <c r="AE376" t="str">
        <f t="shared" si="237"/>
        <v/>
      </c>
      <c r="AF376" t="str">
        <f t="shared" si="238"/>
        <v/>
      </c>
      <c r="AG376" t="str">
        <f t="shared" si="239"/>
        <v/>
      </c>
      <c r="AH376" t="str">
        <f t="shared" si="240"/>
        <v/>
      </c>
      <c r="AI376" t="str">
        <f t="shared" si="241"/>
        <v/>
      </c>
      <c r="AJ376" t="str">
        <f t="shared" si="242"/>
        <v/>
      </c>
      <c r="AK376" t="str">
        <f t="shared" si="243"/>
        <v/>
      </c>
      <c r="AL376" t="str">
        <f t="shared" si="244"/>
        <v/>
      </c>
      <c r="AM376" t="str">
        <f t="shared" si="245"/>
        <v/>
      </c>
      <c r="AN376" t="str">
        <f t="shared" si="246"/>
        <v/>
      </c>
      <c r="AO376" t="str">
        <f t="shared" si="247"/>
        <v/>
      </c>
      <c r="AP376" t="str">
        <f t="shared" si="248"/>
        <v/>
      </c>
      <c r="AQ376" t="str">
        <f t="shared" si="249"/>
        <v/>
      </c>
      <c r="AR376" t="str">
        <f t="shared" si="250"/>
        <v/>
      </c>
      <c r="AS376" t="str">
        <f t="shared" si="251"/>
        <v/>
      </c>
      <c r="AT376" t="str">
        <f t="shared" si="252"/>
        <v/>
      </c>
      <c r="AU376" t="str">
        <f t="shared" si="253"/>
        <v/>
      </c>
      <c r="AV376" t="str">
        <f t="shared" si="254"/>
        <v/>
      </c>
      <c r="AW376" t="str">
        <f t="shared" si="255"/>
        <v/>
      </c>
      <c r="AX376" t="str">
        <f t="shared" si="256"/>
        <v/>
      </c>
      <c r="AY376" t="str">
        <f t="shared" si="257"/>
        <v/>
      </c>
      <c r="AZ376" t="str">
        <f>IF(OR($A376="",$A376&lt;&gt;Ficha!$C$4),"",COUNTIF($A$2:$A376,Ficha!$C$4))</f>
        <v/>
      </c>
    </row>
    <row r="377" spans="1:52">
      <c r="A377" s="7" t="str">
        <f>IF(INDEX(Banco!$A:$A,ROW())="","",INDEX(Banco!$A:$A,ROW()))</f>
        <v/>
      </c>
      <c r="B377" s="7" t="str">
        <f>IF(INDEX(Banco!$B:$B,ROW())="","",INDEX(Banco!$B:$B,ROW()))</f>
        <v/>
      </c>
      <c r="C377" s="7" t="str">
        <f>IF(INDEX(Banco!$C:$C,ROW())="","",INDEX(Banco!$C:$C,ROW()))</f>
        <v/>
      </c>
      <c r="D377" s="8" t="str">
        <f>IF(INDEX(Banco!$D:$D,ROW())="","",INDEX(Banco!$D:$D,ROW()))</f>
        <v/>
      </c>
      <c r="E377" s="8" t="str">
        <f>IF(INDEX(Banco!$E:$E,ROW())="","",INDEX(Banco!$E:$E,ROW()))</f>
        <v/>
      </c>
      <c r="F377" s="9" t="str">
        <f>IF(INDEX(Banco!$F:$F,ROW())="","",INDEX(Banco!$F:$F,ROW()))</f>
        <v/>
      </c>
      <c r="G377" s="9" t="str">
        <f>IF(INDEX(Banco!$G:$G,ROW())="","",INDEX(Banco!$G:$G,ROW()))</f>
        <v/>
      </c>
      <c r="H377" s="7" t="str">
        <f>IF(INDEX(Banco!$H:$H,ROW())="","",INDEX(Banco!$H:$H,ROW()))</f>
        <v/>
      </c>
      <c r="I377" t="str">
        <f t="shared" si="215"/>
        <v/>
      </c>
      <c r="J377" s="10" t="str">
        <f t="shared" si="216"/>
        <v/>
      </c>
      <c r="K377" s="11" t="str">
        <f t="shared" si="217"/>
        <v>—</v>
      </c>
      <c r="L377" t="str">
        <f t="shared" si="218"/>
        <v/>
      </c>
      <c r="M377" s="11" t="str">
        <f t="shared" si="219"/>
        <v>—</v>
      </c>
      <c r="N377" t="str">
        <f t="shared" si="220"/>
        <v/>
      </c>
      <c r="O377" s="11" t="str">
        <f t="shared" si="221"/>
        <v>—</v>
      </c>
      <c r="P377" t="str">
        <f t="shared" si="222"/>
        <v/>
      </c>
      <c r="Q377" s="11" t="str">
        <f t="shared" si="223"/>
        <v>—</v>
      </c>
      <c r="R377" t="str">
        <f t="shared" si="224"/>
        <v/>
      </c>
      <c r="S377" t="str">
        <f t="shared" si="225"/>
        <v/>
      </c>
      <c r="T377" t="str">
        <f t="shared" si="226"/>
        <v/>
      </c>
      <c r="U377" t="str">
        <f t="shared" si="227"/>
        <v/>
      </c>
      <c r="V377" t="str">
        <f t="shared" si="228"/>
        <v/>
      </c>
      <c r="W377" t="str">
        <f t="shared" si="229"/>
        <v/>
      </c>
      <c r="X377" t="str">
        <f t="shared" si="230"/>
        <v/>
      </c>
      <c r="Y377" t="str">
        <f t="shared" si="231"/>
        <v/>
      </c>
      <c r="Z377" t="str">
        <f t="shared" si="232"/>
        <v/>
      </c>
      <c r="AA377" t="str">
        <f t="shared" si="233"/>
        <v/>
      </c>
      <c r="AB377" t="str">
        <f t="shared" si="234"/>
        <v/>
      </c>
      <c r="AC377" t="str">
        <f t="shared" si="235"/>
        <v/>
      </c>
      <c r="AD377" t="str">
        <f t="shared" si="236"/>
        <v/>
      </c>
      <c r="AE377" t="str">
        <f t="shared" si="237"/>
        <v/>
      </c>
      <c r="AF377" t="str">
        <f t="shared" si="238"/>
        <v/>
      </c>
      <c r="AG377" t="str">
        <f t="shared" si="239"/>
        <v/>
      </c>
      <c r="AH377" t="str">
        <f t="shared" si="240"/>
        <v/>
      </c>
      <c r="AI377" t="str">
        <f t="shared" si="241"/>
        <v/>
      </c>
      <c r="AJ377" t="str">
        <f t="shared" si="242"/>
        <v/>
      </c>
      <c r="AK377" t="str">
        <f t="shared" si="243"/>
        <v/>
      </c>
      <c r="AL377" t="str">
        <f t="shared" si="244"/>
        <v/>
      </c>
      <c r="AM377" t="str">
        <f t="shared" si="245"/>
        <v/>
      </c>
      <c r="AN377" t="str">
        <f t="shared" si="246"/>
        <v/>
      </c>
      <c r="AO377" t="str">
        <f t="shared" si="247"/>
        <v/>
      </c>
      <c r="AP377" t="str">
        <f t="shared" si="248"/>
        <v/>
      </c>
      <c r="AQ377" t="str">
        <f t="shared" si="249"/>
        <v/>
      </c>
      <c r="AR377" t="str">
        <f t="shared" si="250"/>
        <v/>
      </c>
      <c r="AS377" t="str">
        <f t="shared" si="251"/>
        <v/>
      </c>
      <c r="AT377" t="str">
        <f t="shared" si="252"/>
        <v/>
      </c>
      <c r="AU377" t="str">
        <f t="shared" si="253"/>
        <v/>
      </c>
      <c r="AV377" t="str">
        <f t="shared" si="254"/>
        <v/>
      </c>
      <c r="AW377" t="str">
        <f t="shared" si="255"/>
        <v/>
      </c>
      <c r="AX377" t="str">
        <f t="shared" si="256"/>
        <v/>
      </c>
      <c r="AY377" t="str">
        <f t="shared" si="257"/>
        <v/>
      </c>
      <c r="AZ377" t="str">
        <f>IF(OR($A377="",$A377&lt;&gt;Ficha!$C$4),"",COUNTIF($A$2:$A377,Ficha!$C$4))</f>
        <v/>
      </c>
    </row>
    <row r="378" spans="1:52">
      <c r="A378" s="7" t="str">
        <f>IF(INDEX(Banco!$A:$A,ROW())="","",INDEX(Banco!$A:$A,ROW()))</f>
        <v/>
      </c>
      <c r="B378" s="7" t="str">
        <f>IF(INDEX(Banco!$B:$B,ROW())="","",INDEX(Banco!$B:$B,ROW()))</f>
        <v/>
      </c>
      <c r="C378" s="7" t="str">
        <f>IF(INDEX(Banco!$C:$C,ROW())="","",INDEX(Banco!$C:$C,ROW()))</f>
        <v/>
      </c>
      <c r="D378" s="8" t="str">
        <f>IF(INDEX(Banco!$D:$D,ROW())="","",INDEX(Banco!$D:$D,ROW()))</f>
        <v/>
      </c>
      <c r="E378" s="8" t="str">
        <f>IF(INDEX(Banco!$E:$E,ROW())="","",INDEX(Banco!$E:$E,ROW()))</f>
        <v/>
      </c>
      <c r="F378" s="9" t="str">
        <f>IF(INDEX(Banco!$F:$F,ROW())="","",INDEX(Banco!$F:$F,ROW()))</f>
        <v/>
      </c>
      <c r="G378" s="9" t="str">
        <f>IF(INDEX(Banco!$G:$G,ROW())="","",INDEX(Banco!$G:$G,ROW()))</f>
        <v/>
      </c>
      <c r="H378" s="7" t="str">
        <f>IF(INDEX(Banco!$H:$H,ROW())="","",INDEX(Banco!$H:$H,ROW()))</f>
        <v/>
      </c>
      <c r="I378" t="str">
        <f t="shared" si="215"/>
        <v/>
      </c>
      <c r="J378" s="10" t="str">
        <f t="shared" si="216"/>
        <v/>
      </c>
      <c r="K378" s="11" t="str">
        <f t="shared" si="217"/>
        <v>—</v>
      </c>
      <c r="L378" t="str">
        <f t="shared" si="218"/>
        <v/>
      </c>
      <c r="M378" s="11" t="str">
        <f t="shared" si="219"/>
        <v>—</v>
      </c>
      <c r="N378" t="str">
        <f t="shared" si="220"/>
        <v/>
      </c>
      <c r="O378" s="11" t="str">
        <f t="shared" si="221"/>
        <v>—</v>
      </c>
      <c r="P378" t="str">
        <f t="shared" si="222"/>
        <v/>
      </c>
      <c r="Q378" s="11" t="str">
        <f t="shared" si="223"/>
        <v>—</v>
      </c>
      <c r="R378" t="str">
        <f t="shared" si="224"/>
        <v/>
      </c>
      <c r="S378" t="str">
        <f t="shared" si="225"/>
        <v/>
      </c>
      <c r="T378" t="str">
        <f t="shared" si="226"/>
        <v/>
      </c>
      <c r="U378" t="str">
        <f t="shared" si="227"/>
        <v/>
      </c>
      <c r="V378" t="str">
        <f t="shared" si="228"/>
        <v/>
      </c>
      <c r="W378" t="str">
        <f t="shared" si="229"/>
        <v/>
      </c>
      <c r="X378" t="str">
        <f t="shared" si="230"/>
        <v/>
      </c>
      <c r="Y378" t="str">
        <f t="shared" si="231"/>
        <v/>
      </c>
      <c r="Z378" t="str">
        <f t="shared" si="232"/>
        <v/>
      </c>
      <c r="AA378" t="str">
        <f t="shared" si="233"/>
        <v/>
      </c>
      <c r="AB378" t="str">
        <f t="shared" si="234"/>
        <v/>
      </c>
      <c r="AC378" t="str">
        <f t="shared" si="235"/>
        <v/>
      </c>
      <c r="AD378" t="str">
        <f t="shared" si="236"/>
        <v/>
      </c>
      <c r="AE378" t="str">
        <f t="shared" si="237"/>
        <v/>
      </c>
      <c r="AF378" t="str">
        <f t="shared" si="238"/>
        <v/>
      </c>
      <c r="AG378" t="str">
        <f t="shared" si="239"/>
        <v/>
      </c>
      <c r="AH378" t="str">
        <f t="shared" si="240"/>
        <v/>
      </c>
      <c r="AI378" t="str">
        <f t="shared" si="241"/>
        <v/>
      </c>
      <c r="AJ378" t="str">
        <f t="shared" si="242"/>
        <v/>
      </c>
      <c r="AK378" t="str">
        <f t="shared" si="243"/>
        <v/>
      </c>
      <c r="AL378" t="str">
        <f t="shared" si="244"/>
        <v/>
      </c>
      <c r="AM378" t="str">
        <f t="shared" si="245"/>
        <v/>
      </c>
      <c r="AN378" t="str">
        <f t="shared" si="246"/>
        <v/>
      </c>
      <c r="AO378" t="str">
        <f t="shared" si="247"/>
        <v/>
      </c>
      <c r="AP378" t="str">
        <f t="shared" si="248"/>
        <v/>
      </c>
      <c r="AQ378" t="str">
        <f t="shared" si="249"/>
        <v/>
      </c>
      <c r="AR378" t="str">
        <f t="shared" si="250"/>
        <v/>
      </c>
      <c r="AS378" t="str">
        <f t="shared" si="251"/>
        <v/>
      </c>
      <c r="AT378" t="str">
        <f t="shared" si="252"/>
        <v/>
      </c>
      <c r="AU378" t="str">
        <f t="shared" si="253"/>
        <v/>
      </c>
      <c r="AV378" t="str">
        <f t="shared" si="254"/>
        <v/>
      </c>
      <c r="AW378" t="str">
        <f t="shared" si="255"/>
        <v/>
      </c>
      <c r="AX378" t="str">
        <f t="shared" si="256"/>
        <v/>
      </c>
      <c r="AY378" t="str">
        <f t="shared" si="257"/>
        <v/>
      </c>
      <c r="AZ378" t="str">
        <f>IF(OR($A378="",$A378&lt;&gt;Ficha!$C$4),"",COUNTIF($A$2:$A378,Ficha!$C$4))</f>
        <v/>
      </c>
    </row>
    <row r="379" spans="1:52">
      <c r="A379" s="7" t="str">
        <f>IF(INDEX(Banco!$A:$A,ROW())="","",INDEX(Banco!$A:$A,ROW()))</f>
        <v/>
      </c>
      <c r="B379" s="7" t="str">
        <f>IF(INDEX(Banco!$B:$B,ROW())="","",INDEX(Banco!$B:$B,ROW()))</f>
        <v/>
      </c>
      <c r="C379" s="7" t="str">
        <f>IF(INDEX(Banco!$C:$C,ROW())="","",INDEX(Banco!$C:$C,ROW()))</f>
        <v/>
      </c>
      <c r="D379" s="8" t="str">
        <f>IF(INDEX(Banco!$D:$D,ROW())="","",INDEX(Banco!$D:$D,ROW()))</f>
        <v/>
      </c>
      <c r="E379" s="8" t="str">
        <f>IF(INDEX(Banco!$E:$E,ROW())="","",INDEX(Banco!$E:$E,ROW()))</f>
        <v/>
      </c>
      <c r="F379" s="9" t="str">
        <f>IF(INDEX(Banco!$F:$F,ROW())="","",INDEX(Banco!$F:$F,ROW()))</f>
        <v/>
      </c>
      <c r="G379" s="9" t="str">
        <f>IF(INDEX(Banco!$G:$G,ROW())="","",INDEX(Banco!$G:$G,ROW()))</f>
        <v/>
      </c>
      <c r="H379" s="7" t="str">
        <f>IF(INDEX(Banco!$H:$H,ROW())="","",INDEX(Banco!$H:$H,ROW()))</f>
        <v/>
      </c>
      <c r="I379" t="str">
        <f t="shared" si="215"/>
        <v/>
      </c>
      <c r="J379" s="10" t="str">
        <f t="shared" si="216"/>
        <v/>
      </c>
      <c r="K379" s="11" t="str">
        <f t="shared" si="217"/>
        <v>—</v>
      </c>
      <c r="L379" t="str">
        <f t="shared" si="218"/>
        <v/>
      </c>
      <c r="M379" s="11" t="str">
        <f t="shared" si="219"/>
        <v>—</v>
      </c>
      <c r="N379" t="str">
        <f t="shared" si="220"/>
        <v/>
      </c>
      <c r="O379" s="11" t="str">
        <f t="shared" si="221"/>
        <v>—</v>
      </c>
      <c r="P379" t="str">
        <f t="shared" si="222"/>
        <v/>
      </c>
      <c r="Q379" s="11" t="str">
        <f t="shared" si="223"/>
        <v>—</v>
      </c>
      <c r="R379" t="str">
        <f t="shared" si="224"/>
        <v/>
      </c>
      <c r="S379" t="str">
        <f t="shared" si="225"/>
        <v/>
      </c>
      <c r="T379" t="str">
        <f t="shared" si="226"/>
        <v/>
      </c>
      <c r="U379" t="str">
        <f t="shared" si="227"/>
        <v/>
      </c>
      <c r="V379" t="str">
        <f t="shared" si="228"/>
        <v/>
      </c>
      <c r="W379" t="str">
        <f t="shared" si="229"/>
        <v/>
      </c>
      <c r="X379" t="str">
        <f t="shared" si="230"/>
        <v/>
      </c>
      <c r="Y379" t="str">
        <f t="shared" si="231"/>
        <v/>
      </c>
      <c r="Z379" t="str">
        <f t="shared" si="232"/>
        <v/>
      </c>
      <c r="AA379" t="str">
        <f t="shared" si="233"/>
        <v/>
      </c>
      <c r="AB379" t="str">
        <f t="shared" si="234"/>
        <v/>
      </c>
      <c r="AC379" t="str">
        <f t="shared" si="235"/>
        <v/>
      </c>
      <c r="AD379" t="str">
        <f t="shared" si="236"/>
        <v/>
      </c>
      <c r="AE379" t="str">
        <f t="shared" si="237"/>
        <v/>
      </c>
      <c r="AF379" t="str">
        <f t="shared" si="238"/>
        <v/>
      </c>
      <c r="AG379" t="str">
        <f t="shared" si="239"/>
        <v/>
      </c>
      <c r="AH379" t="str">
        <f t="shared" si="240"/>
        <v/>
      </c>
      <c r="AI379" t="str">
        <f t="shared" si="241"/>
        <v/>
      </c>
      <c r="AJ379" t="str">
        <f t="shared" si="242"/>
        <v/>
      </c>
      <c r="AK379" t="str">
        <f t="shared" si="243"/>
        <v/>
      </c>
      <c r="AL379" t="str">
        <f t="shared" si="244"/>
        <v/>
      </c>
      <c r="AM379" t="str">
        <f t="shared" si="245"/>
        <v/>
      </c>
      <c r="AN379" t="str">
        <f t="shared" si="246"/>
        <v/>
      </c>
      <c r="AO379" t="str">
        <f t="shared" si="247"/>
        <v/>
      </c>
      <c r="AP379" t="str">
        <f t="shared" si="248"/>
        <v/>
      </c>
      <c r="AQ379" t="str">
        <f t="shared" si="249"/>
        <v/>
      </c>
      <c r="AR379" t="str">
        <f t="shared" si="250"/>
        <v/>
      </c>
      <c r="AS379" t="str">
        <f t="shared" si="251"/>
        <v/>
      </c>
      <c r="AT379" t="str">
        <f t="shared" si="252"/>
        <v/>
      </c>
      <c r="AU379" t="str">
        <f t="shared" si="253"/>
        <v/>
      </c>
      <c r="AV379" t="str">
        <f t="shared" si="254"/>
        <v/>
      </c>
      <c r="AW379" t="str">
        <f t="shared" si="255"/>
        <v/>
      </c>
      <c r="AX379" t="str">
        <f t="shared" si="256"/>
        <v/>
      </c>
      <c r="AY379" t="str">
        <f t="shared" si="257"/>
        <v/>
      </c>
      <c r="AZ379" t="str">
        <f>IF(OR($A379="",$A379&lt;&gt;Ficha!$C$4),"",COUNTIF($A$2:$A379,Ficha!$C$4))</f>
        <v/>
      </c>
    </row>
    <row r="380" spans="1:52">
      <c r="A380" s="7" t="str">
        <f>IF(INDEX(Banco!$A:$A,ROW())="","",INDEX(Banco!$A:$A,ROW()))</f>
        <v/>
      </c>
      <c r="B380" s="7" t="str">
        <f>IF(INDEX(Banco!$B:$B,ROW())="","",INDEX(Banco!$B:$B,ROW()))</f>
        <v/>
      </c>
      <c r="C380" s="7" t="str">
        <f>IF(INDEX(Banco!$C:$C,ROW())="","",INDEX(Banco!$C:$C,ROW()))</f>
        <v/>
      </c>
      <c r="D380" s="8" t="str">
        <f>IF(INDEX(Banco!$D:$D,ROW())="","",INDEX(Banco!$D:$D,ROW()))</f>
        <v/>
      </c>
      <c r="E380" s="8" t="str">
        <f>IF(INDEX(Banco!$E:$E,ROW())="","",INDEX(Banco!$E:$E,ROW()))</f>
        <v/>
      </c>
      <c r="F380" s="9" t="str">
        <f>IF(INDEX(Banco!$F:$F,ROW())="","",INDEX(Banco!$F:$F,ROW()))</f>
        <v/>
      </c>
      <c r="G380" s="9" t="str">
        <f>IF(INDEX(Banco!$G:$G,ROW())="","",INDEX(Banco!$G:$G,ROW()))</f>
        <v/>
      </c>
      <c r="H380" s="7" t="str">
        <f>IF(INDEX(Banco!$H:$H,ROW())="","",INDEX(Banco!$H:$H,ROW()))</f>
        <v/>
      </c>
      <c r="I380" t="str">
        <f t="shared" si="215"/>
        <v/>
      </c>
      <c r="J380" s="10" t="str">
        <f t="shared" si="216"/>
        <v/>
      </c>
      <c r="K380" s="11" t="str">
        <f t="shared" si="217"/>
        <v>—</v>
      </c>
      <c r="L380" t="str">
        <f t="shared" si="218"/>
        <v/>
      </c>
      <c r="M380" s="11" t="str">
        <f t="shared" si="219"/>
        <v>—</v>
      </c>
      <c r="N380" t="str">
        <f t="shared" si="220"/>
        <v/>
      </c>
      <c r="O380" s="11" t="str">
        <f t="shared" si="221"/>
        <v>—</v>
      </c>
      <c r="P380" t="str">
        <f t="shared" si="222"/>
        <v/>
      </c>
      <c r="Q380" s="11" t="str">
        <f t="shared" si="223"/>
        <v>—</v>
      </c>
      <c r="R380" t="str">
        <f t="shared" si="224"/>
        <v/>
      </c>
      <c r="S380" t="str">
        <f t="shared" si="225"/>
        <v/>
      </c>
      <c r="T380" t="str">
        <f t="shared" si="226"/>
        <v/>
      </c>
      <c r="U380" t="str">
        <f t="shared" si="227"/>
        <v/>
      </c>
      <c r="V380" t="str">
        <f t="shared" si="228"/>
        <v/>
      </c>
      <c r="W380" t="str">
        <f t="shared" si="229"/>
        <v/>
      </c>
      <c r="X380" t="str">
        <f t="shared" si="230"/>
        <v/>
      </c>
      <c r="Y380" t="str">
        <f t="shared" si="231"/>
        <v/>
      </c>
      <c r="Z380" t="str">
        <f t="shared" si="232"/>
        <v/>
      </c>
      <c r="AA380" t="str">
        <f t="shared" si="233"/>
        <v/>
      </c>
      <c r="AB380" t="str">
        <f t="shared" si="234"/>
        <v/>
      </c>
      <c r="AC380" t="str">
        <f t="shared" si="235"/>
        <v/>
      </c>
      <c r="AD380" t="str">
        <f t="shared" si="236"/>
        <v/>
      </c>
      <c r="AE380" t="str">
        <f t="shared" si="237"/>
        <v/>
      </c>
      <c r="AF380" t="str">
        <f t="shared" si="238"/>
        <v/>
      </c>
      <c r="AG380" t="str">
        <f t="shared" si="239"/>
        <v/>
      </c>
      <c r="AH380" t="str">
        <f t="shared" si="240"/>
        <v/>
      </c>
      <c r="AI380" t="str">
        <f t="shared" si="241"/>
        <v/>
      </c>
      <c r="AJ380" t="str">
        <f t="shared" si="242"/>
        <v/>
      </c>
      <c r="AK380" t="str">
        <f t="shared" si="243"/>
        <v/>
      </c>
      <c r="AL380" t="str">
        <f t="shared" si="244"/>
        <v/>
      </c>
      <c r="AM380" t="str">
        <f t="shared" si="245"/>
        <v/>
      </c>
      <c r="AN380" t="str">
        <f t="shared" si="246"/>
        <v/>
      </c>
      <c r="AO380" t="str">
        <f t="shared" si="247"/>
        <v/>
      </c>
      <c r="AP380" t="str">
        <f t="shared" si="248"/>
        <v/>
      </c>
      <c r="AQ380" t="str">
        <f t="shared" si="249"/>
        <v/>
      </c>
      <c r="AR380" t="str">
        <f t="shared" si="250"/>
        <v/>
      </c>
      <c r="AS380" t="str">
        <f t="shared" si="251"/>
        <v/>
      </c>
      <c r="AT380" t="str">
        <f t="shared" si="252"/>
        <v/>
      </c>
      <c r="AU380" t="str">
        <f t="shared" si="253"/>
        <v/>
      </c>
      <c r="AV380" t="str">
        <f t="shared" si="254"/>
        <v/>
      </c>
      <c r="AW380" t="str">
        <f t="shared" si="255"/>
        <v/>
      </c>
      <c r="AX380" t="str">
        <f t="shared" si="256"/>
        <v/>
      </c>
      <c r="AY380" t="str">
        <f t="shared" si="257"/>
        <v/>
      </c>
      <c r="AZ380" t="str">
        <f>IF(OR($A380="",$A380&lt;&gt;Ficha!$C$4),"",COUNTIF($A$2:$A380,Ficha!$C$4))</f>
        <v/>
      </c>
    </row>
    <row r="381" spans="1:52">
      <c r="A381" s="7" t="str">
        <f>IF(INDEX(Banco!$A:$A,ROW())="","",INDEX(Banco!$A:$A,ROW()))</f>
        <v/>
      </c>
      <c r="B381" s="7" t="str">
        <f>IF(INDEX(Banco!$B:$B,ROW())="","",INDEX(Banco!$B:$B,ROW()))</f>
        <v/>
      </c>
      <c r="C381" s="7" t="str">
        <f>IF(INDEX(Banco!$C:$C,ROW())="","",INDEX(Banco!$C:$C,ROW()))</f>
        <v/>
      </c>
      <c r="D381" s="8" t="str">
        <f>IF(INDEX(Banco!$D:$D,ROW())="","",INDEX(Banco!$D:$D,ROW()))</f>
        <v/>
      </c>
      <c r="E381" s="8" t="str">
        <f>IF(INDEX(Banco!$E:$E,ROW())="","",INDEX(Banco!$E:$E,ROW()))</f>
        <v/>
      </c>
      <c r="F381" s="9" t="str">
        <f>IF(INDEX(Banco!$F:$F,ROW())="","",INDEX(Banco!$F:$F,ROW()))</f>
        <v/>
      </c>
      <c r="G381" s="9" t="str">
        <f>IF(INDEX(Banco!$G:$G,ROW())="","",INDEX(Banco!$G:$G,ROW()))</f>
        <v/>
      </c>
      <c r="H381" s="7" t="str">
        <f>IF(INDEX(Banco!$H:$H,ROW())="","",INDEX(Banco!$H:$H,ROW()))</f>
        <v/>
      </c>
      <c r="I381" t="str">
        <f t="shared" si="215"/>
        <v/>
      </c>
      <c r="J381" s="10" t="str">
        <f t="shared" si="216"/>
        <v/>
      </c>
      <c r="K381" s="11" t="str">
        <f t="shared" si="217"/>
        <v>—</v>
      </c>
      <c r="L381" t="str">
        <f t="shared" si="218"/>
        <v/>
      </c>
      <c r="M381" s="11" t="str">
        <f t="shared" si="219"/>
        <v>—</v>
      </c>
      <c r="N381" t="str">
        <f t="shared" si="220"/>
        <v/>
      </c>
      <c r="O381" s="11" t="str">
        <f t="shared" si="221"/>
        <v>—</v>
      </c>
      <c r="P381" t="str">
        <f t="shared" si="222"/>
        <v/>
      </c>
      <c r="Q381" s="11" t="str">
        <f t="shared" si="223"/>
        <v>—</v>
      </c>
      <c r="R381" t="str">
        <f t="shared" si="224"/>
        <v/>
      </c>
      <c r="S381" t="str">
        <f t="shared" si="225"/>
        <v/>
      </c>
      <c r="T381" t="str">
        <f t="shared" si="226"/>
        <v/>
      </c>
      <c r="U381" t="str">
        <f t="shared" si="227"/>
        <v/>
      </c>
      <c r="V381" t="str">
        <f t="shared" si="228"/>
        <v/>
      </c>
      <c r="W381" t="str">
        <f t="shared" si="229"/>
        <v/>
      </c>
      <c r="X381" t="str">
        <f t="shared" si="230"/>
        <v/>
      </c>
      <c r="Y381" t="str">
        <f t="shared" si="231"/>
        <v/>
      </c>
      <c r="Z381" t="str">
        <f t="shared" si="232"/>
        <v/>
      </c>
      <c r="AA381" t="str">
        <f t="shared" si="233"/>
        <v/>
      </c>
      <c r="AB381" t="str">
        <f t="shared" si="234"/>
        <v/>
      </c>
      <c r="AC381" t="str">
        <f t="shared" si="235"/>
        <v/>
      </c>
      <c r="AD381" t="str">
        <f t="shared" si="236"/>
        <v/>
      </c>
      <c r="AE381" t="str">
        <f t="shared" si="237"/>
        <v/>
      </c>
      <c r="AF381" t="str">
        <f t="shared" si="238"/>
        <v/>
      </c>
      <c r="AG381" t="str">
        <f t="shared" si="239"/>
        <v/>
      </c>
      <c r="AH381" t="str">
        <f t="shared" si="240"/>
        <v/>
      </c>
      <c r="AI381" t="str">
        <f t="shared" si="241"/>
        <v/>
      </c>
      <c r="AJ381" t="str">
        <f t="shared" si="242"/>
        <v/>
      </c>
      <c r="AK381" t="str">
        <f t="shared" si="243"/>
        <v/>
      </c>
      <c r="AL381" t="str">
        <f t="shared" si="244"/>
        <v/>
      </c>
      <c r="AM381" t="str">
        <f t="shared" si="245"/>
        <v/>
      </c>
      <c r="AN381" t="str">
        <f t="shared" si="246"/>
        <v/>
      </c>
      <c r="AO381" t="str">
        <f t="shared" si="247"/>
        <v/>
      </c>
      <c r="AP381" t="str">
        <f t="shared" si="248"/>
        <v/>
      </c>
      <c r="AQ381" t="str">
        <f t="shared" si="249"/>
        <v/>
      </c>
      <c r="AR381" t="str">
        <f t="shared" si="250"/>
        <v/>
      </c>
      <c r="AS381" t="str">
        <f t="shared" si="251"/>
        <v/>
      </c>
      <c r="AT381" t="str">
        <f t="shared" si="252"/>
        <v/>
      </c>
      <c r="AU381" t="str">
        <f t="shared" si="253"/>
        <v/>
      </c>
      <c r="AV381" t="str">
        <f t="shared" si="254"/>
        <v/>
      </c>
      <c r="AW381" t="str">
        <f t="shared" si="255"/>
        <v/>
      </c>
      <c r="AX381" t="str">
        <f t="shared" si="256"/>
        <v/>
      </c>
      <c r="AY381" t="str">
        <f t="shared" si="257"/>
        <v/>
      </c>
      <c r="AZ381" t="str">
        <f>IF(OR($A381="",$A381&lt;&gt;Ficha!$C$4),"",COUNTIF($A$2:$A381,Ficha!$C$4))</f>
        <v/>
      </c>
    </row>
    <row r="382" spans="1:52">
      <c r="A382" s="7" t="str">
        <f>IF(INDEX(Banco!$A:$A,ROW())="","",INDEX(Banco!$A:$A,ROW()))</f>
        <v/>
      </c>
      <c r="B382" s="7" t="str">
        <f>IF(INDEX(Banco!$B:$B,ROW())="","",INDEX(Banco!$B:$B,ROW()))</f>
        <v/>
      </c>
      <c r="C382" s="7" t="str">
        <f>IF(INDEX(Banco!$C:$C,ROW())="","",INDEX(Banco!$C:$C,ROW()))</f>
        <v/>
      </c>
      <c r="D382" s="8" t="str">
        <f>IF(INDEX(Banco!$D:$D,ROW())="","",INDEX(Banco!$D:$D,ROW()))</f>
        <v/>
      </c>
      <c r="E382" s="8" t="str">
        <f>IF(INDEX(Banco!$E:$E,ROW())="","",INDEX(Banco!$E:$E,ROW()))</f>
        <v/>
      </c>
      <c r="F382" s="9" t="str">
        <f>IF(INDEX(Banco!$F:$F,ROW())="","",INDEX(Banco!$F:$F,ROW()))</f>
        <v/>
      </c>
      <c r="G382" s="9" t="str">
        <f>IF(INDEX(Banco!$G:$G,ROW())="","",INDEX(Banco!$G:$G,ROW()))</f>
        <v/>
      </c>
      <c r="H382" s="7" t="str">
        <f>IF(INDEX(Banco!$H:$H,ROW())="","",INDEX(Banco!$H:$H,ROW()))</f>
        <v/>
      </c>
      <c r="I382" t="str">
        <f t="shared" si="215"/>
        <v/>
      </c>
      <c r="J382" s="10" t="str">
        <f t="shared" si="216"/>
        <v/>
      </c>
      <c r="K382" s="11" t="str">
        <f t="shared" si="217"/>
        <v>—</v>
      </c>
      <c r="L382" t="str">
        <f t="shared" si="218"/>
        <v/>
      </c>
      <c r="M382" s="11" t="str">
        <f t="shared" si="219"/>
        <v>—</v>
      </c>
      <c r="N382" t="str">
        <f t="shared" si="220"/>
        <v/>
      </c>
      <c r="O382" s="11" t="str">
        <f t="shared" si="221"/>
        <v>—</v>
      </c>
      <c r="P382" t="str">
        <f t="shared" si="222"/>
        <v/>
      </c>
      <c r="Q382" s="11" t="str">
        <f t="shared" si="223"/>
        <v>—</v>
      </c>
      <c r="R382" t="str">
        <f t="shared" si="224"/>
        <v/>
      </c>
      <c r="S382" t="str">
        <f t="shared" si="225"/>
        <v/>
      </c>
      <c r="T382" t="str">
        <f t="shared" si="226"/>
        <v/>
      </c>
      <c r="U382" t="str">
        <f t="shared" si="227"/>
        <v/>
      </c>
      <c r="V382" t="str">
        <f t="shared" si="228"/>
        <v/>
      </c>
      <c r="W382" t="str">
        <f t="shared" si="229"/>
        <v/>
      </c>
      <c r="X382" t="str">
        <f t="shared" si="230"/>
        <v/>
      </c>
      <c r="Y382" t="str">
        <f t="shared" si="231"/>
        <v/>
      </c>
      <c r="Z382" t="str">
        <f t="shared" si="232"/>
        <v/>
      </c>
      <c r="AA382" t="str">
        <f t="shared" si="233"/>
        <v/>
      </c>
      <c r="AB382" t="str">
        <f t="shared" si="234"/>
        <v/>
      </c>
      <c r="AC382" t="str">
        <f t="shared" si="235"/>
        <v/>
      </c>
      <c r="AD382" t="str">
        <f t="shared" si="236"/>
        <v/>
      </c>
      <c r="AE382" t="str">
        <f t="shared" si="237"/>
        <v/>
      </c>
      <c r="AF382" t="str">
        <f t="shared" si="238"/>
        <v/>
      </c>
      <c r="AG382" t="str">
        <f t="shared" si="239"/>
        <v/>
      </c>
      <c r="AH382" t="str">
        <f t="shared" si="240"/>
        <v/>
      </c>
      <c r="AI382" t="str">
        <f t="shared" si="241"/>
        <v/>
      </c>
      <c r="AJ382" t="str">
        <f t="shared" si="242"/>
        <v/>
      </c>
      <c r="AK382" t="str">
        <f t="shared" si="243"/>
        <v/>
      </c>
      <c r="AL382" t="str">
        <f t="shared" si="244"/>
        <v/>
      </c>
      <c r="AM382" t="str">
        <f t="shared" si="245"/>
        <v/>
      </c>
      <c r="AN382" t="str">
        <f t="shared" si="246"/>
        <v/>
      </c>
      <c r="AO382" t="str">
        <f t="shared" si="247"/>
        <v/>
      </c>
      <c r="AP382" t="str">
        <f t="shared" si="248"/>
        <v/>
      </c>
      <c r="AQ382" t="str">
        <f t="shared" si="249"/>
        <v/>
      </c>
      <c r="AR382" t="str">
        <f t="shared" si="250"/>
        <v/>
      </c>
      <c r="AS382" t="str">
        <f t="shared" si="251"/>
        <v/>
      </c>
      <c r="AT382" t="str">
        <f t="shared" si="252"/>
        <v/>
      </c>
      <c r="AU382" t="str">
        <f t="shared" si="253"/>
        <v/>
      </c>
      <c r="AV382" t="str">
        <f t="shared" si="254"/>
        <v/>
      </c>
      <c r="AW382" t="str">
        <f t="shared" si="255"/>
        <v/>
      </c>
      <c r="AX382" t="str">
        <f t="shared" si="256"/>
        <v/>
      </c>
      <c r="AY382" t="str">
        <f t="shared" si="257"/>
        <v/>
      </c>
      <c r="AZ382" t="str">
        <f>IF(OR($A382="",$A382&lt;&gt;Ficha!$C$4),"",COUNTIF($A$2:$A382,Ficha!$C$4))</f>
        <v/>
      </c>
    </row>
    <row r="383" spans="1:52">
      <c r="A383" s="7" t="str">
        <f>IF(INDEX(Banco!$A:$A,ROW())="","",INDEX(Banco!$A:$A,ROW()))</f>
        <v/>
      </c>
      <c r="B383" s="7" t="str">
        <f>IF(INDEX(Banco!$B:$B,ROW())="","",INDEX(Banco!$B:$B,ROW()))</f>
        <v/>
      </c>
      <c r="C383" s="7" t="str">
        <f>IF(INDEX(Banco!$C:$C,ROW())="","",INDEX(Banco!$C:$C,ROW()))</f>
        <v/>
      </c>
      <c r="D383" s="8" t="str">
        <f>IF(INDEX(Banco!$D:$D,ROW())="","",INDEX(Banco!$D:$D,ROW()))</f>
        <v/>
      </c>
      <c r="E383" s="8" t="str">
        <f>IF(INDEX(Banco!$E:$E,ROW())="","",INDEX(Banco!$E:$E,ROW()))</f>
        <v/>
      </c>
      <c r="F383" s="9" t="str">
        <f>IF(INDEX(Banco!$F:$F,ROW())="","",INDEX(Banco!$F:$F,ROW()))</f>
        <v/>
      </c>
      <c r="G383" s="9" t="str">
        <f>IF(INDEX(Banco!$G:$G,ROW())="","",INDEX(Banco!$G:$G,ROW()))</f>
        <v/>
      </c>
      <c r="H383" s="7" t="str">
        <f>IF(INDEX(Banco!$H:$H,ROW())="","",INDEX(Banco!$H:$H,ROW()))</f>
        <v/>
      </c>
      <c r="I383" t="str">
        <f t="shared" si="215"/>
        <v/>
      </c>
      <c r="J383" s="10" t="str">
        <f t="shared" si="216"/>
        <v/>
      </c>
      <c r="K383" s="11" t="str">
        <f t="shared" si="217"/>
        <v>—</v>
      </c>
      <c r="L383" t="str">
        <f t="shared" si="218"/>
        <v/>
      </c>
      <c r="M383" s="11" t="str">
        <f t="shared" si="219"/>
        <v>—</v>
      </c>
      <c r="N383" t="str">
        <f t="shared" si="220"/>
        <v/>
      </c>
      <c r="O383" s="11" t="str">
        <f t="shared" si="221"/>
        <v>—</v>
      </c>
      <c r="P383" t="str">
        <f t="shared" si="222"/>
        <v/>
      </c>
      <c r="Q383" s="11" t="str">
        <f t="shared" si="223"/>
        <v>—</v>
      </c>
      <c r="R383" t="str">
        <f t="shared" si="224"/>
        <v/>
      </c>
      <c r="S383" t="str">
        <f t="shared" si="225"/>
        <v/>
      </c>
      <c r="T383" t="str">
        <f t="shared" si="226"/>
        <v/>
      </c>
      <c r="U383" t="str">
        <f t="shared" si="227"/>
        <v/>
      </c>
      <c r="V383" t="str">
        <f t="shared" si="228"/>
        <v/>
      </c>
      <c r="W383" t="str">
        <f t="shared" si="229"/>
        <v/>
      </c>
      <c r="X383" t="str">
        <f t="shared" si="230"/>
        <v/>
      </c>
      <c r="Y383" t="str">
        <f t="shared" si="231"/>
        <v/>
      </c>
      <c r="Z383" t="str">
        <f t="shared" si="232"/>
        <v/>
      </c>
      <c r="AA383" t="str">
        <f t="shared" si="233"/>
        <v/>
      </c>
      <c r="AB383" t="str">
        <f t="shared" si="234"/>
        <v/>
      </c>
      <c r="AC383" t="str">
        <f t="shared" si="235"/>
        <v/>
      </c>
      <c r="AD383" t="str">
        <f t="shared" si="236"/>
        <v/>
      </c>
      <c r="AE383" t="str">
        <f t="shared" si="237"/>
        <v/>
      </c>
      <c r="AF383" t="str">
        <f t="shared" si="238"/>
        <v/>
      </c>
      <c r="AG383" t="str">
        <f t="shared" si="239"/>
        <v/>
      </c>
      <c r="AH383" t="str">
        <f t="shared" si="240"/>
        <v/>
      </c>
      <c r="AI383" t="str">
        <f t="shared" si="241"/>
        <v/>
      </c>
      <c r="AJ383" t="str">
        <f t="shared" si="242"/>
        <v/>
      </c>
      <c r="AK383" t="str">
        <f t="shared" si="243"/>
        <v/>
      </c>
      <c r="AL383" t="str">
        <f t="shared" si="244"/>
        <v/>
      </c>
      <c r="AM383" t="str">
        <f t="shared" si="245"/>
        <v/>
      </c>
      <c r="AN383" t="str">
        <f t="shared" si="246"/>
        <v/>
      </c>
      <c r="AO383" t="str">
        <f t="shared" si="247"/>
        <v/>
      </c>
      <c r="AP383" t="str">
        <f t="shared" si="248"/>
        <v/>
      </c>
      <c r="AQ383" t="str">
        <f t="shared" si="249"/>
        <v/>
      </c>
      <c r="AR383" t="str">
        <f t="shared" si="250"/>
        <v/>
      </c>
      <c r="AS383" t="str">
        <f t="shared" si="251"/>
        <v/>
      </c>
      <c r="AT383" t="str">
        <f t="shared" si="252"/>
        <v/>
      </c>
      <c r="AU383" t="str">
        <f t="shared" si="253"/>
        <v/>
      </c>
      <c r="AV383" t="str">
        <f t="shared" si="254"/>
        <v/>
      </c>
      <c r="AW383" t="str">
        <f t="shared" si="255"/>
        <v/>
      </c>
      <c r="AX383" t="str">
        <f t="shared" si="256"/>
        <v/>
      </c>
      <c r="AY383" t="str">
        <f t="shared" si="257"/>
        <v/>
      </c>
      <c r="AZ383" t="str">
        <f>IF(OR($A383="",$A383&lt;&gt;Ficha!$C$4),"",COUNTIF($A$2:$A383,Ficha!$C$4))</f>
        <v/>
      </c>
    </row>
    <row r="384" spans="1:52">
      <c r="A384" s="7" t="str">
        <f>IF(INDEX(Banco!$A:$A,ROW())="","",INDEX(Banco!$A:$A,ROW()))</f>
        <v/>
      </c>
      <c r="B384" s="7" t="str">
        <f>IF(INDEX(Banco!$B:$B,ROW())="","",INDEX(Banco!$B:$B,ROW()))</f>
        <v/>
      </c>
      <c r="C384" s="7" t="str">
        <f>IF(INDEX(Banco!$C:$C,ROW())="","",INDEX(Banco!$C:$C,ROW()))</f>
        <v/>
      </c>
      <c r="D384" s="8" t="str">
        <f>IF(INDEX(Banco!$D:$D,ROW())="","",INDEX(Banco!$D:$D,ROW()))</f>
        <v/>
      </c>
      <c r="E384" s="8" t="str">
        <f>IF(INDEX(Banco!$E:$E,ROW())="","",INDEX(Banco!$E:$E,ROW()))</f>
        <v/>
      </c>
      <c r="F384" s="9" t="str">
        <f>IF(INDEX(Banco!$F:$F,ROW())="","",INDEX(Banco!$F:$F,ROW()))</f>
        <v/>
      </c>
      <c r="G384" s="9" t="str">
        <f>IF(INDEX(Banco!$G:$G,ROW())="","",INDEX(Banco!$G:$G,ROW()))</f>
        <v/>
      </c>
      <c r="H384" s="7" t="str">
        <f>IF(INDEX(Banco!$H:$H,ROW())="","",INDEX(Banco!$H:$H,ROW()))</f>
        <v/>
      </c>
      <c r="I384" t="str">
        <f t="shared" si="215"/>
        <v/>
      </c>
      <c r="J384" s="10" t="str">
        <f t="shared" si="216"/>
        <v/>
      </c>
      <c r="K384" s="11" t="str">
        <f t="shared" si="217"/>
        <v>—</v>
      </c>
      <c r="L384" t="str">
        <f t="shared" si="218"/>
        <v/>
      </c>
      <c r="M384" s="11" t="str">
        <f t="shared" si="219"/>
        <v>—</v>
      </c>
      <c r="N384" t="str">
        <f t="shared" si="220"/>
        <v/>
      </c>
      <c r="O384" s="11" t="str">
        <f t="shared" si="221"/>
        <v>—</v>
      </c>
      <c r="P384" t="str">
        <f t="shared" si="222"/>
        <v/>
      </c>
      <c r="Q384" s="11" t="str">
        <f t="shared" si="223"/>
        <v>—</v>
      </c>
      <c r="R384" t="str">
        <f t="shared" si="224"/>
        <v/>
      </c>
      <c r="S384" t="str">
        <f t="shared" si="225"/>
        <v/>
      </c>
      <c r="T384" t="str">
        <f t="shared" si="226"/>
        <v/>
      </c>
      <c r="U384" t="str">
        <f t="shared" si="227"/>
        <v/>
      </c>
      <c r="V384" t="str">
        <f t="shared" si="228"/>
        <v/>
      </c>
      <c r="W384" t="str">
        <f t="shared" si="229"/>
        <v/>
      </c>
      <c r="X384" t="str">
        <f t="shared" si="230"/>
        <v/>
      </c>
      <c r="Y384" t="str">
        <f t="shared" si="231"/>
        <v/>
      </c>
      <c r="Z384" t="str">
        <f t="shared" si="232"/>
        <v/>
      </c>
      <c r="AA384" t="str">
        <f t="shared" si="233"/>
        <v/>
      </c>
      <c r="AB384" t="str">
        <f t="shared" si="234"/>
        <v/>
      </c>
      <c r="AC384" t="str">
        <f t="shared" si="235"/>
        <v/>
      </c>
      <c r="AD384" t="str">
        <f t="shared" si="236"/>
        <v/>
      </c>
      <c r="AE384" t="str">
        <f t="shared" si="237"/>
        <v/>
      </c>
      <c r="AF384" t="str">
        <f t="shared" si="238"/>
        <v/>
      </c>
      <c r="AG384" t="str">
        <f t="shared" si="239"/>
        <v/>
      </c>
      <c r="AH384" t="str">
        <f t="shared" si="240"/>
        <v/>
      </c>
      <c r="AI384" t="str">
        <f t="shared" si="241"/>
        <v/>
      </c>
      <c r="AJ384" t="str">
        <f t="shared" si="242"/>
        <v/>
      </c>
      <c r="AK384" t="str">
        <f t="shared" si="243"/>
        <v/>
      </c>
      <c r="AL384" t="str">
        <f t="shared" si="244"/>
        <v/>
      </c>
      <c r="AM384" t="str">
        <f t="shared" si="245"/>
        <v/>
      </c>
      <c r="AN384" t="str">
        <f t="shared" si="246"/>
        <v/>
      </c>
      <c r="AO384" t="str">
        <f t="shared" si="247"/>
        <v/>
      </c>
      <c r="AP384" t="str">
        <f t="shared" si="248"/>
        <v/>
      </c>
      <c r="AQ384" t="str">
        <f t="shared" si="249"/>
        <v/>
      </c>
      <c r="AR384" t="str">
        <f t="shared" si="250"/>
        <v/>
      </c>
      <c r="AS384" t="str">
        <f t="shared" si="251"/>
        <v/>
      </c>
      <c r="AT384" t="str">
        <f t="shared" si="252"/>
        <v/>
      </c>
      <c r="AU384" t="str">
        <f t="shared" si="253"/>
        <v/>
      </c>
      <c r="AV384" t="str">
        <f t="shared" si="254"/>
        <v/>
      </c>
      <c r="AW384" t="str">
        <f t="shared" si="255"/>
        <v/>
      </c>
      <c r="AX384" t="str">
        <f t="shared" si="256"/>
        <v/>
      </c>
      <c r="AY384" t="str">
        <f t="shared" si="257"/>
        <v/>
      </c>
      <c r="AZ384" t="str">
        <f>IF(OR($A384="",$A384&lt;&gt;Ficha!$C$4),"",COUNTIF($A$2:$A384,Ficha!$C$4))</f>
        <v/>
      </c>
    </row>
    <row r="385" spans="1:52">
      <c r="A385" s="7" t="str">
        <f>IF(INDEX(Banco!$A:$A,ROW())="","",INDEX(Banco!$A:$A,ROW()))</f>
        <v/>
      </c>
      <c r="B385" s="7" t="str">
        <f>IF(INDEX(Banco!$B:$B,ROW())="","",INDEX(Banco!$B:$B,ROW()))</f>
        <v/>
      </c>
      <c r="C385" s="7" t="str">
        <f>IF(INDEX(Banco!$C:$C,ROW())="","",INDEX(Banco!$C:$C,ROW()))</f>
        <v/>
      </c>
      <c r="D385" s="8" t="str">
        <f>IF(INDEX(Banco!$D:$D,ROW())="","",INDEX(Banco!$D:$D,ROW()))</f>
        <v/>
      </c>
      <c r="E385" s="8" t="str">
        <f>IF(INDEX(Banco!$E:$E,ROW())="","",INDEX(Banco!$E:$E,ROW()))</f>
        <v/>
      </c>
      <c r="F385" s="9" t="str">
        <f>IF(INDEX(Banco!$F:$F,ROW())="","",INDEX(Banco!$F:$F,ROW()))</f>
        <v/>
      </c>
      <c r="G385" s="9" t="str">
        <f>IF(INDEX(Banco!$G:$G,ROW())="","",INDEX(Banco!$G:$G,ROW()))</f>
        <v/>
      </c>
      <c r="H385" s="7" t="str">
        <f>IF(INDEX(Banco!$H:$H,ROW())="","",INDEX(Banco!$H:$H,ROW()))</f>
        <v/>
      </c>
      <c r="I385" t="str">
        <f t="shared" si="215"/>
        <v/>
      </c>
      <c r="J385" s="10" t="str">
        <f t="shared" si="216"/>
        <v/>
      </c>
      <c r="K385" s="11" t="str">
        <f t="shared" si="217"/>
        <v>—</v>
      </c>
      <c r="L385" t="str">
        <f t="shared" si="218"/>
        <v/>
      </c>
      <c r="M385" s="11" t="str">
        <f t="shared" si="219"/>
        <v>—</v>
      </c>
      <c r="N385" t="str">
        <f t="shared" si="220"/>
        <v/>
      </c>
      <c r="O385" s="11" t="str">
        <f t="shared" si="221"/>
        <v>—</v>
      </c>
      <c r="P385" t="str">
        <f t="shared" si="222"/>
        <v/>
      </c>
      <c r="Q385" s="11" t="str">
        <f t="shared" si="223"/>
        <v>—</v>
      </c>
      <c r="R385" t="str">
        <f t="shared" si="224"/>
        <v/>
      </c>
      <c r="S385" t="str">
        <f t="shared" si="225"/>
        <v/>
      </c>
      <c r="T385" t="str">
        <f t="shared" si="226"/>
        <v/>
      </c>
      <c r="U385" t="str">
        <f t="shared" si="227"/>
        <v/>
      </c>
      <c r="V385" t="str">
        <f t="shared" si="228"/>
        <v/>
      </c>
      <c r="W385" t="str">
        <f t="shared" si="229"/>
        <v/>
      </c>
      <c r="X385" t="str">
        <f t="shared" si="230"/>
        <v/>
      </c>
      <c r="Y385" t="str">
        <f t="shared" si="231"/>
        <v/>
      </c>
      <c r="Z385" t="str">
        <f t="shared" si="232"/>
        <v/>
      </c>
      <c r="AA385" t="str">
        <f t="shared" si="233"/>
        <v/>
      </c>
      <c r="AB385" t="str">
        <f t="shared" si="234"/>
        <v/>
      </c>
      <c r="AC385" t="str">
        <f t="shared" si="235"/>
        <v/>
      </c>
      <c r="AD385" t="str">
        <f t="shared" si="236"/>
        <v/>
      </c>
      <c r="AE385" t="str">
        <f t="shared" si="237"/>
        <v/>
      </c>
      <c r="AF385" t="str">
        <f t="shared" si="238"/>
        <v/>
      </c>
      <c r="AG385" t="str">
        <f t="shared" si="239"/>
        <v/>
      </c>
      <c r="AH385" t="str">
        <f t="shared" si="240"/>
        <v/>
      </c>
      <c r="AI385" t="str">
        <f t="shared" si="241"/>
        <v/>
      </c>
      <c r="AJ385" t="str">
        <f t="shared" si="242"/>
        <v/>
      </c>
      <c r="AK385" t="str">
        <f t="shared" si="243"/>
        <v/>
      </c>
      <c r="AL385" t="str">
        <f t="shared" si="244"/>
        <v/>
      </c>
      <c r="AM385" t="str">
        <f t="shared" si="245"/>
        <v/>
      </c>
      <c r="AN385" t="str">
        <f t="shared" si="246"/>
        <v/>
      </c>
      <c r="AO385" t="str">
        <f t="shared" si="247"/>
        <v/>
      </c>
      <c r="AP385" t="str">
        <f t="shared" si="248"/>
        <v/>
      </c>
      <c r="AQ385" t="str">
        <f t="shared" si="249"/>
        <v/>
      </c>
      <c r="AR385" t="str">
        <f t="shared" si="250"/>
        <v/>
      </c>
      <c r="AS385" t="str">
        <f t="shared" si="251"/>
        <v/>
      </c>
      <c r="AT385" t="str">
        <f t="shared" si="252"/>
        <v/>
      </c>
      <c r="AU385" t="str">
        <f t="shared" si="253"/>
        <v/>
      </c>
      <c r="AV385" t="str">
        <f t="shared" si="254"/>
        <v/>
      </c>
      <c r="AW385" t="str">
        <f t="shared" si="255"/>
        <v/>
      </c>
      <c r="AX385" t="str">
        <f t="shared" si="256"/>
        <v/>
      </c>
      <c r="AY385" t="str">
        <f t="shared" si="257"/>
        <v/>
      </c>
      <c r="AZ385" t="str">
        <f>IF(OR($A385="",$A385&lt;&gt;Ficha!$C$4),"",COUNTIF($A$2:$A385,Ficha!$C$4))</f>
        <v/>
      </c>
    </row>
    <row r="386" spans="1:52">
      <c r="A386" s="7" t="str">
        <f>IF(INDEX(Banco!$A:$A,ROW())="","",INDEX(Banco!$A:$A,ROW()))</f>
        <v/>
      </c>
      <c r="B386" s="7" t="str">
        <f>IF(INDEX(Banco!$B:$B,ROW())="","",INDEX(Banco!$B:$B,ROW()))</f>
        <v/>
      </c>
      <c r="C386" s="7" t="str">
        <f>IF(INDEX(Banco!$C:$C,ROW())="","",INDEX(Banco!$C:$C,ROW()))</f>
        <v/>
      </c>
      <c r="D386" s="8" t="str">
        <f>IF(INDEX(Banco!$D:$D,ROW())="","",INDEX(Banco!$D:$D,ROW()))</f>
        <v/>
      </c>
      <c r="E386" s="8" t="str">
        <f>IF(INDEX(Banco!$E:$E,ROW())="","",INDEX(Banco!$E:$E,ROW()))</f>
        <v/>
      </c>
      <c r="F386" s="9" t="str">
        <f>IF(INDEX(Banco!$F:$F,ROW())="","",INDEX(Banco!$F:$F,ROW()))</f>
        <v/>
      </c>
      <c r="G386" s="9" t="str">
        <f>IF(INDEX(Banco!$G:$G,ROW())="","",INDEX(Banco!$G:$G,ROW()))</f>
        <v/>
      </c>
      <c r="H386" s="7" t="str">
        <f>IF(INDEX(Banco!$H:$H,ROW())="","",INDEX(Banco!$H:$H,ROW()))</f>
        <v/>
      </c>
      <c r="I386" t="str">
        <f t="shared" ref="I386:I449" si="258">IF($T386="","",INT($T386/12)&amp;"a "&amp;MOD($T386,12)&amp;"m")</f>
        <v/>
      </c>
      <c r="J386" s="10" t="str">
        <f t="shared" ref="J386:J449" si="259">IF(OR($F386="",$G386=""),"",ROUND($F386/($G386/100)^2,2))</f>
        <v/>
      </c>
      <c r="K386" s="11" t="str">
        <f t="shared" ref="K386:K449" si="260">IF(OR($S386="",$J386="",$T386="",$T386&lt;0,$T386&gt;228,$Y386=""),"—",ROUND(IF(ABS($AB386)&lt;=3,$AB386,IF($AB386&gt;3,3+($J386-$AD386)/($AD386-$AC386),-3+($J386-$AF386)/($AE386-$AF386))),2))</f>
        <v>—</v>
      </c>
      <c r="L386" t="str">
        <f t="shared" ref="L386:L449" si="261">IF(OR($K386="",$K386="—"),"",IF($T386&lt;=60,IF($K386&lt;-3,"Magreza acentuada",IF($K386&lt;-2,"Magreza",IF($K386&lt;=1,"Eutrofia",IF($K386&lt;=2,"Risco de sobrepeso",IF($K386&lt;=3,"Sobrepeso","Obesidade"))))),IF($K386&lt;-3,"Magreza acentuada",IF($K386&lt;-2,"Magreza",IF($K386&lt;=1,"Eutrofia",IF($K386&lt;=2,"Sobrepeso",IF($K386&lt;=3,"Obesidade","Obesidade grave")))))))</f>
        <v/>
      </c>
      <c r="M386" s="11" t="str">
        <f t="shared" ref="M386:M449" si="262">IF(OR($S386="",$V386="",$T386="",$T386&lt;0,$T386&gt;228,$AG386=""),"—",ROUND(IF($AG386=0,LN($V386/$AH386)/$AI386,((($V386/$AH386)^$AG386)-1)/($AG386*$AI386)),2))</f>
        <v>—</v>
      </c>
      <c r="N386" t="str">
        <f t="shared" ref="N386:N449" si="263">IF(OR($M386="",$M386="—"),"",IF($M386&lt;-3,"Muito baixa",IF($M386&lt;-2,"Baixa","Adequada")))</f>
        <v/>
      </c>
      <c r="O386" s="11" t="str">
        <f t="shared" ref="O386:O449" si="264">IF(OR($S386="",$F386="",$T386="",$T386&lt;0,$T386&gt;120,$AJ386=""),"—",ROUND(IF(ABS($AM386)&lt;=3,$AM386,IF($AM386&gt;3,3+($F386-$AO386)/($AO386-$AN386),-3+($F386-$AQ386)/($AP386-$AQ386))),2))</f>
        <v>—</v>
      </c>
      <c r="P386" t="str">
        <f t="shared" ref="P386:P449" si="265">IF(OR($O386="",$O386="—"),"",IF($O386&lt;-3,"Muito baixo",IF($O386&lt;-2,"Baixo",IF($O386&lt;=2,"Adequado","Elevado"))))</f>
        <v/>
      </c>
      <c r="Q386" s="11" t="str">
        <f t="shared" ref="Q386:Q449" si="266">IF(OR($S386="",$F386="",$T386="",$T386&lt;0,$T386&gt;60,$AR386=""),"—",ROUND(IF(ABS($AU386)&lt;=3,$AU386,IF($AU386&gt;3,3+($F386-$AW386)/($AW386-$AV386),-3+($F386-$AY386)/($AX386-$AY386))),2))</f>
        <v>—</v>
      </c>
      <c r="R386" t="str">
        <f t="shared" ref="R386:R449" si="267">IF(OR($Q386="",$Q386="—"),"",IF($Q386&lt;-3,"Magreza acentuada",IF($Q386&lt;-2,"Magreza",IF($Q386&lt;=1,"Eutrofia",IF($Q386&lt;=2,"Risco de sobrepeso",IF($Q386&lt;=3,"Sobrepeso","Obesidade"))))))</f>
        <v/>
      </c>
      <c r="S386" t="str">
        <f t="shared" ref="S386:S449" si="268">IF($C386="","",IF(UPPER(LEFT($C386,1))="M",1,IF(UPPER(LEFT($C386,1))="F",2,"")))</f>
        <v/>
      </c>
      <c r="T386" t="str">
        <f t="shared" ref="T386:T449" si="269">IF(OR($D386="",$E386=""),"",DATEDIF($D386,$E386,"m"))</f>
        <v/>
      </c>
      <c r="U386" t="str">
        <f t="shared" ref="U386:U449" si="270">IF(OR($D386="",$E386=""),"",$E386-$D386)</f>
        <v/>
      </c>
      <c r="V386" t="str">
        <f t="shared" ref="V386:V449" si="271">IF(OR($G386="",$T386=""),"",IF($T386&lt;24,IF(LEFT(LOWER($H386),4)="em p",$G386+0.7,$G386),IF(LEFT(LOWER($H386),4)="deit",$G386-0.7,$G386)))</f>
        <v/>
      </c>
      <c r="W386" t="str">
        <f t="shared" ref="W386:W449" si="272">IF(OR($S386="",$T386=""),"",$S386*1000000+IF($T386&lt;=60,$U386,$T386))</f>
        <v/>
      </c>
      <c r="X386" t="str">
        <f t="shared" ref="X386:X449" si="273">IF(OR($S386="",$V386="",$T386&gt;60,$T386=""),"",$S386*1000000+ROUND($V386*10,0))</f>
        <v/>
      </c>
      <c r="Y386" t="str">
        <f t="shared" ref="Y386:Y449" si="274">IF($W386="","",IFERROR(INDEX(IF($T386&lt;=60,imc05_l,imc519_l),MATCH($W386,IF($T386&lt;=60,imc05_k,imc519_k),1)),""))</f>
        <v/>
      </c>
      <c r="Z386" t="str">
        <f t="shared" ref="Z386:Z449" si="275">IF($W386="","",IFERROR(INDEX(IF($T386&lt;=60,imc05_m,imc519_m),MATCH($W386,IF($T386&lt;=60,imc05_k,imc519_k),1)),""))</f>
        <v/>
      </c>
      <c r="AA386" t="str">
        <f t="shared" ref="AA386:AA449" si="276">IF($W386="","",IFERROR(INDEX(IF($T386&lt;=60,imc05_s,imc519_s),MATCH($W386,IF($T386&lt;=60,imc05_k,imc519_k),1)),""))</f>
        <v/>
      </c>
      <c r="AB386" t="str">
        <f t="shared" ref="AB386:AB449" si="277">IF($Y386="","",IF($Y386=0,LN($J386/$Z386)/$AA386,((($J386/$Z386)^$Y386)-1)/($Y386*$AA386)))</f>
        <v/>
      </c>
      <c r="AC386" t="str">
        <f t="shared" ref="AC386:AC449" si="278">IF($Y386="","",IF($Y386=0,$Z386*EXP($AA386*2),$Z386*(1+$Y386*$AA386*2)^(1/$Y386)))</f>
        <v/>
      </c>
      <c r="AD386" t="str">
        <f t="shared" ref="AD386:AD449" si="279">IF($Y386="","",IF($Y386=0,$Z386*EXP($AA386*3),$Z386*(1+$Y386*$AA386*3)^(1/$Y386)))</f>
        <v/>
      </c>
      <c r="AE386" t="str">
        <f t="shared" ref="AE386:AE449" si="280">IF($Y386="","",IF($Y386=0,$Z386*EXP($AA386*-2),$Z386*(1+$Y386*$AA386*-2)^(1/$Y386)))</f>
        <v/>
      </c>
      <c r="AF386" t="str">
        <f t="shared" ref="AF386:AF449" si="281">IF($Y386="","",IF($Y386=0,$Z386*EXP($AA386*-3),$Z386*(1+$Y386*$AA386*-3)^(1/$Y386)))</f>
        <v/>
      </c>
      <c r="AG386" t="str">
        <f t="shared" ref="AG386:AG449" si="282">IF($W386="","",IFERROR(INDEX(IF($T386&lt;=60,est05_l,est519_l),MATCH($W386,IF($T386&lt;=60,est05_k,est519_k),1)),""))</f>
        <v/>
      </c>
      <c r="AH386" t="str">
        <f t="shared" ref="AH386:AH449" si="283">IF($W386="","",IFERROR(INDEX(IF($T386&lt;=60,est05_m,est519_m),MATCH($W386,IF($T386&lt;=60,est05_k,est519_k),1)),""))</f>
        <v/>
      </c>
      <c r="AI386" t="str">
        <f t="shared" ref="AI386:AI449" si="284">IF($W386="","",IFERROR(INDEX(IF($T386&lt;=60,est05_s,est519_s),MATCH($W386,IF($T386&lt;=60,est05_k,est519_k),1)),""))</f>
        <v/>
      </c>
      <c r="AJ386" t="str">
        <f t="shared" ref="AJ386:AJ449" si="285">IF($W386="","",IFERROR(INDEX(IF($T386&lt;=60,peso05_l,peso510_l),MATCH($W386,IF($T386&lt;=60,peso05_k,peso510_k),1)),""))</f>
        <v/>
      </c>
      <c r="AK386" t="str">
        <f t="shared" ref="AK386:AK449" si="286">IF($W386="","",IFERROR(INDEX(IF($T386&lt;=60,peso05_m,peso510_m),MATCH($W386,IF($T386&lt;=60,peso05_k,peso510_k),1)),""))</f>
        <v/>
      </c>
      <c r="AL386" t="str">
        <f t="shared" ref="AL386:AL449" si="287">IF($W386="","",IFERROR(INDEX(IF($T386&lt;=60,peso05_s,peso510_s),MATCH($W386,IF($T386&lt;=60,peso05_k,peso510_k),1)),""))</f>
        <v/>
      </c>
      <c r="AM386" t="str">
        <f t="shared" ref="AM386:AM449" si="288">IF($AJ386="","",IF($AJ386=0,LN($F386/$AK386)/$AL386,((($F386/$AK386)^$AJ386)-1)/($AJ386*$AL386)))</f>
        <v/>
      </c>
      <c r="AN386" t="str">
        <f t="shared" ref="AN386:AN449" si="289">IF($AJ386="","",IF($AJ386=0,$AK386*EXP($AL386*2),$AK386*(1+$AJ386*$AL386*2)^(1/$AJ386)))</f>
        <v/>
      </c>
      <c r="AO386" t="str">
        <f t="shared" ref="AO386:AO449" si="290">IF($AJ386="","",IF($AJ386=0,$AK386*EXP($AL386*3),$AK386*(1+$AJ386*$AL386*3)^(1/$AJ386)))</f>
        <v/>
      </c>
      <c r="AP386" t="str">
        <f t="shared" ref="AP386:AP449" si="291">IF($AJ386="","",IF($AJ386=0,$AK386*EXP($AL386*-2),$AK386*(1+$AJ386*$AL386*-2)^(1/$AJ386)))</f>
        <v/>
      </c>
      <c r="AQ386" t="str">
        <f t="shared" ref="AQ386:AQ449" si="292">IF($AJ386="","",IF($AJ386=0,$AK386*EXP($AL386*-3),$AK386*(1+$AJ386*$AL386*-3)^(1/$AJ386)))</f>
        <v/>
      </c>
      <c r="AR386" t="str">
        <f t="shared" ref="AR386:AR449" si="293">IF(OR($X386="",$T386&gt;60),"",IFERROR(INDEX(IF($T386&lt;24,pcomp_l,palt_l),MATCH($X386,IF($T386&lt;24,pcomp_k,palt_k),1)),""))</f>
        <v/>
      </c>
      <c r="AS386" t="str">
        <f t="shared" ref="AS386:AS449" si="294">IF(OR($X386="",$T386&gt;60),"",IFERROR(INDEX(IF($T386&lt;24,pcomp_m,palt_m),MATCH($X386,IF($T386&lt;24,pcomp_k,palt_k),1)),""))</f>
        <v/>
      </c>
      <c r="AT386" t="str">
        <f t="shared" ref="AT386:AT449" si="295">IF(OR($X386="",$T386&gt;60),"",IFERROR(INDEX(IF($T386&lt;24,pcomp_s,palt_s),MATCH($X386,IF($T386&lt;24,pcomp_k,palt_k),1)),""))</f>
        <v/>
      </c>
      <c r="AU386" t="str">
        <f t="shared" ref="AU386:AU449" si="296">IF($AR386="","",IF($AR386=0,LN($F386/$AS386)/$AT386,((($F386/$AS386)^$AR386)-1)/($AR386*$AT386)))</f>
        <v/>
      </c>
      <c r="AV386" t="str">
        <f t="shared" ref="AV386:AV449" si="297">IF($AR386="","",IF($AR386=0,$AS386*EXP($AT386*2),$AS386*(1+$AR386*$AT386*2)^(1/$AR386)))</f>
        <v/>
      </c>
      <c r="AW386" t="str">
        <f t="shared" ref="AW386:AW449" si="298">IF($AR386="","",IF($AR386=0,$AS386*EXP($AT386*3),$AS386*(1+$AR386*$AT386*3)^(1/$AR386)))</f>
        <v/>
      </c>
      <c r="AX386" t="str">
        <f t="shared" ref="AX386:AX449" si="299">IF($AR386="","",IF($AR386=0,$AS386*EXP($AT386*-2),$AS386*(1+$AR386*$AT386*-2)^(1/$AR386)))</f>
        <v/>
      </c>
      <c r="AY386" t="str">
        <f t="shared" ref="AY386:AY449" si="300">IF($AR386="","",IF($AR386=0,$AS386*EXP($AT386*-3),$AS386*(1+$AR386*$AT386*-3)^(1/$AR386)))</f>
        <v/>
      </c>
      <c r="AZ386" t="str">
        <f>IF(OR($A386="",$A386&lt;&gt;Ficha!$C$4),"",COUNTIF($A$2:$A386,Ficha!$C$4))</f>
        <v/>
      </c>
    </row>
    <row r="387" spans="1:52">
      <c r="A387" s="7" t="str">
        <f>IF(INDEX(Banco!$A:$A,ROW())="","",INDEX(Banco!$A:$A,ROW()))</f>
        <v/>
      </c>
      <c r="B387" s="7" t="str">
        <f>IF(INDEX(Banco!$B:$B,ROW())="","",INDEX(Banco!$B:$B,ROW()))</f>
        <v/>
      </c>
      <c r="C387" s="7" t="str">
        <f>IF(INDEX(Banco!$C:$C,ROW())="","",INDEX(Banco!$C:$C,ROW()))</f>
        <v/>
      </c>
      <c r="D387" s="8" t="str">
        <f>IF(INDEX(Banco!$D:$D,ROW())="","",INDEX(Banco!$D:$D,ROW()))</f>
        <v/>
      </c>
      <c r="E387" s="8" t="str">
        <f>IF(INDEX(Banco!$E:$E,ROW())="","",INDEX(Banco!$E:$E,ROW()))</f>
        <v/>
      </c>
      <c r="F387" s="9" t="str">
        <f>IF(INDEX(Banco!$F:$F,ROW())="","",INDEX(Banco!$F:$F,ROW()))</f>
        <v/>
      </c>
      <c r="G387" s="9" t="str">
        <f>IF(INDEX(Banco!$G:$G,ROW())="","",INDEX(Banco!$G:$G,ROW()))</f>
        <v/>
      </c>
      <c r="H387" s="7" t="str">
        <f>IF(INDEX(Banco!$H:$H,ROW())="","",INDEX(Banco!$H:$H,ROW()))</f>
        <v/>
      </c>
      <c r="I387" t="str">
        <f t="shared" si="258"/>
        <v/>
      </c>
      <c r="J387" s="10" t="str">
        <f t="shared" si="259"/>
        <v/>
      </c>
      <c r="K387" s="11" t="str">
        <f t="shared" si="260"/>
        <v>—</v>
      </c>
      <c r="L387" t="str">
        <f t="shared" si="261"/>
        <v/>
      </c>
      <c r="M387" s="11" t="str">
        <f t="shared" si="262"/>
        <v>—</v>
      </c>
      <c r="N387" t="str">
        <f t="shared" si="263"/>
        <v/>
      </c>
      <c r="O387" s="11" t="str">
        <f t="shared" si="264"/>
        <v>—</v>
      </c>
      <c r="P387" t="str">
        <f t="shared" si="265"/>
        <v/>
      </c>
      <c r="Q387" s="11" t="str">
        <f t="shared" si="266"/>
        <v>—</v>
      </c>
      <c r="R387" t="str">
        <f t="shared" si="267"/>
        <v/>
      </c>
      <c r="S387" t="str">
        <f t="shared" si="268"/>
        <v/>
      </c>
      <c r="T387" t="str">
        <f t="shared" si="269"/>
        <v/>
      </c>
      <c r="U387" t="str">
        <f t="shared" si="270"/>
        <v/>
      </c>
      <c r="V387" t="str">
        <f t="shared" si="271"/>
        <v/>
      </c>
      <c r="W387" t="str">
        <f t="shared" si="272"/>
        <v/>
      </c>
      <c r="X387" t="str">
        <f t="shared" si="273"/>
        <v/>
      </c>
      <c r="Y387" t="str">
        <f t="shared" si="274"/>
        <v/>
      </c>
      <c r="Z387" t="str">
        <f t="shared" si="275"/>
        <v/>
      </c>
      <c r="AA387" t="str">
        <f t="shared" si="276"/>
        <v/>
      </c>
      <c r="AB387" t="str">
        <f t="shared" si="277"/>
        <v/>
      </c>
      <c r="AC387" t="str">
        <f t="shared" si="278"/>
        <v/>
      </c>
      <c r="AD387" t="str">
        <f t="shared" si="279"/>
        <v/>
      </c>
      <c r="AE387" t="str">
        <f t="shared" si="280"/>
        <v/>
      </c>
      <c r="AF387" t="str">
        <f t="shared" si="281"/>
        <v/>
      </c>
      <c r="AG387" t="str">
        <f t="shared" si="282"/>
        <v/>
      </c>
      <c r="AH387" t="str">
        <f t="shared" si="283"/>
        <v/>
      </c>
      <c r="AI387" t="str">
        <f t="shared" si="284"/>
        <v/>
      </c>
      <c r="AJ387" t="str">
        <f t="shared" si="285"/>
        <v/>
      </c>
      <c r="AK387" t="str">
        <f t="shared" si="286"/>
        <v/>
      </c>
      <c r="AL387" t="str">
        <f t="shared" si="287"/>
        <v/>
      </c>
      <c r="AM387" t="str">
        <f t="shared" si="288"/>
        <v/>
      </c>
      <c r="AN387" t="str">
        <f t="shared" si="289"/>
        <v/>
      </c>
      <c r="AO387" t="str">
        <f t="shared" si="290"/>
        <v/>
      </c>
      <c r="AP387" t="str">
        <f t="shared" si="291"/>
        <v/>
      </c>
      <c r="AQ387" t="str">
        <f t="shared" si="292"/>
        <v/>
      </c>
      <c r="AR387" t="str">
        <f t="shared" si="293"/>
        <v/>
      </c>
      <c r="AS387" t="str">
        <f t="shared" si="294"/>
        <v/>
      </c>
      <c r="AT387" t="str">
        <f t="shared" si="295"/>
        <v/>
      </c>
      <c r="AU387" t="str">
        <f t="shared" si="296"/>
        <v/>
      </c>
      <c r="AV387" t="str">
        <f t="shared" si="297"/>
        <v/>
      </c>
      <c r="AW387" t="str">
        <f t="shared" si="298"/>
        <v/>
      </c>
      <c r="AX387" t="str">
        <f t="shared" si="299"/>
        <v/>
      </c>
      <c r="AY387" t="str">
        <f t="shared" si="300"/>
        <v/>
      </c>
      <c r="AZ387" t="str">
        <f>IF(OR($A387="",$A387&lt;&gt;Ficha!$C$4),"",COUNTIF($A$2:$A387,Ficha!$C$4))</f>
        <v/>
      </c>
    </row>
    <row r="388" spans="1:52">
      <c r="A388" s="7" t="str">
        <f>IF(INDEX(Banco!$A:$A,ROW())="","",INDEX(Banco!$A:$A,ROW()))</f>
        <v/>
      </c>
      <c r="B388" s="7" t="str">
        <f>IF(INDEX(Banco!$B:$B,ROW())="","",INDEX(Banco!$B:$B,ROW()))</f>
        <v/>
      </c>
      <c r="C388" s="7" t="str">
        <f>IF(INDEX(Banco!$C:$C,ROW())="","",INDEX(Banco!$C:$C,ROW()))</f>
        <v/>
      </c>
      <c r="D388" s="8" t="str">
        <f>IF(INDEX(Banco!$D:$D,ROW())="","",INDEX(Banco!$D:$D,ROW()))</f>
        <v/>
      </c>
      <c r="E388" s="8" t="str">
        <f>IF(INDEX(Banco!$E:$E,ROW())="","",INDEX(Banco!$E:$E,ROW()))</f>
        <v/>
      </c>
      <c r="F388" s="9" t="str">
        <f>IF(INDEX(Banco!$F:$F,ROW())="","",INDEX(Banco!$F:$F,ROW()))</f>
        <v/>
      </c>
      <c r="G388" s="9" t="str">
        <f>IF(INDEX(Banco!$G:$G,ROW())="","",INDEX(Banco!$G:$G,ROW()))</f>
        <v/>
      </c>
      <c r="H388" s="7" t="str">
        <f>IF(INDEX(Banco!$H:$H,ROW())="","",INDEX(Banco!$H:$H,ROW()))</f>
        <v/>
      </c>
      <c r="I388" t="str">
        <f t="shared" si="258"/>
        <v/>
      </c>
      <c r="J388" s="10" t="str">
        <f t="shared" si="259"/>
        <v/>
      </c>
      <c r="K388" s="11" t="str">
        <f t="shared" si="260"/>
        <v>—</v>
      </c>
      <c r="L388" t="str">
        <f t="shared" si="261"/>
        <v/>
      </c>
      <c r="M388" s="11" t="str">
        <f t="shared" si="262"/>
        <v>—</v>
      </c>
      <c r="N388" t="str">
        <f t="shared" si="263"/>
        <v/>
      </c>
      <c r="O388" s="11" t="str">
        <f t="shared" si="264"/>
        <v>—</v>
      </c>
      <c r="P388" t="str">
        <f t="shared" si="265"/>
        <v/>
      </c>
      <c r="Q388" s="11" t="str">
        <f t="shared" si="266"/>
        <v>—</v>
      </c>
      <c r="R388" t="str">
        <f t="shared" si="267"/>
        <v/>
      </c>
      <c r="S388" t="str">
        <f t="shared" si="268"/>
        <v/>
      </c>
      <c r="T388" t="str">
        <f t="shared" si="269"/>
        <v/>
      </c>
      <c r="U388" t="str">
        <f t="shared" si="270"/>
        <v/>
      </c>
      <c r="V388" t="str">
        <f t="shared" si="271"/>
        <v/>
      </c>
      <c r="W388" t="str">
        <f t="shared" si="272"/>
        <v/>
      </c>
      <c r="X388" t="str">
        <f t="shared" si="273"/>
        <v/>
      </c>
      <c r="Y388" t="str">
        <f t="shared" si="274"/>
        <v/>
      </c>
      <c r="Z388" t="str">
        <f t="shared" si="275"/>
        <v/>
      </c>
      <c r="AA388" t="str">
        <f t="shared" si="276"/>
        <v/>
      </c>
      <c r="AB388" t="str">
        <f t="shared" si="277"/>
        <v/>
      </c>
      <c r="AC388" t="str">
        <f t="shared" si="278"/>
        <v/>
      </c>
      <c r="AD388" t="str">
        <f t="shared" si="279"/>
        <v/>
      </c>
      <c r="AE388" t="str">
        <f t="shared" si="280"/>
        <v/>
      </c>
      <c r="AF388" t="str">
        <f t="shared" si="281"/>
        <v/>
      </c>
      <c r="AG388" t="str">
        <f t="shared" si="282"/>
        <v/>
      </c>
      <c r="AH388" t="str">
        <f t="shared" si="283"/>
        <v/>
      </c>
      <c r="AI388" t="str">
        <f t="shared" si="284"/>
        <v/>
      </c>
      <c r="AJ388" t="str">
        <f t="shared" si="285"/>
        <v/>
      </c>
      <c r="AK388" t="str">
        <f t="shared" si="286"/>
        <v/>
      </c>
      <c r="AL388" t="str">
        <f t="shared" si="287"/>
        <v/>
      </c>
      <c r="AM388" t="str">
        <f t="shared" si="288"/>
        <v/>
      </c>
      <c r="AN388" t="str">
        <f t="shared" si="289"/>
        <v/>
      </c>
      <c r="AO388" t="str">
        <f t="shared" si="290"/>
        <v/>
      </c>
      <c r="AP388" t="str">
        <f t="shared" si="291"/>
        <v/>
      </c>
      <c r="AQ388" t="str">
        <f t="shared" si="292"/>
        <v/>
      </c>
      <c r="AR388" t="str">
        <f t="shared" si="293"/>
        <v/>
      </c>
      <c r="AS388" t="str">
        <f t="shared" si="294"/>
        <v/>
      </c>
      <c r="AT388" t="str">
        <f t="shared" si="295"/>
        <v/>
      </c>
      <c r="AU388" t="str">
        <f t="shared" si="296"/>
        <v/>
      </c>
      <c r="AV388" t="str">
        <f t="shared" si="297"/>
        <v/>
      </c>
      <c r="AW388" t="str">
        <f t="shared" si="298"/>
        <v/>
      </c>
      <c r="AX388" t="str">
        <f t="shared" si="299"/>
        <v/>
      </c>
      <c r="AY388" t="str">
        <f t="shared" si="300"/>
        <v/>
      </c>
      <c r="AZ388" t="str">
        <f>IF(OR($A388="",$A388&lt;&gt;Ficha!$C$4),"",COUNTIF($A$2:$A388,Ficha!$C$4))</f>
        <v/>
      </c>
    </row>
    <row r="389" spans="1:52">
      <c r="A389" s="7" t="str">
        <f>IF(INDEX(Banco!$A:$A,ROW())="","",INDEX(Banco!$A:$A,ROW()))</f>
        <v/>
      </c>
      <c r="B389" s="7" t="str">
        <f>IF(INDEX(Banco!$B:$B,ROW())="","",INDEX(Banco!$B:$B,ROW()))</f>
        <v/>
      </c>
      <c r="C389" s="7" t="str">
        <f>IF(INDEX(Banco!$C:$C,ROW())="","",INDEX(Banco!$C:$C,ROW()))</f>
        <v/>
      </c>
      <c r="D389" s="8" t="str">
        <f>IF(INDEX(Banco!$D:$D,ROW())="","",INDEX(Banco!$D:$D,ROW()))</f>
        <v/>
      </c>
      <c r="E389" s="8" t="str">
        <f>IF(INDEX(Banco!$E:$E,ROW())="","",INDEX(Banco!$E:$E,ROW()))</f>
        <v/>
      </c>
      <c r="F389" s="9" t="str">
        <f>IF(INDEX(Banco!$F:$F,ROW())="","",INDEX(Banco!$F:$F,ROW()))</f>
        <v/>
      </c>
      <c r="G389" s="9" t="str">
        <f>IF(INDEX(Banco!$G:$G,ROW())="","",INDEX(Banco!$G:$G,ROW()))</f>
        <v/>
      </c>
      <c r="H389" s="7" t="str">
        <f>IF(INDEX(Banco!$H:$H,ROW())="","",INDEX(Banco!$H:$H,ROW()))</f>
        <v/>
      </c>
      <c r="I389" t="str">
        <f t="shared" si="258"/>
        <v/>
      </c>
      <c r="J389" s="10" t="str">
        <f t="shared" si="259"/>
        <v/>
      </c>
      <c r="K389" s="11" t="str">
        <f t="shared" si="260"/>
        <v>—</v>
      </c>
      <c r="L389" t="str">
        <f t="shared" si="261"/>
        <v/>
      </c>
      <c r="M389" s="11" t="str">
        <f t="shared" si="262"/>
        <v>—</v>
      </c>
      <c r="N389" t="str">
        <f t="shared" si="263"/>
        <v/>
      </c>
      <c r="O389" s="11" t="str">
        <f t="shared" si="264"/>
        <v>—</v>
      </c>
      <c r="P389" t="str">
        <f t="shared" si="265"/>
        <v/>
      </c>
      <c r="Q389" s="11" t="str">
        <f t="shared" si="266"/>
        <v>—</v>
      </c>
      <c r="R389" t="str">
        <f t="shared" si="267"/>
        <v/>
      </c>
      <c r="S389" t="str">
        <f t="shared" si="268"/>
        <v/>
      </c>
      <c r="T389" t="str">
        <f t="shared" si="269"/>
        <v/>
      </c>
      <c r="U389" t="str">
        <f t="shared" si="270"/>
        <v/>
      </c>
      <c r="V389" t="str">
        <f t="shared" si="271"/>
        <v/>
      </c>
      <c r="W389" t="str">
        <f t="shared" si="272"/>
        <v/>
      </c>
      <c r="X389" t="str">
        <f t="shared" si="273"/>
        <v/>
      </c>
      <c r="Y389" t="str">
        <f t="shared" si="274"/>
        <v/>
      </c>
      <c r="Z389" t="str">
        <f t="shared" si="275"/>
        <v/>
      </c>
      <c r="AA389" t="str">
        <f t="shared" si="276"/>
        <v/>
      </c>
      <c r="AB389" t="str">
        <f t="shared" si="277"/>
        <v/>
      </c>
      <c r="AC389" t="str">
        <f t="shared" si="278"/>
        <v/>
      </c>
      <c r="AD389" t="str">
        <f t="shared" si="279"/>
        <v/>
      </c>
      <c r="AE389" t="str">
        <f t="shared" si="280"/>
        <v/>
      </c>
      <c r="AF389" t="str">
        <f t="shared" si="281"/>
        <v/>
      </c>
      <c r="AG389" t="str">
        <f t="shared" si="282"/>
        <v/>
      </c>
      <c r="AH389" t="str">
        <f t="shared" si="283"/>
        <v/>
      </c>
      <c r="AI389" t="str">
        <f t="shared" si="284"/>
        <v/>
      </c>
      <c r="AJ389" t="str">
        <f t="shared" si="285"/>
        <v/>
      </c>
      <c r="AK389" t="str">
        <f t="shared" si="286"/>
        <v/>
      </c>
      <c r="AL389" t="str">
        <f t="shared" si="287"/>
        <v/>
      </c>
      <c r="AM389" t="str">
        <f t="shared" si="288"/>
        <v/>
      </c>
      <c r="AN389" t="str">
        <f t="shared" si="289"/>
        <v/>
      </c>
      <c r="AO389" t="str">
        <f t="shared" si="290"/>
        <v/>
      </c>
      <c r="AP389" t="str">
        <f t="shared" si="291"/>
        <v/>
      </c>
      <c r="AQ389" t="str">
        <f t="shared" si="292"/>
        <v/>
      </c>
      <c r="AR389" t="str">
        <f t="shared" si="293"/>
        <v/>
      </c>
      <c r="AS389" t="str">
        <f t="shared" si="294"/>
        <v/>
      </c>
      <c r="AT389" t="str">
        <f t="shared" si="295"/>
        <v/>
      </c>
      <c r="AU389" t="str">
        <f t="shared" si="296"/>
        <v/>
      </c>
      <c r="AV389" t="str">
        <f t="shared" si="297"/>
        <v/>
      </c>
      <c r="AW389" t="str">
        <f t="shared" si="298"/>
        <v/>
      </c>
      <c r="AX389" t="str">
        <f t="shared" si="299"/>
        <v/>
      </c>
      <c r="AY389" t="str">
        <f t="shared" si="300"/>
        <v/>
      </c>
      <c r="AZ389" t="str">
        <f>IF(OR($A389="",$A389&lt;&gt;Ficha!$C$4),"",COUNTIF($A$2:$A389,Ficha!$C$4))</f>
        <v/>
      </c>
    </row>
    <row r="390" spans="1:52">
      <c r="A390" s="7" t="str">
        <f>IF(INDEX(Banco!$A:$A,ROW())="","",INDEX(Banco!$A:$A,ROW()))</f>
        <v/>
      </c>
      <c r="B390" s="7" t="str">
        <f>IF(INDEX(Banco!$B:$B,ROW())="","",INDEX(Banco!$B:$B,ROW()))</f>
        <v/>
      </c>
      <c r="C390" s="7" t="str">
        <f>IF(INDEX(Banco!$C:$C,ROW())="","",INDEX(Banco!$C:$C,ROW()))</f>
        <v/>
      </c>
      <c r="D390" s="8" t="str">
        <f>IF(INDEX(Banco!$D:$D,ROW())="","",INDEX(Banco!$D:$D,ROW()))</f>
        <v/>
      </c>
      <c r="E390" s="8" t="str">
        <f>IF(INDEX(Banco!$E:$E,ROW())="","",INDEX(Banco!$E:$E,ROW()))</f>
        <v/>
      </c>
      <c r="F390" s="9" t="str">
        <f>IF(INDEX(Banco!$F:$F,ROW())="","",INDEX(Banco!$F:$F,ROW()))</f>
        <v/>
      </c>
      <c r="G390" s="9" t="str">
        <f>IF(INDEX(Banco!$G:$G,ROW())="","",INDEX(Banco!$G:$G,ROW()))</f>
        <v/>
      </c>
      <c r="H390" s="7" t="str">
        <f>IF(INDEX(Banco!$H:$H,ROW())="","",INDEX(Banco!$H:$H,ROW()))</f>
        <v/>
      </c>
      <c r="I390" t="str">
        <f t="shared" si="258"/>
        <v/>
      </c>
      <c r="J390" s="10" t="str">
        <f t="shared" si="259"/>
        <v/>
      </c>
      <c r="K390" s="11" t="str">
        <f t="shared" si="260"/>
        <v>—</v>
      </c>
      <c r="L390" t="str">
        <f t="shared" si="261"/>
        <v/>
      </c>
      <c r="M390" s="11" t="str">
        <f t="shared" si="262"/>
        <v>—</v>
      </c>
      <c r="N390" t="str">
        <f t="shared" si="263"/>
        <v/>
      </c>
      <c r="O390" s="11" t="str">
        <f t="shared" si="264"/>
        <v>—</v>
      </c>
      <c r="P390" t="str">
        <f t="shared" si="265"/>
        <v/>
      </c>
      <c r="Q390" s="11" t="str">
        <f t="shared" si="266"/>
        <v>—</v>
      </c>
      <c r="R390" t="str">
        <f t="shared" si="267"/>
        <v/>
      </c>
      <c r="S390" t="str">
        <f t="shared" si="268"/>
        <v/>
      </c>
      <c r="T390" t="str">
        <f t="shared" si="269"/>
        <v/>
      </c>
      <c r="U390" t="str">
        <f t="shared" si="270"/>
        <v/>
      </c>
      <c r="V390" t="str">
        <f t="shared" si="271"/>
        <v/>
      </c>
      <c r="W390" t="str">
        <f t="shared" si="272"/>
        <v/>
      </c>
      <c r="X390" t="str">
        <f t="shared" si="273"/>
        <v/>
      </c>
      <c r="Y390" t="str">
        <f t="shared" si="274"/>
        <v/>
      </c>
      <c r="Z390" t="str">
        <f t="shared" si="275"/>
        <v/>
      </c>
      <c r="AA390" t="str">
        <f t="shared" si="276"/>
        <v/>
      </c>
      <c r="AB390" t="str">
        <f t="shared" si="277"/>
        <v/>
      </c>
      <c r="AC390" t="str">
        <f t="shared" si="278"/>
        <v/>
      </c>
      <c r="AD390" t="str">
        <f t="shared" si="279"/>
        <v/>
      </c>
      <c r="AE390" t="str">
        <f t="shared" si="280"/>
        <v/>
      </c>
      <c r="AF390" t="str">
        <f t="shared" si="281"/>
        <v/>
      </c>
      <c r="AG390" t="str">
        <f t="shared" si="282"/>
        <v/>
      </c>
      <c r="AH390" t="str">
        <f t="shared" si="283"/>
        <v/>
      </c>
      <c r="AI390" t="str">
        <f t="shared" si="284"/>
        <v/>
      </c>
      <c r="AJ390" t="str">
        <f t="shared" si="285"/>
        <v/>
      </c>
      <c r="AK390" t="str">
        <f t="shared" si="286"/>
        <v/>
      </c>
      <c r="AL390" t="str">
        <f t="shared" si="287"/>
        <v/>
      </c>
      <c r="AM390" t="str">
        <f t="shared" si="288"/>
        <v/>
      </c>
      <c r="AN390" t="str">
        <f t="shared" si="289"/>
        <v/>
      </c>
      <c r="AO390" t="str">
        <f t="shared" si="290"/>
        <v/>
      </c>
      <c r="AP390" t="str">
        <f t="shared" si="291"/>
        <v/>
      </c>
      <c r="AQ390" t="str">
        <f t="shared" si="292"/>
        <v/>
      </c>
      <c r="AR390" t="str">
        <f t="shared" si="293"/>
        <v/>
      </c>
      <c r="AS390" t="str">
        <f t="shared" si="294"/>
        <v/>
      </c>
      <c r="AT390" t="str">
        <f t="shared" si="295"/>
        <v/>
      </c>
      <c r="AU390" t="str">
        <f t="shared" si="296"/>
        <v/>
      </c>
      <c r="AV390" t="str">
        <f t="shared" si="297"/>
        <v/>
      </c>
      <c r="AW390" t="str">
        <f t="shared" si="298"/>
        <v/>
      </c>
      <c r="AX390" t="str">
        <f t="shared" si="299"/>
        <v/>
      </c>
      <c r="AY390" t="str">
        <f t="shared" si="300"/>
        <v/>
      </c>
      <c r="AZ390" t="str">
        <f>IF(OR($A390="",$A390&lt;&gt;Ficha!$C$4),"",COUNTIF($A$2:$A390,Ficha!$C$4))</f>
        <v/>
      </c>
    </row>
    <row r="391" spans="1:52">
      <c r="A391" s="7" t="str">
        <f>IF(INDEX(Banco!$A:$A,ROW())="","",INDEX(Banco!$A:$A,ROW()))</f>
        <v/>
      </c>
      <c r="B391" s="7" t="str">
        <f>IF(INDEX(Banco!$B:$B,ROW())="","",INDEX(Banco!$B:$B,ROW()))</f>
        <v/>
      </c>
      <c r="C391" s="7" t="str">
        <f>IF(INDEX(Banco!$C:$C,ROW())="","",INDEX(Banco!$C:$C,ROW()))</f>
        <v/>
      </c>
      <c r="D391" s="8" t="str">
        <f>IF(INDEX(Banco!$D:$D,ROW())="","",INDEX(Banco!$D:$D,ROW()))</f>
        <v/>
      </c>
      <c r="E391" s="8" t="str">
        <f>IF(INDEX(Banco!$E:$E,ROW())="","",INDEX(Banco!$E:$E,ROW()))</f>
        <v/>
      </c>
      <c r="F391" s="9" t="str">
        <f>IF(INDEX(Banco!$F:$F,ROW())="","",INDEX(Banco!$F:$F,ROW()))</f>
        <v/>
      </c>
      <c r="G391" s="9" t="str">
        <f>IF(INDEX(Banco!$G:$G,ROW())="","",INDEX(Banco!$G:$G,ROW()))</f>
        <v/>
      </c>
      <c r="H391" s="7" t="str">
        <f>IF(INDEX(Banco!$H:$H,ROW())="","",INDEX(Banco!$H:$H,ROW()))</f>
        <v/>
      </c>
      <c r="I391" t="str">
        <f t="shared" si="258"/>
        <v/>
      </c>
      <c r="J391" s="10" t="str">
        <f t="shared" si="259"/>
        <v/>
      </c>
      <c r="K391" s="11" t="str">
        <f t="shared" si="260"/>
        <v>—</v>
      </c>
      <c r="L391" t="str">
        <f t="shared" si="261"/>
        <v/>
      </c>
      <c r="M391" s="11" t="str">
        <f t="shared" si="262"/>
        <v>—</v>
      </c>
      <c r="N391" t="str">
        <f t="shared" si="263"/>
        <v/>
      </c>
      <c r="O391" s="11" t="str">
        <f t="shared" si="264"/>
        <v>—</v>
      </c>
      <c r="P391" t="str">
        <f t="shared" si="265"/>
        <v/>
      </c>
      <c r="Q391" s="11" t="str">
        <f t="shared" si="266"/>
        <v>—</v>
      </c>
      <c r="R391" t="str">
        <f t="shared" si="267"/>
        <v/>
      </c>
      <c r="S391" t="str">
        <f t="shared" si="268"/>
        <v/>
      </c>
      <c r="T391" t="str">
        <f t="shared" si="269"/>
        <v/>
      </c>
      <c r="U391" t="str">
        <f t="shared" si="270"/>
        <v/>
      </c>
      <c r="V391" t="str">
        <f t="shared" si="271"/>
        <v/>
      </c>
      <c r="W391" t="str">
        <f t="shared" si="272"/>
        <v/>
      </c>
      <c r="X391" t="str">
        <f t="shared" si="273"/>
        <v/>
      </c>
      <c r="Y391" t="str">
        <f t="shared" si="274"/>
        <v/>
      </c>
      <c r="Z391" t="str">
        <f t="shared" si="275"/>
        <v/>
      </c>
      <c r="AA391" t="str">
        <f t="shared" si="276"/>
        <v/>
      </c>
      <c r="AB391" t="str">
        <f t="shared" si="277"/>
        <v/>
      </c>
      <c r="AC391" t="str">
        <f t="shared" si="278"/>
        <v/>
      </c>
      <c r="AD391" t="str">
        <f t="shared" si="279"/>
        <v/>
      </c>
      <c r="AE391" t="str">
        <f t="shared" si="280"/>
        <v/>
      </c>
      <c r="AF391" t="str">
        <f t="shared" si="281"/>
        <v/>
      </c>
      <c r="AG391" t="str">
        <f t="shared" si="282"/>
        <v/>
      </c>
      <c r="AH391" t="str">
        <f t="shared" si="283"/>
        <v/>
      </c>
      <c r="AI391" t="str">
        <f t="shared" si="284"/>
        <v/>
      </c>
      <c r="AJ391" t="str">
        <f t="shared" si="285"/>
        <v/>
      </c>
      <c r="AK391" t="str">
        <f t="shared" si="286"/>
        <v/>
      </c>
      <c r="AL391" t="str">
        <f t="shared" si="287"/>
        <v/>
      </c>
      <c r="AM391" t="str">
        <f t="shared" si="288"/>
        <v/>
      </c>
      <c r="AN391" t="str">
        <f t="shared" si="289"/>
        <v/>
      </c>
      <c r="AO391" t="str">
        <f t="shared" si="290"/>
        <v/>
      </c>
      <c r="AP391" t="str">
        <f t="shared" si="291"/>
        <v/>
      </c>
      <c r="AQ391" t="str">
        <f t="shared" si="292"/>
        <v/>
      </c>
      <c r="AR391" t="str">
        <f t="shared" si="293"/>
        <v/>
      </c>
      <c r="AS391" t="str">
        <f t="shared" si="294"/>
        <v/>
      </c>
      <c r="AT391" t="str">
        <f t="shared" si="295"/>
        <v/>
      </c>
      <c r="AU391" t="str">
        <f t="shared" si="296"/>
        <v/>
      </c>
      <c r="AV391" t="str">
        <f t="shared" si="297"/>
        <v/>
      </c>
      <c r="AW391" t="str">
        <f t="shared" si="298"/>
        <v/>
      </c>
      <c r="AX391" t="str">
        <f t="shared" si="299"/>
        <v/>
      </c>
      <c r="AY391" t="str">
        <f t="shared" si="300"/>
        <v/>
      </c>
      <c r="AZ391" t="str">
        <f>IF(OR($A391="",$A391&lt;&gt;Ficha!$C$4),"",COUNTIF($A$2:$A391,Ficha!$C$4))</f>
        <v/>
      </c>
    </row>
    <row r="392" spans="1:52">
      <c r="A392" s="7" t="str">
        <f>IF(INDEX(Banco!$A:$A,ROW())="","",INDEX(Banco!$A:$A,ROW()))</f>
        <v/>
      </c>
      <c r="B392" s="7" t="str">
        <f>IF(INDEX(Banco!$B:$B,ROW())="","",INDEX(Banco!$B:$B,ROW()))</f>
        <v/>
      </c>
      <c r="C392" s="7" t="str">
        <f>IF(INDEX(Banco!$C:$C,ROW())="","",INDEX(Banco!$C:$C,ROW()))</f>
        <v/>
      </c>
      <c r="D392" s="8" t="str">
        <f>IF(INDEX(Banco!$D:$D,ROW())="","",INDEX(Banco!$D:$D,ROW()))</f>
        <v/>
      </c>
      <c r="E392" s="8" t="str">
        <f>IF(INDEX(Banco!$E:$E,ROW())="","",INDEX(Banco!$E:$E,ROW()))</f>
        <v/>
      </c>
      <c r="F392" s="9" t="str">
        <f>IF(INDEX(Banco!$F:$F,ROW())="","",INDEX(Banco!$F:$F,ROW()))</f>
        <v/>
      </c>
      <c r="G392" s="9" t="str">
        <f>IF(INDEX(Banco!$G:$G,ROW())="","",INDEX(Banco!$G:$G,ROW()))</f>
        <v/>
      </c>
      <c r="H392" s="7" t="str">
        <f>IF(INDEX(Banco!$H:$H,ROW())="","",INDEX(Banco!$H:$H,ROW()))</f>
        <v/>
      </c>
      <c r="I392" t="str">
        <f t="shared" si="258"/>
        <v/>
      </c>
      <c r="J392" s="10" t="str">
        <f t="shared" si="259"/>
        <v/>
      </c>
      <c r="K392" s="11" t="str">
        <f t="shared" si="260"/>
        <v>—</v>
      </c>
      <c r="L392" t="str">
        <f t="shared" si="261"/>
        <v/>
      </c>
      <c r="M392" s="11" t="str">
        <f t="shared" si="262"/>
        <v>—</v>
      </c>
      <c r="N392" t="str">
        <f t="shared" si="263"/>
        <v/>
      </c>
      <c r="O392" s="11" t="str">
        <f t="shared" si="264"/>
        <v>—</v>
      </c>
      <c r="P392" t="str">
        <f t="shared" si="265"/>
        <v/>
      </c>
      <c r="Q392" s="11" t="str">
        <f t="shared" si="266"/>
        <v>—</v>
      </c>
      <c r="R392" t="str">
        <f t="shared" si="267"/>
        <v/>
      </c>
      <c r="S392" t="str">
        <f t="shared" si="268"/>
        <v/>
      </c>
      <c r="T392" t="str">
        <f t="shared" si="269"/>
        <v/>
      </c>
      <c r="U392" t="str">
        <f t="shared" si="270"/>
        <v/>
      </c>
      <c r="V392" t="str">
        <f t="shared" si="271"/>
        <v/>
      </c>
      <c r="W392" t="str">
        <f t="shared" si="272"/>
        <v/>
      </c>
      <c r="X392" t="str">
        <f t="shared" si="273"/>
        <v/>
      </c>
      <c r="Y392" t="str">
        <f t="shared" si="274"/>
        <v/>
      </c>
      <c r="Z392" t="str">
        <f t="shared" si="275"/>
        <v/>
      </c>
      <c r="AA392" t="str">
        <f t="shared" si="276"/>
        <v/>
      </c>
      <c r="AB392" t="str">
        <f t="shared" si="277"/>
        <v/>
      </c>
      <c r="AC392" t="str">
        <f t="shared" si="278"/>
        <v/>
      </c>
      <c r="AD392" t="str">
        <f t="shared" si="279"/>
        <v/>
      </c>
      <c r="AE392" t="str">
        <f t="shared" si="280"/>
        <v/>
      </c>
      <c r="AF392" t="str">
        <f t="shared" si="281"/>
        <v/>
      </c>
      <c r="AG392" t="str">
        <f t="shared" si="282"/>
        <v/>
      </c>
      <c r="AH392" t="str">
        <f t="shared" si="283"/>
        <v/>
      </c>
      <c r="AI392" t="str">
        <f t="shared" si="284"/>
        <v/>
      </c>
      <c r="AJ392" t="str">
        <f t="shared" si="285"/>
        <v/>
      </c>
      <c r="AK392" t="str">
        <f t="shared" si="286"/>
        <v/>
      </c>
      <c r="AL392" t="str">
        <f t="shared" si="287"/>
        <v/>
      </c>
      <c r="AM392" t="str">
        <f t="shared" si="288"/>
        <v/>
      </c>
      <c r="AN392" t="str">
        <f t="shared" si="289"/>
        <v/>
      </c>
      <c r="AO392" t="str">
        <f t="shared" si="290"/>
        <v/>
      </c>
      <c r="AP392" t="str">
        <f t="shared" si="291"/>
        <v/>
      </c>
      <c r="AQ392" t="str">
        <f t="shared" si="292"/>
        <v/>
      </c>
      <c r="AR392" t="str">
        <f t="shared" si="293"/>
        <v/>
      </c>
      <c r="AS392" t="str">
        <f t="shared" si="294"/>
        <v/>
      </c>
      <c r="AT392" t="str">
        <f t="shared" si="295"/>
        <v/>
      </c>
      <c r="AU392" t="str">
        <f t="shared" si="296"/>
        <v/>
      </c>
      <c r="AV392" t="str">
        <f t="shared" si="297"/>
        <v/>
      </c>
      <c r="AW392" t="str">
        <f t="shared" si="298"/>
        <v/>
      </c>
      <c r="AX392" t="str">
        <f t="shared" si="299"/>
        <v/>
      </c>
      <c r="AY392" t="str">
        <f t="shared" si="300"/>
        <v/>
      </c>
      <c r="AZ392" t="str">
        <f>IF(OR($A392="",$A392&lt;&gt;Ficha!$C$4),"",COUNTIF($A$2:$A392,Ficha!$C$4))</f>
        <v/>
      </c>
    </row>
    <row r="393" spans="1:52">
      <c r="A393" s="7" t="str">
        <f>IF(INDEX(Banco!$A:$A,ROW())="","",INDEX(Banco!$A:$A,ROW()))</f>
        <v/>
      </c>
      <c r="B393" s="7" t="str">
        <f>IF(INDEX(Banco!$B:$B,ROW())="","",INDEX(Banco!$B:$B,ROW()))</f>
        <v/>
      </c>
      <c r="C393" s="7" t="str">
        <f>IF(INDEX(Banco!$C:$C,ROW())="","",INDEX(Banco!$C:$C,ROW()))</f>
        <v/>
      </c>
      <c r="D393" s="8" t="str">
        <f>IF(INDEX(Banco!$D:$D,ROW())="","",INDEX(Banco!$D:$D,ROW()))</f>
        <v/>
      </c>
      <c r="E393" s="8" t="str">
        <f>IF(INDEX(Banco!$E:$E,ROW())="","",INDEX(Banco!$E:$E,ROW()))</f>
        <v/>
      </c>
      <c r="F393" s="9" t="str">
        <f>IF(INDEX(Banco!$F:$F,ROW())="","",INDEX(Banco!$F:$F,ROW()))</f>
        <v/>
      </c>
      <c r="G393" s="9" t="str">
        <f>IF(INDEX(Banco!$G:$G,ROW())="","",INDEX(Banco!$G:$G,ROW()))</f>
        <v/>
      </c>
      <c r="H393" s="7" t="str">
        <f>IF(INDEX(Banco!$H:$H,ROW())="","",INDEX(Banco!$H:$H,ROW()))</f>
        <v/>
      </c>
      <c r="I393" t="str">
        <f t="shared" si="258"/>
        <v/>
      </c>
      <c r="J393" s="10" t="str">
        <f t="shared" si="259"/>
        <v/>
      </c>
      <c r="K393" s="11" t="str">
        <f t="shared" si="260"/>
        <v>—</v>
      </c>
      <c r="L393" t="str">
        <f t="shared" si="261"/>
        <v/>
      </c>
      <c r="M393" s="11" t="str">
        <f t="shared" si="262"/>
        <v>—</v>
      </c>
      <c r="N393" t="str">
        <f t="shared" si="263"/>
        <v/>
      </c>
      <c r="O393" s="11" t="str">
        <f t="shared" si="264"/>
        <v>—</v>
      </c>
      <c r="P393" t="str">
        <f t="shared" si="265"/>
        <v/>
      </c>
      <c r="Q393" s="11" t="str">
        <f t="shared" si="266"/>
        <v>—</v>
      </c>
      <c r="R393" t="str">
        <f t="shared" si="267"/>
        <v/>
      </c>
      <c r="S393" t="str">
        <f t="shared" si="268"/>
        <v/>
      </c>
      <c r="T393" t="str">
        <f t="shared" si="269"/>
        <v/>
      </c>
      <c r="U393" t="str">
        <f t="shared" si="270"/>
        <v/>
      </c>
      <c r="V393" t="str">
        <f t="shared" si="271"/>
        <v/>
      </c>
      <c r="W393" t="str">
        <f t="shared" si="272"/>
        <v/>
      </c>
      <c r="X393" t="str">
        <f t="shared" si="273"/>
        <v/>
      </c>
      <c r="Y393" t="str">
        <f t="shared" si="274"/>
        <v/>
      </c>
      <c r="Z393" t="str">
        <f t="shared" si="275"/>
        <v/>
      </c>
      <c r="AA393" t="str">
        <f t="shared" si="276"/>
        <v/>
      </c>
      <c r="AB393" t="str">
        <f t="shared" si="277"/>
        <v/>
      </c>
      <c r="AC393" t="str">
        <f t="shared" si="278"/>
        <v/>
      </c>
      <c r="AD393" t="str">
        <f t="shared" si="279"/>
        <v/>
      </c>
      <c r="AE393" t="str">
        <f t="shared" si="280"/>
        <v/>
      </c>
      <c r="AF393" t="str">
        <f t="shared" si="281"/>
        <v/>
      </c>
      <c r="AG393" t="str">
        <f t="shared" si="282"/>
        <v/>
      </c>
      <c r="AH393" t="str">
        <f t="shared" si="283"/>
        <v/>
      </c>
      <c r="AI393" t="str">
        <f t="shared" si="284"/>
        <v/>
      </c>
      <c r="AJ393" t="str">
        <f t="shared" si="285"/>
        <v/>
      </c>
      <c r="AK393" t="str">
        <f t="shared" si="286"/>
        <v/>
      </c>
      <c r="AL393" t="str">
        <f t="shared" si="287"/>
        <v/>
      </c>
      <c r="AM393" t="str">
        <f t="shared" si="288"/>
        <v/>
      </c>
      <c r="AN393" t="str">
        <f t="shared" si="289"/>
        <v/>
      </c>
      <c r="AO393" t="str">
        <f t="shared" si="290"/>
        <v/>
      </c>
      <c r="AP393" t="str">
        <f t="shared" si="291"/>
        <v/>
      </c>
      <c r="AQ393" t="str">
        <f t="shared" si="292"/>
        <v/>
      </c>
      <c r="AR393" t="str">
        <f t="shared" si="293"/>
        <v/>
      </c>
      <c r="AS393" t="str">
        <f t="shared" si="294"/>
        <v/>
      </c>
      <c r="AT393" t="str">
        <f t="shared" si="295"/>
        <v/>
      </c>
      <c r="AU393" t="str">
        <f t="shared" si="296"/>
        <v/>
      </c>
      <c r="AV393" t="str">
        <f t="shared" si="297"/>
        <v/>
      </c>
      <c r="AW393" t="str">
        <f t="shared" si="298"/>
        <v/>
      </c>
      <c r="AX393" t="str">
        <f t="shared" si="299"/>
        <v/>
      </c>
      <c r="AY393" t="str">
        <f t="shared" si="300"/>
        <v/>
      </c>
      <c r="AZ393" t="str">
        <f>IF(OR($A393="",$A393&lt;&gt;Ficha!$C$4),"",COUNTIF($A$2:$A393,Ficha!$C$4))</f>
        <v/>
      </c>
    </row>
    <row r="394" spans="1:52">
      <c r="A394" s="7" t="str">
        <f>IF(INDEX(Banco!$A:$A,ROW())="","",INDEX(Banco!$A:$A,ROW()))</f>
        <v/>
      </c>
      <c r="B394" s="7" t="str">
        <f>IF(INDEX(Banco!$B:$B,ROW())="","",INDEX(Banco!$B:$B,ROW()))</f>
        <v/>
      </c>
      <c r="C394" s="7" t="str">
        <f>IF(INDEX(Banco!$C:$C,ROW())="","",INDEX(Banco!$C:$C,ROW()))</f>
        <v/>
      </c>
      <c r="D394" s="8" t="str">
        <f>IF(INDEX(Banco!$D:$D,ROW())="","",INDEX(Banco!$D:$D,ROW()))</f>
        <v/>
      </c>
      <c r="E394" s="8" t="str">
        <f>IF(INDEX(Banco!$E:$E,ROW())="","",INDEX(Banco!$E:$E,ROW()))</f>
        <v/>
      </c>
      <c r="F394" s="9" t="str">
        <f>IF(INDEX(Banco!$F:$F,ROW())="","",INDEX(Banco!$F:$F,ROW()))</f>
        <v/>
      </c>
      <c r="G394" s="9" t="str">
        <f>IF(INDEX(Banco!$G:$G,ROW())="","",INDEX(Banco!$G:$G,ROW()))</f>
        <v/>
      </c>
      <c r="H394" s="7" t="str">
        <f>IF(INDEX(Banco!$H:$H,ROW())="","",INDEX(Banco!$H:$H,ROW()))</f>
        <v/>
      </c>
      <c r="I394" t="str">
        <f t="shared" si="258"/>
        <v/>
      </c>
      <c r="J394" s="10" t="str">
        <f t="shared" si="259"/>
        <v/>
      </c>
      <c r="K394" s="11" t="str">
        <f t="shared" si="260"/>
        <v>—</v>
      </c>
      <c r="L394" t="str">
        <f t="shared" si="261"/>
        <v/>
      </c>
      <c r="M394" s="11" t="str">
        <f t="shared" si="262"/>
        <v>—</v>
      </c>
      <c r="N394" t="str">
        <f t="shared" si="263"/>
        <v/>
      </c>
      <c r="O394" s="11" t="str">
        <f t="shared" si="264"/>
        <v>—</v>
      </c>
      <c r="P394" t="str">
        <f t="shared" si="265"/>
        <v/>
      </c>
      <c r="Q394" s="11" t="str">
        <f t="shared" si="266"/>
        <v>—</v>
      </c>
      <c r="R394" t="str">
        <f t="shared" si="267"/>
        <v/>
      </c>
      <c r="S394" t="str">
        <f t="shared" si="268"/>
        <v/>
      </c>
      <c r="T394" t="str">
        <f t="shared" si="269"/>
        <v/>
      </c>
      <c r="U394" t="str">
        <f t="shared" si="270"/>
        <v/>
      </c>
      <c r="V394" t="str">
        <f t="shared" si="271"/>
        <v/>
      </c>
      <c r="W394" t="str">
        <f t="shared" si="272"/>
        <v/>
      </c>
      <c r="X394" t="str">
        <f t="shared" si="273"/>
        <v/>
      </c>
      <c r="Y394" t="str">
        <f t="shared" si="274"/>
        <v/>
      </c>
      <c r="Z394" t="str">
        <f t="shared" si="275"/>
        <v/>
      </c>
      <c r="AA394" t="str">
        <f t="shared" si="276"/>
        <v/>
      </c>
      <c r="AB394" t="str">
        <f t="shared" si="277"/>
        <v/>
      </c>
      <c r="AC394" t="str">
        <f t="shared" si="278"/>
        <v/>
      </c>
      <c r="AD394" t="str">
        <f t="shared" si="279"/>
        <v/>
      </c>
      <c r="AE394" t="str">
        <f t="shared" si="280"/>
        <v/>
      </c>
      <c r="AF394" t="str">
        <f t="shared" si="281"/>
        <v/>
      </c>
      <c r="AG394" t="str">
        <f t="shared" si="282"/>
        <v/>
      </c>
      <c r="AH394" t="str">
        <f t="shared" si="283"/>
        <v/>
      </c>
      <c r="AI394" t="str">
        <f t="shared" si="284"/>
        <v/>
      </c>
      <c r="AJ394" t="str">
        <f t="shared" si="285"/>
        <v/>
      </c>
      <c r="AK394" t="str">
        <f t="shared" si="286"/>
        <v/>
      </c>
      <c r="AL394" t="str">
        <f t="shared" si="287"/>
        <v/>
      </c>
      <c r="AM394" t="str">
        <f t="shared" si="288"/>
        <v/>
      </c>
      <c r="AN394" t="str">
        <f t="shared" si="289"/>
        <v/>
      </c>
      <c r="AO394" t="str">
        <f t="shared" si="290"/>
        <v/>
      </c>
      <c r="AP394" t="str">
        <f t="shared" si="291"/>
        <v/>
      </c>
      <c r="AQ394" t="str">
        <f t="shared" si="292"/>
        <v/>
      </c>
      <c r="AR394" t="str">
        <f t="shared" si="293"/>
        <v/>
      </c>
      <c r="AS394" t="str">
        <f t="shared" si="294"/>
        <v/>
      </c>
      <c r="AT394" t="str">
        <f t="shared" si="295"/>
        <v/>
      </c>
      <c r="AU394" t="str">
        <f t="shared" si="296"/>
        <v/>
      </c>
      <c r="AV394" t="str">
        <f t="shared" si="297"/>
        <v/>
      </c>
      <c r="AW394" t="str">
        <f t="shared" si="298"/>
        <v/>
      </c>
      <c r="AX394" t="str">
        <f t="shared" si="299"/>
        <v/>
      </c>
      <c r="AY394" t="str">
        <f t="shared" si="300"/>
        <v/>
      </c>
      <c r="AZ394" t="str">
        <f>IF(OR($A394="",$A394&lt;&gt;Ficha!$C$4),"",COUNTIF($A$2:$A394,Ficha!$C$4))</f>
        <v/>
      </c>
    </row>
    <row r="395" spans="1:52">
      <c r="A395" s="7" t="str">
        <f>IF(INDEX(Banco!$A:$A,ROW())="","",INDEX(Banco!$A:$A,ROW()))</f>
        <v/>
      </c>
      <c r="B395" s="7" t="str">
        <f>IF(INDEX(Banco!$B:$B,ROW())="","",INDEX(Banco!$B:$B,ROW()))</f>
        <v/>
      </c>
      <c r="C395" s="7" t="str">
        <f>IF(INDEX(Banco!$C:$C,ROW())="","",INDEX(Banco!$C:$C,ROW()))</f>
        <v/>
      </c>
      <c r="D395" s="8" t="str">
        <f>IF(INDEX(Banco!$D:$D,ROW())="","",INDEX(Banco!$D:$D,ROW()))</f>
        <v/>
      </c>
      <c r="E395" s="8" t="str">
        <f>IF(INDEX(Banco!$E:$E,ROW())="","",INDEX(Banco!$E:$E,ROW()))</f>
        <v/>
      </c>
      <c r="F395" s="9" t="str">
        <f>IF(INDEX(Banco!$F:$F,ROW())="","",INDEX(Banco!$F:$F,ROW()))</f>
        <v/>
      </c>
      <c r="G395" s="9" t="str">
        <f>IF(INDEX(Banco!$G:$G,ROW())="","",INDEX(Banco!$G:$G,ROW()))</f>
        <v/>
      </c>
      <c r="H395" s="7" t="str">
        <f>IF(INDEX(Banco!$H:$H,ROW())="","",INDEX(Banco!$H:$H,ROW()))</f>
        <v/>
      </c>
      <c r="I395" t="str">
        <f t="shared" si="258"/>
        <v/>
      </c>
      <c r="J395" s="10" t="str">
        <f t="shared" si="259"/>
        <v/>
      </c>
      <c r="K395" s="11" t="str">
        <f t="shared" si="260"/>
        <v>—</v>
      </c>
      <c r="L395" t="str">
        <f t="shared" si="261"/>
        <v/>
      </c>
      <c r="M395" s="11" t="str">
        <f t="shared" si="262"/>
        <v>—</v>
      </c>
      <c r="N395" t="str">
        <f t="shared" si="263"/>
        <v/>
      </c>
      <c r="O395" s="11" t="str">
        <f t="shared" si="264"/>
        <v>—</v>
      </c>
      <c r="P395" t="str">
        <f t="shared" si="265"/>
        <v/>
      </c>
      <c r="Q395" s="11" t="str">
        <f t="shared" si="266"/>
        <v>—</v>
      </c>
      <c r="R395" t="str">
        <f t="shared" si="267"/>
        <v/>
      </c>
      <c r="S395" t="str">
        <f t="shared" si="268"/>
        <v/>
      </c>
      <c r="T395" t="str">
        <f t="shared" si="269"/>
        <v/>
      </c>
      <c r="U395" t="str">
        <f t="shared" si="270"/>
        <v/>
      </c>
      <c r="V395" t="str">
        <f t="shared" si="271"/>
        <v/>
      </c>
      <c r="W395" t="str">
        <f t="shared" si="272"/>
        <v/>
      </c>
      <c r="X395" t="str">
        <f t="shared" si="273"/>
        <v/>
      </c>
      <c r="Y395" t="str">
        <f t="shared" si="274"/>
        <v/>
      </c>
      <c r="Z395" t="str">
        <f t="shared" si="275"/>
        <v/>
      </c>
      <c r="AA395" t="str">
        <f t="shared" si="276"/>
        <v/>
      </c>
      <c r="AB395" t="str">
        <f t="shared" si="277"/>
        <v/>
      </c>
      <c r="AC395" t="str">
        <f t="shared" si="278"/>
        <v/>
      </c>
      <c r="AD395" t="str">
        <f t="shared" si="279"/>
        <v/>
      </c>
      <c r="AE395" t="str">
        <f t="shared" si="280"/>
        <v/>
      </c>
      <c r="AF395" t="str">
        <f t="shared" si="281"/>
        <v/>
      </c>
      <c r="AG395" t="str">
        <f t="shared" si="282"/>
        <v/>
      </c>
      <c r="AH395" t="str">
        <f t="shared" si="283"/>
        <v/>
      </c>
      <c r="AI395" t="str">
        <f t="shared" si="284"/>
        <v/>
      </c>
      <c r="AJ395" t="str">
        <f t="shared" si="285"/>
        <v/>
      </c>
      <c r="AK395" t="str">
        <f t="shared" si="286"/>
        <v/>
      </c>
      <c r="AL395" t="str">
        <f t="shared" si="287"/>
        <v/>
      </c>
      <c r="AM395" t="str">
        <f t="shared" si="288"/>
        <v/>
      </c>
      <c r="AN395" t="str">
        <f t="shared" si="289"/>
        <v/>
      </c>
      <c r="AO395" t="str">
        <f t="shared" si="290"/>
        <v/>
      </c>
      <c r="AP395" t="str">
        <f t="shared" si="291"/>
        <v/>
      </c>
      <c r="AQ395" t="str">
        <f t="shared" si="292"/>
        <v/>
      </c>
      <c r="AR395" t="str">
        <f t="shared" si="293"/>
        <v/>
      </c>
      <c r="AS395" t="str">
        <f t="shared" si="294"/>
        <v/>
      </c>
      <c r="AT395" t="str">
        <f t="shared" si="295"/>
        <v/>
      </c>
      <c r="AU395" t="str">
        <f t="shared" si="296"/>
        <v/>
      </c>
      <c r="AV395" t="str">
        <f t="shared" si="297"/>
        <v/>
      </c>
      <c r="AW395" t="str">
        <f t="shared" si="298"/>
        <v/>
      </c>
      <c r="AX395" t="str">
        <f t="shared" si="299"/>
        <v/>
      </c>
      <c r="AY395" t="str">
        <f t="shared" si="300"/>
        <v/>
      </c>
      <c r="AZ395" t="str">
        <f>IF(OR($A395="",$A395&lt;&gt;Ficha!$C$4),"",COUNTIF($A$2:$A395,Ficha!$C$4))</f>
        <v/>
      </c>
    </row>
    <row r="396" spans="1:52">
      <c r="A396" s="7" t="str">
        <f>IF(INDEX(Banco!$A:$A,ROW())="","",INDEX(Banco!$A:$A,ROW()))</f>
        <v/>
      </c>
      <c r="B396" s="7" t="str">
        <f>IF(INDEX(Banco!$B:$B,ROW())="","",INDEX(Banco!$B:$B,ROW()))</f>
        <v/>
      </c>
      <c r="C396" s="7" t="str">
        <f>IF(INDEX(Banco!$C:$C,ROW())="","",INDEX(Banco!$C:$C,ROW()))</f>
        <v/>
      </c>
      <c r="D396" s="8" t="str">
        <f>IF(INDEX(Banco!$D:$D,ROW())="","",INDEX(Banco!$D:$D,ROW()))</f>
        <v/>
      </c>
      <c r="E396" s="8" t="str">
        <f>IF(INDEX(Banco!$E:$E,ROW())="","",INDEX(Banco!$E:$E,ROW()))</f>
        <v/>
      </c>
      <c r="F396" s="9" t="str">
        <f>IF(INDEX(Banco!$F:$F,ROW())="","",INDEX(Banco!$F:$F,ROW()))</f>
        <v/>
      </c>
      <c r="G396" s="9" t="str">
        <f>IF(INDEX(Banco!$G:$G,ROW())="","",INDEX(Banco!$G:$G,ROW()))</f>
        <v/>
      </c>
      <c r="H396" s="7" t="str">
        <f>IF(INDEX(Banco!$H:$H,ROW())="","",INDEX(Banco!$H:$H,ROW()))</f>
        <v/>
      </c>
      <c r="I396" t="str">
        <f t="shared" si="258"/>
        <v/>
      </c>
      <c r="J396" s="10" t="str">
        <f t="shared" si="259"/>
        <v/>
      </c>
      <c r="K396" s="11" t="str">
        <f t="shared" si="260"/>
        <v>—</v>
      </c>
      <c r="L396" t="str">
        <f t="shared" si="261"/>
        <v/>
      </c>
      <c r="M396" s="11" t="str">
        <f t="shared" si="262"/>
        <v>—</v>
      </c>
      <c r="N396" t="str">
        <f t="shared" si="263"/>
        <v/>
      </c>
      <c r="O396" s="11" t="str">
        <f t="shared" si="264"/>
        <v>—</v>
      </c>
      <c r="P396" t="str">
        <f t="shared" si="265"/>
        <v/>
      </c>
      <c r="Q396" s="11" t="str">
        <f t="shared" si="266"/>
        <v>—</v>
      </c>
      <c r="R396" t="str">
        <f t="shared" si="267"/>
        <v/>
      </c>
      <c r="S396" t="str">
        <f t="shared" si="268"/>
        <v/>
      </c>
      <c r="T396" t="str">
        <f t="shared" si="269"/>
        <v/>
      </c>
      <c r="U396" t="str">
        <f t="shared" si="270"/>
        <v/>
      </c>
      <c r="V396" t="str">
        <f t="shared" si="271"/>
        <v/>
      </c>
      <c r="W396" t="str">
        <f t="shared" si="272"/>
        <v/>
      </c>
      <c r="X396" t="str">
        <f t="shared" si="273"/>
        <v/>
      </c>
      <c r="Y396" t="str">
        <f t="shared" si="274"/>
        <v/>
      </c>
      <c r="Z396" t="str">
        <f t="shared" si="275"/>
        <v/>
      </c>
      <c r="AA396" t="str">
        <f t="shared" si="276"/>
        <v/>
      </c>
      <c r="AB396" t="str">
        <f t="shared" si="277"/>
        <v/>
      </c>
      <c r="AC396" t="str">
        <f t="shared" si="278"/>
        <v/>
      </c>
      <c r="AD396" t="str">
        <f t="shared" si="279"/>
        <v/>
      </c>
      <c r="AE396" t="str">
        <f t="shared" si="280"/>
        <v/>
      </c>
      <c r="AF396" t="str">
        <f t="shared" si="281"/>
        <v/>
      </c>
      <c r="AG396" t="str">
        <f t="shared" si="282"/>
        <v/>
      </c>
      <c r="AH396" t="str">
        <f t="shared" si="283"/>
        <v/>
      </c>
      <c r="AI396" t="str">
        <f t="shared" si="284"/>
        <v/>
      </c>
      <c r="AJ396" t="str">
        <f t="shared" si="285"/>
        <v/>
      </c>
      <c r="AK396" t="str">
        <f t="shared" si="286"/>
        <v/>
      </c>
      <c r="AL396" t="str">
        <f t="shared" si="287"/>
        <v/>
      </c>
      <c r="AM396" t="str">
        <f t="shared" si="288"/>
        <v/>
      </c>
      <c r="AN396" t="str">
        <f t="shared" si="289"/>
        <v/>
      </c>
      <c r="AO396" t="str">
        <f t="shared" si="290"/>
        <v/>
      </c>
      <c r="AP396" t="str">
        <f t="shared" si="291"/>
        <v/>
      </c>
      <c r="AQ396" t="str">
        <f t="shared" si="292"/>
        <v/>
      </c>
      <c r="AR396" t="str">
        <f t="shared" si="293"/>
        <v/>
      </c>
      <c r="AS396" t="str">
        <f t="shared" si="294"/>
        <v/>
      </c>
      <c r="AT396" t="str">
        <f t="shared" si="295"/>
        <v/>
      </c>
      <c r="AU396" t="str">
        <f t="shared" si="296"/>
        <v/>
      </c>
      <c r="AV396" t="str">
        <f t="shared" si="297"/>
        <v/>
      </c>
      <c r="AW396" t="str">
        <f t="shared" si="298"/>
        <v/>
      </c>
      <c r="AX396" t="str">
        <f t="shared" si="299"/>
        <v/>
      </c>
      <c r="AY396" t="str">
        <f t="shared" si="300"/>
        <v/>
      </c>
      <c r="AZ396" t="str">
        <f>IF(OR($A396="",$A396&lt;&gt;Ficha!$C$4),"",COUNTIF($A$2:$A396,Ficha!$C$4))</f>
        <v/>
      </c>
    </row>
    <row r="397" spans="1:52">
      <c r="A397" s="7" t="str">
        <f>IF(INDEX(Banco!$A:$A,ROW())="","",INDEX(Banco!$A:$A,ROW()))</f>
        <v/>
      </c>
      <c r="B397" s="7" t="str">
        <f>IF(INDEX(Banco!$B:$B,ROW())="","",INDEX(Banco!$B:$B,ROW()))</f>
        <v/>
      </c>
      <c r="C397" s="7" t="str">
        <f>IF(INDEX(Banco!$C:$C,ROW())="","",INDEX(Banco!$C:$C,ROW()))</f>
        <v/>
      </c>
      <c r="D397" s="8" t="str">
        <f>IF(INDEX(Banco!$D:$D,ROW())="","",INDEX(Banco!$D:$D,ROW()))</f>
        <v/>
      </c>
      <c r="E397" s="8" t="str">
        <f>IF(INDEX(Banco!$E:$E,ROW())="","",INDEX(Banco!$E:$E,ROW()))</f>
        <v/>
      </c>
      <c r="F397" s="9" t="str">
        <f>IF(INDEX(Banco!$F:$F,ROW())="","",INDEX(Banco!$F:$F,ROW()))</f>
        <v/>
      </c>
      <c r="G397" s="9" t="str">
        <f>IF(INDEX(Banco!$G:$G,ROW())="","",INDEX(Banco!$G:$G,ROW()))</f>
        <v/>
      </c>
      <c r="H397" s="7" t="str">
        <f>IF(INDEX(Banco!$H:$H,ROW())="","",INDEX(Banco!$H:$H,ROW()))</f>
        <v/>
      </c>
      <c r="I397" t="str">
        <f t="shared" si="258"/>
        <v/>
      </c>
      <c r="J397" s="10" t="str">
        <f t="shared" si="259"/>
        <v/>
      </c>
      <c r="K397" s="11" t="str">
        <f t="shared" si="260"/>
        <v>—</v>
      </c>
      <c r="L397" t="str">
        <f t="shared" si="261"/>
        <v/>
      </c>
      <c r="M397" s="11" t="str">
        <f t="shared" si="262"/>
        <v>—</v>
      </c>
      <c r="N397" t="str">
        <f t="shared" si="263"/>
        <v/>
      </c>
      <c r="O397" s="11" t="str">
        <f t="shared" si="264"/>
        <v>—</v>
      </c>
      <c r="P397" t="str">
        <f t="shared" si="265"/>
        <v/>
      </c>
      <c r="Q397" s="11" t="str">
        <f t="shared" si="266"/>
        <v>—</v>
      </c>
      <c r="R397" t="str">
        <f t="shared" si="267"/>
        <v/>
      </c>
      <c r="S397" t="str">
        <f t="shared" si="268"/>
        <v/>
      </c>
      <c r="T397" t="str">
        <f t="shared" si="269"/>
        <v/>
      </c>
      <c r="U397" t="str">
        <f t="shared" si="270"/>
        <v/>
      </c>
      <c r="V397" t="str">
        <f t="shared" si="271"/>
        <v/>
      </c>
      <c r="W397" t="str">
        <f t="shared" si="272"/>
        <v/>
      </c>
      <c r="X397" t="str">
        <f t="shared" si="273"/>
        <v/>
      </c>
      <c r="Y397" t="str">
        <f t="shared" si="274"/>
        <v/>
      </c>
      <c r="Z397" t="str">
        <f t="shared" si="275"/>
        <v/>
      </c>
      <c r="AA397" t="str">
        <f t="shared" si="276"/>
        <v/>
      </c>
      <c r="AB397" t="str">
        <f t="shared" si="277"/>
        <v/>
      </c>
      <c r="AC397" t="str">
        <f t="shared" si="278"/>
        <v/>
      </c>
      <c r="AD397" t="str">
        <f t="shared" si="279"/>
        <v/>
      </c>
      <c r="AE397" t="str">
        <f t="shared" si="280"/>
        <v/>
      </c>
      <c r="AF397" t="str">
        <f t="shared" si="281"/>
        <v/>
      </c>
      <c r="AG397" t="str">
        <f t="shared" si="282"/>
        <v/>
      </c>
      <c r="AH397" t="str">
        <f t="shared" si="283"/>
        <v/>
      </c>
      <c r="AI397" t="str">
        <f t="shared" si="284"/>
        <v/>
      </c>
      <c r="AJ397" t="str">
        <f t="shared" si="285"/>
        <v/>
      </c>
      <c r="AK397" t="str">
        <f t="shared" si="286"/>
        <v/>
      </c>
      <c r="AL397" t="str">
        <f t="shared" si="287"/>
        <v/>
      </c>
      <c r="AM397" t="str">
        <f t="shared" si="288"/>
        <v/>
      </c>
      <c r="AN397" t="str">
        <f t="shared" si="289"/>
        <v/>
      </c>
      <c r="AO397" t="str">
        <f t="shared" si="290"/>
        <v/>
      </c>
      <c r="AP397" t="str">
        <f t="shared" si="291"/>
        <v/>
      </c>
      <c r="AQ397" t="str">
        <f t="shared" si="292"/>
        <v/>
      </c>
      <c r="AR397" t="str">
        <f t="shared" si="293"/>
        <v/>
      </c>
      <c r="AS397" t="str">
        <f t="shared" si="294"/>
        <v/>
      </c>
      <c r="AT397" t="str">
        <f t="shared" si="295"/>
        <v/>
      </c>
      <c r="AU397" t="str">
        <f t="shared" si="296"/>
        <v/>
      </c>
      <c r="AV397" t="str">
        <f t="shared" si="297"/>
        <v/>
      </c>
      <c r="AW397" t="str">
        <f t="shared" si="298"/>
        <v/>
      </c>
      <c r="AX397" t="str">
        <f t="shared" si="299"/>
        <v/>
      </c>
      <c r="AY397" t="str">
        <f t="shared" si="300"/>
        <v/>
      </c>
      <c r="AZ397" t="str">
        <f>IF(OR($A397="",$A397&lt;&gt;Ficha!$C$4),"",COUNTIF($A$2:$A397,Ficha!$C$4))</f>
        <v/>
      </c>
    </row>
    <row r="398" spans="1:52">
      <c r="A398" s="7" t="str">
        <f>IF(INDEX(Banco!$A:$A,ROW())="","",INDEX(Banco!$A:$A,ROW()))</f>
        <v/>
      </c>
      <c r="B398" s="7" t="str">
        <f>IF(INDEX(Banco!$B:$B,ROW())="","",INDEX(Banco!$B:$B,ROW()))</f>
        <v/>
      </c>
      <c r="C398" s="7" t="str">
        <f>IF(INDEX(Banco!$C:$C,ROW())="","",INDEX(Banco!$C:$C,ROW()))</f>
        <v/>
      </c>
      <c r="D398" s="8" t="str">
        <f>IF(INDEX(Banco!$D:$D,ROW())="","",INDEX(Banco!$D:$D,ROW()))</f>
        <v/>
      </c>
      <c r="E398" s="8" t="str">
        <f>IF(INDEX(Banco!$E:$E,ROW())="","",INDEX(Banco!$E:$E,ROW()))</f>
        <v/>
      </c>
      <c r="F398" s="9" t="str">
        <f>IF(INDEX(Banco!$F:$F,ROW())="","",INDEX(Banco!$F:$F,ROW()))</f>
        <v/>
      </c>
      <c r="G398" s="9" t="str">
        <f>IF(INDEX(Banco!$G:$G,ROW())="","",INDEX(Banco!$G:$G,ROW()))</f>
        <v/>
      </c>
      <c r="H398" s="7" t="str">
        <f>IF(INDEX(Banco!$H:$H,ROW())="","",INDEX(Banco!$H:$H,ROW()))</f>
        <v/>
      </c>
      <c r="I398" t="str">
        <f t="shared" si="258"/>
        <v/>
      </c>
      <c r="J398" s="10" t="str">
        <f t="shared" si="259"/>
        <v/>
      </c>
      <c r="K398" s="11" t="str">
        <f t="shared" si="260"/>
        <v>—</v>
      </c>
      <c r="L398" t="str">
        <f t="shared" si="261"/>
        <v/>
      </c>
      <c r="M398" s="11" t="str">
        <f t="shared" si="262"/>
        <v>—</v>
      </c>
      <c r="N398" t="str">
        <f t="shared" si="263"/>
        <v/>
      </c>
      <c r="O398" s="11" t="str">
        <f t="shared" si="264"/>
        <v>—</v>
      </c>
      <c r="P398" t="str">
        <f t="shared" si="265"/>
        <v/>
      </c>
      <c r="Q398" s="11" t="str">
        <f t="shared" si="266"/>
        <v>—</v>
      </c>
      <c r="R398" t="str">
        <f t="shared" si="267"/>
        <v/>
      </c>
      <c r="S398" t="str">
        <f t="shared" si="268"/>
        <v/>
      </c>
      <c r="T398" t="str">
        <f t="shared" si="269"/>
        <v/>
      </c>
      <c r="U398" t="str">
        <f t="shared" si="270"/>
        <v/>
      </c>
      <c r="V398" t="str">
        <f t="shared" si="271"/>
        <v/>
      </c>
      <c r="W398" t="str">
        <f t="shared" si="272"/>
        <v/>
      </c>
      <c r="X398" t="str">
        <f t="shared" si="273"/>
        <v/>
      </c>
      <c r="Y398" t="str">
        <f t="shared" si="274"/>
        <v/>
      </c>
      <c r="Z398" t="str">
        <f t="shared" si="275"/>
        <v/>
      </c>
      <c r="AA398" t="str">
        <f t="shared" si="276"/>
        <v/>
      </c>
      <c r="AB398" t="str">
        <f t="shared" si="277"/>
        <v/>
      </c>
      <c r="AC398" t="str">
        <f t="shared" si="278"/>
        <v/>
      </c>
      <c r="AD398" t="str">
        <f t="shared" si="279"/>
        <v/>
      </c>
      <c r="AE398" t="str">
        <f t="shared" si="280"/>
        <v/>
      </c>
      <c r="AF398" t="str">
        <f t="shared" si="281"/>
        <v/>
      </c>
      <c r="AG398" t="str">
        <f t="shared" si="282"/>
        <v/>
      </c>
      <c r="AH398" t="str">
        <f t="shared" si="283"/>
        <v/>
      </c>
      <c r="AI398" t="str">
        <f t="shared" si="284"/>
        <v/>
      </c>
      <c r="AJ398" t="str">
        <f t="shared" si="285"/>
        <v/>
      </c>
      <c r="AK398" t="str">
        <f t="shared" si="286"/>
        <v/>
      </c>
      <c r="AL398" t="str">
        <f t="shared" si="287"/>
        <v/>
      </c>
      <c r="AM398" t="str">
        <f t="shared" si="288"/>
        <v/>
      </c>
      <c r="AN398" t="str">
        <f t="shared" si="289"/>
        <v/>
      </c>
      <c r="AO398" t="str">
        <f t="shared" si="290"/>
        <v/>
      </c>
      <c r="AP398" t="str">
        <f t="shared" si="291"/>
        <v/>
      </c>
      <c r="AQ398" t="str">
        <f t="shared" si="292"/>
        <v/>
      </c>
      <c r="AR398" t="str">
        <f t="shared" si="293"/>
        <v/>
      </c>
      <c r="AS398" t="str">
        <f t="shared" si="294"/>
        <v/>
      </c>
      <c r="AT398" t="str">
        <f t="shared" si="295"/>
        <v/>
      </c>
      <c r="AU398" t="str">
        <f t="shared" si="296"/>
        <v/>
      </c>
      <c r="AV398" t="str">
        <f t="shared" si="297"/>
        <v/>
      </c>
      <c r="AW398" t="str">
        <f t="shared" si="298"/>
        <v/>
      </c>
      <c r="AX398" t="str">
        <f t="shared" si="299"/>
        <v/>
      </c>
      <c r="AY398" t="str">
        <f t="shared" si="300"/>
        <v/>
      </c>
      <c r="AZ398" t="str">
        <f>IF(OR($A398="",$A398&lt;&gt;Ficha!$C$4),"",COUNTIF($A$2:$A398,Ficha!$C$4))</f>
        <v/>
      </c>
    </row>
    <row r="399" spans="1:52">
      <c r="A399" s="7" t="str">
        <f>IF(INDEX(Banco!$A:$A,ROW())="","",INDEX(Banco!$A:$A,ROW()))</f>
        <v/>
      </c>
      <c r="B399" s="7" t="str">
        <f>IF(INDEX(Banco!$B:$B,ROW())="","",INDEX(Banco!$B:$B,ROW()))</f>
        <v/>
      </c>
      <c r="C399" s="7" t="str">
        <f>IF(INDEX(Banco!$C:$C,ROW())="","",INDEX(Banco!$C:$C,ROW()))</f>
        <v/>
      </c>
      <c r="D399" s="8" t="str">
        <f>IF(INDEX(Banco!$D:$D,ROW())="","",INDEX(Banco!$D:$D,ROW()))</f>
        <v/>
      </c>
      <c r="E399" s="8" t="str">
        <f>IF(INDEX(Banco!$E:$E,ROW())="","",INDEX(Banco!$E:$E,ROW()))</f>
        <v/>
      </c>
      <c r="F399" s="9" t="str">
        <f>IF(INDEX(Banco!$F:$F,ROW())="","",INDEX(Banco!$F:$F,ROW()))</f>
        <v/>
      </c>
      <c r="G399" s="9" t="str">
        <f>IF(INDEX(Banco!$G:$G,ROW())="","",INDEX(Banco!$G:$G,ROW()))</f>
        <v/>
      </c>
      <c r="H399" s="7" t="str">
        <f>IF(INDEX(Banco!$H:$H,ROW())="","",INDEX(Banco!$H:$H,ROW()))</f>
        <v/>
      </c>
      <c r="I399" t="str">
        <f t="shared" si="258"/>
        <v/>
      </c>
      <c r="J399" s="10" t="str">
        <f t="shared" si="259"/>
        <v/>
      </c>
      <c r="K399" s="11" t="str">
        <f t="shared" si="260"/>
        <v>—</v>
      </c>
      <c r="L399" t="str">
        <f t="shared" si="261"/>
        <v/>
      </c>
      <c r="M399" s="11" t="str">
        <f t="shared" si="262"/>
        <v>—</v>
      </c>
      <c r="N399" t="str">
        <f t="shared" si="263"/>
        <v/>
      </c>
      <c r="O399" s="11" t="str">
        <f t="shared" si="264"/>
        <v>—</v>
      </c>
      <c r="P399" t="str">
        <f t="shared" si="265"/>
        <v/>
      </c>
      <c r="Q399" s="11" t="str">
        <f t="shared" si="266"/>
        <v>—</v>
      </c>
      <c r="R399" t="str">
        <f t="shared" si="267"/>
        <v/>
      </c>
      <c r="S399" t="str">
        <f t="shared" si="268"/>
        <v/>
      </c>
      <c r="T399" t="str">
        <f t="shared" si="269"/>
        <v/>
      </c>
      <c r="U399" t="str">
        <f t="shared" si="270"/>
        <v/>
      </c>
      <c r="V399" t="str">
        <f t="shared" si="271"/>
        <v/>
      </c>
      <c r="W399" t="str">
        <f t="shared" si="272"/>
        <v/>
      </c>
      <c r="X399" t="str">
        <f t="shared" si="273"/>
        <v/>
      </c>
      <c r="Y399" t="str">
        <f t="shared" si="274"/>
        <v/>
      </c>
      <c r="Z399" t="str">
        <f t="shared" si="275"/>
        <v/>
      </c>
      <c r="AA399" t="str">
        <f t="shared" si="276"/>
        <v/>
      </c>
      <c r="AB399" t="str">
        <f t="shared" si="277"/>
        <v/>
      </c>
      <c r="AC399" t="str">
        <f t="shared" si="278"/>
        <v/>
      </c>
      <c r="AD399" t="str">
        <f t="shared" si="279"/>
        <v/>
      </c>
      <c r="AE399" t="str">
        <f t="shared" si="280"/>
        <v/>
      </c>
      <c r="AF399" t="str">
        <f t="shared" si="281"/>
        <v/>
      </c>
      <c r="AG399" t="str">
        <f t="shared" si="282"/>
        <v/>
      </c>
      <c r="AH399" t="str">
        <f t="shared" si="283"/>
        <v/>
      </c>
      <c r="AI399" t="str">
        <f t="shared" si="284"/>
        <v/>
      </c>
      <c r="AJ399" t="str">
        <f t="shared" si="285"/>
        <v/>
      </c>
      <c r="AK399" t="str">
        <f t="shared" si="286"/>
        <v/>
      </c>
      <c r="AL399" t="str">
        <f t="shared" si="287"/>
        <v/>
      </c>
      <c r="AM399" t="str">
        <f t="shared" si="288"/>
        <v/>
      </c>
      <c r="AN399" t="str">
        <f t="shared" si="289"/>
        <v/>
      </c>
      <c r="AO399" t="str">
        <f t="shared" si="290"/>
        <v/>
      </c>
      <c r="AP399" t="str">
        <f t="shared" si="291"/>
        <v/>
      </c>
      <c r="AQ399" t="str">
        <f t="shared" si="292"/>
        <v/>
      </c>
      <c r="AR399" t="str">
        <f t="shared" si="293"/>
        <v/>
      </c>
      <c r="AS399" t="str">
        <f t="shared" si="294"/>
        <v/>
      </c>
      <c r="AT399" t="str">
        <f t="shared" si="295"/>
        <v/>
      </c>
      <c r="AU399" t="str">
        <f t="shared" si="296"/>
        <v/>
      </c>
      <c r="AV399" t="str">
        <f t="shared" si="297"/>
        <v/>
      </c>
      <c r="AW399" t="str">
        <f t="shared" si="298"/>
        <v/>
      </c>
      <c r="AX399" t="str">
        <f t="shared" si="299"/>
        <v/>
      </c>
      <c r="AY399" t="str">
        <f t="shared" si="300"/>
        <v/>
      </c>
      <c r="AZ399" t="str">
        <f>IF(OR($A399="",$A399&lt;&gt;Ficha!$C$4),"",COUNTIF($A$2:$A399,Ficha!$C$4))</f>
        <v/>
      </c>
    </row>
    <row r="400" spans="1:52">
      <c r="A400" s="7" t="str">
        <f>IF(INDEX(Banco!$A:$A,ROW())="","",INDEX(Banco!$A:$A,ROW()))</f>
        <v/>
      </c>
      <c r="B400" s="7" t="str">
        <f>IF(INDEX(Banco!$B:$B,ROW())="","",INDEX(Banco!$B:$B,ROW()))</f>
        <v/>
      </c>
      <c r="C400" s="7" t="str">
        <f>IF(INDEX(Banco!$C:$C,ROW())="","",INDEX(Banco!$C:$C,ROW()))</f>
        <v/>
      </c>
      <c r="D400" s="8" t="str">
        <f>IF(INDEX(Banco!$D:$D,ROW())="","",INDEX(Banco!$D:$D,ROW()))</f>
        <v/>
      </c>
      <c r="E400" s="8" t="str">
        <f>IF(INDEX(Banco!$E:$E,ROW())="","",INDEX(Banco!$E:$E,ROW()))</f>
        <v/>
      </c>
      <c r="F400" s="9" t="str">
        <f>IF(INDEX(Banco!$F:$F,ROW())="","",INDEX(Banco!$F:$F,ROW()))</f>
        <v/>
      </c>
      <c r="G400" s="9" t="str">
        <f>IF(INDEX(Banco!$G:$G,ROW())="","",INDEX(Banco!$G:$G,ROW()))</f>
        <v/>
      </c>
      <c r="H400" s="7" t="str">
        <f>IF(INDEX(Banco!$H:$H,ROW())="","",INDEX(Banco!$H:$H,ROW()))</f>
        <v/>
      </c>
      <c r="I400" t="str">
        <f t="shared" si="258"/>
        <v/>
      </c>
      <c r="J400" s="10" t="str">
        <f t="shared" si="259"/>
        <v/>
      </c>
      <c r="K400" s="11" t="str">
        <f t="shared" si="260"/>
        <v>—</v>
      </c>
      <c r="L400" t="str">
        <f t="shared" si="261"/>
        <v/>
      </c>
      <c r="M400" s="11" t="str">
        <f t="shared" si="262"/>
        <v>—</v>
      </c>
      <c r="N400" t="str">
        <f t="shared" si="263"/>
        <v/>
      </c>
      <c r="O400" s="11" t="str">
        <f t="shared" si="264"/>
        <v>—</v>
      </c>
      <c r="P400" t="str">
        <f t="shared" si="265"/>
        <v/>
      </c>
      <c r="Q400" s="11" t="str">
        <f t="shared" si="266"/>
        <v>—</v>
      </c>
      <c r="R400" t="str">
        <f t="shared" si="267"/>
        <v/>
      </c>
      <c r="S400" t="str">
        <f t="shared" si="268"/>
        <v/>
      </c>
      <c r="T400" t="str">
        <f t="shared" si="269"/>
        <v/>
      </c>
      <c r="U400" t="str">
        <f t="shared" si="270"/>
        <v/>
      </c>
      <c r="V400" t="str">
        <f t="shared" si="271"/>
        <v/>
      </c>
      <c r="W400" t="str">
        <f t="shared" si="272"/>
        <v/>
      </c>
      <c r="X400" t="str">
        <f t="shared" si="273"/>
        <v/>
      </c>
      <c r="Y400" t="str">
        <f t="shared" si="274"/>
        <v/>
      </c>
      <c r="Z400" t="str">
        <f t="shared" si="275"/>
        <v/>
      </c>
      <c r="AA400" t="str">
        <f t="shared" si="276"/>
        <v/>
      </c>
      <c r="AB400" t="str">
        <f t="shared" si="277"/>
        <v/>
      </c>
      <c r="AC400" t="str">
        <f t="shared" si="278"/>
        <v/>
      </c>
      <c r="AD400" t="str">
        <f t="shared" si="279"/>
        <v/>
      </c>
      <c r="AE400" t="str">
        <f t="shared" si="280"/>
        <v/>
      </c>
      <c r="AF400" t="str">
        <f t="shared" si="281"/>
        <v/>
      </c>
      <c r="AG400" t="str">
        <f t="shared" si="282"/>
        <v/>
      </c>
      <c r="AH400" t="str">
        <f t="shared" si="283"/>
        <v/>
      </c>
      <c r="AI400" t="str">
        <f t="shared" si="284"/>
        <v/>
      </c>
      <c r="AJ400" t="str">
        <f t="shared" si="285"/>
        <v/>
      </c>
      <c r="AK400" t="str">
        <f t="shared" si="286"/>
        <v/>
      </c>
      <c r="AL400" t="str">
        <f t="shared" si="287"/>
        <v/>
      </c>
      <c r="AM400" t="str">
        <f t="shared" si="288"/>
        <v/>
      </c>
      <c r="AN400" t="str">
        <f t="shared" si="289"/>
        <v/>
      </c>
      <c r="AO400" t="str">
        <f t="shared" si="290"/>
        <v/>
      </c>
      <c r="AP400" t="str">
        <f t="shared" si="291"/>
        <v/>
      </c>
      <c r="AQ400" t="str">
        <f t="shared" si="292"/>
        <v/>
      </c>
      <c r="AR400" t="str">
        <f t="shared" si="293"/>
        <v/>
      </c>
      <c r="AS400" t="str">
        <f t="shared" si="294"/>
        <v/>
      </c>
      <c r="AT400" t="str">
        <f t="shared" si="295"/>
        <v/>
      </c>
      <c r="AU400" t="str">
        <f t="shared" si="296"/>
        <v/>
      </c>
      <c r="AV400" t="str">
        <f t="shared" si="297"/>
        <v/>
      </c>
      <c r="AW400" t="str">
        <f t="shared" si="298"/>
        <v/>
      </c>
      <c r="AX400" t="str">
        <f t="shared" si="299"/>
        <v/>
      </c>
      <c r="AY400" t="str">
        <f t="shared" si="300"/>
        <v/>
      </c>
      <c r="AZ400" t="str">
        <f>IF(OR($A400="",$A400&lt;&gt;Ficha!$C$4),"",COUNTIF($A$2:$A400,Ficha!$C$4))</f>
        <v/>
      </c>
    </row>
    <row r="401" spans="1:52">
      <c r="A401" s="7" t="str">
        <f>IF(INDEX(Banco!$A:$A,ROW())="","",INDEX(Banco!$A:$A,ROW()))</f>
        <v/>
      </c>
      <c r="B401" s="7" t="str">
        <f>IF(INDEX(Banco!$B:$B,ROW())="","",INDEX(Banco!$B:$B,ROW()))</f>
        <v/>
      </c>
      <c r="C401" s="7" t="str">
        <f>IF(INDEX(Banco!$C:$C,ROW())="","",INDEX(Banco!$C:$C,ROW()))</f>
        <v/>
      </c>
      <c r="D401" s="8" t="str">
        <f>IF(INDEX(Banco!$D:$D,ROW())="","",INDEX(Banco!$D:$D,ROW()))</f>
        <v/>
      </c>
      <c r="E401" s="8" t="str">
        <f>IF(INDEX(Banco!$E:$E,ROW())="","",INDEX(Banco!$E:$E,ROW()))</f>
        <v/>
      </c>
      <c r="F401" s="9" t="str">
        <f>IF(INDEX(Banco!$F:$F,ROW())="","",INDEX(Banco!$F:$F,ROW()))</f>
        <v/>
      </c>
      <c r="G401" s="9" t="str">
        <f>IF(INDEX(Banco!$G:$G,ROW())="","",INDEX(Banco!$G:$G,ROW()))</f>
        <v/>
      </c>
      <c r="H401" s="7" t="str">
        <f>IF(INDEX(Banco!$H:$H,ROW())="","",INDEX(Banco!$H:$H,ROW()))</f>
        <v/>
      </c>
      <c r="I401" t="str">
        <f t="shared" si="258"/>
        <v/>
      </c>
      <c r="J401" s="10" t="str">
        <f t="shared" si="259"/>
        <v/>
      </c>
      <c r="K401" s="11" t="str">
        <f t="shared" si="260"/>
        <v>—</v>
      </c>
      <c r="L401" t="str">
        <f t="shared" si="261"/>
        <v/>
      </c>
      <c r="M401" s="11" t="str">
        <f t="shared" si="262"/>
        <v>—</v>
      </c>
      <c r="N401" t="str">
        <f t="shared" si="263"/>
        <v/>
      </c>
      <c r="O401" s="11" t="str">
        <f t="shared" si="264"/>
        <v>—</v>
      </c>
      <c r="P401" t="str">
        <f t="shared" si="265"/>
        <v/>
      </c>
      <c r="Q401" s="11" t="str">
        <f t="shared" si="266"/>
        <v>—</v>
      </c>
      <c r="R401" t="str">
        <f t="shared" si="267"/>
        <v/>
      </c>
      <c r="S401" t="str">
        <f t="shared" si="268"/>
        <v/>
      </c>
      <c r="T401" t="str">
        <f t="shared" si="269"/>
        <v/>
      </c>
      <c r="U401" t="str">
        <f t="shared" si="270"/>
        <v/>
      </c>
      <c r="V401" t="str">
        <f t="shared" si="271"/>
        <v/>
      </c>
      <c r="W401" t="str">
        <f t="shared" si="272"/>
        <v/>
      </c>
      <c r="X401" t="str">
        <f t="shared" si="273"/>
        <v/>
      </c>
      <c r="Y401" t="str">
        <f t="shared" si="274"/>
        <v/>
      </c>
      <c r="Z401" t="str">
        <f t="shared" si="275"/>
        <v/>
      </c>
      <c r="AA401" t="str">
        <f t="shared" si="276"/>
        <v/>
      </c>
      <c r="AB401" t="str">
        <f t="shared" si="277"/>
        <v/>
      </c>
      <c r="AC401" t="str">
        <f t="shared" si="278"/>
        <v/>
      </c>
      <c r="AD401" t="str">
        <f t="shared" si="279"/>
        <v/>
      </c>
      <c r="AE401" t="str">
        <f t="shared" si="280"/>
        <v/>
      </c>
      <c r="AF401" t="str">
        <f t="shared" si="281"/>
        <v/>
      </c>
      <c r="AG401" t="str">
        <f t="shared" si="282"/>
        <v/>
      </c>
      <c r="AH401" t="str">
        <f t="shared" si="283"/>
        <v/>
      </c>
      <c r="AI401" t="str">
        <f t="shared" si="284"/>
        <v/>
      </c>
      <c r="AJ401" t="str">
        <f t="shared" si="285"/>
        <v/>
      </c>
      <c r="AK401" t="str">
        <f t="shared" si="286"/>
        <v/>
      </c>
      <c r="AL401" t="str">
        <f t="shared" si="287"/>
        <v/>
      </c>
      <c r="AM401" t="str">
        <f t="shared" si="288"/>
        <v/>
      </c>
      <c r="AN401" t="str">
        <f t="shared" si="289"/>
        <v/>
      </c>
      <c r="AO401" t="str">
        <f t="shared" si="290"/>
        <v/>
      </c>
      <c r="AP401" t="str">
        <f t="shared" si="291"/>
        <v/>
      </c>
      <c r="AQ401" t="str">
        <f t="shared" si="292"/>
        <v/>
      </c>
      <c r="AR401" t="str">
        <f t="shared" si="293"/>
        <v/>
      </c>
      <c r="AS401" t="str">
        <f t="shared" si="294"/>
        <v/>
      </c>
      <c r="AT401" t="str">
        <f t="shared" si="295"/>
        <v/>
      </c>
      <c r="AU401" t="str">
        <f t="shared" si="296"/>
        <v/>
      </c>
      <c r="AV401" t="str">
        <f t="shared" si="297"/>
        <v/>
      </c>
      <c r="AW401" t="str">
        <f t="shared" si="298"/>
        <v/>
      </c>
      <c r="AX401" t="str">
        <f t="shared" si="299"/>
        <v/>
      </c>
      <c r="AY401" t="str">
        <f t="shared" si="300"/>
        <v/>
      </c>
      <c r="AZ401" t="str">
        <f>IF(OR($A401="",$A401&lt;&gt;Ficha!$C$4),"",COUNTIF($A$2:$A401,Ficha!$C$4))</f>
        <v/>
      </c>
    </row>
    <row r="402" spans="1:52">
      <c r="A402" s="7" t="str">
        <f>IF(INDEX(Banco!$A:$A,ROW())="","",INDEX(Banco!$A:$A,ROW()))</f>
        <v/>
      </c>
      <c r="B402" s="7" t="str">
        <f>IF(INDEX(Banco!$B:$B,ROW())="","",INDEX(Banco!$B:$B,ROW()))</f>
        <v/>
      </c>
      <c r="C402" s="7" t="str">
        <f>IF(INDEX(Banco!$C:$C,ROW())="","",INDEX(Banco!$C:$C,ROW()))</f>
        <v/>
      </c>
      <c r="D402" s="8" t="str">
        <f>IF(INDEX(Banco!$D:$D,ROW())="","",INDEX(Banco!$D:$D,ROW()))</f>
        <v/>
      </c>
      <c r="E402" s="8" t="str">
        <f>IF(INDEX(Banco!$E:$E,ROW())="","",INDEX(Banco!$E:$E,ROW()))</f>
        <v/>
      </c>
      <c r="F402" s="9" t="str">
        <f>IF(INDEX(Banco!$F:$F,ROW())="","",INDEX(Banco!$F:$F,ROW()))</f>
        <v/>
      </c>
      <c r="G402" s="9" t="str">
        <f>IF(INDEX(Banco!$G:$G,ROW())="","",INDEX(Banco!$G:$G,ROW()))</f>
        <v/>
      </c>
      <c r="H402" s="7" t="str">
        <f>IF(INDEX(Banco!$H:$H,ROW())="","",INDEX(Banco!$H:$H,ROW()))</f>
        <v/>
      </c>
      <c r="I402" t="str">
        <f t="shared" si="258"/>
        <v/>
      </c>
      <c r="J402" s="10" t="str">
        <f t="shared" si="259"/>
        <v/>
      </c>
      <c r="K402" s="11" t="str">
        <f t="shared" si="260"/>
        <v>—</v>
      </c>
      <c r="L402" t="str">
        <f t="shared" si="261"/>
        <v/>
      </c>
      <c r="M402" s="11" t="str">
        <f t="shared" si="262"/>
        <v>—</v>
      </c>
      <c r="N402" t="str">
        <f t="shared" si="263"/>
        <v/>
      </c>
      <c r="O402" s="11" t="str">
        <f t="shared" si="264"/>
        <v>—</v>
      </c>
      <c r="P402" t="str">
        <f t="shared" si="265"/>
        <v/>
      </c>
      <c r="Q402" s="11" t="str">
        <f t="shared" si="266"/>
        <v>—</v>
      </c>
      <c r="R402" t="str">
        <f t="shared" si="267"/>
        <v/>
      </c>
      <c r="S402" t="str">
        <f t="shared" si="268"/>
        <v/>
      </c>
      <c r="T402" t="str">
        <f t="shared" si="269"/>
        <v/>
      </c>
      <c r="U402" t="str">
        <f t="shared" si="270"/>
        <v/>
      </c>
      <c r="V402" t="str">
        <f t="shared" si="271"/>
        <v/>
      </c>
      <c r="W402" t="str">
        <f t="shared" si="272"/>
        <v/>
      </c>
      <c r="X402" t="str">
        <f t="shared" si="273"/>
        <v/>
      </c>
      <c r="Y402" t="str">
        <f t="shared" si="274"/>
        <v/>
      </c>
      <c r="Z402" t="str">
        <f t="shared" si="275"/>
        <v/>
      </c>
      <c r="AA402" t="str">
        <f t="shared" si="276"/>
        <v/>
      </c>
      <c r="AB402" t="str">
        <f t="shared" si="277"/>
        <v/>
      </c>
      <c r="AC402" t="str">
        <f t="shared" si="278"/>
        <v/>
      </c>
      <c r="AD402" t="str">
        <f t="shared" si="279"/>
        <v/>
      </c>
      <c r="AE402" t="str">
        <f t="shared" si="280"/>
        <v/>
      </c>
      <c r="AF402" t="str">
        <f t="shared" si="281"/>
        <v/>
      </c>
      <c r="AG402" t="str">
        <f t="shared" si="282"/>
        <v/>
      </c>
      <c r="AH402" t="str">
        <f t="shared" si="283"/>
        <v/>
      </c>
      <c r="AI402" t="str">
        <f t="shared" si="284"/>
        <v/>
      </c>
      <c r="AJ402" t="str">
        <f t="shared" si="285"/>
        <v/>
      </c>
      <c r="AK402" t="str">
        <f t="shared" si="286"/>
        <v/>
      </c>
      <c r="AL402" t="str">
        <f t="shared" si="287"/>
        <v/>
      </c>
      <c r="AM402" t="str">
        <f t="shared" si="288"/>
        <v/>
      </c>
      <c r="AN402" t="str">
        <f t="shared" si="289"/>
        <v/>
      </c>
      <c r="AO402" t="str">
        <f t="shared" si="290"/>
        <v/>
      </c>
      <c r="AP402" t="str">
        <f t="shared" si="291"/>
        <v/>
      </c>
      <c r="AQ402" t="str">
        <f t="shared" si="292"/>
        <v/>
      </c>
      <c r="AR402" t="str">
        <f t="shared" si="293"/>
        <v/>
      </c>
      <c r="AS402" t="str">
        <f t="shared" si="294"/>
        <v/>
      </c>
      <c r="AT402" t="str">
        <f t="shared" si="295"/>
        <v/>
      </c>
      <c r="AU402" t="str">
        <f t="shared" si="296"/>
        <v/>
      </c>
      <c r="AV402" t="str">
        <f t="shared" si="297"/>
        <v/>
      </c>
      <c r="AW402" t="str">
        <f t="shared" si="298"/>
        <v/>
      </c>
      <c r="AX402" t="str">
        <f t="shared" si="299"/>
        <v/>
      </c>
      <c r="AY402" t="str">
        <f t="shared" si="300"/>
        <v/>
      </c>
      <c r="AZ402" t="str">
        <f>IF(OR($A402="",$A402&lt;&gt;Ficha!$C$4),"",COUNTIF($A$2:$A402,Ficha!$C$4))</f>
        <v/>
      </c>
    </row>
    <row r="403" spans="1:52">
      <c r="A403" s="7" t="str">
        <f>IF(INDEX(Banco!$A:$A,ROW())="","",INDEX(Banco!$A:$A,ROW()))</f>
        <v/>
      </c>
      <c r="B403" s="7" t="str">
        <f>IF(INDEX(Banco!$B:$B,ROW())="","",INDEX(Banco!$B:$B,ROW()))</f>
        <v/>
      </c>
      <c r="C403" s="7" t="str">
        <f>IF(INDEX(Banco!$C:$C,ROW())="","",INDEX(Banco!$C:$C,ROW()))</f>
        <v/>
      </c>
      <c r="D403" s="8" t="str">
        <f>IF(INDEX(Banco!$D:$D,ROW())="","",INDEX(Banco!$D:$D,ROW()))</f>
        <v/>
      </c>
      <c r="E403" s="8" t="str">
        <f>IF(INDEX(Banco!$E:$E,ROW())="","",INDEX(Banco!$E:$E,ROW()))</f>
        <v/>
      </c>
      <c r="F403" s="9" t="str">
        <f>IF(INDEX(Banco!$F:$F,ROW())="","",INDEX(Banco!$F:$F,ROW()))</f>
        <v/>
      </c>
      <c r="G403" s="9" t="str">
        <f>IF(INDEX(Banco!$G:$G,ROW())="","",INDEX(Banco!$G:$G,ROW()))</f>
        <v/>
      </c>
      <c r="H403" s="7" t="str">
        <f>IF(INDEX(Banco!$H:$H,ROW())="","",INDEX(Banco!$H:$H,ROW()))</f>
        <v/>
      </c>
      <c r="I403" t="str">
        <f t="shared" si="258"/>
        <v/>
      </c>
      <c r="J403" s="10" t="str">
        <f t="shared" si="259"/>
        <v/>
      </c>
      <c r="K403" s="11" t="str">
        <f t="shared" si="260"/>
        <v>—</v>
      </c>
      <c r="L403" t="str">
        <f t="shared" si="261"/>
        <v/>
      </c>
      <c r="M403" s="11" t="str">
        <f t="shared" si="262"/>
        <v>—</v>
      </c>
      <c r="N403" t="str">
        <f t="shared" si="263"/>
        <v/>
      </c>
      <c r="O403" s="11" t="str">
        <f t="shared" si="264"/>
        <v>—</v>
      </c>
      <c r="P403" t="str">
        <f t="shared" si="265"/>
        <v/>
      </c>
      <c r="Q403" s="11" t="str">
        <f t="shared" si="266"/>
        <v>—</v>
      </c>
      <c r="R403" t="str">
        <f t="shared" si="267"/>
        <v/>
      </c>
      <c r="S403" t="str">
        <f t="shared" si="268"/>
        <v/>
      </c>
      <c r="T403" t="str">
        <f t="shared" si="269"/>
        <v/>
      </c>
      <c r="U403" t="str">
        <f t="shared" si="270"/>
        <v/>
      </c>
      <c r="V403" t="str">
        <f t="shared" si="271"/>
        <v/>
      </c>
      <c r="W403" t="str">
        <f t="shared" si="272"/>
        <v/>
      </c>
      <c r="X403" t="str">
        <f t="shared" si="273"/>
        <v/>
      </c>
      <c r="Y403" t="str">
        <f t="shared" si="274"/>
        <v/>
      </c>
      <c r="Z403" t="str">
        <f t="shared" si="275"/>
        <v/>
      </c>
      <c r="AA403" t="str">
        <f t="shared" si="276"/>
        <v/>
      </c>
      <c r="AB403" t="str">
        <f t="shared" si="277"/>
        <v/>
      </c>
      <c r="AC403" t="str">
        <f t="shared" si="278"/>
        <v/>
      </c>
      <c r="AD403" t="str">
        <f t="shared" si="279"/>
        <v/>
      </c>
      <c r="AE403" t="str">
        <f t="shared" si="280"/>
        <v/>
      </c>
      <c r="AF403" t="str">
        <f t="shared" si="281"/>
        <v/>
      </c>
      <c r="AG403" t="str">
        <f t="shared" si="282"/>
        <v/>
      </c>
      <c r="AH403" t="str">
        <f t="shared" si="283"/>
        <v/>
      </c>
      <c r="AI403" t="str">
        <f t="shared" si="284"/>
        <v/>
      </c>
      <c r="AJ403" t="str">
        <f t="shared" si="285"/>
        <v/>
      </c>
      <c r="AK403" t="str">
        <f t="shared" si="286"/>
        <v/>
      </c>
      <c r="AL403" t="str">
        <f t="shared" si="287"/>
        <v/>
      </c>
      <c r="AM403" t="str">
        <f t="shared" si="288"/>
        <v/>
      </c>
      <c r="AN403" t="str">
        <f t="shared" si="289"/>
        <v/>
      </c>
      <c r="AO403" t="str">
        <f t="shared" si="290"/>
        <v/>
      </c>
      <c r="AP403" t="str">
        <f t="shared" si="291"/>
        <v/>
      </c>
      <c r="AQ403" t="str">
        <f t="shared" si="292"/>
        <v/>
      </c>
      <c r="AR403" t="str">
        <f t="shared" si="293"/>
        <v/>
      </c>
      <c r="AS403" t="str">
        <f t="shared" si="294"/>
        <v/>
      </c>
      <c r="AT403" t="str">
        <f t="shared" si="295"/>
        <v/>
      </c>
      <c r="AU403" t="str">
        <f t="shared" si="296"/>
        <v/>
      </c>
      <c r="AV403" t="str">
        <f t="shared" si="297"/>
        <v/>
      </c>
      <c r="AW403" t="str">
        <f t="shared" si="298"/>
        <v/>
      </c>
      <c r="AX403" t="str">
        <f t="shared" si="299"/>
        <v/>
      </c>
      <c r="AY403" t="str">
        <f t="shared" si="300"/>
        <v/>
      </c>
      <c r="AZ403" t="str">
        <f>IF(OR($A403="",$A403&lt;&gt;Ficha!$C$4),"",COUNTIF($A$2:$A403,Ficha!$C$4))</f>
        <v/>
      </c>
    </row>
    <row r="404" spans="1:52">
      <c r="A404" s="7" t="str">
        <f>IF(INDEX(Banco!$A:$A,ROW())="","",INDEX(Banco!$A:$A,ROW()))</f>
        <v/>
      </c>
      <c r="B404" s="7" t="str">
        <f>IF(INDEX(Banco!$B:$B,ROW())="","",INDEX(Banco!$B:$B,ROW()))</f>
        <v/>
      </c>
      <c r="C404" s="7" t="str">
        <f>IF(INDEX(Banco!$C:$C,ROW())="","",INDEX(Banco!$C:$C,ROW()))</f>
        <v/>
      </c>
      <c r="D404" s="8" t="str">
        <f>IF(INDEX(Banco!$D:$D,ROW())="","",INDEX(Banco!$D:$D,ROW()))</f>
        <v/>
      </c>
      <c r="E404" s="8" t="str">
        <f>IF(INDEX(Banco!$E:$E,ROW())="","",INDEX(Banco!$E:$E,ROW()))</f>
        <v/>
      </c>
      <c r="F404" s="9" t="str">
        <f>IF(INDEX(Banco!$F:$F,ROW())="","",INDEX(Banco!$F:$F,ROW()))</f>
        <v/>
      </c>
      <c r="G404" s="9" t="str">
        <f>IF(INDEX(Banco!$G:$G,ROW())="","",INDEX(Banco!$G:$G,ROW()))</f>
        <v/>
      </c>
      <c r="H404" s="7" t="str">
        <f>IF(INDEX(Banco!$H:$H,ROW())="","",INDEX(Banco!$H:$H,ROW()))</f>
        <v/>
      </c>
      <c r="I404" t="str">
        <f t="shared" si="258"/>
        <v/>
      </c>
      <c r="J404" s="10" t="str">
        <f t="shared" si="259"/>
        <v/>
      </c>
      <c r="K404" s="11" t="str">
        <f t="shared" si="260"/>
        <v>—</v>
      </c>
      <c r="L404" t="str">
        <f t="shared" si="261"/>
        <v/>
      </c>
      <c r="M404" s="11" t="str">
        <f t="shared" si="262"/>
        <v>—</v>
      </c>
      <c r="N404" t="str">
        <f t="shared" si="263"/>
        <v/>
      </c>
      <c r="O404" s="11" t="str">
        <f t="shared" si="264"/>
        <v>—</v>
      </c>
      <c r="P404" t="str">
        <f t="shared" si="265"/>
        <v/>
      </c>
      <c r="Q404" s="11" t="str">
        <f t="shared" si="266"/>
        <v>—</v>
      </c>
      <c r="R404" t="str">
        <f t="shared" si="267"/>
        <v/>
      </c>
      <c r="S404" t="str">
        <f t="shared" si="268"/>
        <v/>
      </c>
      <c r="T404" t="str">
        <f t="shared" si="269"/>
        <v/>
      </c>
      <c r="U404" t="str">
        <f t="shared" si="270"/>
        <v/>
      </c>
      <c r="V404" t="str">
        <f t="shared" si="271"/>
        <v/>
      </c>
      <c r="W404" t="str">
        <f t="shared" si="272"/>
        <v/>
      </c>
      <c r="X404" t="str">
        <f t="shared" si="273"/>
        <v/>
      </c>
      <c r="Y404" t="str">
        <f t="shared" si="274"/>
        <v/>
      </c>
      <c r="Z404" t="str">
        <f t="shared" si="275"/>
        <v/>
      </c>
      <c r="AA404" t="str">
        <f t="shared" si="276"/>
        <v/>
      </c>
      <c r="AB404" t="str">
        <f t="shared" si="277"/>
        <v/>
      </c>
      <c r="AC404" t="str">
        <f t="shared" si="278"/>
        <v/>
      </c>
      <c r="AD404" t="str">
        <f t="shared" si="279"/>
        <v/>
      </c>
      <c r="AE404" t="str">
        <f t="shared" si="280"/>
        <v/>
      </c>
      <c r="AF404" t="str">
        <f t="shared" si="281"/>
        <v/>
      </c>
      <c r="AG404" t="str">
        <f t="shared" si="282"/>
        <v/>
      </c>
      <c r="AH404" t="str">
        <f t="shared" si="283"/>
        <v/>
      </c>
      <c r="AI404" t="str">
        <f t="shared" si="284"/>
        <v/>
      </c>
      <c r="AJ404" t="str">
        <f t="shared" si="285"/>
        <v/>
      </c>
      <c r="AK404" t="str">
        <f t="shared" si="286"/>
        <v/>
      </c>
      <c r="AL404" t="str">
        <f t="shared" si="287"/>
        <v/>
      </c>
      <c r="AM404" t="str">
        <f t="shared" si="288"/>
        <v/>
      </c>
      <c r="AN404" t="str">
        <f t="shared" si="289"/>
        <v/>
      </c>
      <c r="AO404" t="str">
        <f t="shared" si="290"/>
        <v/>
      </c>
      <c r="AP404" t="str">
        <f t="shared" si="291"/>
        <v/>
      </c>
      <c r="AQ404" t="str">
        <f t="shared" si="292"/>
        <v/>
      </c>
      <c r="AR404" t="str">
        <f t="shared" si="293"/>
        <v/>
      </c>
      <c r="AS404" t="str">
        <f t="shared" si="294"/>
        <v/>
      </c>
      <c r="AT404" t="str">
        <f t="shared" si="295"/>
        <v/>
      </c>
      <c r="AU404" t="str">
        <f t="shared" si="296"/>
        <v/>
      </c>
      <c r="AV404" t="str">
        <f t="shared" si="297"/>
        <v/>
      </c>
      <c r="AW404" t="str">
        <f t="shared" si="298"/>
        <v/>
      </c>
      <c r="AX404" t="str">
        <f t="shared" si="299"/>
        <v/>
      </c>
      <c r="AY404" t="str">
        <f t="shared" si="300"/>
        <v/>
      </c>
      <c r="AZ404" t="str">
        <f>IF(OR($A404="",$A404&lt;&gt;Ficha!$C$4),"",COUNTIF($A$2:$A404,Ficha!$C$4))</f>
        <v/>
      </c>
    </row>
    <row r="405" spans="1:52">
      <c r="A405" s="7" t="str">
        <f>IF(INDEX(Banco!$A:$A,ROW())="","",INDEX(Banco!$A:$A,ROW()))</f>
        <v/>
      </c>
      <c r="B405" s="7" t="str">
        <f>IF(INDEX(Banco!$B:$B,ROW())="","",INDEX(Banco!$B:$B,ROW()))</f>
        <v/>
      </c>
      <c r="C405" s="7" t="str">
        <f>IF(INDEX(Banco!$C:$C,ROW())="","",INDEX(Banco!$C:$C,ROW()))</f>
        <v/>
      </c>
      <c r="D405" s="8" t="str">
        <f>IF(INDEX(Banco!$D:$D,ROW())="","",INDEX(Banco!$D:$D,ROW()))</f>
        <v/>
      </c>
      <c r="E405" s="8" t="str">
        <f>IF(INDEX(Banco!$E:$E,ROW())="","",INDEX(Banco!$E:$E,ROW()))</f>
        <v/>
      </c>
      <c r="F405" s="9" t="str">
        <f>IF(INDEX(Banco!$F:$F,ROW())="","",INDEX(Banco!$F:$F,ROW()))</f>
        <v/>
      </c>
      <c r="G405" s="9" t="str">
        <f>IF(INDEX(Banco!$G:$G,ROW())="","",INDEX(Banco!$G:$G,ROW()))</f>
        <v/>
      </c>
      <c r="H405" s="7" t="str">
        <f>IF(INDEX(Banco!$H:$H,ROW())="","",INDEX(Banco!$H:$H,ROW()))</f>
        <v/>
      </c>
      <c r="I405" t="str">
        <f t="shared" si="258"/>
        <v/>
      </c>
      <c r="J405" s="10" t="str">
        <f t="shared" si="259"/>
        <v/>
      </c>
      <c r="K405" s="11" t="str">
        <f t="shared" si="260"/>
        <v>—</v>
      </c>
      <c r="L405" t="str">
        <f t="shared" si="261"/>
        <v/>
      </c>
      <c r="M405" s="11" t="str">
        <f t="shared" si="262"/>
        <v>—</v>
      </c>
      <c r="N405" t="str">
        <f t="shared" si="263"/>
        <v/>
      </c>
      <c r="O405" s="11" t="str">
        <f t="shared" si="264"/>
        <v>—</v>
      </c>
      <c r="P405" t="str">
        <f t="shared" si="265"/>
        <v/>
      </c>
      <c r="Q405" s="11" t="str">
        <f t="shared" si="266"/>
        <v>—</v>
      </c>
      <c r="R405" t="str">
        <f t="shared" si="267"/>
        <v/>
      </c>
      <c r="S405" t="str">
        <f t="shared" si="268"/>
        <v/>
      </c>
      <c r="T405" t="str">
        <f t="shared" si="269"/>
        <v/>
      </c>
      <c r="U405" t="str">
        <f t="shared" si="270"/>
        <v/>
      </c>
      <c r="V405" t="str">
        <f t="shared" si="271"/>
        <v/>
      </c>
      <c r="W405" t="str">
        <f t="shared" si="272"/>
        <v/>
      </c>
      <c r="X405" t="str">
        <f t="shared" si="273"/>
        <v/>
      </c>
      <c r="Y405" t="str">
        <f t="shared" si="274"/>
        <v/>
      </c>
      <c r="Z405" t="str">
        <f t="shared" si="275"/>
        <v/>
      </c>
      <c r="AA405" t="str">
        <f t="shared" si="276"/>
        <v/>
      </c>
      <c r="AB405" t="str">
        <f t="shared" si="277"/>
        <v/>
      </c>
      <c r="AC405" t="str">
        <f t="shared" si="278"/>
        <v/>
      </c>
      <c r="AD405" t="str">
        <f t="shared" si="279"/>
        <v/>
      </c>
      <c r="AE405" t="str">
        <f t="shared" si="280"/>
        <v/>
      </c>
      <c r="AF405" t="str">
        <f t="shared" si="281"/>
        <v/>
      </c>
      <c r="AG405" t="str">
        <f t="shared" si="282"/>
        <v/>
      </c>
      <c r="AH405" t="str">
        <f t="shared" si="283"/>
        <v/>
      </c>
      <c r="AI405" t="str">
        <f t="shared" si="284"/>
        <v/>
      </c>
      <c r="AJ405" t="str">
        <f t="shared" si="285"/>
        <v/>
      </c>
      <c r="AK405" t="str">
        <f t="shared" si="286"/>
        <v/>
      </c>
      <c r="AL405" t="str">
        <f t="shared" si="287"/>
        <v/>
      </c>
      <c r="AM405" t="str">
        <f t="shared" si="288"/>
        <v/>
      </c>
      <c r="AN405" t="str">
        <f t="shared" si="289"/>
        <v/>
      </c>
      <c r="AO405" t="str">
        <f t="shared" si="290"/>
        <v/>
      </c>
      <c r="AP405" t="str">
        <f t="shared" si="291"/>
        <v/>
      </c>
      <c r="AQ405" t="str">
        <f t="shared" si="292"/>
        <v/>
      </c>
      <c r="AR405" t="str">
        <f t="shared" si="293"/>
        <v/>
      </c>
      <c r="AS405" t="str">
        <f t="shared" si="294"/>
        <v/>
      </c>
      <c r="AT405" t="str">
        <f t="shared" si="295"/>
        <v/>
      </c>
      <c r="AU405" t="str">
        <f t="shared" si="296"/>
        <v/>
      </c>
      <c r="AV405" t="str">
        <f t="shared" si="297"/>
        <v/>
      </c>
      <c r="AW405" t="str">
        <f t="shared" si="298"/>
        <v/>
      </c>
      <c r="AX405" t="str">
        <f t="shared" si="299"/>
        <v/>
      </c>
      <c r="AY405" t="str">
        <f t="shared" si="300"/>
        <v/>
      </c>
      <c r="AZ405" t="str">
        <f>IF(OR($A405="",$A405&lt;&gt;Ficha!$C$4),"",COUNTIF($A$2:$A405,Ficha!$C$4))</f>
        <v/>
      </c>
    </row>
    <row r="406" spans="1:52">
      <c r="A406" s="7" t="str">
        <f>IF(INDEX(Banco!$A:$A,ROW())="","",INDEX(Banco!$A:$A,ROW()))</f>
        <v/>
      </c>
      <c r="B406" s="7" t="str">
        <f>IF(INDEX(Banco!$B:$B,ROW())="","",INDEX(Banco!$B:$B,ROW()))</f>
        <v/>
      </c>
      <c r="C406" s="7" t="str">
        <f>IF(INDEX(Banco!$C:$C,ROW())="","",INDEX(Banco!$C:$C,ROW()))</f>
        <v/>
      </c>
      <c r="D406" s="8" t="str">
        <f>IF(INDEX(Banco!$D:$D,ROW())="","",INDEX(Banco!$D:$D,ROW()))</f>
        <v/>
      </c>
      <c r="E406" s="8" t="str">
        <f>IF(INDEX(Banco!$E:$E,ROW())="","",INDEX(Banco!$E:$E,ROW()))</f>
        <v/>
      </c>
      <c r="F406" s="9" t="str">
        <f>IF(INDEX(Banco!$F:$F,ROW())="","",INDEX(Banco!$F:$F,ROW()))</f>
        <v/>
      </c>
      <c r="G406" s="9" t="str">
        <f>IF(INDEX(Banco!$G:$G,ROW())="","",INDEX(Banco!$G:$G,ROW()))</f>
        <v/>
      </c>
      <c r="H406" s="7" t="str">
        <f>IF(INDEX(Banco!$H:$H,ROW())="","",INDEX(Banco!$H:$H,ROW()))</f>
        <v/>
      </c>
      <c r="I406" t="str">
        <f t="shared" si="258"/>
        <v/>
      </c>
      <c r="J406" s="10" t="str">
        <f t="shared" si="259"/>
        <v/>
      </c>
      <c r="K406" s="11" t="str">
        <f t="shared" si="260"/>
        <v>—</v>
      </c>
      <c r="L406" t="str">
        <f t="shared" si="261"/>
        <v/>
      </c>
      <c r="M406" s="11" t="str">
        <f t="shared" si="262"/>
        <v>—</v>
      </c>
      <c r="N406" t="str">
        <f t="shared" si="263"/>
        <v/>
      </c>
      <c r="O406" s="11" t="str">
        <f t="shared" si="264"/>
        <v>—</v>
      </c>
      <c r="P406" t="str">
        <f t="shared" si="265"/>
        <v/>
      </c>
      <c r="Q406" s="11" t="str">
        <f t="shared" si="266"/>
        <v>—</v>
      </c>
      <c r="R406" t="str">
        <f t="shared" si="267"/>
        <v/>
      </c>
      <c r="S406" t="str">
        <f t="shared" si="268"/>
        <v/>
      </c>
      <c r="T406" t="str">
        <f t="shared" si="269"/>
        <v/>
      </c>
      <c r="U406" t="str">
        <f t="shared" si="270"/>
        <v/>
      </c>
      <c r="V406" t="str">
        <f t="shared" si="271"/>
        <v/>
      </c>
      <c r="W406" t="str">
        <f t="shared" si="272"/>
        <v/>
      </c>
      <c r="X406" t="str">
        <f t="shared" si="273"/>
        <v/>
      </c>
      <c r="Y406" t="str">
        <f t="shared" si="274"/>
        <v/>
      </c>
      <c r="Z406" t="str">
        <f t="shared" si="275"/>
        <v/>
      </c>
      <c r="AA406" t="str">
        <f t="shared" si="276"/>
        <v/>
      </c>
      <c r="AB406" t="str">
        <f t="shared" si="277"/>
        <v/>
      </c>
      <c r="AC406" t="str">
        <f t="shared" si="278"/>
        <v/>
      </c>
      <c r="AD406" t="str">
        <f t="shared" si="279"/>
        <v/>
      </c>
      <c r="AE406" t="str">
        <f t="shared" si="280"/>
        <v/>
      </c>
      <c r="AF406" t="str">
        <f t="shared" si="281"/>
        <v/>
      </c>
      <c r="AG406" t="str">
        <f t="shared" si="282"/>
        <v/>
      </c>
      <c r="AH406" t="str">
        <f t="shared" si="283"/>
        <v/>
      </c>
      <c r="AI406" t="str">
        <f t="shared" si="284"/>
        <v/>
      </c>
      <c r="AJ406" t="str">
        <f t="shared" si="285"/>
        <v/>
      </c>
      <c r="AK406" t="str">
        <f t="shared" si="286"/>
        <v/>
      </c>
      <c r="AL406" t="str">
        <f t="shared" si="287"/>
        <v/>
      </c>
      <c r="AM406" t="str">
        <f t="shared" si="288"/>
        <v/>
      </c>
      <c r="AN406" t="str">
        <f t="shared" si="289"/>
        <v/>
      </c>
      <c r="AO406" t="str">
        <f t="shared" si="290"/>
        <v/>
      </c>
      <c r="AP406" t="str">
        <f t="shared" si="291"/>
        <v/>
      </c>
      <c r="AQ406" t="str">
        <f t="shared" si="292"/>
        <v/>
      </c>
      <c r="AR406" t="str">
        <f t="shared" si="293"/>
        <v/>
      </c>
      <c r="AS406" t="str">
        <f t="shared" si="294"/>
        <v/>
      </c>
      <c r="AT406" t="str">
        <f t="shared" si="295"/>
        <v/>
      </c>
      <c r="AU406" t="str">
        <f t="shared" si="296"/>
        <v/>
      </c>
      <c r="AV406" t="str">
        <f t="shared" si="297"/>
        <v/>
      </c>
      <c r="AW406" t="str">
        <f t="shared" si="298"/>
        <v/>
      </c>
      <c r="AX406" t="str">
        <f t="shared" si="299"/>
        <v/>
      </c>
      <c r="AY406" t="str">
        <f t="shared" si="300"/>
        <v/>
      </c>
      <c r="AZ406" t="str">
        <f>IF(OR($A406="",$A406&lt;&gt;Ficha!$C$4),"",COUNTIF($A$2:$A406,Ficha!$C$4))</f>
        <v/>
      </c>
    </row>
    <row r="407" spans="1:52">
      <c r="A407" s="7" t="str">
        <f>IF(INDEX(Banco!$A:$A,ROW())="","",INDEX(Banco!$A:$A,ROW()))</f>
        <v/>
      </c>
      <c r="B407" s="7" t="str">
        <f>IF(INDEX(Banco!$B:$B,ROW())="","",INDEX(Banco!$B:$B,ROW()))</f>
        <v/>
      </c>
      <c r="C407" s="7" t="str">
        <f>IF(INDEX(Banco!$C:$C,ROW())="","",INDEX(Banco!$C:$C,ROW()))</f>
        <v/>
      </c>
      <c r="D407" s="8" t="str">
        <f>IF(INDEX(Banco!$D:$D,ROW())="","",INDEX(Banco!$D:$D,ROW()))</f>
        <v/>
      </c>
      <c r="E407" s="8" t="str">
        <f>IF(INDEX(Banco!$E:$E,ROW())="","",INDEX(Banco!$E:$E,ROW()))</f>
        <v/>
      </c>
      <c r="F407" s="9" t="str">
        <f>IF(INDEX(Banco!$F:$F,ROW())="","",INDEX(Banco!$F:$F,ROW()))</f>
        <v/>
      </c>
      <c r="G407" s="9" t="str">
        <f>IF(INDEX(Banco!$G:$G,ROW())="","",INDEX(Banco!$G:$G,ROW()))</f>
        <v/>
      </c>
      <c r="H407" s="7" t="str">
        <f>IF(INDEX(Banco!$H:$H,ROW())="","",INDEX(Banco!$H:$H,ROW()))</f>
        <v/>
      </c>
      <c r="I407" t="str">
        <f t="shared" si="258"/>
        <v/>
      </c>
      <c r="J407" s="10" t="str">
        <f t="shared" si="259"/>
        <v/>
      </c>
      <c r="K407" s="11" t="str">
        <f t="shared" si="260"/>
        <v>—</v>
      </c>
      <c r="L407" t="str">
        <f t="shared" si="261"/>
        <v/>
      </c>
      <c r="M407" s="11" t="str">
        <f t="shared" si="262"/>
        <v>—</v>
      </c>
      <c r="N407" t="str">
        <f t="shared" si="263"/>
        <v/>
      </c>
      <c r="O407" s="11" t="str">
        <f t="shared" si="264"/>
        <v>—</v>
      </c>
      <c r="P407" t="str">
        <f t="shared" si="265"/>
        <v/>
      </c>
      <c r="Q407" s="11" t="str">
        <f t="shared" si="266"/>
        <v>—</v>
      </c>
      <c r="R407" t="str">
        <f t="shared" si="267"/>
        <v/>
      </c>
      <c r="S407" t="str">
        <f t="shared" si="268"/>
        <v/>
      </c>
      <c r="T407" t="str">
        <f t="shared" si="269"/>
        <v/>
      </c>
      <c r="U407" t="str">
        <f t="shared" si="270"/>
        <v/>
      </c>
      <c r="V407" t="str">
        <f t="shared" si="271"/>
        <v/>
      </c>
      <c r="W407" t="str">
        <f t="shared" si="272"/>
        <v/>
      </c>
      <c r="X407" t="str">
        <f t="shared" si="273"/>
        <v/>
      </c>
      <c r="Y407" t="str">
        <f t="shared" si="274"/>
        <v/>
      </c>
      <c r="Z407" t="str">
        <f t="shared" si="275"/>
        <v/>
      </c>
      <c r="AA407" t="str">
        <f t="shared" si="276"/>
        <v/>
      </c>
      <c r="AB407" t="str">
        <f t="shared" si="277"/>
        <v/>
      </c>
      <c r="AC407" t="str">
        <f t="shared" si="278"/>
        <v/>
      </c>
      <c r="AD407" t="str">
        <f t="shared" si="279"/>
        <v/>
      </c>
      <c r="AE407" t="str">
        <f t="shared" si="280"/>
        <v/>
      </c>
      <c r="AF407" t="str">
        <f t="shared" si="281"/>
        <v/>
      </c>
      <c r="AG407" t="str">
        <f t="shared" si="282"/>
        <v/>
      </c>
      <c r="AH407" t="str">
        <f t="shared" si="283"/>
        <v/>
      </c>
      <c r="AI407" t="str">
        <f t="shared" si="284"/>
        <v/>
      </c>
      <c r="AJ407" t="str">
        <f t="shared" si="285"/>
        <v/>
      </c>
      <c r="AK407" t="str">
        <f t="shared" si="286"/>
        <v/>
      </c>
      <c r="AL407" t="str">
        <f t="shared" si="287"/>
        <v/>
      </c>
      <c r="AM407" t="str">
        <f t="shared" si="288"/>
        <v/>
      </c>
      <c r="AN407" t="str">
        <f t="shared" si="289"/>
        <v/>
      </c>
      <c r="AO407" t="str">
        <f t="shared" si="290"/>
        <v/>
      </c>
      <c r="AP407" t="str">
        <f t="shared" si="291"/>
        <v/>
      </c>
      <c r="AQ407" t="str">
        <f t="shared" si="292"/>
        <v/>
      </c>
      <c r="AR407" t="str">
        <f t="shared" si="293"/>
        <v/>
      </c>
      <c r="AS407" t="str">
        <f t="shared" si="294"/>
        <v/>
      </c>
      <c r="AT407" t="str">
        <f t="shared" si="295"/>
        <v/>
      </c>
      <c r="AU407" t="str">
        <f t="shared" si="296"/>
        <v/>
      </c>
      <c r="AV407" t="str">
        <f t="shared" si="297"/>
        <v/>
      </c>
      <c r="AW407" t="str">
        <f t="shared" si="298"/>
        <v/>
      </c>
      <c r="AX407" t="str">
        <f t="shared" si="299"/>
        <v/>
      </c>
      <c r="AY407" t="str">
        <f t="shared" si="300"/>
        <v/>
      </c>
      <c r="AZ407" t="str">
        <f>IF(OR($A407="",$A407&lt;&gt;Ficha!$C$4),"",COUNTIF($A$2:$A407,Ficha!$C$4))</f>
        <v/>
      </c>
    </row>
    <row r="408" spans="1:52">
      <c r="A408" s="7" t="str">
        <f>IF(INDEX(Banco!$A:$A,ROW())="","",INDEX(Banco!$A:$A,ROW()))</f>
        <v/>
      </c>
      <c r="B408" s="7" t="str">
        <f>IF(INDEX(Banco!$B:$B,ROW())="","",INDEX(Banco!$B:$B,ROW()))</f>
        <v/>
      </c>
      <c r="C408" s="7" t="str">
        <f>IF(INDEX(Banco!$C:$C,ROW())="","",INDEX(Banco!$C:$C,ROW()))</f>
        <v/>
      </c>
      <c r="D408" s="8" t="str">
        <f>IF(INDEX(Banco!$D:$D,ROW())="","",INDEX(Banco!$D:$D,ROW()))</f>
        <v/>
      </c>
      <c r="E408" s="8" t="str">
        <f>IF(INDEX(Banco!$E:$E,ROW())="","",INDEX(Banco!$E:$E,ROW()))</f>
        <v/>
      </c>
      <c r="F408" s="9" t="str">
        <f>IF(INDEX(Banco!$F:$F,ROW())="","",INDEX(Banco!$F:$F,ROW()))</f>
        <v/>
      </c>
      <c r="G408" s="9" t="str">
        <f>IF(INDEX(Banco!$G:$G,ROW())="","",INDEX(Banco!$G:$G,ROW()))</f>
        <v/>
      </c>
      <c r="H408" s="7" t="str">
        <f>IF(INDEX(Banco!$H:$H,ROW())="","",INDEX(Banco!$H:$H,ROW()))</f>
        <v/>
      </c>
      <c r="I408" t="str">
        <f t="shared" si="258"/>
        <v/>
      </c>
      <c r="J408" s="10" t="str">
        <f t="shared" si="259"/>
        <v/>
      </c>
      <c r="K408" s="11" t="str">
        <f t="shared" si="260"/>
        <v>—</v>
      </c>
      <c r="L408" t="str">
        <f t="shared" si="261"/>
        <v/>
      </c>
      <c r="M408" s="11" t="str">
        <f t="shared" si="262"/>
        <v>—</v>
      </c>
      <c r="N408" t="str">
        <f t="shared" si="263"/>
        <v/>
      </c>
      <c r="O408" s="11" t="str">
        <f t="shared" si="264"/>
        <v>—</v>
      </c>
      <c r="P408" t="str">
        <f t="shared" si="265"/>
        <v/>
      </c>
      <c r="Q408" s="11" t="str">
        <f t="shared" si="266"/>
        <v>—</v>
      </c>
      <c r="R408" t="str">
        <f t="shared" si="267"/>
        <v/>
      </c>
      <c r="S408" t="str">
        <f t="shared" si="268"/>
        <v/>
      </c>
      <c r="T408" t="str">
        <f t="shared" si="269"/>
        <v/>
      </c>
      <c r="U408" t="str">
        <f t="shared" si="270"/>
        <v/>
      </c>
      <c r="V408" t="str">
        <f t="shared" si="271"/>
        <v/>
      </c>
      <c r="W408" t="str">
        <f t="shared" si="272"/>
        <v/>
      </c>
      <c r="X408" t="str">
        <f t="shared" si="273"/>
        <v/>
      </c>
      <c r="Y408" t="str">
        <f t="shared" si="274"/>
        <v/>
      </c>
      <c r="Z408" t="str">
        <f t="shared" si="275"/>
        <v/>
      </c>
      <c r="AA408" t="str">
        <f t="shared" si="276"/>
        <v/>
      </c>
      <c r="AB408" t="str">
        <f t="shared" si="277"/>
        <v/>
      </c>
      <c r="AC408" t="str">
        <f t="shared" si="278"/>
        <v/>
      </c>
      <c r="AD408" t="str">
        <f t="shared" si="279"/>
        <v/>
      </c>
      <c r="AE408" t="str">
        <f t="shared" si="280"/>
        <v/>
      </c>
      <c r="AF408" t="str">
        <f t="shared" si="281"/>
        <v/>
      </c>
      <c r="AG408" t="str">
        <f t="shared" si="282"/>
        <v/>
      </c>
      <c r="AH408" t="str">
        <f t="shared" si="283"/>
        <v/>
      </c>
      <c r="AI408" t="str">
        <f t="shared" si="284"/>
        <v/>
      </c>
      <c r="AJ408" t="str">
        <f t="shared" si="285"/>
        <v/>
      </c>
      <c r="AK408" t="str">
        <f t="shared" si="286"/>
        <v/>
      </c>
      <c r="AL408" t="str">
        <f t="shared" si="287"/>
        <v/>
      </c>
      <c r="AM408" t="str">
        <f t="shared" si="288"/>
        <v/>
      </c>
      <c r="AN408" t="str">
        <f t="shared" si="289"/>
        <v/>
      </c>
      <c r="AO408" t="str">
        <f t="shared" si="290"/>
        <v/>
      </c>
      <c r="AP408" t="str">
        <f t="shared" si="291"/>
        <v/>
      </c>
      <c r="AQ408" t="str">
        <f t="shared" si="292"/>
        <v/>
      </c>
      <c r="AR408" t="str">
        <f t="shared" si="293"/>
        <v/>
      </c>
      <c r="AS408" t="str">
        <f t="shared" si="294"/>
        <v/>
      </c>
      <c r="AT408" t="str">
        <f t="shared" si="295"/>
        <v/>
      </c>
      <c r="AU408" t="str">
        <f t="shared" si="296"/>
        <v/>
      </c>
      <c r="AV408" t="str">
        <f t="shared" si="297"/>
        <v/>
      </c>
      <c r="AW408" t="str">
        <f t="shared" si="298"/>
        <v/>
      </c>
      <c r="AX408" t="str">
        <f t="shared" si="299"/>
        <v/>
      </c>
      <c r="AY408" t="str">
        <f t="shared" si="300"/>
        <v/>
      </c>
      <c r="AZ408" t="str">
        <f>IF(OR($A408="",$A408&lt;&gt;Ficha!$C$4),"",COUNTIF($A$2:$A408,Ficha!$C$4))</f>
        <v/>
      </c>
    </row>
    <row r="409" spans="1:52">
      <c r="A409" s="7" t="str">
        <f>IF(INDEX(Banco!$A:$A,ROW())="","",INDEX(Banco!$A:$A,ROW()))</f>
        <v/>
      </c>
      <c r="B409" s="7" t="str">
        <f>IF(INDEX(Banco!$B:$B,ROW())="","",INDEX(Banco!$B:$B,ROW()))</f>
        <v/>
      </c>
      <c r="C409" s="7" t="str">
        <f>IF(INDEX(Banco!$C:$C,ROW())="","",INDEX(Banco!$C:$C,ROW()))</f>
        <v/>
      </c>
      <c r="D409" s="8" t="str">
        <f>IF(INDEX(Banco!$D:$D,ROW())="","",INDEX(Banco!$D:$D,ROW()))</f>
        <v/>
      </c>
      <c r="E409" s="8" t="str">
        <f>IF(INDEX(Banco!$E:$E,ROW())="","",INDEX(Banco!$E:$E,ROW()))</f>
        <v/>
      </c>
      <c r="F409" s="9" t="str">
        <f>IF(INDEX(Banco!$F:$F,ROW())="","",INDEX(Banco!$F:$F,ROW()))</f>
        <v/>
      </c>
      <c r="G409" s="9" t="str">
        <f>IF(INDEX(Banco!$G:$G,ROW())="","",INDEX(Banco!$G:$G,ROW()))</f>
        <v/>
      </c>
      <c r="H409" s="7" t="str">
        <f>IF(INDEX(Banco!$H:$H,ROW())="","",INDEX(Banco!$H:$H,ROW()))</f>
        <v/>
      </c>
      <c r="I409" t="str">
        <f t="shared" si="258"/>
        <v/>
      </c>
      <c r="J409" s="10" t="str">
        <f t="shared" si="259"/>
        <v/>
      </c>
      <c r="K409" s="11" t="str">
        <f t="shared" si="260"/>
        <v>—</v>
      </c>
      <c r="L409" t="str">
        <f t="shared" si="261"/>
        <v/>
      </c>
      <c r="M409" s="11" t="str">
        <f t="shared" si="262"/>
        <v>—</v>
      </c>
      <c r="N409" t="str">
        <f t="shared" si="263"/>
        <v/>
      </c>
      <c r="O409" s="11" t="str">
        <f t="shared" si="264"/>
        <v>—</v>
      </c>
      <c r="P409" t="str">
        <f t="shared" si="265"/>
        <v/>
      </c>
      <c r="Q409" s="11" t="str">
        <f t="shared" si="266"/>
        <v>—</v>
      </c>
      <c r="R409" t="str">
        <f t="shared" si="267"/>
        <v/>
      </c>
      <c r="S409" t="str">
        <f t="shared" si="268"/>
        <v/>
      </c>
      <c r="T409" t="str">
        <f t="shared" si="269"/>
        <v/>
      </c>
      <c r="U409" t="str">
        <f t="shared" si="270"/>
        <v/>
      </c>
      <c r="V409" t="str">
        <f t="shared" si="271"/>
        <v/>
      </c>
      <c r="W409" t="str">
        <f t="shared" si="272"/>
        <v/>
      </c>
      <c r="X409" t="str">
        <f t="shared" si="273"/>
        <v/>
      </c>
      <c r="Y409" t="str">
        <f t="shared" si="274"/>
        <v/>
      </c>
      <c r="Z409" t="str">
        <f t="shared" si="275"/>
        <v/>
      </c>
      <c r="AA409" t="str">
        <f t="shared" si="276"/>
        <v/>
      </c>
      <c r="AB409" t="str">
        <f t="shared" si="277"/>
        <v/>
      </c>
      <c r="AC409" t="str">
        <f t="shared" si="278"/>
        <v/>
      </c>
      <c r="AD409" t="str">
        <f t="shared" si="279"/>
        <v/>
      </c>
      <c r="AE409" t="str">
        <f t="shared" si="280"/>
        <v/>
      </c>
      <c r="AF409" t="str">
        <f t="shared" si="281"/>
        <v/>
      </c>
      <c r="AG409" t="str">
        <f t="shared" si="282"/>
        <v/>
      </c>
      <c r="AH409" t="str">
        <f t="shared" si="283"/>
        <v/>
      </c>
      <c r="AI409" t="str">
        <f t="shared" si="284"/>
        <v/>
      </c>
      <c r="AJ409" t="str">
        <f t="shared" si="285"/>
        <v/>
      </c>
      <c r="AK409" t="str">
        <f t="shared" si="286"/>
        <v/>
      </c>
      <c r="AL409" t="str">
        <f t="shared" si="287"/>
        <v/>
      </c>
      <c r="AM409" t="str">
        <f t="shared" si="288"/>
        <v/>
      </c>
      <c r="AN409" t="str">
        <f t="shared" si="289"/>
        <v/>
      </c>
      <c r="AO409" t="str">
        <f t="shared" si="290"/>
        <v/>
      </c>
      <c r="AP409" t="str">
        <f t="shared" si="291"/>
        <v/>
      </c>
      <c r="AQ409" t="str">
        <f t="shared" si="292"/>
        <v/>
      </c>
      <c r="AR409" t="str">
        <f t="shared" si="293"/>
        <v/>
      </c>
      <c r="AS409" t="str">
        <f t="shared" si="294"/>
        <v/>
      </c>
      <c r="AT409" t="str">
        <f t="shared" si="295"/>
        <v/>
      </c>
      <c r="AU409" t="str">
        <f t="shared" si="296"/>
        <v/>
      </c>
      <c r="AV409" t="str">
        <f t="shared" si="297"/>
        <v/>
      </c>
      <c r="AW409" t="str">
        <f t="shared" si="298"/>
        <v/>
      </c>
      <c r="AX409" t="str">
        <f t="shared" si="299"/>
        <v/>
      </c>
      <c r="AY409" t="str">
        <f t="shared" si="300"/>
        <v/>
      </c>
      <c r="AZ409" t="str">
        <f>IF(OR($A409="",$A409&lt;&gt;Ficha!$C$4),"",COUNTIF($A$2:$A409,Ficha!$C$4))</f>
        <v/>
      </c>
    </row>
    <row r="410" spans="1:52">
      <c r="A410" s="7" t="str">
        <f>IF(INDEX(Banco!$A:$A,ROW())="","",INDEX(Banco!$A:$A,ROW()))</f>
        <v/>
      </c>
      <c r="B410" s="7" t="str">
        <f>IF(INDEX(Banco!$B:$B,ROW())="","",INDEX(Banco!$B:$B,ROW()))</f>
        <v/>
      </c>
      <c r="C410" s="7" t="str">
        <f>IF(INDEX(Banco!$C:$C,ROW())="","",INDEX(Banco!$C:$C,ROW()))</f>
        <v/>
      </c>
      <c r="D410" s="8" t="str">
        <f>IF(INDEX(Banco!$D:$D,ROW())="","",INDEX(Banco!$D:$D,ROW()))</f>
        <v/>
      </c>
      <c r="E410" s="8" t="str">
        <f>IF(INDEX(Banco!$E:$E,ROW())="","",INDEX(Banco!$E:$E,ROW()))</f>
        <v/>
      </c>
      <c r="F410" s="9" t="str">
        <f>IF(INDEX(Banco!$F:$F,ROW())="","",INDEX(Banco!$F:$F,ROW()))</f>
        <v/>
      </c>
      <c r="G410" s="9" t="str">
        <f>IF(INDEX(Banco!$G:$G,ROW())="","",INDEX(Banco!$G:$G,ROW()))</f>
        <v/>
      </c>
      <c r="H410" s="7" t="str">
        <f>IF(INDEX(Banco!$H:$H,ROW())="","",INDEX(Banco!$H:$H,ROW()))</f>
        <v/>
      </c>
      <c r="I410" t="str">
        <f t="shared" si="258"/>
        <v/>
      </c>
      <c r="J410" s="10" t="str">
        <f t="shared" si="259"/>
        <v/>
      </c>
      <c r="K410" s="11" t="str">
        <f t="shared" si="260"/>
        <v>—</v>
      </c>
      <c r="L410" t="str">
        <f t="shared" si="261"/>
        <v/>
      </c>
      <c r="M410" s="11" t="str">
        <f t="shared" si="262"/>
        <v>—</v>
      </c>
      <c r="N410" t="str">
        <f t="shared" si="263"/>
        <v/>
      </c>
      <c r="O410" s="11" t="str">
        <f t="shared" si="264"/>
        <v>—</v>
      </c>
      <c r="P410" t="str">
        <f t="shared" si="265"/>
        <v/>
      </c>
      <c r="Q410" s="11" t="str">
        <f t="shared" si="266"/>
        <v>—</v>
      </c>
      <c r="R410" t="str">
        <f t="shared" si="267"/>
        <v/>
      </c>
      <c r="S410" t="str">
        <f t="shared" si="268"/>
        <v/>
      </c>
      <c r="T410" t="str">
        <f t="shared" si="269"/>
        <v/>
      </c>
      <c r="U410" t="str">
        <f t="shared" si="270"/>
        <v/>
      </c>
      <c r="V410" t="str">
        <f t="shared" si="271"/>
        <v/>
      </c>
      <c r="W410" t="str">
        <f t="shared" si="272"/>
        <v/>
      </c>
      <c r="X410" t="str">
        <f t="shared" si="273"/>
        <v/>
      </c>
      <c r="Y410" t="str">
        <f t="shared" si="274"/>
        <v/>
      </c>
      <c r="Z410" t="str">
        <f t="shared" si="275"/>
        <v/>
      </c>
      <c r="AA410" t="str">
        <f t="shared" si="276"/>
        <v/>
      </c>
      <c r="AB410" t="str">
        <f t="shared" si="277"/>
        <v/>
      </c>
      <c r="AC410" t="str">
        <f t="shared" si="278"/>
        <v/>
      </c>
      <c r="AD410" t="str">
        <f t="shared" si="279"/>
        <v/>
      </c>
      <c r="AE410" t="str">
        <f t="shared" si="280"/>
        <v/>
      </c>
      <c r="AF410" t="str">
        <f t="shared" si="281"/>
        <v/>
      </c>
      <c r="AG410" t="str">
        <f t="shared" si="282"/>
        <v/>
      </c>
      <c r="AH410" t="str">
        <f t="shared" si="283"/>
        <v/>
      </c>
      <c r="AI410" t="str">
        <f t="shared" si="284"/>
        <v/>
      </c>
      <c r="AJ410" t="str">
        <f t="shared" si="285"/>
        <v/>
      </c>
      <c r="AK410" t="str">
        <f t="shared" si="286"/>
        <v/>
      </c>
      <c r="AL410" t="str">
        <f t="shared" si="287"/>
        <v/>
      </c>
      <c r="AM410" t="str">
        <f t="shared" si="288"/>
        <v/>
      </c>
      <c r="AN410" t="str">
        <f t="shared" si="289"/>
        <v/>
      </c>
      <c r="AO410" t="str">
        <f t="shared" si="290"/>
        <v/>
      </c>
      <c r="AP410" t="str">
        <f t="shared" si="291"/>
        <v/>
      </c>
      <c r="AQ410" t="str">
        <f t="shared" si="292"/>
        <v/>
      </c>
      <c r="AR410" t="str">
        <f t="shared" si="293"/>
        <v/>
      </c>
      <c r="AS410" t="str">
        <f t="shared" si="294"/>
        <v/>
      </c>
      <c r="AT410" t="str">
        <f t="shared" si="295"/>
        <v/>
      </c>
      <c r="AU410" t="str">
        <f t="shared" si="296"/>
        <v/>
      </c>
      <c r="AV410" t="str">
        <f t="shared" si="297"/>
        <v/>
      </c>
      <c r="AW410" t="str">
        <f t="shared" si="298"/>
        <v/>
      </c>
      <c r="AX410" t="str">
        <f t="shared" si="299"/>
        <v/>
      </c>
      <c r="AY410" t="str">
        <f t="shared" si="300"/>
        <v/>
      </c>
      <c r="AZ410" t="str">
        <f>IF(OR($A410="",$A410&lt;&gt;Ficha!$C$4),"",COUNTIF($A$2:$A410,Ficha!$C$4))</f>
        <v/>
      </c>
    </row>
    <row r="411" spans="1:52">
      <c r="A411" s="7" t="str">
        <f>IF(INDEX(Banco!$A:$A,ROW())="","",INDEX(Banco!$A:$A,ROW()))</f>
        <v/>
      </c>
      <c r="B411" s="7" t="str">
        <f>IF(INDEX(Banco!$B:$B,ROW())="","",INDEX(Banco!$B:$B,ROW()))</f>
        <v/>
      </c>
      <c r="C411" s="7" t="str">
        <f>IF(INDEX(Banco!$C:$C,ROW())="","",INDEX(Banco!$C:$C,ROW()))</f>
        <v/>
      </c>
      <c r="D411" s="8" t="str">
        <f>IF(INDEX(Banco!$D:$D,ROW())="","",INDEX(Banco!$D:$D,ROW()))</f>
        <v/>
      </c>
      <c r="E411" s="8" t="str">
        <f>IF(INDEX(Banco!$E:$E,ROW())="","",INDEX(Banco!$E:$E,ROW()))</f>
        <v/>
      </c>
      <c r="F411" s="9" t="str">
        <f>IF(INDEX(Banco!$F:$F,ROW())="","",INDEX(Banco!$F:$F,ROW()))</f>
        <v/>
      </c>
      <c r="G411" s="9" t="str">
        <f>IF(INDEX(Banco!$G:$G,ROW())="","",INDEX(Banco!$G:$G,ROW()))</f>
        <v/>
      </c>
      <c r="H411" s="7" t="str">
        <f>IF(INDEX(Banco!$H:$H,ROW())="","",INDEX(Banco!$H:$H,ROW()))</f>
        <v/>
      </c>
      <c r="I411" t="str">
        <f t="shared" si="258"/>
        <v/>
      </c>
      <c r="J411" s="10" t="str">
        <f t="shared" si="259"/>
        <v/>
      </c>
      <c r="K411" s="11" t="str">
        <f t="shared" si="260"/>
        <v>—</v>
      </c>
      <c r="L411" t="str">
        <f t="shared" si="261"/>
        <v/>
      </c>
      <c r="M411" s="11" t="str">
        <f t="shared" si="262"/>
        <v>—</v>
      </c>
      <c r="N411" t="str">
        <f t="shared" si="263"/>
        <v/>
      </c>
      <c r="O411" s="11" t="str">
        <f t="shared" si="264"/>
        <v>—</v>
      </c>
      <c r="P411" t="str">
        <f t="shared" si="265"/>
        <v/>
      </c>
      <c r="Q411" s="11" t="str">
        <f t="shared" si="266"/>
        <v>—</v>
      </c>
      <c r="R411" t="str">
        <f t="shared" si="267"/>
        <v/>
      </c>
      <c r="S411" t="str">
        <f t="shared" si="268"/>
        <v/>
      </c>
      <c r="T411" t="str">
        <f t="shared" si="269"/>
        <v/>
      </c>
      <c r="U411" t="str">
        <f t="shared" si="270"/>
        <v/>
      </c>
      <c r="V411" t="str">
        <f t="shared" si="271"/>
        <v/>
      </c>
      <c r="W411" t="str">
        <f t="shared" si="272"/>
        <v/>
      </c>
      <c r="X411" t="str">
        <f t="shared" si="273"/>
        <v/>
      </c>
      <c r="Y411" t="str">
        <f t="shared" si="274"/>
        <v/>
      </c>
      <c r="Z411" t="str">
        <f t="shared" si="275"/>
        <v/>
      </c>
      <c r="AA411" t="str">
        <f t="shared" si="276"/>
        <v/>
      </c>
      <c r="AB411" t="str">
        <f t="shared" si="277"/>
        <v/>
      </c>
      <c r="AC411" t="str">
        <f t="shared" si="278"/>
        <v/>
      </c>
      <c r="AD411" t="str">
        <f t="shared" si="279"/>
        <v/>
      </c>
      <c r="AE411" t="str">
        <f t="shared" si="280"/>
        <v/>
      </c>
      <c r="AF411" t="str">
        <f t="shared" si="281"/>
        <v/>
      </c>
      <c r="AG411" t="str">
        <f t="shared" si="282"/>
        <v/>
      </c>
      <c r="AH411" t="str">
        <f t="shared" si="283"/>
        <v/>
      </c>
      <c r="AI411" t="str">
        <f t="shared" si="284"/>
        <v/>
      </c>
      <c r="AJ411" t="str">
        <f t="shared" si="285"/>
        <v/>
      </c>
      <c r="AK411" t="str">
        <f t="shared" si="286"/>
        <v/>
      </c>
      <c r="AL411" t="str">
        <f t="shared" si="287"/>
        <v/>
      </c>
      <c r="AM411" t="str">
        <f t="shared" si="288"/>
        <v/>
      </c>
      <c r="AN411" t="str">
        <f t="shared" si="289"/>
        <v/>
      </c>
      <c r="AO411" t="str">
        <f t="shared" si="290"/>
        <v/>
      </c>
      <c r="AP411" t="str">
        <f t="shared" si="291"/>
        <v/>
      </c>
      <c r="AQ411" t="str">
        <f t="shared" si="292"/>
        <v/>
      </c>
      <c r="AR411" t="str">
        <f t="shared" si="293"/>
        <v/>
      </c>
      <c r="AS411" t="str">
        <f t="shared" si="294"/>
        <v/>
      </c>
      <c r="AT411" t="str">
        <f t="shared" si="295"/>
        <v/>
      </c>
      <c r="AU411" t="str">
        <f t="shared" si="296"/>
        <v/>
      </c>
      <c r="AV411" t="str">
        <f t="shared" si="297"/>
        <v/>
      </c>
      <c r="AW411" t="str">
        <f t="shared" si="298"/>
        <v/>
      </c>
      <c r="AX411" t="str">
        <f t="shared" si="299"/>
        <v/>
      </c>
      <c r="AY411" t="str">
        <f t="shared" si="300"/>
        <v/>
      </c>
      <c r="AZ411" t="str">
        <f>IF(OR($A411="",$A411&lt;&gt;Ficha!$C$4),"",COUNTIF($A$2:$A411,Ficha!$C$4))</f>
        <v/>
      </c>
    </row>
    <row r="412" spans="1:52">
      <c r="A412" s="7" t="str">
        <f>IF(INDEX(Banco!$A:$A,ROW())="","",INDEX(Banco!$A:$A,ROW()))</f>
        <v/>
      </c>
      <c r="B412" s="7" t="str">
        <f>IF(INDEX(Banco!$B:$B,ROW())="","",INDEX(Banco!$B:$B,ROW()))</f>
        <v/>
      </c>
      <c r="C412" s="7" t="str">
        <f>IF(INDEX(Banco!$C:$C,ROW())="","",INDEX(Banco!$C:$C,ROW()))</f>
        <v/>
      </c>
      <c r="D412" s="8" t="str">
        <f>IF(INDEX(Banco!$D:$D,ROW())="","",INDEX(Banco!$D:$D,ROW()))</f>
        <v/>
      </c>
      <c r="E412" s="8" t="str">
        <f>IF(INDEX(Banco!$E:$E,ROW())="","",INDEX(Banco!$E:$E,ROW()))</f>
        <v/>
      </c>
      <c r="F412" s="9" t="str">
        <f>IF(INDEX(Banco!$F:$F,ROW())="","",INDEX(Banco!$F:$F,ROW()))</f>
        <v/>
      </c>
      <c r="G412" s="9" t="str">
        <f>IF(INDEX(Banco!$G:$G,ROW())="","",INDEX(Banco!$G:$G,ROW()))</f>
        <v/>
      </c>
      <c r="H412" s="7" t="str">
        <f>IF(INDEX(Banco!$H:$H,ROW())="","",INDEX(Banco!$H:$H,ROW()))</f>
        <v/>
      </c>
      <c r="I412" t="str">
        <f t="shared" si="258"/>
        <v/>
      </c>
      <c r="J412" s="10" t="str">
        <f t="shared" si="259"/>
        <v/>
      </c>
      <c r="K412" s="11" t="str">
        <f t="shared" si="260"/>
        <v>—</v>
      </c>
      <c r="L412" t="str">
        <f t="shared" si="261"/>
        <v/>
      </c>
      <c r="M412" s="11" t="str">
        <f t="shared" si="262"/>
        <v>—</v>
      </c>
      <c r="N412" t="str">
        <f t="shared" si="263"/>
        <v/>
      </c>
      <c r="O412" s="11" t="str">
        <f t="shared" si="264"/>
        <v>—</v>
      </c>
      <c r="P412" t="str">
        <f t="shared" si="265"/>
        <v/>
      </c>
      <c r="Q412" s="11" t="str">
        <f t="shared" si="266"/>
        <v>—</v>
      </c>
      <c r="R412" t="str">
        <f t="shared" si="267"/>
        <v/>
      </c>
      <c r="S412" t="str">
        <f t="shared" si="268"/>
        <v/>
      </c>
      <c r="T412" t="str">
        <f t="shared" si="269"/>
        <v/>
      </c>
      <c r="U412" t="str">
        <f t="shared" si="270"/>
        <v/>
      </c>
      <c r="V412" t="str">
        <f t="shared" si="271"/>
        <v/>
      </c>
      <c r="W412" t="str">
        <f t="shared" si="272"/>
        <v/>
      </c>
      <c r="X412" t="str">
        <f t="shared" si="273"/>
        <v/>
      </c>
      <c r="Y412" t="str">
        <f t="shared" si="274"/>
        <v/>
      </c>
      <c r="Z412" t="str">
        <f t="shared" si="275"/>
        <v/>
      </c>
      <c r="AA412" t="str">
        <f t="shared" si="276"/>
        <v/>
      </c>
      <c r="AB412" t="str">
        <f t="shared" si="277"/>
        <v/>
      </c>
      <c r="AC412" t="str">
        <f t="shared" si="278"/>
        <v/>
      </c>
      <c r="AD412" t="str">
        <f t="shared" si="279"/>
        <v/>
      </c>
      <c r="AE412" t="str">
        <f t="shared" si="280"/>
        <v/>
      </c>
      <c r="AF412" t="str">
        <f t="shared" si="281"/>
        <v/>
      </c>
      <c r="AG412" t="str">
        <f t="shared" si="282"/>
        <v/>
      </c>
      <c r="AH412" t="str">
        <f t="shared" si="283"/>
        <v/>
      </c>
      <c r="AI412" t="str">
        <f t="shared" si="284"/>
        <v/>
      </c>
      <c r="AJ412" t="str">
        <f t="shared" si="285"/>
        <v/>
      </c>
      <c r="AK412" t="str">
        <f t="shared" si="286"/>
        <v/>
      </c>
      <c r="AL412" t="str">
        <f t="shared" si="287"/>
        <v/>
      </c>
      <c r="AM412" t="str">
        <f t="shared" si="288"/>
        <v/>
      </c>
      <c r="AN412" t="str">
        <f t="shared" si="289"/>
        <v/>
      </c>
      <c r="AO412" t="str">
        <f t="shared" si="290"/>
        <v/>
      </c>
      <c r="AP412" t="str">
        <f t="shared" si="291"/>
        <v/>
      </c>
      <c r="AQ412" t="str">
        <f t="shared" si="292"/>
        <v/>
      </c>
      <c r="AR412" t="str">
        <f t="shared" si="293"/>
        <v/>
      </c>
      <c r="AS412" t="str">
        <f t="shared" si="294"/>
        <v/>
      </c>
      <c r="AT412" t="str">
        <f t="shared" si="295"/>
        <v/>
      </c>
      <c r="AU412" t="str">
        <f t="shared" si="296"/>
        <v/>
      </c>
      <c r="AV412" t="str">
        <f t="shared" si="297"/>
        <v/>
      </c>
      <c r="AW412" t="str">
        <f t="shared" si="298"/>
        <v/>
      </c>
      <c r="AX412" t="str">
        <f t="shared" si="299"/>
        <v/>
      </c>
      <c r="AY412" t="str">
        <f t="shared" si="300"/>
        <v/>
      </c>
      <c r="AZ412" t="str">
        <f>IF(OR($A412="",$A412&lt;&gt;Ficha!$C$4),"",COUNTIF($A$2:$A412,Ficha!$C$4))</f>
        <v/>
      </c>
    </row>
    <row r="413" spans="1:52">
      <c r="A413" s="7" t="str">
        <f>IF(INDEX(Banco!$A:$A,ROW())="","",INDEX(Banco!$A:$A,ROW()))</f>
        <v/>
      </c>
      <c r="B413" s="7" t="str">
        <f>IF(INDEX(Banco!$B:$B,ROW())="","",INDEX(Banco!$B:$B,ROW()))</f>
        <v/>
      </c>
      <c r="C413" s="7" t="str">
        <f>IF(INDEX(Banco!$C:$C,ROW())="","",INDEX(Banco!$C:$C,ROW()))</f>
        <v/>
      </c>
      <c r="D413" s="8" t="str">
        <f>IF(INDEX(Banco!$D:$D,ROW())="","",INDEX(Banco!$D:$D,ROW()))</f>
        <v/>
      </c>
      <c r="E413" s="8" t="str">
        <f>IF(INDEX(Banco!$E:$E,ROW())="","",INDEX(Banco!$E:$E,ROW()))</f>
        <v/>
      </c>
      <c r="F413" s="9" t="str">
        <f>IF(INDEX(Banco!$F:$F,ROW())="","",INDEX(Banco!$F:$F,ROW()))</f>
        <v/>
      </c>
      <c r="G413" s="9" t="str">
        <f>IF(INDEX(Banco!$G:$G,ROW())="","",INDEX(Banco!$G:$G,ROW()))</f>
        <v/>
      </c>
      <c r="H413" s="7" t="str">
        <f>IF(INDEX(Banco!$H:$H,ROW())="","",INDEX(Banco!$H:$H,ROW()))</f>
        <v/>
      </c>
      <c r="I413" t="str">
        <f t="shared" si="258"/>
        <v/>
      </c>
      <c r="J413" s="10" t="str">
        <f t="shared" si="259"/>
        <v/>
      </c>
      <c r="K413" s="11" t="str">
        <f t="shared" si="260"/>
        <v>—</v>
      </c>
      <c r="L413" t="str">
        <f t="shared" si="261"/>
        <v/>
      </c>
      <c r="M413" s="11" t="str">
        <f t="shared" si="262"/>
        <v>—</v>
      </c>
      <c r="N413" t="str">
        <f t="shared" si="263"/>
        <v/>
      </c>
      <c r="O413" s="11" t="str">
        <f t="shared" si="264"/>
        <v>—</v>
      </c>
      <c r="P413" t="str">
        <f t="shared" si="265"/>
        <v/>
      </c>
      <c r="Q413" s="11" t="str">
        <f t="shared" si="266"/>
        <v>—</v>
      </c>
      <c r="R413" t="str">
        <f t="shared" si="267"/>
        <v/>
      </c>
      <c r="S413" t="str">
        <f t="shared" si="268"/>
        <v/>
      </c>
      <c r="T413" t="str">
        <f t="shared" si="269"/>
        <v/>
      </c>
      <c r="U413" t="str">
        <f t="shared" si="270"/>
        <v/>
      </c>
      <c r="V413" t="str">
        <f t="shared" si="271"/>
        <v/>
      </c>
      <c r="W413" t="str">
        <f t="shared" si="272"/>
        <v/>
      </c>
      <c r="X413" t="str">
        <f t="shared" si="273"/>
        <v/>
      </c>
      <c r="Y413" t="str">
        <f t="shared" si="274"/>
        <v/>
      </c>
      <c r="Z413" t="str">
        <f t="shared" si="275"/>
        <v/>
      </c>
      <c r="AA413" t="str">
        <f t="shared" si="276"/>
        <v/>
      </c>
      <c r="AB413" t="str">
        <f t="shared" si="277"/>
        <v/>
      </c>
      <c r="AC413" t="str">
        <f t="shared" si="278"/>
        <v/>
      </c>
      <c r="AD413" t="str">
        <f t="shared" si="279"/>
        <v/>
      </c>
      <c r="AE413" t="str">
        <f t="shared" si="280"/>
        <v/>
      </c>
      <c r="AF413" t="str">
        <f t="shared" si="281"/>
        <v/>
      </c>
      <c r="AG413" t="str">
        <f t="shared" si="282"/>
        <v/>
      </c>
      <c r="AH413" t="str">
        <f t="shared" si="283"/>
        <v/>
      </c>
      <c r="AI413" t="str">
        <f t="shared" si="284"/>
        <v/>
      </c>
      <c r="AJ413" t="str">
        <f t="shared" si="285"/>
        <v/>
      </c>
      <c r="AK413" t="str">
        <f t="shared" si="286"/>
        <v/>
      </c>
      <c r="AL413" t="str">
        <f t="shared" si="287"/>
        <v/>
      </c>
      <c r="AM413" t="str">
        <f t="shared" si="288"/>
        <v/>
      </c>
      <c r="AN413" t="str">
        <f t="shared" si="289"/>
        <v/>
      </c>
      <c r="AO413" t="str">
        <f t="shared" si="290"/>
        <v/>
      </c>
      <c r="AP413" t="str">
        <f t="shared" si="291"/>
        <v/>
      </c>
      <c r="AQ413" t="str">
        <f t="shared" si="292"/>
        <v/>
      </c>
      <c r="AR413" t="str">
        <f t="shared" si="293"/>
        <v/>
      </c>
      <c r="AS413" t="str">
        <f t="shared" si="294"/>
        <v/>
      </c>
      <c r="AT413" t="str">
        <f t="shared" si="295"/>
        <v/>
      </c>
      <c r="AU413" t="str">
        <f t="shared" si="296"/>
        <v/>
      </c>
      <c r="AV413" t="str">
        <f t="shared" si="297"/>
        <v/>
      </c>
      <c r="AW413" t="str">
        <f t="shared" si="298"/>
        <v/>
      </c>
      <c r="AX413" t="str">
        <f t="shared" si="299"/>
        <v/>
      </c>
      <c r="AY413" t="str">
        <f t="shared" si="300"/>
        <v/>
      </c>
      <c r="AZ413" t="str">
        <f>IF(OR($A413="",$A413&lt;&gt;Ficha!$C$4),"",COUNTIF($A$2:$A413,Ficha!$C$4))</f>
        <v/>
      </c>
    </row>
    <row r="414" spans="1:52">
      <c r="A414" s="7" t="str">
        <f>IF(INDEX(Banco!$A:$A,ROW())="","",INDEX(Banco!$A:$A,ROW()))</f>
        <v/>
      </c>
      <c r="B414" s="7" t="str">
        <f>IF(INDEX(Banco!$B:$B,ROW())="","",INDEX(Banco!$B:$B,ROW()))</f>
        <v/>
      </c>
      <c r="C414" s="7" t="str">
        <f>IF(INDEX(Banco!$C:$C,ROW())="","",INDEX(Banco!$C:$C,ROW()))</f>
        <v/>
      </c>
      <c r="D414" s="8" t="str">
        <f>IF(INDEX(Banco!$D:$D,ROW())="","",INDEX(Banco!$D:$D,ROW()))</f>
        <v/>
      </c>
      <c r="E414" s="8" t="str">
        <f>IF(INDEX(Banco!$E:$E,ROW())="","",INDEX(Banco!$E:$E,ROW()))</f>
        <v/>
      </c>
      <c r="F414" s="9" t="str">
        <f>IF(INDEX(Banco!$F:$F,ROW())="","",INDEX(Banco!$F:$F,ROW()))</f>
        <v/>
      </c>
      <c r="G414" s="9" t="str">
        <f>IF(INDEX(Banco!$G:$G,ROW())="","",INDEX(Banco!$G:$G,ROW()))</f>
        <v/>
      </c>
      <c r="H414" s="7" t="str">
        <f>IF(INDEX(Banco!$H:$H,ROW())="","",INDEX(Banco!$H:$H,ROW()))</f>
        <v/>
      </c>
      <c r="I414" t="str">
        <f t="shared" si="258"/>
        <v/>
      </c>
      <c r="J414" s="10" t="str">
        <f t="shared" si="259"/>
        <v/>
      </c>
      <c r="K414" s="11" t="str">
        <f t="shared" si="260"/>
        <v>—</v>
      </c>
      <c r="L414" t="str">
        <f t="shared" si="261"/>
        <v/>
      </c>
      <c r="M414" s="11" t="str">
        <f t="shared" si="262"/>
        <v>—</v>
      </c>
      <c r="N414" t="str">
        <f t="shared" si="263"/>
        <v/>
      </c>
      <c r="O414" s="11" t="str">
        <f t="shared" si="264"/>
        <v>—</v>
      </c>
      <c r="P414" t="str">
        <f t="shared" si="265"/>
        <v/>
      </c>
      <c r="Q414" s="11" t="str">
        <f t="shared" si="266"/>
        <v>—</v>
      </c>
      <c r="R414" t="str">
        <f t="shared" si="267"/>
        <v/>
      </c>
      <c r="S414" t="str">
        <f t="shared" si="268"/>
        <v/>
      </c>
      <c r="T414" t="str">
        <f t="shared" si="269"/>
        <v/>
      </c>
      <c r="U414" t="str">
        <f t="shared" si="270"/>
        <v/>
      </c>
      <c r="V414" t="str">
        <f t="shared" si="271"/>
        <v/>
      </c>
      <c r="W414" t="str">
        <f t="shared" si="272"/>
        <v/>
      </c>
      <c r="X414" t="str">
        <f t="shared" si="273"/>
        <v/>
      </c>
      <c r="Y414" t="str">
        <f t="shared" si="274"/>
        <v/>
      </c>
      <c r="Z414" t="str">
        <f t="shared" si="275"/>
        <v/>
      </c>
      <c r="AA414" t="str">
        <f t="shared" si="276"/>
        <v/>
      </c>
      <c r="AB414" t="str">
        <f t="shared" si="277"/>
        <v/>
      </c>
      <c r="AC414" t="str">
        <f t="shared" si="278"/>
        <v/>
      </c>
      <c r="AD414" t="str">
        <f t="shared" si="279"/>
        <v/>
      </c>
      <c r="AE414" t="str">
        <f t="shared" si="280"/>
        <v/>
      </c>
      <c r="AF414" t="str">
        <f t="shared" si="281"/>
        <v/>
      </c>
      <c r="AG414" t="str">
        <f t="shared" si="282"/>
        <v/>
      </c>
      <c r="AH414" t="str">
        <f t="shared" si="283"/>
        <v/>
      </c>
      <c r="AI414" t="str">
        <f t="shared" si="284"/>
        <v/>
      </c>
      <c r="AJ414" t="str">
        <f t="shared" si="285"/>
        <v/>
      </c>
      <c r="AK414" t="str">
        <f t="shared" si="286"/>
        <v/>
      </c>
      <c r="AL414" t="str">
        <f t="shared" si="287"/>
        <v/>
      </c>
      <c r="AM414" t="str">
        <f t="shared" si="288"/>
        <v/>
      </c>
      <c r="AN414" t="str">
        <f t="shared" si="289"/>
        <v/>
      </c>
      <c r="AO414" t="str">
        <f t="shared" si="290"/>
        <v/>
      </c>
      <c r="AP414" t="str">
        <f t="shared" si="291"/>
        <v/>
      </c>
      <c r="AQ414" t="str">
        <f t="shared" si="292"/>
        <v/>
      </c>
      <c r="AR414" t="str">
        <f t="shared" si="293"/>
        <v/>
      </c>
      <c r="AS414" t="str">
        <f t="shared" si="294"/>
        <v/>
      </c>
      <c r="AT414" t="str">
        <f t="shared" si="295"/>
        <v/>
      </c>
      <c r="AU414" t="str">
        <f t="shared" si="296"/>
        <v/>
      </c>
      <c r="AV414" t="str">
        <f t="shared" si="297"/>
        <v/>
      </c>
      <c r="AW414" t="str">
        <f t="shared" si="298"/>
        <v/>
      </c>
      <c r="AX414" t="str">
        <f t="shared" si="299"/>
        <v/>
      </c>
      <c r="AY414" t="str">
        <f t="shared" si="300"/>
        <v/>
      </c>
      <c r="AZ414" t="str">
        <f>IF(OR($A414="",$A414&lt;&gt;Ficha!$C$4),"",COUNTIF($A$2:$A414,Ficha!$C$4))</f>
        <v/>
      </c>
    </row>
    <row r="415" spans="1:52">
      <c r="A415" s="7" t="str">
        <f>IF(INDEX(Banco!$A:$A,ROW())="","",INDEX(Banco!$A:$A,ROW()))</f>
        <v/>
      </c>
      <c r="B415" s="7" t="str">
        <f>IF(INDEX(Banco!$B:$B,ROW())="","",INDEX(Banco!$B:$B,ROW()))</f>
        <v/>
      </c>
      <c r="C415" s="7" t="str">
        <f>IF(INDEX(Banco!$C:$C,ROW())="","",INDEX(Banco!$C:$C,ROW()))</f>
        <v/>
      </c>
      <c r="D415" s="8" t="str">
        <f>IF(INDEX(Banco!$D:$D,ROW())="","",INDEX(Banco!$D:$D,ROW()))</f>
        <v/>
      </c>
      <c r="E415" s="8" t="str">
        <f>IF(INDEX(Banco!$E:$E,ROW())="","",INDEX(Banco!$E:$E,ROW()))</f>
        <v/>
      </c>
      <c r="F415" s="9" t="str">
        <f>IF(INDEX(Banco!$F:$F,ROW())="","",INDEX(Banco!$F:$F,ROW()))</f>
        <v/>
      </c>
      <c r="G415" s="9" t="str">
        <f>IF(INDEX(Banco!$G:$G,ROW())="","",INDEX(Banco!$G:$G,ROW()))</f>
        <v/>
      </c>
      <c r="H415" s="7" t="str">
        <f>IF(INDEX(Banco!$H:$H,ROW())="","",INDEX(Banco!$H:$H,ROW()))</f>
        <v/>
      </c>
      <c r="I415" t="str">
        <f t="shared" si="258"/>
        <v/>
      </c>
      <c r="J415" s="10" t="str">
        <f t="shared" si="259"/>
        <v/>
      </c>
      <c r="K415" s="11" t="str">
        <f t="shared" si="260"/>
        <v>—</v>
      </c>
      <c r="L415" t="str">
        <f t="shared" si="261"/>
        <v/>
      </c>
      <c r="M415" s="11" t="str">
        <f t="shared" si="262"/>
        <v>—</v>
      </c>
      <c r="N415" t="str">
        <f t="shared" si="263"/>
        <v/>
      </c>
      <c r="O415" s="11" t="str">
        <f t="shared" si="264"/>
        <v>—</v>
      </c>
      <c r="P415" t="str">
        <f t="shared" si="265"/>
        <v/>
      </c>
      <c r="Q415" s="11" t="str">
        <f t="shared" si="266"/>
        <v>—</v>
      </c>
      <c r="R415" t="str">
        <f t="shared" si="267"/>
        <v/>
      </c>
      <c r="S415" t="str">
        <f t="shared" si="268"/>
        <v/>
      </c>
      <c r="T415" t="str">
        <f t="shared" si="269"/>
        <v/>
      </c>
      <c r="U415" t="str">
        <f t="shared" si="270"/>
        <v/>
      </c>
      <c r="V415" t="str">
        <f t="shared" si="271"/>
        <v/>
      </c>
      <c r="W415" t="str">
        <f t="shared" si="272"/>
        <v/>
      </c>
      <c r="X415" t="str">
        <f t="shared" si="273"/>
        <v/>
      </c>
      <c r="Y415" t="str">
        <f t="shared" si="274"/>
        <v/>
      </c>
      <c r="Z415" t="str">
        <f t="shared" si="275"/>
        <v/>
      </c>
      <c r="AA415" t="str">
        <f t="shared" si="276"/>
        <v/>
      </c>
      <c r="AB415" t="str">
        <f t="shared" si="277"/>
        <v/>
      </c>
      <c r="AC415" t="str">
        <f t="shared" si="278"/>
        <v/>
      </c>
      <c r="AD415" t="str">
        <f t="shared" si="279"/>
        <v/>
      </c>
      <c r="AE415" t="str">
        <f t="shared" si="280"/>
        <v/>
      </c>
      <c r="AF415" t="str">
        <f t="shared" si="281"/>
        <v/>
      </c>
      <c r="AG415" t="str">
        <f t="shared" si="282"/>
        <v/>
      </c>
      <c r="AH415" t="str">
        <f t="shared" si="283"/>
        <v/>
      </c>
      <c r="AI415" t="str">
        <f t="shared" si="284"/>
        <v/>
      </c>
      <c r="AJ415" t="str">
        <f t="shared" si="285"/>
        <v/>
      </c>
      <c r="AK415" t="str">
        <f t="shared" si="286"/>
        <v/>
      </c>
      <c r="AL415" t="str">
        <f t="shared" si="287"/>
        <v/>
      </c>
      <c r="AM415" t="str">
        <f t="shared" si="288"/>
        <v/>
      </c>
      <c r="AN415" t="str">
        <f t="shared" si="289"/>
        <v/>
      </c>
      <c r="AO415" t="str">
        <f t="shared" si="290"/>
        <v/>
      </c>
      <c r="AP415" t="str">
        <f t="shared" si="291"/>
        <v/>
      </c>
      <c r="AQ415" t="str">
        <f t="shared" si="292"/>
        <v/>
      </c>
      <c r="AR415" t="str">
        <f t="shared" si="293"/>
        <v/>
      </c>
      <c r="AS415" t="str">
        <f t="shared" si="294"/>
        <v/>
      </c>
      <c r="AT415" t="str">
        <f t="shared" si="295"/>
        <v/>
      </c>
      <c r="AU415" t="str">
        <f t="shared" si="296"/>
        <v/>
      </c>
      <c r="AV415" t="str">
        <f t="shared" si="297"/>
        <v/>
      </c>
      <c r="AW415" t="str">
        <f t="shared" si="298"/>
        <v/>
      </c>
      <c r="AX415" t="str">
        <f t="shared" si="299"/>
        <v/>
      </c>
      <c r="AY415" t="str">
        <f t="shared" si="300"/>
        <v/>
      </c>
      <c r="AZ415" t="str">
        <f>IF(OR($A415="",$A415&lt;&gt;Ficha!$C$4),"",COUNTIF($A$2:$A415,Ficha!$C$4))</f>
        <v/>
      </c>
    </row>
    <row r="416" spans="1:52">
      <c r="A416" s="7" t="str">
        <f>IF(INDEX(Banco!$A:$A,ROW())="","",INDEX(Banco!$A:$A,ROW()))</f>
        <v/>
      </c>
      <c r="B416" s="7" t="str">
        <f>IF(INDEX(Banco!$B:$B,ROW())="","",INDEX(Banco!$B:$B,ROW()))</f>
        <v/>
      </c>
      <c r="C416" s="7" t="str">
        <f>IF(INDEX(Banco!$C:$C,ROW())="","",INDEX(Banco!$C:$C,ROW()))</f>
        <v/>
      </c>
      <c r="D416" s="8" t="str">
        <f>IF(INDEX(Banco!$D:$D,ROW())="","",INDEX(Banco!$D:$D,ROW()))</f>
        <v/>
      </c>
      <c r="E416" s="8" t="str">
        <f>IF(INDEX(Banco!$E:$E,ROW())="","",INDEX(Banco!$E:$E,ROW()))</f>
        <v/>
      </c>
      <c r="F416" s="9" t="str">
        <f>IF(INDEX(Banco!$F:$F,ROW())="","",INDEX(Banco!$F:$F,ROW()))</f>
        <v/>
      </c>
      <c r="G416" s="9" t="str">
        <f>IF(INDEX(Banco!$G:$G,ROW())="","",INDEX(Banco!$G:$G,ROW()))</f>
        <v/>
      </c>
      <c r="H416" s="7" t="str">
        <f>IF(INDEX(Banco!$H:$H,ROW())="","",INDEX(Banco!$H:$H,ROW()))</f>
        <v/>
      </c>
      <c r="I416" t="str">
        <f t="shared" si="258"/>
        <v/>
      </c>
      <c r="J416" s="10" t="str">
        <f t="shared" si="259"/>
        <v/>
      </c>
      <c r="K416" s="11" t="str">
        <f t="shared" si="260"/>
        <v>—</v>
      </c>
      <c r="L416" t="str">
        <f t="shared" si="261"/>
        <v/>
      </c>
      <c r="M416" s="11" t="str">
        <f t="shared" si="262"/>
        <v>—</v>
      </c>
      <c r="N416" t="str">
        <f t="shared" si="263"/>
        <v/>
      </c>
      <c r="O416" s="11" t="str">
        <f t="shared" si="264"/>
        <v>—</v>
      </c>
      <c r="P416" t="str">
        <f t="shared" si="265"/>
        <v/>
      </c>
      <c r="Q416" s="11" t="str">
        <f t="shared" si="266"/>
        <v>—</v>
      </c>
      <c r="R416" t="str">
        <f t="shared" si="267"/>
        <v/>
      </c>
      <c r="S416" t="str">
        <f t="shared" si="268"/>
        <v/>
      </c>
      <c r="T416" t="str">
        <f t="shared" si="269"/>
        <v/>
      </c>
      <c r="U416" t="str">
        <f t="shared" si="270"/>
        <v/>
      </c>
      <c r="V416" t="str">
        <f t="shared" si="271"/>
        <v/>
      </c>
      <c r="W416" t="str">
        <f t="shared" si="272"/>
        <v/>
      </c>
      <c r="X416" t="str">
        <f t="shared" si="273"/>
        <v/>
      </c>
      <c r="Y416" t="str">
        <f t="shared" si="274"/>
        <v/>
      </c>
      <c r="Z416" t="str">
        <f t="shared" si="275"/>
        <v/>
      </c>
      <c r="AA416" t="str">
        <f t="shared" si="276"/>
        <v/>
      </c>
      <c r="AB416" t="str">
        <f t="shared" si="277"/>
        <v/>
      </c>
      <c r="AC416" t="str">
        <f t="shared" si="278"/>
        <v/>
      </c>
      <c r="AD416" t="str">
        <f t="shared" si="279"/>
        <v/>
      </c>
      <c r="AE416" t="str">
        <f t="shared" si="280"/>
        <v/>
      </c>
      <c r="AF416" t="str">
        <f t="shared" si="281"/>
        <v/>
      </c>
      <c r="AG416" t="str">
        <f t="shared" si="282"/>
        <v/>
      </c>
      <c r="AH416" t="str">
        <f t="shared" si="283"/>
        <v/>
      </c>
      <c r="AI416" t="str">
        <f t="shared" si="284"/>
        <v/>
      </c>
      <c r="AJ416" t="str">
        <f t="shared" si="285"/>
        <v/>
      </c>
      <c r="AK416" t="str">
        <f t="shared" si="286"/>
        <v/>
      </c>
      <c r="AL416" t="str">
        <f t="shared" si="287"/>
        <v/>
      </c>
      <c r="AM416" t="str">
        <f t="shared" si="288"/>
        <v/>
      </c>
      <c r="AN416" t="str">
        <f t="shared" si="289"/>
        <v/>
      </c>
      <c r="AO416" t="str">
        <f t="shared" si="290"/>
        <v/>
      </c>
      <c r="AP416" t="str">
        <f t="shared" si="291"/>
        <v/>
      </c>
      <c r="AQ416" t="str">
        <f t="shared" si="292"/>
        <v/>
      </c>
      <c r="AR416" t="str">
        <f t="shared" si="293"/>
        <v/>
      </c>
      <c r="AS416" t="str">
        <f t="shared" si="294"/>
        <v/>
      </c>
      <c r="AT416" t="str">
        <f t="shared" si="295"/>
        <v/>
      </c>
      <c r="AU416" t="str">
        <f t="shared" si="296"/>
        <v/>
      </c>
      <c r="AV416" t="str">
        <f t="shared" si="297"/>
        <v/>
      </c>
      <c r="AW416" t="str">
        <f t="shared" si="298"/>
        <v/>
      </c>
      <c r="AX416" t="str">
        <f t="shared" si="299"/>
        <v/>
      </c>
      <c r="AY416" t="str">
        <f t="shared" si="300"/>
        <v/>
      </c>
      <c r="AZ416" t="str">
        <f>IF(OR($A416="",$A416&lt;&gt;Ficha!$C$4),"",COUNTIF($A$2:$A416,Ficha!$C$4))</f>
        <v/>
      </c>
    </row>
    <row r="417" spans="1:52">
      <c r="A417" s="7" t="str">
        <f>IF(INDEX(Banco!$A:$A,ROW())="","",INDEX(Banco!$A:$A,ROW()))</f>
        <v/>
      </c>
      <c r="B417" s="7" t="str">
        <f>IF(INDEX(Banco!$B:$B,ROW())="","",INDEX(Banco!$B:$B,ROW()))</f>
        <v/>
      </c>
      <c r="C417" s="7" t="str">
        <f>IF(INDEX(Banco!$C:$C,ROW())="","",INDEX(Banco!$C:$C,ROW()))</f>
        <v/>
      </c>
      <c r="D417" s="8" t="str">
        <f>IF(INDEX(Banco!$D:$D,ROW())="","",INDEX(Banco!$D:$D,ROW()))</f>
        <v/>
      </c>
      <c r="E417" s="8" t="str">
        <f>IF(INDEX(Banco!$E:$E,ROW())="","",INDEX(Banco!$E:$E,ROW()))</f>
        <v/>
      </c>
      <c r="F417" s="9" t="str">
        <f>IF(INDEX(Banco!$F:$F,ROW())="","",INDEX(Banco!$F:$F,ROW()))</f>
        <v/>
      </c>
      <c r="G417" s="9" t="str">
        <f>IF(INDEX(Banco!$G:$G,ROW())="","",INDEX(Banco!$G:$G,ROW()))</f>
        <v/>
      </c>
      <c r="H417" s="7" t="str">
        <f>IF(INDEX(Banco!$H:$H,ROW())="","",INDEX(Banco!$H:$H,ROW()))</f>
        <v/>
      </c>
      <c r="I417" t="str">
        <f t="shared" si="258"/>
        <v/>
      </c>
      <c r="J417" s="10" t="str">
        <f t="shared" si="259"/>
        <v/>
      </c>
      <c r="K417" s="11" t="str">
        <f t="shared" si="260"/>
        <v>—</v>
      </c>
      <c r="L417" t="str">
        <f t="shared" si="261"/>
        <v/>
      </c>
      <c r="M417" s="11" t="str">
        <f t="shared" si="262"/>
        <v>—</v>
      </c>
      <c r="N417" t="str">
        <f t="shared" si="263"/>
        <v/>
      </c>
      <c r="O417" s="11" t="str">
        <f t="shared" si="264"/>
        <v>—</v>
      </c>
      <c r="P417" t="str">
        <f t="shared" si="265"/>
        <v/>
      </c>
      <c r="Q417" s="11" t="str">
        <f t="shared" si="266"/>
        <v>—</v>
      </c>
      <c r="R417" t="str">
        <f t="shared" si="267"/>
        <v/>
      </c>
      <c r="S417" t="str">
        <f t="shared" si="268"/>
        <v/>
      </c>
      <c r="T417" t="str">
        <f t="shared" si="269"/>
        <v/>
      </c>
      <c r="U417" t="str">
        <f t="shared" si="270"/>
        <v/>
      </c>
      <c r="V417" t="str">
        <f t="shared" si="271"/>
        <v/>
      </c>
      <c r="W417" t="str">
        <f t="shared" si="272"/>
        <v/>
      </c>
      <c r="X417" t="str">
        <f t="shared" si="273"/>
        <v/>
      </c>
      <c r="Y417" t="str">
        <f t="shared" si="274"/>
        <v/>
      </c>
      <c r="Z417" t="str">
        <f t="shared" si="275"/>
        <v/>
      </c>
      <c r="AA417" t="str">
        <f t="shared" si="276"/>
        <v/>
      </c>
      <c r="AB417" t="str">
        <f t="shared" si="277"/>
        <v/>
      </c>
      <c r="AC417" t="str">
        <f t="shared" si="278"/>
        <v/>
      </c>
      <c r="AD417" t="str">
        <f t="shared" si="279"/>
        <v/>
      </c>
      <c r="AE417" t="str">
        <f t="shared" si="280"/>
        <v/>
      </c>
      <c r="AF417" t="str">
        <f t="shared" si="281"/>
        <v/>
      </c>
      <c r="AG417" t="str">
        <f t="shared" si="282"/>
        <v/>
      </c>
      <c r="AH417" t="str">
        <f t="shared" si="283"/>
        <v/>
      </c>
      <c r="AI417" t="str">
        <f t="shared" si="284"/>
        <v/>
      </c>
      <c r="AJ417" t="str">
        <f t="shared" si="285"/>
        <v/>
      </c>
      <c r="AK417" t="str">
        <f t="shared" si="286"/>
        <v/>
      </c>
      <c r="AL417" t="str">
        <f t="shared" si="287"/>
        <v/>
      </c>
      <c r="AM417" t="str">
        <f t="shared" si="288"/>
        <v/>
      </c>
      <c r="AN417" t="str">
        <f t="shared" si="289"/>
        <v/>
      </c>
      <c r="AO417" t="str">
        <f t="shared" si="290"/>
        <v/>
      </c>
      <c r="AP417" t="str">
        <f t="shared" si="291"/>
        <v/>
      </c>
      <c r="AQ417" t="str">
        <f t="shared" si="292"/>
        <v/>
      </c>
      <c r="AR417" t="str">
        <f t="shared" si="293"/>
        <v/>
      </c>
      <c r="AS417" t="str">
        <f t="shared" si="294"/>
        <v/>
      </c>
      <c r="AT417" t="str">
        <f t="shared" si="295"/>
        <v/>
      </c>
      <c r="AU417" t="str">
        <f t="shared" si="296"/>
        <v/>
      </c>
      <c r="AV417" t="str">
        <f t="shared" si="297"/>
        <v/>
      </c>
      <c r="AW417" t="str">
        <f t="shared" si="298"/>
        <v/>
      </c>
      <c r="AX417" t="str">
        <f t="shared" si="299"/>
        <v/>
      </c>
      <c r="AY417" t="str">
        <f t="shared" si="300"/>
        <v/>
      </c>
      <c r="AZ417" t="str">
        <f>IF(OR($A417="",$A417&lt;&gt;Ficha!$C$4),"",COUNTIF($A$2:$A417,Ficha!$C$4))</f>
        <v/>
      </c>
    </row>
    <row r="418" spans="1:52">
      <c r="A418" s="7" t="str">
        <f>IF(INDEX(Banco!$A:$A,ROW())="","",INDEX(Banco!$A:$A,ROW()))</f>
        <v/>
      </c>
      <c r="B418" s="7" t="str">
        <f>IF(INDEX(Banco!$B:$B,ROW())="","",INDEX(Banco!$B:$B,ROW()))</f>
        <v/>
      </c>
      <c r="C418" s="7" t="str">
        <f>IF(INDEX(Banco!$C:$C,ROW())="","",INDEX(Banco!$C:$C,ROW()))</f>
        <v/>
      </c>
      <c r="D418" s="8" t="str">
        <f>IF(INDEX(Banco!$D:$D,ROW())="","",INDEX(Banco!$D:$D,ROW()))</f>
        <v/>
      </c>
      <c r="E418" s="8" t="str">
        <f>IF(INDEX(Banco!$E:$E,ROW())="","",INDEX(Banco!$E:$E,ROW()))</f>
        <v/>
      </c>
      <c r="F418" s="9" t="str">
        <f>IF(INDEX(Banco!$F:$F,ROW())="","",INDEX(Banco!$F:$F,ROW()))</f>
        <v/>
      </c>
      <c r="G418" s="9" t="str">
        <f>IF(INDEX(Banco!$G:$G,ROW())="","",INDEX(Banco!$G:$G,ROW()))</f>
        <v/>
      </c>
      <c r="H418" s="7" t="str">
        <f>IF(INDEX(Banco!$H:$H,ROW())="","",INDEX(Banco!$H:$H,ROW()))</f>
        <v/>
      </c>
      <c r="I418" t="str">
        <f t="shared" si="258"/>
        <v/>
      </c>
      <c r="J418" s="10" t="str">
        <f t="shared" si="259"/>
        <v/>
      </c>
      <c r="K418" s="11" t="str">
        <f t="shared" si="260"/>
        <v>—</v>
      </c>
      <c r="L418" t="str">
        <f t="shared" si="261"/>
        <v/>
      </c>
      <c r="M418" s="11" t="str">
        <f t="shared" si="262"/>
        <v>—</v>
      </c>
      <c r="N418" t="str">
        <f t="shared" si="263"/>
        <v/>
      </c>
      <c r="O418" s="11" t="str">
        <f t="shared" si="264"/>
        <v>—</v>
      </c>
      <c r="P418" t="str">
        <f t="shared" si="265"/>
        <v/>
      </c>
      <c r="Q418" s="11" t="str">
        <f t="shared" si="266"/>
        <v>—</v>
      </c>
      <c r="R418" t="str">
        <f t="shared" si="267"/>
        <v/>
      </c>
      <c r="S418" t="str">
        <f t="shared" si="268"/>
        <v/>
      </c>
      <c r="T418" t="str">
        <f t="shared" si="269"/>
        <v/>
      </c>
      <c r="U418" t="str">
        <f t="shared" si="270"/>
        <v/>
      </c>
      <c r="V418" t="str">
        <f t="shared" si="271"/>
        <v/>
      </c>
      <c r="W418" t="str">
        <f t="shared" si="272"/>
        <v/>
      </c>
      <c r="X418" t="str">
        <f t="shared" si="273"/>
        <v/>
      </c>
      <c r="Y418" t="str">
        <f t="shared" si="274"/>
        <v/>
      </c>
      <c r="Z418" t="str">
        <f t="shared" si="275"/>
        <v/>
      </c>
      <c r="AA418" t="str">
        <f t="shared" si="276"/>
        <v/>
      </c>
      <c r="AB418" t="str">
        <f t="shared" si="277"/>
        <v/>
      </c>
      <c r="AC418" t="str">
        <f t="shared" si="278"/>
        <v/>
      </c>
      <c r="AD418" t="str">
        <f t="shared" si="279"/>
        <v/>
      </c>
      <c r="AE418" t="str">
        <f t="shared" si="280"/>
        <v/>
      </c>
      <c r="AF418" t="str">
        <f t="shared" si="281"/>
        <v/>
      </c>
      <c r="AG418" t="str">
        <f t="shared" si="282"/>
        <v/>
      </c>
      <c r="AH418" t="str">
        <f t="shared" si="283"/>
        <v/>
      </c>
      <c r="AI418" t="str">
        <f t="shared" si="284"/>
        <v/>
      </c>
      <c r="AJ418" t="str">
        <f t="shared" si="285"/>
        <v/>
      </c>
      <c r="AK418" t="str">
        <f t="shared" si="286"/>
        <v/>
      </c>
      <c r="AL418" t="str">
        <f t="shared" si="287"/>
        <v/>
      </c>
      <c r="AM418" t="str">
        <f t="shared" si="288"/>
        <v/>
      </c>
      <c r="AN418" t="str">
        <f t="shared" si="289"/>
        <v/>
      </c>
      <c r="AO418" t="str">
        <f t="shared" si="290"/>
        <v/>
      </c>
      <c r="AP418" t="str">
        <f t="shared" si="291"/>
        <v/>
      </c>
      <c r="AQ418" t="str">
        <f t="shared" si="292"/>
        <v/>
      </c>
      <c r="AR418" t="str">
        <f t="shared" si="293"/>
        <v/>
      </c>
      <c r="AS418" t="str">
        <f t="shared" si="294"/>
        <v/>
      </c>
      <c r="AT418" t="str">
        <f t="shared" si="295"/>
        <v/>
      </c>
      <c r="AU418" t="str">
        <f t="shared" si="296"/>
        <v/>
      </c>
      <c r="AV418" t="str">
        <f t="shared" si="297"/>
        <v/>
      </c>
      <c r="AW418" t="str">
        <f t="shared" si="298"/>
        <v/>
      </c>
      <c r="AX418" t="str">
        <f t="shared" si="299"/>
        <v/>
      </c>
      <c r="AY418" t="str">
        <f t="shared" si="300"/>
        <v/>
      </c>
      <c r="AZ418" t="str">
        <f>IF(OR($A418="",$A418&lt;&gt;Ficha!$C$4),"",COUNTIF($A$2:$A418,Ficha!$C$4))</f>
        <v/>
      </c>
    </row>
    <row r="419" spans="1:52">
      <c r="A419" s="7" t="str">
        <f>IF(INDEX(Banco!$A:$A,ROW())="","",INDEX(Banco!$A:$A,ROW()))</f>
        <v/>
      </c>
      <c r="B419" s="7" t="str">
        <f>IF(INDEX(Banco!$B:$B,ROW())="","",INDEX(Banco!$B:$B,ROW()))</f>
        <v/>
      </c>
      <c r="C419" s="7" t="str">
        <f>IF(INDEX(Banco!$C:$C,ROW())="","",INDEX(Banco!$C:$C,ROW()))</f>
        <v/>
      </c>
      <c r="D419" s="8" t="str">
        <f>IF(INDEX(Banco!$D:$D,ROW())="","",INDEX(Banco!$D:$D,ROW()))</f>
        <v/>
      </c>
      <c r="E419" s="8" t="str">
        <f>IF(INDEX(Banco!$E:$E,ROW())="","",INDEX(Banco!$E:$E,ROW()))</f>
        <v/>
      </c>
      <c r="F419" s="9" t="str">
        <f>IF(INDEX(Banco!$F:$F,ROW())="","",INDEX(Banco!$F:$F,ROW()))</f>
        <v/>
      </c>
      <c r="G419" s="9" t="str">
        <f>IF(INDEX(Banco!$G:$G,ROW())="","",INDEX(Banco!$G:$G,ROW()))</f>
        <v/>
      </c>
      <c r="H419" s="7" t="str">
        <f>IF(INDEX(Banco!$H:$H,ROW())="","",INDEX(Banco!$H:$H,ROW()))</f>
        <v/>
      </c>
      <c r="I419" t="str">
        <f t="shared" si="258"/>
        <v/>
      </c>
      <c r="J419" s="10" t="str">
        <f t="shared" si="259"/>
        <v/>
      </c>
      <c r="K419" s="11" t="str">
        <f t="shared" si="260"/>
        <v>—</v>
      </c>
      <c r="L419" t="str">
        <f t="shared" si="261"/>
        <v/>
      </c>
      <c r="M419" s="11" t="str">
        <f t="shared" si="262"/>
        <v>—</v>
      </c>
      <c r="N419" t="str">
        <f t="shared" si="263"/>
        <v/>
      </c>
      <c r="O419" s="11" t="str">
        <f t="shared" si="264"/>
        <v>—</v>
      </c>
      <c r="P419" t="str">
        <f t="shared" si="265"/>
        <v/>
      </c>
      <c r="Q419" s="11" t="str">
        <f t="shared" si="266"/>
        <v>—</v>
      </c>
      <c r="R419" t="str">
        <f t="shared" si="267"/>
        <v/>
      </c>
      <c r="S419" t="str">
        <f t="shared" si="268"/>
        <v/>
      </c>
      <c r="T419" t="str">
        <f t="shared" si="269"/>
        <v/>
      </c>
      <c r="U419" t="str">
        <f t="shared" si="270"/>
        <v/>
      </c>
      <c r="V419" t="str">
        <f t="shared" si="271"/>
        <v/>
      </c>
      <c r="W419" t="str">
        <f t="shared" si="272"/>
        <v/>
      </c>
      <c r="X419" t="str">
        <f t="shared" si="273"/>
        <v/>
      </c>
      <c r="Y419" t="str">
        <f t="shared" si="274"/>
        <v/>
      </c>
      <c r="Z419" t="str">
        <f t="shared" si="275"/>
        <v/>
      </c>
      <c r="AA419" t="str">
        <f t="shared" si="276"/>
        <v/>
      </c>
      <c r="AB419" t="str">
        <f t="shared" si="277"/>
        <v/>
      </c>
      <c r="AC419" t="str">
        <f t="shared" si="278"/>
        <v/>
      </c>
      <c r="AD419" t="str">
        <f t="shared" si="279"/>
        <v/>
      </c>
      <c r="AE419" t="str">
        <f t="shared" si="280"/>
        <v/>
      </c>
      <c r="AF419" t="str">
        <f t="shared" si="281"/>
        <v/>
      </c>
      <c r="AG419" t="str">
        <f t="shared" si="282"/>
        <v/>
      </c>
      <c r="AH419" t="str">
        <f t="shared" si="283"/>
        <v/>
      </c>
      <c r="AI419" t="str">
        <f t="shared" si="284"/>
        <v/>
      </c>
      <c r="AJ419" t="str">
        <f t="shared" si="285"/>
        <v/>
      </c>
      <c r="AK419" t="str">
        <f t="shared" si="286"/>
        <v/>
      </c>
      <c r="AL419" t="str">
        <f t="shared" si="287"/>
        <v/>
      </c>
      <c r="AM419" t="str">
        <f t="shared" si="288"/>
        <v/>
      </c>
      <c r="AN419" t="str">
        <f t="shared" si="289"/>
        <v/>
      </c>
      <c r="AO419" t="str">
        <f t="shared" si="290"/>
        <v/>
      </c>
      <c r="AP419" t="str">
        <f t="shared" si="291"/>
        <v/>
      </c>
      <c r="AQ419" t="str">
        <f t="shared" si="292"/>
        <v/>
      </c>
      <c r="AR419" t="str">
        <f t="shared" si="293"/>
        <v/>
      </c>
      <c r="AS419" t="str">
        <f t="shared" si="294"/>
        <v/>
      </c>
      <c r="AT419" t="str">
        <f t="shared" si="295"/>
        <v/>
      </c>
      <c r="AU419" t="str">
        <f t="shared" si="296"/>
        <v/>
      </c>
      <c r="AV419" t="str">
        <f t="shared" si="297"/>
        <v/>
      </c>
      <c r="AW419" t="str">
        <f t="shared" si="298"/>
        <v/>
      </c>
      <c r="AX419" t="str">
        <f t="shared" si="299"/>
        <v/>
      </c>
      <c r="AY419" t="str">
        <f t="shared" si="300"/>
        <v/>
      </c>
      <c r="AZ419" t="str">
        <f>IF(OR($A419="",$A419&lt;&gt;Ficha!$C$4),"",COUNTIF($A$2:$A419,Ficha!$C$4))</f>
        <v/>
      </c>
    </row>
    <row r="420" spans="1:52">
      <c r="A420" s="7" t="str">
        <f>IF(INDEX(Banco!$A:$A,ROW())="","",INDEX(Banco!$A:$A,ROW()))</f>
        <v/>
      </c>
      <c r="B420" s="7" t="str">
        <f>IF(INDEX(Banco!$B:$B,ROW())="","",INDEX(Banco!$B:$B,ROW()))</f>
        <v/>
      </c>
      <c r="C420" s="7" t="str">
        <f>IF(INDEX(Banco!$C:$C,ROW())="","",INDEX(Banco!$C:$C,ROW()))</f>
        <v/>
      </c>
      <c r="D420" s="8" t="str">
        <f>IF(INDEX(Banco!$D:$D,ROW())="","",INDEX(Banco!$D:$D,ROW()))</f>
        <v/>
      </c>
      <c r="E420" s="8" t="str">
        <f>IF(INDEX(Banco!$E:$E,ROW())="","",INDEX(Banco!$E:$E,ROW()))</f>
        <v/>
      </c>
      <c r="F420" s="9" t="str">
        <f>IF(INDEX(Banco!$F:$F,ROW())="","",INDEX(Banco!$F:$F,ROW()))</f>
        <v/>
      </c>
      <c r="G420" s="9" t="str">
        <f>IF(INDEX(Banco!$G:$G,ROW())="","",INDEX(Banco!$G:$G,ROW()))</f>
        <v/>
      </c>
      <c r="H420" s="7" t="str">
        <f>IF(INDEX(Banco!$H:$H,ROW())="","",INDEX(Banco!$H:$H,ROW()))</f>
        <v/>
      </c>
      <c r="I420" t="str">
        <f t="shared" si="258"/>
        <v/>
      </c>
      <c r="J420" s="10" t="str">
        <f t="shared" si="259"/>
        <v/>
      </c>
      <c r="K420" s="11" t="str">
        <f t="shared" si="260"/>
        <v>—</v>
      </c>
      <c r="L420" t="str">
        <f t="shared" si="261"/>
        <v/>
      </c>
      <c r="M420" s="11" t="str">
        <f t="shared" si="262"/>
        <v>—</v>
      </c>
      <c r="N420" t="str">
        <f t="shared" si="263"/>
        <v/>
      </c>
      <c r="O420" s="11" t="str">
        <f t="shared" si="264"/>
        <v>—</v>
      </c>
      <c r="P420" t="str">
        <f t="shared" si="265"/>
        <v/>
      </c>
      <c r="Q420" s="11" t="str">
        <f t="shared" si="266"/>
        <v>—</v>
      </c>
      <c r="R420" t="str">
        <f t="shared" si="267"/>
        <v/>
      </c>
      <c r="S420" t="str">
        <f t="shared" si="268"/>
        <v/>
      </c>
      <c r="T420" t="str">
        <f t="shared" si="269"/>
        <v/>
      </c>
      <c r="U420" t="str">
        <f t="shared" si="270"/>
        <v/>
      </c>
      <c r="V420" t="str">
        <f t="shared" si="271"/>
        <v/>
      </c>
      <c r="W420" t="str">
        <f t="shared" si="272"/>
        <v/>
      </c>
      <c r="X420" t="str">
        <f t="shared" si="273"/>
        <v/>
      </c>
      <c r="Y420" t="str">
        <f t="shared" si="274"/>
        <v/>
      </c>
      <c r="Z420" t="str">
        <f t="shared" si="275"/>
        <v/>
      </c>
      <c r="AA420" t="str">
        <f t="shared" si="276"/>
        <v/>
      </c>
      <c r="AB420" t="str">
        <f t="shared" si="277"/>
        <v/>
      </c>
      <c r="AC420" t="str">
        <f t="shared" si="278"/>
        <v/>
      </c>
      <c r="AD420" t="str">
        <f t="shared" si="279"/>
        <v/>
      </c>
      <c r="AE420" t="str">
        <f t="shared" si="280"/>
        <v/>
      </c>
      <c r="AF420" t="str">
        <f t="shared" si="281"/>
        <v/>
      </c>
      <c r="AG420" t="str">
        <f t="shared" si="282"/>
        <v/>
      </c>
      <c r="AH420" t="str">
        <f t="shared" si="283"/>
        <v/>
      </c>
      <c r="AI420" t="str">
        <f t="shared" si="284"/>
        <v/>
      </c>
      <c r="AJ420" t="str">
        <f t="shared" si="285"/>
        <v/>
      </c>
      <c r="AK420" t="str">
        <f t="shared" si="286"/>
        <v/>
      </c>
      <c r="AL420" t="str">
        <f t="shared" si="287"/>
        <v/>
      </c>
      <c r="AM420" t="str">
        <f t="shared" si="288"/>
        <v/>
      </c>
      <c r="AN420" t="str">
        <f t="shared" si="289"/>
        <v/>
      </c>
      <c r="AO420" t="str">
        <f t="shared" si="290"/>
        <v/>
      </c>
      <c r="AP420" t="str">
        <f t="shared" si="291"/>
        <v/>
      </c>
      <c r="AQ420" t="str">
        <f t="shared" si="292"/>
        <v/>
      </c>
      <c r="AR420" t="str">
        <f t="shared" si="293"/>
        <v/>
      </c>
      <c r="AS420" t="str">
        <f t="shared" si="294"/>
        <v/>
      </c>
      <c r="AT420" t="str">
        <f t="shared" si="295"/>
        <v/>
      </c>
      <c r="AU420" t="str">
        <f t="shared" si="296"/>
        <v/>
      </c>
      <c r="AV420" t="str">
        <f t="shared" si="297"/>
        <v/>
      </c>
      <c r="AW420" t="str">
        <f t="shared" si="298"/>
        <v/>
      </c>
      <c r="AX420" t="str">
        <f t="shared" si="299"/>
        <v/>
      </c>
      <c r="AY420" t="str">
        <f t="shared" si="300"/>
        <v/>
      </c>
      <c r="AZ420" t="str">
        <f>IF(OR($A420="",$A420&lt;&gt;Ficha!$C$4),"",COUNTIF($A$2:$A420,Ficha!$C$4))</f>
        <v/>
      </c>
    </row>
    <row r="421" spans="1:52">
      <c r="A421" s="7" t="str">
        <f>IF(INDEX(Banco!$A:$A,ROW())="","",INDEX(Banco!$A:$A,ROW()))</f>
        <v/>
      </c>
      <c r="B421" s="7" t="str">
        <f>IF(INDEX(Banco!$B:$B,ROW())="","",INDEX(Banco!$B:$B,ROW()))</f>
        <v/>
      </c>
      <c r="C421" s="7" t="str">
        <f>IF(INDEX(Banco!$C:$C,ROW())="","",INDEX(Banco!$C:$C,ROW()))</f>
        <v/>
      </c>
      <c r="D421" s="8" t="str">
        <f>IF(INDEX(Banco!$D:$D,ROW())="","",INDEX(Banco!$D:$D,ROW()))</f>
        <v/>
      </c>
      <c r="E421" s="8" t="str">
        <f>IF(INDEX(Banco!$E:$E,ROW())="","",INDEX(Banco!$E:$E,ROW()))</f>
        <v/>
      </c>
      <c r="F421" s="9" t="str">
        <f>IF(INDEX(Banco!$F:$F,ROW())="","",INDEX(Banco!$F:$F,ROW()))</f>
        <v/>
      </c>
      <c r="G421" s="9" t="str">
        <f>IF(INDEX(Banco!$G:$G,ROW())="","",INDEX(Banco!$G:$G,ROW()))</f>
        <v/>
      </c>
      <c r="H421" s="7" t="str">
        <f>IF(INDEX(Banco!$H:$H,ROW())="","",INDEX(Banco!$H:$H,ROW()))</f>
        <v/>
      </c>
      <c r="I421" t="str">
        <f t="shared" si="258"/>
        <v/>
      </c>
      <c r="J421" s="10" t="str">
        <f t="shared" si="259"/>
        <v/>
      </c>
      <c r="K421" s="11" t="str">
        <f t="shared" si="260"/>
        <v>—</v>
      </c>
      <c r="L421" t="str">
        <f t="shared" si="261"/>
        <v/>
      </c>
      <c r="M421" s="11" t="str">
        <f t="shared" si="262"/>
        <v>—</v>
      </c>
      <c r="N421" t="str">
        <f t="shared" si="263"/>
        <v/>
      </c>
      <c r="O421" s="11" t="str">
        <f t="shared" si="264"/>
        <v>—</v>
      </c>
      <c r="P421" t="str">
        <f t="shared" si="265"/>
        <v/>
      </c>
      <c r="Q421" s="11" t="str">
        <f t="shared" si="266"/>
        <v>—</v>
      </c>
      <c r="R421" t="str">
        <f t="shared" si="267"/>
        <v/>
      </c>
      <c r="S421" t="str">
        <f t="shared" si="268"/>
        <v/>
      </c>
      <c r="T421" t="str">
        <f t="shared" si="269"/>
        <v/>
      </c>
      <c r="U421" t="str">
        <f t="shared" si="270"/>
        <v/>
      </c>
      <c r="V421" t="str">
        <f t="shared" si="271"/>
        <v/>
      </c>
      <c r="W421" t="str">
        <f t="shared" si="272"/>
        <v/>
      </c>
      <c r="X421" t="str">
        <f t="shared" si="273"/>
        <v/>
      </c>
      <c r="Y421" t="str">
        <f t="shared" si="274"/>
        <v/>
      </c>
      <c r="Z421" t="str">
        <f t="shared" si="275"/>
        <v/>
      </c>
      <c r="AA421" t="str">
        <f t="shared" si="276"/>
        <v/>
      </c>
      <c r="AB421" t="str">
        <f t="shared" si="277"/>
        <v/>
      </c>
      <c r="AC421" t="str">
        <f t="shared" si="278"/>
        <v/>
      </c>
      <c r="AD421" t="str">
        <f t="shared" si="279"/>
        <v/>
      </c>
      <c r="AE421" t="str">
        <f t="shared" si="280"/>
        <v/>
      </c>
      <c r="AF421" t="str">
        <f t="shared" si="281"/>
        <v/>
      </c>
      <c r="AG421" t="str">
        <f t="shared" si="282"/>
        <v/>
      </c>
      <c r="AH421" t="str">
        <f t="shared" si="283"/>
        <v/>
      </c>
      <c r="AI421" t="str">
        <f t="shared" si="284"/>
        <v/>
      </c>
      <c r="AJ421" t="str">
        <f t="shared" si="285"/>
        <v/>
      </c>
      <c r="AK421" t="str">
        <f t="shared" si="286"/>
        <v/>
      </c>
      <c r="AL421" t="str">
        <f t="shared" si="287"/>
        <v/>
      </c>
      <c r="AM421" t="str">
        <f t="shared" si="288"/>
        <v/>
      </c>
      <c r="AN421" t="str">
        <f t="shared" si="289"/>
        <v/>
      </c>
      <c r="AO421" t="str">
        <f t="shared" si="290"/>
        <v/>
      </c>
      <c r="AP421" t="str">
        <f t="shared" si="291"/>
        <v/>
      </c>
      <c r="AQ421" t="str">
        <f t="shared" si="292"/>
        <v/>
      </c>
      <c r="AR421" t="str">
        <f t="shared" si="293"/>
        <v/>
      </c>
      <c r="AS421" t="str">
        <f t="shared" si="294"/>
        <v/>
      </c>
      <c r="AT421" t="str">
        <f t="shared" si="295"/>
        <v/>
      </c>
      <c r="AU421" t="str">
        <f t="shared" si="296"/>
        <v/>
      </c>
      <c r="AV421" t="str">
        <f t="shared" si="297"/>
        <v/>
      </c>
      <c r="AW421" t="str">
        <f t="shared" si="298"/>
        <v/>
      </c>
      <c r="AX421" t="str">
        <f t="shared" si="299"/>
        <v/>
      </c>
      <c r="AY421" t="str">
        <f t="shared" si="300"/>
        <v/>
      </c>
      <c r="AZ421" t="str">
        <f>IF(OR($A421="",$A421&lt;&gt;Ficha!$C$4),"",COUNTIF($A$2:$A421,Ficha!$C$4))</f>
        <v/>
      </c>
    </row>
    <row r="422" spans="1:52">
      <c r="A422" s="7" t="str">
        <f>IF(INDEX(Banco!$A:$A,ROW())="","",INDEX(Banco!$A:$A,ROW()))</f>
        <v/>
      </c>
      <c r="B422" s="7" t="str">
        <f>IF(INDEX(Banco!$B:$B,ROW())="","",INDEX(Banco!$B:$B,ROW()))</f>
        <v/>
      </c>
      <c r="C422" s="7" t="str">
        <f>IF(INDEX(Banco!$C:$C,ROW())="","",INDEX(Banco!$C:$C,ROW()))</f>
        <v/>
      </c>
      <c r="D422" s="8" t="str">
        <f>IF(INDEX(Banco!$D:$D,ROW())="","",INDEX(Banco!$D:$D,ROW()))</f>
        <v/>
      </c>
      <c r="E422" s="8" t="str">
        <f>IF(INDEX(Banco!$E:$E,ROW())="","",INDEX(Banco!$E:$E,ROW()))</f>
        <v/>
      </c>
      <c r="F422" s="9" t="str">
        <f>IF(INDEX(Banco!$F:$F,ROW())="","",INDEX(Banco!$F:$F,ROW()))</f>
        <v/>
      </c>
      <c r="G422" s="9" t="str">
        <f>IF(INDEX(Banco!$G:$G,ROW())="","",INDEX(Banco!$G:$G,ROW()))</f>
        <v/>
      </c>
      <c r="H422" s="7" t="str">
        <f>IF(INDEX(Banco!$H:$H,ROW())="","",INDEX(Banco!$H:$H,ROW()))</f>
        <v/>
      </c>
      <c r="I422" t="str">
        <f t="shared" si="258"/>
        <v/>
      </c>
      <c r="J422" s="10" t="str">
        <f t="shared" si="259"/>
        <v/>
      </c>
      <c r="K422" s="11" t="str">
        <f t="shared" si="260"/>
        <v>—</v>
      </c>
      <c r="L422" t="str">
        <f t="shared" si="261"/>
        <v/>
      </c>
      <c r="M422" s="11" t="str">
        <f t="shared" si="262"/>
        <v>—</v>
      </c>
      <c r="N422" t="str">
        <f t="shared" si="263"/>
        <v/>
      </c>
      <c r="O422" s="11" t="str">
        <f t="shared" si="264"/>
        <v>—</v>
      </c>
      <c r="P422" t="str">
        <f t="shared" si="265"/>
        <v/>
      </c>
      <c r="Q422" s="11" t="str">
        <f t="shared" si="266"/>
        <v>—</v>
      </c>
      <c r="R422" t="str">
        <f t="shared" si="267"/>
        <v/>
      </c>
      <c r="S422" t="str">
        <f t="shared" si="268"/>
        <v/>
      </c>
      <c r="T422" t="str">
        <f t="shared" si="269"/>
        <v/>
      </c>
      <c r="U422" t="str">
        <f t="shared" si="270"/>
        <v/>
      </c>
      <c r="V422" t="str">
        <f t="shared" si="271"/>
        <v/>
      </c>
      <c r="W422" t="str">
        <f t="shared" si="272"/>
        <v/>
      </c>
      <c r="X422" t="str">
        <f t="shared" si="273"/>
        <v/>
      </c>
      <c r="Y422" t="str">
        <f t="shared" si="274"/>
        <v/>
      </c>
      <c r="Z422" t="str">
        <f t="shared" si="275"/>
        <v/>
      </c>
      <c r="AA422" t="str">
        <f t="shared" si="276"/>
        <v/>
      </c>
      <c r="AB422" t="str">
        <f t="shared" si="277"/>
        <v/>
      </c>
      <c r="AC422" t="str">
        <f t="shared" si="278"/>
        <v/>
      </c>
      <c r="AD422" t="str">
        <f t="shared" si="279"/>
        <v/>
      </c>
      <c r="AE422" t="str">
        <f t="shared" si="280"/>
        <v/>
      </c>
      <c r="AF422" t="str">
        <f t="shared" si="281"/>
        <v/>
      </c>
      <c r="AG422" t="str">
        <f t="shared" si="282"/>
        <v/>
      </c>
      <c r="AH422" t="str">
        <f t="shared" si="283"/>
        <v/>
      </c>
      <c r="AI422" t="str">
        <f t="shared" si="284"/>
        <v/>
      </c>
      <c r="AJ422" t="str">
        <f t="shared" si="285"/>
        <v/>
      </c>
      <c r="AK422" t="str">
        <f t="shared" si="286"/>
        <v/>
      </c>
      <c r="AL422" t="str">
        <f t="shared" si="287"/>
        <v/>
      </c>
      <c r="AM422" t="str">
        <f t="shared" si="288"/>
        <v/>
      </c>
      <c r="AN422" t="str">
        <f t="shared" si="289"/>
        <v/>
      </c>
      <c r="AO422" t="str">
        <f t="shared" si="290"/>
        <v/>
      </c>
      <c r="AP422" t="str">
        <f t="shared" si="291"/>
        <v/>
      </c>
      <c r="AQ422" t="str">
        <f t="shared" si="292"/>
        <v/>
      </c>
      <c r="AR422" t="str">
        <f t="shared" si="293"/>
        <v/>
      </c>
      <c r="AS422" t="str">
        <f t="shared" si="294"/>
        <v/>
      </c>
      <c r="AT422" t="str">
        <f t="shared" si="295"/>
        <v/>
      </c>
      <c r="AU422" t="str">
        <f t="shared" si="296"/>
        <v/>
      </c>
      <c r="AV422" t="str">
        <f t="shared" si="297"/>
        <v/>
      </c>
      <c r="AW422" t="str">
        <f t="shared" si="298"/>
        <v/>
      </c>
      <c r="AX422" t="str">
        <f t="shared" si="299"/>
        <v/>
      </c>
      <c r="AY422" t="str">
        <f t="shared" si="300"/>
        <v/>
      </c>
      <c r="AZ422" t="str">
        <f>IF(OR($A422="",$A422&lt;&gt;Ficha!$C$4),"",COUNTIF($A$2:$A422,Ficha!$C$4))</f>
        <v/>
      </c>
    </row>
    <row r="423" spans="1:52">
      <c r="A423" s="7" t="str">
        <f>IF(INDEX(Banco!$A:$A,ROW())="","",INDEX(Banco!$A:$A,ROW()))</f>
        <v/>
      </c>
      <c r="B423" s="7" t="str">
        <f>IF(INDEX(Banco!$B:$B,ROW())="","",INDEX(Banco!$B:$B,ROW()))</f>
        <v/>
      </c>
      <c r="C423" s="7" t="str">
        <f>IF(INDEX(Banco!$C:$C,ROW())="","",INDEX(Banco!$C:$C,ROW()))</f>
        <v/>
      </c>
      <c r="D423" s="8" t="str">
        <f>IF(INDEX(Banco!$D:$D,ROW())="","",INDEX(Banco!$D:$D,ROW()))</f>
        <v/>
      </c>
      <c r="E423" s="8" t="str">
        <f>IF(INDEX(Banco!$E:$E,ROW())="","",INDEX(Banco!$E:$E,ROW()))</f>
        <v/>
      </c>
      <c r="F423" s="9" t="str">
        <f>IF(INDEX(Banco!$F:$F,ROW())="","",INDEX(Banco!$F:$F,ROW()))</f>
        <v/>
      </c>
      <c r="G423" s="9" t="str">
        <f>IF(INDEX(Banco!$G:$G,ROW())="","",INDEX(Banco!$G:$G,ROW()))</f>
        <v/>
      </c>
      <c r="H423" s="7" t="str">
        <f>IF(INDEX(Banco!$H:$H,ROW())="","",INDEX(Banco!$H:$H,ROW()))</f>
        <v/>
      </c>
      <c r="I423" t="str">
        <f t="shared" si="258"/>
        <v/>
      </c>
      <c r="J423" s="10" t="str">
        <f t="shared" si="259"/>
        <v/>
      </c>
      <c r="K423" s="11" t="str">
        <f t="shared" si="260"/>
        <v>—</v>
      </c>
      <c r="L423" t="str">
        <f t="shared" si="261"/>
        <v/>
      </c>
      <c r="M423" s="11" t="str">
        <f t="shared" si="262"/>
        <v>—</v>
      </c>
      <c r="N423" t="str">
        <f t="shared" si="263"/>
        <v/>
      </c>
      <c r="O423" s="11" t="str">
        <f t="shared" si="264"/>
        <v>—</v>
      </c>
      <c r="P423" t="str">
        <f t="shared" si="265"/>
        <v/>
      </c>
      <c r="Q423" s="11" t="str">
        <f t="shared" si="266"/>
        <v>—</v>
      </c>
      <c r="R423" t="str">
        <f t="shared" si="267"/>
        <v/>
      </c>
      <c r="S423" t="str">
        <f t="shared" si="268"/>
        <v/>
      </c>
      <c r="T423" t="str">
        <f t="shared" si="269"/>
        <v/>
      </c>
      <c r="U423" t="str">
        <f t="shared" si="270"/>
        <v/>
      </c>
      <c r="V423" t="str">
        <f t="shared" si="271"/>
        <v/>
      </c>
      <c r="W423" t="str">
        <f t="shared" si="272"/>
        <v/>
      </c>
      <c r="X423" t="str">
        <f t="shared" si="273"/>
        <v/>
      </c>
      <c r="Y423" t="str">
        <f t="shared" si="274"/>
        <v/>
      </c>
      <c r="Z423" t="str">
        <f t="shared" si="275"/>
        <v/>
      </c>
      <c r="AA423" t="str">
        <f t="shared" si="276"/>
        <v/>
      </c>
      <c r="AB423" t="str">
        <f t="shared" si="277"/>
        <v/>
      </c>
      <c r="AC423" t="str">
        <f t="shared" si="278"/>
        <v/>
      </c>
      <c r="AD423" t="str">
        <f t="shared" si="279"/>
        <v/>
      </c>
      <c r="AE423" t="str">
        <f t="shared" si="280"/>
        <v/>
      </c>
      <c r="AF423" t="str">
        <f t="shared" si="281"/>
        <v/>
      </c>
      <c r="AG423" t="str">
        <f t="shared" si="282"/>
        <v/>
      </c>
      <c r="AH423" t="str">
        <f t="shared" si="283"/>
        <v/>
      </c>
      <c r="AI423" t="str">
        <f t="shared" si="284"/>
        <v/>
      </c>
      <c r="AJ423" t="str">
        <f t="shared" si="285"/>
        <v/>
      </c>
      <c r="AK423" t="str">
        <f t="shared" si="286"/>
        <v/>
      </c>
      <c r="AL423" t="str">
        <f t="shared" si="287"/>
        <v/>
      </c>
      <c r="AM423" t="str">
        <f t="shared" si="288"/>
        <v/>
      </c>
      <c r="AN423" t="str">
        <f t="shared" si="289"/>
        <v/>
      </c>
      <c r="AO423" t="str">
        <f t="shared" si="290"/>
        <v/>
      </c>
      <c r="AP423" t="str">
        <f t="shared" si="291"/>
        <v/>
      </c>
      <c r="AQ423" t="str">
        <f t="shared" si="292"/>
        <v/>
      </c>
      <c r="AR423" t="str">
        <f t="shared" si="293"/>
        <v/>
      </c>
      <c r="AS423" t="str">
        <f t="shared" si="294"/>
        <v/>
      </c>
      <c r="AT423" t="str">
        <f t="shared" si="295"/>
        <v/>
      </c>
      <c r="AU423" t="str">
        <f t="shared" si="296"/>
        <v/>
      </c>
      <c r="AV423" t="str">
        <f t="shared" si="297"/>
        <v/>
      </c>
      <c r="AW423" t="str">
        <f t="shared" si="298"/>
        <v/>
      </c>
      <c r="AX423" t="str">
        <f t="shared" si="299"/>
        <v/>
      </c>
      <c r="AY423" t="str">
        <f t="shared" si="300"/>
        <v/>
      </c>
      <c r="AZ423" t="str">
        <f>IF(OR($A423="",$A423&lt;&gt;Ficha!$C$4),"",COUNTIF($A$2:$A423,Ficha!$C$4))</f>
        <v/>
      </c>
    </row>
    <row r="424" spans="1:52">
      <c r="A424" s="7" t="str">
        <f>IF(INDEX(Banco!$A:$A,ROW())="","",INDEX(Banco!$A:$A,ROW()))</f>
        <v/>
      </c>
      <c r="B424" s="7" t="str">
        <f>IF(INDEX(Banco!$B:$B,ROW())="","",INDEX(Banco!$B:$B,ROW()))</f>
        <v/>
      </c>
      <c r="C424" s="7" t="str">
        <f>IF(INDEX(Banco!$C:$C,ROW())="","",INDEX(Banco!$C:$C,ROW()))</f>
        <v/>
      </c>
      <c r="D424" s="8" t="str">
        <f>IF(INDEX(Banco!$D:$D,ROW())="","",INDEX(Banco!$D:$D,ROW()))</f>
        <v/>
      </c>
      <c r="E424" s="8" t="str">
        <f>IF(INDEX(Banco!$E:$E,ROW())="","",INDEX(Banco!$E:$E,ROW()))</f>
        <v/>
      </c>
      <c r="F424" s="9" t="str">
        <f>IF(INDEX(Banco!$F:$F,ROW())="","",INDEX(Banco!$F:$F,ROW()))</f>
        <v/>
      </c>
      <c r="G424" s="9" t="str">
        <f>IF(INDEX(Banco!$G:$G,ROW())="","",INDEX(Banco!$G:$G,ROW()))</f>
        <v/>
      </c>
      <c r="H424" s="7" t="str">
        <f>IF(INDEX(Banco!$H:$H,ROW())="","",INDEX(Banco!$H:$H,ROW()))</f>
        <v/>
      </c>
      <c r="I424" t="str">
        <f t="shared" si="258"/>
        <v/>
      </c>
      <c r="J424" s="10" t="str">
        <f t="shared" si="259"/>
        <v/>
      </c>
      <c r="K424" s="11" t="str">
        <f t="shared" si="260"/>
        <v>—</v>
      </c>
      <c r="L424" t="str">
        <f t="shared" si="261"/>
        <v/>
      </c>
      <c r="M424" s="11" t="str">
        <f t="shared" si="262"/>
        <v>—</v>
      </c>
      <c r="N424" t="str">
        <f t="shared" si="263"/>
        <v/>
      </c>
      <c r="O424" s="11" t="str">
        <f t="shared" si="264"/>
        <v>—</v>
      </c>
      <c r="P424" t="str">
        <f t="shared" si="265"/>
        <v/>
      </c>
      <c r="Q424" s="11" t="str">
        <f t="shared" si="266"/>
        <v>—</v>
      </c>
      <c r="R424" t="str">
        <f t="shared" si="267"/>
        <v/>
      </c>
      <c r="S424" t="str">
        <f t="shared" si="268"/>
        <v/>
      </c>
      <c r="T424" t="str">
        <f t="shared" si="269"/>
        <v/>
      </c>
      <c r="U424" t="str">
        <f t="shared" si="270"/>
        <v/>
      </c>
      <c r="V424" t="str">
        <f t="shared" si="271"/>
        <v/>
      </c>
      <c r="W424" t="str">
        <f t="shared" si="272"/>
        <v/>
      </c>
      <c r="X424" t="str">
        <f t="shared" si="273"/>
        <v/>
      </c>
      <c r="Y424" t="str">
        <f t="shared" si="274"/>
        <v/>
      </c>
      <c r="Z424" t="str">
        <f t="shared" si="275"/>
        <v/>
      </c>
      <c r="AA424" t="str">
        <f t="shared" si="276"/>
        <v/>
      </c>
      <c r="AB424" t="str">
        <f t="shared" si="277"/>
        <v/>
      </c>
      <c r="AC424" t="str">
        <f t="shared" si="278"/>
        <v/>
      </c>
      <c r="AD424" t="str">
        <f t="shared" si="279"/>
        <v/>
      </c>
      <c r="AE424" t="str">
        <f t="shared" si="280"/>
        <v/>
      </c>
      <c r="AF424" t="str">
        <f t="shared" si="281"/>
        <v/>
      </c>
      <c r="AG424" t="str">
        <f t="shared" si="282"/>
        <v/>
      </c>
      <c r="AH424" t="str">
        <f t="shared" si="283"/>
        <v/>
      </c>
      <c r="AI424" t="str">
        <f t="shared" si="284"/>
        <v/>
      </c>
      <c r="AJ424" t="str">
        <f t="shared" si="285"/>
        <v/>
      </c>
      <c r="AK424" t="str">
        <f t="shared" si="286"/>
        <v/>
      </c>
      <c r="AL424" t="str">
        <f t="shared" si="287"/>
        <v/>
      </c>
      <c r="AM424" t="str">
        <f t="shared" si="288"/>
        <v/>
      </c>
      <c r="AN424" t="str">
        <f t="shared" si="289"/>
        <v/>
      </c>
      <c r="AO424" t="str">
        <f t="shared" si="290"/>
        <v/>
      </c>
      <c r="AP424" t="str">
        <f t="shared" si="291"/>
        <v/>
      </c>
      <c r="AQ424" t="str">
        <f t="shared" si="292"/>
        <v/>
      </c>
      <c r="AR424" t="str">
        <f t="shared" si="293"/>
        <v/>
      </c>
      <c r="AS424" t="str">
        <f t="shared" si="294"/>
        <v/>
      </c>
      <c r="AT424" t="str">
        <f t="shared" si="295"/>
        <v/>
      </c>
      <c r="AU424" t="str">
        <f t="shared" si="296"/>
        <v/>
      </c>
      <c r="AV424" t="str">
        <f t="shared" si="297"/>
        <v/>
      </c>
      <c r="AW424" t="str">
        <f t="shared" si="298"/>
        <v/>
      </c>
      <c r="AX424" t="str">
        <f t="shared" si="299"/>
        <v/>
      </c>
      <c r="AY424" t="str">
        <f t="shared" si="300"/>
        <v/>
      </c>
      <c r="AZ424" t="str">
        <f>IF(OR($A424="",$A424&lt;&gt;Ficha!$C$4),"",COUNTIF($A$2:$A424,Ficha!$C$4))</f>
        <v/>
      </c>
    </row>
    <row r="425" spans="1:52">
      <c r="A425" s="7" t="str">
        <f>IF(INDEX(Banco!$A:$A,ROW())="","",INDEX(Banco!$A:$A,ROW()))</f>
        <v/>
      </c>
      <c r="B425" s="7" t="str">
        <f>IF(INDEX(Banco!$B:$B,ROW())="","",INDEX(Banco!$B:$B,ROW()))</f>
        <v/>
      </c>
      <c r="C425" s="7" t="str">
        <f>IF(INDEX(Banco!$C:$C,ROW())="","",INDEX(Banco!$C:$C,ROW()))</f>
        <v/>
      </c>
      <c r="D425" s="8" t="str">
        <f>IF(INDEX(Banco!$D:$D,ROW())="","",INDEX(Banco!$D:$D,ROW()))</f>
        <v/>
      </c>
      <c r="E425" s="8" t="str">
        <f>IF(INDEX(Banco!$E:$E,ROW())="","",INDEX(Banco!$E:$E,ROW()))</f>
        <v/>
      </c>
      <c r="F425" s="9" t="str">
        <f>IF(INDEX(Banco!$F:$F,ROW())="","",INDEX(Banco!$F:$F,ROW()))</f>
        <v/>
      </c>
      <c r="G425" s="9" t="str">
        <f>IF(INDEX(Banco!$G:$G,ROW())="","",INDEX(Banco!$G:$G,ROW()))</f>
        <v/>
      </c>
      <c r="H425" s="7" t="str">
        <f>IF(INDEX(Banco!$H:$H,ROW())="","",INDEX(Banco!$H:$H,ROW()))</f>
        <v/>
      </c>
      <c r="I425" t="str">
        <f t="shared" si="258"/>
        <v/>
      </c>
      <c r="J425" s="10" t="str">
        <f t="shared" si="259"/>
        <v/>
      </c>
      <c r="K425" s="11" t="str">
        <f t="shared" si="260"/>
        <v>—</v>
      </c>
      <c r="L425" t="str">
        <f t="shared" si="261"/>
        <v/>
      </c>
      <c r="M425" s="11" t="str">
        <f t="shared" si="262"/>
        <v>—</v>
      </c>
      <c r="N425" t="str">
        <f t="shared" si="263"/>
        <v/>
      </c>
      <c r="O425" s="11" t="str">
        <f t="shared" si="264"/>
        <v>—</v>
      </c>
      <c r="P425" t="str">
        <f t="shared" si="265"/>
        <v/>
      </c>
      <c r="Q425" s="11" t="str">
        <f t="shared" si="266"/>
        <v>—</v>
      </c>
      <c r="R425" t="str">
        <f t="shared" si="267"/>
        <v/>
      </c>
      <c r="S425" t="str">
        <f t="shared" si="268"/>
        <v/>
      </c>
      <c r="T425" t="str">
        <f t="shared" si="269"/>
        <v/>
      </c>
      <c r="U425" t="str">
        <f t="shared" si="270"/>
        <v/>
      </c>
      <c r="V425" t="str">
        <f t="shared" si="271"/>
        <v/>
      </c>
      <c r="W425" t="str">
        <f t="shared" si="272"/>
        <v/>
      </c>
      <c r="X425" t="str">
        <f t="shared" si="273"/>
        <v/>
      </c>
      <c r="Y425" t="str">
        <f t="shared" si="274"/>
        <v/>
      </c>
      <c r="Z425" t="str">
        <f t="shared" si="275"/>
        <v/>
      </c>
      <c r="AA425" t="str">
        <f t="shared" si="276"/>
        <v/>
      </c>
      <c r="AB425" t="str">
        <f t="shared" si="277"/>
        <v/>
      </c>
      <c r="AC425" t="str">
        <f t="shared" si="278"/>
        <v/>
      </c>
      <c r="AD425" t="str">
        <f t="shared" si="279"/>
        <v/>
      </c>
      <c r="AE425" t="str">
        <f t="shared" si="280"/>
        <v/>
      </c>
      <c r="AF425" t="str">
        <f t="shared" si="281"/>
        <v/>
      </c>
      <c r="AG425" t="str">
        <f t="shared" si="282"/>
        <v/>
      </c>
      <c r="AH425" t="str">
        <f t="shared" si="283"/>
        <v/>
      </c>
      <c r="AI425" t="str">
        <f t="shared" si="284"/>
        <v/>
      </c>
      <c r="AJ425" t="str">
        <f t="shared" si="285"/>
        <v/>
      </c>
      <c r="AK425" t="str">
        <f t="shared" si="286"/>
        <v/>
      </c>
      <c r="AL425" t="str">
        <f t="shared" si="287"/>
        <v/>
      </c>
      <c r="AM425" t="str">
        <f t="shared" si="288"/>
        <v/>
      </c>
      <c r="AN425" t="str">
        <f t="shared" si="289"/>
        <v/>
      </c>
      <c r="AO425" t="str">
        <f t="shared" si="290"/>
        <v/>
      </c>
      <c r="AP425" t="str">
        <f t="shared" si="291"/>
        <v/>
      </c>
      <c r="AQ425" t="str">
        <f t="shared" si="292"/>
        <v/>
      </c>
      <c r="AR425" t="str">
        <f t="shared" si="293"/>
        <v/>
      </c>
      <c r="AS425" t="str">
        <f t="shared" si="294"/>
        <v/>
      </c>
      <c r="AT425" t="str">
        <f t="shared" si="295"/>
        <v/>
      </c>
      <c r="AU425" t="str">
        <f t="shared" si="296"/>
        <v/>
      </c>
      <c r="AV425" t="str">
        <f t="shared" si="297"/>
        <v/>
      </c>
      <c r="AW425" t="str">
        <f t="shared" si="298"/>
        <v/>
      </c>
      <c r="AX425" t="str">
        <f t="shared" si="299"/>
        <v/>
      </c>
      <c r="AY425" t="str">
        <f t="shared" si="300"/>
        <v/>
      </c>
      <c r="AZ425" t="str">
        <f>IF(OR($A425="",$A425&lt;&gt;Ficha!$C$4),"",COUNTIF($A$2:$A425,Ficha!$C$4))</f>
        <v/>
      </c>
    </row>
    <row r="426" spans="1:52">
      <c r="A426" s="7" t="str">
        <f>IF(INDEX(Banco!$A:$A,ROW())="","",INDEX(Banco!$A:$A,ROW()))</f>
        <v/>
      </c>
      <c r="B426" s="7" t="str">
        <f>IF(INDEX(Banco!$B:$B,ROW())="","",INDEX(Banco!$B:$B,ROW()))</f>
        <v/>
      </c>
      <c r="C426" s="7" t="str">
        <f>IF(INDEX(Banco!$C:$C,ROW())="","",INDEX(Banco!$C:$C,ROW()))</f>
        <v/>
      </c>
      <c r="D426" s="8" t="str">
        <f>IF(INDEX(Banco!$D:$D,ROW())="","",INDEX(Banco!$D:$D,ROW()))</f>
        <v/>
      </c>
      <c r="E426" s="8" t="str">
        <f>IF(INDEX(Banco!$E:$E,ROW())="","",INDEX(Banco!$E:$E,ROW()))</f>
        <v/>
      </c>
      <c r="F426" s="9" t="str">
        <f>IF(INDEX(Banco!$F:$F,ROW())="","",INDEX(Banco!$F:$F,ROW()))</f>
        <v/>
      </c>
      <c r="G426" s="9" t="str">
        <f>IF(INDEX(Banco!$G:$G,ROW())="","",INDEX(Banco!$G:$G,ROW()))</f>
        <v/>
      </c>
      <c r="H426" s="7" t="str">
        <f>IF(INDEX(Banco!$H:$H,ROW())="","",INDEX(Banco!$H:$H,ROW()))</f>
        <v/>
      </c>
      <c r="I426" t="str">
        <f t="shared" si="258"/>
        <v/>
      </c>
      <c r="J426" s="10" t="str">
        <f t="shared" si="259"/>
        <v/>
      </c>
      <c r="K426" s="11" t="str">
        <f t="shared" si="260"/>
        <v>—</v>
      </c>
      <c r="L426" t="str">
        <f t="shared" si="261"/>
        <v/>
      </c>
      <c r="M426" s="11" t="str">
        <f t="shared" si="262"/>
        <v>—</v>
      </c>
      <c r="N426" t="str">
        <f t="shared" si="263"/>
        <v/>
      </c>
      <c r="O426" s="11" t="str">
        <f t="shared" si="264"/>
        <v>—</v>
      </c>
      <c r="P426" t="str">
        <f t="shared" si="265"/>
        <v/>
      </c>
      <c r="Q426" s="11" t="str">
        <f t="shared" si="266"/>
        <v>—</v>
      </c>
      <c r="R426" t="str">
        <f t="shared" si="267"/>
        <v/>
      </c>
      <c r="S426" t="str">
        <f t="shared" si="268"/>
        <v/>
      </c>
      <c r="T426" t="str">
        <f t="shared" si="269"/>
        <v/>
      </c>
      <c r="U426" t="str">
        <f t="shared" si="270"/>
        <v/>
      </c>
      <c r="V426" t="str">
        <f t="shared" si="271"/>
        <v/>
      </c>
      <c r="W426" t="str">
        <f t="shared" si="272"/>
        <v/>
      </c>
      <c r="X426" t="str">
        <f t="shared" si="273"/>
        <v/>
      </c>
      <c r="Y426" t="str">
        <f t="shared" si="274"/>
        <v/>
      </c>
      <c r="Z426" t="str">
        <f t="shared" si="275"/>
        <v/>
      </c>
      <c r="AA426" t="str">
        <f t="shared" si="276"/>
        <v/>
      </c>
      <c r="AB426" t="str">
        <f t="shared" si="277"/>
        <v/>
      </c>
      <c r="AC426" t="str">
        <f t="shared" si="278"/>
        <v/>
      </c>
      <c r="AD426" t="str">
        <f t="shared" si="279"/>
        <v/>
      </c>
      <c r="AE426" t="str">
        <f t="shared" si="280"/>
        <v/>
      </c>
      <c r="AF426" t="str">
        <f t="shared" si="281"/>
        <v/>
      </c>
      <c r="AG426" t="str">
        <f t="shared" si="282"/>
        <v/>
      </c>
      <c r="AH426" t="str">
        <f t="shared" si="283"/>
        <v/>
      </c>
      <c r="AI426" t="str">
        <f t="shared" si="284"/>
        <v/>
      </c>
      <c r="AJ426" t="str">
        <f t="shared" si="285"/>
        <v/>
      </c>
      <c r="AK426" t="str">
        <f t="shared" si="286"/>
        <v/>
      </c>
      <c r="AL426" t="str">
        <f t="shared" si="287"/>
        <v/>
      </c>
      <c r="AM426" t="str">
        <f t="shared" si="288"/>
        <v/>
      </c>
      <c r="AN426" t="str">
        <f t="shared" si="289"/>
        <v/>
      </c>
      <c r="AO426" t="str">
        <f t="shared" si="290"/>
        <v/>
      </c>
      <c r="AP426" t="str">
        <f t="shared" si="291"/>
        <v/>
      </c>
      <c r="AQ426" t="str">
        <f t="shared" si="292"/>
        <v/>
      </c>
      <c r="AR426" t="str">
        <f t="shared" si="293"/>
        <v/>
      </c>
      <c r="AS426" t="str">
        <f t="shared" si="294"/>
        <v/>
      </c>
      <c r="AT426" t="str">
        <f t="shared" si="295"/>
        <v/>
      </c>
      <c r="AU426" t="str">
        <f t="shared" si="296"/>
        <v/>
      </c>
      <c r="AV426" t="str">
        <f t="shared" si="297"/>
        <v/>
      </c>
      <c r="AW426" t="str">
        <f t="shared" si="298"/>
        <v/>
      </c>
      <c r="AX426" t="str">
        <f t="shared" si="299"/>
        <v/>
      </c>
      <c r="AY426" t="str">
        <f t="shared" si="300"/>
        <v/>
      </c>
      <c r="AZ426" t="str">
        <f>IF(OR($A426="",$A426&lt;&gt;Ficha!$C$4),"",COUNTIF($A$2:$A426,Ficha!$C$4))</f>
        <v/>
      </c>
    </row>
    <row r="427" spans="1:52">
      <c r="A427" s="7" t="str">
        <f>IF(INDEX(Banco!$A:$A,ROW())="","",INDEX(Banco!$A:$A,ROW()))</f>
        <v/>
      </c>
      <c r="B427" s="7" t="str">
        <f>IF(INDEX(Banco!$B:$B,ROW())="","",INDEX(Banco!$B:$B,ROW()))</f>
        <v/>
      </c>
      <c r="C427" s="7" t="str">
        <f>IF(INDEX(Banco!$C:$C,ROW())="","",INDEX(Banco!$C:$C,ROW()))</f>
        <v/>
      </c>
      <c r="D427" s="8" t="str">
        <f>IF(INDEX(Banco!$D:$D,ROW())="","",INDEX(Banco!$D:$D,ROW()))</f>
        <v/>
      </c>
      <c r="E427" s="8" t="str">
        <f>IF(INDEX(Banco!$E:$E,ROW())="","",INDEX(Banco!$E:$E,ROW()))</f>
        <v/>
      </c>
      <c r="F427" s="9" t="str">
        <f>IF(INDEX(Banco!$F:$F,ROW())="","",INDEX(Banco!$F:$F,ROW()))</f>
        <v/>
      </c>
      <c r="G427" s="9" t="str">
        <f>IF(INDEX(Banco!$G:$G,ROW())="","",INDEX(Banco!$G:$G,ROW()))</f>
        <v/>
      </c>
      <c r="H427" s="7" t="str">
        <f>IF(INDEX(Banco!$H:$H,ROW())="","",INDEX(Banco!$H:$H,ROW()))</f>
        <v/>
      </c>
      <c r="I427" t="str">
        <f t="shared" si="258"/>
        <v/>
      </c>
      <c r="J427" s="10" t="str">
        <f t="shared" si="259"/>
        <v/>
      </c>
      <c r="K427" s="11" t="str">
        <f t="shared" si="260"/>
        <v>—</v>
      </c>
      <c r="L427" t="str">
        <f t="shared" si="261"/>
        <v/>
      </c>
      <c r="M427" s="11" t="str">
        <f t="shared" si="262"/>
        <v>—</v>
      </c>
      <c r="N427" t="str">
        <f t="shared" si="263"/>
        <v/>
      </c>
      <c r="O427" s="11" t="str">
        <f t="shared" si="264"/>
        <v>—</v>
      </c>
      <c r="P427" t="str">
        <f t="shared" si="265"/>
        <v/>
      </c>
      <c r="Q427" s="11" t="str">
        <f t="shared" si="266"/>
        <v>—</v>
      </c>
      <c r="R427" t="str">
        <f t="shared" si="267"/>
        <v/>
      </c>
      <c r="S427" t="str">
        <f t="shared" si="268"/>
        <v/>
      </c>
      <c r="T427" t="str">
        <f t="shared" si="269"/>
        <v/>
      </c>
      <c r="U427" t="str">
        <f t="shared" si="270"/>
        <v/>
      </c>
      <c r="V427" t="str">
        <f t="shared" si="271"/>
        <v/>
      </c>
      <c r="W427" t="str">
        <f t="shared" si="272"/>
        <v/>
      </c>
      <c r="X427" t="str">
        <f t="shared" si="273"/>
        <v/>
      </c>
      <c r="Y427" t="str">
        <f t="shared" si="274"/>
        <v/>
      </c>
      <c r="Z427" t="str">
        <f t="shared" si="275"/>
        <v/>
      </c>
      <c r="AA427" t="str">
        <f t="shared" si="276"/>
        <v/>
      </c>
      <c r="AB427" t="str">
        <f t="shared" si="277"/>
        <v/>
      </c>
      <c r="AC427" t="str">
        <f t="shared" si="278"/>
        <v/>
      </c>
      <c r="AD427" t="str">
        <f t="shared" si="279"/>
        <v/>
      </c>
      <c r="AE427" t="str">
        <f t="shared" si="280"/>
        <v/>
      </c>
      <c r="AF427" t="str">
        <f t="shared" si="281"/>
        <v/>
      </c>
      <c r="AG427" t="str">
        <f t="shared" si="282"/>
        <v/>
      </c>
      <c r="AH427" t="str">
        <f t="shared" si="283"/>
        <v/>
      </c>
      <c r="AI427" t="str">
        <f t="shared" si="284"/>
        <v/>
      </c>
      <c r="AJ427" t="str">
        <f t="shared" si="285"/>
        <v/>
      </c>
      <c r="AK427" t="str">
        <f t="shared" si="286"/>
        <v/>
      </c>
      <c r="AL427" t="str">
        <f t="shared" si="287"/>
        <v/>
      </c>
      <c r="AM427" t="str">
        <f t="shared" si="288"/>
        <v/>
      </c>
      <c r="AN427" t="str">
        <f t="shared" si="289"/>
        <v/>
      </c>
      <c r="AO427" t="str">
        <f t="shared" si="290"/>
        <v/>
      </c>
      <c r="AP427" t="str">
        <f t="shared" si="291"/>
        <v/>
      </c>
      <c r="AQ427" t="str">
        <f t="shared" si="292"/>
        <v/>
      </c>
      <c r="AR427" t="str">
        <f t="shared" si="293"/>
        <v/>
      </c>
      <c r="AS427" t="str">
        <f t="shared" si="294"/>
        <v/>
      </c>
      <c r="AT427" t="str">
        <f t="shared" si="295"/>
        <v/>
      </c>
      <c r="AU427" t="str">
        <f t="shared" si="296"/>
        <v/>
      </c>
      <c r="AV427" t="str">
        <f t="shared" si="297"/>
        <v/>
      </c>
      <c r="AW427" t="str">
        <f t="shared" si="298"/>
        <v/>
      </c>
      <c r="AX427" t="str">
        <f t="shared" si="299"/>
        <v/>
      </c>
      <c r="AY427" t="str">
        <f t="shared" si="300"/>
        <v/>
      </c>
      <c r="AZ427" t="str">
        <f>IF(OR($A427="",$A427&lt;&gt;Ficha!$C$4),"",COUNTIF($A$2:$A427,Ficha!$C$4))</f>
        <v/>
      </c>
    </row>
    <row r="428" spans="1:52">
      <c r="A428" s="7" t="str">
        <f>IF(INDEX(Banco!$A:$A,ROW())="","",INDEX(Banco!$A:$A,ROW()))</f>
        <v/>
      </c>
      <c r="B428" s="7" t="str">
        <f>IF(INDEX(Banco!$B:$B,ROW())="","",INDEX(Banco!$B:$B,ROW()))</f>
        <v/>
      </c>
      <c r="C428" s="7" t="str">
        <f>IF(INDEX(Banco!$C:$C,ROW())="","",INDEX(Banco!$C:$C,ROW()))</f>
        <v/>
      </c>
      <c r="D428" s="8" t="str">
        <f>IF(INDEX(Banco!$D:$D,ROW())="","",INDEX(Banco!$D:$D,ROW()))</f>
        <v/>
      </c>
      <c r="E428" s="8" t="str">
        <f>IF(INDEX(Banco!$E:$E,ROW())="","",INDEX(Banco!$E:$E,ROW()))</f>
        <v/>
      </c>
      <c r="F428" s="9" t="str">
        <f>IF(INDEX(Banco!$F:$F,ROW())="","",INDEX(Banco!$F:$F,ROW()))</f>
        <v/>
      </c>
      <c r="G428" s="9" t="str">
        <f>IF(INDEX(Banco!$G:$G,ROW())="","",INDEX(Banco!$G:$G,ROW()))</f>
        <v/>
      </c>
      <c r="H428" s="7" t="str">
        <f>IF(INDEX(Banco!$H:$H,ROW())="","",INDEX(Banco!$H:$H,ROW()))</f>
        <v/>
      </c>
      <c r="I428" t="str">
        <f t="shared" si="258"/>
        <v/>
      </c>
      <c r="J428" s="10" t="str">
        <f t="shared" si="259"/>
        <v/>
      </c>
      <c r="K428" s="11" t="str">
        <f t="shared" si="260"/>
        <v>—</v>
      </c>
      <c r="L428" t="str">
        <f t="shared" si="261"/>
        <v/>
      </c>
      <c r="M428" s="11" t="str">
        <f t="shared" si="262"/>
        <v>—</v>
      </c>
      <c r="N428" t="str">
        <f t="shared" si="263"/>
        <v/>
      </c>
      <c r="O428" s="11" t="str">
        <f t="shared" si="264"/>
        <v>—</v>
      </c>
      <c r="P428" t="str">
        <f t="shared" si="265"/>
        <v/>
      </c>
      <c r="Q428" s="11" t="str">
        <f t="shared" si="266"/>
        <v>—</v>
      </c>
      <c r="R428" t="str">
        <f t="shared" si="267"/>
        <v/>
      </c>
      <c r="S428" t="str">
        <f t="shared" si="268"/>
        <v/>
      </c>
      <c r="T428" t="str">
        <f t="shared" si="269"/>
        <v/>
      </c>
      <c r="U428" t="str">
        <f t="shared" si="270"/>
        <v/>
      </c>
      <c r="V428" t="str">
        <f t="shared" si="271"/>
        <v/>
      </c>
      <c r="W428" t="str">
        <f t="shared" si="272"/>
        <v/>
      </c>
      <c r="X428" t="str">
        <f t="shared" si="273"/>
        <v/>
      </c>
      <c r="Y428" t="str">
        <f t="shared" si="274"/>
        <v/>
      </c>
      <c r="Z428" t="str">
        <f t="shared" si="275"/>
        <v/>
      </c>
      <c r="AA428" t="str">
        <f t="shared" si="276"/>
        <v/>
      </c>
      <c r="AB428" t="str">
        <f t="shared" si="277"/>
        <v/>
      </c>
      <c r="AC428" t="str">
        <f t="shared" si="278"/>
        <v/>
      </c>
      <c r="AD428" t="str">
        <f t="shared" si="279"/>
        <v/>
      </c>
      <c r="AE428" t="str">
        <f t="shared" si="280"/>
        <v/>
      </c>
      <c r="AF428" t="str">
        <f t="shared" si="281"/>
        <v/>
      </c>
      <c r="AG428" t="str">
        <f t="shared" si="282"/>
        <v/>
      </c>
      <c r="AH428" t="str">
        <f t="shared" si="283"/>
        <v/>
      </c>
      <c r="AI428" t="str">
        <f t="shared" si="284"/>
        <v/>
      </c>
      <c r="AJ428" t="str">
        <f t="shared" si="285"/>
        <v/>
      </c>
      <c r="AK428" t="str">
        <f t="shared" si="286"/>
        <v/>
      </c>
      <c r="AL428" t="str">
        <f t="shared" si="287"/>
        <v/>
      </c>
      <c r="AM428" t="str">
        <f t="shared" si="288"/>
        <v/>
      </c>
      <c r="AN428" t="str">
        <f t="shared" si="289"/>
        <v/>
      </c>
      <c r="AO428" t="str">
        <f t="shared" si="290"/>
        <v/>
      </c>
      <c r="AP428" t="str">
        <f t="shared" si="291"/>
        <v/>
      </c>
      <c r="AQ428" t="str">
        <f t="shared" si="292"/>
        <v/>
      </c>
      <c r="AR428" t="str">
        <f t="shared" si="293"/>
        <v/>
      </c>
      <c r="AS428" t="str">
        <f t="shared" si="294"/>
        <v/>
      </c>
      <c r="AT428" t="str">
        <f t="shared" si="295"/>
        <v/>
      </c>
      <c r="AU428" t="str">
        <f t="shared" si="296"/>
        <v/>
      </c>
      <c r="AV428" t="str">
        <f t="shared" si="297"/>
        <v/>
      </c>
      <c r="AW428" t="str">
        <f t="shared" si="298"/>
        <v/>
      </c>
      <c r="AX428" t="str">
        <f t="shared" si="299"/>
        <v/>
      </c>
      <c r="AY428" t="str">
        <f t="shared" si="300"/>
        <v/>
      </c>
      <c r="AZ428" t="str">
        <f>IF(OR($A428="",$A428&lt;&gt;Ficha!$C$4),"",COUNTIF($A$2:$A428,Ficha!$C$4))</f>
        <v/>
      </c>
    </row>
    <row r="429" spans="1:52">
      <c r="A429" s="7" t="str">
        <f>IF(INDEX(Banco!$A:$A,ROW())="","",INDEX(Banco!$A:$A,ROW()))</f>
        <v/>
      </c>
      <c r="B429" s="7" t="str">
        <f>IF(INDEX(Banco!$B:$B,ROW())="","",INDEX(Banco!$B:$B,ROW()))</f>
        <v/>
      </c>
      <c r="C429" s="7" t="str">
        <f>IF(INDEX(Banco!$C:$C,ROW())="","",INDEX(Banco!$C:$C,ROW()))</f>
        <v/>
      </c>
      <c r="D429" s="8" t="str">
        <f>IF(INDEX(Banco!$D:$D,ROW())="","",INDEX(Banco!$D:$D,ROW()))</f>
        <v/>
      </c>
      <c r="E429" s="8" t="str">
        <f>IF(INDEX(Banco!$E:$E,ROW())="","",INDEX(Banco!$E:$E,ROW()))</f>
        <v/>
      </c>
      <c r="F429" s="9" t="str">
        <f>IF(INDEX(Banco!$F:$F,ROW())="","",INDEX(Banco!$F:$F,ROW()))</f>
        <v/>
      </c>
      <c r="G429" s="9" t="str">
        <f>IF(INDEX(Banco!$G:$G,ROW())="","",INDEX(Banco!$G:$G,ROW()))</f>
        <v/>
      </c>
      <c r="H429" s="7" t="str">
        <f>IF(INDEX(Banco!$H:$H,ROW())="","",INDEX(Banco!$H:$H,ROW()))</f>
        <v/>
      </c>
      <c r="I429" t="str">
        <f t="shared" si="258"/>
        <v/>
      </c>
      <c r="J429" s="10" t="str">
        <f t="shared" si="259"/>
        <v/>
      </c>
      <c r="K429" s="11" t="str">
        <f t="shared" si="260"/>
        <v>—</v>
      </c>
      <c r="L429" t="str">
        <f t="shared" si="261"/>
        <v/>
      </c>
      <c r="M429" s="11" t="str">
        <f t="shared" si="262"/>
        <v>—</v>
      </c>
      <c r="N429" t="str">
        <f t="shared" si="263"/>
        <v/>
      </c>
      <c r="O429" s="11" t="str">
        <f t="shared" si="264"/>
        <v>—</v>
      </c>
      <c r="P429" t="str">
        <f t="shared" si="265"/>
        <v/>
      </c>
      <c r="Q429" s="11" t="str">
        <f t="shared" si="266"/>
        <v>—</v>
      </c>
      <c r="R429" t="str">
        <f t="shared" si="267"/>
        <v/>
      </c>
      <c r="S429" t="str">
        <f t="shared" si="268"/>
        <v/>
      </c>
      <c r="T429" t="str">
        <f t="shared" si="269"/>
        <v/>
      </c>
      <c r="U429" t="str">
        <f t="shared" si="270"/>
        <v/>
      </c>
      <c r="V429" t="str">
        <f t="shared" si="271"/>
        <v/>
      </c>
      <c r="W429" t="str">
        <f t="shared" si="272"/>
        <v/>
      </c>
      <c r="X429" t="str">
        <f t="shared" si="273"/>
        <v/>
      </c>
      <c r="Y429" t="str">
        <f t="shared" si="274"/>
        <v/>
      </c>
      <c r="Z429" t="str">
        <f t="shared" si="275"/>
        <v/>
      </c>
      <c r="AA429" t="str">
        <f t="shared" si="276"/>
        <v/>
      </c>
      <c r="AB429" t="str">
        <f t="shared" si="277"/>
        <v/>
      </c>
      <c r="AC429" t="str">
        <f t="shared" si="278"/>
        <v/>
      </c>
      <c r="AD429" t="str">
        <f t="shared" si="279"/>
        <v/>
      </c>
      <c r="AE429" t="str">
        <f t="shared" si="280"/>
        <v/>
      </c>
      <c r="AF429" t="str">
        <f t="shared" si="281"/>
        <v/>
      </c>
      <c r="AG429" t="str">
        <f t="shared" si="282"/>
        <v/>
      </c>
      <c r="AH429" t="str">
        <f t="shared" si="283"/>
        <v/>
      </c>
      <c r="AI429" t="str">
        <f t="shared" si="284"/>
        <v/>
      </c>
      <c r="AJ429" t="str">
        <f t="shared" si="285"/>
        <v/>
      </c>
      <c r="AK429" t="str">
        <f t="shared" si="286"/>
        <v/>
      </c>
      <c r="AL429" t="str">
        <f t="shared" si="287"/>
        <v/>
      </c>
      <c r="AM429" t="str">
        <f t="shared" si="288"/>
        <v/>
      </c>
      <c r="AN429" t="str">
        <f t="shared" si="289"/>
        <v/>
      </c>
      <c r="AO429" t="str">
        <f t="shared" si="290"/>
        <v/>
      </c>
      <c r="AP429" t="str">
        <f t="shared" si="291"/>
        <v/>
      </c>
      <c r="AQ429" t="str">
        <f t="shared" si="292"/>
        <v/>
      </c>
      <c r="AR429" t="str">
        <f t="shared" si="293"/>
        <v/>
      </c>
      <c r="AS429" t="str">
        <f t="shared" si="294"/>
        <v/>
      </c>
      <c r="AT429" t="str">
        <f t="shared" si="295"/>
        <v/>
      </c>
      <c r="AU429" t="str">
        <f t="shared" si="296"/>
        <v/>
      </c>
      <c r="AV429" t="str">
        <f t="shared" si="297"/>
        <v/>
      </c>
      <c r="AW429" t="str">
        <f t="shared" si="298"/>
        <v/>
      </c>
      <c r="AX429" t="str">
        <f t="shared" si="299"/>
        <v/>
      </c>
      <c r="AY429" t="str">
        <f t="shared" si="300"/>
        <v/>
      </c>
      <c r="AZ429" t="str">
        <f>IF(OR($A429="",$A429&lt;&gt;Ficha!$C$4),"",COUNTIF($A$2:$A429,Ficha!$C$4))</f>
        <v/>
      </c>
    </row>
    <row r="430" spans="1:52">
      <c r="A430" s="7" t="str">
        <f>IF(INDEX(Banco!$A:$A,ROW())="","",INDEX(Banco!$A:$A,ROW()))</f>
        <v/>
      </c>
      <c r="B430" s="7" t="str">
        <f>IF(INDEX(Banco!$B:$B,ROW())="","",INDEX(Banco!$B:$B,ROW()))</f>
        <v/>
      </c>
      <c r="C430" s="7" t="str">
        <f>IF(INDEX(Banco!$C:$C,ROW())="","",INDEX(Banco!$C:$C,ROW()))</f>
        <v/>
      </c>
      <c r="D430" s="8" t="str">
        <f>IF(INDEX(Banco!$D:$D,ROW())="","",INDEX(Banco!$D:$D,ROW()))</f>
        <v/>
      </c>
      <c r="E430" s="8" t="str">
        <f>IF(INDEX(Banco!$E:$E,ROW())="","",INDEX(Banco!$E:$E,ROW()))</f>
        <v/>
      </c>
      <c r="F430" s="9" t="str">
        <f>IF(INDEX(Banco!$F:$F,ROW())="","",INDEX(Banco!$F:$F,ROW()))</f>
        <v/>
      </c>
      <c r="G430" s="9" t="str">
        <f>IF(INDEX(Banco!$G:$G,ROW())="","",INDEX(Banco!$G:$G,ROW()))</f>
        <v/>
      </c>
      <c r="H430" s="7" t="str">
        <f>IF(INDEX(Banco!$H:$H,ROW())="","",INDEX(Banco!$H:$H,ROW()))</f>
        <v/>
      </c>
      <c r="I430" t="str">
        <f t="shared" si="258"/>
        <v/>
      </c>
      <c r="J430" s="10" t="str">
        <f t="shared" si="259"/>
        <v/>
      </c>
      <c r="K430" s="11" t="str">
        <f t="shared" si="260"/>
        <v>—</v>
      </c>
      <c r="L430" t="str">
        <f t="shared" si="261"/>
        <v/>
      </c>
      <c r="M430" s="11" t="str">
        <f t="shared" si="262"/>
        <v>—</v>
      </c>
      <c r="N430" t="str">
        <f t="shared" si="263"/>
        <v/>
      </c>
      <c r="O430" s="11" t="str">
        <f t="shared" si="264"/>
        <v>—</v>
      </c>
      <c r="P430" t="str">
        <f t="shared" si="265"/>
        <v/>
      </c>
      <c r="Q430" s="11" t="str">
        <f t="shared" si="266"/>
        <v>—</v>
      </c>
      <c r="R430" t="str">
        <f t="shared" si="267"/>
        <v/>
      </c>
      <c r="S430" t="str">
        <f t="shared" si="268"/>
        <v/>
      </c>
      <c r="T430" t="str">
        <f t="shared" si="269"/>
        <v/>
      </c>
      <c r="U430" t="str">
        <f t="shared" si="270"/>
        <v/>
      </c>
      <c r="V430" t="str">
        <f t="shared" si="271"/>
        <v/>
      </c>
      <c r="W430" t="str">
        <f t="shared" si="272"/>
        <v/>
      </c>
      <c r="X430" t="str">
        <f t="shared" si="273"/>
        <v/>
      </c>
      <c r="Y430" t="str">
        <f t="shared" si="274"/>
        <v/>
      </c>
      <c r="Z430" t="str">
        <f t="shared" si="275"/>
        <v/>
      </c>
      <c r="AA430" t="str">
        <f t="shared" si="276"/>
        <v/>
      </c>
      <c r="AB430" t="str">
        <f t="shared" si="277"/>
        <v/>
      </c>
      <c r="AC430" t="str">
        <f t="shared" si="278"/>
        <v/>
      </c>
      <c r="AD430" t="str">
        <f t="shared" si="279"/>
        <v/>
      </c>
      <c r="AE430" t="str">
        <f t="shared" si="280"/>
        <v/>
      </c>
      <c r="AF430" t="str">
        <f t="shared" si="281"/>
        <v/>
      </c>
      <c r="AG430" t="str">
        <f t="shared" si="282"/>
        <v/>
      </c>
      <c r="AH430" t="str">
        <f t="shared" si="283"/>
        <v/>
      </c>
      <c r="AI430" t="str">
        <f t="shared" si="284"/>
        <v/>
      </c>
      <c r="AJ430" t="str">
        <f t="shared" si="285"/>
        <v/>
      </c>
      <c r="AK430" t="str">
        <f t="shared" si="286"/>
        <v/>
      </c>
      <c r="AL430" t="str">
        <f t="shared" si="287"/>
        <v/>
      </c>
      <c r="AM430" t="str">
        <f t="shared" si="288"/>
        <v/>
      </c>
      <c r="AN430" t="str">
        <f t="shared" si="289"/>
        <v/>
      </c>
      <c r="AO430" t="str">
        <f t="shared" si="290"/>
        <v/>
      </c>
      <c r="AP430" t="str">
        <f t="shared" si="291"/>
        <v/>
      </c>
      <c r="AQ430" t="str">
        <f t="shared" si="292"/>
        <v/>
      </c>
      <c r="AR430" t="str">
        <f t="shared" si="293"/>
        <v/>
      </c>
      <c r="AS430" t="str">
        <f t="shared" si="294"/>
        <v/>
      </c>
      <c r="AT430" t="str">
        <f t="shared" si="295"/>
        <v/>
      </c>
      <c r="AU430" t="str">
        <f t="shared" si="296"/>
        <v/>
      </c>
      <c r="AV430" t="str">
        <f t="shared" si="297"/>
        <v/>
      </c>
      <c r="AW430" t="str">
        <f t="shared" si="298"/>
        <v/>
      </c>
      <c r="AX430" t="str">
        <f t="shared" si="299"/>
        <v/>
      </c>
      <c r="AY430" t="str">
        <f t="shared" si="300"/>
        <v/>
      </c>
      <c r="AZ430" t="str">
        <f>IF(OR($A430="",$A430&lt;&gt;Ficha!$C$4),"",COUNTIF($A$2:$A430,Ficha!$C$4))</f>
        <v/>
      </c>
    </row>
    <row r="431" spans="1:52">
      <c r="A431" s="7" t="str">
        <f>IF(INDEX(Banco!$A:$A,ROW())="","",INDEX(Banco!$A:$A,ROW()))</f>
        <v/>
      </c>
      <c r="B431" s="7" t="str">
        <f>IF(INDEX(Banco!$B:$B,ROW())="","",INDEX(Banco!$B:$B,ROW()))</f>
        <v/>
      </c>
      <c r="C431" s="7" t="str">
        <f>IF(INDEX(Banco!$C:$C,ROW())="","",INDEX(Banco!$C:$C,ROW()))</f>
        <v/>
      </c>
      <c r="D431" s="8" t="str">
        <f>IF(INDEX(Banco!$D:$D,ROW())="","",INDEX(Banco!$D:$D,ROW()))</f>
        <v/>
      </c>
      <c r="E431" s="8" t="str">
        <f>IF(INDEX(Banco!$E:$E,ROW())="","",INDEX(Banco!$E:$E,ROW()))</f>
        <v/>
      </c>
      <c r="F431" s="9" t="str">
        <f>IF(INDEX(Banco!$F:$F,ROW())="","",INDEX(Banco!$F:$F,ROW()))</f>
        <v/>
      </c>
      <c r="G431" s="9" t="str">
        <f>IF(INDEX(Banco!$G:$G,ROW())="","",INDEX(Banco!$G:$G,ROW()))</f>
        <v/>
      </c>
      <c r="H431" s="7" t="str">
        <f>IF(INDEX(Banco!$H:$H,ROW())="","",INDEX(Banco!$H:$H,ROW()))</f>
        <v/>
      </c>
      <c r="I431" t="str">
        <f t="shared" si="258"/>
        <v/>
      </c>
      <c r="J431" s="10" t="str">
        <f t="shared" si="259"/>
        <v/>
      </c>
      <c r="K431" s="11" t="str">
        <f t="shared" si="260"/>
        <v>—</v>
      </c>
      <c r="L431" t="str">
        <f t="shared" si="261"/>
        <v/>
      </c>
      <c r="M431" s="11" t="str">
        <f t="shared" si="262"/>
        <v>—</v>
      </c>
      <c r="N431" t="str">
        <f t="shared" si="263"/>
        <v/>
      </c>
      <c r="O431" s="11" t="str">
        <f t="shared" si="264"/>
        <v>—</v>
      </c>
      <c r="P431" t="str">
        <f t="shared" si="265"/>
        <v/>
      </c>
      <c r="Q431" s="11" t="str">
        <f t="shared" si="266"/>
        <v>—</v>
      </c>
      <c r="R431" t="str">
        <f t="shared" si="267"/>
        <v/>
      </c>
      <c r="S431" t="str">
        <f t="shared" si="268"/>
        <v/>
      </c>
      <c r="T431" t="str">
        <f t="shared" si="269"/>
        <v/>
      </c>
      <c r="U431" t="str">
        <f t="shared" si="270"/>
        <v/>
      </c>
      <c r="V431" t="str">
        <f t="shared" si="271"/>
        <v/>
      </c>
      <c r="W431" t="str">
        <f t="shared" si="272"/>
        <v/>
      </c>
      <c r="X431" t="str">
        <f t="shared" si="273"/>
        <v/>
      </c>
      <c r="Y431" t="str">
        <f t="shared" si="274"/>
        <v/>
      </c>
      <c r="Z431" t="str">
        <f t="shared" si="275"/>
        <v/>
      </c>
      <c r="AA431" t="str">
        <f t="shared" si="276"/>
        <v/>
      </c>
      <c r="AB431" t="str">
        <f t="shared" si="277"/>
        <v/>
      </c>
      <c r="AC431" t="str">
        <f t="shared" si="278"/>
        <v/>
      </c>
      <c r="AD431" t="str">
        <f t="shared" si="279"/>
        <v/>
      </c>
      <c r="AE431" t="str">
        <f t="shared" si="280"/>
        <v/>
      </c>
      <c r="AF431" t="str">
        <f t="shared" si="281"/>
        <v/>
      </c>
      <c r="AG431" t="str">
        <f t="shared" si="282"/>
        <v/>
      </c>
      <c r="AH431" t="str">
        <f t="shared" si="283"/>
        <v/>
      </c>
      <c r="AI431" t="str">
        <f t="shared" si="284"/>
        <v/>
      </c>
      <c r="AJ431" t="str">
        <f t="shared" si="285"/>
        <v/>
      </c>
      <c r="AK431" t="str">
        <f t="shared" si="286"/>
        <v/>
      </c>
      <c r="AL431" t="str">
        <f t="shared" si="287"/>
        <v/>
      </c>
      <c r="AM431" t="str">
        <f t="shared" si="288"/>
        <v/>
      </c>
      <c r="AN431" t="str">
        <f t="shared" si="289"/>
        <v/>
      </c>
      <c r="AO431" t="str">
        <f t="shared" si="290"/>
        <v/>
      </c>
      <c r="AP431" t="str">
        <f t="shared" si="291"/>
        <v/>
      </c>
      <c r="AQ431" t="str">
        <f t="shared" si="292"/>
        <v/>
      </c>
      <c r="AR431" t="str">
        <f t="shared" si="293"/>
        <v/>
      </c>
      <c r="AS431" t="str">
        <f t="shared" si="294"/>
        <v/>
      </c>
      <c r="AT431" t="str">
        <f t="shared" si="295"/>
        <v/>
      </c>
      <c r="AU431" t="str">
        <f t="shared" si="296"/>
        <v/>
      </c>
      <c r="AV431" t="str">
        <f t="shared" si="297"/>
        <v/>
      </c>
      <c r="AW431" t="str">
        <f t="shared" si="298"/>
        <v/>
      </c>
      <c r="AX431" t="str">
        <f t="shared" si="299"/>
        <v/>
      </c>
      <c r="AY431" t="str">
        <f t="shared" si="300"/>
        <v/>
      </c>
      <c r="AZ431" t="str">
        <f>IF(OR($A431="",$A431&lt;&gt;Ficha!$C$4),"",COUNTIF($A$2:$A431,Ficha!$C$4))</f>
        <v/>
      </c>
    </row>
    <row r="432" spans="1:52">
      <c r="A432" s="7" t="str">
        <f>IF(INDEX(Banco!$A:$A,ROW())="","",INDEX(Banco!$A:$A,ROW()))</f>
        <v/>
      </c>
      <c r="B432" s="7" t="str">
        <f>IF(INDEX(Banco!$B:$B,ROW())="","",INDEX(Banco!$B:$B,ROW()))</f>
        <v/>
      </c>
      <c r="C432" s="7" t="str">
        <f>IF(INDEX(Banco!$C:$C,ROW())="","",INDEX(Banco!$C:$C,ROW()))</f>
        <v/>
      </c>
      <c r="D432" s="8" t="str">
        <f>IF(INDEX(Banco!$D:$D,ROW())="","",INDEX(Banco!$D:$D,ROW()))</f>
        <v/>
      </c>
      <c r="E432" s="8" t="str">
        <f>IF(INDEX(Banco!$E:$E,ROW())="","",INDEX(Banco!$E:$E,ROW()))</f>
        <v/>
      </c>
      <c r="F432" s="9" t="str">
        <f>IF(INDEX(Banco!$F:$F,ROW())="","",INDEX(Banco!$F:$F,ROW()))</f>
        <v/>
      </c>
      <c r="G432" s="9" t="str">
        <f>IF(INDEX(Banco!$G:$G,ROW())="","",INDEX(Banco!$G:$G,ROW()))</f>
        <v/>
      </c>
      <c r="H432" s="7" t="str">
        <f>IF(INDEX(Banco!$H:$H,ROW())="","",INDEX(Banco!$H:$H,ROW()))</f>
        <v/>
      </c>
      <c r="I432" t="str">
        <f t="shared" si="258"/>
        <v/>
      </c>
      <c r="J432" s="10" t="str">
        <f t="shared" si="259"/>
        <v/>
      </c>
      <c r="K432" s="11" t="str">
        <f t="shared" si="260"/>
        <v>—</v>
      </c>
      <c r="L432" t="str">
        <f t="shared" si="261"/>
        <v/>
      </c>
      <c r="M432" s="11" t="str">
        <f t="shared" si="262"/>
        <v>—</v>
      </c>
      <c r="N432" t="str">
        <f t="shared" si="263"/>
        <v/>
      </c>
      <c r="O432" s="11" t="str">
        <f t="shared" si="264"/>
        <v>—</v>
      </c>
      <c r="P432" t="str">
        <f t="shared" si="265"/>
        <v/>
      </c>
      <c r="Q432" s="11" t="str">
        <f t="shared" si="266"/>
        <v>—</v>
      </c>
      <c r="R432" t="str">
        <f t="shared" si="267"/>
        <v/>
      </c>
      <c r="S432" t="str">
        <f t="shared" si="268"/>
        <v/>
      </c>
      <c r="T432" t="str">
        <f t="shared" si="269"/>
        <v/>
      </c>
      <c r="U432" t="str">
        <f t="shared" si="270"/>
        <v/>
      </c>
      <c r="V432" t="str">
        <f t="shared" si="271"/>
        <v/>
      </c>
      <c r="W432" t="str">
        <f t="shared" si="272"/>
        <v/>
      </c>
      <c r="X432" t="str">
        <f t="shared" si="273"/>
        <v/>
      </c>
      <c r="Y432" t="str">
        <f t="shared" si="274"/>
        <v/>
      </c>
      <c r="Z432" t="str">
        <f t="shared" si="275"/>
        <v/>
      </c>
      <c r="AA432" t="str">
        <f t="shared" si="276"/>
        <v/>
      </c>
      <c r="AB432" t="str">
        <f t="shared" si="277"/>
        <v/>
      </c>
      <c r="AC432" t="str">
        <f t="shared" si="278"/>
        <v/>
      </c>
      <c r="AD432" t="str">
        <f t="shared" si="279"/>
        <v/>
      </c>
      <c r="AE432" t="str">
        <f t="shared" si="280"/>
        <v/>
      </c>
      <c r="AF432" t="str">
        <f t="shared" si="281"/>
        <v/>
      </c>
      <c r="AG432" t="str">
        <f t="shared" si="282"/>
        <v/>
      </c>
      <c r="AH432" t="str">
        <f t="shared" si="283"/>
        <v/>
      </c>
      <c r="AI432" t="str">
        <f t="shared" si="284"/>
        <v/>
      </c>
      <c r="AJ432" t="str">
        <f t="shared" si="285"/>
        <v/>
      </c>
      <c r="AK432" t="str">
        <f t="shared" si="286"/>
        <v/>
      </c>
      <c r="AL432" t="str">
        <f t="shared" si="287"/>
        <v/>
      </c>
      <c r="AM432" t="str">
        <f t="shared" si="288"/>
        <v/>
      </c>
      <c r="AN432" t="str">
        <f t="shared" si="289"/>
        <v/>
      </c>
      <c r="AO432" t="str">
        <f t="shared" si="290"/>
        <v/>
      </c>
      <c r="AP432" t="str">
        <f t="shared" si="291"/>
        <v/>
      </c>
      <c r="AQ432" t="str">
        <f t="shared" si="292"/>
        <v/>
      </c>
      <c r="AR432" t="str">
        <f t="shared" si="293"/>
        <v/>
      </c>
      <c r="AS432" t="str">
        <f t="shared" si="294"/>
        <v/>
      </c>
      <c r="AT432" t="str">
        <f t="shared" si="295"/>
        <v/>
      </c>
      <c r="AU432" t="str">
        <f t="shared" si="296"/>
        <v/>
      </c>
      <c r="AV432" t="str">
        <f t="shared" si="297"/>
        <v/>
      </c>
      <c r="AW432" t="str">
        <f t="shared" si="298"/>
        <v/>
      </c>
      <c r="AX432" t="str">
        <f t="shared" si="299"/>
        <v/>
      </c>
      <c r="AY432" t="str">
        <f t="shared" si="300"/>
        <v/>
      </c>
      <c r="AZ432" t="str">
        <f>IF(OR($A432="",$A432&lt;&gt;Ficha!$C$4),"",COUNTIF($A$2:$A432,Ficha!$C$4))</f>
        <v/>
      </c>
    </row>
    <row r="433" spans="1:52">
      <c r="A433" s="7" t="str">
        <f>IF(INDEX(Banco!$A:$A,ROW())="","",INDEX(Banco!$A:$A,ROW()))</f>
        <v/>
      </c>
      <c r="B433" s="7" t="str">
        <f>IF(INDEX(Banco!$B:$B,ROW())="","",INDEX(Banco!$B:$B,ROW()))</f>
        <v/>
      </c>
      <c r="C433" s="7" t="str">
        <f>IF(INDEX(Banco!$C:$C,ROW())="","",INDEX(Banco!$C:$C,ROW()))</f>
        <v/>
      </c>
      <c r="D433" s="8" t="str">
        <f>IF(INDEX(Banco!$D:$D,ROW())="","",INDEX(Banco!$D:$D,ROW()))</f>
        <v/>
      </c>
      <c r="E433" s="8" t="str">
        <f>IF(INDEX(Banco!$E:$E,ROW())="","",INDEX(Banco!$E:$E,ROW()))</f>
        <v/>
      </c>
      <c r="F433" s="9" t="str">
        <f>IF(INDEX(Banco!$F:$F,ROW())="","",INDEX(Banco!$F:$F,ROW()))</f>
        <v/>
      </c>
      <c r="G433" s="9" t="str">
        <f>IF(INDEX(Banco!$G:$G,ROW())="","",INDEX(Banco!$G:$G,ROW()))</f>
        <v/>
      </c>
      <c r="H433" s="7" t="str">
        <f>IF(INDEX(Banco!$H:$H,ROW())="","",INDEX(Banco!$H:$H,ROW()))</f>
        <v/>
      </c>
      <c r="I433" t="str">
        <f t="shared" si="258"/>
        <v/>
      </c>
      <c r="J433" s="10" t="str">
        <f t="shared" si="259"/>
        <v/>
      </c>
      <c r="K433" s="11" t="str">
        <f t="shared" si="260"/>
        <v>—</v>
      </c>
      <c r="L433" t="str">
        <f t="shared" si="261"/>
        <v/>
      </c>
      <c r="M433" s="11" t="str">
        <f t="shared" si="262"/>
        <v>—</v>
      </c>
      <c r="N433" t="str">
        <f t="shared" si="263"/>
        <v/>
      </c>
      <c r="O433" s="11" t="str">
        <f t="shared" si="264"/>
        <v>—</v>
      </c>
      <c r="P433" t="str">
        <f t="shared" si="265"/>
        <v/>
      </c>
      <c r="Q433" s="11" t="str">
        <f t="shared" si="266"/>
        <v>—</v>
      </c>
      <c r="R433" t="str">
        <f t="shared" si="267"/>
        <v/>
      </c>
      <c r="S433" t="str">
        <f t="shared" si="268"/>
        <v/>
      </c>
      <c r="T433" t="str">
        <f t="shared" si="269"/>
        <v/>
      </c>
      <c r="U433" t="str">
        <f t="shared" si="270"/>
        <v/>
      </c>
      <c r="V433" t="str">
        <f t="shared" si="271"/>
        <v/>
      </c>
      <c r="W433" t="str">
        <f t="shared" si="272"/>
        <v/>
      </c>
      <c r="X433" t="str">
        <f t="shared" si="273"/>
        <v/>
      </c>
      <c r="Y433" t="str">
        <f t="shared" si="274"/>
        <v/>
      </c>
      <c r="Z433" t="str">
        <f t="shared" si="275"/>
        <v/>
      </c>
      <c r="AA433" t="str">
        <f t="shared" si="276"/>
        <v/>
      </c>
      <c r="AB433" t="str">
        <f t="shared" si="277"/>
        <v/>
      </c>
      <c r="AC433" t="str">
        <f t="shared" si="278"/>
        <v/>
      </c>
      <c r="AD433" t="str">
        <f t="shared" si="279"/>
        <v/>
      </c>
      <c r="AE433" t="str">
        <f t="shared" si="280"/>
        <v/>
      </c>
      <c r="AF433" t="str">
        <f t="shared" si="281"/>
        <v/>
      </c>
      <c r="AG433" t="str">
        <f t="shared" si="282"/>
        <v/>
      </c>
      <c r="AH433" t="str">
        <f t="shared" si="283"/>
        <v/>
      </c>
      <c r="AI433" t="str">
        <f t="shared" si="284"/>
        <v/>
      </c>
      <c r="AJ433" t="str">
        <f t="shared" si="285"/>
        <v/>
      </c>
      <c r="AK433" t="str">
        <f t="shared" si="286"/>
        <v/>
      </c>
      <c r="AL433" t="str">
        <f t="shared" si="287"/>
        <v/>
      </c>
      <c r="AM433" t="str">
        <f t="shared" si="288"/>
        <v/>
      </c>
      <c r="AN433" t="str">
        <f t="shared" si="289"/>
        <v/>
      </c>
      <c r="AO433" t="str">
        <f t="shared" si="290"/>
        <v/>
      </c>
      <c r="AP433" t="str">
        <f t="shared" si="291"/>
        <v/>
      </c>
      <c r="AQ433" t="str">
        <f t="shared" si="292"/>
        <v/>
      </c>
      <c r="AR433" t="str">
        <f t="shared" si="293"/>
        <v/>
      </c>
      <c r="AS433" t="str">
        <f t="shared" si="294"/>
        <v/>
      </c>
      <c r="AT433" t="str">
        <f t="shared" si="295"/>
        <v/>
      </c>
      <c r="AU433" t="str">
        <f t="shared" si="296"/>
        <v/>
      </c>
      <c r="AV433" t="str">
        <f t="shared" si="297"/>
        <v/>
      </c>
      <c r="AW433" t="str">
        <f t="shared" si="298"/>
        <v/>
      </c>
      <c r="AX433" t="str">
        <f t="shared" si="299"/>
        <v/>
      </c>
      <c r="AY433" t="str">
        <f t="shared" si="300"/>
        <v/>
      </c>
      <c r="AZ433" t="str">
        <f>IF(OR($A433="",$A433&lt;&gt;Ficha!$C$4),"",COUNTIF($A$2:$A433,Ficha!$C$4))</f>
        <v/>
      </c>
    </row>
    <row r="434" spans="1:52">
      <c r="A434" s="7" t="str">
        <f>IF(INDEX(Banco!$A:$A,ROW())="","",INDEX(Banco!$A:$A,ROW()))</f>
        <v/>
      </c>
      <c r="B434" s="7" t="str">
        <f>IF(INDEX(Banco!$B:$B,ROW())="","",INDEX(Banco!$B:$B,ROW()))</f>
        <v/>
      </c>
      <c r="C434" s="7" t="str">
        <f>IF(INDEX(Banco!$C:$C,ROW())="","",INDEX(Banco!$C:$C,ROW()))</f>
        <v/>
      </c>
      <c r="D434" s="8" t="str">
        <f>IF(INDEX(Banco!$D:$D,ROW())="","",INDEX(Banco!$D:$D,ROW()))</f>
        <v/>
      </c>
      <c r="E434" s="8" t="str">
        <f>IF(INDEX(Banco!$E:$E,ROW())="","",INDEX(Banco!$E:$E,ROW()))</f>
        <v/>
      </c>
      <c r="F434" s="9" t="str">
        <f>IF(INDEX(Banco!$F:$F,ROW())="","",INDEX(Banco!$F:$F,ROW()))</f>
        <v/>
      </c>
      <c r="G434" s="9" t="str">
        <f>IF(INDEX(Banco!$G:$G,ROW())="","",INDEX(Banco!$G:$G,ROW()))</f>
        <v/>
      </c>
      <c r="H434" s="7" t="str">
        <f>IF(INDEX(Banco!$H:$H,ROW())="","",INDEX(Banco!$H:$H,ROW()))</f>
        <v/>
      </c>
      <c r="I434" t="str">
        <f t="shared" si="258"/>
        <v/>
      </c>
      <c r="J434" s="10" t="str">
        <f t="shared" si="259"/>
        <v/>
      </c>
      <c r="K434" s="11" t="str">
        <f t="shared" si="260"/>
        <v>—</v>
      </c>
      <c r="L434" t="str">
        <f t="shared" si="261"/>
        <v/>
      </c>
      <c r="M434" s="11" t="str">
        <f t="shared" si="262"/>
        <v>—</v>
      </c>
      <c r="N434" t="str">
        <f t="shared" si="263"/>
        <v/>
      </c>
      <c r="O434" s="11" t="str">
        <f t="shared" si="264"/>
        <v>—</v>
      </c>
      <c r="P434" t="str">
        <f t="shared" si="265"/>
        <v/>
      </c>
      <c r="Q434" s="11" t="str">
        <f t="shared" si="266"/>
        <v>—</v>
      </c>
      <c r="R434" t="str">
        <f t="shared" si="267"/>
        <v/>
      </c>
      <c r="S434" t="str">
        <f t="shared" si="268"/>
        <v/>
      </c>
      <c r="T434" t="str">
        <f t="shared" si="269"/>
        <v/>
      </c>
      <c r="U434" t="str">
        <f t="shared" si="270"/>
        <v/>
      </c>
      <c r="V434" t="str">
        <f t="shared" si="271"/>
        <v/>
      </c>
      <c r="W434" t="str">
        <f t="shared" si="272"/>
        <v/>
      </c>
      <c r="X434" t="str">
        <f t="shared" si="273"/>
        <v/>
      </c>
      <c r="Y434" t="str">
        <f t="shared" si="274"/>
        <v/>
      </c>
      <c r="Z434" t="str">
        <f t="shared" si="275"/>
        <v/>
      </c>
      <c r="AA434" t="str">
        <f t="shared" si="276"/>
        <v/>
      </c>
      <c r="AB434" t="str">
        <f t="shared" si="277"/>
        <v/>
      </c>
      <c r="AC434" t="str">
        <f t="shared" si="278"/>
        <v/>
      </c>
      <c r="AD434" t="str">
        <f t="shared" si="279"/>
        <v/>
      </c>
      <c r="AE434" t="str">
        <f t="shared" si="280"/>
        <v/>
      </c>
      <c r="AF434" t="str">
        <f t="shared" si="281"/>
        <v/>
      </c>
      <c r="AG434" t="str">
        <f t="shared" si="282"/>
        <v/>
      </c>
      <c r="AH434" t="str">
        <f t="shared" si="283"/>
        <v/>
      </c>
      <c r="AI434" t="str">
        <f t="shared" si="284"/>
        <v/>
      </c>
      <c r="AJ434" t="str">
        <f t="shared" si="285"/>
        <v/>
      </c>
      <c r="AK434" t="str">
        <f t="shared" si="286"/>
        <v/>
      </c>
      <c r="AL434" t="str">
        <f t="shared" si="287"/>
        <v/>
      </c>
      <c r="AM434" t="str">
        <f t="shared" si="288"/>
        <v/>
      </c>
      <c r="AN434" t="str">
        <f t="shared" si="289"/>
        <v/>
      </c>
      <c r="AO434" t="str">
        <f t="shared" si="290"/>
        <v/>
      </c>
      <c r="AP434" t="str">
        <f t="shared" si="291"/>
        <v/>
      </c>
      <c r="AQ434" t="str">
        <f t="shared" si="292"/>
        <v/>
      </c>
      <c r="AR434" t="str">
        <f t="shared" si="293"/>
        <v/>
      </c>
      <c r="AS434" t="str">
        <f t="shared" si="294"/>
        <v/>
      </c>
      <c r="AT434" t="str">
        <f t="shared" si="295"/>
        <v/>
      </c>
      <c r="AU434" t="str">
        <f t="shared" si="296"/>
        <v/>
      </c>
      <c r="AV434" t="str">
        <f t="shared" si="297"/>
        <v/>
      </c>
      <c r="AW434" t="str">
        <f t="shared" si="298"/>
        <v/>
      </c>
      <c r="AX434" t="str">
        <f t="shared" si="299"/>
        <v/>
      </c>
      <c r="AY434" t="str">
        <f t="shared" si="300"/>
        <v/>
      </c>
      <c r="AZ434" t="str">
        <f>IF(OR($A434="",$A434&lt;&gt;Ficha!$C$4),"",COUNTIF($A$2:$A434,Ficha!$C$4))</f>
        <v/>
      </c>
    </row>
    <row r="435" spans="1:52">
      <c r="A435" s="7" t="str">
        <f>IF(INDEX(Banco!$A:$A,ROW())="","",INDEX(Banco!$A:$A,ROW()))</f>
        <v/>
      </c>
      <c r="B435" s="7" t="str">
        <f>IF(INDEX(Banco!$B:$B,ROW())="","",INDEX(Banco!$B:$B,ROW()))</f>
        <v/>
      </c>
      <c r="C435" s="7" t="str">
        <f>IF(INDEX(Banco!$C:$C,ROW())="","",INDEX(Banco!$C:$C,ROW()))</f>
        <v/>
      </c>
      <c r="D435" s="8" t="str">
        <f>IF(INDEX(Banco!$D:$D,ROW())="","",INDEX(Banco!$D:$D,ROW()))</f>
        <v/>
      </c>
      <c r="E435" s="8" t="str">
        <f>IF(INDEX(Banco!$E:$E,ROW())="","",INDEX(Banco!$E:$E,ROW()))</f>
        <v/>
      </c>
      <c r="F435" s="9" t="str">
        <f>IF(INDEX(Banco!$F:$F,ROW())="","",INDEX(Banco!$F:$F,ROW()))</f>
        <v/>
      </c>
      <c r="G435" s="9" t="str">
        <f>IF(INDEX(Banco!$G:$G,ROW())="","",INDEX(Banco!$G:$G,ROW()))</f>
        <v/>
      </c>
      <c r="H435" s="7" t="str">
        <f>IF(INDEX(Banco!$H:$H,ROW())="","",INDEX(Banco!$H:$H,ROW()))</f>
        <v/>
      </c>
      <c r="I435" t="str">
        <f t="shared" si="258"/>
        <v/>
      </c>
      <c r="J435" s="10" t="str">
        <f t="shared" si="259"/>
        <v/>
      </c>
      <c r="K435" s="11" t="str">
        <f t="shared" si="260"/>
        <v>—</v>
      </c>
      <c r="L435" t="str">
        <f t="shared" si="261"/>
        <v/>
      </c>
      <c r="M435" s="11" t="str">
        <f t="shared" si="262"/>
        <v>—</v>
      </c>
      <c r="N435" t="str">
        <f t="shared" si="263"/>
        <v/>
      </c>
      <c r="O435" s="11" t="str">
        <f t="shared" si="264"/>
        <v>—</v>
      </c>
      <c r="P435" t="str">
        <f t="shared" si="265"/>
        <v/>
      </c>
      <c r="Q435" s="11" t="str">
        <f t="shared" si="266"/>
        <v>—</v>
      </c>
      <c r="R435" t="str">
        <f t="shared" si="267"/>
        <v/>
      </c>
      <c r="S435" t="str">
        <f t="shared" si="268"/>
        <v/>
      </c>
      <c r="T435" t="str">
        <f t="shared" si="269"/>
        <v/>
      </c>
      <c r="U435" t="str">
        <f t="shared" si="270"/>
        <v/>
      </c>
      <c r="V435" t="str">
        <f t="shared" si="271"/>
        <v/>
      </c>
      <c r="W435" t="str">
        <f t="shared" si="272"/>
        <v/>
      </c>
      <c r="X435" t="str">
        <f t="shared" si="273"/>
        <v/>
      </c>
      <c r="Y435" t="str">
        <f t="shared" si="274"/>
        <v/>
      </c>
      <c r="Z435" t="str">
        <f t="shared" si="275"/>
        <v/>
      </c>
      <c r="AA435" t="str">
        <f t="shared" si="276"/>
        <v/>
      </c>
      <c r="AB435" t="str">
        <f t="shared" si="277"/>
        <v/>
      </c>
      <c r="AC435" t="str">
        <f t="shared" si="278"/>
        <v/>
      </c>
      <c r="AD435" t="str">
        <f t="shared" si="279"/>
        <v/>
      </c>
      <c r="AE435" t="str">
        <f t="shared" si="280"/>
        <v/>
      </c>
      <c r="AF435" t="str">
        <f t="shared" si="281"/>
        <v/>
      </c>
      <c r="AG435" t="str">
        <f t="shared" si="282"/>
        <v/>
      </c>
      <c r="AH435" t="str">
        <f t="shared" si="283"/>
        <v/>
      </c>
      <c r="AI435" t="str">
        <f t="shared" si="284"/>
        <v/>
      </c>
      <c r="AJ435" t="str">
        <f t="shared" si="285"/>
        <v/>
      </c>
      <c r="AK435" t="str">
        <f t="shared" si="286"/>
        <v/>
      </c>
      <c r="AL435" t="str">
        <f t="shared" si="287"/>
        <v/>
      </c>
      <c r="AM435" t="str">
        <f t="shared" si="288"/>
        <v/>
      </c>
      <c r="AN435" t="str">
        <f t="shared" si="289"/>
        <v/>
      </c>
      <c r="AO435" t="str">
        <f t="shared" si="290"/>
        <v/>
      </c>
      <c r="AP435" t="str">
        <f t="shared" si="291"/>
        <v/>
      </c>
      <c r="AQ435" t="str">
        <f t="shared" si="292"/>
        <v/>
      </c>
      <c r="AR435" t="str">
        <f t="shared" si="293"/>
        <v/>
      </c>
      <c r="AS435" t="str">
        <f t="shared" si="294"/>
        <v/>
      </c>
      <c r="AT435" t="str">
        <f t="shared" si="295"/>
        <v/>
      </c>
      <c r="AU435" t="str">
        <f t="shared" si="296"/>
        <v/>
      </c>
      <c r="AV435" t="str">
        <f t="shared" si="297"/>
        <v/>
      </c>
      <c r="AW435" t="str">
        <f t="shared" si="298"/>
        <v/>
      </c>
      <c r="AX435" t="str">
        <f t="shared" si="299"/>
        <v/>
      </c>
      <c r="AY435" t="str">
        <f t="shared" si="300"/>
        <v/>
      </c>
      <c r="AZ435" t="str">
        <f>IF(OR($A435="",$A435&lt;&gt;Ficha!$C$4),"",COUNTIF($A$2:$A435,Ficha!$C$4))</f>
        <v/>
      </c>
    </row>
    <row r="436" spans="1:52">
      <c r="A436" s="7" t="str">
        <f>IF(INDEX(Banco!$A:$A,ROW())="","",INDEX(Banco!$A:$A,ROW()))</f>
        <v/>
      </c>
      <c r="B436" s="7" t="str">
        <f>IF(INDEX(Banco!$B:$B,ROW())="","",INDEX(Banco!$B:$B,ROW()))</f>
        <v/>
      </c>
      <c r="C436" s="7" t="str">
        <f>IF(INDEX(Banco!$C:$C,ROW())="","",INDEX(Banco!$C:$C,ROW()))</f>
        <v/>
      </c>
      <c r="D436" s="8" t="str">
        <f>IF(INDEX(Banco!$D:$D,ROW())="","",INDEX(Banco!$D:$D,ROW()))</f>
        <v/>
      </c>
      <c r="E436" s="8" t="str">
        <f>IF(INDEX(Banco!$E:$E,ROW())="","",INDEX(Banco!$E:$E,ROW()))</f>
        <v/>
      </c>
      <c r="F436" s="9" t="str">
        <f>IF(INDEX(Banco!$F:$F,ROW())="","",INDEX(Banco!$F:$F,ROW()))</f>
        <v/>
      </c>
      <c r="G436" s="9" t="str">
        <f>IF(INDEX(Banco!$G:$G,ROW())="","",INDEX(Banco!$G:$G,ROW()))</f>
        <v/>
      </c>
      <c r="H436" s="7" t="str">
        <f>IF(INDEX(Banco!$H:$H,ROW())="","",INDEX(Banco!$H:$H,ROW()))</f>
        <v/>
      </c>
      <c r="I436" t="str">
        <f t="shared" si="258"/>
        <v/>
      </c>
      <c r="J436" s="10" t="str">
        <f t="shared" si="259"/>
        <v/>
      </c>
      <c r="K436" s="11" t="str">
        <f t="shared" si="260"/>
        <v>—</v>
      </c>
      <c r="L436" t="str">
        <f t="shared" si="261"/>
        <v/>
      </c>
      <c r="M436" s="11" t="str">
        <f t="shared" si="262"/>
        <v>—</v>
      </c>
      <c r="N436" t="str">
        <f t="shared" si="263"/>
        <v/>
      </c>
      <c r="O436" s="11" t="str">
        <f t="shared" si="264"/>
        <v>—</v>
      </c>
      <c r="P436" t="str">
        <f t="shared" si="265"/>
        <v/>
      </c>
      <c r="Q436" s="11" t="str">
        <f t="shared" si="266"/>
        <v>—</v>
      </c>
      <c r="R436" t="str">
        <f t="shared" si="267"/>
        <v/>
      </c>
      <c r="S436" t="str">
        <f t="shared" si="268"/>
        <v/>
      </c>
      <c r="T436" t="str">
        <f t="shared" si="269"/>
        <v/>
      </c>
      <c r="U436" t="str">
        <f t="shared" si="270"/>
        <v/>
      </c>
      <c r="V436" t="str">
        <f t="shared" si="271"/>
        <v/>
      </c>
      <c r="W436" t="str">
        <f t="shared" si="272"/>
        <v/>
      </c>
      <c r="X436" t="str">
        <f t="shared" si="273"/>
        <v/>
      </c>
      <c r="Y436" t="str">
        <f t="shared" si="274"/>
        <v/>
      </c>
      <c r="Z436" t="str">
        <f t="shared" si="275"/>
        <v/>
      </c>
      <c r="AA436" t="str">
        <f t="shared" si="276"/>
        <v/>
      </c>
      <c r="AB436" t="str">
        <f t="shared" si="277"/>
        <v/>
      </c>
      <c r="AC436" t="str">
        <f t="shared" si="278"/>
        <v/>
      </c>
      <c r="AD436" t="str">
        <f t="shared" si="279"/>
        <v/>
      </c>
      <c r="AE436" t="str">
        <f t="shared" si="280"/>
        <v/>
      </c>
      <c r="AF436" t="str">
        <f t="shared" si="281"/>
        <v/>
      </c>
      <c r="AG436" t="str">
        <f t="shared" si="282"/>
        <v/>
      </c>
      <c r="AH436" t="str">
        <f t="shared" si="283"/>
        <v/>
      </c>
      <c r="AI436" t="str">
        <f t="shared" si="284"/>
        <v/>
      </c>
      <c r="AJ436" t="str">
        <f t="shared" si="285"/>
        <v/>
      </c>
      <c r="AK436" t="str">
        <f t="shared" si="286"/>
        <v/>
      </c>
      <c r="AL436" t="str">
        <f t="shared" si="287"/>
        <v/>
      </c>
      <c r="AM436" t="str">
        <f t="shared" si="288"/>
        <v/>
      </c>
      <c r="AN436" t="str">
        <f t="shared" si="289"/>
        <v/>
      </c>
      <c r="AO436" t="str">
        <f t="shared" si="290"/>
        <v/>
      </c>
      <c r="AP436" t="str">
        <f t="shared" si="291"/>
        <v/>
      </c>
      <c r="AQ436" t="str">
        <f t="shared" si="292"/>
        <v/>
      </c>
      <c r="AR436" t="str">
        <f t="shared" si="293"/>
        <v/>
      </c>
      <c r="AS436" t="str">
        <f t="shared" si="294"/>
        <v/>
      </c>
      <c r="AT436" t="str">
        <f t="shared" si="295"/>
        <v/>
      </c>
      <c r="AU436" t="str">
        <f t="shared" si="296"/>
        <v/>
      </c>
      <c r="AV436" t="str">
        <f t="shared" si="297"/>
        <v/>
      </c>
      <c r="AW436" t="str">
        <f t="shared" si="298"/>
        <v/>
      </c>
      <c r="AX436" t="str">
        <f t="shared" si="299"/>
        <v/>
      </c>
      <c r="AY436" t="str">
        <f t="shared" si="300"/>
        <v/>
      </c>
      <c r="AZ436" t="str">
        <f>IF(OR($A436="",$A436&lt;&gt;Ficha!$C$4),"",COUNTIF($A$2:$A436,Ficha!$C$4))</f>
        <v/>
      </c>
    </row>
    <row r="437" spans="1:52">
      <c r="A437" s="7" t="str">
        <f>IF(INDEX(Banco!$A:$A,ROW())="","",INDEX(Banco!$A:$A,ROW()))</f>
        <v/>
      </c>
      <c r="B437" s="7" t="str">
        <f>IF(INDEX(Banco!$B:$B,ROW())="","",INDEX(Banco!$B:$B,ROW()))</f>
        <v/>
      </c>
      <c r="C437" s="7" t="str">
        <f>IF(INDEX(Banco!$C:$C,ROW())="","",INDEX(Banco!$C:$C,ROW()))</f>
        <v/>
      </c>
      <c r="D437" s="8" t="str">
        <f>IF(INDEX(Banco!$D:$D,ROW())="","",INDEX(Banco!$D:$D,ROW()))</f>
        <v/>
      </c>
      <c r="E437" s="8" t="str">
        <f>IF(INDEX(Banco!$E:$E,ROW())="","",INDEX(Banco!$E:$E,ROW()))</f>
        <v/>
      </c>
      <c r="F437" s="9" t="str">
        <f>IF(INDEX(Banco!$F:$F,ROW())="","",INDEX(Banco!$F:$F,ROW()))</f>
        <v/>
      </c>
      <c r="G437" s="9" t="str">
        <f>IF(INDEX(Banco!$G:$G,ROW())="","",INDEX(Banco!$G:$G,ROW()))</f>
        <v/>
      </c>
      <c r="H437" s="7" t="str">
        <f>IF(INDEX(Banco!$H:$H,ROW())="","",INDEX(Banco!$H:$H,ROW()))</f>
        <v/>
      </c>
      <c r="I437" t="str">
        <f t="shared" si="258"/>
        <v/>
      </c>
      <c r="J437" s="10" t="str">
        <f t="shared" si="259"/>
        <v/>
      </c>
      <c r="K437" s="11" t="str">
        <f t="shared" si="260"/>
        <v>—</v>
      </c>
      <c r="L437" t="str">
        <f t="shared" si="261"/>
        <v/>
      </c>
      <c r="M437" s="11" t="str">
        <f t="shared" si="262"/>
        <v>—</v>
      </c>
      <c r="N437" t="str">
        <f t="shared" si="263"/>
        <v/>
      </c>
      <c r="O437" s="11" t="str">
        <f t="shared" si="264"/>
        <v>—</v>
      </c>
      <c r="P437" t="str">
        <f t="shared" si="265"/>
        <v/>
      </c>
      <c r="Q437" s="11" t="str">
        <f t="shared" si="266"/>
        <v>—</v>
      </c>
      <c r="R437" t="str">
        <f t="shared" si="267"/>
        <v/>
      </c>
      <c r="S437" t="str">
        <f t="shared" si="268"/>
        <v/>
      </c>
      <c r="T437" t="str">
        <f t="shared" si="269"/>
        <v/>
      </c>
      <c r="U437" t="str">
        <f t="shared" si="270"/>
        <v/>
      </c>
      <c r="V437" t="str">
        <f t="shared" si="271"/>
        <v/>
      </c>
      <c r="W437" t="str">
        <f t="shared" si="272"/>
        <v/>
      </c>
      <c r="X437" t="str">
        <f t="shared" si="273"/>
        <v/>
      </c>
      <c r="Y437" t="str">
        <f t="shared" si="274"/>
        <v/>
      </c>
      <c r="Z437" t="str">
        <f t="shared" si="275"/>
        <v/>
      </c>
      <c r="AA437" t="str">
        <f t="shared" si="276"/>
        <v/>
      </c>
      <c r="AB437" t="str">
        <f t="shared" si="277"/>
        <v/>
      </c>
      <c r="AC437" t="str">
        <f t="shared" si="278"/>
        <v/>
      </c>
      <c r="AD437" t="str">
        <f t="shared" si="279"/>
        <v/>
      </c>
      <c r="AE437" t="str">
        <f t="shared" si="280"/>
        <v/>
      </c>
      <c r="AF437" t="str">
        <f t="shared" si="281"/>
        <v/>
      </c>
      <c r="AG437" t="str">
        <f t="shared" si="282"/>
        <v/>
      </c>
      <c r="AH437" t="str">
        <f t="shared" si="283"/>
        <v/>
      </c>
      <c r="AI437" t="str">
        <f t="shared" si="284"/>
        <v/>
      </c>
      <c r="AJ437" t="str">
        <f t="shared" si="285"/>
        <v/>
      </c>
      <c r="AK437" t="str">
        <f t="shared" si="286"/>
        <v/>
      </c>
      <c r="AL437" t="str">
        <f t="shared" si="287"/>
        <v/>
      </c>
      <c r="AM437" t="str">
        <f t="shared" si="288"/>
        <v/>
      </c>
      <c r="AN437" t="str">
        <f t="shared" si="289"/>
        <v/>
      </c>
      <c r="AO437" t="str">
        <f t="shared" si="290"/>
        <v/>
      </c>
      <c r="AP437" t="str">
        <f t="shared" si="291"/>
        <v/>
      </c>
      <c r="AQ437" t="str">
        <f t="shared" si="292"/>
        <v/>
      </c>
      <c r="AR437" t="str">
        <f t="shared" si="293"/>
        <v/>
      </c>
      <c r="AS437" t="str">
        <f t="shared" si="294"/>
        <v/>
      </c>
      <c r="AT437" t="str">
        <f t="shared" si="295"/>
        <v/>
      </c>
      <c r="AU437" t="str">
        <f t="shared" si="296"/>
        <v/>
      </c>
      <c r="AV437" t="str">
        <f t="shared" si="297"/>
        <v/>
      </c>
      <c r="AW437" t="str">
        <f t="shared" si="298"/>
        <v/>
      </c>
      <c r="AX437" t="str">
        <f t="shared" si="299"/>
        <v/>
      </c>
      <c r="AY437" t="str">
        <f t="shared" si="300"/>
        <v/>
      </c>
      <c r="AZ437" t="str">
        <f>IF(OR($A437="",$A437&lt;&gt;Ficha!$C$4),"",COUNTIF($A$2:$A437,Ficha!$C$4))</f>
        <v/>
      </c>
    </row>
    <row r="438" spans="1:52">
      <c r="A438" s="7" t="str">
        <f>IF(INDEX(Banco!$A:$A,ROW())="","",INDEX(Banco!$A:$A,ROW()))</f>
        <v/>
      </c>
      <c r="B438" s="7" t="str">
        <f>IF(INDEX(Banco!$B:$B,ROW())="","",INDEX(Banco!$B:$B,ROW()))</f>
        <v/>
      </c>
      <c r="C438" s="7" t="str">
        <f>IF(INDEX(Banco!$C:$C,ROW())="","",INDEX(Banco!$C:$C,ROW()))</f>
        <v/>
      </c>
      <c r="D438" s="8" t="str">
        <f>IF(INDEX(Banco!$D:$D,ROW())="","",INDEX(Banco!$D:$D,ROW()))</f>
        <v/>
      </c>
      <c r="E438" s="8" t="str">
        <f>IF(INDEX(Banco!$E:$E,ROW())="","",INDEX(Banco!$E:$E,ROW()))</f>
        <v/>
      </c>
      <c r="F438" s="9" t="str">
        <f>IF(INDEX(Banco!$F:$F,ROW())="","",INDEX(Banco!$F:$F,ROW()))</f>
        <v/>
      </c>
      <c r="G438" s="9" t="str">
        <f>IF(INDEX(Banco!$G:$G,ROW())="","",INDEX(Banco!$G:$G,ROW()))</f>
        <v/>
      </c>
      <c r="H438" s="7" t="str">
        <f>IF(INDEX(Banco!$H:$H,ROW())="","",INDEX(Banco!$H:$H,ROW()))</f>
        <v/>
      </c>
      <c r="I438" t="str">
        <f t="shared" si="258"/>
        <v/>
      </c>
      <c r="J438" s="10" t="str">
        <f t="shared" si="259"/>
        <v/>
      </c>
      <c r="K438" s="11" t="str">
        <f t="shared" si="260"/>
        <v>—</v>
      </c>
      <c r="L438" t="str">
        <f t="shared" si="261"/>
        <v/>
      </c>
      <c r="M438" s="11" t="str">
        <f t="shared" si="262"/>
        <v>—</v>
      </c>
      <c r="N438" t="str">
        <f t="shared" si="263"/>
        <v/>
      </c>
      <c r="O438" s="11" t="str">
        <f t="shared" si="264"/>
        <v>—</v>
      </c>
      <c r="P438" t="str">
        <f t="shared" si="265"/>
        <v/>
      </c>
      <c r="Q438" s="11" t="str">
        <f t="shared" si="266"/>
        <v>—</v>
      </c>
      <c r="R438" t="str">
        <f t="shared" si="267"/>
        <v/>
      </c>
      <c r="S438" t="str">
        <f t="shared" si="268"/>
        <v/>
      </c>
      <c r="T438" t="str">
        <f t="shared" si="269"/>
        <v/>
      </c>
      <c r="U438" t="str">
        <f t="shared" si="270"/>
        <v/>
      </c>
      <c r="V438" t="str">
        <f t="shared" si="271"/>
        <v/>
      </c>
      <c r="W438" t="str">
        <f t="shared" si="272"/>
        <v/>
      </c>
      <c r="X438" t="str">
        <f t="shared" si="273"/>
        <v/>
      </c>
      <c r="Y438" t="str">
        <f t="shared" si="274"/>
        <v/>
      </c>
      <c r="Z438" t="str">
        <f t="shared" si="275"/>
        <v/>
      </c>
      <c r="AA438" t="str">
        <f t="shared" si="276"/>
        <v/>
      </c>
      <c r="AB438" t="str">
        <f t="shared" si="277"/>
        <v/>
      </c>
      <c r="AC438" t="str">
        <f t="shared" si="278"/>
        <v/>
      </c>
      <c r="AD438" t="str">
        <f t="shared" si="279"/>
        <v/>
      </c>
      <c r="AE438" t="str">
        <f t="shared" si="280"/>
        <v/>
      </c>
      <c r="AF438" t="str">
        <f t="shared" si="281"/>
        <v/>
      </c>
      <c r="AG438" t="str">
        <f t="shared" si="282"/>
        <v/>
      </c>
      <c r="AH438" t="str">
        <f t="shared" si="283"/>
        <v/>
      </c>
      <c r="AI438" t="str">
        <f t="shared" si="284"/>
        <v/>
      </c>
      <c r="AJ438" t="str">
        <f t="shared" si="285"/>
        <v/>
      </c>
      <c r="AK438" t="str">
        <f t="shared" si="286"/>
        <v/>
      </c>
      <c r="AL438" t="str">
        <f t="shared" si="287"/>
        <v/>
      </c>
      <c r="AM438" t="str">
        <f t="shared" si="288"/>
        <v/>
      </c>
      <c r="AN438" t="str">
        <f t="shared" si="289"/>
        <v/>
      </c>
      <c r="AO438" t="str">
        <f t="shared" si="290"/>
        <v/>
      </c>
      <c r="AP438" t="str">
        <f t="shared" si="291"/>
        <v/>
      </c>
      <c r="AQ438" t="str">
        <f t="shared" si="292"/>
        <v/>
      </c>
      <c r="AR438" t="str">
        <f t="shared" si="293"/>
        <v/>
      </c>
      <c r="AS438" t="str">
        <f t="shared" si="294"/>
        <v/>
      </c>
      <c r="AT438" t="str">
        <f t="shared" si="295"/>
        <v/>
      </c>
      <c r="AU438" t="str">
        <f t="shared" si="296"/>
        <v/>
      </c>
      <c r="AV438" t="str">
        <f t="shared" si="297"/>
        <v/>
      </c>
      <c r="AW438" t="str">
        <f t="shared" si="298"/>
        <v/>
      </c>
      <c r="AX438" t="str">
        <f t="shared" si="299"/>
        <v/>
      </c>
      <c r="AY438" t="str">
        <f t="shared" si="300"/>
        <v/>
      </c>
      <c r="AZ438" t="str">
        <f>IF(OR($A438="",$A438&lt;&gt;Ficha!$C$4),"",COUNTIF($A$2:$A438,Ficha!$C$4))</f>
        <v/>
      </c>
    </row>
    <row r="439" spans="1:52">
      <c r="A439" s="7" t="str">
        <f>IF(INDEX(Banco!$A:$A,ROW())="","",INDEX(Banco!$A:$A,ROW()))</f>
        <v/>
      </c>
      <c r="B439" s="7" t="str">
        <f>IF(INDEX(Banco!$B:$B,ROW())="","",INDEX(Banco!$B:$B,ROW()))</f>
        <v/>
      </c>
      <c r="C439" s="7" t="str">
        <f>IF(INDEX(Banco!$C:$C,ROW())="","",INDEX(Banco!$C:$C,ROW()))</f>
        <v/>
      </c>
      <c r="D439" s="8" t="str">
        <f>IF(INDEX(Banco!$D:$D,ROW())="","",INDEX(Banco!$D:$D,ROW()))</f>
        <v/>
      </c>
      <c r="E439" s="8" t="str">
        <f>IF(INDEX(Banco!$E:$E,ROW())="","",INDEX(Banco!$E:$E,ROW()))</f>
        <v/>
      </c>
      <c r="F439" s="9" t="str">
        <f>IF(INDEX(Banco!$F:$F,ROW())="","",INDEX(Banco!$F:$F,ROW()))</f>
        <v/>
      </c>
      <c r="G439" s="9" t="str">
        <f>IF(INDEX(Banco!$G:$G,ROW())="","",INDEX(Banco!$G:$G,ROW()))</f>
        <v/>
      </c>
      <c r="H439" s="7" t="str">
        <f>IF(INDEX(Banco!$H:$H,ROW())="","",INDEX(Banco!$H:$H,ROW()))</f>
        <v/>
      </c>
      <c r="I439" t="str">
        <f t="shared" si="258"/>
        <v/>
      </c>
      <c r="J439" s="10" t="str">
        <f t="shared" si="259"/>
        <v/>
      </c>
      <c r="K439" s="11" t="str">
        <f t="shared" si="260"/>
        <v>—</v>
      </c>
      <c r="L439" t="str">
        <f t="shared" si="261"/>
        <v/>
      </c>
      <c r="M439" s="11" t="str">
        <f t="shared" si="262"/>
        <v>—</v>
      </c>
      <c r="N439" t="str">
        <f t="shared" si="263"/>
        <v/>
      </c>
      <c r="O439" s="11" t="str">
        <f t="shared" si="264"/>
        <v>—</v>
      </c>
      <c r="P439" t="str">
        <f t="shared" si="265"/>
        <v/>
      </c>
      <c r="Q439" s="11" t="str">
        <f t="shared" si="266"/>
        <v>—</v>
      </c>
      <c r="R439" t="str">
        <f t="shared" si="267"/>
        <v/>
      </c>
      <c r="S439" t="str">
        <f t="shared" si="268"/>
        <v/>
      </c>
      <c r="T439" t="str">
        <f t="shared" si="269"/>
        <v/>
      </c>
      <c r="U439" t="str">
        <f t="shared" si="270"/>
        <v/>
      </c>
      <c r="V439" t="str">
        <f t="shared" si="271"/>
        <v/>
      </c>
      <c r="W439" t="str">
        <f t="shared" si="272"/>
        <v/>
      </c>
      <c r="X439" t="str">
        <f t="shared" si="273"/>
        <v/>
      </c>
      <c r="Y439" t="str">
        <f t="shared" si="274"/>
        <v/>
      </c>
      <c r="Z439" t="str">
        <f t="shared" si="275"/>
        <v/>
      </c>
      <c r="AA439" t="str">
        <f t="shared" si="276"/>
        <v/>
      </c>
      <c r="AB439" t="str">
        <f t="shared" si="277"/>
        <v/>
      </c>
      <c r="AC439" t="str">
        <f t="shared" si="278"/>
        <v/>
      </c>
      <c r="AD439" t="str">
        <f t="shared" si="279"/>
        <v/>
      </c>
      <c r="AE439" t="str">
        <f t="shared" si="280"/>
        <v/>
      </c>
      <c r="AF439" t="str">
        <f t="shared" si="281"/>
        <v/>
      </c>
      <c r="AG439" t="str">
        <f t="shared" si="282"/>
        <v/>
      </c>
      <c r="AH439" t="str">
        <f t="shared" si="283"/>
        <v/>
      </c>
      <c r="AI439" t="str">
        <f t="shared" si="284"/>
        <v/>
      </c>
      <c r="AJ439" t="str">
        <f t="shared" si="285"/>
        <v/>
      </c>
      <c r="AK439" t="str">
        <f t="shared" si="286"/>
        <v/>
      </c>
      <c r="AL439" t="str">
        <f t="shared" si="287"/>
        <v/>
      </c>
      <c r="AM439" t="str">
        <f t="shared" si="288"/>
        <v/>
      </c>
      <c r="AN439" t="str">
        <f t="shared" si="289"/>
        <v/>
      </c>
      <c r="AO439" t="str">
        <f t="shared" si="290"/>
        <v/>
      </c>
      <c r="AP439" t="str">
        <f t="shared" si="291"/>
        <v/>
      </c>
      <c r="AQ439" t="str">
        <f t="shared" si="292"/>
        <v/>
      </c>
      <c r="AR439" t="str">
        <f t="shared" si="293"/>
        <v/>
      </c>
      <c r="AS439" t="str">
        <f t="shared" si="294"/>
        <v/>
      </c>
      <c r="AT439" t="str">
        <f t="shared" si="295"/>
        <v/>
      </c>
      <c r="AU439" t="str">
        <f t="shared" si="296"/>
        <v/>
      </c>
      <c r="AV439" t="str">
        <f t="shared" si="297"/>
        <v/>
      </c>
      <c r="AW439" t="str">
        <f t="shared" si="298"/>
        <v/>
      </c>
      <c r="AX439" t="str">
        <f t="shared" si="299"/>
        <v/>
      </c>
      <c r="AY439" t="str">
        <f t="shared" si="300"/>
        <v/>
      </c>
      <c r="AZ439" t="str">
        <f>IF(OR($A439="",$A439&lt;&gt;Ficha!$C$4),"",COUNTIF($A$2:$A439,Ficha!$C$4))</f>
        <v/>
      </c>
    </row>
    <row r="440" spans="1:52">
      <c r="A440" s="7" t="str">
        <f>IF(INDEX(Banco!$A:$A,ROW())="","",INDEX(Banco!$A:$A,ROW()))</f>
        <v/>
      </c>
      <c r="B440" s="7" t="str">
        <f>IF(INDEX(Banco!$B:$B,ROW())="","",INDEX(Banco!$B:$B,ROW()))</f>
        <v/>
      </c>
      <c r="C440" s="7" t="str">
        <f>IF(INDEX(Banco!$C:$C,ROW())="","",INDEX(Banco!$C:$C,ROW()))</f>
        <v/>
      </c>
      <c r="D440" s="8" t="str">
        <f>IF(INDEX(Banco!$D:$D,ROW())="","",INDEX(Banco!$D:$D,ROW()))</f>
        <v/>
      </c>
      <c r="E440" s="8" t="str">
        <f>IF(INDEX(Banco!$E:$E,ROW())="","",INDEX(Banco!$E:$E,ROW()))</f>
        <v/>
      </c>
      <c r="F440" s="9" t="str">
        <f>IF(INDEX(Banco!$F:$F,ROW())="","",INDEX(Banco!$F:$F,ROW()))</f>
        <v/>
      </c>
      <c r="G440" s="9" t="str">
        <f>IF(INDEX(Banco!$G:$G,ROW())="","",INDEX(Banco!$G:$G,ROW()))</f>
        <v/>
      </c>
      <c r="H440" s="7" t="str">
        <f>IF(INDEX(Banco!$H:$H,ROW())="","",INDEX(Banco!$H:$H,ROW()))</f>
        <v/>
      </c>
      <c r="I440" t="str">
        <f t="shared" si="258"/>
        <v/>
      </c>
      <c r="J440" s="10" t="str">
        <f t="shared" si="259"/>
        <v/>
      </c>
      <c r="K440" s="11" t="str">
        <f t="shared" si="260"/>
        <v>—</v>
      </c>
      <c r="L440" t="str">
        <f t="shared" si="261"/>
        <v/>
      </c>
      <c r="M440" s="11" t="str">
        <f t="shared" si="262"/>
        <v>—</v>
      </c>
      <c r="N440" t="str">
        <f t="shared" si="263"/>
        <v/>
      </c>
      <c r="O440" s="11" t="str">
        <f t="shared" si="264"/>
        <v>—</v>
      </c>
      <c r="P440" t="str">
        <f t="shared" si="265"/>
        <v/>
      </c>
      <c r="Q440" s="11" t="str">
        <f t="shared" si="266"/>
        <v>—</v>
      </c>
      <c r="R440" t="str">
        <f t="shared" si="267"/>
        <v/>
      </c>
      <c r="S440" t="str">
        <f t="shared" si="268"/>
        <v/>
      </c>
      <c r="T440" t="str">
        <f t="shared" si="269"/>
        <v/>
      </c>
      <c r="U440" t="str">
        <f t="shared" si="270"/>
        <v/>
      </c>
      <c r="V440" t="str">
        <f t="shared" si="271"/>
        <v/>
      </c>
      <c r="W440" t="str">
        <f t="shared" si="272"/>
        <v/>
      </c>
      <c r="X440" t="str">
        <f t="shared" si="273"/>
        <v/>
      </c>
      <c r="Y440" t="str">
        <f t="shared" si="274"/>
        <v/>
      </c>
      <c r="Z440" t="str">
        <f t="shared" si="275"/>
        <v/>
      </c>
      <c r="AA440" t="str">
        <f t="shared" si="276"/>
        <v/>
      </c>
      <c r="AB440" t="str">
        <f t="shared" si="277"/>
        <v/>
      </c>
      <c r="AC440" t="str">
        <f t="shared" si="278"/>
        <v/>
      </c>
      <c r="AD440" t="str">
        <f t="shared" si="279"/>
        <v/>
      </c>
      <c r="AE440" t="str">
        <f t="shared" si="280"/>
        <v/>
      </c>
      <c r="AF440" t="str">
        <f t="shared" si="281"/>
        <v/>
      </c>
      <c r="AG440" t="str">
        <f t="shared" si="282"/>
        <v/>
      </c>
      <c r="AH440" t="str">
        <f t="shared" si="283"/>
        <v/>
      </c>
      <c r="AI440" t="str">
        <f t="shared" si="284"/>
        <v/>
      </c>
      <c r="AJ440" t="str">
        <f t="shared" si="285"/>
        <v/>
      </c>
      <c r="AK440" t="str">
        <f t="shared" si="286"/>
        <v/>
      </c>
      <c r="AL440" t="str">
        <f t="shared" si="287"/>
        <v/>
      </c>
      <c r="AM440" t="str">
        <f t="shared" si="288"/>
        <v/>
      </c>
      <c r="AN440" t="str">
        <f t="shared" si="289"/>
        <v/>
      </c>
      <c r="AO440" t="str">
        <f t="shared" si="290"/>
        <v/>
      </c>
      <c r="AP440" t="str">
        <f t="shared" si="291"/>
        <v/>
      </c>
      <c r="AQ440" t="str">
        <f t="shared" si="292"/>
        <v/>
      </c>
      <c r="AR440" t="str">
        <f t="shared" si="293"/>
        <v/>
      </c>
      <c r="AS440" t="str">
        <f t="shared" si="294"/>
        <v/>
      </c>
      <c r="AT440" t="str">
        <f t="shared" si="295"/>
        <v/>
      </c>
      <c r="AU440" t="str">
        <f t="shared" si="296"/>
        <v/>
      </c>
      <c r="AV440" t="str">
        <f t="shared" si="297"/>
        <v/>
      </c>
      <c r="AW440" t="str">
        <f t="shared" si="298"/>
        <v/>
      </c>
      <c r="AX440" t="str">
        <f t="shared" si="299"/>
        <v/>
      </c>
      <c r="AY440" t="str">
        <f t="shared" si="300"/>
        <v/>
      </c>
      <c r="AZ440" t="str">
        <f>IF(OR($A440="",$A440&lt;&gt;Ficha!$C$4),"",COUNTIF($A$2:$A440,Ficha!$C$4))</f>
        <v/>
      </c>
    </row>
    <row r="441" spans="1:52">
      <c r="A441" s="7" t="str">
        <f>IF(INDEX(Banco!$A:$A,ROW())="","",INDEX(Banco!$A:$A,ROW()))</f>
        <v/>
      </c>
      <c r="B441" s="7" t="str">
        <f>IF(INDEX(Banco!$B:$B,ROW())="","",INDEX(Banco!$B:$B,ROW()))</f>
        <v/>
      </c>
      <c r="C441" s="7" t="str">
        <f>IF(INDEX(Banco!$C:$C,ROW())="","",INDEX(Banco!$C:$C,ROW()))</f>
        <v/>
      </c>
      <c r="D441" s="8" t="str">
        <f>IF(INDEX(Banco!$D:$D,ROW())="","",INDEX(Banco!$D:$D,ROW()))</f>
        <v/>
      </c>
      <c r="E441" s="8" t="str">
        <f>IF(INDEX(Banco!$E:$E,ROW())="","",INDEX(Banco!$E:$E,ROW()))</f>
        <v/>
      </c>
      <c r="F441" s="9" t="str">
        <f>IF(INDEX(Banco!$F:$F,ROW())="","",INDEX(Banco!$F:$F,ROW()))</f>
        <v/>
      </c>
      <c r="G441" s="9" t="str">
        <f>IF(INDEX(Banco!$G:$G,ROW())="","",INDEX(Banco!$G:$G,ROW()))</f>
        <v/>
      </c>
      <c r="H441" s="7" t="str">
        <f>IF(INDEX(Banco!$H:$H,ROW())="","",INDEX(Banco!$H:$H,ROW()))</f>
        <v/>
      </c>
      <c r="I441" t="str">
        <f t="shared" si="258"/>
        <v/>
      </c>
      <c r="J441" s="10" t="str">
        <f t="shared" si="259"/>
        <v/>
      </c>
      <c r="K441" s="11" t="str">
        <f t="shared" si="260"/>
        <v>—</v>
      </c>
      <c r="L441" t="str">
        <f t="shared" si="261"/>
        <v/>
      </c>
      <c r="M441" s="11" t="str">
        <f t="shared" si="262"/>
        <v>—</v>
      </c>
      <c r="N441" t="str">
        <f t="shared" si="263"/>
        <v/>
      </c>
      <c r="O441" s="11" t="str">
        <f t="shared" si="264"/>
        <v>—</v>
      </c>
      <c r="P441" t="str">
        <f t="shared" si="265"/>
        <v/>
      </c>
      <c r="Q441" s="11" t="str">
        <f t="shared" si="266"/>
        <v>—</v>
      </c>
      <c r="R441" t="str">
        <f t="shared" si="267"/>
        <v/>
      </c>
      <c r="S441" t="str">
        <f t="shared" si="268"/>
        <v/>
      </c>
      <c r="T441" t="str">
        <f t="shared" si="269"/>
        <v/>
      </c>
      <c r="U441" t="str">
        <f t="shared" si="270"/>
        <v/>
      </c>
      <c r="V441" t="str">
        <f t="shared" si="271"/>
        <v/>
      </c>
      <c r="W441" t="str">
        <f t="shared" si="272"/>
        <v/>
      </c>
      <c r="X441" t="str">
        <f t="shared" si="273"/>
        <v/>
      </c>
      <c r="Y441" t="str">
        <f t="shared" si="274"/>
        <v/>
      </c>
      <c r="Z441" t="str">
        <f t="shared" si="275"/>
        <v/>
      </c>
      <c r="AA441" t="str">
        <f t="shared" si="276"/>
        <v/>
      </c>
      <c r="AB441" t="str">
        <f t="shared" si="277"/>
        <v/>
      </c>
      <c r="AC441" t="str">
        <f t="shared" si="278"/>
        <v/>
      </c>
      <c r="AD441" t="str">
        <f t="shared" si="279"/>
        <v/>
      </c>
      <c r="AE441" t="str">
        <f t="shared" si="280"/>
        <v/>
      </c>
      <c r="AF441" t="str">
        <f t="shared" si="281"/>
        <v/>
      </c>
      <c r="AG441" t="str">
        <f t="shared" si="282"/>
        <v/>
      </c>
      <c r="AH441" t="str">
        <f t="shared" si="283"/>
        <v/>
      </c>
      <c r="AI441" t="str">
        <f t="shared" si="284"/>
        <v/>
      </c>
      <c r="AJ441" t="str">
        <f t="shared" si="285"/>
        <v/>
      </c>
      <c r="AK441" t="str">
        <f t="shared" si="286"/>
        <v/>
      </c>
      <c r="AL441" t="str">
        <f t="shared" si="287"/>
        <v/>
      </c>
      <c r="AM441" t="str">
        <f t="shared" si="288"/>
        <v/>
      </c>
      <c r="AN441" t="str">
        <f t="shared" si="289"/>
        <v/>
      </c>
      <c r="AO441" t="str">
        <f t="shared" si="290"/>
        <v/>
      </c>
      <c r="AP441" t="str">
        <f t="shared" si="291"/>
        <v/>
      </c>
      <c r="AQ441" t="str">
        <f t="shared" si="292"/>
        <v/>
      </c>
      <c r="AR441" t="str">
        <f t="shared" si="293"/>
        <v/>
      </c>
      <c r="AS441" t="str">
        <f t="shared" si="294"/>
        <v/>
      </c>
      <c r="AT441" t="str">
        <f t="shared" si="295"/>
        <v/>
      </c>
      <c r="AU441" t="str">
        <f t="shared" si="296"/>
        <v/>
      </c>
      <c r="AV441" t="str">
        <f t="shared" si="297"/>
        <v/>
      </c>
      <c r="AW441" t="str">
        <f t="shared" si="298"/>
        <v/>
      </c>
      <c r="AX441" t="str">
        <f t="shared" si="299"/>
        <v/>
      </c>
      <c r="AY441" t="str">
        <f t="shared" si="300"/>
        <v/>
      </c>
      <c r="AZ441" t="str">
        <f>IF(OR($A441="",$A441&lt;&gt;Ficha!$C$4),"",COUNTIF($A$2:$A441,Ficha!$C$4))</f>
        <v/>
      </c>
    </row>
    <row r="442" spans="1:52">
      <c r="A442" s="7" t="str">
        <f>IF(INDEX(Banco!$A:$A,ROW())="","",INDEX(Banco!$A:$A,ROW()))</f>
        <v/>
      </c>
      <c r="B442" s="7" t="str">
        <f>IF(INDEX(Banco!$B:$B,ROW())="","",INDEX(Banco!$B:$B,ROW()))</f>
        <v/>
      </c>
      <c r="C442" s="7" t="str">
        <f>IF(INDEX(Banco!$C:$C,ROW())="","",INDEX(Banco!$C:$C,ROW()))</f>
        <v/>
      </c>
      <c r="D442" s="8" t="str">
        <f>IF(INDEX(Banco!$D:$D,ROW())="","",INDEX(Banco!$D:$D,ROW()))</f>
        <v/>
      </c>
      <c r="E442" s="8" t="str">
        <f>IF(INDEX(Banco!$E:$E,ROW())="","",INDEX(Banco!$E:$E,ROW()))</f>
        <v/>
      </c>
      <c r="F442" s="9" t="str">
        <f>IF(INDEX(Banco!$F:$F,ROW())="","",INDEX(Banco!$F:$F,ROW()))</f>
        <v/>
      </c>
      <c r="G442" s="9" t="str">
        <f>IF(INDEX(Banco!$G:$G,ROW())="","",INDEX(Banco!$G:$G,ROW()))</f>
        <v/>
      </c>
      <c r="H442" s="7" t="str">
        <f>IF(INDEX(Banco!$H:$H,ROW())="","",INDEX(Banco!$H:$H,ROW()))</f>
        <v/>
      </c>
      <c r="I442" t="str">
        <f t="shared" si="258"/>
        <v/>
      </c>
      <c r="J442" s="10" t="str">
        <f t="shared" si="259"/>
        <v/>
      </c>
      <c r="K442" s="11" t="str">
        <f t="shared" si="260"/>
        <v>—</v>
      </c>
      <c r="L442" t="str">
        <f t="shared" si="261"/>
        <v/>
      </c>
      <c r="M442" s="11" t="str">
        <f t="shared" si="262"/>
        <v>—</v>
      </c>
      <c r="N442" t="str">
        <f t="shared" si="263"/>
        <v/>
      </c>
      <c r="O442" s="11" t="str">
        <f t="shared" si="264"/>
        <v>—</v>
      </c>
      <c r="P442" t="str">
        <f t="shared" si="265"/>
        <v/>
      </c>
      <c r="Q442" s="11" t="str">
        <f t="shared" si="266"/>
        <v>—</v>
      </c>
      <c r="R442" t="str">
        <f t="shared" si="267"/>
        <v/>
      </c>
      <c r="S442" t="str">
        <f t="shared" si="268"/>
        <v/>
      </c>
      <c r="T442" t="str">
        <f t="shared" si="269"/>
        <v/>
      </c>
      <c r="U442" t="str">
        <f t="shared" si="270"/>
        <v/>
      </c>
      <c r="V442" t="str">
        <f t="shared" si="271"/>
        <v/>
      </c>
      <c r="W442" t="str">
        <f t="shared" si="272"/>
        <v/>
      </c>
      <c r="X442" t="str">
        <f t="shared" si="273"/>
        <v/>
      </c>
      <c r="Y442" t="str">
        <f t="shared" si="274"/>
        <v/>
      </c>
      <c r="Z442" t="str">
        <f t="shared" si="275"/>
        <v/>
      </c>
      <c r="AA442" t="str">
        <f t="shared" si="276"/>
        <v/>
      </c>
      <c r="AB442" t="str">
        <f t="shared" si="277"/>
        <v/>
      </c>
      <c r="AC442" t="str">
        <f t="shared" si="278"/>
        <v/>
      </c>
      <c r="AD442" t="str">
        <f t="shared" si="279"/>
        <v/>
      </c>
      <c r="AE442" t="str">
        <f t="shared" si="280"/>
        <v/>
      </c>
      <c r="AF442" t="str">
        <f t="shared" si="281"/>
        <v/>
      </c>
      <c r="AG442" t="str">
        <f t="shared" si="282"/>
        <v/>
      </c>
      <c r="AH442" t="str">
        <f t="shared" si="283"/>
        <v/>
      </c>
      <c r="AI442" t="str">
        <f t="shared" si="284"/>
        <v/>
      </c>
      <c r="AJ442" t="str">
        <f t="shared" si="285"/>
        <v/>
      </c>
      <c r="AK442" t="str">
        <f t="shared" si="286"/>
        <v/>
      </c>
      <c r="AL442" t="str">
        <f t="shared" si="287"/>
        <v/>
      </c>
      <c r="AM442" t="str">
        <f t="shared" si="288"/>
        <v/>
      </c>
      <c r="AN442" t="str">
        <f t="shared" si="289"/>
        <v/>
      </c>
      <c r="AO442" t="str">
        <f t="shared" si="290"/>
        <v/>
      </c>
      <c r="AP442" t="str">
        <f t="shared" si="291"/>
        <v/>
      </c>
      <c r="AQ442" t="str">
        <f t="shared" si="292"/>
        <v/>
      </c>
      <c r="AR442" t="str">
        <f t="shared" si="293"/>
        <v/>
      </c>
      <c r="AS442" t="str">
        <f t="shared" si="294"/>
        <v/>
      </c>
      <c r="AT442" t="str">
        <f t="shared" si="295"/>
        <v/>
      </c>
      <c r="AU442" t="str">
        <f t="shared" si="296"/>
        <v/>
      </c>
      <c r="AV442" t="str">
        <f t="shared" si="297"/>
        <v/>
      </c>
      <c r="AW442" t="str">
        <f t="shared" si="298"/>
        <v/>
      </c>
      <c r="AX442" t="str">
        <f t="shared" si="299"/>
        <v/>
      </c>
      <c r="AY442" t="str">
        <f t="shared" si="300"/>
        <v/>
      </c>
      <c r="AZ442" t="str">
        <f>IF(OR($A442="",$A442&lt;&gt;Ficha!$C$4),"",COUNTIF($A$2:$A442,Ficha!$C$4))</f>
        <v/>
      </c>
    </row>
    <row r="443" spans="1:52">
      <c r="A443" s="7" t="str">
        <f>IF(INDEX(Banco!$A:$A,ROW())="","",INDEX(Banco!$A:$A,ROW()))</f>
        <v/>
      </c>
      <c r="B443" s="7" t="str">
        <f>IF(INDEX(Banco!$B:$B,ROW())="","",INDEX(Banco!$B:$B,ROW()))</f>
        <v/>
      </c>
      <c r="C443" s="7" t="str">
        <f>IF(INDEX(Banco!$C:$C,ROW())="","",INDEX(Banco!$C:$C,ROW()))</f>
        <v/>
      </c>
      <c r="D443" s="8" t="str">
        <f>IF(INDEX(Banco!$D:$D,ROW())="","",INDEX(Banco!$D:$D,ROW()))</f>
        <v/>
      </c>
      <c r="E443" s="8" t="str">
        <f>IF(INDEX(Banco!$E:$E,ROW())="","",INDEX(Banco!$E:$E,ROW()))</f>
        <v/>
      </c>
      <c r="F443" s="9" t="str">
        <f>IF(INDEX(Banco!$F:$F,ROW())="","",INDEX(Banco!$F:$F,ROW()))</f>
        <v/>
      </c>
      <c r="G443" s="9" t="str">
        <f>IF(INDEX(Banco!$G:$G,ROW())="","",INDEX(Banco!$G:$G,ROW()))</f>
        <v/>
      </c>
      <c r="H443" s="7" t="str">
        <f>IF(INDEX(Banco!$H:$H,ROW())="","",INDEX(Banco!$H:$H,ROW()))</f>
        <v/>
      </c>
      <c r="I443" t="str">
        <f t="shared" si="258"/>
        <v/>
      </c>
      <c r="J443" s="10" t="str">
        <f t="shared" si="259"/>
        <v/>
      </c>
      <c r="K443" s="11" t="str">
        <f t="shared" si="260"/>
        <v>—</v>
      </c>
      <c r="L443" t="str">
        <f t="shared" si="261"/>
        <v/>
      </c>
      <c r="M443" s="11" t="str">
        <f t="shared" si="262"/>
        <v>—</v>
      </c>
      <c r="N443" t="str">
        <f t="shared" si="263"/>
        <v/>
      </c>
      <c r="O443" s="11" t="str">
        <f t="shared" si="264"/>
        <v>—</v>
      </c>
      <c r="P443" t="str">
        <f t="shared" si="265"/>
        <v/>
      </c>
      <c r="Q443" s="11" t="str">
        <f t="shared" si="266"/>
        <v>—</v>
      </c>
      <c r="R443" t="str">
        <f t="shared" si="267"/>
        <v/>
      </c>
      <c r="S443" t="str">
        <f t="shared" si="268"/>
        <v/>
      </c>
      <c r="T443" t="str">
        <f t="shared" si="269"/>
        <v/>
      </c>
      <c r="U443" t="str">
        <f t="shared" si="270"/>
        <v/>
      </c>
      <c r="V443" t="str">
        <f t="shared" si="271"/>
        <v/>
      </c>
      <c r="W443" t="str">
        <f t="shared" si="272"/>
        <v/>
      </c>
      <c r="X443" t="str">
        <f t="shared" si="273"/>
        <v/>
      </c>
      <c r="Y443" t="str">
        <f t="shared" si="274"/>
        <v/>
      </c>
      <c r="Z443" t="str">
        <f t="shared" si="275"/>
        <v/>
      </c>
      <c r="AA443" t="str">
        <f t="shared" si="276"/>
        <v/>
      </c>
      <c r="AB443" t="str">
        <f t="shared" si="277"/>
        <v/>
      </c>
      <c r="AC443" t="str">
        <f t="shared" si="278"/>
        <v/>
      </c>
      <c r="AD443" t="str">
        <f t="shared" si="279"/>
        <v/>
      </c>
      <c r="AE443" t="str">
        <f t="shared" si="280"/>
        <v/>
      </c>
      <c r="AF443" t="str">
        <f t="shared" si="281"/>
        <v/>
      </c>
      <c r="AG443" t="str">
        <f t="shared" si="282"/>
        <v/>
      </c>
      <c r="AH443" t="str">
        <f t="shared" si="283"/>
        <v/>
      </c>
      <c r="AI443" t="str">
        <f t="shared" si="284"/>
        <v/>
      </c>
      <c r="AJ443" t="str">
        <f t="shared" si="285"/>
        <v/>
      </c>
      <c r="AK443" t="str">
        <f t="shared" si="286"/>
        <v/>
      </c>
      <c r="AL443" t="str">
        <f t="shared" si="287"/>
        <v/>
      </c>
      <c r="AM443" t="str">
        <f t="shared" si="288"/>
        <v/>
      </c>
      <c r="AN443" t="str">
        <f t="shared" si="289"/>
        <v/>
      </c>
      <c r="AO443" t="str">
        <f t="shared" si="290"/>
        <v/>
      </c>
      <c r="AP443" t="str">
        <f t="shared" si="291"/>
        <v/>
      </c>
      <c r="AQ443" t="str">
        <f t="shared" si="292"/>
        <v/>
      </c>
      <c r="AR443" t="str">
        <f t="shared" si="293"/>
        <v/>
      </c>
      <c r="AS443" t="str">
        <f t="shared" si="294"/>
        <v/>
      </c>
      <c r="AT443" t="str">
        <f t="shared" si="295"/>
        <v/>
      </c>
      <c r="AU443" t="str">
        <f t="shared" si="296"/>
        <v/>
      </c>
      <c r="AV443" t="str">
        <f t="shared" si="297"/>
        <v/>
      </c>
      <c r="AW443" t="str">
        <f t="shared" si="298"/>
        <v/>
      </c>
      <c r="AX443" t="str">
        <f t="shared" si="299"/>
        <v/>
      </c>
      <c r="AY443" t="str">
        <f t="shared" si="300"/>
        <v/>
      </c>
      <c r="AZ443" t="str">
        <f>IF(OR($A443="",$A443&lt;&gt;Ficha!$C$4),"",COUNTIF($A$2:$A443,Ficha!$C$4))</f>
        <v/>
      </c>
    </row>
    <row r="444" spans="1:52">
      <c r="A444" s="7" t="str">
        <f>IF(INDEX(Banco!$A:$A,ROW())="","",INDEX(Banco!$A:$A,ROW()))</f>
        <v/>
      </c>
      <c r="B444" s="7" t="str">
        <f>IF(INDEX(Banco!$B:$B,ROW())="","",INDEX(Banco!$B:$B,ROW()))</f>
        <v/>
      </c>
      <c r="C444" s="7" t="str">
        <f>IF(INDEX(Banco!$C:$C,ROW())="","",INDEX(Banco!$C:$C,ROW()))</f>
        <v/>
      </c>
      <c r="D444" s="8" t="str">
        <f>IF(INDEX(Banco!$D:$D,ROW())="","",INDEX(Banco!$D:$D,ROW()))</f>
        <v/>
      </c>
      <c r="E444" s="8" t="str">
        <f>IF(INDEX(Banco!$E:$E,ROW())="","",INDEX(Banco!$E:$E,ROW()))</f>
        <v/>
      </c>
      <c r="F444" s="9" t="str">
        <f>IF(INDEX(Banco!$F:$F,ROW())="","",INDEX(Banco!$F:$F,ROW()))</f>
        <v/>
      </c>
      <c r="G444" s="9" t="str">
        <f>IF(INDEX(Banco!$G:$G,ROW())="","",INDEX(Banco!$G:$G,ROW()))</f>
        <v/>
      </c>
      <c r="H444" s="7" t="str">
        <f>IF(INDEX(Banco!$H:$H,ROW())="","",INDEX(Banco!$H:$H,ROW()))</f>
        <v/>
      </c>
      <c r="I444" t="str">
        <f t="shared" si="258"/>
        <v/>
      </c>
      <c r="J444" s="10" t="str">
        <f t="shared" si="259"/>
        <v/>
      </c>
      <c r="K444" s="11" t="str">
        <f t="shared" si="260"/>
        <v>—</v>
      </c>
      <c r="L444" t="str">
        <f t="shared" si="261"/>
        <v/>
      </c>
      <c r="M444" s="11" t="str">
        <f t="shared" si="262"/>
        <v>—</v>
      </c>
      <c r="N444" t="str">
        <f t="shared" si="263"/>
        <v/>
      </c>
      <c r="O444" s="11" t="str">
        <f t="shared" si="264"/>
        <v>—</v>
      </c>
      <c r="P444" t="str">
        <f t="shared" si="265"/>
        <v/>
      </c>
      <c r="Q444" s="11" t="str">
        <f t="shared" si="266"/>
        <v>—</v>
      </c>
      <c r="R444" t="str">
        <f t="shared" si="267"/>
        <v/>
      </c>
      <c r="S444" t="str">
        <f t="shared" si="268"/>
        <v/>
      </c>
      <c r="T444" t="str">
        <f t="shared" si="269"/>
        <v/>
      </c>
      <c r="U444" t="str">
        <f t="shared" si="270"/>
        <v/>
      </c>
      <c r="V444" t="str">
        <f t="shared" si="271"/>
        <v/>
      </c>
      <c r="W444" t="str">
        <f t="shared" si="272"/>
        <v/>
      </c>
      <c r="X444" t="str">
        <f t="shared" si="273"/>
        <v/>
      </c>
      <c r="Y444" t="str">
        <f t="shared" si="274"/>
        <v/>
      </c>
      <c r="Z444" t="str">
        <f t="shared" si="275"/>
        <v/>
      </c>
      <c r="AA444" t="str">
        <f t="shared" si="276"/>
        <v/>
      </c>
      <c r="AB444" t="str">
        <f t="shared" si="277"/>
        <v/>
      </c>
      <c r="AC444" t="str">
        <f t="shared" si="278"/>
        <v/>
      </c>
      <c r="AD444" t="str">
        <f t="shared" si="279"/>
        <v/>
      </c>
      <c r="AE444" t="str">
        <f t="shared" si="280"/>
        <v/>
      </c>
      <c r="AF444" t="str">
        <f t="shared" si="281"/>
        <v/>
      </c>
      <c r="AG444" t="str">
        <f t="shared" si="282"/>
        <v/>
      </c>
      <c r="AH444" t="str">
        <f t="shared" si="283"/>
        <v/>
      </c>
      <c r="AI444" t="str">
        <f t="shared" si="284"/>
        <v/>
      </c>
      <c r="AJ444" t="str">
        <f t="shared" si="285"/>
        <v/>
      </c>
      <c r="AK444" t="str">
        <f t="shared" si="286"/>
        <v/>
      </c>
      <c r="AL444" t="str">
        <f t="shared" si="287"/>
        <v/>
      </c>
      <c r="AM444" t="str">
        <f t="shared" si="288"/>
        <v/>
      </c>
      <c r="AN444" t="str">
        <f t="shared" si="289"/>
        <v/>
      </c>
      <c r="AO444" t="str">
        <f t="shared" si="290"/>
        <v/>
      </c>
      <c r="AP444" t="str">
        <f t="shared" si="291"/>
        <v/>
      </c>
      <c r="AQ444" t="str">
        <f t="shared" si="292"/>
        <v/>
      </c>
      <c r="AR444" t="str">
        <f t="shared" si="293"/>
        <v/>
      </c>
      <c r="AS444" t="str">
        <f t="shared" si="294"/>
        <v/>
      </c>
      <c r="AT444" t="str">
        <f t="shared" si="295"/>
        <v/>
      </c>
      <c r="AU444" t="str">
        <f t="shared" si="296"/>
        <v/>
      </c>
      <c r="AV444" t="str">
        <f t="shared" si="297"/>
        <v/>
      </c>
      <c r="AW444" t="str">
        <f t="shared" si="298"/>
        <v/>
      </c>
      <c r="AX444" t="str">
        <f t="shared" si="299"/>
        <v/>
      </c>
      <c r="AY444" t="str">
        <f t="shared" si="300"/>
        <v/>
      </c>
      <c r="AZ444" t="str">
        <f>IF(OR($A444="",$A444&lt;&gt;Ficha!$C$4),"",COUNTIF($A$2:$A444,Ficha!$C$4))</f>
        <v/>
      </c>
    </row>
    <row r="445" spans="1:52">
      <c r="A445" s="7" t="str">
        <f>IF(INDEX(Banco!$A:$A,ROW())="","",INDEX(Banco!$A:$A,ROW()))</f>
        <v/>
      </c>
      <c r="B445" s="7" t="str">
        <f>IF(INDEX(Banco!$B:$B,ROW())="","",INDEX(Banco!$B:$B,ROW()))</f>
        <v/>
      </c>
      <c r="C445" s="7" t="str">
        <f>IF(INDEX(Banco!$C:$C,ROW())="","",INDEX(Banco!$C:$C,ROW()))</f>
        <v/>
      </c>
      <c r="D445" s="8" t="str">
        <f>IF(INDEX(Banco!$D:$D,ROW())="","",INDEX(Banco!$D:$D,ROW()))</f>
        <v/>
      </c>
      <c r="E445" s="8" t="str">
        <f>IF(INDEX(Banco!$E:$E,ROW())="","",INDEX(Banco!$E:$E,ROW()))</f>
        <v/>
      </c>
      <c r="F445" s="9" t="str">
        <f>IF(INDEX(Banco!$F:$F,ROW())="","",INDEX(Banco!$F:$F,ROW()))</f>
        <v/>
      </c>
      <c r="G445" s="9" t="str">
        <f>IF(INDEX(Banco!$G:$G,ROW())="","",INDEX(Banco!$G:$G,ROW()))</f>
        <v/>
      </c>
      <c r="H445" s="7" t="str">
        <f>IF(INDEX(Banco!$H:$H,ROW())="","",INDEX(Banco!$H:$H,ROW()))</f>
        <v/>
      </c>
      <c r="I445" t="str">
        <f t="shared" si="258"/>
        <v/>
      </c>
      <c r="J445" s="10" t="str">
        <f t="shared" si="259"/>
        <v/>
      </c>
      <c r="K445" s="11" t="str">
        <f t="shared" si="260"/>
        <v>—</v>
      </c>
      <c r="L445" t="str">
        <f t="shared" si="261"/>
        <v/>
      </c>
      <c r="M445" s="11" t="str">
        <f t="shared" si="262"/>
        <v>—</v>
      </c>
      <c r="N445" t="str">
        <f t="shared" si="263"/>
        <v/>
      </c>
      <c r="O445" s="11" t="str">
        <f t="shared" si="264"/>
        <v>—</v>
      </c>
      <c r="P445" t="str">
        <f t="shared" si="265"/>
        <v/>
      </c>
      <c r="Q445" s="11" t="str">
        <f t="shared" si="266"/>
        <v>—</v>
      </c>
      <c r="R445" t="str">
        <f t="shared" si="267"/>
        <v/>
      </c>
      <c r="S445" t="str">
        <f t="shared" si="268"/>
        <v/>
      </c>
      <c r="T445" t="str">
        <f t="shared" si="269"/>
        <v/>
      </c>
      <c r="U445" t="str">
        <f t="shared" si="270"/>
        <v/>
      </c>
      <c r="V445" t="str">
        <f t="shared" si="271"/>
        <v/>
      </c>
      <c r="W445" t="str">
        <f t="shared" si="272"/>
        <v/>
      </c>
      <c r="X445" t="str">
        <f t="shared" si="273"/>
        <v/>
      </c>
      <c r="Y445" t="str">
        <f t="shared" si="274"/>
        <v/>
      </c>
      <c r="Z445" t="str">
        <f t="shared" si="275"/>
        <v/>
      </c>
      <c r="AA445" t="str">
        <f t="shared" si="276"/>
        <v/>
      </c>
      <c r="AB445" t="str">
        <f t="shared" si="277"/>
        <v/>
      </c>
      <c r="AC445" t="str">
        <f t="shared" si="278"/>
        <v/>
      </c>
      <c r="AD445" t="str">
        <f t="shared" si="279"/>
        <v/>
      </c>
      <c r="AE445" t="str">
        <f t="shared" si="280"/>
        <v/>
      </c>
      <c r="AF445" t="str">
        <f t="shared" si="281"/>
        <v/>
      </c>
      <c r="AG445" t="str">
        <f t="shared" si="282"/>
        <v/>
      </c>
      <c r="AH445" t="str">
        <f t="shared" si="283"/>
        <v/>
      </c>
      <c r="AI445" t="str">
        <f t="shared" si="284"/>
        <v/>
      </c>
      <c r="AJ445" t="str">
        <f t="shared" si="285"/>
        <v/>
      </c>
      <c r="AK445" t="str">
        <f t="shared" si="286"/>
        <v/>
      </c>
      <c r="AL445" t="str">
        <f t="shared" si="287"/>
        <v/>
      </c>
      <c r="AM445" t="str">
        <f t="shared" si="288"/>
        <v/>
      </c>
      <c r="AN445" t="str">
        <f t="shared" si="289"/>
        <v/>
      </c>
      <c r="AO445" t="str">
        <f t="shared" si="290"/>
        <v/>
      </c>
      <c r="AP445" t="str">
        <f t="shared" si="291"/>
        <v/>
      </c>
      <c r="AQ445" t="str">
        <f t="shared" si="292"/>
        <v/>
      </c>
      <c r="AR445" t="str">
        <f t="shared" si="293"/>
        <v/>
      </c>
      <c r="AS445" t="str">
        <f t="shared" si="294"/>
        <v/>
      </c>
      <c r="AT445" t="str">
        <f t="shared" si="295"/>
        <v/>
      </c>
      <c r="AU445" t="str">
        <f t="shared" si="296"/>
        <v/>
      </c>
      <c r="AV445" t="str">
        <f t="shared" si="297"/>
        <v/>
      </c>
      <c r="AW445" t="str">
        <f t="shared" si="298"/>
        <v/>
      </c>
      <c r="AX445" t="str">
        <f t="shared" si="299"/>
        <v/>
      </c>
      <c r="AY445" t="str">
        <f t="shared" si="300"/>
        <v/>
      </c>
      <c r="AZ445" t="str">
        <f>IF(OR($A445="",$A445&lt;&gt;Ficha!$C$4),"",COUNTIF($A$2:$A445,Ficha!$C$4))</f>
        <v/>
      </c>
    </row>
    <row r="446" spans="1:52">
      <c r="A446" s="7" t="str">
        <f>IF(INDEX(Banco!$A:$A,ROW())="","",INDEX(Banco!$A:$A,ROW()))</f>
        <v/>
      </c>
      <c r="B446" s="7" t="str">
        <f>IF(INDEX(Banco!$B:$B,ROW())="","",INDEX(Banco!$B:$B,ROW()))</f>
        <v/>
      </c>
      <c r="C446" s="7" t="str">
        <f>IF(INDEX(Banco!$C:$C,ROW())="","",INDEX(Banco!$C:$C,ROW()))</f>
        <v/>
      </c>
      <c r="D446" s="8" t="str">
        <f>IF(INDEX(Banco!$D:$D,ROW())="","",INDEX(Banco!$D:$D,ROW()))</f>
        <v/>
      </c>
      <c r="E446" s="8" t="str">
        <f>IF(INDEX(Banco!$E:$E,ROW())="","",INDEX(Banco!$E:$E,ROW()))</f>
        <v/>
      </c>
      <c r="F446" s="9" t="str">
        <f>IF(INDEX(Banco!$F:$F,ROW())="","",INDEX(Banco!$F:$F,ROW()))</f>
        <v/>
      </c>
      <c r="G446" s="9" t="str">
        <f>IF(INDEX(Banco!$G:$G,ROW())="","",INDEX(Banco!$G:$G,ROW()))</f>
        <v/>
      </c>
      <c r="H446" s="7" t="str">
        <f>IF(INDEX(Banco!$H:$H,ROW())="","",INDEX(Banco!$H:$H,ROW()))</f>
        <v/>
      </c>
      <c r="I446" t="str">
        <f t="shared" si="258"/>
        <v/>
      </c>
      <c r="J446" s="10" t="str">
        <f t="shared" si="259"/>
        <v/>
      </c>
      <c r="K446" s="11" t="str">
        <f t="shared" si="260"/>
        <v>—</v>
      </c>
      <c r="L446" t="str">
        <f t="shared" si="261"/>
        <v/>
      </c>
      <c r="M446" s="11" t="str">
        <f t="shared" si="262"/>
        <v>—</v>
      </c>
      <c r="N446" t="str">
        <f t="shared" si="263"/>
        <v/>
      </c>
      <c r="O446" s="11" t="str">
        <f t="shared" si="264"/>
        <v>—</v>
      </c>
      <c r="P446" t="str">
        <f t="shared" si="265"/>
        <v/>
      </c>
      <c r="Q446" s="11" t="str">
        <f t="shared" si="266"/>
        <v>—</v>
      </c>
      <c r="R446" t="str">
        <f t="shared" si="267"/>
        <v/>
      </c>
      <c r="S446" t="str">
        <f t="shared" si="268"/>
        <v/>
      </c>
      <c r="T446" t="str">
        <f t="shared" si="269"/>
        <v/>
      </c>
      <c r="U446" t="str">
        <f t="shared" si="270"/>
        <v/>
      </c>
      <c r="V446" t="str">
        <f t="shared" si="271"/>
        <v/>
      </c>
      <c r="W446" t="str">
        <f t="shared" si="272"/>
        <v/>
      </c>
      <c r="X446" t="str">
        <f t="shared" si="273"/>
        <v/>
      </c>
      <c r="Y446" t="str">
        <f t="shared" si="274"/>
        <v/>
      </c>
      <c r="Z446" t="str">
        <f t="shared" si="275"/>
        <v/>
      </c>
      <c r="AA446" t="str">
        <f t="shared" si="276"/>
        <v/>
      </c>
      <c r="AB446" t="str">
        <f t="shared" si="277"/>
        <v/>
      </c>
      <c r="AC446" t="str">
        <f t="shared" si="278"/>
        <v/>
      </c>
      <c r="AD446" t="str">
        <f t="shared" si="279"/>
        <v/>
      </c>
      <c r="AE446" t="str">
        <f t="shared" si="280"/>
        <v/>
      </c>
      <c r="AF446" t="str">
        <f t="shared" si="281"/>
        <v/>
      </c>
      <c r="AG446" t="str">
        <f t="shared" si="282"/>
        <v/>
      </c>
      <c r="AH446" t="str">
        <f t="shared" si="283"/>
        <v/>
      </c>
      <c r="AI446" t="str">
        <f t="shared" si="284"/>
        <v/>
      </c>
      <c r="AJ446" t="str">
        <f t="shared" si="285"/>
        <v/>
      </c>
      <c r="AK446" t="str">
        <f t="shared" si="286"/>
        <v/>
      </c>
      <c r="AL446" t="str">
        <f t="shared" si="287"/>
        <v/>
      </c>
      <c r="AM446" t="str">
        <f t="shared" si="288"/>
        <v/>
      </c>
      <c r="AN446" t="str">
        <f t="shared" si="289"/>
        <v/>
      </c>
      <c r="AO446" t="str">
        <f t="shared" si="290"/>
        <v/>
      </c>
      <c r="AP446" t="str">
        <f t="shared" si="291"/>
        <v/>
      </c>
      <c r="AQ446" t="str">
        <f t="shared" si="292"/>
        <v/>
      </c>
      <c r="AR446" t="str">
        <f t="shared" si="293"/>
        <v/>
      </c>
      <c r="AS446" t="str">
        <f t="shared" si="294"/>
        <v/>
      </c>
      <c r="AT446" t="str">
        <f t="shared" si="295"/>
        <v/>
      </c>
      <c r="AU446" t="str">
        <f t="shared" si="296"/>
        <v/>
      </c>
      <c r="AV446" t="str">
        <f t="shared" si="297"/>
        <v/>
      </c>
      <c r="AW446" t="str">
        <f t="shared" si="298"/>
        <v/>
      </c>
      <c r="AX446" t="str">
        <f t="shared" si="299"/>
        <v/>
      </c>
      <c r="AY446" t="str">
        <f t="shared" si="300"/>
        <v/>
      </c>
      <c r="AZ446" t="str">
        <f>IF(OR($A446="",$A446&lt;&gt;Ficha!$C$4),"",COUNTIF($A$2:$A446,Ficha!$C$4))</f>
        <v/>
      </c>
    </row>
    <row r="447" spans="1:52">
      <c r="A447" s="7" t="str">
        <f>IF(INDEX(Banco!$A:$A,ROW())="","",INDEX(Banco!$A:$A,ROW()))</f>
        <v/>
      </c>
      <c r="B447" s="7" t="str">
        <f>IF(INDEX(Banco!$B:$B,ROW())="","",INDEX(Banco!$B:$B,ROW()))</f>
        <v/>
      </c>
      <c r="C447" s="7" t="str">
        <f>IF(INDEX(Banco!$C:$C,ROW())="","",INDEX(Banco!$C:$C,ROW()))</f>
        <v/>
      </c>
      <c r="D447" s="8" t="str">
        <f>IF(INDEX(Banco!$D:$D,ROW())="","",INDEX(Banco!$D:$D,ROW()))</f>
        <v/>
      </c>
      <c r="E447" s="8" t="str">
        <f>IF(INDEX(Banco!$E:$E,ROW())="","",INDEX(Banco!$E:$E,ROW()))</f>
        <v/>
      </c>
      <c r="F447" s="9" t="str">
        <f>IF(INDEX(Banco!$F:$F,ROW())="","",INDEX(Banco!$F:$F,ROW()))</f>
        <v/>
      </c>
      <c r="G447" s="9" t="str">
        <f>IF(INDEX(Banco!$G:$G,ROW())="","",INDEX(Banco!$G:$G,ROW()))</f>
        <v/>
      </c>
      <c r="H447" s="7" t="str">
        <f>IF(INDEX(Banco!$H:$H,ROW())="","",INDEX(Banco!$H:$H,ROW()))</f>
        <v/>
      </c>
      <c r="I447" t="str">
        <f t="shared" si="258"/>
        <v/>
      </c>
      <c r="J447" s="10" t="str">
        <f t="shared" si="259"/>
        <v/>
      </c>
      <c r="K447" s="11" t="str">
        <f t="shared" si="260"/>
        <v>—</v>
      </c>
      <c r="L447" t="str">
        <f t="shared" si="261"/>
        <v/>
      </c>
      <c r="M447" s="11" t="str">
        <f t="shared" si="262"/>
        <v>—</v>
      </c>
      <c r="N447" t="str">
        <f t="shared" si="263"/>
        <v/>
      </c>
      <c r="O447" s="11" t="str">
        <f t="shared" si="264"/>
        <v>—</v>
      </c>
      <c r="P447" t="str">
        <f t="shared" si="265"/>
        <v/>
      </c>
      <c r="Q447" s="11" t="str">
        <f t="shared" si="266"/>
        <v>—</v>
      </c>
      <c r="R447" t="str">
        <f t="shared" si="267"/>
        <v/>
      </c>
      <c r="S447" t="str">
        <f t="shared" si="268"/>
        <v/>
      </c>
      <c r="T447" t="str">
        <f t="shared" si="269"/>
        <v/>
      </c>
      <c r="U447" t="str">
        <f t="shared" si="270"/>
        <v/>
      </c>
      <c r="V447" t="str">
        <f t="shared" si="271"/>
        <v/>
      </c>
      <c r="W447" t="str">
        <f t="shared" si="272"/>
        <v/>
      </c>
      <c r="X447" t="str">
        <f t="shared" si="273"/>
        <v/>
      </c>
      <c r="Y447" t="str">
        <f t="shared" si="274"/>
        <v/>
      </c>
      <c r="Z447" t="str">
        <f t="shared" si="275"/>
        <v/>
      </c>
      <c r="AA447" t="str">
        <f t="shared" si="276"/>
        <v/>
      </c>
      <c r="AB447" t="str">
        <f t="shared" si="277"/>
        <v/>
      </c>
      <c r="AC447" t="str">
        <f t="shared" si="278"/>
        <v/>
      </c>
      <c r="AD447" t="str">
        <f t="shared" si="279"/>
        <v/>
      </c>
      <c r="AE447" t="str">
        <f t="shared" si="280"/>
        <v/>
      </c>
      <c r="AF447" t="str">
        <f t="shared" si="281"/>
        <v/>
      </c>
      <c r="AG447" t="str">
        <f t="shared" si="282"/>
        <v/>
      </c>
      <c r="AH447" t="str">
        <f t="shared" si="283"/>
        <v/>
      </c>
      <c r="AI447" t="str">
        <f t="shared" si="284"/>
        <v/>
      </c>
      <c r="AJ447" t="str">
        <f t="shared" si="285"/>
        <v/>
      </c>
      <c r="AK447" t="str">
        <f t="shared" si="286"/>
        <v/>
      </c>
      <c r="AL447" t="str">
        <f t="shared" si="287"/>
        <v/>
      </c>
      <c r="AM447" t="str">
        <f t="shared" si="288"/>
        <v/>
      </c>
      <c r="AN447" t="str">
        <f t="shared" si="289"/>
        <v/>
      </c>
      <c r="AO447" t="str">
        <f t="shared" si="290"/>
        <v/>
      </c>
      <c r="AP447" t="str">
        <f t="shared" si="291"/>
        <v/>
      </c>
      <c r="AQ447" t="str">
        <f t="shared" si="292"/>
        <v/>
      </c>
      <c r="AR447" t="str">
        <f t="shared" si="293"/>
        <v/>
      </c>
      <c r="AS447" t="str">
        <f t="shared" si="294"/>
        <v/>
      </c>
      <c r="AT447" t="str">
        <f t="shared" si="295"/>
        <v/>
      </c>
      <c r="AU447" t="str">
        <f t="shared" si="296"/>
        <v/>
      </c>
      <c r="AV447" t="str">
        <f t="shared" si="297"/>
        <v/>
      </c>
      <c r="AW447" t="str">
        <f t="shared" si="298"/>
        <v/>
      </c>
      <c r="AX447" t="str">
        <f t="shared" si="299"/>
        <v/>
      </c>
      <c r="AY447" t="str">
        <f t="shared" si="300"/>
        <v/>
      </c>
      <c r="AZ447" t="str">
        <f>IF(OR($A447="",$A447&lt;&gt;Ficha!$C$4),"",COUNTIF($A$2:$A447,Ficha!$C$4))</f>
        <v/>
      </c>
    </row>
    <row r="448" spans="1:52">
      <c r="A448" s="7" t="str">
        <f>IF(INDEX(Banco!$A:$A,ROW())="","",INDEX(Banco!$A:$A,ROW()))</f>
        <v/>
      </c>
      <c r="B448" s="7" t="str">
        <f>IF(INDEX(Banco!$B:$B,ROW())="","",INDEX(Banco!$B:$B,ROW()))</f>
        <v/>
      </c>
      <c r="C448" s="7" t="str">
        <f>IF(INDEX(Banco!$C:$C,ROW())="","",INDEX(Banco!$C:$C,ROW()))</f>
        <v/>
      </c>
      <c r="D448" s="8" t="str">
        <f>IF(INDEX(Banco!$D:$D,ROW())="","",INDEX(Banco!$D:$D,ROW()))</f>
        <v/>
      </c>
      <c r="E448" s="8" t="str">
        <f>IF(INDEX(Banco!$E:$E,ROW())="","",INDEX(Banco!$E:$E,ROW()))</f>
        <v/>
      </c>
      <c r="F448" s="9" t="str">
        <f>IF(INDEX(Banco!$F:$F,ROW())="","",INDEX(Banco!$F:$F,ROW()))</f>
        <v/>
      </c>
      <c r="G448" s="9" t="str">
        <f>IF(INDEX(Banco!$G:$G,ROW())="","",INDEX(Banco!$G:$G,ROW()))</f>
        <v/>
      </c>
      <c r="H448" s="7" t="str">
        <f>IF(INDEX(Banco!$H:$H,ROW())="","",INDEX(Banco!$H:$H,ROW()))</f>
        <v/>
      </c>
      <c r="I448" t="str">
        <f t="shared" si="258"/>
        <v/>
      </c>
      <c r="J448" s="10" t="str">
        <f t="shared" si="259"/>
        <v/>
      </c>
      <c r="K448" s="11" t="str">
        <f t="shared" si="260"/>
        <v>—</v>
      </c>
      <c r="L448" t="str">
        <f t="shared" si="261"/>
        <v/>
      </c>
      <c r="M448" s="11" t="str">
        <f t="shared" si="262"/>
        <v>—</v>
      </c>
      <c r="N448" t="str">
        <f t="shared" si="263"/>
        <v/>
      </c>
      <c r="O448" s="11" t="str">
        <f t="shared" si="264"/>
        <v>—</v>
      </c>
      <c r="P448" t="str">
        <f t="shared" si="265"/>
        <v/>
      </c>
      <c r="Q448" s="11" t="str">
        <f t="shared" si="266"/>
        <v>—</v>
      </c>
      <c r="R448" t="str">
        <f t="shared" si="267"/>
        <v/>
      </c>
      <c r="S448" t="str">
        <f t="shared" si="268"/>
        <v/>
      </c>
      <c r="T448" t="str">
        <f t="shared" si="269"/>
        <v/>
      </c>
      <c r="U448" t="str">
        <f t="shared" si="270"/>
        <v/>
      </c>
      <c r="V448" t="str">
        <f t="shared" si="271"/>
        <v/>
      </c>
      <c r="W448" t="str">
        <f t="shared" si="272"/>
        <v/>
      </c>
      <c r="X448" t="str">
        <f t="shared" si="273"/>
        <v/>
      </c>
      <c r="Y448" t="str">
        <f t="shared" si="274"/>
        <v/>
      </c>
      <c r="Z448" t="str">
        <f t="shared" si="275"/>
        <v/>
      </c>
      <c r="AA448" t="str">
        <f t="shared" si="276"/>
        <v/>
      </c>
      <c r="AB448" t="str">
        <f t="shared" si="277"/>
        <v/>
      </c>
      <c r="AC448" t="str">
        <f t="shared" si="278"/>
        <v/>
      </c>
      <c r="AD448" t="str">
        <f t="shared" si="279"/>
        <v/>
      </c>
      <c r="AE448" t="str">
        <f t="shared" si="280"/>
        <v/>
      </c>
      <c r="AF448" t="str">
        <f t="shared" si="281"/>
        <v/>
      </c>
      <c r="AG448" t="str">
        <f t="shared" si="282"/>
        <v/>
      </c>
      <c r="AH448" t="str">
        <f t="shared" si="283"/>
        <v/>
      </c>
      <c r="AI448" t="str">
        <f t="shared" si="284"/>
        <v/>
      </c>
      <c r="AJ448" t="str">
        <f t="shared" si="285"/>
        <v/>
      </c>
      <c r="AK448" t="str">
        <f t="shared" si="286"/>
        <v/>
      </c>
      <c r="AL448" t="str">
        <f t="shared" si="287"/>
        <v/>
      </c>
      <c r="AM448" t="str">
        <f t="shared" si="288"/>
        <v/>
      </c>
      <c r="AN448" t="str">
        <f t="shared" si="289"/>
        <v/>
      </c>
      <c r="AO448" t="str">
        <f t="shared" si="290"/>
        <v/>
      </c>
      <c r="AP448" t="str">
        <f t="shared" si="291"/>
        <v/>
      </c>
      <c r="AQ448" t="str">
        <f t="shared" si="292"/>
        <v/>
      </c>
      <c r="AR448" t="str">
        <f t="shared" si="293"/>
        <v/>
      </c>
      <c r="AS448" t="str">
        <f t="shared" si="294"/>
        <v/>
      </c>
      <c r="AT448" t="str">
        <f t="shared" si="295"/>
        <v/>
      </c>
      <c r="AU448" t="str">
        <f t="shared" si="296"/>
        <v/>
      </c>
      <c r="AV448" t="str">
        <f t="shared" si="297"/>
        <v/>
      </c>
      <c r="AW448" t="str">
        <f t="shared" si="298"/>
        <v/>
      </c>
      <c r="AX448" t="str">
        <f t="shared" si="299"/>
        <v/>
      </c>
      <c r="AY448" t="str">
        <f t="shared" si="300"/>
        <v/>
      </c>
      <c r="AZ448" t="str">
        <f>IF(OR($A448="",$A448&lt;&gt;Ficha!$C$4),"",COUNTIF($A$2:$A448,Ficha!$C$4))</f>
        <v/>
      </c>
    </row>
    <row r="449" spans="1:52">
      <c r="A449" s="7" t="str">
        <f>IF(INDEX(Banco!$A:$A,ROW())="","",INDEX(Banco!$A:$A,ROW()))</f>
        <v/>
      </c>
      <c r="B449" s="7" t="str">
        <f>IF(INDEX(Banco!$B:$B,ROW())="","",INDEX(Banco!$B:$B,ROW()))</f>
        <v/>
      </c>
      <c r="C449" s="7" t="str">
        <f>IF(INDEX(Banco!$C:$C,ROW())="","",INDEX(Banco!$C:$C,ROW()))</f>
        <v/>
      </c>
      <c r="D449" s="8" t="str">
        <f>IF(INDEX(Banco!$D:$D,ROW())="","",INDEX(Banco!$D:$D,ROW()))</f>
        <v/>
      </c>
      <c r="E449" s="8" t="str">
        <f>IF(INDEX(Banco!$E:$E,ROW())="","",INDEX(Banco!$E:$E,ROW()))</f>
        <v/>
      </c>
      <c r="F449" s="9" t="str">
        <f>IF(INDEX(Banco!$F:$F,ROW())="","",INDEX(Banco!$F:$F,ROW()))</f>
        <v/>
      </c>
      <c r="G449" s="9" t="str">
        <f>IF(INDEX(Banco!$G:$G,ROW())="","",INDEX(Banco!$G:$G,ROW()))</f>
        <v/>
      </c>
      <c r="H449" s="7" t="str">
        <f>IF(INDEX(Banco!$H:$H,ROW())="","",INDEX(Banco!$H:$H,ROW()))</f>
        <v/>
      </c>
      <c r="I449" t="str">
        <f t="shared" si="258"/>
        <v/>
      </c>
      <c r="J449" s="10" t="str">
        <f t="shared" si="259"/>
        <v/>
      </c>
      <c r="K449" s="11" t="str">
        <f t="shared" si="260"/>
        <v>—</v>
      </c>
      <c r="L449" t="str">
        <f t="shared" si="261"/>
        <v/>
      </c>
      <c r="M449" s="11" t="str">
        <f t="shared" si="262"/>
        <v>—</v>
      </c>
      <c r="N449" t="str">
        <f t="shared" si="263"/>
        <v/>
      </c>
      <c r="O449" s="11" t="str">
        <f t="shared" si="264"/>
        <v>—</v>
      </c>
      <c r="P449" t="str">
        <f t="shared" si="265"/>
        <v/>
      </c>
      <c r="Q449" s="11" t="str">
        <f t="shared" si="266"/>
        <v>—</v>
      </c>
      <c r="R449" t="str">
        <f t="shared" si="267"/>
        <v/>
      </c>
      <c r="S449" t="str">
        <f t="shared" si="268"/>
        <v/>
      </c>
      <c r="T449" t="str">
        <f t="shared" si="269"/>
        <v/>
      </c>
      <c r="U449" t="str">
        <f t="shared" si="270"/>
        <v/>
      </c>
      <c r="V449" t="str">
        <f t="shared" si="271"/>
        <v/>
      </c>
      <c r="W449" t="str">
        <f t="shared" si="272"/>
        <v/>
      </c>
      <c r="X449" t="str">
        <f t="shared" si="273"/>
        <v/>
      </c>
      <c r="Y449" t="str">
        <f t="shared" si="274"/>
        <v/>
      </c>
      <c r="Z449" t="str">
        <f t="shared" si="275"/>
        <v/>
      </c>
      <c r="AA449" t="str">
        <f t="shared" si="276"/>
        <v/>
      </c>
      <c r="AB449" t="str">
        <f t="shared" si="277"/>
        <v/>
      </c>
      <c r="AC449" t="str">
        <f t="shared" si="278"/>
        <v/>
      </c>
      <c r="AD449" t="str">
        <f t="shared" si="279"/>
        <v/>
      </c>
      <c r="AE449" t="str">
        <f t="shared" si="280"/>
        <v/>
      </c>
      <c r="AF449" t="str">
        <f t="shared" si="281"/>
        <v/>
      </c>
      <c r="AG449" t="str">
        <f t="shared" si="282"/>
        <v/>
      </c>
      <c r="AH449" t="str">
        <f t="shared" si="283"/>
        <v/>
      </c>
      <c r="AI449" t="str">
        <f t="shared" si="284"/>
        <v/>
      </c>
      <c r="AJ449" t="str">
        <f t="shared" si="285"/>
        <v/>
      </c>
      <c r="AK449" t="str">
        <f t="shared" si="286"/>
        <v/>
      </c>
      <c r="AL449" t="str">
        <f t="shared" si="287"/>
        <v/>
      </c>
      <c r="AM449" t="str">
        <f t="shared" si="288"/>
        <v/>
      </c>
      <c r="AN449" t="str">
        <f t="shared" si="289"/>
        <v/>
      </c>
      <c r="AO449" t="str">
        <f t="shared" si="290"/>
        <v/>
      </c>
      <c r="AP449" t="str">
        <f t="shared" si="291"/>
        <v/>
      </c>
      <c r="AQ449" t="str">
        <f t="shared" si="292"/>
        <v/>
      </c>
      <c r="AR449" t="str">
        <f t="shared" si="293"/>
        <v/>
      </c>
      <c r="AS449" t="str">
        <f t="shared" si="294"/>
        <v/>
      </c>
      <c r="AT449" t="str">
        <f t="shared" si="295"/>
        <v/>
      </c>
      <c r="AU449" t="str">
        <f t="shared" si="296"/>
        <v/>
      </c>
      <c r="AV449" t="str">
        <f t="shared" si="297"/>
        <v/>
      </c>
      <c r="AW449" t="str">
        <f t="shared" si="298"/>
        <v/>
      </c>
      <c r="AX449" t="str">
        <f t="shared" si="299"/>
        <v/>
      </c>
      <c r="AY449" t="str">
        <f t="shared" si="300"/>
        <v/>
      </c>
      <c r="AZ449" t="str">
        <f>IF(OR($A449="",$A449&lt;&gt;Ficha!$C$4),"",COUNTIF($A$2:$A449,Ficha!$C$4))</f>
        <v/>
      </c>
    </row>
    <row r="450" spans="1:52">
      <c r="A450" s="7" t="str">
        <f>IF(INDEX(Banco!$A:$A,ROW())="","",INDEX(Banco!$A:$A,ROW()))</f>
        <v/>
      </c>
      <c r="B450" s="7" t="str">
        <f>IF(INDEX(Banco!$B:$B,ROW())="","",INDEX(Banco!$B:$B,ROW()))</f>
        <v/>
      </c>
      <c r="C450" s="7" t="str">
        <f>IF(INDEX(Banco!$C:$C,ROW())="","",INDEX(Banco!$C:$C,ROW()))</f>
        <v/>
      </c>
      <c r="D450" s="8" t="str">
        <f>IF(INDEX(Banco!$D:$D,ROW())="","",INDEX(Banco!$D:$D,ROW()))</f>
        <v/>
      </c>
      <c r="E450" s="8" t="str">
        <f>IF(INDEX(Banco!$E:$E,ROW())="","",INDEX(Banco!$E:$E,ROW()))</f>
        <v/>
      </c>
      <c r="F450" s="9" t="str">
        <f>IF(INDEX(Banco!$F:$F,ROW())="","",INDEX(Banco!$F:$F,ROW()))</f>
        <v/>
      </c>
      <c r="G450" s="9" t="str">
        <f>IF(INDEX(Banco!$G:$G,ROW())="","",INDEX(Banco!$G:$G,ROW()))</f>
        <v/>
      </c>
      <c r="H450" s="7" t="str">
        <f>IF(INDEX(Banco!$H:$H,ROW())="","",INDEX(Banco!$H:$H,ROW()))</f>
        <v/>
      </c>
      <c r="I450" t="str">
        <f t="shared" ref="I450:I513" si="301">IF($T450="","",INT($T450/12)&amp;"a "&amp;MOD($T450,12)&amp;"m")</f>
        <v/>
      </c>
      <c r="J450" s="10" t="str">
        <f t="shared" ref="J450:J513" si="302">IF(OR($F450="",$G450=""),"",ROUND($F450/($G450/100)^2,2))</f>
        <v/>
      </c>
      <c r="K450" s="11" t="str">
        <f t="shared" ref="K450:K513" si="303">IF(OR($S450="",$J450="",$T450="",$T450&lt;0,$T450&gt;228,$Y450=""),"—",ROUND(IF(ABS($AB450)&lt;=3,$AB450,IF($AB450&gt;3,3+($J450-$AD450)/($AD450-$AC450),-3+($J450-$AF450)/($AE450-$AF450))),2))</f>
        <v>—</v>
      </c>
      <c r="L450" t="str">
        <f t="shared" ref="L450:L513" si="304">IF(OR($K450="",$K450="—"),"",IF($T450&lt;=60,IF($K450&lt;-3,"Magreza acentuada",IF($K450&lt;-2,"Magreza",IF($K450&lt;=1,"Eutrofia",IF($K450&lt;=2,"Risco de sobrepeso",IF($K450&lt;=3,"Sobrepeso","Obesidade"))))),IF($K450&lt;-3,"Magreza acentuada",IF($K450&lt;-2,"Magreza",IF($K450&lt;=1,"Eutrofia",IF($K450&lt;=2,"Sobrepeso",IF($K450&lt;=3,"Obesidade","Obesidade grave")))))))</f>
        <v/>
      </c>
      <c r="M450" s="11" t="str">
        <f t="shared" ref="M450:M513" si="305">IF(OR($S450="",$V450="",$T450="",$T450&lt;0,$T450&gt;228,$AG450=""),"—",ROUND(IF($AG450=0,LN($V450/$AH450)/$AI450,((($V450/$AH450)^$AG450)-1)/($AG450*$AI450)),2))</f>
        <v>—</v>
      </c>
      <c r="N450" t="str">
        <f t="shared" ref="N450:N513" si="306">IF(OR($M450="",$M450="—"),"",IF($M450&lt;-3,"Muito baixa",IF($M450&lt;-2,"Baixa","Adequada")))</f>
        <v/>
      </c>
      <c r="O450" s="11" t="str">
        <f t="shared" ref="O450:O513" si="307">IF(OR($S450="",$F450="",$T450="",$T450&lt;0,$T450&gt;120,$AJ450=""),"—",ROUND(IF(ABS($AM450)&lt;=3,$AM450,IF($AM450&gt;3,3+($F450-$AO450)/($AO450-$AN450),-3+($F450-$AQ450)/($AP450-$AQ450))),2))</f>
        <v>—</v>
      </c>
      <c r="P450" t="str">
        <f t="shared" ref="P450:P513" si="308">IF(OR($O450="",$O450="—"),"",IF($O450&lt;-3,"Muito baixo",IF($O450&lt;-2,"Baixo",IF($O450&lt;=2,"Adequado","Elevado"))))</f>
        <v/>
      </c>
      <c r="Q450" s="11" t="str">
        <f t="shared" ref="Q450:Q513" si="309">IF(OR($S450="",$F450="",$T450="",$T450&lt;0,$T450&gt;60,$AR450=""),"—",ROUND(IF(ABS($AU450)&lt;=3,$AU450,IF($AU450&gt;3,3+($F450-$AW450)/($AW450-$AV450),-3+($F450-$AY450)/($AX450-$AY450))),2))</f>
        <v>—</v>
      </c>
      <c r="R450" t="str">
        <f t="shared" ref="R450:R513" si="310">IF(OR($Q450="",$Q450="—"),"",IF($Q450&lt;-3,"Magreza acentuada",IF($Q450&lt;-2,"Magreza",IF($Q450&lt;=1,"Eutrofia",IF($Q450&lt;=2,"Risco de sobrepeso",IF($Q450&lt;=3,"Sobrepeso","Obesidade"))))))</f>
        <v/>
      </c>
      <c r="S450" t="str">
        <f t="shared" ref="S450:S513" si="311">IF($C450="","",IF(UPPER(LEFT($C450,1))="M",1,IF(UPPER(LEFT($C450,1))="F",2,"")))</f>
        <v/>
      </c>
      <c r="T450" t="str">
        <f t="shared" ref="T450:T513" si="312">IF(OR($D450="",$E450=""),"",DATEDIF($D450,$E450,"m"))</f>
        <v/>
      </c>
      <c r="U450" t="str">
        <f t="shared" ref="U450:U513" si="313">IF(OR($D450="",$E450=""),"",$E450-$D450)</f>
        <v/>
      </c>
      <c r="V450" t="str">
        <f t="shared" ref="V450:V513" si="314">IF(OR($G450="",$T450=""),"",IF($T450&lt;24,IF(LEFT(LOWER($H450),4)="em p",$G450+0.7,$G450),IF(LEFT(LOWER($H450),4)="deit",$G450-0.7,$G450)))</f>
        <v/>
      </c>
      <c r="W450" t="str">
        <f t="shared" ref="W450:W513" si="315">IF(OR($S450="",$T450=""),"",$S450*1000000+IF($T450&lt;=60,$U450,$T450))</f>
        <v/>
      </c>
      <c r="X450" t="str">
        <f t="shared" ref="X450:X513" si="316">IF(OR($S450="",$V450="",$T450&gt;60,$T450=""),"",$S450*1000000+ROUND($V450*10,0))</f>
        <v/>
      </c>
      <c r="Y450" t="str">
        <f t="shared" ref="Y450:Y513" si="317">IF($W450="","",IFERROR(INDEX(IF($T450&lt;=60,imc05_l,imc519_l),MATCH($W450,IF($T450&lt;=60,imc05_k,imc519_k),1)),""))</f>
        <v/>
      </c>
      <c r="Z450" t="str">
        <f t="shared" ref="Z450:Z513" si="318">IF($W450="","",IFERROR(INDEX(IF($T450&lt;=60,imc05_m,imc519_m),MATCH($W450,IF($T450&lt;=60,imc05_k,imc519_k),1)),""))</f>
        <v/>
      </c>
      <c r="AA450" t="str">
        <f t="shared" ref="AA450:AA513" si="319">IF($W450="","",IFERROR(INDEX(IF($T450&lt;=60,imc05_s,imc519_s),MATCH($W450,IF($T450&lt;=60,imc05_k,imc519_k),1)),""))</f>
        <v/>
      </c>
      <c r="AB450" t="str">
        <f t="shared" ref="AB450:AB513" si="320">IF($Y450="","",IF($Y450=0,LN($J450/$Z450)/$AA450,((($J450/$Z450)^$Y450)-1)/($Y450*$AA450)))</f>
        <v/>
      </c>
      <c r="AC450" t="str">
        <f t="shared" ref="AC450:AC513" si="321">IF($Y450="","",IF($Y450=0,$Z450*EXP($AA450*2),$Z450*(1+$Y450*$AA450*2)^(1/$Y450)))</f>
        <v/>
      </c>
      <c r="AD450" t="str">
        <f t="shared" ref="AD450:AD513" si="322">IF($Y450="","",IF($Y450=0,$Z450*EXP($AA450*3),$Z450*(1+$Y450*$AA450*3)^(1/$Y450)))</f>
        <v/>
      </c>
      <c r="AE450" t="str">
        <f t="shared" ref="AE450:AE513" si="323">IF($Y450="","",IF($Y450=0,$Z450*EXP($AA450*-2),$Z450*(1+$Y450*$AA450*-2)^(1/$Y450)))</f>
        <v/>
      </c>
      <c r="AF450" t="str">
        <f t="shared" ref="AF450:AF513" si="324">IF($Y450="","",IF($Y450=0,$Z450*EXP($AA450*-3),$Z450*(1+$Y450*$AA450*-3)^(1/$Y450)))</f>
        <v/>
      </c>
      <c r="AG450" t="str">
        <f t="shared" ref="AG450:AG513" si="325">IF($W450="","",IFERROR(INDEX(IF($T450&lt;=60,est05_l,est519_l),MATCH($W450,IF($T450&lt;=60,est05_k,est519_k),1)),""))</f>
        <v/>
      </c>
      <c r="AH450" t="str">
        <f t="shared" ref="AH450:AH513" si="326">IF($W450="","",IFERROR(INDEX(IF($T450&lt;=60,est05_m,est519_m),MATCH($W450,IF($T450&lt;=60,est05_k,est519_k),1)),""))</f>
        <v/>
      </c>
      <c r="AI450" t="str">
        <f t="shared" ref="AI450:AI513" si="327">IF($W450="","",IFERROR(INDEX(IF($T450&lt;=60,est05_s,est519_s),MATCH($W450,IF($T450&lt;=60,est05_k,est519_k),1)),""))</f>
        <v/>
      </c>
      <c r="AJ450" t="str">
        <f t="shared" ref="AJ450:AJ513" si="328">IF($W450="","",IFERROR(INDEX(IF($T450&lt;=60,peso05_l,peso510_l),MATCH($W450,IF($T450&lt;=60,peso05_k,peso510_k),1)),""))</f>
        <v/>
      </c>
      <c r="AK450" t="str">
        <f t="shared" ref="AK450:AK513" si="329">IF($W450="","",IFERROR(INDEX(IF($T450&lt;=60,peso05_m,peso510_m),MATCH($W450,IF($T450&lt;=60,peso05_k,peso510_k),1)),""))</f>
        <v/>
      </c>
      <c r="AL450" t="str">
        <f t="shared" ref="AL450:AL513" si="330">IF($W450="","",IFERROR(INDEX(IF($T450&lt;=60,peso05_s,peso510_s),MATCH($W450,IF($T450&lt;=60,peso05_k,peso510_k),1)),""))</f>
        <v/>
      </c>
      <c r="AM450" t="str">
        <f t="shared" ref="AM450:AM513" si="331">IF($AJ450="","",IF($AJ450=0,LN($F450/$AK450)/$AL450,((($F450/$AK450)^$AJ450)-1)/($AJ450*$AL450)))</f>
        <v/>
      </c>
      <c r="AN450" t="str">
        <f t="shared" ref="AN450:AN513" si="332">IF($AJ450="","",IF($AJ450=0,$AK450*EXP($AL450*2),$AK450*(1+$AJ450*$AL450*2)^(1/$AJ450)))</f>
        <v/>
      </c>
      <c r="AO450" t="str">
        <f t="shared" ref="AO450:AO513" si="333">IF($AJ450="","",IF($AJ450=0,$AK450*EXP($AL450*3),$AK450*(1+$AJ450*$AL450*3)^(1/$AJ450)))</f>
        <v/>
      </c>
      <c r="AP450" t="str">
        <f t="shared" ref="AP450:AP513" si="334">IF($AJ450="","",IF($AJ450=0,$AK450*EXP($AL450*-2),$AK450*(1+$AJ450*$AL450*-2)^(1/$AJ450)))</f>
        <v/>
      </c>
      <c r="AQ450" t="str">
        <f t="shared" ref="AQ450:AQ513" si="335">IF($AJ450="","",IF($AJ450=0,$AK450*EXP($AL450*-3),$AK450*(1+$AJ450*$AL450*-3)^(1/$AJ450)))</f>
        <v/>
      </c>
      <c r="AR450" t="str">
        <f t="shared" ref="AR450:AR513" si="336">IF(OR($X450="",$T450&gt;60),"",IFERROR(INDEX(IF($T450&lt;24,pcomp_l,palt_l),MATCH($X450,IF($T450&lt;24,pcomp_k,palt_k),1)),""))</f>
        <v/>
      </c>
      <c r="AS450" t="str">
        <f t="shared" ref="AS450:AS513" si="337">IF(OR($X450="",$T450&gt;60),"",IFERROR(INDEX(IF($T450&lt;24,pcomp_m,palt_m),MATCH($X450,IF($T450&lt;24,pcomp_k,palt_k),1)),""))</f>
        <v/>
      </c>
      <c r="AT450" t="str">
        <f t="shared" ref="AT450:AT513" si="338">IF(OR($X450="",$T450&gt;60),"",IFERROR(INDEX(IF($T450&lt;24,pcomp_s,palt_s),MATCH($X450,IF($T450&lt;24,pcomp_k,palt_k),1)),""))</f>
        <v/>
      </c>
      <c r="AU450" t="str">
        <f t="shared" ref="AU450:AU513" si="339">IF($AR450="","",IF($AR450=0,LN($F450/$AS450)/$AT450,((($F450/$AS450)^$AR450)-1)/($AR450*$AT450)))</f>
        <v/>
      </c>
      <c r="AV450" t="str">
        <f t="shared" ref="AV450:AV513" si="340">IF($AR450="","",IF($AR450=0,$AS450*EXP($AT450*2),$AS450*(1+$AR450*$AT450*2)^(1/$AR450)))</f>
        <v/>
      </c>
      <c r="AW450" t="str">
        <f t="shared" ref="AW450:AW513" si="341">IF($AR450="","",IF($AR450=0,$AS450*EXP($AT450*3),$AS450*(1+$AR450*$AT450*3)^(1/$AR450)))</f>
        <v/>
      </c>
      <c r="AX450" t="str">
        <f t="shared" ref="AX450:AX513" si="342">IF($AR450="","",IF($AR450=0,$AS450*EXP($AT450*-2),$AS450*(1+$AR450*$AT450*-2)^(1/$AR450)))</f>
        <v/>
      </c>
      <c r="AY450" t="str">
        <f t="shared" ref="AY450:AY513" si="343">IF($AR450="","",IF($AR450=0,$AS450*EXP($AT450*-3),$AS450*(1+$AR450*$AT450*-3)^(1/$AR450)))</f>
        <v/>
      </c>
      <c r="AZ450" t="str">
        <f>IF(OR($A450="",$A450&lt;&gt;Ficha!$C$4),"",COUNTIF($A$2:$A450,Ficha!$C$4))</f>
        <v/>
      </c>
    </row>
    <row r="451" spans="1:52">
      <c r="A451" s="7" t="str">
        <f>IF(INDEX(Banco!$A:$A,ROW())="","",INDEX(Banco!$A:$A,ROW()))</f>
        <v/>
      </c>
      <c r="B451" s="7" t="str">
        <f>IF(INDEX(Banco!$B:$B,ROW())="","",INDEX(Banco!$B:$B,ROW()))</f>
        <v/>
      </c>
      <c r="C451" s="7" t="str">
        <f>IF(INDEX(Banco!$C:$C,ROW())="","",INDEX(Banco!$C:$C,ROW()))</f>
        <v/>
      </c>
      <c r="D451" s="8" t="str">
        <f>IF(INDEX(Banco!$D:$D,ROW())="","",INDEX(Banco!$D:$D,ROW()))</f>
        <v/>
      </c>
      <c r="E451" s="8" t="str">
        <f>IF(INDEX(Banco!$E:$E,ROW())="","",INDEX(Banco!$E:$E,ROW()))</f>
        <v/>
      </c>
      <c r="F451" s="9" t="str">
        <f>IF(INDEX(Banco!$F:$F,ROW())="","",INDEX(Banco!$F:$F,ROW()))</f>
        <v/>
      </c>
      <c r="G451" s="9" t="str">
        <f>IF(INDEX(Banco!$G:$G,ROW())="","",INDEX(Banco!$G:$G,ROW()))</f>
        <v/>
      </c>
      <c r="H451" s="7" t="str">
        <f>IF(INDEX(Banco!$H:$H,ROW())="","",INDEX(Banco!$H:$H,ROW()))</f>
        <v/>
      </c>
      <c r="I451" t="str">
        <f t="shared" si="301"/>
        <v/>
      </c>
      <c r="J451" s="10" t="str">
        <f t="shared" si="302"/>
        <v/>
      </c>
      <c r="K451" s="11" t="str">
        <f t="shared" si="303"/>
        <v>—</v>
      </c>
      <c r="L451" t="str">
        <f t="shared" si="304"/>
        <v/>
      </c>
      <c r="M451" s="11" t="str">
        <f t="shared" si="305"/>
        <v>—</v>
      </c>
      <c r="N451" t="str">
        <f t="shared" si="306"/>
        <v/>
      </c>
      <c r="O451" s="11" t="str">
        <f t="shared" si="307"/>
        <v>—</v>
      </c>
      <c r="P451" t="str">
        <f t="shared" si="308"/>
        <v/>
      </c>
      <c r="Q451" s="11" t="str">
        <f t="shared" si="309"/>
        <v>—</v>
      </c>
      <c r="R451" t="str">
        <f t="shared" si="310"/>
        <v/>
      </c>
      <c r="S451" t="str">
        <f t="shared" si="311"/>
        <v/>
      </c>
      <c r="T451" t="str">
        <f t="shared" si="312"/>
        <v/>
      </c>
      <c r="U451" t="str">
        <f t="shared" si="313"/>
        <v/>
      </c>
      <c r="V451" t="str">
        <f t="shared" si="314"/>
        <v/>
      </c>
      <c r="W451" t="str">
        <f t="shared" si="315"/>
        <v/>
      </c>
      <c r="X451" t="str">
        <f t="shared" si="316"/>
        <v/>
      </c>
      <c r="Y451" t="str">
        <f t="shared" si="317"/>
        <v/>
      </c>
      <c r="Z451" t="str">
        <f t="shared" si="318"/>
        <v/>
      </c>
      <c r="AA451" t="str">
        <f t="shared" si="319"/>
        <v/>
      </c>
      <c r="AB451" t="str">
        <f t="shared" si="320"/>
        <v/>
      </c>
      <c r="AC451" t="str">
        <f t="shared" si="321"/>
        <v/>
      </c>
      <c r="AD451" t="str">
        <f t="shared" si="322"/>
        <v/>
      </c>
      <c r="AE451" t="str">
        <f t="shared" si="323"/>
        <v/>
      </c>
      <c r="AF451" t="str">
        <f t="shared" si="324"/>
        <v/>
      </c>
      <c r="AG451" t="str">
        <f t="shared" si="325"/>
        <v/>
      </c>
      <c r="AH451" t="str">
        <f t="shared" si="326"/>
        <v/>
      </c>
      <c r="AI451" t="str">
        <f t="shared" si="327"/>
        <v/>
      </c>
      <c r="AJ451" t="str">
        <f t="shared" si="328"/>
        <v/>
      </c>
      <c r="AK451" t="str">
        <f t="shared" si="329"/>
        <v/>
      </c>
      <c r="AL451" t="str">
        <f t="shared" si="330"/>
        <v/>
      </c>
      <c r="AM451" t="str">
        <f t="shared" si="331"/>
        <v/>
      </c>
      <c r="AN451" t="str">
        <f t="shared" si="332"/>
        <v/>
      </c>
      <c r="AO451" t="str">
        <f t="shared" si="333"/>
        <v/>
      </c>
      <c r="AP451" t="str">
        <f t="shared" si="334"/>
        <v/>
      </c>
      <c r="AQ451" t="str">
        <f t="shared" si="335"/>
        <v/>
      </c>
      <c r="AR451" t="str">
        <f t="shared" si="336"/>
        <v/>
      </c>
      <c r="AS451" t="str">
        <f t="shared" si="337"/>
        <v/>
      </c>
      <c r="AT451" t="str">
        <f t="shared" si="338"/>
        <v/>
      </c>
      <c r="AU451" t="str">
        <f t="shared" si="339"/>
        <v/>
      </c>
      <c r="AV451" t="str">
        <f t="shared" si="340"/>
        <v/>
      </c>
      <c r="AW451" t="str">
        <f t="shared" si="341"/>
        <v/>
      </c>
      <c r="AX451" t="str">
        <f t="shared" si="342"/>
        <v/>
      </c>
      <c r="AY451" t="str">
        <f t="shared" si="343"/>
        <v/>
      </c>
      <c r="AZ451" t="str">
        <f>IF(OR($A451="",$A451&lt;&gt;Ficha!$C$4),"",COUNTIF($A$2:$A451,Ficha!$C$4))</f>
        <v/>
      </c>
    </row>
    <row r="452" spans="1:52">
      <c r="A452" s="7" t="str">
        <f>IF(INDEX(Banco!$A:$A,ROW())="","",INDEX(Banco!$A:$A,ROW()))</f>
        <v/>
      </c>
      <c r="B452" s="7" t="str">
        <f>IF(INDEX(Banco!$B:$B,ROW())="","",INDEX(Banco!$B:$B,ROW()))</f>
        <v/>
      </c>
      <c r="C452" s="7" t="str">
        <f>IF(INDEX(Banco!$C:$C,ROW())="","",INDEX(Banco!$C:$C,ROW()))</f>
        <v/>
      </c>
      <c r="D452" s="8" t="str">
        <f>IF(INDEX(Banco!$D:$D,ROW())="","",INDEX(Banco!$D:$D,ROW()))</f>
        <v/>
      </c>
      <c r="E452" s="8" t="str">
        <f>IF(INDEX(Banco!$E:$E,ROW())="","",INDEX(Banco!$E:$E,ROW()))</f>
        <v/>
      </c>
      <c r="F452" s="9" t="str">
        <f>IF(INDEX(Banco!$F:$F,ROW())="","",INDEX(Banco!$F:$F,ROW()))</f>
        <v/>
      </c>
      <c r="G452" s="9" t="str">
        <f>IF(INDEX(Banco!$G:$G,ROW())="","",INDEX(Banco!$G:$G,ROW()))</f>
        <v/>
      </c>
      <c r="H452" s="7" t="str">
        <f>IF(INDEX(Banco!$H:$H,ROW())="","",INDEX(Banco!$H:$H,ROW()))</f>
        <v/>
      </c>
      <c r="I452" t="str">
        <f t="shared" si="301"/>
        <v/>
      </c>
      <c r="J452" s="10" t="str">
        <f t="shared" si="302"/>
        <v/>
      </c>
      <c r="K452" s="11" t="str">
        <f t="shared" si="303"/>
        <v>—</v>
      </c>
      <c r="L452" t="str">
        <f t="shared" si="304"/>
        <v/>
      </c>
      <c r="M452" s="11" t="str">
        <f t="shared" si="305"/>
        <v>—</v>
      </c>
      <c r="N452" t="str">
        <f t="shared" si="306"/>
        <v/>
      </c>
      <c r="O452" s="11" t="str">
        <f t="shared" si="307"/>
        <v>—</v>
      </c>
      <c r="P452" t="str">
        <f t="shared" si="308"/>
        <v/>
      </c>
      <c r="Q452" s="11" t="str">
        <f t="shared" si="309"/>
        <v>—</v>
      </c>
      <c r="R452" t="str">
        <f t="shared" si="310"/>
        <v/>
      </c>
      <c r="S452" t="str">
        <f t="shared" si="311"/>
        <v/>
      </c>
      <c r="T452" t="str">
        <f t="shared" si="312"/>
        <v/>
      </c>
      <c r="U452" t="str">
        <f t="shared" si="313"/>
        <v/>
      </c>
      <c r="V452" t="str">
        <f t="shared" si="314"/>
        <v/>
      </c>
      <c r="W452" t="str">
        <f t="shared" si="315"/>
        <v/>
      </c>
      <c r="X452" t="str">
        <f t="shared" si="316"/>
        <v/>
      </c>
      <c r="Y452" t="str">
        <f t="shared" si="317"/>
        <v/>
      </c>
      <c r="Z452" t="str">
        <f t="shared" si="318"/>
        <v/>
      </c>
      <c r="AA452" t="str">
        <f t="shared" si="319"/>
        <v/>
      </c>
      <c r="AB452" t="str">
        <f t="shared" si="320"/>
        <v/>
      </c>
      <c r="AC452" t="str">
        <f t="shared" si="321"/>
        <v/>
      </c>
      <c r="AD452" t="str">
        <f t="shared" si="322"/>
        <v/>
      </c>
      <c r="AE452" t="str">
        <f t="shared" si="323"/>
        <v/>
      </c>
      <c r="AF452" t="str">
        <f t="shared" si="324"/>
        <v/>
      </c>
      <c r="AG452" t="str">
        <f t="shared" si="325"/>
        <v/>
      </c>
      <c r="AH452" t="str">
        <f t="shared" si="326"/>
        <v/>
      </c>
      <c r="AI452" t="str">
        <f t="shared" si="327"/>
        <v/>
      </c>
      <c r="AJ452" t="str">
        <f t="shared" si="328"/>
        <v/>
      </c>
      <c r="AK452" t="str">
        <f t="shared" si="329"/>
        <v/>
      </c>
      <c r="AL452" t="str">
        <f t="shared" si="330"/>
        <v/>
      </c>
      <c r="AM452" t="str">
        <f t="shared" si="331"/>
        <v/>
      </c>
      <c r="AN452" t="str">
        <f t="shared" si="332"/>
        <v/>
      </c>
      <c r="AO452" t="str">
        <f t="shared" si="333"/>
        <v/>
      </c>
      <c r="AP452" t="str">
        <f t="shared" si="334"/>
        <v/>
      </c>
      <c r="AQ452" t="str">
        <f t="shared" si="335"/>
        <v/>
      </c>
      <c r="AR452" t="str">
        <f t="shared" si="336"/>
        <v/>
      </c>
      <c r="AS452" t="str">
        <f t="shared" si="337"/>
        <v/>
      </c>
      <c r="AT452" t="str">
        <f t="shared" si="338"/>
        <v/>
      </c>
      <c r="AU452" t="str">
        <f t="shared" si="339"/>
        <v/>
      </c>
      <c r="AV452" t="str">
        <f t="shared" si="340"/>
        <v/>
      </c>
      <c r="AW452" t="str">
        <f t="shared" si="341"/>
        <v/>
      </c>
      <c r="AX452" t="str">
        <f t="shared" si="342"/>
        <v/>
      </c>
      <c r="AY452" t="str">
        <f t="shared" si="343"/>
        <v/>
      </c>
      <c r="AZ452" t="str">
        <f>IF(OR($A452="",$A452&lt;&gt;Ficha!$C$4),"",COUNTIF($A$2:$A452,Ficha!$C$4))</f>
        <v/>
      </c>
    </row>
    <row r="453" spans="1:52">
      <c r="A453" s="7" t="str">
        <f>IF(INDEX(Banco!$A:$A,ROW())="","",INDEX(Banco!$A:$A,ROW()))</f>
        <v/>
      </c>
      <c r="B453" s="7" t="str">
        <f>IF(INDEX(Banco!$B:$B,ROW())="","",INDEX(Banco!$B:$B,ROW()))</f>
        <v/>
      </c>
      <c r="C453" s="7" t="str">
        <f>IF(INDEX(Banco!$C:$C,ROW())="","",INDEX(Banco!$C:$C,ROW()))</f>
        <v/>
      </c>
      <c r="D453" s="8" t="str">
        <f>IF(INDEX(Banco!$D:$D,ROW())="","",INDEX(Banco!$D:$D,ROW()))</f>
        <v/>
      </c>
      <c r="E453" s="8" t="str">
        <f>IF(INDEX(Banco!$E:$E,ROW())="","",INDEX(Banco!$E:$E,ROW()))</f>
        <v/>
      </c>
      <c r="F453" s="9" t="str">
        <f>IF(INDEX(Banco!$F:$F,ROW())="","",INDEX(Banco!$F:$F,ROW()))</f>
        <v/>
      </c>
      <c r="G453" s="9" t="str">
        <f>IF(INDEX(Banco!$G:$G,ROW())="","",INDEX(Banco!$G:$G,ROW()))</f>
        <v/>
      </c>
      <c r="H453" s="7" t="str">
        <f>IF(INDEX(Banco!$H:$H,ROW())="","",INDEX(Banco!$H:$H,ROW()))</f>
        <v/>
      </c>
      <c r="I453" t="str">
        <f t="shared" si="301"/>
        <v/>
      </c>
      <c r="J453" s="10" t="str">
        <f t="shared" si="302"/>
        <v/>
      </c>
      <c r="K453" s="11" t="str">
        <f t="shared" si="303"/>
        <v>—</v>
      </c>
      <c r="L453" t="str">
        <f t="shared" si="304"/>
        <v/>
      </c>
      <c r="M453" s="11" t="str">
        <f t="shared" si="305"/>
        <v>—</v>
      </c>
      <c r="N453" t="str">
        <f t="shared" si="306"/>
        <v/>
      </c>
      <c r="O453" s="11" t="str">
        <f t="shared" si="307"/>
        <v>—</v>
      </c>
      <c r="P453" t="str">
        <f t="shared" si="308"/>
        <v/>
      </c>
      <c r="Q453" s="11" t="str">
        <f t="shared" si="309"/>
        <v>—</v>
      </c>
      <c r="R453" t="str">
        <f t="shared" si="310"/>
        <v/>
      </c>
      <c r="S453" t="str">
        <f t="shared" si="311"/>
        <v/>
      </c>
      <c r="T453" t="str">
        <f t="shared" si="312"/>
        <v/>
      </c>
      <c r="U453" t="str">
        <f t="shared" si="313"/>
        <v/>
      </c>
      <c r="V453" t="str">
        <f t="shared" si="314"/>
        <v/>
      </c>
      <c r="W453" t="str">
        <f t="shared" si="315"/>
        <v/>
      </c>
      <c r="X453" t="str">
        <f t="shared" si="316"/>
        <v/>
      </c>
      <c r="Y453" t="str">
        <f t="shared" si="317"/>
        <v/>
      </c>
      <c r="Z453" t="str">
        <f t="shared" si="318"/>
        <v/>
      </c>
      <c r="AA453" t="str">
        <f t="shared" si="319"/>
        <v/>
      </c>
      <c r="AB453" t="str">
        <f t="shared" si="320"/>
        <v/>
      </c>
      <c r="AC453" t="str">
        <f t="shared" si="321"/>
        <v/>
      </c>
      <c r="AD453" t="str">
        <f t="shared" si="322"/>
        <v/>
      </c>
      <c r="AE453" t="str">
        <f t="shared" si="323"/>
        <v/>
      </c>
      <c r="AF453" t="str">
        <f t="shared" si="324"/>
        <v/>
      </c>
      <c r="AG453" t="str">
        <f t="shared" si="325"/>
        <v/>
      </c>
      <c r="AH453" t="str">
        <f t="shared" si="326"/>
        <v/>
      </c>
      <c r="AI453" t="str">
        <f t="shared" si="327"/>
        <v/>
      </c>
      <c r="AJ453" t="str">
        <f t="shared" si="328"/>
        <v/>
      </c>
      <c r="AK453" t="str">
        <f t="shared" si="329"/>
        <v/>
      </c>
      <c r="AL453" t="str">
        <f t="shared" si="330"/>
        <v/>
      </c>
      <c r="AM453" t="str">
        <f t="shared" si="331"/>
        <v/>
      </c>
      <c r="AN453" t="str">
        <f t="shared" si="332"/>
        <v/>
      </c>
      <c r="AO453" t="str">
        <f t="shared" si="333"/>
        <v/>
      </c>
      <c r="AP453" t="str">
        <f t="shared" si="334"/>
        <v/>
      </c>
      <c r="AQ453" t="str">
        <f t="shared" si="335"/>
        <v/>
      </c>
      <c r="AR453" t="str">
        <f t="shared" si="336"/>
        <v/>
      </c>
      <c r="AS453" t="str">
        <f t="shared" si="337"/>
        <v/>
      </c>
      <c r="AT453" t="str">
        <f t="shared" si="338"/>
        <v/>
      </c>
      <c r="AU453" t="str">
        <f t="shared" si="339"/>
        <v/>
      </c>
      <c r="AV453" t="str">
        <f t="shared" si="340"/>
        <v/>
      </c>
      <c r="AW453" t="str">
        <f t="shared" si="341"/>
        <v/>
      </c>
      <c r="AX453" t="str">
        <f t="shared" si="342"/>
        <v/>
      </c>
      <c r="AY453" t="str">
        <f t="shared" si="343"/>
        <v/>
      </c>
      <c r="AZ453" t="str">
        <f>IF(OR($A453="",$A453&lt;&gt;Ficha!$C$4),"",COUNTIF($A$2:$A453,Ficha!$C$4))</f>
        <v/>
      </c>
    </row>
    <row r="454" spans="1:52">
      <c r="A454" s="7" t="str">
        <f>IF(INDEX(Banco!$A:$A,ROW())="","",INDEX(Banco!$A:$A,ROW()))</f>
        <v/>
      </c>
      <c r="B454" s="7" t="str">
        <f>IF(INDEX(Banco!$B:$B,ROW())="","",INDEX(Banco!$B:$B,ROW()))</f>
        <v/>
      </c>
      <c r="C454" s="7" t="str">
        <f>IF(INDEX(Banco!$C:$C,ROW())="","",INDEX(Banco!$C:$C,ROW()))</f>
        <v/>
      </c>
      <c r="D454" s="8" t="str">
        <f>IF(INDEX(Banco!$D:$D,ROW())="","",INDEX(Banco!$D:$D,ROW()))</f>
        <v/>
      </c>
      <c r="E454" s="8" t="str">
        <f>IF(INDEX(Banco!$E:$E,ROW())="","",INDEX(Banco!$E:$E,ROW()))</f>
        <v/>
      </c>
      <c r="F454" s="9" t="str">
        <f>IF(INDEX(Banco!$F:$F,ROW())="","",INDEX(Banco!$F:$F,ROW()))</f>
        <v/>
      </c>
      <c r="G454" s="9" t="str">
        <f>IF(INDEX(Banco!$G:$G,ROW())="","",INDEX(Banco!$G:$G,ROW()))</f>
        <v/>
      </c>
      <c r="H454" s="7" t="str">
        <f>IF(INDEX(Banco!$H:$H,ROW())="","",INDEX(Banco!$H:$H,ROW()))</f>
        <v/>
      </c>
      <c r="I454" t="str">
        <f t="shared" si="301"/>
        <v/>
      </c>
      <c r="J454" s="10" t="str">
        <f t="shared" si="302"/>
        <v/>
      </c>
      <c r="K454" s="11" t="str">
        <f t="shared" si="303"/>
        <v>—</v>
      </c>
      <c r="L454" t="str">
        <f t="shared" si="304"/>
        <v/>
      </c>
      <c r="M454" s="11" t="str">
        <f t="shared" si="305"/>
        <v>—</v>
      </c>
      <c r="N454" t="str">
        <f t="shared" si="306"/>
        <v/>
      </c>
      <c r="O454" s="11" t="str">
        <f t="shared" si="307"/>
        <v>—</v>
      </c>
      <c r="P454" t="str">
        <f t="shared" si="308"/>
        <v/>
      </c>
      <c r="Q454" s="11" t="str">
        <f t="shared" si="309"/>
        <v>—</v>
      </c>
      <c r="R454" t="str">
        <f t="shared" si="310"/>
        <v/>
      </c>
      <c r="S454" t="str">
        <f t="shared" si="311"/>
        <v/>
      </c>
      <c r="T454" t="str">
        <f t="shared" si="312"/>
        <v/>
      </c>
      <c r="U454" t="str">
        <f t="shared" si="313"/>
        <v/>
      </c>
      <c r="V454" t="str">
        <f t="shared" si="314"/>
        <v/>
      </c>
      <c r="W454" t="str">
        <f t="shared" si="315"/>
        <v/>
      </c>
      <c r="X454" t="str">
        <f t="shared" si="316"/>
        <v/>
      </c>
      <c r="Y454" t="str">
        <f t="shared" si="317"/>
        <v/>
      </c>
      <c r="Z454" t="str">
        <f t="shared" si="318"/>
        <v/>
      </c>
      <c r="AA454" t="str">
        <f t="shared" si="319"/>
        <v/>
      </c>
      <c r="AB454" t="str">
        <f t="shared" si="320"/>
        <v/>
      </c>
      <c r="AC454" t="str">
        <f t="shared" si="321"/>
        <v/>
      </c>
      <c r="AD454" t="str">
        <f t="shared" si="322"/>
        <v/>
      </c>
      <c r="AE454" t="str">
        <f t="shared" si="323"/>
        <v/>
      </c>
      <c r="AF454" t="str">
        <f t="shared" si="324"/>
        <v/>
      </c>
      <c r="AG454" t="str">
        <f t="shared" si="325"/>
        <v/>
      </c>
      <c r="AH454" t="str">
        <f t="shared" si="326"/>
        <v/>
      </c>
      <c r="AI454" t="str">
        <f t="shared" si="327"/>
        <v/>
      </c>
      <c r="AJ454" t="str">
        <f t="shared" si="328"/>
        <v/>
      </c>
      <c r="AK454" t="str">
        <f t="shared" si="329"/>
        <v/>
      </c>
      <c r="AL454" t="str">
        <f t="shared" si="330"/>
        <v/>
      </c>
      <c r="AM454" t="str">
        <f t="shared" si="331"/>
        <v/>
      </c>
      <c r="AN454" t="str">
        <f t="shared" si="332"/>
        <v/>
      </c>
      <c r="AO454" t="str">
        <f t="shared" si="333"/>
        <v/>
      </c>
      <c r="AP454" t="str">
        <f t="shared" si="334"/>
        <v/>
      </c>
      <c r="AQ454" t="str">
        <f t="shared" si="335"/>
        <v/>
      </c>
      <c r="AR454" t="str">
        <f t="shared" si="336"/>
        <v/>
      </c>
      <c r="AS454" t="str">
        <f t="shared" si="337"/>
        <v/>
      </c>
      <c r="AT454" t="str">
        <f t="shared" si="338"/>
        <v/>
      </c>
      <c r="AU454" t="str">
        <f t="shared" si="339"/>
        <v/>
      </c>
      <c r="AV454" t="str">
        <f t="shared" si="340"/>
        <v/>
      </c>
      <c r="AW454" t="str">
        <f t="shared" si="341"/>
        <v/>
      </c>
      <c r="AX454" t="str">
        <f t="shared" si="342"/>
        <v/>
      </c>
      <c r="AY454" t="str">
        <f t="shared" si="343"/>
        <v/>
      </c>
      <c r="AZ454" t="str">
        <f>IF(OR($A454="",$A454&lt;&gt;Ficha!$C$4),"",COUNTIF($A$2:$A454,Ficha!$C$4))</f>
        <v/>
      </c>
    </row>
    <row r="455" spans="1:52">
      <c r="A455" s="7" t="str">
        <f>IF(INDEX(Banco!$A:$A,ROW())="","",INDEX(Banco!$A:$A,ROW()))</f>
        <v/>
      </c>
      <c r="B455" s="7" t="str">
        <f>IF(INDEX(Banco!$B:$B,ROW())="","",INDEX(Banco!$B:$B,ROW()))</f>
        <v/>
      </c>
      <c r="C455" s="7" t="str">
        <f>IF(INDEX(Banco!$C:$C,ROW())="","",INDEX(Banco!$C:$C,ROW()))</f>
        <v/>
      </c>
      <c r="D455" s="8" t="str">
        <f>IF(INDEX(Banco!$D:$D,ROW())="","",INDEX(Banco!$D:$D,ROW()))</f>
        <v/>
      </c>
      <c r="E455" s="8" t="str">
        <f>IF(INDEX(Banco!$E:$E,ROW())="","",INDEX(Banco!$E:$E,ROW()))</f>
        <v/>
      </c>
      <c r="F455" s="9" t="str">
        <f>IF(INDEX(Banco!$F:$F,ROW())="","",INDEX(Banco!$F:$F,ROW()))</f>
        <v/>
      </c>
      <c r="G455" s="9" t="str">
        <f>IF(INDEX(Banco!$G:$G,ROW())="","",INDEX(Banco!$G:$G,ROW()))</f>
        <v/>
      </c>
      <c r="H455" s="7" t="str">
        <f>IF(INDEX(Banco!$H:$H,ROW())="","",INDEX(Banco!$H:$H,ROW()))</f>
        <v/>
      </c>
      <c r="I455" t="str">
        <f t="shared" si="301"/>
        <v/>
      </c>
      <c r="J455" s="10" t="str">
        <f t="shared" si="302"/>
        <v/>
      </c>
      <c r="K455" s="11" t="str">
        <f t="shared" si="303"/>
        <v>—</v>
      </c>
      <c r="L455" t="str">
        <f t="shared" si="304"/>
        <v/>
      </c>
      <c r="M455" s="11" t="str">
        <f t="shared" si="305"/>
        <v>—</v>
      </c>
      <c r="N455" t="str">
        <f t="shared" si="306"/>
        <v/>
      </c>
      <c r="O455" s="11" t="str">
        <f t="shared" si="307"/>
        <v>—</v>
      </c>
      <c r="P455" t="str">
        <f t="shared" si="308"/>
        <v/>
      </c>
      <c r="Q455" s="11" t="str">
        <f t="shared" si="309"/>
        <v>—</v>
      </c>
      <c r="R455" t="str">
        <f t="shared" si="310"/>
        <v/>
      </c>
      <c r="S455" t="str">
        <f t="shared" si="311"/>
        <v/>
      </c>
      <c r="T455" t="str">
        <f t="shared" si="312"/>
        <v/>
      </c>
      <c r="U455" t="str">
        <f t="shared" si="313"/>
        <v/>
      </c>
      <c r="V455" t="str">
        <f t="shared" si="314"/>
        <v/>
      </c>
      <c r="W455" t="str">
        <f t="shared" si="315"/>
        <v/>
      </c>
      <c r="X455" t="str">
        <f t="shared" si="316"/>
        <v/>
      </c>
      <c r="Y455" t="str">
        <f t="shared" si="317"/>
        <v/>
      </c>
      <c r="Z455" t="str">
        <f t="shared" si="318"/>
        <v/>
      </c>
      <c r="AA455" t="str">
        <f t="shared" si="319"/>
        <v/>
      </c>
      <c r="AB455" t="str">
        <f t="shared" si="320"/>
        <v/>
      </c>
      <c r="AC455" t="str">
        <f t="shared" si="321"/>
        <v/>
      </c>
      <c r="AD455" t="str">
        <f t="shared" si="322"/>
        <v/>
      </c>
      <c r="AE455" t="str">
        <f t="shared" si="323"/>
        <v/>
      </c>
      <c r="AF455" t="str">
        <f t="shared" si="324"/>
        <v/>
      </c>
      <c r="AG455" t="str">
        <f t="shared" si="325"/>
        <v/>
      </c>
      <c r="AH455" t="str">
        <f t="shared" si="326"/>
        <v/>
      </c>
      <c r="AI455" t="str">
        <f t="shared" si="327"/>
        <v/>
      </c>
      <c r="AJ455" t="str">
        <f t="shared" si="328"/>
        <v/>
      </c>
      <c r="AK455" t="str">
        <f t="shared" si="329"/>
        <v/>
      </c>
      <c r="AL455" t="str">
        <f t="shared" si="330"/>
        <v/>
      </c>
      <c r="AM455" t="str">
        <f t="shared" si="331"/>
        <v/>
      </c>
      <c r="AN455" t="str">
        <f t="shared" si="332"/>
        <v/>
      </c>
      <c r="AO455" t="str">
        <f t="shared" si="333"/>
        <v/>
      </c>
      <c r="AP455" t="str">
        <f t="shared" si="334"/>
        <v/>
      </c>
      <c r="AQ455" t="str">
        <f t="shared" si="335"/>
        <v/>
      </c>
      <c r="AR455" t="str">
        <f t="shared" si="336"/>
        <v/>
      </c>
      <c r="AS455" t="str">
        <f t="shared" si="337"/>
        <v/>
      </c>
      <c r="AT455" t="str">
        <f t="shared" si="338"/>
        <v/>
      </c>
      <c r="AU455" t="str">
        <f t="shared" si="339"/>
        <v/>
      </c>
      <c r="AV455" t="str">
        <f t="shared" si="340"/>
        <v/>
      </c>
      <c r="AW455" t="str">
        <f t="shared" si="341"/>
        <v/>
      </c>
      <c r="AX455" t="str">
        <f t="shared" si="342"/>
        <v/>
      </c>
      <c r="AY455" t="str">
        <f t="shared" si="343"/>
        <v/>
      </c>
      <c r="AZ455" t="str">
        <f>IF(OR($A455="",$A455&lt;&gt;Ficha!$C$4),"",COUNTIF($A$2:$A455,Ficha!$C$4))</f>
        <v/>
      </c>
    </row>
    <row r="456" spans="1:52">
      <c r="A456" s="7" t="str">
        <f>IF(INDEX(Banco!$A:$A,ROW())="","",INDEX(Banco!$A:$A,ROW()))</f>
        <v/>
      </c>
      <c r="B456" s="7" t="str">
        <f>IF(INDEX(Banco!$B:$B,ROW())="","",INDEX(Banco!$B:$B,ROW()))</f>
        <v/>
      </c>
      <c r="C456" s="7" t="str">
        <f>IF(INDEX(Banco!$C:$C,ROW())="","",INDEX(Banco!$C:$C,ROW()))</f>
        <v/>
      </c>
      <c r="D456" s="8" t="str">
        <f>IF(INDEX(Banco!$D:$D,ROW())="","",INDEX(Banco!$D:$D,ROW()))</f>
        <v/>
      </c>
      <c r="E456" s="8" t="str">
        <f>IF(INDEX(Banco!$E:$E,ROW())="","",INDEX(Banco!$E:$E,ROW()))</f>
        <v/>
      </c>
      <c r="F456" s="9" t="str">
        <f>IF(INDEX(Banco!$F:$F,ROW())="","",INDEX(Banco!$F:$F,ROW()))</f>
        <v/>
      </c>
      <c r="G456" s="9" t="str">
        <f>IF(INDEX(Banco!$G:$G,ROW())="","",INDEX(Banco!$G:$G,ROW()))</f>
        <v/>
      </c>
      <c r="H456" s="7" t="str">
        <f>IF(INDEX(Banco!$H:$H,ROW())="","",INDEX(Banco!$H:$H,ROW()))</f>
        <v/>
      </c>
      <c r="I456" t="str">
        <f t="shared" si="301"/>
        <v/>
      </c>
      <c r="J456" s="10" t="str">
        <f t="shared" si="302"/>
        <v/>
      </c>
      <c r="K456" s="11" t="str">
        <f t="shared" si="303"/>
        <v>—</v>
      </c>
      <c r="L456" t="str">
        <f t="shared" si="304"/>
        <v/>
      </c>
      <c r="M456" s="11" t="str">
        <f t="shared" si="305"/>
        <v>—</v>
      </c>
      <c r="N456" t="str">
        <f t="shared" si="306"/>
        <v/>
      </c>
      <c r="O456" s="11" t="str">
        <f t="shared" si="307"/>
        <v>—</v>
      </c>
      <c r="P456" t="str">
        <f t="shared" si="308"/>
        <v/>
      </c>
      <c r="Q456" s="11" t="str">
        <f t="shared" si="309"/>
        <v>—</v>
      </c>
      <c r="R456" t="str">
        <f t="shared" si="310"/>
        <v/>
      </c>
      <c r="S456" t="str">
        <f t="shared" si="311"/>
        <v/>
      </c>
      <c r="T456" t="str">
        <f t="shared" si="312"/>
        <v/>
      </c>
      <c r="U456" t="str">
        <f t="shared" si="313"/>
        <v/>
      </c>
      <c r="V456" t="str">
        <f t="shared" si="314"/>
        <v/>
      </c>
      <c r="W456" t="str">
        <f t="shared" si="315"/>
        <v/>
      </c>
      <c r="X456" t="str">
        <f t="shared" si="316"/>
        <v/>
      </c>
      <c r="Y456" t="str">
        <f t="shared" si="317"/>
        <v/>
      </c>
      <c r="Z456" t="str">
        <f t="shared" si="318"/>
        <v/>
      </c>
      <c r="AA456" t="str">
        <f t="shared" si="319"/>
        <v/>
      </c>
      <c r="AB456" t="str">
        <f t="shared" si="320"/>
        <v/>
      </c>
      <c r="AC456" t="str">
        <f t="shared" si="321"/>
        <v/>
      </c>
      <c r="AD456" t="str">
        <f t="shared" si="322"/>
        <v/>
      </c>
      <c r="AE456" t="str">
        <f t="shared" si="323"/>
        <v/>
      </c>
      <c r="AF456" t="str">
        <f t="shared" si="324"/>
        <v/>
      </c>
      <c r="AG456" t="str">
        <f t="shared" si="325"/>
        <v/>
      </c>
      <c r="AH456" t="str">
        <f t="shared" si="326"/>
        <v/>
      </c>
      <c r="AI456" t="str">
        <f t="shared" si="327"/>
        <v/>
      </c>
      <c r="AJ456" t="str">
        <f t="shared" si="328"/>
        <v/>
      </c>
      <c r="AK456" t="str">
        <f t="shared" si="329"/>
        <v/>
      </c>
      <c r="AL456" t="str">
        <f t="shared" si="330"/>
        <v/>
      </c>
      <c r="AM456" t="str">
        <f t="shared" si="331"/>
        <v/>
      </c>
      <c r="AN456" t="str">
        <f t="shared" si="332"/>
        <v/>
      </c>
      <c r="AO456" t="str">
        <f t="shared" si="333"/>
        <v/>
      </c>
      <c r="AP456" t="str">
        <f t="shared" si="334"/>
        <v/>
      </c>
      <c r="AQ456" t="str">
        <f t="shared" si="335"/>
        <v/>
      </c>
      <c r="AR456" t="str">
        <f t="shared" si="336"/>
        <v/>
      </c>
      <c r="AS456" t="str">
        <f t="shared" si="337"/>
        <v/>
      </c>
      <c r="AT456" t="str">
        <f t="shared" si="338"/>
        <v/>
      </c>
      <c r="AU456" t="str">
        <f t="shared" si="339"/>
        <v/>
      </c>
      <c r="AV456" t="str">
        <f t="shared" si="340"/>
        <v/>
      </c>
      <c r="AW456" t="str">
        <f t="shared" si="341"/>
        <v/>
      </c>
      <c r="AX456" t="str">
        <f t="shared" si="342"/>
        <v/>
      </c>
      <c r="AY456" t="str">
        <f t="shared" si="343"/>
        <v/>
      </c>
      <c r="AZ456" t="str">
        <f>IF(OR($A456="",$A456&lt;&gt;Ficha!$C$4),"",COUNTIF($A$2:$A456,Ficha!$C$4))</f>
        <v/>
      </c>
    </row>
    <row r="457" spans="1:52">
      <c r="A457" s="7" t="str">
        <f>IF(INDEX(Banco!$A:$A,ROW())="","",INDEX(Banco!$A:$A,ROW()))</f>
        <v/>
      </c>
      <c r="B457" s="7" t="str">
        <f>IF(INDEX(Banco!$B:$B,ROW())="","",INDEX(Banco!$B:$B,ROW()))</f>
        <v/>
      </c>
      <c r="C457" s="7" t="str">
        <f>IF(INDEX(Banco!$C:$C,ROW())="","",INDEX(Banco!$C:$C,ROW()))</f>
        <v/>
      </c>
      <c r="D457" s="8" t="str">
        <f>IF(INDEX(Banco!$D:$D,ROW())="","",INDEX(Banco!$D:$D,ROW()))</f>
        <v/>
      </c>
      <c r="E457" s="8" t="str">
        <f>IF(INDEX(Banco!$E:$E,ROW())="","",INDEX(Banco!$E:$E,ROW()))</f>
        <v/>
      </c>
      <c r="F457" s="9" t="str">
        <f>IF(INDEX(Banco!$F:$F,ROW())="","",INDEX(Banco!$F:$F,ROW()))</f>
        <v/>
      </c>
      <c r="G457" s="9" t="str">
        <f>IF(INDEX(Banco!$G:$G,ROW())="","",INDEX(Banco!$G:$G,ROW()))</f>
        <v/>
      </c>
      <c r="H457" s="7" t="str">
        <f>IF(INDEX(Banco!$H:$H,ROW())="","",INDEX(Banco!$H:$H,ROW()))</f>
        <v/>
      </c>
      <c r="I457" t="str">
        <f t="shared" si="301"/>
        <v/>
      </c>
      <c r="J457" s="10" t="str">
        <f t="shared" si="302"/>
        <v/>
      </c>
      <c r="K457" s="11" t="str">
        <f t="shared" si="303"/>
        <v>—</v>
      </c>
      <c r="L457" t="str">
        <f t="shared" si="304"/>
        <v/>
      </c>
      <c r="M457" s="11" t="str">
        <f t="shared" si="305"/>
        <v>—</v>
      </c>
      <c r="N457" t="str">
        <f t="shared" si="306"/>
        <v/>
      </c>
      <c r="O457" s="11" t="str">
        <f t="shared" si="307"/>
        <v>—</v>
      </c>
      <c r="P457" t="str">
        <f t="shared" si="308"/>
        <v/>
      </c>
      <c r="Q457" s="11" t="str">
        <f t="shared" si="309"/>
        <v>—</v>
      </c>
      <c r="R457" t="str">
        <f t="shared" si="310"/>
        <v/>
      </c>
      <c r="S457" t="str">
        <f t="shared" si="311"/>
        <v/>
      </c>
      <c r="T457" t="str">
        <f t="shared" si="312"/>
        <v/>
      </c>
      <c r="U457" t="str">
        <f t="shared" si="313"/>
        <v/>
      </c>
      <c r="V457" t="str">
        <f t="shared" si="314"/>
        <v/>
      </c>
      <c r="W457" t="str">
        <f t="shared" si="315"/>
        <v/>
      </c>
      <c r="X457" t="str">
        <f t="shared" si="316"/>
        <v/>
      </c>
      <c r="Y457" t="str">
        <f t="shared" si="317"/>
        <v/>
      </c>
      <c r="Z457" t="str">
        <f t="shared" si="318"/>
        <v/>
      </c>
      <c r="AA457" t="str">
        <f t="shared" si="319"/>
        <v/>
      </c>
      <c r="AB457" t="str">
        <f t="shared" si="320"/>
        <v/>
      </c>
      <c r="AC457" t="str">
        <f t="shared" si="321"/>
        <v/>
      </c>
      <c r="AD457" t="str">
        <f t="shared" si="322"/>
        <v/>
      </c>
      <c r="AE457" t="str">
        <f t="shared" si="323"/>
        <v/>
      </c>
      <c r="AF457" t="str">
        <f t="shared" si="324"/>
        <v/>
      </c>
      <c r="AG457" t="str">
        <f t="shared" si="325"/>
        <v/>
      </c>
      <c r="AH457" t="str">
        <f t="shared" si="326"/>
        <v/>
      </c>
      <c r="AI457" t="str">
        <f t="shared" si="327"/>
        <v/>
      </c>
      <c r="AJ457" t="str">
        <f t="shared" si="328"/>
        <v/>
      </c>
      <c r="AK457" t="str">
        <f t="shared" si="329"/>
        <v/>
      </c>
      <c r="AL457" t="str">
        <f t="shared" si="330"/>
        <v/>
      </c>
      <c r="AM457" t="str">
        <f t="shared" si="331"/>
        <v/>
      </c>
      <c r="AN457" t="str">
        <f t="shared" si="332"/>
        <v/>
      </c>
      <c r="AO457" t="str">
        <f t="shared" si="333"/>
        <v/>
      </c>
      <c r="AP457" t="str">
        <f t="shared" si="334"/>
        <v/>
      </c>
      <c r="AQ457" t="str">
        <f t="shared" si="335"/>
        <v/>
      </c>
      <c r="AR457" t="str">
        <f t="shared" si="336"/>
        <v/>
      </c>
      <c r="AS457" t="str">
        <f t="shared" si="337"/>
        <v/>
      </c>
      <c r="AT457" t="str">
        <f t="shared" si="338"/>
        <v/>
      </c>
      <c r="AU457" t="str">
        <f t="shared" si="339"/>
        <v/>
      </c>
      <c r="AV457" t="str">
        <f t="shared" si="340"/>
        <v/>
      </c>
      <c r="AW457" t="str">
        <f t="shared" si="341"/>
        <v/>
      </c>
      <c r="AX457" t="str">
        <f t="shared" si="342"/>
        <v/>
      </c>
      <c r="AY457" t="str">
        <f t="shared" si="343"/>
        <v/>
      </c>
      <c r="AZ457" t="str">
        <f>IF(OR($A457="",$A457&lt;&gt;Ficha!$C$4),"",COUNTIF($A$2:$A457,Ficha!$C$4))</f>
        <v/>
      </c>
    </row>
    <row r="458" spans="1:52">
      <c r="A458" s="7" t="str">
        <f>IF(INDEX(Banco!$A:$A,ROW())="","",INDEX(Banco!$A:$A,ROW()))</f>
        <v/>
      </c>
      <c r="B458" s="7" t="str">
        <f>IF(INDEX(Banco!$B:$B,ROW())="","",INDEX(Banco!$B:$B,ROW()))</f>
        <v/>
      </c>
      <c r="C458" s="7" t="str">
        <f>IF(INDEX(Banco!$C:$C,ROW())="","",INDEX(Banco!$C:$C,ROW()))</f>
        <v/>
      </c>
      <c r="D458" s="8" t="str">
        <f>IF(INDEX(Banco!$D:$D,ROW())="","",INDEX(Banco!$D:$D,ROW()))</f>
        <v/>
      </c>
      <c r="E458" s="8" t="str">
        <f>IF(INDEX(Banco!$E:$E,ROW())="","",INDEX(Banco!$E:$E,ROW()))</f>
        <v/>
      </c>
      <c r="F458" s="9" t="str">
        <f>IF(INDEX(Banco!$F:$F,ROW())="","",INDEX(Banco!$F:$F,ROW()))</f>
        <v/>
      </c>
      <c r="G458" s="9" t="str">
        <f>IF(INDEX(Banco!$G:$G,ROW())="","",INDEX(Banco!$G:$G,ROW()))</f>
        <v/>
      </c>
      <c r="H458" s="7" t="str">
        <f>IF(INDEX(Banco!$H:$H,ROW())="","",INDEX(Banco!$H:$H,ROW()))</f>
        <v/>
      </c>
      <c r="I458" t="str">
        <f t="shared" si="301"/>
        <v/>
      </c>
      <c r="J458" s="10" t="str">
        <f t="shared" si="302"/>
        <v/>
      </c>
      <c r="K458" s="11" t="str">
        <f t="shared" si="303"/>
        <v>—</v>
      </c>
      <c r="L458" t="str">
        <f t="shared" si="304"/>
        <v/>
      </c>
      <c r="M458" s="11" t="str">
        <f t="shared" si="305"/>
        <v>—</v>
      </c>
      <c r="N458" t="str">
        <f t="shared" si="306"/>
        <v/>
      </c>
      <c r="O458" s="11" t="str">
        <f t="shared" si="307"/>
        <v>—</v>
      </c>
      <c r="P458" t="str">
        <f t="shared" si="308"/>
        <v/>
      </c>
      <c r="Q458" s="11" t="str">
        <f t="shared" si="309"/>
        <v>—</v>
      </c>
      <c r="R458" t="str">
        <f t="shared" si="310"/>
        <v/>
      </c>
      <c r="S458" t="str">
        <f t="shared" si="311"/>
        <v/>
      </c>
      <c r="T458" t="str">
        <f t="shared" si="312"/>
        <v/>
      </c>
      <c r="U458" t="str">
        <f t="shared" si="313"/>
        <v/>
      </c>
      <c r="V458" t="str">
        <f t="shared" si="314"/>
        <v/>
      </c>
      <c r="W458" t="str">
        <f t="shared" si="315"/>
        <v/>
      </c>
      <c r="X458" t="str">
        <f t="shared" si="316"/>
        <v/>
      </c>
      <c r="Y458" t="str">
        <f t="shared" si="317"/>
        <v/>
      </c>
      <c r="Z458" t="str">
        <f t="shared" si="318"/>
        <v/>
      </c>
      <c r="AA458" t="str">
        <f t="shared" si="319"/>
        <v/>
      </c>
      <c r="AB458" t="str">
        <f t="shared" si="320"/>
        <v/>
      </c>
      <c r="AC458" t="str">
        <f t="shared" si="321"/>
        <v/>
      </c>
      <c r="AD458" t="str">
        <f t="shared" si="322"/>
        <v/>
      </c>
      <c r="AE458" t="str">
        <f t="shared" si="323"/>
        <v/>
      </c>
      <c r="AF458" t="str">
        <f t="shared" si="324"/>
        <v/>
      </c>
      <c r="AG458" t="str">
        <f t="shared" si="325"/>
        <v/>
      </c>
      <c r="AH458" t="str">
        <f t="shared" si="326"/>
        <v/>
      </c>
      <c r="AI458" t="str">
        <f t="shared" si="327"/>
        <v/>
      </c>
      <c r="AJ458" t="str">
        <f t="shared" si="328"/>
        <v/>
      </c>
      <c r="AK458" t="str">
        <f t="shared" si="329"/>
        <v/>
      </c>
      <c r="AL458" t="str">
        <f t="shared" si="330"/>
        <v/>
      </c>
      <c r="AM458" t="str">
        <f t="shared" si="331"/>
        <v/>
      </c>
      <c r="AN458" t="str">
        <f t="shared" si="332"/>
        <v/>
      </c>
      <c r="AO458" t="str">
        <f t="shared" si="333"/>
        <v/>
      </c>
      <c r="AP458" t="str">
        <f t="shared" si="334"/>
        <v/>
      </c>
      <c r="AQ458" t="str">
        <f t="shared" si="335"/>
        <v/>
      </c>
      <c r="AR458" t="str">
        <f t="shared" si="336"/>
        <v/>
      </c>
      <c r="AS458" t="str">
        <f t="shared" si="337"/>
        <v/>
      </c>
      <c r="AT458" t="str">
        <f t="shared" si="338"/>
        <v/>
      </c>
      <c r="AU458" t="str">
        <f t="shared" si="339"/>
        <v/>
      </c>
      <c r="AV458" t="str">
        <f t="shared" si="340"/>
        <v/>
      </c>
      <c r="AW458" t="str">
        <f t="shared" si="341"/>
        <v/>
      </c>
      <c r="AX458" t="str">
        <f t="shared" si="342"/>
        <v/>
      </c>
      <c r="AY458" t="str">
        <f t="shared" si="343"/>
        <v/>
      </c>
      <c r="AZ458" t="str">
        <f>IF(OR($A458="",$A458&lt;&gt;Ficha!$C$4),"",COUNTIF($A$2:$A458,Ficha!$C$4))</f>
        <v/>
      </c>
    </row>
    <row r="459" spans="1:52">
      <c r="A459" s="7" t="str">
        <f>IF(INDEX(Banco!$A:$A,ROW())="","",INDEX(Banco!$A:$A,ROW()))</f>
        <v/>
      </c>
      <c r="B459" s="7" t="str">
        <f>IF(INDEX(Banco!$B:$B,ROW())="","",INDEX(Banco!$B:$B,ROW()))</f>
        <v/>
      </c>
      <c r="C459" s="7" t="str">
        <f>IF(INDEX(Banco!$C:$C,ROW())="","",INDEX(Banco!$C:$C,ROW()))</f>
        <v/>
      </c>
      <c r="D459" s="8" t="str">
        <f>IF(INDEX(Banco!$D:$D,ROW())="","",INDEX(Banco!$D:$D,ROW()))</f>
        <v/>
      </c>
      <c r="E459" s="8" t="str">
        <f>IF(INDEX(Banco!$E:$E,ROW())="","",INDEX(Banco!$E:$E,ROW()))</f>
        <v/>
      </c>
      <c r="F459" s="9" t="str">
        <f>IF(INDEX(Banco!$F:$F,ROW())="","",INDEX(Banco!$F:$F,ROW()))</f>
        <v/>
      </c>
      <c r="G459" s="9" t="str">
        <f>IF(INDEX(Banco!$G:$G,ROW())="","",INDEX(Banco!$G:$G,ROW()))</f>
        <v/>
      </c>
      <c r="H459" s="7" t="str">
        <f>IF(INDEX(Banco!$H:$H,ROW())="","",INDEX(Banco!$H:$H,ROW()))</f>
        <v/>
      </c>
      <c r="I459" t="str">
        <f t="shared" si="301"/>
        <v/>
      </c>
      <c r="J459" s="10" t="str">
        <f t="shared" si="302"/>
        <v/>
      </c>
      <c r="K459" s="11" t="str">
        <f t="shared" si="303"/>
        <v>—</v>
      </c>
      <c r="L459" t="str">
        <f t="shared" si="304"/>
        <v/>
      </c>
      <c r="M459" s="11" t="str">
        <f t="shared" si="305"/>
        <v>—</v>
      </c>
      <c r="N459" t="str">
        <f t="shared" si="306"/>
        <v/>
      </c>
      <c r="O459" s="11" t="str">
        <f t="shared" si="307"/>
        <v>—</v>
      </c>
      <c r="P459" t="str">
        <f t="shared" si="308"/>
        <v/>
      </c>
      <c r="Q459" s="11" t="str">
        <f t="shared" si="309"/>
        <v>—</v>
      </c>
      <c r="R459" t="str">
        <f t="shared" si="310"/>
        <v/>
      </c>
      <c r="S459" t="str">
        <f t="shared" si="311"/>
        <v/>
      </c>
      <c r="T459" t="str">
        <f t="shared" si="312"/>
        <v/>
      </c>
      <c r="U459" t="str">
        <f t="shared" si="313"/>
        <v/>
      </c>
      <c r="V459" t="str">
        <f t="shared" si="314"/>
        <v/>
      </c>
      <c r="W459" t="str">
        <f t="shared" si="315"/>
        <v/>
      </c>
      <c r="X459" t="str">
        <f t="shared" si="316"/>
        <v/>
      </c>
      <c r="Y459" t="str">
        <f t="shared" si="317"/>
        <v/>
      </c>
      <c r="Z459" t="str">
        <f t="shared" si="318"/>
        <v/>
      </c>
      <c r="AA459" t="str">
        <f t="shared" si="319"/>
        <v/>
      </c>
      <c r="AB459" t="str">
        <f t="shared" si="320"/>
        <v/>
      </c>
      <c r="AC459" t="str">
        <f t="shared" si="321"/>
        <v/>
      </c>
      <c r="AD459" t="str">
        <f t="shared" si="322"/>
        <v/>
      </c>
      <c r="AE459" t="str">
        <f t="shared" si="323"/>
        <v/>
      </c>
      <c r="AF459" t="str">
        <f t="shared" si="324"/>
        <v/>
      </c>
      <c r="AG459" t="str">
        <f t="shared" si="325"/>
        <v/>
      </c>
      <c r="AH459" t="str">
        <f t="shared" si="326"/>
        <v/>
      </c>
      <c r="AI459" t="str">
        <f t="shared" si="327"/>
        <v/>
      </c>
      <c r="AJ459" t="str">
        <f t="shared" si="328"/>
        <v/>
      </c>
      <c r="AK459" t="str">
        <f t="shared" si="329"/>
        <v/>
      </c>
      <c r="AL459" t="str">
        <f t="shared" si="330"/>
        <v/>
      </c>
      <c r="AM459" t="str">
        <f t="shared" si="331"/>
        <v/>
      </c>
      <c r="AN459" t="str">
        <f t="shared" si="332"/>
        <v/>
      </c>
      <c r="AO459" t="str">
        <f t="shared" si="333"/>
        <v/>
      </c>
      <c r="AP459" t="str">
        <f t="shared" si="334"/>
        <v/>
      </c>
      <c r="AQ459" t="str">
        <f t="shared" si="335"/>
        <v/>
      </c>
      <c r="AR459" t="str">
        <f t="shared" si="336"/>
        <v/>
      </c>
      <c r="AS459" t="str">
        <f t="shared" si="337"/>
        <v/>
      </c>
      <c r="AT459" t="str">
        <f t="shared" si="338"/>
        <v/>
      </c>
      <c r="AU459" t="str">
        <f t="shared" si="339"/>
        <v/>
      </c>
      <c r="AV459" t="str">
        <f t="shared" si="340"/>
        <v/>
      </c>
      <c r="AW459" t="str">
        <f t="shared" si="341"/>
        <v/>
      </c>
      <c r="AX459" t="str">
        <f t="shared" si="342"/>
        <v/>
      </c>
      <c r="AY459" t="str">
        <f t="shared" si="343"/>
        <v/>
      </c>
      <c r="AZ459" t="str">
        <f>IF(OR($A459="",$A459&lt;&gt;Ficha!$C$4),"",COUNTIF($A$2:$A459,Ficha!$C$4))</f>
        <v/>
      </c>
    </row>
    <row r="460" spans="1:52">
      <c r="A460" s="7" t="str">
        <f>IF(INDEX(Banco!$A:$A,ROW())="","",INDEX(Banco!$A:$A,ROW()))</f>
        <v/>
      </c>
      <c r="B460" s="7" t="str">
        <f>IF(INDEX(Banco!$B:$B,ROW())="","",INDEX(Banco!$B:$B,ROW()))</f>
        <v/>
      </c>
      <c r="C460" s="7" t="str">
        <f>IF(INDEX(Banco!$C:$C,ROW())="","",INDEX(Banco!$C:$C,ROW()))</f>
        <v/>
      </c>
      <c r="D460" s="8" t="str">
        <f>IF(INDEX(Banco!$D:$D,ROW())="","",INDEX(Banco!$D:$D,ROW()))</f>
        <v/>
      </c>
      <c r="E460" s="8" t="str">
        <f>IF(INDEX(Banco!$E:$E,ROW())="","",INDEX(Banco!$E:$E,ROW()))</f>
        <v/>
      </c>
      <c r="F460" s="9" t="str">
        <f>IF(INDEX(Banco!$F:$F,ROW())="","",INDEX(Banco!$F:$F,ROW()))</f>
        <v/>
      </c>
      <c r="G460" s="9" t="str">
        <f>IF(INDEX(Banco!$G:$G,ROW())="","",INDEX(Banco!$G:$G,ROW()))</f>
        <v/>
      </c>
      <c r="H460" s="7" t="str">
        <f>IF(INDEX(Banco!$H:$H,ROW())="","",INDEX(Banco!$H:$H,ROW()))</f>
        <v/>
      </c>
      <c r="I460" t="str">
        <f t="shared" si="301"/>
        <v/>
      </c>
      <c r="J460" s="10" t="str">
        <f t="shared" si="302"/>
        <v/>
      </c>
      <c r="K460" s="11" t="str">
        <f t="shared" si="303"/>
        <v>—</v>
      </c>
      <c r="L460" t="str">
        <f t="shared" si="304"/>
        <v/>
      </c>
      <c r="M460" s="11" t="str">
        <f t="shared" si="305"/>
        <v>—</v>
      </c>
      <c r="N460" t="str">
        <f t="shared" si="306"/>
        <v/>
      </c>
      <c r="O460" s="11" t="str">
        <f t="shared" si="307"/>
        <v>—</v>
      </c>
      <c r="P460" t="str">
        <f t="shared" si="308"/>
        <v/>
      </c>
      <c r="Q460" s="11" t="str">
        <f t="shared" si="309"/>
        <v>—</v>
      </c>
      <c r="R460" t="str">
        <f t="shared" si="310"/>
        <v/>
      </c>
      <c r="S460" t="str">
        <f t="shared" si="311"/>
        <v/>
      </c>
      <c r="T460" t="str">
        <f t="shared" si="312"/>
        <v/>
      </c>
      <c r="U460" t="str">
        <f t="shared" si="313"/>
        <v/>
      </c>
      <c r="V460" t="str">
        <f t="shared" si="314"/>
        <v/>
      </c>
      <c r="W460" t="str">
        <f t="shared" si="315"/>
        <v/>
      </c>
      <c r="X460" t="str">
        <f t="shared" si="316"/>
        <v/>
      </c>
      <c r="Y460" t="str">
        <f t="shared" si="317"/>
        <v/>
      </c>
      <c r="Z460" t="str">
        <f t="shared" si="318"/>
        <v/>
      </c>
      <c r="AA460" t="str">
        <f t="shared" si="319"/>
        <v/>
      </c>
      <c r="AB460" t="str">
        <f t="shared" si="320"/>
        <v/>
      </c>
      <c r="AC460" t="str">
        <f t="shared" si="321"/>
        <v/>
      </c>
      <c r="AD460" t="str">
        <f t="shared" si="322"/>
        <v/>
      </c>
      <c r="AE460" t="str">
        <f t="shared" si="323"/>
        <v/>
      </c>
      <c r="AF460" t="str">
        <f t="shared" si="324"/>
        <v/>
      </c>
      <c r="AG460" t="str">
        <f t="shared" si="325"/>
        <v/>
      </c>
      <c r="AH460" t="str">
        <f t="shared" si="326"/>
        <v/>
      </c>
      <c r="AI460" t="str">
        <f t="shared" si="327"/>
        <v/>
      </c>
      <c r="AJ460" t="str">
        <f t="shared" si="328"/>
        <v/>
      </c>
      <c r="AK460" t="str">
        <f t="shared" si="329"/>
        <v/>
      </c>
      <c r="AL460" t="str">
        <f t="shared" si="330"/>
        <v/>
      </c>
      <c r="AM460" t="str">
        <f t="shared" si="331"/>
        <v/>
      </c>
      <c r="AN460" t="str">
        <f t="shared" si="332"/>
        <v/>
      </c>
      <c r="AO460" t="str">
        <f t="shared" si="333"/>
        <v/>
      </c>
      <c r="AP460" t="str">
        <f t="shared" si="334"/>
        <v/>
      </c>
      <c r="AQ460" t="str">
        <f t="shared" si="335"/>
        <v/>
      </c>
      <c r="AR460" t="str">
        <f t="shared" si="336"/>
        <v/>
      </c>
      <c r="AS460" t="str">
        <f t="shared" si="337"/>
        <v/>
      </c>
      <c r="AT460" t="str">
        <f t="shared" si="338"/>
        <v/>
      </c>
      <c r="AU460" t="str">
        <f t="shared" si="339"/>
        <v/>
      </c>
      <c r="AV460" t="str">
        <f t="shared" si="340"/>
        <v/>
      </c>
      <c r="AW460" t="str">
        <f t="shared" si="341"/>
        <v/>
      </c>
      <c r="AX460" t="str">
        <f t="shared" si="342"/>
        <v/>
      </c>
      <c r="AY460" t="str">
        <f t="shared" si="343"/>
        <v/>
      </c>
      <c r="AZ460" t="str">
        <f>IF(OR($A460="",$A460&lt;&gt;Ficha!$C$4),"",COUNTIF($A$2:$A460,Ficha!$C$4))</f>
        <v/>
      </c>
    </row>
    <row r="461" spans="1:52">
      <c r="A461" s="7" t="str">
        <f>IF(INDEX(Banco!$A:$A,ROW())="","",INDEX(Banco!$A:$A,ROW()))</f>
        <v/>
      </c>
      <c r="B461" s="7" t="str">
        <f>IF(INDEX(Banco!$B:$B,ROW())="","",INDEX(Banco!$B:$B,ROW()))</f>
        <v/>
      </c>
      <c r="C461" s="7" t="str">
        <f>IF(INDEX(Banco!$C:$C,ROW())="","",INDEX(Banco!$C:$C,ROW()))</f>
        <v/>
      </c>
      <c r="D461" s="8" t="str">
        <f>IF(INDEX(Banco!$D:$D,ROW())="","",INDEX(Banco!$D:$D,ROW()))</f>
        <v/>
      </c>
      <c r="E461" s="8" t="str">
        <f>IF(INDEX(Banco!$E:$E,ROW())="","",INDEX(Banco!$E:$E,ROW()))</f>
        <v/>
      </c>
      <c r="F461" s="9" t="str">
        <f>IF(INDEX(Banco!$F:$F,ROW())="","",INDEX(Banco!$F:$F,ROW()))</f>
        <v/>
      </c>
      <c r="G461" s="9" t="str">
        <f>IF(INDEX(Banco!$G:$G,ROW())="","",INDEX(Banco!$G:$G,ROW()))</f>
        <v/>
      </c>
      <c r="H461" s="7" t="str">
        <f>IF(INDEX(Banco!$H:$H,ROW())="","",INDEX(Banco!$H:$H,ROW()))</f>
        <v/>
      </c>
      <c r="I461" t="str">
        <f t="shared" si="301"/>
        <v/>
      </c>
      <c r="J461" s="10" t="str">
        <f t="shared" si="302"/>
        <v/>
      </c>
      <c r="K461" s="11" t="str">
        <f t="shared" si="303"/>
        <v>—</v>
      </c>
      <c r="L461" t="str">
        <f t="shared" si="304"/>
        <v/>
      </c>
      <c r="M461" s="11" t="str">
        <f t="shared" si="305"/>
        <v>—</v>
      </c>
      <c r="N461" t="str">
        <f t="shared" si="306"/>
        <v/>
      </c>
      <c r="O461" s="11" t="str">
        <f t="shared" si="307"/>
        <v>—</v>
      </c>
      <c r="P461" t="str">
        <f t="shared" si="308"/>
        <v/>
      </c>
      <c r="Q461" s="11" t="str">
        <f t="shared" si="309"/>
        <v>—</v>
      </c>
      <c r="R461" t="str">
        <f t="shared" si="310"/>
        <v/>
      </c>
      <c r="S461" t="str">
        <f t="shared" si="311"/>
        <v/>
      </c>
      <c r="T461" t="str">
        <f t="shared" si="312"/>
        <v/>
      </c>
      <c r="U461" t="str">
        <f t="shared" si="313"/>
        <v/>
      </c>
      <c r="V461" t="str">
        <f t="shared" si="314"/>
        <v/>
      </c>
      <c r="W461" t="str">
        <f t="shared" si="315"/>
        <v/>
      </c>
      <c r="X461" t="str">
        <f t="shared" si="316"/>
        <v/>
      </c>
      <c r="Y461" t="str">
        <f t="shared" si="317"/>
        <v/>
      </c>
      <c r="Z461" t="str">
        <f t="shared" si="318"/>
        <v/>
      </c>
      <c r="AA461" t="str">
        <f t="shared" si="319"/>
        <v/>
      </c>
      <c r="AB461" t="str">
        <f t="shared" si="320"/>
        <v/>
      </c>
      <c r="AC461" t="str">
        <f t="shared" si="321"/>
        <v/>
      </c>
      <c r="AD461" t="str">
        <f t="shared" si="322"/>
        <v/>
      </c>
      <c r="AE461" t="str">
        <f t="shared" si="323"/>
        <v/>
      </c>
      <c r="AF461" t="str">
        <f t="shared" si="324"/>
        <v/>
      </c>
      <c r="AG461" t="str">
        <f t="shared" si="325"/>
        <v/>
      </c>
      <c r="AH461" t="str">
        <f t="shared" si="326"/>
        <v/>
      </c>
      <c r="AI461" t="str">
        <f t="shared" si="327"/>
        <v/>
      </c>
      <c r="AJ461" t="str">
        <f t="shared" si="328"/>
        <v/>
      </c>
      <c r="AK461" t="str">
        <f t="shared" si="329"/>
        <v/>
      </c>
      <c r="AL461" t="str">
        <f t="shared" si="330"/>
        <v/>
      </c>
      <c r="AM461" t="str">
        <f t="shared" si="331"/>
        <v/>
      </c>
      <c r="AN461" t="str">
        <f t="shared" si="332"/>
        <v/>
      </c>
      <c r="AO461" t="str">
        <f t="shared" si="333"/>
        <v/>
      </c>
      <c r="AP461" t="str">
        <f t="shared" si="334"/>
        <v/>
      </c>
      <c r="AQ461" t="str">
        <f t="shared" si="335"/>
        <v/>
      </c>
      <c r="AR461" t="str">
        <f t="shared" si="336"/>
        <v/>
      </c>
      <c r="AS461" t="str">
        <f t="shared" si="337"/>
        <v/>
      </c>
      <c r="AT461" t="str">
        <f t="shared" si="338"/>
        <v/>
      </c>
      <c r="AU461" t="str">
        <f t="shared" si="339"/>
        <v/>
      </c>
      <c r="AV461" t="str">
        <f t="shared" si="340"/>
        <v/>
      </c>
      <c r="AW461" t="str">
        <f t="shared" si="341"/>
        <v/>
      </c>
      <c r="AX461" t="str">
        <f t="shared" si="342"/>
        <v/>
      </c>
      <c r="AY461" t="str">
        <f t="shared" si="343"/>
        <v/>
      </c>
      <c r="AZ461" t="str">
        <f>IF(OR($A461="",$A461&lt;&gt;Ficha!$C$4),"",COUNTIF($A$2:$A461,Ficha!$C$4))</f>
        <v/>
      </c>
    </row>
    <row r="462" spans="1:52">
      <c r="A462" s="7" t="str">
        <f>IF(INDEX(Banco!$A:$A,ROW())="","",INDEX(Banco!$A:$A,ROW()))</f>
        <v/>
      </c>
      <c r="B462" s="7" t="str">
        <f>IF(INDEX(Banco!$B:$B,ROW())="","",INDEX(Banco!$B:$B,ROW()))</f>
        <v/>
      </c>
      <c r="C462" s="7" t="str">
        <f>IF(INDEX(Banco!$C:$C,ROW())="","",INDEX(Banco!$C:$C,ROW()))</f>
        <v/>
      </c>
      <c r="D462" s="8" t="str">
        <f>IF(INDEX(Banco!$D:$D,ROW())="","",INDEX(Banco!$D:$D,ROW()))</f>
        <v/>
      </c>
      <c r="E462" s="8" t="str">
        <f>IF(INDEX(Banco!$E:$E,ROW())="","",INDEX(Banco!$E:$E,ROW()))</f>
        <v/>
      </c>
      <c r="F462" s="9" t="str">
        <f>IF(INDEX(Banco!$F:$F,ROW())="","",INDEX(Banco!$F:$F,ROW()))</f>
        <v/>
      </c>
      <c r="G462" s="9" t="str">
        <f>IF(INDEX(Banco!$G:$G,ROW())="","",INDEX(Banco!$G:$G,ROW()))</f>
        <v/>
      </c>
      <c r="H462" s="7" t="str">
        <f>IF(INDEX(Banco!$H:$H,ROW())="","",INDEX(Banco!$H:$H,ROW()))</f>
        <v/>
      </c>
      <c r="I462" t="str">
        <f t="shared" si="301"/>
        <v/>
      </c>
      <c r="J462" s="10" t="str">
        <f t="shared" si="302"/>
        <v/>
      </c>
      <c r="K462" s="11" t="str">
        <f t="shared" si="303"/>
        <v>—</v>
      </c>
      <c r="L462" t="str">
        <f t="shared" si="304"/>
        <v/>
      </c>
      <c r="M462" s="11" t="str">
        <f t="shared" si="305"/>
        <v>—</v>
      </c>
      <c r="N462" t="str">
        <f t="shared" si="306"/>
        <v/>
      </c>
      <c r="O462" s="11" t="str">
        <f t="shared" si="307"/>
        <v>—</v>
      </c>
      <c r="P462" t="str">
        <f t="shared" si="308"/>
        <v/>
      </c>
      <c r="Q462" s="11" t="str">
        <f t="shared" si="309"/>
        <v>—</v>
      </c>
      <c r="R462" t="str">
        <f t="shared" si="310"/>
        <v/>
      </c>
      <c r="S462" t="str">
        <f t="shared" si="311"/>
        <v/>
      </c>
      <c r="T462" t="str">
        <f t="shared" si="312"/>
        <v/>
      </c>
      <c r="U462" t="str">
        <f t="shared" si="313"/>
        <v/>
      </c>
      <c r="V462" t="str">
        <f t="shared" si="314"/>
        <v/>
      </c>
      <c r="W462" t="str">
        <f t="shared" si="315"/>
        <v/>
      </c>
      <c r="X462" t="str">
        <f t="shared" si="316"/>
        <v/>
      </c>
      <c r="Y462" t="str">
        <f t="shared" si="317"/>
        <v/>
      </c>
      <c r="Z462" t="str">
        <f t="shared" si="318"/>
        <v/>
      </c>
      <c r="AA462" t="str">
        <f t="shared" si="319"/>
        <v/>
      </c>
      <c r="AB462" t="str">
        <f t="shared" si="320"/>
        <v/>
      </c>
      <c r="AC462" t="str">
        <f t="shared" si="321"/>
        <v/>
      </c>
      <c r="AD462" t="str">
        <f t="shared" si="322"/>
        <v/>
      </c>
      <c r="AE462" t="str">
        <f t="shared" si="323"/>
        <v/>
      </c>
      <c r="AF462" t="str">
        <f t="shared" si="324"/>
        <v/>
      </c>
      <c r="AG462" t="str">
        <f t="shared" si="325"/>
        <v/>
      </c>
      <c r="AH462" t="str">
        <f t="shared" si="326"/>
        <v/>
      </c>
      <c r="AI462" t="str">
        <f t="shared" si="327"/>
        <v/>
      </c>
      <c r="AJ462" t="str">
        <f t="shared" si="328"/>
        <v/>
      </c>
      <c r="AK462" t="str">
        <f t="shared" si="329"/>
        <v/>
      </c>
      <c r="AL462" t="str">
        <f t="shared" si="330"/>
        <v/>
      </c>
      <c r="AM462" t="str">
        <f t="shared" si="331"/>
        <v/>
      </c>
      <c r="AN462" t="str">
        <f t="shared" si="332"/>
        <v/>
      </c>
      <c r="AO462" t="str">
        <f t="shared" si="333"/>
        <v/>
      </c>
      <c r="AP462" t="str">
        <f t="shared" si="334"/>
        <v/>
      </c>
      <c r="AQ462" t="str">
        <f t="shared" si="335"/>
        <v/>
      </c>
      <c r="AR462" t="str">
        <f t="shared" si="336"/>
        <v/>
      </c>
      <c r="AS462" t="str">
        <f t="shared" si="337"/>
        <v/>
      </c>
      <c r="AT462" t="str">
        <f t="shared" si="338"/>
        <v/>
      </c>
      <c r="AU462" t="str">
        <f t="shared" si="339"/>
        <v/>
      </c>
      <c r="AV462" t="str">
        <f t="shared" si="340"/>
        <v/>
      </c>
      <c r="AW462" t="str">
        <f t="shared" si="341"/>
        <v/>
      </c>
      <c r="AX462" t="str">
        <f t="shared" si="342"/>
        <v/>
      </c>
      <c r="AY462" t="str">
        <f t="shared" si="343"/>
        <v/>
      </c>
      <c r="AZ462" t="str">
        <f>IF(OR($A462="",$A462&lt;&gt;Ficha!$C$4),"",COUNTIF($A$2:$A462,Ficha!$C$4))</f>
        <v/>
      </c>
    </row>
    <row r="463" spans="1:52">
      <c r="A463" s="7" t="str">
        <f>IF(INDEX(Banco!$A:$A,ROW())="","",INDEX(Banco!$A:$A,ROW()))</f>
        <v/>
      </c>
      <c r="B463" s="7" t="str">
        <f>IF(INDEX(Banco!$B:$B,ROW())="","",INDEX(Banco!$B:$B,ROW()))</f>
        <v/>
      </c>
      <c r="C463" s="7" t="str">
        <f>IF(INDEX(Banco!$C:$C,ROW())="","",INDEX(Banco!$C:$C,ROW()))</f>
        <v/>
      </c>
      <c r="D463" s="8" t="str">
        <f>IF(INDEX(Banco!$D:$D,ROW())="","",INDEX(Banco!$D:$D,ROW()))</f>
        <v/>
      </c>
      <c r="E463" s="8" t="str">
        <f>IF(INDEX(Banco!$E:$E,ROW())="","",INDEX(Banco!$E:$E,ROW()))</f>
        <v/>
      </c>
      <c r="F463" s="9" t="str">
        <f>IF(INDEX(Banco!$F:$F,ROW())="","",INDEX(Banco!$F:$F,ROW()))</f>
        <v/>
      </c>
      <c r="G463" s="9" t="str">
        <f>IF(INDEX(Banco!$G:$G,ROW())="","",INDEX(Banco!$G:$G,ROW()))</f>
        <v/>
      </c>
      <c r="H463" s="7" t="str">
        <f>IF(INDEX(Banco!$H:$H,ROW())="","",INDEX(Banco!$H:$H,ROW()))</f>
        <v/>
      </c>
      <c r="I463" t="str">
        <f t="shared" si="301"/>
        <v/>
      </c>
      <c r="J463" s="10" t="str">
        <f t="shared" si="302"/>
        <v/>
      </c>
      <c r="K463" s="11" t="str">
        <f t="shared" si="303"/>
        <v>—</v>
      </c>
      <c r="L463" t="str">
        <f t="shared" si="304"/>
        <v/>
      </c>
      <c r="M463" s="11" t="str">
        <f t="shared" si="305"/>
        <v>—</v>
      </c>
      <c r="N463" t="str">
        <f t="shared" si="306"/>
        <v/>
      </c>
      <c r="O463" s="11" t="str">
        <f t="shared" si="307"/>
        <v>—</v>
      </c>
      <c r="P463" t="str">
        <f t="shared" si="308"/>
        <v/>
      </c>
      <c r="Q463" s="11" t="str">
        <f t="shared" si="309"/>
        <v>—</v>
      </c>
      <c r="R463" t="str">
        <f t="shared" si="310"/>
        <v/>
      </c>
      <c r="S463" t="str">
        <f t="shared" si="311"/>
        <v/>
      </c>
      <c r="T463" t="str">
        <f t="shared" si="312"/>
        <v/>
      </c>
      <c r="U463" t="str">
        <f t="shared" si="313"/>
        <v/>
      </c>
      <c r="V463" t="str">
        <f t="shared" si="314"/>
        <v/>
      </c>
      <c r="W463" t="str">
        <f t="shared" si="315"/>
        <v/>
      </c>
      <c r="X463" t="str">
        <f t="shared" si="316"/>
        <v/>
      </c>
      <c r="Y463" t="str">
        <f t="shared" si="317"/>
        <v/>
      </c>
      <c r="Z463" t="str">
        <f t="shared" si="318"/>
        <v/>
      </c>
      <c r="AA463" t="str">
        <f t="shared" si="319"/>
        <v/>
      </c>
      <c r="AB463" t="str">
        <f t="shared" si="320"/>
        <v/>
      </c>
      <c r="AC463" t="str">
        <f t="shared" si="321"/>
        <v/>
      </c>
      <c r="AD463" t="str">
        <f t="shared" si="322"/>
        <v/>
      </c>
      <c r="AE463" t="str">
        <f t="shared" si="323"/>
        <v/>
      </c>
      <c r="AF463" t="str">
        <f t="shared" si="324"/>
        <v/>
      </c>
      <c r="AG463" t="str">
        <f t="shared" si="325"/>
        <v/>
      </c>
      <c r="AH463" t="str">
        <f t="shared" si="326"/>
        <v/>
      </c>
      <c r="AI463" t="str">
        <f t="shared" si="327"/>
        <v/>
      </c>
      <c r="AJ463" t="str">
        <f t="shared" si="328"/>
        <v/>
      </c>
      <c r="AK463" t="str">
        <f t="shared" si="329"/>
        <v/>
      </c>
      <c r="AL463" t="str">
        <f t="shared" si="330"/>
        <v/>
      </c>
      <c r="AM463" t="str">
        <f t="shared" si="331"/>
        <v/>
      </c>
      <c r="AN463" t="str">
        <f t="shared" si="332"/>
        <v/>
      </c>
      <c r="AO463" t="str">
        <f t="shared" si="333"/>
        <v/>
      </c>
      <c r="AP463" t="str">
        <f t="shared" si="334"/>
        <v/>
      </c>
      <c r="AQ463" t="str">
        <f t="shared" si="335"/>
        <v/>
      </c>
      <c r="AR463" t="str">
        <f t="shared" si="336"/>
        <v/>
      </c>
      <c r="AS463" t="str">
        <f t="shared" si="337"/>
        <v/>
      </c>
      <c r="AT463" t="str">
        <f t="shared" si="338"/>
        <v/>
      </c>
      <c r="AU463" t="str">
        <f t="shared" si="339"/>
        <v/>
      </c>
      <c r="AV463" t="str">
        <f t="shared" si="340"/>
        <v/>
      </c>
      <c r="AW463" t="str">
        <f t="shared" si="341"/>
        <v/>
      </c>
      <c r="AX463" t="str">
        <f t="shared" si="342"/>
        <v/>
      </c>
      <c r="AY463" t="str">
        <f t="shared" si="343"/>
        <v/>
      </c>
      <c r="AZ463" t="str">
        <f>IF(OR($A463="",$A463&lt;&gt;Ficha!$C$4),"",COUNTIF($A$2:$A463,Ficha!$C$4))</f>
        <v/>
      </c>
    </row>
    <row r="464" spans="1:52">
      <c r="A464" s="7" t="str">
        <f>IF(INDEX(Banco!$A:$A,ROW())="","",INDEX(Banco!$A:$A,ROW()))</f>
        <v/>
      </c>
      <c r="B464" s="7" t="str">
        <f>IF(INDEX(Banco!$B:$B,ROW())="","",INDEX(Banco!$B:$B,ROW()))</f>
        <v/>
      </c>
      <c r="C464" s="7" t="str">
        <f>IF(INDEX(Banco!$C:$C,ROW())="","",INDEX(Banco!$C:$C,ROW()))</f>
        <v/>
      </c>
      <c r="D464" s="8" t="str">
        <f>IF(INDEX(Banco!$D:$D,ROW())="","",INDEX(Banco!$D:$D,ROW()))</f>
        <v/>
      </c>
      <c r="E464" s="8" t="str">
        <f>IF(INDEX(Banco!$E:$E,ROW())="","",INDEX(Banco!$E:$E,ROW()))</f>
        <v/>
      </c>
      <c r="F464" s="9" t="str">
        <f>IF(INDEX(Banco!$F:$F,ROW())="","",INDEX(Banco!$F:$F,ROW()))</f>
        <v/>
      </c>
      <c r="G464" s="9" t="str">
        <f>IF(INDEX(Banco!$G:$G,ROW())="","",INDEX(Banco!$G:$G,ROW()))</f>
        <v/>
      </c>
      <c r="H464" s="7" t="str">
        <f>IF(INDEX(Banco!$H:$H,ROW())="","",INDEX(Banco!$H:$H,ROW()))</f>
        <v/>
      </c>
      <c r="I464" t="str">
        <f t="shared" si="301"/>
        <v/>
      </c>
      <c r="J464" s="10" t="str">
        <f t="shared" si="302"/>
        <v/>
      </c>
      <c r="K464" s="11" t="str">
        <f t="shared" si="303"/>
        <v>—</v>
      </c>
      <c r="L464" t="str">
        <f t="shared" si="304"/>
        <v/>
      </c>
      <c r="M464" s="11" t="str">
        <f t="shared" si="305"/>
        <v>—</v>
      </c>
      <c r="N464" t="str">
        <f t="shared" si="306"/>
        <v/>
      </c>
      <c r="O464" s="11" t="str">
        <f t="shared" si="307"/>
        <v>—</v>
      </c>
      <c r="P464" t="str">
        <f t="shared" si="308"/>
        <v/>
      </c>
      <c r="Q464" s="11" t="str">
        <f t="shared" si="309"/>
        <v>—</v>
      </c>
      <c r="R464" t="str">
        <f t="shared" si="310"/>
        <v/>
      </c>
      <c r="S464" t="str">
        <f t="shared" si="311"/>
        <v/>
      </c>
      <c r="T464" t="str">
        <f t="shared" si="312"/>
        <v/>
      </c>
      <c r="U464" t="str">
        <f t="shared" si="313"/>
        <v/>
      </c>
      <c r="V464" t="str">
        <f t="shared" si="314"/>
        <v/>
      </c>
      <c r="W464" t="str">
        <f t="shared" si="315"/>
        <v/>
      </c>
      <c r="X464" t="str">
        <f t="shared" si="316"/>
        <v/>
      </c>
      <c r="Y464" t="str">
        <f t="shared" si="317"/>
        <v/>
      </c>
      <c r="Z464" t="str">
        <f t="shared" si="318"/>
        <v/>
      </c>
      <c r="AA464" t="str">
        <f t="shared" si="319"/>
        <v/>
      </c>
      <c r="AB464" t="str">
        <f t="shared" si="320"/>
        <v/>
      </c>
      <c r="AC464" t="str">
        <f t="shared" si="321"/>
        <v/>
      </c>
      <c r="AD464" t="str">
        <f t="shared" si="322"/>
        <v/>
      </c>
      <c r="AE464" t="str">
        <f t="shared" si="323"/>
        <v/>
      </c>
      <c r="AF464" t="str">
        <f t="shared" si="324"/>
        <v/>
      </c>
      <c r="AG464" t="str">
        <f t="shared" si="325"/>
        <v/>
      </c>
      <c r="AH464" t="str">
        <f t="shared" si="326"/>
        <v/>
      </c>
      <c r="AI464" t="str">
        <f t="shared" si="327"/>
        <v/>
      </c>
      <c r="AJ464" t="str">
        <f t="shared" si="328"/>
        <v/>
      </c>
      <c r="AK464" t="str">
        <f t="shared" si="329"/>
        <v/>
      </c>
      <c r="AL464" t="str">
        <f t="shared" si="330"/>
        <v/>
      </c>
      <c r="AM464" t="str">
        <f t="shared" si="331"/>
        <v/>
      </c>
      <c r="AN464" t="str">
        <f t="shared" si="332"/>
        <v/>
      </c>
      <c r="AO464" t="str">
        <f t="shared" si="333"/>
        <v/>
      </c>
      <c r="AP464" t="str">
        <f t="shared" si="334"/>
        <v/>
      </c>
      <c r="AQ464" t="str">
        <f t="shared" si="335"/>
        <v/>
      </c>
      <c r="AR464" t="str">
        <f t="shared" si="336"/>
        <v/>
      </c>
      <c r="AS464" t="str">
        <f t="shared" si="337"/>
        <v/>
      </c>
      <c r="AT464" t="str">
        <f t="shared" si="338"/>
        <v/>
      </c>
      <c r="AU464" t="str">
        <f t="shared" si="339"/>
        <v/>
      </c>
      <c r="AV464" t="str">
        <f t="shared" si="340"/>
        <v/>
      </c>
      <c r="AW464" t="str">
        <f t="shared" si="341"/>
        <v/>
      </c>
      <c r="AX464" t="str">
        <f t="shared" si="342"/>
        <v/>
      </c>
      <c r="AY464" t="str">
        <f t="shared" si="343"/>
        <v/>
      </c>
      <c r="AZ464" t="str">
        <f>IF(OR($A464="",$A464&lt;&gt;Ficha!$C$4),"",COUNTIF($A$2:$A464,Ficha!$C$4))</f>
        <v/>
      </c>
    </row>
    <row r="465" spans="1:52">
      <c r="A465" s="7" t="str">
        <f>IF(INDEX(Banco!$A:$A,ROW())="","",INDEX(Banco!$A:$A,ROW()))</f>
        <v/>
      </c>
      <c r="B465" s="7" t="str">
        <f>IF(INDEX(Banco!$B:$B,ROW())="","",INDEX(Banco!$B:$B,ROW()))</f>
        <v/>
      </c>
      <c r="C465" s="7" t="str">
        <f>IF(INDEX(Banco!$C:$C,ROW())="","",INDEX(Banco!$C:$C,ROW()))</f>
        <v/>
      </c>
      <c r="D465" s="8" t="str">
        <f>IF(INDEX(Banco!$D:$D,ROW())="","",INDEX(Banco!$D:$D,ROW()))</f>
        <v/>
      </c>
      <c r="E465" s="8" t="str">
        <f>IF(INDEX(Banco!$E:$E,ROW())="","",INDEX(Banco!$E:$E,ROW()))</f>
        <v/>
      </c>
      <c r="F465" s="9" t="str">
        <f>IF(INDEX(Banco!$F:$F,ROW())="","",INDEX(Banco!$F:$F,ROW()))</f>
        <v/>
      </c>
      <c r="G465" s="9" t="str">
        <f>IF(INDEX(Banco!$G:$G,ROW())="","",INDEX(Banco!$G:$G,ROW()))</f>
        <v/>
      </c>
      <c r="H465" s="7" t="str">
        <f>IF(INDEX(Banco!$H:$H,ROW())="","",INDEX(Banco!$H:$H,ROW()))</f>
        <v/>
      </c>
      <c r="I465" t="str">
        <f t="shared" si="301"/>
        <v/>
      </c>
      <c r="J465" s="10" t="str">
        <f t="shared" si="302"/>
        <v/>
      </c>
      <c r="K465" s="11" t="str">
        <f t="shared" si="303"/>
        <v>—</v>
      </c>
      <c r="L465" t="str">
        <f t="shared" si="304"/>
        <v/>
      </c>
      <c r="M465" s="11" t="str">
        <f t="shared" si="305"/>
        <v>—</v>
      </c>
      <c r="N465" t="str">
        <f t="shared" si="306"/>
        <v/>
      </c>
      <c r="O465" s="11" t="str">
        <f t="shared" si="307"/>
        <v>—</v>
      </c>
      <c r="P465" t="str">
        <f t="shared" si="308"/>
        <v/>
      </c>
      <c r="Q465" s="11" t="str">
        <f t="shared" si="309"/>
        <v>—</v>
      </c>
      <c r="R465" t="str">
        <f t="shared" si="310"/>
        <v/>
      </c>
      <c r="S465" t="str">
        <f t="shared" si="311"/>
        <v/>
      </c>
      <c r="T465" t="str">
        <f t="shared" si="312"/>
        <v/>
      </c>
      <c r="U465" t="str">
        <f t="shared" si="313"/>
        <v/>
      </c>
      <c r="V465" t="str">
        <f t="shared" si="314"/>
        <v/>
      </c>
      <c r="W465" t="str">
        <f t="shared" si="315"/>
        <v/>
      </c>
      <c r="X465" t="str">
        <f t="shared" si="316"/>
        <v/>
      </c>
      <c r="Y465" t="str">
        <f t="shared" si="317"/>
        <v/>
      </c>
      <c r="Z465" t="str">
        <f t="shared" si="318"/>
        <v/>
      </c>
      <c r="AA465" t="str">
        <f t="shared" si="319"/>
        <v/>
      </c>
      <c r="AB465" t="str">
        <f t="shared" si="320"/>
        <v/>
      </c>
      <c r="AC465" t="str">
        <f t="shared" si="321"/>
        <v/>
      </c>
      <c r="AD465" t="str">
        <f t="shared" si="322"/>
        <v/>
      </c>
      <c r="AE465" t="str">
        <f t="shared" si="323"/>
        <v/>
      </c>
      <c r="AF465" t="str">
        <f t="shared" si="324"/>
        <v/>
      </c>
      <c r="AG465" t="str">
        <f t="shared" si="325"/>
        <v/>
      </c>
      <c r="AH465" t="str">
        <f t="shared" si="326"/>
        <v/>
      </c>
      <c r="AI465" t="str">
        <f t="shared" si="327"/>
        <v/>
      </c>
      <c r="AJ465" t="str">
        <f t="shared" si="328"/>
        <v/>
      </c>
      <c r="AK465" t="str">
        <f t="shared" si="329"/>
        <v/>
      </c>
      <c r="AL465" t="str">
        <f t="shared" si="330"/>
        <v/>
      </c>
      <c r="AM465" t="str">
        <f t="shared" si="331"/>
        <v/>
      </c>
      <c r="AN465" t="str">
        <f t="shared" si="332"/>
        <v/>
      </c>
      <c r="AO465" t="str">
        <f t="shared" si="333"/>
        <v/>
      </c>
      <c r="AP465" t="str">
        <f t="shared" si="334"/>
        <v/>
      </c>
      <c r="AQ465" t="str">
        <f t="shared" si="335"/>
        <v/>
      </c>
      <c r="AR465" t="str">
        <f t="shared" si="336"/>
        <v/>
      </c>
      <c r="AS465" t="str">
        <f t="shared" si="337"/>
        <v/>
      </c>
      <c r="AT465" t="str">
        <f t="shared" si="338"/>
        <v/>
      </c>
      <c r="AU465" t="str">
        <f t="shared" si="339"/>
        <v/>
      </c>
      <c r="AV465" t="str">
        <f t="shared" si="340"/>
        <v/>
      </c>
      <c r="AW465" t="str">
        <f t="shared" si="341"/>
        <v/>
      </c>
      <c r="AX465" t="str">
        <f t="shared" si="342"/>
        <v/>
      </c>
      <c r="AY465" t="str">
        <f t="shared" si="343"/>
        <v/>
      </c>
      <c r="AZ465" t="str">
        <f>IF(OR($A465="",$A465&lt;&gt;Ficha!$C$4),"",COUNTIF($A$2:$A465,Ficha!$C$4))</f>
        <v/>
      </c>
    </row>
    <row r="466" spans="1:52">
      <c r="A466" s="7" t="str">
        <f>IF(INDEX(Banco!$A:$A,ROW())="","",INDEX(Banco!$A:$A,ROW()))</f>
        <v/>
      </c>
      <c r="B466" s="7" t="str">
        <f>IF(INDEX(Banco!$B:$B,ROW())="","",INDEX(Banco!$B:$B,ROW()))</f>
        <v/>
      </c>
      <c r="C466" s="7" t="str">
        <f>IF(INDEX(Banco!$C:$C,ROW())="","",INDEX(Banco!$C:$C,ROW()))</f>
        <v/>
      </c>
      <c r="D466" s="8" t="str">
        <f>IF(INDEX(Banco!$D:$D,ROW())="","",INDEX(Banco!$D:$D,ROW()))</f>
        <v/>
      </c>
      <c r="E466" s="8" t="str">
        <f>IF(INDEX(Banco!$E:$E,ROW())="","",INDEX(Banco!$E:$E,ROW()))</f>
        <v/>
      </c>
      <c r="F466" s="9" t="str">
        <f>IF(INDEX(Banco!$F:$F,ROW())="","",INDEX(Banco!$F:$F,ROW()))</f>
        <v/>
      </c>
      <c r="G466" s="9" t="str">
        <f>IF(INDEX(Banco!$G:$G,ROW())="","",INDEX(Banco!$G:$G,ROW()))</f>
        <v/>
      </c>
      <c r="H466" s="7" t="str">
        <f>IF(INDEX(Banco!$H:$H,ROW())="","",INDEX(Banco!$H:$H,ROW()))</f>
        <v/>
      </c>
      <c r="I466" t="str">
        <f t="shared" si="301"/>
        <v/>
      </c>
      <c r="J466" s="10" t="str">
        <f t="shared" si="302"/>
        <v/>
      </c>
      <c r="K466" s="11" t="str">
        <f t="shared" si="303"/>
        <v>—</v>
      </c>
      <c r="L466" t="str">
        <f t="shared" si="304"/>
        <v/>
      </c>
      <c r="M466" s="11" t="str">
        <f t="shared" si="305"/>
        <v>—</v>
      </c>
      <c r="N466" t="str">
        <f t="shared" si="306"/>
        <v/>
      </c>
      <c r="O466" s="11" t="str">
        <f t="shared" si="307"/>
        <v>—</v>
      </c>
      <c r="P466" t="str">
        <f t="shared" si="308"/>
        <v/>
      </c>
      <c r="Q466" s="11" t="str">
        <f t="shared" si="309"/>
        <v>—</v>
      </c>
      <c r="R466" t="str">
        <f t="shared" si="310"/>
        <v/>
      </c>
      <c r="S466" t="str">
        <f t="shared" si="311"/>
        <v/>
      </c>
      <c r="T466" t="str">
        <f t="shared" si="312"/>
        <v/>
      </c>
      <c r="U466" t="str">
        <f t="shared" si="313"/>
        <v/>
      </c>
      <c r="V466" t="str">
        <f t="shared" si="314"/>
        <v/>
      </c>
      <c r="W466" t="str">
        <f t="shared" si="315"/>
        <v/>
      </c>
      <c r="X466" t="str">
        <f t="shared" si="316"/>
        <v/>
      </c>
      <c r="Y466" t="str">
        <f t="shared" si="317"/>
        <v/>
      </c>
      <c r="Z466" t="str">
        <f t="shared" si="318"/>
        <v/>
      </c>
      <c r="AA466" t="str">
        <f t="shared" si="319"/>
        <v/>
      </c>
      <c r="AB466" t="str">
        <f t="shared" si="320"/>
        <v/>
      </c>
      <c r="AC466" t="str">
        <f t="shared" si="321"/>
        <v/>
      </c>
      <c r="AD466" t="str">
        <f t="shared" si="322"/>
        <v/>
      </c>
      <c r="AE466" t="str">
        <f t="shared" si="323"/>
        <v/>
      </c>
      <c r="AF466" t="str">
        <f t="shared" si="324"/>
        <v/>
      </c>
      <c r="AG466" t="str">
        <f t="shared" si="325"/>
        <v/>
      </c>
      <c r="AH466" t="str">
        <f t="shared" si="326"/>
        <v/>
      </c>
      <c r="AI466" t="str">
        <f t="shared" si="327"/>
        <v/>
      </c>
      <c r="AJ466" t="str">
        <f t="shared" si="328"/>
        <v/>
      </c>
      <c r="AK466" t="str">
        <f t="shared" si="329"/>
        <v/>
      </c>
      <c r="AL466" t="str">
        <f t="shared" si="330"/>
        <v/>
      </c>
      <c r="AM466" t="str">
        <f t="shared" si="331"/>
        <v/>
      </c>
      <c r="AN466" t="str">
        <f t="shared" si="332"/>
        <v/>
      </c>
      <c r="AO466" t="str">
        <f t="shared" si="333"/>
        <v/>
      </c>
      <c r="AP466" t="str">
        <f t="shared" si="334"/>
        <v/>
      </c>
      <c r="AQ466" t="str">
        <f t="shared" si="335"/>
        <v/>
      </c>
      <c r="AR466" t="str">
        <f t="shared" si="336"/>
        <v/>
      </c>
      <c r="AS466" t="str">
        <f t="shared" si="337"/>
        <v/>
      </c>
      <c r="AT466" t="str">
        <f t="shared" si="338"/>
        <v/>
      </c>
      <c r="AU466" t="str">
        <f t="shared" si="339"/>
        <v/>
      </c>
      <c r="AV466" t="str">
        <f t="shared" si="340"/>
        <v/>
      </c>
      <c r="AW466" t="str">
        <f t="shared" si="341"/>
        <v/>
      </c>
      <c r="AX466" t="str">
        <f t="shared" si="342"/>
        <v/>
      </c>
      <c r="AY466" t="str">
        <f t="shared" si="343"/>
        <v/>
      </c>
      <c r="AZ466" t="str">
        <f>IF(OR($A466="",$A466&lt;&gt;Ficha!$C$4),"",COUNTIF($A$2:$A466,Ficha!$C$4))</f>
        <v/>
      </c>
    </row>
    <row r="467" spans="1:52">
      <c r="A467" s="7" t="str">
        <f>IF(INDEX(Banco!$A:$A,ROW())="","",INDEX(Banco!$A:$A,ROW()))</f>
        <v/>
      </c>
      <c r="B467" s="7" t="str">
        <f>IF(INDEX(Banco!$B:$B,ROW())="","",INDEX(Banco!$B:$B,ROW()))</f>
        <v/>
      </c>
      <c r="C467" s="7" t="str">
        <f>IF(INDEX(Banco!$C:$C,ROW())="","",INDEX(Banco!$C:$C,ROW()))</f>
        <v/>
      </c>
      <c r="D467" s="8" t="str">
        <f>IF(INDEX(Banco!$D:$D,ROW())="","",INDEX(Banco!$D:$D,ROW()))</f>
        <v/>
      </c>
      <c r="E467" s="8" t="str">
        <f>IF(INDEX(Banco!$E:$E,ROW())="","",INDEX(Banco!$E:$E,ROW()))</f>
        <v/>
      </c>
      <c r="F467" s="9" t="str">
        <f>IF(INDEX(Banco!$F:$F,ROW())="","",INDEX(Banco!$F:$F,ROW()))</f>
        <v/>
      </c>
      <c r="G467" s="9" t="str">
        <f>IF(INDEX(Banco!$G:$G,ROW())="","",INDEX(Banco!$G:$G,ROW()))</f>
        <v/>
      </c>
      <c r="H467" s="7" t="str">
        <f>IF(INDEX(Banco!$H:$H,ROW())="","",INDEX(Banco!$H:$H,ROW()))</f>
        <v/>
      </c>
      <c r="I467" t="str">
        <f t="shared" si="301"/>
        <v/>
      </c>
      <c r="J467" s="10" t="str">
        <f t="shared" si="302"/>
        <v/>
      </c>
      <c r="K467" s="11" t="str">
        <f t="shared" si="303"/>
        <v>—</v>
      </c>
      <c r="L467" t="str">
        <f t="shared" si="304"/>
        <v/>
      </c>
      <c r="M467" s="11" t="str">
        <f t="shared" si="305"/>
        <v>—</v>
      </c>
      <c r="N467" t="str">
        <f t="shared" si="306"/>
        <v/>
      </c>
      <c r="O467" s="11" t="str">
        <f t="shared" si="307"/>
        <v>—</v>
      </c>
      <c r="P467" t="str">
        <f t="shared" si="308"/>
        <v/>
      </c>
      <c r="Q467" s="11" t="str">
        <f t="shared" si="309"/>
        <v>—</v>
      </c>
      <c r="R467" t="str">
        <f t="shared" si="310"/>
        <v/>
      </c>
      <c r="S467" t="str">
        <f t="shared" si="311"/>
        <v/>
      </c>
      <c r="T467" t="str">
        <f t="shared" si="312"/>
        <v/>
      </c>
      <c r="U467" t="str">
        <f t="shared" si="313"/>
        <v/>
      </c>
      <c r="V467" t="str">
        <f t="shared" si="314"/>
        <v/>
      </c>
      <c r="W467" t="str">
        <f t="shared" si="315"/>
        <v/>
      </c>
      <c r="X467" t="str">
        <f t="shared" si="316"/>
        <v/>
      </c>
      <c r="Y467" t="str">
        <f t="shared" si="317"/>
        <v/>
      </c>
      <c r="Z467" t="str">
        <f t="shared" si="318"/>
        <v/>
      </c>
      <c r="AA467" t="str">
        <f t="shared" si="319"/>
        <v/>
      </c>
      <c r="AB467" t="str">
        <f t="shared" si="320"/>
        <v/>
      </c>
      <c r="AC467" t="str">
        <f t="shared" si="321"/>
        <v/>
      </c>
      <c r="AD467" t="str">
        <f t="shared" si="322"/>
        <v/>
      </c>
      <c r="AE467" t="str">
        <f t="shared" si="323"/>
        <v/>
      </c>
      <c r="AF467" t="str">
        <f t="shared" si="324"/>
        <v/>
      </c>
      <c r="AG467" t="str">
        <f t="shared" si="325"/>
        <v/>
      </c>
      <c r="AH467" t="str">
        <f t="shared" si="326"/>
        <v/>
      </c>
      <c r="AI467" t="str">
        <f t="shared" si="327"/>
        <v/>
      </c>
      <c r="AJ467" t="str">
        <f t="shared" si="328"/>
        <v/>
      </c>
      <c r="AK467" t="str">
        <f t="shared" si="329"/>
        <v/>
      </c>
      <c r="AL467" t="str">
        <f t="shared" si="330"/>
        <v/>
      </c>
      <c r="AM467" t="str">
        <f t="shared" si="331"/>
        <v/>
      </c>
      <c r="AN467" t="str">
        <f t="shared" si="332"/>
        <v/>
      </c>
      <c r="AO467" t="str">
        <f t="shared" si="333"/>
        <v/>
      </c>
      <c r="AP467" t="str">
        <f t="shared" si="334"/>
        <v/>
      </c>
      <c r="AQ467" t="str">
        <f t="shared" si="335"/>
        <v/>
      </c>
      <c r="AR467" t="str">
        <f t="shared" si="336"/>
        <v/>
      </c>
      <c r="AS467" t="str">
        <f t="shared" si="337"/>
        <v/>
      </c>
      <c r="AT467" t="str">
        <f t="shared" si="338"/>
        <v/>
      </c>
      <c r="AU467" t="str">
        <f t="shared" si="339"/>
        <v/>
      </c>
      <c r="AV467" t="str">
        <f t="shared" si="340"/>
        <v/>
      </c>
      <c r="AW467" t="str">
        <f t="shared" si="341"/>
        <v/>
      </c>
      <c r="AX467" t="str">
        <f t="shared" si="342"/>
        <v/>
      </c>
      <c r="AY467" t="str">
        <f t="shared" si="343"/>
        <v/>
      </c>
      <c r="AZ467" t="str">
        <f>IF(OR($A467="",$A467&lt;&gt;Ficha!$C$4),"",COUNTIF($A$2:$A467,Ficha!$C$4))</f>
        <v/>
      </c>
    </row>
    <row r="468" spans="1:52">
      <c r="A468" s="7" t="str">
        <f>IF(INDEX(Banco!$A:$A,ROW())="","",INDEX(Banco!$A:$A,ROW()))</f>
        <v/>
      </c>
      <c r="B468" s="7" t="str">
        <f>IF(INDEX(Banco!$B:$B,ROW())="","",INDEX(Banco!$B:$B,ROW()))</f>
        <v/>
      </c>
      <c r="C468" s="7" t="str">
        <f>IF(INDEX(Banco!$C:$C,ROW())="","",INDEX(Banco!$C:$C,ROW()))</f>
        <v/>
      </c>
      <c r="D468" s="8" t="str">
        <f>IF(INDEX(Banco!$D:$D,ROW())="","",INDEX(Banco!$D:$D,ROW()))</f>
        <v/>
      </c>
      <c r="E468" s="8" t="str">
        <f>IF(INDEX(Banco!$E:$E,ROW())="","",INDEX(Banco!$E:$E,ROW()))</f>
        <v/>
      </c>
      <c r="F468" s="9" t="str">
        <f>IF(INDEX(Banco!$F:$F,ROW())="","",INDEX(Banco!$F:$F,ROW()))</f>
        <v/>
      </c>
      <c r="G468" s="9" t="str">
        <f>IF(INDEX(Banco!$G:$G,ROW())="","",INDEX(Banco!$G:$G,ROW()))</f>
        <v/>
      </c>
      <c r="H468" s="7" t="str">
        <f>IF(INDEX(Banco!$H:$H,ROW())="","",INDEX(Banco!$H:$H,ROW()))</f>
        <v/>
      </c>
      <c r="I468" t="str">
        <f t="shared" si="301"/>
        <v/>
      </c>
      <c r="J468" s="10" t="str">
        <f t="shared" si="302"/>
        <v/>
      </c>
      <c r="K468" s="11" t="str">
        <f t="shared" si="303"/>
        <v>—</v>
      </c>
      <c r="L468" t="str">
        <f t="shared" si="304"/>
        <v/>
      </c>
      <c r="M468" s="11" t="str">
        <f t="shared" si="305"/>
        <v>—</v>
      </c>
      <c r="N468" t="str">
        <f t="shared" si="306"/>
        <v/>
      </c>
      <c r="O468" s="11" t="str">
        <f t="shared" si="307"/>
        <v>—</v>
      </c>
      <c r="P468" t="str">
        <f t="shared" si="308"/>
        <v/>
      </c>
      <c r="Q468" s="11" t="str">
        <f t="shared" si="309"/>
        <v>—</v>
      </c>
      <c r="R468" t="str">
        <f t="shared" si="310"/>
        <v/>
      </c>
      <c r="S468" t="str">
        <f t="shared" si="311"/>
        <v/>
      </c>
      <c r="T468" t="str">
        <f t="shared" si="312"/>
        <v/>
      </c>
      <c r="U468" t="str">
        <f t="shared" si="313"/>
        <v/>
      </c>
      <c r="V468" t="str">
        <f t="shared" si="314"/>
        <v/>
      </c>
      <c r="W468" t="str">
        <f t="shared" si="315"/>
        <v/>
      </c>
      <c r="X468" t="str">
        <f t="shared" si="316"/>
        <v/>
      </c>
      <c r="Y468" t="str">
        <f t="shared" si="317"/>
        <v/>
      </c>
      <c r="Z468" t="str">
        <f t="shared" si="318"/>
        <v/>
      </c>
      <c r="AA468" t="str">
        <f t="shared" si="319"/>
        <v/>
      </c>
      <c r="AB468" t="str">
        <f t="shared" si="320"/>
        <v/>
      </c>
      <c r="AC468" t="str">
        <f t="shared" si="321"/>
        <v/>
      </c>
      <c r="AD468" t="str">
        <f t="shared" si="322"/>
        <v/>
      </c>
      <c r="AE468" t="str">
        <f t="shared" si="323"/>
        <v/>
      </c>
      <c r="AF468" t="str">
        <f t="shared" si="324"/>
        <v/>
      </c>
      <c r="AG468" t="str">
        <f t="shared" si="325"/>
        <v/>
      </c>
      <c r="AH468" t="str">
        <f t="shared" si="326"/>
        <v/>
      </c>
      <c r="AI468" t="str">
        <f t="shared" si="327"/>
        <v/>
      </c>
      <c r="AJ468" t="str">
        <f t="shared" si="328"/>
        <v/>
      </c>
      <c r="AK468" t="str">
        <f t="shared" si="329"/>
        <v/>
      </c>
      <c r="AL468" t="str">
        <f t="shared" si="330"/>
        <v/>
      </c>
      <c r="AM468" t="str">
        <f t="shared" si="331"/>
        <v/>
      </c>
      <c r="AN468" t="str">
        <f t="shared" si="332"/>
        <v/>
      </c>
      <c r="AO468" t="str">
        <f t="shared" si="333"/>
        <v/>
      </c>
      <c r="AP468" t="str">
        <f t="shared" si="334"/>
        <v/>
      </c>
      <c r="AQ468" t="str">
        <f t="shared" si="335"/>
        <v/>
      </c>
      <c r="AR468" t="str">
        <f t="shared" si="336"/>
        <v/>
      </c>
      <c r="AS468" t="str">
        <f t="shared" si="337"/>
        <v/>
      </c>
      <c r="AT468" t="str">
        <f t="shared" si="338"/>
        <v/>
      </c>
      <c r="AU468" t="str">
        <f t="shared" si="339"/>
        <v/>
      </c>
      <c r="AV468" t="str">
        <f t="shared" si="340"/>
        <v/>
      </c>
      <c r="AW468" t="str">
        <f t="shared" si="341"/>
        <v/>
      </c>
      <c r="AX468" t="str">
        <f t="shared" si="342"/>
        <v/>
      </c>
      <c r="AY468" t="str">
        <f t="shared" si="343"/>
        <v/>
      </c>
      <c r="AZ468" t="str">
        <f>IF(OR($A468="",$A468&lt;&gt;Ficha!$C$4),"",COUNTIF($A$2:$A468,Ficha!$C$4))</f>
        <v/>
      </c>
    </row>
    <row r="469" spans="1:52">
      <c r="A469" s="7" t="str">
        <f>IF(INDEX(Banco!$A:$A,ROW())="","",INDEX(Banco!$A:$A,ROW()))</f>
        <v/>
      </c>
      <c r="B469" s="7" t="str">
        <f>IF(INDEX(Banco!$B:$B,ROW())="","",INDEX(Banco!$B:$B,ROW()))</f>
        <v/>
      </c>
      <c r="C469" s="7" t="str">
        <f>IF(INDEX(Banco!$C:$C,ROW())="","",INDEX(Banco!$C:$C,ROW()))</f>
        <v/>
      </c>
      <c r="D469" s="8" t="str">
        <f>IF(INDEX(Banco!$D:$D,ROW())="","",INDEX(Banco!$D:$D,ROW()))</f>
        <v/>
      </c>
      <c r="E469" s="8" t="str">
        <f>IF(INDEX(Banco!$E:$E,ROW())="","",INDEX(Banco!$E:$E,ROW()))</f>
        <v/>
      </c>
      <c r="F469" s="9" t="str">
        <f>IF(INDEX(Banco!$F:$F,ROW())="","",INDEX(Banco!$F:$F,ROW()))</f>
        <v/>
      </c>
      <c r="G469" s="9" t="str">
        <f>IF(INDEX(Banco!$G:$G,ROW())="","",INDEX(Banco!$G:$G,ROW()))</f>
        <v/>
      </c>
      <c r="H469" s="7" t="str">
        <f>IF(INDEX(Banco!$H:$H,ROW())="","",INDEX(Banco!$H:$H,ROW()))</f>
        <v/>
      </c>
      <c r="I469" t="str">
        <f t="shared" si="301"/>
        <v/>
      </c>
      <c r="J469" s="10" t="str">
        <f t="shared" si="302"/>
        <v/>
      </c>
      <c r="K469" s="11" t="str">
        <f t="shared" si="303"/>
        <v>—</v>
      </c>
      <c r="L469" t="str">
        <f t="shared" si="304"/>
        <v/>
      </c>
      <c r="M469" s="11" t="str">
        <f t="shared" si="305"/>
        <v>—</v>
      </c>
      <c r="N469" t="str">
        <f t="shared" si="306"/>
        <v/>
      </c>
      <c r="O469" s="11" t="str">
        <f t="shared" si="307"/>
        <v>—</v>
      </c>
      <c r="P469" t="str">
        <f t="shared" si="308"/>
        <v/>
      </c>
      <c r="Q469" s="11" t="str">
        <f t="shared" si="309"/>
        <v>—</v>
      </c>
      <c r="R469" t="str">
        <f t="shared" si="310"/>
        <v/>
      </c>
      <c r="S469" t="str">
        <f t="shared" si="311"/>
        <v/>
      </c>
      <c r="T469" t="str">
        <f t="shared" si="312"/>
        <v/>
      </c>
      <c r="U469" t="str">
        <f t="shared" si="313"/>
        <v/>
      </c>
      <c r="V469" t="str">
        <f t="shared" si="314"/>
        <v/>
      </c>
      <c r="W469" t="str">
        <f t="shared" si="315"/>
        <v/>
      </c>
      <c r="X469" t="str">
        <f t="shared" si="316"/>
        <v/>
      </c>
      <c r="Y469" t="str">
        <f t="shared" si="317"/>
        <v/>
      </c>
      <c r="Z469" t="str">
        <f t="shared" si="318"/>
        <v/>
      </c>
      <c r="AA469" t="str">
        <f t="shared" si="319"/>
        <v/>
      </c>
      <c r="AB469" t="str">
        <f t="shared" si="320"/>
        <v/>
      </c>
      <c r="AC469" t="str">
        <f t="shared" si="321"/>
        <v/>
      </c>
      <c r="AD469" t="str">
        <f t="shared" si="322"/>
        <v/>
      </c>
      <c r="AE469" t="str">
        <f t="shared" si="323"/>
        <v/>
      </c>
      <c r="AF469" t="str">
        <f t="shared" si="324"/>
        <v/>
      </c>
      <c r="AG469" t="str">
        <f t="shared" si="325"/>
        <v/>
      </c>
      <c r="AH469" t="str">
        <f t="shared" si="326"/>
        <v/>
      </c>
      <c r="AI469" t="str">
        <f t="shared" si="327"/>
        <v/>
      </c>
      <c r="AJ469" t="str">
        <f t="shared" si="328"/>
        <v/>
      </c>
      <c r="AK469" t="str">
        <f t="shared" si="329"/>
        <v/>
      </c>
      <c r="AL469" t="str">
        <f t="shared" si="330"/>
        <v/>
      </c>
      <c r="AM469" t="str">
        <f t="shared" si="331"/>
        <v/>
      </c>
      <c r="AN469" t="str">
        <f t="shared" si="332"/>
        <v/>
      </c>
      <c r="AO469" t="str">
        <f t="shared" si="333"/>
        <v/>
      </c>
      <c r="AP469" t="str">
        <f t="shared" si="334"/>
        <v/>
      </c>
      <c r="AQ469" t="str">
        <f t="shared" si="335"/>
        <v/>
      </c>
      <c r="AR469" t="str">
        <f t="shared" si="336"/>
        <v/>
      </c>
      <c r="AS469" t="str">
        <f t="shared" si="337"/>
        <v/>
      </c>
      <c r="AT469" t="str">
        <f t="shared" si="338"/>
        <v/>
      </c>
      <c r="AU469" t="str">
        <f t="shared" si="339"/>
        <v/>
      </c>
      <c r="AV469" t="str">
        <f t="shared" si="340"/>
        <v/>
      </c>
      <c r="AW469" t="str">
        <f t="shared" si="341"/>
        <v/>
      </c>
      <c r="AX469" t="str">
        <f t="shared" si="342"/>
        <v/>
      </c>
      <c r="AY469" t="str">
        <f t="shared" si="343"/>
        <v/>
      </c>
      <c r="AZ469" t="str">
        <f>IF(OR($A469="",$A469&lt;&gt;Ficha!$C$4),"",COUNTIF($A$2:$A469,Ficha!$C$4))</f>
        <v/>
      </c>
    </row>
    <row r="470" spans="1:52">
      <c r="A470" s="7" t="str">
        <f>IF(INDEX(Banco!$A:$A,ROW())="","",INDEX(Banco!$A:$A,ROW()))</f>
        <v/>
      </c>
      <c r="B470" s="7" t="str">
        <f>IF(INDEX(Banco!$B:$B,ROW())="","",INDEX(Banco!$B:$B,ROW()))</f>
        <v/>
      </c>
      <c r="C470" s="7" t="str">
        <f>IF(INDEX(Banco!$C:$C,ROW())="","",INDEX(Banco!$C:$C,ROW()))</f>
        <v/>
      </c>
      <c r="D470" s="8" t="str">
        <f>IF(INDEX(Banco!$D:$D,ROW())="","",INDEX(Banco!$D:$D,ROW()))</f>
        <v/>
      </c>
      <c r="E470" s="8" t="str">
        <f>IF(INDEX(Banco!$E:$E,ROW())="","",INDEX(Banco!$E:$E,ROW()))</f>
        <v/>
      </c>
      <c r="F470" s="9" t="str">
        <f>IF(INDEX(Banco!$F:$F,ROW())="","",INDEX(Banco!$F:$F,ROW()))</f>
        <v/>
      </c>
      <c r="G470" s="9" t="str">
        <f>IF(INDEX(Banco!$G:$G,ROW())="","",INDEX(Banco!$G:$G,ROW()))</f>
        <v/>
      </c>
      <c r="H470" s="7" t="str">
        <f>IF(INDEX(Banco!$H:$H,ROW())="","",INDEX(Banco!$H:$H,ROW()))</f>
        <v/>
      </c>
      <c r="I470" t="str">
        <f t="shared" si="301"/>
        <v/>
      </c>
      <c r="J470" s="10" t="str">
        <f t="shared" si="302"/>
        <v/>
      </c>
      <c r="K470" s="11" t="str">
        <f t="shared" si="303"/>
        <v>—</v>
      </c>
      <c r="L470" t="str">
        <f t="shared" si="304"/>
        <v/>
      </c>
      <c r="M470" s="11" t="str">
        <f t="shared" si="305"/>
        <v>—</v>
      </c>
      <c r="N470" t="str">
        <f t="shared" si="306"/>
        <v/>
      </c>
      <c r="O470" s="11" t="str">
        <f t="shared" si="307"/>
        <v>—</v>
      </c>
      <c r="P470" t="str">
        <f t="shared" si="308"/>
        <v/>
      </c>
      <c r="Q470" s="11" t="str">
        <f t="shared" si="309"/>
        <v>—</v>
      </c>
      <c r="R470" t="str">
        <f t="shared" si="310"/>
        <v/>
      </c>
      <c r="S470" t="str">
        <f t="shared" si="311"/>
        <v/>
      </c>
      <c r="T470" t="str">
        <f t="shared" si="312"/>
        <v/>
      </c>
      <c r="U470" t="str">
        <f t="shared" si="313"/>
        <v/>
      </c>
      <c r="V470" t="str">
        <f t="shared" si="314"/>
        <v/>
      </c>
      <c r="W470" t="str">
        <f t="shared" si="315"/>
        <v/>
      </c>
      <c r="X470" t="str">
        <f t="shared" si="316"/>
        <v/>
      </c>
      <c r="Y470" t="str">
        <f t="shared" si="317"/>
        <v/>
      </c>
      <c r="Z470" t="str">
        <f t="shared" si="318"/>
        <v/>
      </c>
      <c r="AA470" t="str">
        <f t="shared" si="319"/>
        <v/>
      </c>
      <c r="AB470" t="str">
        <f t="shared" si="320"/>
        <v/>
      </c>
      <c r="AC470" t="str">
        <f t="shared" si="321"/>
        <v/>
      </c>
      <c r="AD470" t="str">
        <f t="shared" si="322"/>
        <v/>
      </c>
      <c r="AE470" t="str">
        <f t="shared" si="323"/>
        <v/>
      </c>
      <c r="AF470" t="str">
        <f t="shared" si="324"/>
        <v/>
      </c>
      <c r="AG470" t="str">
        <f t="shared" si="325"/>
        <v/>
      </c>
      <c r="AH470" t="str">
        <f t="shared" si="326"/>
        <v/>
      </c>
      <c r="AI470" t="str">
        <f t="shared" si="327"/>
        <v/>
      </c>
      <c r="AJ470" t="str">
        <f t="shared" si="328"/>
        <v/>
      </c>
      <c r="AK470" t="str">
        <f t="shared" si="329"/>
        <v/>
      </c>
      <c r="AL470" t="str">
        <f t="shared" si="330"/>
        <v/>
      </c>
      <c r="AM470" t="str">
        <f t="shared" si="331"/>
        <v/>
      </c>
      <c r="AN470" t="str">
        <f t="shared" si="332"/>
        <v/>
      </c>
      <c r="AO470" t="str">
        <f t="shared" si="333"/>
        <v/>
      </c>
      <c r="AP470" t="str">
        <f t="shared" si="334"/>
        <v/>
      </c>
      <c r="AQ470" t="str">
        <f t="shared" si="335"/>
        <v/>
      </c>
      <c r="AR470" t="str">
        <f t="shared" si="336"/>
        <v/>
      </c>
      <c r="AS470" t="str">
        <f t="shared" si="337"/>
        <v/>
      </c>
      <c r="AT470" t="str">
        <f t="shared" si="338"/>
        <v/>
      </c>
      <c r="AU470" t="str">
        <f t="shared" si="339"/>
        <v/>
      </c>
      <c r="AV470" t="str">
        <f t="shared" si="340"/>
        <v/>
      </c>
      <c r="AW470" t="str">
        <f t="shared" si="341"/>
        <v/>
      </c>
      <c r="AX470" t="str">
        <f t="shared" si="342"/>
        <v/>
      </c>
      <c r="AY470" t="str">
        <f t="shared" si="343"/>
        <v/>
      </c>
      <c r="AZ470" t="str">
        <f>IF(OR($A470="",$A470&lt;&gt;Ficha!$C$4),"",COUNTIF($A$2:$A470,Ficha!$C$4))</f>
        <v/>
      </c>
    </row>
    <row r="471" spans="1:52">
      <c r="A471" s="7" t="str">
        <f>IF(INDEX(Banco!$A:$A,ROW())="","",INDEX(Banco!$A:$A,ROW()))</f>
        <v/>
      </c>
      <c r="B471" s="7" t="str">
        <f>IF(INDEX(Banco!$B:$B,ROW())="","",INDEX(Banco!$B:$B,ROW()))</f>
        <v/>
      </c>
      <c r="C471" s="7" t="str">
        <f>IF(INDEX(Banco!$C:$C,ROW())="","",INDEX(Banco!$C:$C,ROW()))</f>
        <v/>
      </c>
      <c r="D471" s="8" t="str">
        <f>IF(INDEX(Banco!$D:$D,ROW())="","",INDEX(Banco!$D:$D,ROW()))</f>
        <v/>
      </c>
      <c r="E471" s="8" t="str">
        <f>IF(INDEX(Banco!$E:$E,ROW())="","",INDEX(Banco!$E:$E,ROW()))</f>
        <v/>
      </c>
      <c r="F471" s="9" t="str">
        <f>IF(INDEX(Banco!$F:$F,ROW())="","",INDEX(Banco!$F:$F,ROW()))</f>
        <v/>
      </c>
      <c r="G471" s="9" t="str">
        <f>IF(INDEX(Banco!$G:$G,ROW())="","",INDEX(Banco!$G:$G,ROW()))</f>
        <v/>
      </c>
      <c r="H471" s="7" t="str">
        <f>IF(INDEX(Banco!$H:$H,ROW())="","",INDEX(Banco!$H:$H,ROW()))</f>
        <v/>
      </c>
      <c r="I471" t="str">
        <f t="shared" si="301"/>
        <v/>
      </c>
      <c r="J471" s="10" t="str">
        <f t="shared" si="302"/>
        <v/>
      </c>
      <c r="K471" s="11" t="str">
        <f t="shared" si="303"/>
        <v>—</v>
      </c>
      <c r="L471" t="str">
        <f t="shared" si="304"/>
        <v/>
      </c>
      <c r="M471" s="11" t="str">
        <f t="shared" si="305"/>
        <v>—</v>
      </c>
      <c r="N471" t="str">
        <f t="shared" si="306"/>
        <v/>
      </c>
      <c r="O471" s="11" t="str">
        <f t="shared" si="307"/>
        <v>—</v>
      </c>
      <c r="P471" t="str">
        <f t="shared" si="308"/>
        <v/>
      </c>
      <c r="Q471" s="11" t="str">
        <f t="shared" si="309"/>
        <v>—</v>
      </c>
      <c r="R471" t="str">
        <f t="shared" si="310"/>
        <v/>
      </c>
      <c r="S471" t="str">
        <f t="shared" si="311"/>
        <v/>
      </c>
      <c r="T471" t="str">
        <f t="shared" si="312"/>
        <v/>
      </c>
      <c r="U471" t="str">
        <f t="shared" si="313"/>
        <v/>
      </c>
      <c r="V471" t="str">
        <f t="shared" si="314"/>
        <v/>
      </c>
      <c r="W471" t="str">
        <f t="shared" si="315"/>
        <v/>
      </c>
      <c r="X471" t="str">
        <f t="shared" si="316"/>
        <v/>
      </c>
      <c r="Y471" t="str">
        <f t="shared" si="317"/>
        <v/>
      </c>
      <c r="Z471" t="str">
        <f t="shared" si="318"/>
        <v/>
      </c>
      <c r="AA471" t="str">
        <f t="shared" si="319"/>
        <v/>
      </c>
      <c r="AB471" t="str">
        <f t="shared" si="320"/>
        <v/>
      </c>
      <c r="AC471" t="str">
        <f t="shared" si="321"/>
        <v/>
      </c>
      <c r="AD471" t="str">
        <f t="shared" si="322"/>
        <v/>
      </c>
      <c r="AE471" t="str">
        <f t="shared" si="323"/>
        <v/>
      </c>
      <c r="AF471" t="str">
        <f t="shared" si="324"/>
        <v/>
      </c>
      <c r="AG471" t="str">
        <f t="shared" si="325"/>
        <v/>
      </c>
      <c r="AH471" t="str">
        <f t="shared" si="326"/>
        <v/>
      </c>
      <c r="AI471" t="str">
        <f t="shared" si="327"/>
        <v/>
      </c>
      <c r="AJ471" t="str">
        <f t="shared" si="328"/>
        <v/>
      </c>
      <c r="AK471" t="str">
        <f t="shared" si="329"/>
        <v/>
      </c>
      <c r="AL471" t="str">
        <f t="shared" si="330"/>
        <v/>
      </c>
      <c r="AM471" t="str">
        <f t="shared" si="331"/>
        <v/>
      </c>
      <c r="AN471" t="str">
        <f t="shared" si="332"/>
        <v/>
      </c>
      <c r="AO471" t="str">
        <f t="shared" si="333"/>
        <v/>
      </c>
      <c r="AP471" t="str">
        <f t="shared" si="334"/>
        <v/>
      </c>
      <c r="AQ471" t="str">
        <f t="shared" si="335"/>
        <v/>
      </c>
      <c r="AR471" t="str">
        <f t="shared" si="336"/>
        <v/>
      </c>
      <c r="AS471" t="str">
        <f t="shared" si="337"/>
        <v/>
      </c>
      <c r="AT471" t="str">
        <f t="shared" si="338"/>
        <v/>
      </c>
      <c r="AU471" t="str">
        <f t="shared" si="339"/>
        <v/>
      </c>
      <c r="AV471" t="str">
        <f t="shared" si="340"/>
        <v/>
      </c>
      <c r="AW471" t="str">
        <f t="shared" si="341"/>
        <v/>
      </c>
      <c r="AX471" t="str">
        <f t="shared" si="342"/>
        <v/>
      </c>
      <c r="AY471" t="str">
        <f t="shared" si="343"/>
        <v/>
      </c>
      <c r="AZ471" t="str">
        <f>IF(OR($A471="",$A471&lt;&gt;Ficha!$C$4),"",COUNTIF($A$2:$A471,Ficha!$C$4))</f>
        <v/>
      </c>
    </row>
    <row r="472" spans="1:52">
      <c r="A472" s="7" t="str">
        <f>IF(INDEX(Banco!$A:$A,ROW())="","",INDEX(Banco!$A:$A,ROW()))</f>
        <v/>
      </c>
      <c r="B472" s="7" t="str">
        <f>IF(INDEX(Banco!$B:$B,ROW())="","",INDEX(Banco!$B:$B,ROW()))</f>
        <v/>
      </c>
      <c r="C472" s="7" t="str">
        <f>IF(INDEX(Banco!$C:$C,ROW())="","",INDEX(Banco!$C:$C,ROW()))</f>
        <v/>
      </c>
      <c r="D472" s="8" t="str">
        <f>IF(INDEX(Banco!$D:$D,ROW())="","",INDEX(Banco!$D:$D,ROW()))</f>
        <v/>
      </c>
      <c r="E472" s="8" t="str">
        <f>IF(INDEX(Banco!$E:$E,ROW())="","",INDEX(Banco!$E:$E,ROW()))</f>
        <v/>
      </c>
      <c r="F472" s="9" t="str">
        <f>IF(INDEX(Banco!$F:$F,ROW())="","",INDEX(Banco!$F:$F,ROW()))</f>
        <v/>
      </c>
      <c r="G472" s="9" t="str">
        <f>IF(INDEX(Banco!$G:$G,ROW())="","",INDEX(Banco!$G:$G,ROW()))</f>
        <v/>
      </c>
      <c r="H472" s="7" t="str">
        <f>IF(INDEX(Banco!$H:$H,ROW())="","",INDEX(Banco!$H:$H,ROW()))</f>
        <v/>
      </c>
      <c r="I472" t="str">
        <f t="shared" si="301"/>
        <v/>
      </c>
      <c r="J472" s="10" t="str">
        <f t="shared" si="302"/>
        <v/>
      </c>
      <c r="K472" s="11" t="str">
        <f t="shared" si="303"/>
        <v>—</v>
      </c>
      <c r="L472" t="str">
        <f t="shared" si="304"/>
        <v/>
      </c>
      <c r="M472" s="11" t="str">
        <f t="shared" si="305"/>
        <v>—</v>
      </c>
      <c r="N472" t="str">
        <f t="shared" si="306"/>
        <v/>
      </c>
      <c r="O472" s="11" t="str">
        <f t="shared" si="307"/>
        <v>—</v>
      </c>
      <c r="P472" t="str">
        <f t="shared" si="308"/>
        <v/>
      </c>
      <c r="Q472" s="11" t="str">
        <f t="shared" si="309"/>
        <v>—</v>
      </c>
      <c r="R472" t="str">
        <f t="shared" si="310"/>
        <v/>
      </c>
      <c r="S472" t="str">
        <f t="shared" si="311"/>
        <v/>
      </c>
      <c r="T472" t="str">
        <f t="shared" si="312"/>
        <v/>
      </c>
      <c r="U472" t="str">
        <f t="shared" si="313"/>
        <v/>
      </c>
      <c r="V472" t="str">
        <f t="shared" si="314"/>
        <v/>
      </c>
      <c r="W472" t="str">
        <f t="shared" si="315"/>
        <v/>
      </c>
      <c r="X472" t="str">
        <f t="shared" si="316"/>
        <v/>
      </c>
      <c r="Y472" t="str">
        <f t="shared" si="317"/>
        <v/>
      </c>
      <c r="Z472" t="str">
        <f t="shared" si="318"/>
        <v/>
      </c>
      <c r="AA472" t="str">
        <f t="shared" si="319"/>
        <v/>
      </c>
      <c r="AB472" t="str">
        <f t="shared" si="320"/>
        <v/>
      </c>
      <c r="AC472" t="str">
        <f t="shared" si="321"/>
        <v/>
      </c>
      <c r="AD472" t="str">
        <f t="shared" si="322"/>
        <v/>
      </c>
      <c r="AE472" t="str">
        <f t="shared" si="323"/>
        <v/>
      </c>
      <c r="AF472" t="str">
        <f t="shared" si="324"/>
        <v/>
      </c>
      <c r="AG472" t="str">
        <f t="shared" si="325"/>
        <v/>
      </c>
      <c r="AH472" t="str">
        <f t="shared" si="326"/>
        <v/>
      </c>
      <c r="AI472" t="str">
        <f t="shared" si="327"/>
        <v/>
      </c>
      <c r="AJ472" t="str">
        <f t="shared" si="328"/>
        <v/>
      </c>
      <c r="AK472" t="str">
        <f t="shared" si="329"/>
        <v/>
      </c>
      <c r="AL472" t="str">
        <f t="shared" si="330"/>
        <v/>
      </c>
      <c r="AM472" t="str">
        <f t="shared" si="331"/>
        <v/>
      </c>
      <c r="AN472" t="str">
        <f t="shared" si="332"/>
        <v/>
      </c>
      <c r="AO472" t="str">
        <f t="shared" si="333"/>
        <v/>
      </c>
      <c r="AP472" t="str">
        <f t="shared" si="334"/>
        <v/>
      </c>
      <c r="AQ472" t="str">
        <f t="shared" si="335"/>
        <v/>
      </c>
      <c r="AR472" t="str">
        <f t="shared" si="336"/>
        <v/>
      </c>
      <c r="AS472" t="str">
        <f t="shared" si="337"/>
        <v/>
      </c>
      <c r="AT472" t="str">
        <f t="shared" si="338"/>
        <v/>
      </c>
      <c r="AU472" t="str">
        <f t="shared" si="339"/>
        <v/>
      </c>
      <c r="AV472" t="str">
        <f t="shared" si="340"/>
        <v/>
      </c>
      <c r="AW472" t="str">
        <f t="shared" si="341"/>
        <v/>
      </c>
      <c r="AX472" t="str">
        <f t="shared" si="342"/>
        <v/>
      </c>
      <c r="AY472" t="str">
        <f t="shared" si="343"/>
        <v/>
      </c>
      <c r="AZ472" t="str">
        <f>IF(OR($A472="",$A472&lt;&gt;Ficha!$C$4),"",COUNTIF($A$2:$A472,Ficha!$C$4))</f>
        <v/>
      </c>
    </row>
    <row r="473" spans="1:52">
      <c r="A473" s="7" t="str">
        <f>IF(INDEX(Banco!$A:$A,ROW())="","",INDEX(Banco!$A:$A,ROW()))</f>
        <v/>
      </c>
      <c r="B473" s="7" t="str">
        <f>IF(INDEX(Banco!$B:$B,ROW())="","",INDEX(Banco!$B:$B,ROW()))</f>
        <v/>
      </c>
      <c r="C473" s="7" t="str">
        <f>IF(INDEX(Banco!$C:$C,ROW())="","",INDEX(Banco!$C:$C,ROW()))</f>
        <v/>
      </c>
      <c r="D473" s="8" t="str">
        <f>IF(INDEX(Banco!$D:$D,ROW())="","",INDEX(Banco!$D:$D,ROW()))</f>
        <v/>
      </c>
      <c r="E473" s="8" t="str">
        <f>IF(INDEX(Banco!$E:$E,ROW())="","",INDEX(Banco!$E:$E,ROW()))</f>
        <v/>
      </c>
      <c r="F473" s="9" t="str">
        <f>IF(INDEX(Banco!$F:$F,ROW())="","",INDEX(Banco!$F:$F,ROW()))</f>
        <v/>
      </c>
      <c r="G473" s="9" t="str">
        <f>IF(INDEX(Banco!$G:$G,ROW())="","",INDEX(Banco!$G:$G,ROW()))</f>
        <v/>
      </c>
      <c r="H473" s="7" t="str">
        <f>IF(INDEX(Banco!$H:$H,ROW())="","",INDEX(Banco!$H:$H,ROW()))</f>
        <v/>
      </c>
      <c r="I473" t="str">
        <f t="shared" si="301"/>
        <v/>
      </c>
      <c r="J473" s="10" t="str">
        <f t="shared" si="302"/>
        <v/>
      </c>
      <c r="K473" s="11" t="str">
        <f t="shared" si="303"/>
        <v>—</v>
      </c>
      <c r="L473" t="str">
        <f t="shared" si="304"/>
        <v/>
      </c>
      <c r="M473" s="11" t="str">
        <f t="shared" si="305"/>
        <v>—</v>
      </c>
      <c r="N473" t="str">
        <f t="shared" si="306"/>
        <v/>
      </c>
      <c r="O473" s="11" t="str">
        <f t="shared" si="307"/>
        <v>—</v>
      </c>
      <c r="P473" t="str">
        <f t="shared" si="308"/>
        <v/>
      </c>
      <c r="Q473" s="11" t="str">
        <f t="shared" si="309"/>
        <v>—</v>
      </c>
      <c r="R473" t="str">
        <f t="shared" si="310"/>
        <v/>
      </c>
      <c r="S473" t="str">
        <f t="shared" si="311"/>
        <v/>
      </c>
      <c r="T473" t="str">
        <f t="shared" si="312"/>
        <v/>
      </c>
      <c r="U473" t="str">
        <f t="shared" si="313"/>
        <v/>
      </c>
      <c r="V473" t="str">
        <f t="shared" si="314"/>
        <v/>
      </c>
      <c r="W473" t="str">
        <f t="shared" si="315"/>
        <v/>
      </c>
      <c r="X473" t="str">
        <f t="shared" si="316"/>
        <v/>
      </c>
      <c r="Y473" t="str">
        <f t="shared" si="317"/>
        <v/>
      </c>
      <c r="Z473" t="str">
        <f t="shared" si="318"/>
        <v/>
      </c>
      <c r="AA473" t="str">
        <f t="shared" si="319"/>
        <v/>
      </c>
      <c r="AB473" t="str">
        <f t="shared" si="320"/>
        <v/>
      </c>
      <c r="AC473" t="str">
        <f t="shared" si="321"/>
        <v/>
      </c>
      <c r="AD473" t="str">
        <f t="shared" si="322"/>
        <v/>
      </c>
      <c r="AE473" t="str">
        <f t="shared" si="323"/>
        <v/>
      </c>
      <c r="AF473" t="str">
        <f t="shared" si="324"/>
        <v/>
      </c>
      <c r="AG473" t="str">
        <f t="shared" si="325"/>
        <v/>
      </c>
      <c r="AH473" t="str">
        <f t="shared" si="326"/>
        <v/>
      </c>
      <c r="AI473" t="str">
        <f t="shared" si="327"/>
        <v/>
      </c>
      <c r="AJ473" t="str">
        <f t="shared" si="328"/>
        <v/>
      </c>
      <c r="AK473" t="str">
        <f t="shared" si="329"/>
        <v/>
      </c>
      <c r="AL473" t="str">
        <f t="shared" si="330"/>
        <v/>
      </c>
      <c r="AM473" t="str">
        <f t="shared" si="331"/>
        <v/>
      </c>
      <c r="AN473" t="str">
        <f t="shared" si="332"/>
        <v/>
      </c>
      <c r="AO473" t="str">
        <f t="shared" si="333"/>
        <v/>
      </c>
      <c r="AP473" t="str">
        <f t="shared" si="334"/>
        <v/>
      </c>
      <c r="AQ473" t="str">
        <f t="shared" si="335"/>
        <v/>
      </c>
      <c r="AR473" t="str">
        <f t="shared" si="336"/>
        <v/>
      </c>
      <c r="AS473" t="str">
        <f t="shared" si="337"/>
        <v/>
      </c>
      <c r="AT473" t="str">
        <f t="shared" si="338"/>
        <v/>
      </c>
      <c r="AU473" t="str">
        <f t="shared" si="339"/>
        <v/>
      </c>
      <c r="AV473" t="str">
        <f t="shared" si="340"/>
        <v/>
      </c>
      <c r="AW473" t="str">
        <f t="shared" si="341"/>
        <v/>
      </c>
      <c r="AX473" t="str">
        <f t="shared" si="342"/>
        <v/>
      </c>
      <c r="AY473" t="str">
        <f t="shared" si="343"/>
        <v/>
      </c>
      <c r="AZ473" t="str">
        <f>IF(OR($A473="",$A473&lt;&gt;Ficha!$C$4),"",COUNTIF($A$2:$A473,Ficha!$C$4))</f>
        <v/>
      </c>
    </row>
    <row r="474" spans="1:52">
      <c r="A474" s="7" t="str">
        <f>IF(INDEX(Banco!$A:$A,ROW())="","",INDEX(Banco!$A:$A,ROW()))</f>
        <v/>
      </c>
      <c r="B474" s="7" t="str">
        <f>IF(INDEX(Banco!$B:$B,ROW())="","",INDEX(Banco!$B:$B,ROW()))</f>
        <v/>
      </c>
      <c r="C474" s="7" t="str">
        <f>IF(INDEX(Banco!$C:$C,ROW())="","",INDEX(Banco!$C:$C,ROW()))</f>
        <v/>
      </c>
      <c r="D474" s="8" t="str">
        <f>IF(INDEX(Banco!$D:$D,ROW())="","",INDEX(Banco!$D:$D,ROW()))</f>
        <v/>
      </c>
      <c r="E474" s="8" t="str">
        <f>IF(INDEX(Banco!$E:$E,ROW())="","",INDEX(Banco!$E:$E,ROW()))</f>
        <v/>
      </c>
      <c r="F474" s="9" t="str">
        <f>IF(INDEX(Banco!$F:$F,ROW())="","",INDEX(Banco!$F:$F,ROW()))</f>
        <v/>
      </c>
      <c r="G474" s="9" t="str">
        <f>IF(INDEX(Banco!$G:$G,ROW())="","",INDEX(Banco!$G:$G,ROW()))</f>
        <v/>
      </c>
      <c r="H474" s="7" t="str">
        <f>IF(INDEX(Banco!$H:$H,ROW())="","",INDEX(Banco!$H:$H,ROW()))</f>
        <v/>
      </c>
      <c r="I474" t="str">
        <f t="shared" si="301"/>
        <v/>
      </c>
      <c r="J474" s="10" t="str">
        <f t="shared" si="302"/>
        <v/>
      </c>
      <c r="K474" s="11" t="str">
        <f t="shared" si="303"/>
        <v>—</v>
      </c>
      <c r="L474" t="str">
        <f t="shared" si="304"/>
        <v/>
      </c>
      <c r="M474" s="11" t="str">
        <f t="shared" si="305"/>
        <v>—</v>
      </c>
      <c r="N474" t="str">
        <f t="shared" si="306"/>
        <v/>
      </c>
      <c r="O474" s="11" t="str">
        <f t="shared" si="307"/>
        <v>—</v>
      </c>
      <c r="P474" t="str">
        <f t="shared" si="308"/>
        <v/>
      </c>
      <c r="Q474" s="11" t="str">
        <f t="shared" si="309"/>
        <v>—</v>
      </c>
      <c r="R474" t="str">
        <f t="shared" si="310"/>
        <v/>
      </c>
      <c r="S474" t="str">
        <f t="shared" si="311"/>
        <v/>
      </c>
      <c r="T474" t="str">
        <f t="shared" si="312"/>
        <v/>
      </c>
      <c r="U474" t="str">
        <f t="shared" si="313"/>
        <v/>
      </c>
      <c r="V474" t="str">
        <f t="shared" si="314"/>
        <v/>
      </c>
      <c r="W474" t="str">
        <f t="shared" si="315"/>
        <v/>
      </c>
      <c r="X474" t="str">
        <f t="shared" si="316"/>
        <v/>
      </c>
      <c r="Y474" t="str">
        <f t="shared" si="317"/>
        <v/>
      </c>
      <c r="Z474" t="str">
        <f t="shared" si="318"/>
        <v/>
      </c>
      <c r="AA474" t="str">
        <f t="shared" si="319"/>
        <v/>
      </c>
      <c r="AB474" t="str">
        <f t="shared" si="320"/>
        <v/>
      </c>
      <c r="AC474" t="str">
        <f t="shared" si="321"/>
        <v/>
      </c>
      <c r="AD474" t="str">
        <f t="shared" si="322"/>
        <v/>
      </c>
      <c r="AE474" t="str">
        <f t="shared" si="323"/>
        <v/>
      </c>
      <c r="AF474" t="str">
        <f t="shared" si="324"/>
        <v/>
      </c>
      <c r="AG474" t="str">
        <f t="shared" si="325"/>
        <v/>
      </c>
      <c r="AH474" t="str">
        <f t="shared" si="326"/>
        <v/>
      </c>
      <c r="AI474" t="str">
        <f t="shared" si="327"/>
        <v/>
      </c>
      <c r="AJ474" t="str">
        <f t="shared" si="328"/>
        <v/>
      </c>
      <c r="AK474" t="str">
        <f t="shared" si="329"/>
        <v/>
      </c>
      <c r="AL474" t="str">
        <f t="shared" si="330"/>
        <v/>
      </c>
      <c r="AM474" t="str">
        <f t="shared" si="331"/>
        <v/>
      </c>
      <c r="AN474" t="str">
        <f t="shared" si="332"/>
        <v/>
      </c>
      <c r="AO474" t="str">
        <f t="shared" si="333"/>
        <v/>
      </c>
      <c r="AP474" t="str">
        <f t="shared" si="334"/>
        <v/>
      </c>
      <c r="AQ474" t="str">
        <f t="shared" si="335"/>
        <v/>
      </c>
      <c r="AR474" t="str">
        <f t="shared" si="336"/>
        <v/>
      </c>
      <c r="AS474" t="str">
        <f t="shared" si="337"/>
        <v/>
      </c>
      <c r="AT474" t="str">
        <f t="shared" si="338"/>
        <v/>
      </c>
      <c r="AU474" t="str">
        <f t="shared" si="339"/>
        <v/>
      </c>
      <c r="AV474" t="str">
        <f t="shared" si="340"/>
        <v/>
      </c>
      <c r="AW474" t="str">
        <f t="shared" si="341"/>
        <v/>
      </c>
      <c r="AX474" t="str">
        <f t="shared" si="342"/>
        <v/>
      </c>
      <c r="AY474" t="str">
        <f t="shared" si="343"/>
        <v/>
      </c>
      <c r="AZ474" t="str">
        <f>IF(OR($A474="",$A474&lt;&gt;Ficha!$C$4),"",COUNTIF($A$2:$A474,Ficha!$C$4))</f>
        <v/>
      </c>
    </row>
    <row r="475" spans="1:52">
      <c r="A475" s="7" t="str">
        <f>IF(INDEX(Banco!$A:$A,ROW())="","",INDEX(Banco!$A:$A,ROW()))</f>
        <v/>
      </c>
      <c r="B475" s="7" t="str">
        <f>IF(INDEX(Banco!$B:$B,ROW())="","",INDEX(Banco!$B:$B,ROW()))</f>
        <v/>
      </c>
      <c r="C475" s="7" t="str">
        <f>IF(INDEX(Banco!$C:$C,ROW())="","",INDEX(Banco!$C:$C,ROW()))</f>
        <v/>
      </c>
      <c r="D475" s="8" t="str">
        <f>IF(INDEX(Banco!$D:$D,ROW())="","",INDEX(Banco!$D:$D,ROW()))</f>
        <v/>
      </c>
      <c r="E475" s="8" t="str">
        <f>IF(INDEX(Banco!$E:$E,ROW())="","",INDEX(Banco!$E:$E,ROW()))</f>
        <v/>
      </c>
      <c r="F475" s="9" t="str">
        <f>IF(INDEX(Banco!$F:$F,ROW())="","",INDEX(Banco!$F:$F,ROW()))</f>
        <v/>
      </c>
      <c r="G475" s="9" t="str">
        <f>IF(INDEX(Banco!$G:$G,ROW())="","",INDEX(Banco!$G:$G,ROW()))</f>
        <v/>
      </c>
      <c r="H475" s="7" t="str">
        <f>IF(INDEX(Banco!$H:$H,ROW())="","",INDEX(Banco!$H:$H,ROW()))</f>
        <v/>
      </c>
      <c r="I475" t="str">
        <f t="shared" si="301"/>
        <v/>
      </c>
      <c r="J475" s="10" t="str">
        <f t="shared" si="302"/>
        <v/>
      </c>
      <c r="K475" s="11" t="str">
        <f t="shared" si="303"/>
        <v>—</v>
      </c>
      <c r="L475" t="str">
        <f t="shared" si="304"/>
        <v/>
      </c>
      <c r="M475" s="11" t="str">
        <f t="shared" si="305"/>
        <v>—</v>
      </c>
      <c r="N475" t="str">
        <f t="shared" si="306"/>
        <v/>
      </c>
      <c r="O475" s="11" t="str">
        <f t="shared" si="307"/>
        <v>—</v>
      </c>
      <c r="P475" t="str">
        <f t="shared" si="308"/>
        <v/>
      </c>
      <c r="Q475" s="11" t="str">
        <f t="shared" si="309"/>
        <v>—</v>
      </c>
      <c r="R475" t="str">
        <f t="shared" si="310"/>
        <v/>
      </c>
      <c r="S475" t="str">
        <f t="shared" si="311"/>
        <v/>
      </c>
      <c r="T475" t="str">
        <f t="shared" si="312"/>
        <v/>
      </c>
      <c r="U475" t="str">
        <f t="shared" si="313"/>
        <v/>
      </c>
      <c r="V475" t="str">
        <f t="shared" si="314"/>
        <v/>
      </c>
      <c r="W475" t="str">
        <f t="shared" si="315"/>
        <v/>
      </c>
      <c r="X475" t="str">
        <f t="shared" si="316"/>
        <v/>
      </c>
      <c r="Y475" t="str">
        <f t="shared" si="317"/>
        <v/>
      </c>
      <c r="Z475" t="str">
        <f t="shared" si="318"/>
        <v/>
      </c>
      <c r="AA475" t="str">
        <f t="shared" si="319"/>
        <v/>
      </c>
      <c r="AB475" t="str">
        <f t="shared" si="320"/>
        <v/>
      </c>
      <c r="AC475" t="str">
        <f t="shared" si="321"/>
        <v/>
      </c>
      <c r="AD475" t="str">
        <f t="shared" si="322"/>
        <v/>
      </c>
      <c r="AE475" t="str">
        <f t="shared" si="323"/>
        <v/>
      </c>
      <c r="AF475" t="str">
        <f t="shared" si="324"/>
        <v/>
      </c>
      <c r="AG475" t="str">
        <f t="shared" si="325"/>
        <v/>
      </c>
      <c r="AH475" t="str">
        <f t="shared" si="326"/>
        <v/>
      </c>
      <c r="AI475" t="str">
        <f t="shared" si="327"/>
        <v/>
      </c>
      <c r="AJ475" t="str">
        <f t="shared" si="328"/>
        <v/>
      </c>
      <c r="AK475" t="str">
        <f t="shared" si="329"/>
        <v/>
      </c>
      <c r="AL475" t="str">
        <f t="shared" si="330"/>
        <v/>
      </c>
      <c r="AM475" t="str">
        <f t="shared" si="331"/>
        <v/>
      </c>
      <c r="AN475" t="str">
        <f t="shared" si="332"/>
        <v/>
      </c>
      <c r="AO475" t="str">
        <f t="shared" si="333"/>
        <v/>
      </c>
      <c r="AP475" t="str">
        <f t="shared" si="334"/>
        <v/>
      </c>
      <c r="AQ475" t="str">
        <f t="shared" si="335"/>
        <v/>
      </c>
      <c r="AR475" t="str">
        <f t="shared" si="336"/>
        <v/>
      </c>
      <c r="AS475" t="str">
        <f t="shared" si="337"/>
        <v/>
      </c>
      <c r="AT475" t="str">
        <f t="shared" si="338"/>
        <v/>
      </c>
      <c r="AU475" t="str">
        <f t="shared" si="339"/>
        <v/>
      </c>
      <c r="AV475" t="str">
        <f t="shared" si="340"/>
        <v/>
      </c>
      <c r="AW475" t="str">
        <f t="shared" si="341"/>
        <v/>
      </c>
      <c r="AX475" t="str">
        <f t="shared" si="342"/>
        <v/>
      </c>
      <c r="AY475" t="str">
        <f t="shared" si="343"/>
        <v/>
      </c>
      <c r="AZ475" t="str">
        <f>IF(OR($A475="",$A475&lt;&gt;Ficha!$C$4),"",COUNTIF($A$2:$A475,Ficha!$C$4))</f>
        <v/>
      </c>
    </row>
    <row r="476" spans="1:52">
      <c r="A476" s="7" t="str">
        <f>IF(INDEX(Banco!$A:$A,ROW())="","",INDEX(Banco!$A:$A,ROW()))</f>
        <v/>
      </c>
      <c r="B476" s="7" t="str">
        <f>IF(INDEX(Banco!$B:$B,ROW())="","",INDEX(Banco!$B:$B,ROW()))</f>
        <v/>
      </c>
      <c r="C476" s="7" t="str">
        <f>IF(INDEX(Banco!$C:$C,ROW())="","",INDEX(Banco!$C:$C,ROW()))</f>
        <v/>
      </c>
      <c r="D476" s="8" t="str">
        <f>IF(INDEX(Banco!$D:$D,ROW())="","",INDEX(Banco!$D:$D,ROW()))</f>
        <v/>
      </c>
      <c r="E476" s="8" t="str">
        <f>IF(INDEX(Banco!$E:$E,ROW())="","",INDEX(Banco!$E:$E,ROW()))</f>
        <v/>
      </c>
      <c r="F476" s="9" t="str">
        <f>IF(INDEX(Banco!$F:$F,ROW())="","",INDEX(Banco!$F:$F,ROW()))</f>
        <v/>
      </c>
      <c r="G476" s="9" t="str">
        <f>IF(INDEX(Banco!$G:$G,ROW())="","",INDEX(Banco!$G:$G,ROW()))</f>
        <v/>
      </c>
      <c r="H476" s="7" t="str">
        <f>IF(INDEX(Banco!$H:$H,ROW())="","",INDEX(Banco!$H:$H,ROW()))</f>
        <v/>
      </c>
      <c r="I476" t="str">
        <f t="shared" si="301"/>
        <v/>
      </c>
      <c r="J476" s="10" t="str">
        <f t="shared" si="302"/>
        <v/>
      </c>
      <c r="K476" s="11" t="str">
        <f t="shared" si="303"/>
        <v>—</v>
      </c>
      <c r="L476" t="str">
        <f t="shared" si="304"/>
        <v/>
      </c>
      <c r="M476" s="11" t="str">
        <f t="shared" si="305"/>
        <v>—</v>
      </c>
      <c r="N476" t="str">
        <f t="shared" si="306"/>
        <v/>
      </c>
      <c r="O476" s="11" t="str">
        <f t="shared" si="307"/>
        <v>—</v>
      </c>
      <c r="P476" t="str">
        <f t="shared" si="308"/>
        <v/>
      </c>
      <c r="Q476" s="11" t="str">
        <f t="shared" si="309"/>
        <v>—</v>
      </c>
      <c r="R476" t="str">
        <f t="shared" si="310"/>
        <v/>
      </c>
      <c r="S476" t="str">
        <f t="shared" si="311"/>
        <v/>
      </c>
      <c r="T476" t="str">
        <f t="shared" si="312"/>
        <v/>
      </c>
      <c r="U476" t="str">
        <f t="shared" si="313"/>
        <v/>
      </c>
      <c r="V476" t="str">
        <f t="shared" si="314"/>
        <v/>
      </c>
      <c r="W476" t="str">
        <f t="shared" si="315"/>
        <v/>
      </c>
      <c r="X476" t="str">
        <f t="shared" si="316"/>
        <v/>
      </c>
      <c r="Y476" t="str">
        <f t="shared" si="317"/>
        <v/>
      </c>
      <c r="Z476" t="str">
        <f t="shared" si="318"/>
        <v/>
      </c>
      <c r="AA476" t="str">
        <f t="shared" si="319"/>
        <v/>
      </c>
      <c r="AB476" t="str">
        <f t="shared" si="320"/>
        <v/>
      </c>
      <c r="AC476" t="str">
        <f t="shared" si="321"/>
        <v/>
      </c>
      <c r="AD476" t="str">
        <f t="shared" si="322"/>
        <v/>
      </c>
      <c r="AE476" t="str">
        <f t="shared" si="323"/>
        <v/>
      </c>
      <c r="AF476" t="str">
        <f t="shared" si="324"/>
        <v/>
      </c>
      <c r="AG476" t="str">
        <f t="shared" si="325"/>
        <v/>
      </c>
      <c r="AH476" t="str">
        <f t="shared" si="326"/>
        <v/>
      </c>
      <c r="AI476" t="str">
        <f t="shared" si="327"/>
        <v/>
      </c>
      <c r="AJ476" t="str">
        <f t="shared" si="328"/>
        <v/>
      </c>
      <c r="AK476" t="str">
        <f t="shared" si="329"/>
        <v/>
      </c>
      <c r="AL476" t="str">
        <f t="shared" si="330"/>
        <v/>
      </c>
      <c r="AM476" t="str">
        <f t="shared" si="331"/>
        <v/>
      </c>
      <c r="AN476" t="str">
        <f t="shared" si="332"/>
        <v/>
      </c>
      <c r="AO476" t="str">
        <f t="shared" si="333"/>
        <v/>
      </c>
      <c r="AP476" t="str">
        <f t="shared" si="334"/>
        <v/>
      </c>
      <c r="AQ476" t="str">
        <f t="shared" si="335"/>
        <v/>
      </c>
      <c r="AR476" t="str">
        <f t="shared" si="336"/>
        <v/>
      </c>
      <c r="AS476" t="str">
        <f t="shared" si="337"/>
        <v/>
      </c>
      <c r="AT476" t="str">
        <f t="shared" si="338"/>
        <v/>
      </c>
      <c r="AU476" t="str">
        <f t="shared" si="339"/>
        <v/>
      </c>
      <c r="AV476" t="str">
        <f t="shared" si="340"/>
        <v/>
      </c>
      <c r="AW476" t="str">
        <f t="shared" si="341"/>
        <v/>
      </c>
      <c r="AX476" t="str">
        <f t="shared" si="342"/>
        <v/>
      </c>
      <c r="AY476" t="str">
        <f t="shared" si="343"/>
        <v/>
      </c>
      <c r="AZ476" t="str">
        <f>IF(OR($A476="",$A476&lt;&gt;Ficha!$C$4),"",COUNTIF($A$2:$A476,Ficha!$C$4))</f>
        <v/>
      </c>
    </row>
    <row r="477" spans="1:52">
      <c r="A477" s="7" t="str">
        <f>IF(INDEX(Banco!$A:$A,ROW())="","",INDEX(Banco!$A:$A,ROW()))</f>
        <v/>
      </c>
      <c r="B477" s="7" t="str">
        <f>IF(INDEX(Banco!$B:$B,ROW())="","",INDEX(Banco!$B:$B,ROW()))</f>
        <v/>
      </c>
      <c r="C477" s="7" t="str">
        <f>IF(INDEX(Banco!$C:$C,ROW())="","",INDEX(Banco!$C:$C,ROW()))</f>
        <v/>
      </c>
      <c r="D477" s="8" t="str">
        <f>IF(INDEX(Banco!$D:$D,ROW())="","",INDEX(Banco!$D:$D,ROW()))</f>
        <v/>
      </c>
      <c r="E477" s="8" t="str">
        <f>IF(INDEX(Banco!$E:$E,ROW())="","",INDEX(Banco!$E:$E,ROW()))</f>
        <v/>
      </c>
      <c r="F477" s="9" t="str">
        <f>IF(INDEX(Banco!$F:$F,ROW())="","",INDEX(Banco!$F:$F,ROW()))</f>
        <v/>
      </c>
      <c r="G477" s="9" t="str">
        <f>IF(INDEX(Banco!$G:$G,ROW())="","",INDEX(Banco!$G:$G,ROW()))</f>
        <v/>
      </c>
      <c r="H477" s="7" t="str">
        <f>IF(INDEX(Banco!$H:$H,ROW())="","",INDEX(Banco!$H:$H,ROW()))</f>
        <v/>
      </c>
      <c r="I477" t="str">
        <f t="shared" si="301"/>
        <v/>
      </c>
      <c r="J477" s="10" t="str">
        <f t="shared" si="302"/>
        <v/>
      </c>
      <c r="K477" s="11" t="str">
        <f t="shared" si="303"/>
        <v>—</v>
      </c>
      <c r="L477" t="str">
        <f t="shared" si="304"/>
        <v/>
      </c>
      <c r="M477" s="11" t="str">
        <f t="shared" si="305"/>
        <v>—</v>
      </c>
      <c r="N477" t="str">
        <f t="shared" si="306"/>
        <v/>
      </c>
      <c r="O477" s="11" t="str">
        <f t="shared" si="307"/>
        <v>—</v>
      </c>
      <c r="P477" t="str">
        <f t="shared" si="308"/>
        <v/>
      </c>
      <c r="Q477" s="11" t="str">
        <f t="shared" si="309"/>
        <v>—</v>
      </c>
      <c r="R477" t="str">
        <f t="shared" si="310"/>
        <v/>
      </c>
      <c r="S477" t="str">
        <f t="shared" si="311"/>
        <v/>
      </c>
      <c r="T477" t="str">
        <f t="shared" si="312"/>
        <v/>
      </c>
      <c r="U477" t="str">
        <f t="shared" si="313"/>
        <v/>
      </c>
      <c r="V477" t="str">
        <f t="shared" si="314"/>
        <v/>
      </c>
      <c r="W477" t="str">
        <f t="shared" si="315"/>
        <v/>
      </c>
      <c r="X477" t="str">
        <f t="shared" si="316"/>
        <v/>
      </c>
      <c r="Y477" t="str">
        <f t="shared" si="317"/>
        <v/>
      </c>
      <c r="Z477" t="str">
        <f t="shared" si="318"/>
        <v/>
      </c>
      <c r="AA477" t="str">
        <f t="shared" si="319"/>
        <v/>
      </c>
      <c r="AB477" t="str">
        <f t="shared" si="320"/>
        <v/>
      </c>
      <c r="AC477" t="str">
        <f t="shared" si="321"/>
        <v/>
      </c>
      <c r="AD477" t="str">
        <f t="shared" si="322"/>
        <v/>
      </c>
      <c r="AE477" t="str">
        <f t="shared" si="323"/>
        <v/>
      </c>
      <c r="AF477" t="str">
        <f t="shared" si="324"/>
        <v/>
      </c>
      <c r="AG477" t="str">
        <f t="shared" si="325"/>
        <v/>
      </c>
      <c r="AH477" t="str">
        <f t="shared" si="326"/>
        <v/>
      </c>
      <c r="AI477" t="str">
        <f t="shared" si="327"/>
        <v/>
      </c>
      <c r="AJ477" t="str">
        <f t="shared" si="328"/>
        <v/>
      </c>
      <c r="AK477" t="str">
        <f t="shared" si="329"/>
        <v/>
      </c>
      <c r="AL477" t="str">
        <f t="shared" si="330"/>
        <v/>
      </c>
      <c r="AM477" t="str">
        <f t="shared" si="331"/>
        <v/>
      </c>
      <c r="AN477" t="str">
        <f t="shared" si="332"/>
        <v/>
      </c>
      <c r="AO477" t="str">
        <f t="shared" si="333"/>
        <v/>
      </c>
      <c r="AP477" t="str">
        <f t="shared" si="334"/>
        <v/>
      </c>
      <c r="AQ477" t="str">
        <f t="shared" si="335"/>
        <v/>
      </c>
      <c r="AR477" t="str">
        <f t="shared" si="336"/>
        <v/>
      </c>
      <c r="AS477" t="str">
        <f t="shared" si="337"/>
        <v/>
      </c>
      <c r="AT477" t="str">
        <f t="shared" si="338"/>
        <v/>
      </c>
      <c r="AU477" t="str">
        <f t="shared" si="339"/>
        <v/>
      </c>
      <c r="AV477" t="str">
        <f t="shared" si="340"/>
        <v/>
      </c>
      <c r="AW477" t="str">
        <f t="shared" si="341"/>
        <v/>
      </c>
      <c r="AX477" t="str">
        <f t="shared" si="342"/>
        <v/>
      </c>
      <c r="AY477" t="str">
        <f t="shared" si="343"/>
        <v/>
      </c>
      <c r="AZ477" t="str">
        <f>IF(OR($A477="",$A477&lt;&gt;Ficha!$C$4),"",COUNTIF($A$2:$A477,Ficha!$C$4))</f>
        <v/>
      </c>
    </row>
    <row r="478" spans="1:52">
      <c r="A478" s="7" t="str">
        <f>IF(INDEX(Banco!$A:$A,ROW())="","",INDEX(Banco!$A:$A,ROW()))</f>
        <v/>
      </c>
      <c r="B478" s="7" t="str">
        <f>IF(INDEX(Banco!$B:$B,ROW())="","",INDEX(Banco!$B:$B,ROW()))</f>
        <v/>
      </c>
      <c r="C478" s="7" t="str">
        <f>IF(INDEX(Banco!$C:$C,ROW())="","",INDEX(Banco!$C:$C,ROW()))</f>
        <v/>
      </c>
      <c r="D478" s="8" t="str">
        <f>IF(INDEX(Banco!$D:$D,ROW())="","",INDEX(Banco!$D:$D,ROW()))</f>
        <v/>
      </c>
      <c r="E478" s="8" t="str">
        <f>IF(INDEX(Banco!$E:$E,ROW())="","",INDEX(Banco!$E:$E,ROW()))</f>
        <v/>
      </c>
      <c r="F478" s="9" t="str">
        <f>IF(INDEX(Banco!$F:$F,ROW())="","",INDEX(Banco!$F:$F,ROW()))</f>
        <v/>
      </c>
      <c r="G478" s="9" t="str">
        <f>IF(INDEX(Banco!$G:$G,ROW())="","",INDEX(Banco!$G:$G,ROW()))</f>
        <v/>
      </c>
      <c r="H478" s="7" t="str">
        <f>IF(INDEX(Banco!$H:$H,ROW())="","",INDEX(Banco!$H:$H,ROW()))</f>
        <v/>
      </c>
      <c r="I478" t="str">
        <f t="shared" si="301"/>
        <v/>
      </c>
      <c r="J478" s="10" t="str">
        <f t="shared" si="302"/>
        <v/>
      </c>
      <c r="K478" s="11" t="str">
        <f t="shared" si="303"/>
        <v>—</v>
      </c>
      <c r="L478" t="str">
        <f t="shared" si="304"/>
        <v/>
      </c>
      <c r="M478" s="11" t="str">
        <f t="shared" si="305"/>
        <v>—</v>
      </c>
      <c r="N478" t="str">
        <f t="shared" si="306"/>
        <v/>
      </c>
      <c r="O478" s="11" t="str">
        <f t="shared" si="307"/>
        <v>—</v>
      </c>
      <c r="P478" t="str">
        <f t="shared" si="308"/>
        <v/>
      </c>
      <c r="Q478" s="11" t="str">
        <f t="shared" si="309"/>
        <v>—</v>
      </c>
      <c r="R478" t="str">
        <f t="shared" si="310"/>
        <v/>
      </c>
      <c r="S478" t="str">
        <f t="shared" si="311"/>
        <v/>
      </c>
      <c r="T478" t="str">
        <f t="shared" si="312"/>
        <v/>
      </c>
      <c r="U478" t="str">
        <f t="shared" si="313"/>
        <v/>
      </c>
      <c r="V478" t="str">
        <f t="shared" si="314"/>
        <v/>
      </c>
      <c r="W478" t="str">
        <f t="shared" si="315"/>
        <v/>
      </c>
      <c r="X478" t="str">
        <f t="shared" si="316"/>
        <v/>
      </c>
      <c r="Y478" t="str">
        <f t="shared" si="317"/>
        <v/>
      </c>
      <c r="Z478" t="str">
        <f t="shared" si="318"/>
        <v/>
      </c>
      <c r="AA478" t="str">
        <f t="shared" si="319"/>
        <v/>
      </c>
      <c r="AB478" t="str">
        <f t="shared" si="320"/>
        <v/>
      </c>
      <c r="AC478" t="str">
        <f t="shared" si="321"/>
        <v/>
      </c>
      <c r="AD478" t="str">
        <f t="shared" si="322"/>
        <v/>
      </c>
      <c r="AE478" t="str">
        <f t="shared" si="323"/>
        <v/>
      </c>
      <c r="AF478" t="str">
        <f t="shared" si="324"/>
        <v/>
      </c>
      <c r="AG478" t="str">
        <f t="shared" si="325"/>
        <v/>
      </c>
      <c r="AH478" t="str">
        <f t="shared" si="326"/>
        <v/>
      </c>
      <c r="AI478" t="str">
        <f t="shared" si="327"/>
        <v/>
      </c>
      <c r="AJ478" t="str">
        <f t="shared" si="328"/>
        <v/>
      </c>
      <c r="AK478" t="str">
        <f t="shared" si="329"/>
        <v/>
      </c>
      <c r="AL478" t="str">
        <f t="shared" si="330"/>
        <v/>
      </c>
      <c r="AM478" t="str">
        <f t="shared" si="331"/>
        <v/>
      </c>
      <c r="AN478" t="str">
        <f t="shared" si="332"/>
        <v/>
      </c>
      <c r="AO478" t="str">
        <f t="shared" si="333"/>
        <v/>
      </c>
      <c r="AP478" t="str">
        <f t="shared" si="334"/>
        <v/>
      </c>
      <c r="AQ478" t="str">
        <f t="shared" si="335"/>
        <v/>
      </c>
      <c r="AR478" t="str">
        <f t="shared" si="336"/>
        <v/>
      </c>
      <c r="AS478" t="str">
        <f t="shared" si="337"/>
        <v/>
      </c>
      <c r="AT478" t="str">
        <f t="shared" si="338"/>
        <v/>
      </c>
      <c r="AU478" t="str">
        <f t="shared" si="339"/>
        <v/>
      </c>
      <c r="AV478" t="str">
        <f t="shared" si="340"/>
        <v/>
      </c>
      <c r="AW478" t="str">
        <f t="shared" si="341"/>
        <v/>
      </c>
      <c r="AX478" t="str">
        <f t="shared" si="342"/>
        <v/>
      </c>
      <c r="AY478" t="str">
        <f t="shared" si="343"/>
        <v/>
      </c>
      <c r="AZ478" t="str">
        <f>IF(OR($A478="",$A478&lt;&gt;Ficha!$C$4),"",COUNTIF($A$2:$A478,Ficha!$C$4))</f>
        <v/>
      </c>
    </row>
    <row r="479" spans="1:52">
      <c r="A479" s="7" t="str">
        <f>IF(INDEX(Banco!$A:$A,ROW())="","",INDEX(Banco!$A:$A,ROW()))</f>
        <v/>
      </c>
      <c r="B479" s="7" t="str">
        <f>IF(INDEX(Banco!$B:$B,ROW())="","",INDEX(Banco!$B:$B,ROW()))</f>
        <v/>
      </c>
      <c r="C479" s="7" t="str">
        <f>IF(INDEX(Banco!$C:$C,ROW())="","",INDEX(Banco!$C:$C,ROW()))</f>
        <v/>
      </c>
      <c r="D479" s="8" t="str">
        <f>IF(INDEX(Banco!$D:$D,ROW())="","",INDEX(Banco!$D:$D,ROW()))</f>
        <v/>
      </c>
      <c r="E479" s="8" t="str">
        <f>IF(INDEX(Banco!$E:$E,ROW())="","",INDEX(Banco!$E:$E,ROW()))</f>
        <v/>
      </c>
      <c r="F479" s="9" t="str">
        <f>IF(INDEX(Banco!$F:$F,ROW())="","",INDEX(Banco!$F:$F,ROW()))</f>
        <v/>
      </c>
      <c r="G479" s="9" t="str">
        <f>IF(INDEX(Banco!$G:$G,ROW())="","",INDEX(Banco!$G:$G,ROW()))</f>
        <v/>
      </c>
      <c r="H479" s="7" t="str">
        <f>IF(INDEX(Banco!$H:$H,ROW())="","",INDEX(Banco!$H:$H,ROW()))</f>
        <v/>
      </c>
      <c r="I479" t="str">
        <f t="shared" si="301"/>
        <v/>
      </c>
      <c r="J479" s="10" t="str">
        <f t="shared" si="302"/>
        <v/>
      </c>
      <c r="K479" s="11" t="str">
        <f t="shared" si="303"/>
        <v>—</v>
      </c>
      <c r="L479" t="str">
        <f t="shared" si="304"/>
        <v/>
      </c>
      <c r="M479" s="11" t="str">
        <f t="shared" si="305"/>
        <v>—</v>
      </c>
      <c r="N479" t="str">
        <f t="shared" si="306"/>
        <v/>
      </c>
      <c r="O479" s="11" t="str">
        <f t="shared" si="307"/>
        <v>—</v>
      </c>
      <c r="P479" t="str">
        <f t="shared" si="308"/>
        <v/>
      </c>
      <c r="Q479" s="11" t="str">
        <f t="shared" si="309"/>
        <v>—</v>
      </c>
      <c r="R479" t="str">
        <f t="shared" si="310"/>
        <v/>
      </c>
      <c r="S479" t="str">
        <f t="shared" si="311"/>
        <v/>
      </c>
      <c r="T479" t="str">
        <f t="shared" si="312"/>
        <v/>
      </c>
      <c r="U479" t="str">
        <f t="shared" si="313"/>
        <v/>
      </c>
      <c r="V479" t="str">
        <f t="shared" si="314"/>
        <v/>
      </c>
      <c r="W479" t="str">
        <f t="shared" si="315"/>
        <v/>
      </c>
      <c r="X479" t="str">
        <f t="shared" si="316"/>
        <v/>
      </c>
      <c r="Y479" t="str">
        <f t="shared" si="317"/>
        <v/>
      </c>
      <c r="Z479" t="str">
        <f t="shared" si="318"/>
        <v/>
      </c>
      <c r="AA479" t="str">
        <f t="shared" si="319"/>
        <v/>
      </c>
      <c r="AB479" t="str">
        <f t="shared" si="320"/>
        <v/>
      </c>
      <c r="AC479" t="str">
        <f t="shared" si="321"/>
        <v/>
      </c>
      <c r="AD479" t="str">
        <f t="shared" si="322"/>
        <v/>
      </c>
      <c r="AE479" t="str">
        <f t="shared" si="323"/>
        <v/>
      </c>
      <c r="AF479" t="str">
        <f t="shared" si="324"/>
        <v/>
      </c>
      <c r="AG479" t="str">
        <f t="shared" si="325"/>
        <v/>
      </c>
      <c r="AH479" t="str">
        <f t="shared" si="326"/>
        <v/>
      </c>
      <c r="AI479" t="str">
        <f t="shared" si="327"/>
        <v/>
      </c>
      <c r="AJ479" t="str">
        <f t="shared" si="328"/>
        <v/>
      </c>
      <c r="AK479" t="str">
        <f t="shared" si="329"/>
        <v/>
      </c>
      <c r="AL479" t="str">
        <f t="shared" si="330"/>
        <v/>
      </c>
      <c r="AM479" t="str">
        <f t="shared" si="331"/>
        <v/>
      </c>
      <c r="AN479" t="str">
        <f t="shared" si="332"/>
        <v/>
      </c>
      <c r="AO479" t="str">
        <f t="shared" si="333"/>
        <v/>
      </c>
      <c r="AP479" t="str">
        <f t="shared" si="334"/>
        <v/>
      </c>
      <c r="AQ479" t="str">
        <f t="shared" si="335"/>
        <v/>
      </c>
      <c r="AR479" t="str">
        <f t="shared" si="336"/>
        <v/>
      </c>
      <c r="AS479" t="str">
        <f t="shared" si="337"/>
        <v/>
      </c>
      <c r="AT479" t="str">
        <f t="shared" si="338"/>
        <v/>
      </c>
      <c r="AU479" t="str">
        <f t="shared" si="339"/>
        <v/>
      </c>
      <c r="AV479" t="str">
        <f t="shared" si="340"/>
        <v/>
      </c>
      <c r="AW479" t="str">
        <f t="shared" si="341"/>
        <v/>
      </c>
      <c r="AX479" t="str">
        <f t="shared" si="342"/>
        <v/>
      </c>
      <c r="AY479" t="str">
        <f t="shared" si="343"/>
        <v/>
      </c>
      <c r="AZ479" t="str">
        <f>IF(OR($A479="",$A479&lt;&gt;Ficha!$C$4),"",COUNTIF($A$2:$A479,Ficha!$C$4))</f>
        <v/>
      </c>
    </row>
    <row r="480" spans="1:52">
      <c r="A480" s="7" t="str">
        <f>IF(INDEX(Banco!$A:$A,ROW())="","",INDEX(Banco!$A:$A,ROW()))</f>
        <v/>
      </c>
      <c r="B480" s="7" t="str">
        <f>IF(INDEX(Banco!$B:$B,ROW())="","",INDEX(Banco!$B:$B,ROW()))</f>
        <v/>
      </c>
      <c r="C480" s="7" t="str">
        <f>IF(INDEX(Banco!$C:$C,ROW())="","",INDEX(Banco!$C:$C,ROW()))</f>
        <v/>
      </c>
      <c r="D480" s="8" t="str">
        <f>IF(INDEX(Banco!$D:$D,ROW())="","",INDEX(Banco!$D:$D,ROW()))</f>
        <v/>
      </c>
      <c r="E480" s="8" t="str">
        <f>IF(INDEX(Banco!$E:$E,ROW())="","",INDEX(Banco!$E:$E,ROW()))</f>
        <v/>
      </c>
      <c r="F480" s="9" t="str">
        <f>IF(INDEX(Banco!$F:$F,ROW())="","",INDEX(Banco!$F:$F,ROW()))</f>
        <v/>
      </c>
      <c r="G480" s="9" t="str">
        <f>IF(INDEX(Banco!$G:$G,ROW())="","",INDEX(Banco!$G:$G,ROW()))</f>
        <v/>
      </c>
      <c r="H480" s="7" t="str">
        <f>IF(INDEX(Banco!$H:$H,ROW())="","",INDEX(Banco!$H:$H,ROW()))</f>
        <v/>
      </c>
      <c r="I480" t="str">
        <f t="shared" si="301"/>
        <v/>
      </c>
      <c r="J480" s="10" t="str">
        <f t="shared" si="302"/>
        <v/>
      </c>
      <c r="K480" s="11" t="str">
        <f t="shared" si="303"/>
        <v>—</v>
      </c>
      <c r="L480" t="str">
        <f t="shared" si="304"/>
        <v/>
      </c>
      <c r="M480" s="11" t="str">
        <f t="shared" si="305"/>
        <v>—</v>
      </c>
      <c r="N480" t="str">
        <f t="shared" si="306"/>
        <v/>
      </c>
      <c r="O480" s="11" t="str">
        <f t="shared" si="307"/>
        <v>—</v>
      </c>
      <c r="P480" t="str">
        <f t="shared" si="308"/>
        <v/>
      </c>
      <c r="Q480" s="11" t="str">
        <f t="shared" si="309"/>
        <v>—</v>
      </c>
      <c r="R480" t="str">
        <f t="shared" si="310"/>
        <v/>
      </c>
      <c r="S480" t="str">
        <f t="shared" si="311"/>
        <v/>
      </c>
      <c r="T480" t="str">
        <f t="shared" si="312"/>
        <v/>
      </c>
      <c r="U480" t="str">
        <f t="shared" si="313"/>
        <v/>
      </c>
      <c r="V480" t="str">
        <f t="shared" si="314"/>
        <v/>
      </c>
      <c r="W480" t="str">
        <f t="shared" si="315"/>
        <v/>
      </c>
      <c r="X480" t="str">
        <f t="shared" si="316"/>
        <v/>
      </c>
      <c r="Y480" t="str">
        <f t="shared" si="317"/>
        <v/>
      </c>
      <c r="Z480" t="str">
        <f t="shared" si="318"/>
        <v/>
      </c>
      <c r="AA480" t="str">
        <f t="shared" si="319"/>
        <v/>
      </c>
      <c r="AB480" t="str">
        <f t="shared" si="320"/>
        <v/>
      </c>
      <c r="AC480" t="str">
        <f t="shared" si="321"/>
        <v/>
      </c>
      <c r="AD480" t="str">
        <f t="shared" si="322"/>
        <v/>
      </c>
      <c r="AE480" t="str">
        <f t="shared" si="323"/>
        <v/>
      </c>
      <c r="AF480" t="str">
        <f t="shared" si="324"/>
        <v/>
      </c>
      <c r="AG480" t="str">
        <f t="shared" si="325"/>
        <v/>
      </c>
      <c r="AH480" t="str">
        <f t="shared" si="326"/>
        <v/>
      </c>
      <c r="AI480" t="str">
        <f t="shared" si="327"/>
        <v/>
      </c>
      <c r="AJ480" t="str">
        <f t="shared" si="328"/>
        <v/>
      </c>
      <c r="AK480" t="str">
        <f t="shared" si="329"/>
        <v/>
      </c>
      <c r="AL480" t="str">
        <f t="shared" si="330"/>
        <v/>
      </c>
      <c r="AM480" t="str">
        <f t="shared" si="331"/>
        <v/>
      </c>
      <c r="AN480" t="str">
        <f t="shared" si="332"/>
        <v/>
      </c>
      <c r="AO480" t="str">
        <f t="shared" si="333"/>
        <v/>
      </c>
      <c r="AP480" t="str">
        <f t="shared" si="334"/>
        <v/>
      </c>
      <c r="AQ480" t="str">
        <f t="shared" si="335"/>
        <v/>
      </c>
      <c r="AR480" t="str">
        <f t="shared" si="336"/>
        <v/>
      </c>
      <c r="AS480" t="str">
        <f t="shared" si="337"/>
        <v/>
      </c>
      <c r="AT480" t="str">
        <f t="shared" si="338"/>
        <v/>
      </c>
      <c r="AU480" t="str">
        <f t="shared" si="339"/>
        <v/>
      </c>
      <c r="AV480" t="str">
        <f t="shared" si="340"/>
        <v/>
      </c>
      <c r="AW480" t="str">
        <f t="shared" si="341"/>
        <v/>
      </c>
      <c r="AX480" t="str">
        <f t="shared" si="342"/>
        <v/>
      </c>
      <c r="AY480" t="str">
        <f t="shared" si="343"/>
        <v/>
      </c>
      <c r="AZ480" t="str">
        <f>IF(OR($A480="",$A480&lt;&gt;Ficha!$C$4),"",COUNTIF($A$2:$A480,Ficha!$C$4))</f>
        <v/>
      </c>
    </row>
    <row r="481" spans="1:52">
      <c r="A481" s="7" t="str">
        <f>IF(INDEX(Banco!$A:$A,ROW())="","",INDEX(Banco!$A:$A,ROW()))</f>
        <v/>
      </c>
      <c r="B481" s="7" t="str">
        <f>IF(INDEX(Banco!$B:$B,ROW())="","",INDEX(Banco!$B:$B,ROW()))</f>
        <v/>
      </c>
      <c r="C481" s="7" t="str">
        <f>IF(INDEX(Banco!$C:$C,ROW())="","",INDEX(Banco!$C:$C,ROW()))</f>
        <v/>
      </c>
      <c r="D481" s="8" t="str">
        <f>IF(INDEX(Banco!$D:$D,ROW())="","",INDEX(Banco!$D:$D,ROW()))</f>
        <v/>
      </c>
      <c r="E481" s="8" t="str">
        <f>IF(INDEX(Banco!$E:$E,ROW())="","",INDEX(Banco!$E:$E,ROW()))</f>
        <v/>
      </c>
      <c r="F481" s="9" t="str">
        <f>IF(INDEX(Banco!$F:$F,ROW())="","",INDEX(Banco!$F:$F,ROW()))</f>
        <v/>
      </c>
      <c r="G481" s="9" t="str">
        <f>IF(INDEX(Banco!$G:$G,ROW())="","",INDEX(Banco!$G:$G,ROW()))</f>
        <v/>
      </c>
      <c r="H481" s="7" t="str">
        <f>IF(INDEX(Banco!$H:$H,ROW())="","",INDEX(Banco!$H:$H,ROW()))</f>
        <v/>
      </c>
      <c r="I481" t="str">
        <f t="shared" si="301"/>
        <v/>
      </c>
      <c r="J481" s="10" t="str">
        <f t="shared" si="302"/>
        <v/>
      </c>
      <c r="K481" s="11" t="str">
        <f t="shared" si="303"/>
        <v>—</v>
      </c>
      <c r="L481" t="str">
        <f t="shared" si="304"/>
        <v/>
      </c>
      <c r="M481" s="11" t="str">
        <f t="shared" si="305"/>
        <v>—</v>
      </c>
      <c r="N481" t="str">
        <f t="shared" si="306"/>
        <v/>
      </c>
      <c r="O481" s="11" t="str">
        <f t="shared" si="307"/>
        <v>—</v>
      </c>
      <c r="P481" t="str">
        <f t="shared" si="308"/>
        <v/>
      </c>
      <c r="Q481" s="11" t="str">
        <f t="shared" si="309"/>
        <v>—</v>
      </c>
      <c r="R481" t="str">
        <f t="shared" si="310"/>
        <v/>
      </c>
      <c r="S481" t="str">
        <f t="shared" si="311"/>
        <v/>
      </c>
      <c r="T481" t="str">
        <f t="shared" si="312"/>
        <v/>
      </c>
      <c r="U481" t="str">
        <f t="shared" si="313"/>
        <v/>
      </c>
      <c r="V481" t="str">
        <f t="shared" si="314"/>
        <v/>
      </c>
      <c r="W481" t="str">
        <f t="shared" si="315"/>
        <v/>
      </c>
      <c r="X481" t="str">
        <f t="shared" si="316"/>
        <v/>
      </c>
      <c r="Y481" t="str">
        <f t="shared" si="317"/>
        <v/>
      </c>
      <c r="Z481" t="str">
        <f t="shared" si="318"/>
        <v/>
      </c>
      <c r="AA481" t="str">
        <f t="shared" si="319"/>
        <v/>
      </c>
      <c r="AB481" t="str">
        <f t="shared" si="320"/>
        <v/>
      </c>
      <c r="AC481" t="str">
        <f t="shared" si="321"/>
        <v/>
      </c>
      <c r="AD481" t="str">
        <f t="shared" si="322"/>
        <v/>
      </c>
      <c r="AE481" t="str">
        <f t="shared" si="323"/>
        <v/>
      </c>
      <c r="AF481" t="str">
        <f t="shared" si="324"/>
        <v/>
      </c>
      <c r="AG481" t="str">
        <f t="shared" si="325"/>
        <v/>
      </c>
      <c r="AH481" t="str">
        <f t="shared" si="326"/>
        <v/>
      </c>
      <c r="AI481" t="str">
        <f t="shared" si="327"/>
        <v/>
      </c>
      <c r="AJ481" t="str">
        <f t="shared" si="328"/>
        <v/>
      </c>
      <c r="AK481" t="str">
        <f t="shared" si="329"/>
        <v/>
      </c>
      <c r="AL481" t="str">
        <f t="shared" si="330"/>
        <v/>
      </c>
      <c r="AM481" t="str">
        <f t="shared" si="331"/>
        <v/>
      </c>
      <c r="AN481" t="str">
        <f t="shared" si="332"/>
        <v/>
      </c>
      <c r="AO481" t="str">
        <f t="shared" si="333"/>
        <v/>
      </c>
      <c r="AP481" t="str">
        <f t="shared" si="334"/>
        <v/>
      </c>
      <c r="AQ481" t="str">
        <f t="shared" si="335"/>
        <v/>
      </c>
      <c r="AR481" t="str">
        <f t="shared" si="336"/>
        <v/>
      </c>
      <c r="AS481" t="str">
        <f t="shared" si="337"/>
        <v/>
      </c>
      <c r="AT481" t="str">
        <f t="shared" si="338"/>
        <v/>
      </c>
      <c r="AU481" t="str">
        <f t="shared" si="339"/>
        <v/>
      </c>
      <c r="AV481" t="str">
        <f t="shared" si="340"/>
        <v/>
      </c>
      <c r="AW481" t="str">
        <f t="shared" si="341"/>
        <v/>
      </c>
      <c r="AX481" t="str">
        <f t="shared" si="342"/>
        <v/>
      </c>
      <c r="AY481" t="str">
        <f t="shared" si="343"/>
        <v/>
      </c>
      <c r="AZ481" t="str">
        <f>IF(OR($A481="",$A481&lt;&gt;Ficha!$C$4),"",COUNTIF($A$2:$A481,Ficha!$C$4))</f>
        <v/>
      </c>
    </row>
    <row r="482" spans="1:52">
      <c r="A482" s="7" t="str">
        <f>IF(INDEX(Banco!$A:$A,ROW())="","",INDEX(Banco!$A:$A,ROW()))</f>
        <v/>
      </c>
      <c r="B482" s="7" t="str">
        <f>IF(INDEX(Banco!$B:$B,ROW())="","",INDEX(Banco!$B:$B,ROW()))</f>
        <v/>
      </c>
      <c r="C482" s="7" t="str">
        <f>IF(INDEX(Banco!$C:$C,ROW())="","",INDEX(Banco!$C:$C,ROW()))</f>
        <v/>
      </c>
      <c r="D482" s="8" t="str">
        <f>IF(INDEX(Banco!$D:$D,ROW())="","",INDEX(Banco!$D:$D,ROW()))</f>
        <v/>
      </c>
      <c r="E482" s="8" t="str">
        <f>IF(INDEX(Banco!$E:$E,ROW())="","",INDEX(Banco!$E:$E,ROW()))</f>
        <v/>
      </c>
      <c r="F482" s="9" t="str">
        <f>IF(INDEX(Banco!$F:$F,ROW())="","",INDEX(Banco!$F:$F,ROW()))</f>
        <v/>
      </c>
      <c r="G482" s="9" t="str">
        <f>IF(INDEX(Banco!$G:$G,ROW())="","",INDEX(Banco!$G:$G,ROW()))</f>
        <v/>
      </c>
      <c r="H482" s="7" t="str">
        <f>IF(INDEX(Banco!$H:$H,ROW())="","",INDEX(Banco!$H:$H,ROW()))</f>
        <v/>
      </c>
      <c r="I482" t="str">
        <f t="shared" si="301"/>
        <v/>
      </c>
      <c r="J482" s="10" t="str">
        <f t="shared" si="302"/>
        <v/>
      </c>
      <c r="K482" s="11" t="str">
        <f t="shared" si="303"/>
        <v>—</v>
      </c>
      <c r="L482" t="str">
        <f t="shared" si="304"/>
        <v/>
      </c>
      <c r="M482" s="11" t="str">
        <f t="shared" si="305"/>
        <v>—</v>
      </c>
      <c r="N482" t="str">
        <f t="shared" si="306"/>
        <v/>
      </c>
      <c r="O482" s="11" t="str">
        <f t="shared" si="307"/>
        <v>—</v>
      </c>
      <c r="P482" t="str">
        <f t="shared" si="308"/>
        <v/>
      </c>
      <c r="Q482" s="11" t="str">
        <f t="shared" si="309"/>
        <v>—</v>
      </c>
      <c r="R482" t="str">
        <f t="shared" si="310"/>
        <v/>
      </c>
      <c r="S482" t="str">
        <f t="shared" si="311"/>
        <v/>
      </c>
      <c r="T482" t="str">
        <f t="shared" si="312"/>
        <v/>
      </c>
      <c r="U482" t="str">
        <f t="shared" si="313"/>
        <v/>
      </c>
      <c r="V482" t="str">
        <f t="shared" si="314"/>
        <v/>
      </c>
      <c r="W482" t="str">
        <f t="shared" si="315"/>
        <v/>
      </c>
      <c r="X482" t="str">
        <f t="shared" si="316"/>
        <v/>
      </c>
      <c r="Y482" t="str">
        <f t="shared" si="317"/>
        <v/>
      </c>
      <c r="Z482" t="str">
        <f t="shared" si="318"/>
        <v/>
      </c>
      <c r="AA482" t="str">
        <f t="shared" si="319"/>
        <v/>
      </c>
      <c r="AB482" t="str">
        <f t="shared" si="320"/>
        <v/>
      </c>
      <c r="AC482" t="str">
        <f t="shared" si="321"/>
        <v/>
      </c>
      <c r="AD482" t="str">
        <f t="shared" si="322"/>
        <v/>
      </c>
      <c r="AE482" t="str">
        <f t="shared" si="323"/>
        <v/>
      </c>
      <c r="AF482" t="str">
        <f t="shared" si="324"/>
        <v/>
      </c>
      <c r="AG482" t="str">
        <f t="shared" si="325"/>
        <v/>
      </c>
      <c r="AH482" t="str">
        <f t="shared" si="326"/>
        <v/>
      </c>
      <c r="AI482" t="str">
        <f t="shared" si="327"/>
        <v/>
      </c>
      <c r="AJ482" t="str">
        <f t="shared" si="328"/>
        <v/>
      </c>
      <c r="AK482" t="str">
        <f t="shared" si="329"/>
        <v/>
      </c>
      <c r="AL482" t="str">
        <f t="shared" si="330"/>
        <v/>
      </c>
      <c r="AM482" t="str">
        <f t="shared" si="331"/>
        <v/>
      </c>
      <c r="AN482" t="str">
        <f t="shared" si="332"/>
        <v/>
      </c>
      <c r="AO482" t="str">
        <f t="shared" si="333"/>
        <v/>
      </c>
      <c r="AP482" t="str">
        <f t="shared" si="334"/>
        <v/>
      </c>
      <c r="AQ482" t="str">
        <f t="shared" si="335"/>
        <v/>
      </c>
      <c r="AR482" t="str">
        <f t="shared" si="336"/>
        <v/>
      </c>
      <c r="AS482" t="str">
        <f t="shared" si="337"/>
        <v/>
      </c>
      <c r="AT482" t="str">
        <f t="shared" si="338"/>
        <v/>
      </c>
      <c r="AU482" t="str">
        <f t="shared" si="339"/>
        <v/>
      </c>
      <c r="AV482" t="str">
        <f t="shared" si="340"/>
        <v/>
      </c>
      <c r="AW482" t="str">
        <f t="shared" si="341"/>
        <v/>
      </c>
      <c r="AX482" t="str">
        <f t="shared" si="342"/>
        <v/>
      </c>
      <c r="AY482" t="str">
        <f t="shared" si="343"/>
        <v/>
      </c>
      <c r="AZ482" t="str">
        <f>IF(OR($A482="",$A482&lt;&gt;Ficha!$C$4),"",COUNTIF($A$2:$A482,Ficha!$C$4))</f>
        <v/>
      </c>
    </row>
    <row r="483" spans="1:52">
      <c r="A483" s="7" t="str">
        <f>IF(INDEX(Banco!$A:$A,ROW())="","",INDEX(Banco!$A:$A,ROW()))</f>
        <v/>
      </c>
      <c r="B483" s="7" t="str">
        <f>IF(INDEX(Banco!$B:$B,ROW())="","",INDEX(Banco!$B:$B,ROW()))</f>
        <v/>
      </c>
      <c r="C483" s="7" t="str">
        <f>IF(INDEX(Banco!$C:$C,ROW())="","",INDEX(Banco!$C:$C,ROW()))</f>
        <v/>
      </c>
      <c r="D483" s="8" t="str">
        <f>IF(INDEX(Banco!$D:$D,ROW())="","",INDEX(Banco!$D:$D,ROW()))</f>
        <v/>
      </c>
      <c r="E483" s="8" t="str">
        <f>IF(INDEX(Banco!$E:$E,ROW())="","",INDEX(Banco!$E:$E,ROW()))</f>
        <v/>
      </c>
      <c r="F483" s="9" t="str">
        <f>IF(INDEX(Banco!$F:$F,ROW())="","",INDEX(Banco!$F:$F,ROW()))</f>
        <v/>
      </c>
      <c r="G483" s="9" t="str">
        <f>IF(INDEX(Banco!$G:$G,ROW())="","",INDEX(Banco!$G:$G,ROW()))</f>
        <v/>
      </c>
      <c r="H483" s="7" t="str">
        <f>IF(INDEX(Banco!$H:$H,ROW())="","",INDEX(Banco!$H:$H,ROW()))</f>
        <v/>
      </c>
      <c r="I483" t="str">
        <f t="shared" si="301"/>
        <v/>
      </c>
      <c r="J483" s="10" t="str">
        <f t="shared" si="302"/>
        <v/>
      </c>
      <c r="K483" s="11" t="str">
        <f t="shared" si="303"/>
        <v>—</v>
      </c>
      <c r="L483" t="str">
        <f t="shared" si="304"/>
        <v/>
      </c>
      <c r="M483" s="11" t="str">
        <f t="shared" si="305"/>
        <v>—</v>
      </c>
      <c r="N483" t="str">
        <f t="shared" si="306"/>
        <v/>
      </c>
      <c r="O483" s="11" t="str">
        <f t="shared" si="307"/>
        <v>—</v>
      </c>
      <c r="P483" t="str">
        <f t="shared" si="308"/>
        <v/>
      </c>
      <c r="Q483" s="11" t="str">
        <f t="shared" si="309"/>
        <v>—</v>
      </c>
      <c r="R483" t="str">
        <f t="shared" si="310"/>
        <v/>
      </c>
      <c r="S483" t="str">
        <f t="shared" si="311"/>
        <v/>
      </c>
      <c r="T483" t="str">
        <f t="shared" si="312"/>
        <v/>
      </c>
      <c r="U483" t="str">
        <f t="shared" si="313"/>
        <v/>
      </c>
      <c r="V483" t="str">
        <f t="shared" si="314"/>
        <v/>
      </c>
      <c r="W483" t="str">
        <f t="shared" si="315"/>
        <v/>
      </c>
      <c r="X483" t="str">
        <f t="shared" si="316"/>
        <v/>
      </c>
      <c r="Y483" t="str">
        <f t="shared" si="317"/>
        <v/>
      </c>
      <c r="Z483" t="str">
        <f t="shared" si="318"/>
        <v/>
      </c>
      <c r="AA483" t="str">
        <f t="shared" si="319"/>
        <v/>
      </c>
      <c r="AB483" t="str">
        <f t="shared" si="320"/>
        <v/>
      </c>
      <c r="AC483" t="str">
        <f t="shared" si="321"/>
        <v/>
      </c>
      <c r="AD483" t="str">
        <f t="shared" si="322"/>
        <v/>
      </c>
      <c r="AE483" t="str">
        <f t="shared" si="323"/>
        <v/>
      </c>
      <c r="AF483" t="str">
        <f t="shared" si="324"/>
        <v/>
      </c>
      <c r="AG483" t="str">
        <f t="shared" si="325"/>
        <v/>
      </c>
      <c r="AH483" t="str">
        <f t="shared" si="326"/>
        <v/>
      </c>
      <c r="AI483" t="str">
        <f t="shared" si="327"/>
        <v/>
      </c>
      <c r="AJ483" t="str">
        <f t="shared" si="328"/>
        <v/>
      </c>
      <c r="AK483" t="str">
        <f t="shared" si="329"/>
        <v/>
      </c>
      <c r="AL483" t="str">
        <f t="shared" si="330"/>
        <v/>
      </c>
      <c r="AM483" t="str">
        <f t="shared" si="331"/>
        <v/>
      </c>
      <c r="AN483" t="str">
        <f t="shared" si="332"/>
        <v/>
      </c>
      <c r="AO483" t="str">
        <f t="shared" si="333"/>
        <v/>
      </c>
      <c r="AP483" t="str">
        <f t="shared" si="334"/>
        <v/>
      </c>
      <c r="AQ483" t="str">
        <f t="shared" si="335"/>
        <v/>
      </c>
      <c r="AR483" t="str">
        <f t="shared" si="336"/>
        <v/>
      </c>
      <c r="AS483" t="str">
        <f t="shared" si="337"/>
        <v/>
      </c>
      <c r="AT483" t="str">
        <f t="shared" si="338"/>
        <v/>
      </c>
      <c r="AU483" t="str">
        <f t="shared" si="339"/>
        <v/>
      </c>
      <c r="AV483" t="str">
        <f t="shared" si="340"/>
        <v/>
      </c>
      <c r="AW483" t="str">
        <f t="shared" si="341"/>
        <v/>
      </c>
      <c r="AX483" t="str">
        <f t="shared" si="342"/>
        <v/>
      </c>
      <c r="AY483" t="str">
        <f t="shared" si="343"/>
        <v/>
      </c>
      <c r="AZ483" t="str">
        <f>IF(OR($A483="",$A483&lt;&gt;Ficha!$C$4),"",COUNTIF($A$2:$A483,Ficha!$C$4))</f>
        <v/>
      </c>
    </row>
    <row r="484" spans="1:52">
      <c r="A484" s="7" t="str">
        <f>IF(INDEX(Banco!$A:$A,ROW())="","",INDEX(Banco!$A:$A,ROW()))</f>
        <v/>
      </c>
      <c r="B484" s="7" t="str">
        <f>IF(INDEX(Banco!$B:$B,ROW())="","",INDEX(Banco!$B:$B,ROW()))</f>
        <v/>
      </c>
      <c r="C484" s="7" t="str">
        <f>IF(INDEX(Banco!$C:$C,ROW())="","",INDEX(Banco!$C:$C,ROW()))</f>
        <v/>
      </c>
      <c r="D484" s="8" t="str">
        <f>IF(INDEX(Banco!$D:$D,ROW())="","",INDEX(Banco!$D:$D,ROW()))</f>
        <v/>
      </c>
      <c r="E484" s="8" t="str">
        <f>IF(INDEX(Banco!$E:$E,ROW())="","",INDEX(Banco!$E:$E,ROW()))</f>
        <v/>
      </c>
      <c r="F484" s="9" t="str">
        <f>IF(INDEX(Banco!$F:$F,ROW())="","",INDEX(Banco!$F:$F,ROW()))</f>
        <v/>
      </c>
      <c r="G484" s="9" t="str">
        <f>IF(INDEX(Banco!$G:$G,ROW())="","",INDEX(Banco!$G:$G,ROW()))</f>
        <v/>
      </c>
      <c r="H484" s="7" t="str">
        <f>IF(INDEX(Banco!$H:$H,ROW())="","",INDEX(Banco!$H:$H,ROW()))</f>
        <v/>
      </c>
      <c r="I484" t="str">
        <f t="shared" si="301"/>
        <v/>
      </c>
      <c r="J484" s="10" t="str">
        <f t="shared" si="302"/>
        <v/>
      </c>
      <c r="K484" s="11" t="str">
        <f t="shared" si="303"/>
        <v>—</v>
      </c>
      <c r="L484" t="str">
        <f t="shared" si="304"/>
        <v/>
      </c>
      <c r="M484" s="11" t="str">
        <f t="shared" si="305"/>
        <v>—</v>
      </c>
      <c r="N484" t="str">
        <f t="shared" si="306"/>
        <v/>
      </c>
      <c r="O484" s="11" t="str">
        <f t="shared" si="307"/>
        <v>—</v>
      </c>
      <c r="P484" t="str">
        <f t="shared" si="308"/>
        <v/>
      </c>
      <c r="Q484" s="11" t="str">
        <f t="shared" si="309"/>
        <v>—</v>
      </c>
      <c r="R484" t="str">
        <f t="shared" si="310"/>
        <v/>
      </c>
      <c r="S484" t="str">
        <f t="shared" si="311"/>
        <v/>
      </c>
      <c r="T484" t="str">
        <f t="shared" si="312"/>
        <v/>
      </c>
      <c r="U484" t="str">
        <f t="shared" si="313"/>
        <v/>
      </c>
      <c r="V484" t="str">
        <f t="shared" si="314"/>
        <v/>
      </c>
      <c r="W484" t="str">
        <f t="shared" si="315"/>
        <v/>
      </c>
      <c r="X484" t="str">
        <f t="shared" si="316"/>
        <v/>
      </c>
      <c r="Y484" t="str">
        <f t="shared" si="317"/>
        <v/>
      </c>
      <c r="Z484" t="str">
        <f t="shared" si="318"/>
        <v/>
      </c>
      <c r="AA484" t="str">
        <f t="shared" si="319"/>
        <v/>
      </c>
      <c r="AB484" t="str">
        <f t="shared" si="320"/>
        <v/>
      </c>
      <c r="AC484" t="str">
        <f t="shared" si="321"/>
        <v/>
      </c>
      <c r="AD484" t="str">
        <f t="shared" si="322"/>
        <v/>
      </c>
      <c r="AE484" t="str">
        <f t="shared" si="323"/>
        <v/>
      </c>
      <c r="AF484" t="str">
        <f t="shared" si="324"/>
        <v/>
      </c>
      <c r="AG484" t="str">
        <f t="shared" si="325"/>
        <v/>
      </c>
      <c r="AH484" t="str">
        <f t="shared" si="326"/>
        <v/>
      </c>
      <c r="AI484" t="str">
        <f t="shared" si="327"/>
        <v/>
      </c>
      <c r="AJ484" t="str">
        <f t="shared" si="328"/>
        <v/>
      </c>
      <c r="AK484" t="str">
        <f t="shared" si="329"/>
        <v/>
      </c>
      <c r="AL484" t="str">
        <f t="shared" si="330"/>
        <v/>
      </c>
      <c r="AM484" t="str">
        <f t="shared" si="331"/>
        <v/>
      </c>
      <c r="AN484" t="str">
        <f t="shared" si="332"/>
        <v/>
      </c>
      <c r="AO484" t="str">
        <f t="shared" si="333"/>
        <v/>
      </c>
      <c r="AP484" t="str">
        <f t="shared" si="334"/>
        <v/>
      </c>
      <c r="AQ484" t="str">
        <f t="shared" si="335"/>
        <v/>
      </c>
      <c r="AR484" t="str">
        <f t="shared" si="336"/>
        <v/>
      </c>
      <c r="AS484" t="str">
        <f t="shared" si="337"/>
        <v/>
      </c>
      <c r="AT484" t="str">
        <f t="shared" si="338"/>
        <v/>
      </c>
      <c r="AU484" t="str">
        <f t="shared" si="339"/>
        <v/>
      </c>
      <c r="AV484" t="str">
        <f t="shared" si="340"/>
        <v/>
      </c>
      <c r="AW484" t="str">
        <f t="shared" si="341"/>
        <v/>
      </c>
      <c r="AX484" t="str">
        <f t="shared" si="342"/>
        <v/>
      </c>
      <c r="AY484" t="str">
        <f t="shared" si="343"/>
        <v/>
      </c>
      <c r="AZ484" t="str">
        <f>IF(OR($A484="",$A484&lt;&gt;Ficha!$C$4),"",COUNTIF($A$2:$A484,Ficha!$C$4))</f>
        <v/>
      </c>
    </row>
    <row r="485" spans="1:52">
      <c r="A485" s="7" t="str">
        <f>IF(INDEX(Banco!$A:$A,ROW())="","",INDEX(Banco!$A:$A,ROW()))</f>
        <v/>
      </c>
      <c r="B485" s="7" t="str">
        <f>IF(INDEX(Banco!$B:$B,ROW())="","",INDEX(Banco!$B:$B,ROW()))</f>
        <v/>
      </c>
      <c r="C485" s="7" t="str">
        <f>IF(INDEX(Banco!$C:$C,ROW())="","",INDEX(Banco!$C:$C,ROW()))</f>
        <v/>
      </c>
      <c r="D485" s="8" t="str">
        <f>IF(INDEX(Banco!$D:$D,ROW())="","",INDEX(Banco!$D:$D,ROW()))</f>
        <v/>
      </c>
      <c r="E485" s="8" t="str">
        <f>IF(INDEX(Banco!$E:$E,ROW())="","",INDEX(Banco!$E:$E,ROW()))</f>
        <v/>
      </c>
      <c r="F485" s="9" t="str">
        <f>IF(INDEX(Banco!$F:$F,ROW())="","",INDEX(Banco!$F:$F,ROW()))</f>
        <v/>
      </c>
      <c r="G485" s="9" t="str">
        <f>IF(INDEX(Banco!$G:$G,ROW())="","",INDEX(Banco!$G:$G,ROW()))</f>
        <v/>
      </c>
      <c r="H485" s="7" t="str">
        <f>IF(INDEX(Banco!$H:$H,ROW())="","",INDEX(Banco!$H:$H,ROW()))</f>
        <v/>
      </c>
      <c r="I485" t="str">
        <f t="shared" si="301"/>
        <v/>
      </c>
      <c r="J485" s="10" t="str">
        <f t="shared" si="302"/>
        <v/>
      </c>
      <c r="K485" s="11" t="str">
        <f t="shared" si="303"/>
        <v>—</v>
      </c>
      <c r="L485" t="str">
        <f t="shared" si="304"/>
        <v/>
      </c>
      <c r="M485" s="11" t="str">
        <f t="shared" si="305"/>
        <v>—</v>
      </c>
      <c r="N485" t="str">
        <f t="shared" si="306"/>
        <v/>
      </c>
      <c r="O485" s="11" t="str">
        <f t="shared" si="307"/>
        <v>—</v>
      </c>
      <c r="P485" t="str">
        <f t="shared" si="308"/>
        <v/>
      </c>
      <c r="Q485" s="11" t="str">
        <f t="shared" si="309"/>
        <v>—</v>
      </c>
      <c r="R485" t="str">
        <f t="shared" si="310"/>
        <v/>
      </c>
      <c r="S485" t="str">
        <f t="shared" si="311"/>
        <v/>
      </c>
      <c r="T485" t="str">
        <f t="shared" si="312"/>
        <v/>
      </c>
      <c r="U485" t="str">
        <f t="shared" si="313"/>
        <v/>
      </c>
      <c r="V485" t="str">
        <f t="shared" si="314"/>
        <v/>
      </c>
      <c r="W485" t="str">
        <f t="shared" si="315"/>
        <v/>
      </c>
      <c r="X485" t="str">
        <f t="shared" si="316"/>
        <v/>
      </c>
      <c r="Y485" t="str">
        <f t="shared" si="317"/>
        <v/>
      </c>
      <c r="Z485" t="str">
        <f t="shared" si="318"/>
        <v/>
      </c>
      <c r="AA485" t="str">
        <f t="shared" si="319"/>
        <v/>
      </c>
      <c r="AB485" t="str">
        <f t="shared" si="320"/>
        <v/>
      </c>
      <c r="AC485" t="str">
        <f t="shared" si="321"/>
        <v/>
      </c>
      <c r="AD485" t="str">
        <f t="shared" si="322"/>
        <v/>
      </c>
      <c r="AE485" t="str">
        <f t="shared" si="323"/>
        <v/>
      </c>
      <c r="AF485" t="str">
        <f t="shared" si="324"/>
        <v/>
      </c>
      <c r="AG485" t="str">
        <f t="shared" si="325"/>
        <v/>
      </c>
      <c r="AH485" t="str">
        <f t="shared" si="326"/>
        <v/>
      </c>
      <c r="AI485" t="str">
        <f t="shared" si="327"/>
        <v/>
      </c>
      <c r="AJ485" t="str">
        <f t="shared" si="328"/>
        <v/>
      </c>
      <c r="AK485" t="str">
        <f t="shared" si="329"/>
        <v/>
      </c>
      <c r="AL485" t="str">
        <f t="shared" si="330"/>
        <v/>
      </c>
      <c r="AM485" t="str">
        <f t="shared" si="331"/>
        <v/>
      </c>
      <c r="AN485" t="str">
        <f t="shared" si="332"/>
        <v/>
      </c>
      <c r="AO485" t="str">
        <f t="shared" si="333"/>
        <v/>
      </c>
      <c r="AP485" t="str">
        <f t="shared" si="334"/>
        <v/>
      </c>
      <c r="AQ485" t="str">
        <f t="shared" si="335"/>
        <v/>
      </c>
      <c r="AR485" t="str">
        <f t="shared" si="336"/>
        <v/>
      </c>
      <c r="AS485" t="str">
        <f t="shared" si="337"/>
        <v/>
      </c>
      <c r="AT485" t="str">
        <f t="shared" si="338"/>
        <v/>
      </c>
      <c r="AU485" t="str">
        <f t="shared" si="339"/>
        <v/>
      </c>
      <c r="AV485" t="str">
        <f t="shared" si="340"/>
        <v/>
      </c>
      <c r="AW485" t="str">
        <f t="shared" si="341"/>
        <v/>
      </c>
      <c r="AX485" t="str">
        <f t="shared" si="342"/>
        <v/>
      </c>
      <c r="AY485" t="str">
        <f t="shared" si="343"/>
        <v/>
      </c>
      <c r="AZ485" t="str">
        <f>IF(OR($A485="",$A485&lt;&gt;Ficha!$C$4),"",COUNTIF($A$2:$A485,Ficha!$C$4))</f>
        <v/>
      </c>
    </row>
    <row r="486" spans="1:52">
      <c r="A486" s="7" t="str">
        <f>IF(INDEX(Banco!$A:$A,ROW())="","",INDEX(Banco!$A:$A,ROW()))</f>
        <v/>
      </c>
      <c r="B486" s="7" t="str">
        <f>IF(INDEX(Banco!$B:$B,ROW())="","",INDEX(Banco!$B:$B,ROW()))</f>
        <v/>
      </c>
      <c r="C486" s="7" t="str">
        <f>IF(INDEX(Banco!$C:$C,ROW())="","",INDEX(Banco!$C:$C,ROW()))</f>
        <v/>
      </c>
      <c r="D486" s="8" t="str">
        <f>IF(INDEX(Banco!$D:$D,ROW())="","",INDEX(Banco!$D:$D,ROW()))</f>
        <v/>
      </c>
      <c r="E486" s="8" t="str">
        <f>IF(INDEX(Banco!$E:$E,ROW())="","",INDEX(Banco!$E:$E,ROW()))</f>
        <v/>
      </c>
      <c r="F486" s="9" t="str">
        <f>IF(INDEX(Banco!$F:$F,ROW())="","",INDEX(Banco!$F:$F,ROW()))</f>
        <v/>
      </c>
      <c r="G486" s="9" t="str">
        <f>IF(INDEX(Banco!$G:$G,ROW())="","",INDEX(Banco!$G:$G,ROW()))</f>
        <v/>
      </c>
      <c r="H486" s="7" t="str">
        <f>IF(INDEX(Banco!$H:$H,ROW())="","",INDEX(Banco!$H:$H,ROW()))</f>
        <v/>
      </c>
      <c r="I486" t="str">
        <f t="shared" si="301"/>
        <v/>
      </c>
      <c r="J486" s="10" t="str">
        <f t="shared" si="302"/>
        <v/>
      </c>
      <c r="K486" s="11" t="str">
        <f t="shared" si="303"/>
        <v>—</v>
      </c>
      <c r="L486" t="str">
        <f t="shared" si="304"/>
        <v/>
      </c>
      <c r="M486" s="11" t="str">
        <f t="shared" si="305"/>
        <v>—</v>
      </c>
      <c r="N486" t="str">
        <f t="shared" si="306"/>
        <v/>
      </c>
      <c r="O486" s="11" t="str">
        <f t="shared" si="307"/>
        <v>—</v>
      </c>
      <c r="P486" t="str">
        <f t="shared" si="308"/>
        <v/>
      </c>
      <c r="Q486" s="11" t="str">
        <f t="shared" si="309"/>
        <v>—</v>
      </c>
      <c r="R486" t="str">
        <f t="shared" si="310"/>
        <v/>
      </c>
      <c r="S486" t="str">
        <f t="shared" si="311"/>
        <v/>
      </c>
      <c r="T486" t="str">
        <f t="shared" si="312"/>
        <v/>
      </c>
      <c r="U486" t="str">
        <f t="shared" si="313"/>
        <v/>
      </c>
      <c r="V486" t="str">
        <f t="shared" si="314"/>
        <v/>
      </c>
      <c r="W486" t="str">
        <f t="shared" si="315"/>
        <v/>
      </c>
      <c r="X486" t="str">
        <f t="shared" si="316"/>
        <v/>
      </c>
      <c r="Y486" t="str">
        <f t="shared" si="317"/>
        <v/>
      </c>
      <c r="Z486" t="str">
        <f t="shared" si="318"/>
        <v/>
      </c>
      <c r="AA486" t="str">
        <f t="shared" si="319"/>
        <v/>
      </c>
      <c r="AB486" t="str">
        <f t="shared" si="320"/>
        <v/>
      </c>
      <c r="AC486" t="str">
        <f t="shared" si="321"/>
        <v/>
      </c>
      <c r="AD486" t="str">
        <f t="shared" si="322"/>
        <v/>
      </c>
      <c r="AE486" t="str">
        <f t="shared" si="323"/>
        <v/>
      </c>
      <c r="AF486" t="str">
        <f t="shared" si="324"/>
        <v/>
      </c>
      <c r="AG486" t="str">
        <f t="shared" si="325"/>
        <v/>
      </c>
      <c r="AH486" t="str">
        <f t="shared" si="326"/>
        <v/>
      </c>
      <c r="AI486" t="str">
        <f t="shared" si="327"/>
        <v/>
      </c>
      <c r="AJ486" t="str">
        <f t="shared" si="328"/>
        <v/>
      </c>
      <c r="AK486" t="str">
        <f t="shared" si="329"/>
        <v/>
      </c>
      <c r="AL486" t="str">
        <f t="shared" si="330"/>
        <v/>
      </c>
      <c r="AM486" t="str">
        <f t="shared" si="331"/>
        <v/>
      </c>
      <c r="AN486" t="str">
        <f t="shared" si="332"/>
        <v/>
      </c>
      <c r="AO486" t="str">
        <f t="shared" si="333"/>
        <v/>
      </c>
      <c r="AP486" t="str">
        <f t="shared" si="334"/>
        <v/>
      </c>
      <c r="AQ486" t="str">
        <f t="shared" si="335"/>
        <v/>
      </c>
      <c r="AR486" t="str">
        <f t="shared" si="336"/>
        <v/>
      </c>
      <c r="AS486" t="str">
        <f t="shared" si="337"/>
        <v/>
      </c>
      <c r="AT486" t="str">
        <f t="shared" si="338"/>
        <v/>
      </c>
      <c r="AU486" t="str">
        <f t="shared" si="339"/>
        <v/>
      </c>
      <c r="AV486" t="str">
        <f t="shared" si="340"/>
        <v/>
      </c>
      <c r="AW486" t="str">
        <f t="shared" si="341"/>
        <v/>
      </c>
      <c r="AX486" t="str">
        <f t="shared" si="342"/>
        <v/>
      </c>
      <c r="AY486" t="str">
        <f t="shared" si="343"/>
        <v/>
      </c>
      <c r="AZ486" t="str">
        <f>IF(OR($A486="",$A486&lt;&gt;Ficha!$C$4),"",COUNTIF($A$2:$A486,Ficha!$C$4))</f>
        <v/>
      </c>
    </row>
    <row r="487" spans="1:52">
      <c r="A487" s="7" t="str">
        <f>IF(INDEX(Banco!$A:$A,ROW())="","",INDEX(Banco!$A:$A,ROW()))</f>
        <v/>
      </c>
      <c r="B487" s="7" t="str">
        <f>IF(INDEX(Banco!$B:$B,ROW())="","",INDEX(Banco!$B:$B,ROW()))</f>
        <v/>
      </c>
      <c r="C487" s="7" t="str">
        <f>IF(INDEX(Banco!$C:$C,ROW())="","",INDEX(Banco!$C:$C,ROW()))</f>
        <v/>
      </c>
      <c r="D487" s="8" t="str">
        <f>IF(INDEX(Banco!$D:$D,ROW())="","",INDEX(Banco!$D:$D,ROW()))</f>
        <v/>
      </c>
      <c r="E487" s="8" t="str">
        <f>IF(INDEX(Banco!$E:$E,ROW())="","",INDEX(Banco!$E:$E,ROW()))</f>
        <v/>
      </c>
      <c r="F487" s="9" t="str">
        <f>IF(INDEX(Banco!$F:$F,ROW())="","",INDEX(Banco!$F:$F,ROW()))</f>
        <v/>
      </c>
      <c r="G487" s="9" t="str">
        <f>IF(INDEX(Banco!$G:$G,ROW())="","",INDEX(Banco!$G:$G,ROW()))</f>
        <v/>
      </c>
      <c r="H487" s="7" t="str">
        <f>IF(INDEX(Banco!$H:$H,ROW())="","",INDEX(Banco!$H:$H,ROW()))</f>
        <v/>
      </c>
      <c r="I487" t="str">
        <f t="shared" si="301"/>
        <v/>
      </c>
      <c r="J487" s="10" t="str">
        <f t="shared" si="302"/>
        <v/>
      </c>
      <c r="K487" s="11" t="str">
        <f t="shared" si="303"/>
        <v>—</v>
      </c>
      <c r="L487" t="str">
        <f t="shared" si="304"/>
        <v/>
      </c>
      <c r="M487" s="11" t="str">
        <f t="shared" si="305"/>
        <v>—</v>
      </c>
      <c r="N487" t="str">
        <f t="shared" si="306"/>
        <v/>
      </c>
      <c r="O487" s="11" t="str">
        <f t="shared" si="307"/>
        <v>—</v>
      </c>
      <c r="P487" t="str">
        <f t="shared" si="308"/>
        <v/>
      </c>
      <c r="Q487" s="11" t="str">
        <f t="shared" si="309"/>
        <v>—</v>
      </c>
      <c r="R487" t="str">
        <f t="shared" si="310"/>
        <v/>
      </c>
      <c r="S487" t="str">
        <f t="shared" si="311"/>
        <v/>
      </c>
      <c r="T487" t="str">
        <f t="shared" si="312"/>
        <v/>
      </c>
      <c r="U487" t="str">
        <f t="shared" si="313"/>
        <v/>
      </c>
      <c r="V487" t="str">
        <f t="shared" si="314"/>
        <v/>
      </c>
      <c r="W487" t="str">
        <f t="shared" si="315"/>
        <v/>
      </c>
      <c r="X487" t="str">
        <f t="shared" si="316"/>
        <v/>
      </c>
      <c r="Y487" t="str">
        <f t="shared" si="317"/>
        <v/>
      </c>
      <c r="Z487" t="str">
        <f t="shared" si="318"/>
        <v/>
      </c>
      <c r="AA487" t="str">
        <f t="shared" si="319"/>
        <v/>
      </c>
      <c r="AB487" t="str">
        <f t="shared" si="320"/>
        <v/>
      </c>
      <c r="AC487" t="str">
        <f t="shared" si="321"/>
        <v/>
      </c>
      <c r="AD487" t="str">
        <f t="shared" si="322"/>
        <v/>
      </c>
      <c r="AE487" t="str">
        <f t="shared" si="323"/>
        <v/>
      </c>
      <c r="AF487" t="str">
        <f t="shared" si="324"/>
        <v/>
      </c>
      <c r="AG487" t="str">
        <f t="shared" si="325"/>
        <v/>
      </c>
      <c r="AH487" t="str">
        <f t="shared" si="326"/>
        <v/>
      </c>
      <c r="AI487" t="str">
        <f t="shared" si="327"/>
        <v/>
      </c>
      <c r="AJ487" t="str">
        <f t="shared" si="328"/>
        <v/>
      </c>
      <c r="AK487" t="str">
        <f t="shared" si="329"/>
        <v/>
      </c>
      <c r="AL487" t="str">
        <f t="shared" si="330"/>
        <v/>
      </c>
      <c r="AM487" t="str">
        <f t="shared" si="331"/>
        <v/>
      </c>
      <c r="AN487" t="str">
        <f t="shared" si="332"/>
        <v/>
      </c>
      <c r="AO487" t="str">
        <f t="shared" si="333"/>
        <v/>
      </c>
      <c r="AP487" t="str">
        <f t="shared" si="334"/>
        <v/>
      </c>
      <c r="AQ487" t="str">
        <f t="shared" si="335"/>
        <v/>
      </c>
      <c r="AR487" t="str">
        <f t="shared" si="336"/>
        <v/>
      </c>
      <c r="AS487" t="str">
        <f t="shared" si="337"/>
        <v/>
      </c>
      <c r="AT487" t="str">
        <f t="shared" si="338"/>
        <v/>
      </c>
      <c r="AU487" t="str">
        <f t="shared" si="339"/>
        <v/>
      </c>
      <c r="AV487" t="str">
        <f t="shared" si="340"/>
        <v/>
      </c>
      <c r="AW487" t="str">
        <f t="shared" si="341"/>
        <v/>
      </c>
      <c r="AX487" t="str">
        <f t="shared" si="342"/>
        <v/>
      </c>
      <c r="AY487" t="str">
        <f t="shared" si="343"/>
        <v/>
      </c>
      <c r="AZ487" t="str">
        <f>IF(OR($A487="",$A487&lt;&gt;Ficha!$C$4),"",COUNTIF($A$2:$A487,Ficha!$C$4))</f>
        <v/>
      </c>
    </row>
    <row r="488" spans="1:52">
      <c r="A488" s="7" t="str">
        <f>IF(INDEX(Banco!$A:$A,ROW())="","",INDEX(Banco!$A:$A,ROW()))</f>
        <v/>
      </c>
      <c r="B488" s="7" t="str">
        <f>IF(INDEX(Banco!$B:$B,ROW())="","",INDEX(Banco!$B:$B,ROW()))</f>
        <v/>
      </c>
      <c r="C488" s="7" t="str">
        <f>IF(INDEX(Banco!$C:$C,ROW())="","",INDEX(Banco!$C:$C,ROW()))</f>
        <v/>
      </c>
      <c r="D488" s="8" t="str">
        <f>IF(INDEX(Banco!$D:$D,ROW())="","",INDEX(Banco!$D:$D,ROW()))</f>
        <v/>
      </c>
      <c r="E488" s="8" t="str">
        <f>IF(INDEX(Banco!$E:$E,ROW())="","",INDEX(Banco!$E:$E,ROW()))</f>
        <v/>
      </c>
      <c r="F488" s="9" t="str">
        <f>IF(INDEX(Banco!$F:$F,ROW())="","",INDEX(Banco!$F:$F,ROW()))</f>
        <v/>
      </c>
      <c r="G488" s="9" t="str">
        <f>IF(INDEX(Banco!$G:$G,ROW())="","",INDEX(Banco!$G:$G,ROW()))</f>
        <v/>
      </c>
      <c r="H488" s="7" t="str">
        <f>IF(INDEX(Banco!$H:$H,ROW())="","",INDEX(Banco!$H:$H,ROW()))</f>
        <v/>
      </c>
      <c r="I488" t="str">
        <f t="shared" si="301"/>
        <v/>
      </c>
      <c r="J488" s="10" t="str">
        <f t="shared" si="302"/>
        <v/>
      </c>
      <c r="K488" s="11" t="str">
        <f t="shared" si="303"/>
        <v>—</v>
      </c>
      <c r="L488" t="str">
        <f t="shared" si="304"/>
        <v/>
      </c>
      <c r="M488" s="11" t="str">
        <f t="shared" si="305"/>
        <v>—</v>
      </c>
      <c r="N488" t="str">
        <f t="shared" si="306"/>
        <v/>
      </c>
      <c r="O488" s="11" t="str">
        <f t="shared" si="307"/>
        <v>—</v>
      </c>
      <c r="P488" t="str">
        <f t="shared" si="308"/>
        <v/>
      </c>
      <c r="Q488" s="11" t="str">
        <f t="shared" si="309"/>
        <v>—</v>
      </c>
      <c r="R488" t="str">
        <f t="shared" si="310"/>
        <v/>
      </c>
      <c r="S488" t="str">
        <f t="shared" si="311"/>
        <v/>
      </c>
      <c r="T488" t="str">
        <f t="shared" si="312"/>
        <v/>
      </c>
      <c r="U488" t="str">
        <f t="shared" si="313"/>
        <v/>
      </c>
      <c r="V488" t="str">
        <f t="shared" si="314"/>
        <v/>
      </c>
      <c r="W488" t="str">
        <f t="shared" si="315"/>
        <v/>
      </c>
      <c r="X488" t="str">
        <f t="shared" si="316"/>
        <v/>
      </c>
      <c r="Y488" t="str">
        <f t="shared" si="317"/>
        <v/>
      </c>
      <c r="Z488" t="str">
        <f t="shared" si="318"/>
        <v/>
      </c>
      <c r="AA488" t="str">
        <f t="shared" si="319"/>
        <v/>
      </c>
      <c r="AB488" t="str">
        <f t="shared" si="320"/>
        <v/>
      </c>
      <c r="AC488" t="str">
        <f t="shared" si="321"/>
        <v/>
      </c>
      <c r="AD488" t="str">
        <f t="shared" si="322"/>
        <v/>
      </c>
      <c r="AE488" t="str">
        <f t="shared" si="323"/>
        <v/>
      </c>
      <c r="AF488" t="str">
        <f t="shared" si="324"/>
        <v/>
      </c>
      <c r="AG488" t="str">
        <f t="shared" si="325"/>
        <v/>
      </c>
      <c r="AH488" t="str">
        <f t="shared" si="326"/>
        <v/>
      </c>
      <c r="AI488" t="str">
        <f t="shared" si="327"/>
        <v/>
      </c>
      <c r="AJ488" t="str">
        <f t="shared" si="328"/>
        <v/>
      </c>
      <c r="AK488" t="str">
        <f t="shared" si="329"/>
        <v/>
      </c>
      <c r="AL488" t="str">
        <f t="shared" si="330"/>
        <v/>
      </c>
      <c r="AM488" t="str">
        <f t="shared" si="331"/>
        <v/>
      </c>
      <c r="AN488" t="str">
        <f t="shared" si="332"/>
        <v/>
      </c>
      <c r="AO488" t="str">
        <f t="shared" si="333"/>
        <v/>
      </c>
      <c r="AP488" t="str">
        <f t="shared" si="334"/>
        <v/>
      </c>
      <c r="AQ488" t="str">
        <f t="shared" si="335"/>
        <v/>
      </c>
      <c r="AR488" t="str">
        <f t="shared" si="336"/>
        <v/>
      </c>
      <c r="AS488" t="str">
        <f t="shared" si="337"/>
        <v/>
      </c>
      <c r="AT488" t="str">
        <f t="shared" si="338"/>
        <v/>
      </c>
      <c r="AU488" t="str">
        <f t="shared" si="339"/>
        <v/>
      </c>
      <c r="AV488" t="str">
        <f t="shared" si="340"/>
        <v/>
      </c>
      <c r="AW488" t="str">
        <f t="shared" si="341"/>
        <v/>
      </c>
      <c r="AX488" t="str">
        <f t="shared" si="342"/>
        <v/>
      </c>
      <c r="AY488" t="str">
        <f t="shared" si="343"/>
        <v/>
      </c>
      <c r="AZ488" t="str">
        <f>IF(OR($A488="",$A488&lt;&gt;Ficha!$C$4),"",COUNTIF($A$2:$A488,Ficha!$C$4))</f>
        <v/>
      </c>
    </row>
    <row r="489" spans="1:52">
      <c r="A489" s="7" t="str">
        <f>IF(INDEX(Banco!$A:$A,ROW())="","",INDEX(Banco!$A:$A,ROW()))</f>
        <v/>
      </c>
      <c r="B489" s="7" t="str">
        <f>IF(INDEX(Banco!$B:$B,ROW())="","",INDEX(Banco!$B:$B,ROW()))</f>
        <v/>
      </c>
      <c r="C489" s="7" t="str">
        <f>IF(INDEX(Banco!$C:$C,ROW())="","",INDEX(Banco!$C:$C,ROW()))</f>
        <v/>
      </c>
      <c r="D489" s="8" t="str">
        <f>IF(INDEX(Banco!$D:$D,ROW())="","",INDEX(Banco!$D:$D,ROW()))</f>
        <v/>
      </c>
      <c r="E489" s="8" t="str">
        <f>IF(INDEX(Banco!$E:$E,ROW())="","",INDEX(Banco!$E:$E,ROW()))</f>
        <v/>
      </c>
      <c r="F489" s="9" t="str">
        <f>IF(INDEX(Banco!$F:$F,ROW())="","",INDEX(Banco!$F:$F,ROW()))</f>
        <v/>
      </c>
      <c r="G489" s="9" t="str">
        <f>IF(INDEX(Banco!$G:$G,ROW())="","",INDEX(Banco!$G:$G,ROW()))</f>
        <v/>
      </c>
      <c r="H489" s="7" t="str">
        <f>IF(INDEX(Banco!$H:$H,ROW())="","",INDEX(Banco!$H:$H,ROW()))</f>
        <v/>
      </c>
      <c r="I489" t="str">
        <f t="shared" si="301"/>
        <v/>
      </c>
      <c r="J489" s="10" t="str">
        <f t="shared" si="302"/>
        <v/>
      </c>
      <c r="K489" s="11" t="str">
        <f t="shared" si="303"/>
        <v>—</v>
      </c>
      <c r="L489" t="str">
        <f t="shared" si="304"/>
        <v/>
      </c>
      <c r="M489" s="11" t="str">
        <f t="shared" si="305"/>
        <v>—</v>
      </c>
      <c r="N489" t="str">
        <f t="shared" si="306"/>
        <v/>
      </c>
      <c r="O489" s="11" t="str">
        <f t="shared" si="307"/>
        <v>—</v>
      </c>
      <c r="P489" t="str">
        <f t="shared" si="308"/>
        <v/>
      </c>
      <c r="Q489" s="11" t="str">
        <f t="shared" si="309"/>
        <v>—</v>
      </c>
      <c r="R489" t="str">
        <f t="shared" si="310"/>
        <v/>
      </c>
      <c r="S489" t="str">
        <f t="shared" si="311"/>
        <v/>
      </c>
      <c r="T489" t="str">
        <f t="shared" si="312"/>
        <v/>
      </c>
      <c r="U489" t="str">
        <f t="shared" si="313"/>
        <v/>
      </c>
      <c r="V489" t="str">
        <f t="shared" si="314"/>
        <v/>
      </c>
      <c r="W489" t="str">
        <f t="shared" si="315"/>
        <v/>
      </c>
      <c r="X489" t="str">
        <f t="shared" si="316"/>
        <v/>
      </c>
      <c r="Y489" t="str">
        <f t="shared" si="317"/>
        <v/>
      </c>
      <c r="Z489" t="str">
        <f t="shared" si="318"/>
        <v/>
      </c>
      <c r="AA489" t="str">
        <f t="shared" si="319"/>
        <v/>
      </c>
      <c r="AB489" t="str">
        <f t="shared" si="320"/>
        <v/>
      </c>
      <c r="AC489" t="str">
        <f t="shared" si="321"/>
        <v/>
      </c>
      <c r="AD489" t="str">
        <f t="shared" si="322"/>
        <v/>
      </c>
      <c r="AE489" t="str">
        <f t="shared" si="323"/>
        <v/>
      </c>
      <c r="AF489" t="str">
        <f t="shared" si="324"/>
        <v/>
      </c>
      <c r="AG489" t="str">
        <f t="shared" si="325"/>
        <v/>
      </c>
      <c r="AH489" t="str">
        <f t="shared" si="326"/>
        <v/>
      </c>
      <c r="AI489" t="str">
        <f t="shared" si="327"/>
        <v/>
      </c>
      <c r="AJ489" t="str">
        <f t="shared" si="328"/>
        <v/>
      </c>
      <c r="AK489" t="str">
        <f t="shared" si="329"/>
        <v/>
      </c>
      <c r="AL489" t="str">
        <f t="shared" si="330"/>
        <v/>
      </c>
      <c r="AM489" t="str">
        <f t="shared" si="331"/>
        <v/>
      </c>
      <c r="AN489" t="str">
        <f t="shared" si="332"/>
        <v/>
      </c>
      <c r="AO489" t="str">
        <f t="shared" si="333"/>
        <v/>
      </c>
      <c r="AP489" t="str">
        <f t="shared" si="334"/>
        <v/>
      </c>
      <c r="AQ489" t="str">
        <f t="shared" si="335"/>
        <v/>
      </c>
      <c r="AR489" t="str">
        <f t="shared" si="336"/>
        <v/>
      </c>
      <c r="AS489" t="str">
        <f t="shared" si="337"/>
        <v/>
      </c>
      <c r="AT489" t="str">
        <f t="shared" si="338"/>
        <v/>
      </c>
      <c r="AU489" t="str">
        <f t="shared" si="339"/>
        <v/>
      </c>
      <c r="AV489" t="str">
        <f t="shared" si="340"/>
        <v/>
      </c>
      <c r="AW489" t="str">
        <f t="shared" si="341"/>
        <v/>
      </c>
      <c r="AX489" t="str">
        <f t="shared" si="342"/>
        <v/>
      </c>
      <c r="AY489" t="str">
        <f t="shared" si="343"/>
        <v/>
      </c>
      <c r="AZ489" t="str">
        <f>IF(OR($A489="",$A489&lt;&gt;Ficha!$C$4),"",COUNTIF($A$2:$A489,Ficha!$C$4))</f>
        <v/>
      </c>
    </row>
    <row r="490" spans="1:52">
      <c r="A490" s="7" t="str">
        <f>IF(INDEX(Banco!$A:$A,ROW())="","",INDEX(Banco!$A:$A,ROW()))</f>
        <v/>
      </c>
      <c r="B490" s="7" t="str">
        <f>IF(INDEX(Banco!$B:$B,ROW())="","",INDEX(Banco!$B:$B,ROW()))</f>
        <v/>
      </c>
      <c r="C490" s="7" t="str">
        <f>IF(INDEX(Banco!$C:$C,ROW())="","",INDEX(Banco!$C:$C,ROW()))</f>
        <v/>
      </c>
      <c r="D490" s="8" t="str">
        <f>IF(INDEX(Banco!$D:$D,ROW())="","",INDEX(Banco!$D:$D,ROW()))</f>
        <v/>
      </c>
      <c r="E490" s="8" t="str">
        <f>IF(INDEX(Banco!$E:$E,ROW())="","",INDEX(Banco!$E:$E,ROW()))</f>
        <v/>
      </c>
      <c r="F490" s="9" t="str">
        <f>IF(INDEX(Banco!$F:$F,ROW())="","",INDEX(Banco!$F:$F,ROW()))</f>
        <v/>
      </c>
      <c r="G490" s="9" t="str">
        <f>IF(INDEX(Banco!$G:$G,ROW())="","",INDEX(Banco!$G:$G,ROW()))</f>
        <v/>
      </c>
      <c r="H490" s="7" t="str">
        <f>IF(INDEX(Banco!$H:$H,ROW())="","",INDEX(Banco!$H:$H,ROW()))</f>
        <v/>
      </c>
      <c r="I490" t="str">
        <f t="shared" si="301"/>
        <v/>
      </c>
      <c r="J490" s="10" t="str">
        <f t="shared" si="302"/>
        <v/>
      </c>
      <c r="K490" s="11" t="str">
        <f t="shared" si="303"/>
        <v>—</v>
      </c>
      <c r="L490" t="str">
        <f t="shared" si="304"/>
        <v/>
      </c>
      <c r="M490" s="11" t="str">
        <f t="shared" si="305"/>
        <v>—</v>
      </c>
      <c r="N490" t="str">
        <f t="shared" si="306"/>
        <v/>
      </c>
      <c r="O490" s="11" t="str">
        <f t="shared" si="307"/>
        <v>—</v>
      </c>
      <c r="P490" t="str">
        <f t="shared" si="308"/>
        <v/>
      </c>
      <c r="Q490" s="11" t="str">
        <f t="shared" si="309"/>
        <v>—</v>
      </c>
      <c r="R490" t="str">
        <f t="shared" si="310"/>
        <v/>
      </c>
      <c r="S490" t="str">
        <f t="shared" si="311"/>
        <v/>
      </c>
      <c r="T490" t="str">
        <f t="shared" si="312"/>
        <v/>
      </c>
      <c r="U490" t="str">
        <f t="shared" si="313"/>
        <v/>
      </c>
      <c r="V490" t="str">
        <f t="shared" si="314"/>
        <v/>
      </c>
      <c r="W490" t="str">
        <f t="shared" si="315"/>
        <v/>
      </c>
      <c r="X490" t="str">
        <f t="shared" si="316"/>
        <v/>
      </c>
      <c r="Y490" t="str">
        <f t="shared" si="317"/>
        <v/>
      </c>
      <c r="Z490" t="str">
        <f t="shared" si="318"/>
        <v/>
      </c>
      <c r="AA490" t="str">
        <f t="shared" si="319"/>
        <v/>
      </c>
      <c r="AB490" t="str">
        <f t="shared" si="320"/>
        <v/>
      </c>
      <c r="AC490" t="str">
        <f t="shared" si="321"/>
        <v/>
      </c>
      <c r="AD490" t="str">
        <f t="shared" si="322"/>
        <v/>
      </c>
      <c r="AE490" t="str">
        <f t="shared" si="323"/>
        <v/>
      </c>
      <c r="AF490" t="str">
        <f t="shared" si="324"/>
        <v/>
      </c>
      <c r="AG490" t="str">
        <f t="shared" si="325"/>
        <v/>
      </c>
      <c r="AH490" t="str">
        <f t="shared" si="326"/>
        <v/>
      </c>
      <c r="AI490" t="str">
        <f t="shared" si="327"/>
        <v/>
      </c>
      <c r="AJ490" t="str">
        <f t="shared" si="328"/>
        <v/>
      </c>
      <c r="AK490" t="str">
        <f t="shared" si="329"/>
        <v/>
      </c>
      <c r="AL490" t="str">
        <f t="shared" si="330"/>
        <v/>
      </c>
      <c r="AM490" t="str">
        <f t="shared" si="331"/>
        <v/>
      </c>
      <c r="AN490" t="str">
        <f t="shared" si="332"/>
        <v/>
      </c>
      <c r="AO490" t="str">
        <f t="shared" si="333"/>
        <v/>
      </c>
      <c r="AP490" t="str">
        <f t="shared" si="334"/>
        <v/>
      </c>
      <c r="AQ490" t="str">
        <f t="shared" si="335"/>
        <v/>
      </c>
      <c r="AR490" t="str">
        <f t="shared" si="336"/>
        <v/>
      </c>
      <c r="AS490" t="str">
        <f t="shared" si="337"/>
        <v/>
      </c>
      <c r="AT490" t="str">
        <f t="shared" si="338"/>
        <v/>
      </c>
      <c r="AU490" t="str">
        <f t="shared" si="339"/>
        <v/>
      </c>
      <c r="AV490" t="str">
        <f t="shared" si="340"/>
        <v/>
      </c>
      <c r="AW490" t="str">
        <f t="shared" si="341"/>
        <v/>
      </c>
      <c r="AX490" t="str">
        <f t="shared" si="342"/>
        <v/>
      </c>
      <c r="AY490" t="str">
        <f t="shared" si="343"/>
        <v/>
      </c>
      <c r="AZ490" t="str">
        <f>IF(OR($A490="",$A490&lt;&gt;Ficha!$C$4),"",COUNTIF($A$2:$A490,Ficha!$C$4))</f>
        <v/>
      </c>
    </row>
    <row r="491" spans="1:52">
      <c r="A491" s="7" t="str">
        <f>IF(INDEX(Banco!$A:$A,ROW())="","",INDEX(Banco!$A:$A,ROW()))</f>
        <v/>
      </c>
      <c r="B491" s="7" t="str">
        <f>IF(INDEX(Banco!$B:$B,ROW())="","",INDEX(Banco!$B:$B,ROW()))</f>
        <v/>
      </c>
      <c r="C491" s="7" t="str">
        <f>IF(INDEX(Banco!$C:$C,ROW())="","",INDEX(Banco!$C:$C,ROW()))</f>
        <v/>
      </c>
      <c r="D491" s="8" t="str">
        <f>IF(INDEX(Banco!$D:$D,ROW())="","",INDEX(Banco!$D:$D,ROW()))</f>
        <v/>
      </c>
      <c r="E491" s="8" t="str">
        <f>IF(INDEX(Banco!$E:$E,ROW())="","",INDEX(Banco!$E:$E,ROW()))</f>
        <v/>
      </c>
      <c r="F491" s="9" t="str">
        <f>IF(INDEX(Banco!$F:$F,ROW())="","",INDEX(Banco!$F:$F,ROW()))</f>
        <v/>
      </c>
      <c r="G491" s="9" t="str">
        <f>IF(INDEX(Banco!$G:$G,ROW())="","",INDEX(Banco!$G:$G,ROW()))</f>
        <v/>
      </c>
      <c r="H491" s="7" t="str">
        <f>IF(INDEX(Banco!$H:$H,ROW())="","",INDEX(Banco!$H:$H,ROW()))</f>
        <v/>
      </c>
      <c r="I491" t="str">
        <f t="shared" si="301"/>
        <v/>
      </c>
      <c r="J491" s="10" t="str">
        <f t="shared" si="302"/>
        <v/>
      </c>
      <c r="K491" s="11" t="str">
        <f t="shared" si="303"/>
        <v>—</v>
      </c>
      <c r="L491" t="str">
        <f t="shared" si="304"/>
        <v/>
      </c>
      <c r="M491" s="11" t="str">
        <f t="shared" si="305"/>
        <v>—</v>
      </c>
      <c r="N491" t="str">
        <f t="shared" si="306"/>
        <v/>
      </c>
      <c r="O491" s="11" t="str">
        <f t="shared" si="307"/>
        <v>—</v>
      </c>
      <c r="P491" t="str">
        <f t="shared" si="308"/>
        <v/>
      </c>
      <c r="Q491" s="11" t="str">
        <f t="shared" si="309"/>
        <v>—</v>
      </c>
      <c r="R491" t="str">
        <f t="shared" si="310"/>
        <v/>
      </c>
      <c r="S491" t="str">
        <f t="shared" si="311"/>
        <v/>
      </c>
      <c r="T491" t="str">
        <f t="shared" si="312"/>
        <v/>
      </c>
      <c r="U491" t="str">
        <f t="shared" si="313"/>
        <v/>
      </c>
      <c r="V491" t="str">
        <f t="shared" si="314"/>
        <v/>
      </c>
      <c r="W491" t="str">
        <f t="shared" si="315"/>
        <v/>
      </c>
      <c r="X491" t="str">
        <f t="shared" si="316"/>
        <v/>
      </c>
      <c r="Y491" t="str">
        <f t="shared" si="317"/>
        <v/>
      </c>
      <c r="Z491" t="str">
        <f t="shared" si="318"/>
        <v/>
      </c>
      <c r="AA491" t="str">
        <f t="shared" si="319"/>
        <v/>
      </c>
      <c r="AB491" t="str">
        <f t="shared" si="320"/>
        <v/>
      </c>
      <c r="AC491" t="str">
        <f t="shared" si="321"/>
        <v/>
      </c>
      <c r="AD491" t="str">
        <f t="shared" si="322"/>
        <v/>
      </c>
      <c r="AE491" t="str">
        <f t="shared" si="323"/>
        <v/>
      </c>
      <c r="AF491" t="str">
        <f t="shared" si="324"/>
        <v/>
      </c>
      <c r="AG491" t="str">
        <f t="shared" si="325"/>
        <v/>
      </c>
      <c r="AH491" t="str">
        <f t="shared" si="326"/>
        <v/>
      </c>
      <c r="AI491" t="str">
        <f t="shared" si="327"/>
        <v/>
      </c>
      <c r="AJ491" t="str">
        <f t="shared" si="328"/>
        <v/>
      </c>
      <c r="AK491" t="str">
        <f t="shared" si="329"/>
        <v/>
      </c>
      <c r="AL491" t="str">
        <f t="shared" si="330"/>
        <v/>
      </c>
      <c r="AM491" t="str">
        <f t="shared" si="331"/>
        <v/>
      </c>
      <c r="AN491" t="str">
        <f t="shared" si="332"/>
        <v/>
      </c>
      <c r="AO491" t="str">
        <f t="shared" si="333"/>
        <v/>
      </c>
      <c r="AP491" t="str">
        <f t="shared" si="334"/>
        <v/>
      </c>
      <c r="AQ491" t="str">
        <f t="shared" si="335"/>
        <v/>
      </c>
      <c r="AR491" t="str">
        <f t="shared" si="336"/>
        <v/>
      </c>
      <c r="AS491" t="str">
        <f t="shared" si="337"/>
        <v/>
      </c>
      <c r="AT491" t="str">
        <f t="shared" si="338"/>
        <v/>
      </c>
      <c r="AU491" t="str">
        <f t="shared" si="339"/>
        <v/>
      </c>
      <c r="AV491" t="str">
        <f t="shared" si="340"/>
        <v/>
      </c>
      <c r="AW491" t="str">
        <f t="shared" si="341"/>
        <v/>
      </c>
      <c r="AX491" t="str">
        <f t="shared" si="342"/>
        <v/>
      </c>
      <c r="AY491" t="str">
        <f t="shared" si="343"/>
        <v/>
      </c>
      <c r="AZ491" t="str">
        <f>IF(OR($A491="",$A491&lt;&gt;Ficha!$C$4),"",COUNTIF($A$2:$A491,Ficha!$C$4))</f>
        <v/>
      </c>
    </row>
    <row r="492" spans="1:52">
      <c r="A492" s="7" t="str">
        <f>IF(INDEX(Banco!$A:$A,ROW())="","",INDEX(Banco!$A:$A,ROW()))</f>
        <v/>
      </c>
      <c r="B492" s="7" t="str">
        <f>IF(INDEX(Banco!$B:$B,ROW())="","",INDEX(Banco!$B:$B,ROW()))</f>
        <v/>
      </c>
      <c r="C492" s="7" t="str">
        <f>IF(INDEX(Banco!$C:$C,ROW())="","",INDEX(Banco!$C:$C,ROW()))</f>
        <v/>
      </c>
      <c r="D492" s="8" t="str">
        <f>IF(INDEX(Banco!$D:$D,ROW())="","",INDEX(Banco!$D:$D,ROW()))</f>
        <v/>
      </c>
      <c r="E492" s="8" t="str">
        <f>IF(INDEX(Banco!$E:$E,ROW())="","",INDEX(Banco!$E:$E,ROW()))</f>
        <v/>
      </c>
      <c r="F492" s="9" t="str">
        <f>IF(INDEX(Banco!$F:$F,ROW())="","",INDEX(Banco!$F:$F,ROW()))</f>
        <v/>
      </c>
      <c r="G492" s="9" t="str">
        <f>IF(INDEX(Banco!$G:$G,ROW())="","",INDEX(Banco!$G:$G,ROW()))</f>
        <v/>
      </c>
      <c r="H492" s="7" t="str">
        <f>IF(INDEX(Banco!$H:$H,ROW())="","",INDEX(Banco!$H:$H,ROW()))</f>
        <v/>
      </c>
      <c r="I492" t="str">
        <f t="shared" si="301"/>
        <v/>
      </c>
      <c r="J492" s="10" t="str">
        <f t="shared" si="302"/>
        <v/>
      </c>
      <c r="K492" s="11" t="str">
        <f t="shared" si="303"/>
        <v>—</v>
      </c>
      <c r="L492" t="str">
        <f t="shared" si="304"/>
        <v/>
      </c>
      <c r="M492" s="11" t="str">
        <f t="shared" si="305"/>
        <v>—</v>
      </c>
      <c r="N492" t="str">
        <f t="shared" si="306"/>
        <v/>
      </c>
      <c r="O492" s="11" t="str">
        <f t="shared" si="307"/>
        <v>—</v>
      </c>
      <c r="P492" t="str">
        <f t="shared" si="308"/>
        <v/>
      </c>
      <c r="Q492" s="11" t="str">
        <f t="shared" si="309"/>
        <v>—</v>
      </c>
      <c r="R492" t="str">
        <f t="shared" si="310"/>
        <v/>
      </c>
      <c r="S492" t="str">
        <f t="shared" si="311"/>
        <v/>
      </c>
      <c r="T492" t="str">
        <f t="shared" si="312"/>
        <v/>
      </c>
      <c r="U492" t="str">
        <f t="shared" si="313"/>
        <v/>
      </c>
      <c r="V492" t="str">
        <f t="shared" si="314"/>
        <v/>
      </c>
      <c r="W492" t="str">
        <f t="shared" si="315"/>
        <v/>
      </c>
      <c r="X492" t="str">
        <f t="shared" si="316"/>
        <v/>
      </c>
      <c r="Y492" t="str">
        <f t="shared" si="317"/>
        <v/>
      </c>
      <c r="Z492" t="str">
        <f t="shared" si="318"/>
        <v/>
      </c>
      <c r="AA492" t="str">
        <f t="shared" si="319"/>
        <v/>
      </c>
      <c r="AB492" t="str">
        <f t="shared" si="320"/>
        <v/>
      </c>
      <c r="AC492" t="str">
        <f t="shared" si="321"/>
        <v/>
      </c>
      <c r="AD492" t="str">
        <f t="shared" si="322"/>
        <v/>
      </c>
      <c r="AE492" t="str">
        <f t="shared" si="323"/>
        <v/>
      </c>
      <c r="AF492" t="str">
        <f t="shared" si="324"/>
        <v/>
      </c>
      <c r="AG492" t="str">
        <f t="shared" si="325"/>
        <v/>
      </c>
      <c r="AH492" t="str">
        <f t="shared" si="326"/>
        <v/>
      </c>
      <c r="AI492" t="str">
        <f t="shared" si="327"/>
        <v/>
      </c>
      <c r="AJ492" t="str">
        <f t="shared" si="328"/>
        <v/>
      </c>
      <c r="AK492" t="str">
        <f t="shared" si="329"/>
        <v/>
      </c>
      <c r="AL492" t="str">
        <f t="shared" si="330"/>
        <v/>
      </c>
      <c r="AM492" t="str">
        <f t="shared" si="331"/>
        <v/>
      </c>
      <c r="AN492" t="str">
        <f t="shared" si="332"/>
        <v/>
      </c>
      <c r="AO492" t="str">
        <f t="shared" si="333"/>
        <v/>
      </c>
      <c r="AP492" t="str">
        <f t="shared" si="334"/>
        <v/>
      </c>
      <c r="AQ492" t="str">
        <f t="shared" si="335"/>
        <v/>
      </c>
      <c r="AR492" t="str">
        <f t="shared" si="336"/>
        <v/>
      </c>
      <c r="AS492" t="str">
        <f t="shared" si="337"/>
        <v/>
      </c>
      <c r="AT492" t="str">
        <f t="shared" si="338"/>
        <v/>
      </c>
      <c r="AU492" t="str">
        <f t="shared" si="339"/>
        <v/>
      </c>
      <c r="AV492" t="str">
        <f t="shared" si="340"/>
        <v/>
      </c>
      <c r="AW492" t="str">
        <f t="shared" si="341"/>
        <v/>
      </c>
      <c r="AX492" t="str">
        <f t="shared" si="342"/>
        <v/>
      </c>
      <c r="AY492" t="str">
        <f t="shared" si="343"/>
        <v/>
      </c>
      <c r="AZ492" t="str">
        <f>IF(OR($A492="",$A492&lt;&gt;Ficha!$C$4),"",COUNTIF($A$2:$A492,Ficha!$C$4))</f>
        <v/>
      </c>
    </row>
    <row r="493" spans="1:52">
      <c r="A493" s="7" t="str">
        <f>IF(INDEX(Banco!$A:$A,ROW())="","",INDEX(Banco!$A:$A,ROW()))</f>
        <v/>
      </c>
      <c r="B493" s="7" t="str">
        <f>IF(INDEX(Banco!$B:$B,ROW())="","",INDEX(Banco!$B:$B,ROW()))</f>
        <v/>
      </c>
      <c r="C493" s="7" t="str">
        <f>IF(INDEX(Banco!$C:$C,ROW())="","",INDEX(Banco!$C:$C,ROW()))</f>
        <v/>
      </c>
      <c r="D493" s="8" t="str">
        <f>IF(INDEX(Banco!$D:$D,ROW())="","",INDEX(Banco!$D:$D,ROW()))</f>
        <v/>
      </c>
      <c r="E493" s="8" t="str">
        <f>IF(INDEX(Banco!$E:$E,ROW())="","",INDEX(Banco!$E:$E,ROW()))</f>
        <v/>
      </c>
      <c r="F493" s="9" t="str">
        <f>IF(INDEX(Banco!$F:$F,ROW())="","",INDEX(Banco!$F:$F,ROW()))</f>
        <v/>
      </c>
      <c r="G493" s="9" t="str">
        <f>IF(INDEX(Banco!$G:$G,ROW())="","",INDEX(Banco!$G:$G,ROW()))</f>
        <v/>
      </c>
      <c r="H493" s="7" t="str">
        <f>IF(INDEX(Banco!$H:$H,ROW())="","",INDEX(Banco!$H:$H,ROW()))</f>
        <v/>
      </c>
      <c r="I493" t="str">
        <f t="shared" si="301"/>
        <v/>
      </c>
      <c r="J493" s="10" t="str">
        <f t="shared" si="302"/>
        <v/>
      </c>
      <c r="K493" s="11" t="str">
        <f t="shared" si="303"/>
        <v>—</v>
      </c>
      <c r="L493" t="str">
        <f t="shared" si="304"/>
        <v/>
      </c>
      <c r="M493" s="11" t="str">
        <f t="shared" si="305"/>
        <v>—</v>
      </c>
      <c r="N493" t="str">
        <f t="shared" si="306"/>
        <v/>
      </c>
      <c r="O493" s="11" t="str">
        <f t="shared" si="307"/>
        <v>—</v>
      </c>
      <c r="P493" t="str">
        <f t="shared" si="308"/>
        <v/>
      </c>
      <c r="Q493" s="11" t="str">
        <f t="shared" si="309"/>
        <v>—</v>
      </c>
      <c r="R493" t="str">
        <f t="shared" si="310"/>
        <v/>
      </c>
      <c r="S493" t="str">
        <f t="shared" si="311"/>
        <v/>
      </c>
      <c r="T493" t="str">
        <f t="shared" si="312"/>
        <v/>
      </c>
      <c r="U493" t="str">
        <f t="shared" si="313"/>
        <v/>
      </c>
      <c r="V493" t="str">
        <f t="shared" si="314"/>
        <v/>
      </c>
      <c r="W493" t="str">
        <f t="shared" si="315"/>
        <v/>
      </c>
      <c r="X493" t="str">
        <f t="shared" si="316"/>
        <v/>
      </c>
      <c r="Y493" t="str">
        <f t="shared" si="317"/>
        <v/>
      </c>
      <c r="Z493" t="str">
        <f t="shared" si="318"/>
        <v/>
      </c>
      <c r="AA493" t="str">
        <f t="shared" si="319"/>
        <v/>
      </c>
      <c r="AB493" t="str">
        <f t="shared" si="320"/>
        <v/>
      </c>
      <c r="AC493" t="str">
        <f t="shared" si="321"/>
        <v/>
      </c>
      <c r="AD493" t="str">
        <f t="shared" si="322"/>
        <v/>
      </c>
      <c r="AE493" t="str">
        <f t="shared" si="323"/>
        <v/>
      </c>
      <c r="AF493" t="str">
        <f t="shared" si="324"/>
        <v/>
      </c>
      <c r="AG493" t="str">
        <f t="shared" si="325"/>
        <v/>
      </c>
      <c r="AH493" t="str">
        <f t="shared" si="326"/>
        <v/>
      </c>
      <c r="AI493" t="str">
        <f t="shared" si="327"/>
        <v/>
      </c>
      <c r="AJ493" t="str">
        <f t="shared" si="328"/>
        <v/>
      </c>
      <c r="AK493" t="str">
        <f t="shared" si="329"/>
        <v/>
      </c>
      <c r="AL493" t="str">
        <f t="shared" si="330"/>
        <v/>
      </c>
      <c r="AM493" t="str">
        <f t="shared" si="331"/>
        <v/>
      </c>
      <c r="AN493" t="str">
        <f t="shared" si="332"/>
        <v/>
      </c>
      <c r="AO493" t="str">
        <f t="shared" si="333"/>
        <v/>
      </c>
      <c r="AP493" t="str">
        <f t="shared" si="334"/>
        <v/>
      </c>
      <c r="AQ493" t="str">
        <f t="shared" si="335"/>
        <v/>
      </c>
      <c r="AR493" t="str">
        <f t="shared" si="336"/>
        <v/>
      </c>
      <c r="AS493" t="str">
        <f t="shared" si="337"/>
        <v/>
      </c>
      <c r="AT493" t="str">
        <f t="shared" si="338"/>
        <v/>
      </c>
      <c r="AU493" t="str">
        <f t="shared" si="339"/>
        <v/>
      </c>
      <c r="AV493" t="str">
        <f t="shared" si="340"/>
        <v/>
      </c>
      <c r="AW493" t="str">
        <f t="shared" si="341"/>
        <v/>
      </c>
      <c r="AX493" t="str">
        <f t="shared" si="342"/>
        <v/>
      </c>
      <c r="AY493" t="str">
        <f t="shared" si="343"/>
        <v/>
      </c>
      <c r="AZ493" t="str">
        <f>IF(OR($A493="",$A493&lt;&gt;Ficha!$C$4),"",COUNTIF($A$2:$A493,Ficha!$C$4))</f>
        <v/>
      </c>
    </row>
    <row r="494" spans="1:52">
      <c r="A494" s="7" t="str">
        <f>IF(INDEX(Banco!$A:$A,ROW())="","",INDEX(Banco!$A:$A,ROW()))</f>
        <v/>
      </c>
      <c r="B494" s="7" t="str">
        <f>IF(INDEX(Banco!$B:$B,ROW())="","",INDEX(Banco!$B:$B,ROW()))</f>
        <v/>
      </c>
      <c r="C494" s="7" t="str">
        <f>IF(INDEX(Banco!$C:$C,ROW())="","",INDEX(Banco!$C:$C,ROW()))</f>
        <v/>
      </c>
      <c r="D494" s="8" t="str">
        <f>IF(INDEX(Banco!$D:$D,ROW())="","",INDEX(Banco!$D:$D,ROW()))</f>
        <v/>
      </c>
      <c r="E494" s="8" t="str">
        <f>IF(INDEX(Banco!$E:$E,ROW())="","",INDEX(Banco!$E:$E,ROW()))</f>
        <v/>
      </c>
      <c r="F494" s="9" t="str">
        <f>IF(INDEX(Banco!$F:$F,ROW())="","",INDEX(Banco!$F:$F,ROW()))</f>
        <v/>
      </c>
      <c r="G494" s="9" t="str">
        <f>IF(INDEX(Banco!$G:$G,ROW())="","",INDEX(Banco!$G:$G,ROW()))</f>
        <v/>
      </c>
      <c r="H494" s="7" t="str">
        <f>IF(INDEX(Banco!$H:$H,ROW())="","",INDEX(Banco!$H:$H,ROW()))</f>
        <v/>
      </c>
      <c r="I494" t="str">
        <f t="shared" si="301"/>
        <v/>
      </c>
      <c r="J494" s="10" t="str">
        <f t="shared" si="302"/>
        <v/>
      </c>
      <c r="K494" s="11" t="str">
        <f t="shared" si="303"/>
        <v>—</v>
      </c>
      <c r="L494" t="str">
        <f t="shared" si="304"/>
        <v/>
      </c>
      <c r="M494" s="11" t="str">
        <f t="shared" si="305"/>
        <v>—</v>
      </c>
      <c r="N494" t="str">
        <f t="shared" si="306"/>
        <v/>
      </c>
      <c r="O494" s="11" t="str">
        <f t="shared" si="307"/>
        <v>—</v>
      </c>
      <c r="P494" t="str">
        <f t="shared" si="308"/>
        <v/>
      </c>
      <c r="Q494" s="11" t="str">
        <f t="shared" si="309"/>
        <v>—</v>
      </c>
      <c r="R494" t="str">
        <f t="shared" si="310"/>
        <v/>
      </c>
      <c r="S494" t="str">
        <f t="shared" si="311"/>
        <v/>
      </c>
      <c r="T494" t="str">
        <f t="shared" si="312"/>
        <v/>
      </c>
      <c r="U494" t="str">
        <f t="shared" si="313"/>
        <v/>
      </c>
      <c r="V494" t="str">
        <f t="shared" si="314"/>
        <v/>
      </c>
      <c r="W494" t="str">
        <f t="shared" si="315"/>
        <v/>
      </c>
      <c r="X494" t="str">
        <f t="shared" si="316"/>
        <v/>
      </c>
      <c r="Y494" t="str">
        <f t="shared" si="317"/>
        <v/>
      </c>
      <c r="Z494" t="str">
        <f t="shared" si="318"/>
        <v/>
      </c>
      <c r="AA494" t="str">
        <f t="shared" si="319"/>
        <v/>
      </c>
      <c r="AB494" t="str">
        <f t="shared" si="320"/>
        <v/>
      </c>
      <c r="AC494" t="str">
        <f t="shared" si="321"/>
        <v/>
      </c>
      <c r="AD494" t="str">
        <f t="shared" si="322"/>
        <v/>
      </c>
      <c r="AE494" t="str">
        <f t="shared" si="323"/>
        <v/>
      </c>
      <c r="AF494" t="str">
        <f t="shared" si="324"/>
        <v/>
      </c>
      <c r="AG494" t="str">
        <f t="shared" si="325"/>
        <v/>
      </c>
      <c r="AH494" t="str">
        <f t="shared" si="326"/>
        <v/>
      </c>
      <c r="AI494" t="str">
        <f t="shared" si="327"/>
        <v/>
      </c>
      <c r="AJ494" t="str">
        <f t="shared" si="328"/>
        <v/>
      </c>
      <c r="AK494" t="str">
        <f t="shared" si="329"/>
        <v/>
      </c>
      <c r="AL494" t="str">
        <f t="shared" si="330"/>
        <v/>
      </c>
      <c r="AM494" t="str">
        <f t="shared" si="331"/>
        <v/>
      </c>
      <c r="AN494" t="str">
        <f t="shared" si="332"/>
        <v/>
      </c>
      <c r="AO494" t="str">
        <f t="shared" si="333"/>
        <v/>
      </c>
      <c r="AP494" t="str">
        <f t="shared" si="334"/>
        <v/>
      </c>
      <c r="AQ494" t="str">
        <f t="shared" si="335"/>
        <v/>
      </c>
      <c r="AR494" t="str">
        <f t="shared" si="336"/>
        <v/>
      </c>
      <c r="AS494" t="str">
        <f t="shared" si="337"/>
        <v/>
      </c>
      <c r="AT494" t="str">
        <f t="shared" si="338"/>
        <v/>
      </c>
      <c r="AU494" t="str">
        <f t="shared" si="339"/>
        <v/>
      </c>
      <c r="AV494" t="str">
        <f t="shared" si="340"/>
        <v/>
      </c>
      <c r="AW494" t="str">
        <f t="shared" si="341"/>
        <v/>
      </c>
      <c r="AX494" t="str">
        <f t="shared" si="342"/>
        <v/>
      </c>
      <c r="AY494" t="str">
        <f t="shared" si="343"/>
        <v/>
      </c>
      <c r="AZ494" t="str">
        <f>IF(OR($A494="",$A494&lt;&gt;Ficha!$C$4),"",COUNTIF($A$2:$A494,Ficha!$C$4))</f>
        <v/>
      </c>
    </row>
    <row r="495" spans="1:52">
      <c r="A495" s="7" t="str">
        <f>IF(INDEX(Banco!$A:$A,ROW())="","",INDEX(Banco!$A:$A,ROW()))</f>
        <v/>
      </c>
      <c r="B495" s="7" t="str">
        <f>IF(INDEX(Banco!$B:$B,ROW())="","",INDEX(Banco!$B:$B,ROW()))</f>
        <v/>
      </c>
      <c r="C495" s="7" t="str">
        <f>IF(INDEX(Banco!$C:$C,ROW())="","",INDEX(Banco!$C:$C,ROW()))</f>
        <v/>
      </c>
      <c r="D495" s="8" t="str">
        <f>IF(INDEX(Banco!$D:$D,ROW())="","",INDEX(Banco!$D:$D,ROW()))</f>
        <v/>
      </c>
      <c r="E495" s="8" t="str">
        <f>IF(INDEX(Banco!$E:$E,ROW())="","",INDEX(Banco!$E:$E,ROW()))</f>
        <v/>
      </c>
      <c r="F495" s="9" t="str">
        <f>IF(INDEX(Banco!$F:$F,ROW())="","",INDEX(Banco!$F:$F,ROW()))</f>
        <v/>
      </c>
      <c r="G495" s="9" t="str">
        <f>IF(INDEX(Banco!$G:$G,ROW())="","",INDEX(Banco!$G:$G,ROW()))</f>
        <v/>
      </c>
      <c r="H495" s="7" t="str">
        <f>IF(INDEX(Banco!$H:$H,ROW())="","",INDEX(Banco!$H:$H,ROW()))</f>
        <v/>
      </c>
      <c r="I495" t="str">
        <f t="shared" si="301"/>
        <v/>
      </c>
      <c r="J495" s="10" t="str">
        <f t="shared" si="302"/>
        <v/>
      </c>
      <c r="K495" s="11" t="str">
        <f t="shared" si="303"/>
        <v>—</v>
      </c>
      <c r="L495" t="str">
        <f t="shared" si="304"/>
        <v/>
      </c>
      <c r="M495" s="11" t="str">
        <f t="shared" si="305"/>
        <v>—</v>
      </c>
      <c r="N495" t="str">
        <f t="shared" si="306"/>
        <v/>
      </c>
      <c r="O495" s="11" t="str">
        <f t="shared" si="307"/>
        <v>—</v>
      </c>
      <c r="P495" t="str">
        <f t="shared" si="308"/>
        <v/>
      </c>
      <c r="Q495" s="11" t="str">
        <f t="shared" si="309"/>
        <v>—</v>
      </c>
      <c r="R495" t="str">
        <f t="shared" si="310"/>
        <v/>
      </c>
      <c r="S495" t="str">
        <f t="shared" si="311"/>
        <v/>
      </c>
      <c r="T495" t="str">
        <f t="shared" si="312"/>
        <v/>
      </c>
      <c r="U495" t="str">
        <f t="shared" si="313"/>
        <v/>
      </c>
      <c r="V495" t="str">
        <f t="shared" si="314"/>
        <v/>
      </c>
      <c r="W495" t="str">
        <f t="shared" si="315"/>
        <v/>
      </c>
      <c r="X495" t="str">
        <f t="shared" si="316"/>
        <v/>
      </c>
      <c r="Y495" t="str">
        <f t="shared" si="317"/>
        <v/>
      </c>
      <c r="Z495" t="str">
        <f t="shared" si="318"/>
        <v/>
      </c>
      <c r="AA495" t="str">
        <f t="shared" si="319"/>
        <v/>
      </c>
      <c r="AB495" t="str">
        <f t="shared" si="320"/>
        <v/>
      </c>
      <c r="AC495" t="str">
        <f t="shared" si="321"/>
        <v/>
      </c>
      <c r="AD495" t="str">
        <f t="shared" si="322"/>
        <v/>
      </c>
      <c r="AE495" t="str">
        <f t="shared" si="323"/>
        <v/>
      </c>
      <c r="AF495" t="str">
        <f t="shared" si="324"/>
        <v/>
      </c>
      <c r="AG495" t="str">
        <f t="shared" si="325"/>
        <v/>
      </c>
      <c r="AH495" t="str">
        <f t="shared" si="326"/>
        <v/>
      </c>
      <c r="AI495" t="str">
        <f t="shared" si="327"/>
        <v/>
      </c>
      <c r="AJ495" t="str">
        <f t="shared" si="328"/>
        <v/>
      </c>
      <c r="AK495" t="str">
        <f t="shared" si="329"/>
        <v/>
      </c>
      <c r="AL495" t="str">
        <f t="shared" si="330"/>
        <v/>
      </c>
      <c r="AM495" t="str">
        <f t="shared" si="331"/>
        <v/>
      </c>
      <c r="AN495" t="str">
        <f t="shared" si="332"/>
        <v/>
      </c>
      <c r="AO495" t="str">
        <f t="shared" si="333"/>
        <v/>
      </c>
      <c r="AP495" t="str">
        <f t="shared" si="334"/>
        <v/>
      </c>
      <c r="AQ495" t="str">
        <f t="shared" si="335"/>
        <v/>
      </c>
      <c r="AR495" t="str">
        <f t="shared" si="336"/>
        <v/>
      </c>
      <c r="AS495" t="str">
        <f t="shared" si="337"/>
        <v/>
      </c>
      <c r="AT495" t="str">
        <f t="shared" si="338"/>
        <v/>
      </c>
      <c r="AU495" t="str">
        <f t="shared" si="339"/>
        <v/>
      </c>
      <c r="AV495" t="str">
        <f t="shared" si="340"/>
        <v/>
      </c>
      <c r="AW495" t="str">
        <f t="shared" si="341"/>
        <v/>
      </c>
      <c r="AX495" t="str">
        <f t="shared" si="342"/>
        <v/>
      </c>
      <c r="AY495" t="str">
        <f t="shared" si="343"/>
        <v/>
      </c>
      <c r="AZ495" t="str">
        <f>IF(OR($A495="",$A495&lt;&gt;Ficha!$C$4),"",COUNTIF($A$2:$A495,Ficha!$C$4))</f>
        <v/>
      </c>
    </row>
    <row r="496" spans="1:52">
      <c r="A496" s="7" t="str">
        <f>IF(INDEX(Banco!$A:$A,ROW())="","",INDEX(Banco!$A:$A,ROW()))</f>
        <v/>
      </c>
      <c r="B496" s="7" t="str">
        <f>IF(INDEX(Banco!$B:$B,ROW())="","",INDEX(Banco!$B:$B,ROW()))</f>
        <v/>
      </c>
      <c r="C496" s="7" t="str">
        <f>IF(INDEX(Banco!$C:$C,ROW())="","",INDEX(Banco!$C:$C,ROW()))</f>
        <v/>
      </c>
      <c r="D496" s="8" t="str">
        <f>IF(INDEX(Banco!$D:$D,ROW())="","",INDEX(Banco!$D:$D,ROW()))</f>
        <v/>
      </c>
      <c r="E496" s="8" t="str">
        <f>IF(INDEX(Banco!$E:$E,ROW())="","",INDEX(Banco!$E:$E,ROW()))</f>
        <v/>
      </c>
      <c r="F496" s="9" t="str">
        <f>IF(INDEX(Banco!$F:$F,ROW())="","",INDEX(Banco!$F:$F,ROW()))</f>
        <v/>
      </c>
      <c r="G496" s="9" t="str">
        <f>IF(INDEX(Banco!$G:$G,ROW())="","",INDEX(Banco!$G:$G,ROW()))</f>
        <v/>
      </c>
      <c r="H496" s="7" t="str">
        <f>IF(INDEX(Banco!$H:$H,ROW())="","",INDEX(Banco!$H:$H,ROW()))</f>
        <v/>
      </c>
      <c r="I496" t="str">
        <f t="shared" si="301"/>
        <v/>
      </c>
      <c r="J496" s="10" t="str">
        <f t="shared" si="302"/>
        <v/>
      </c>
      <c r="K496" s="11" t="str">
        <f t="shared" si="303"/>
        <v>—</v>
      </c>
      <c r="L496" t="str">
        <f t="shared" si="304"/>
        <v/>
      </c>
      <c r="M496" s="11" t="str">
        <f t="shared" si="305"/>
        <v>—</v>
      </c>
      <c r="N496" t="str">
        <f t="shared" si="306"/>
        <v/>
      </c>
      <c r="O496" s="11" t="str">
        <f t="shared" si="307"/>
        <v>—</v>
      </c>
      <c r="P496" t="str">
        <f t="shared" si="308"/>
        <v/>
      </c>
      <c r="Q496" s="11" t="str">
        <f t="shared" si="309"/>
        <v>—</v>
      </c>
      <c r="R496" t="str">
        <f t="shared" si="310"/>
        <v/>
      </c>
      <c r="S496" t="str">
        <f t="shared" si="311"/>
        <v/>
      </c>
      <c r="T496" t="str">
        <f t="shared" si="312"/>
        <v/>
      </c>
      <c r="U496" t="str">
        <f t="shared" si="313"/>
        <v/>
      </c>
      <c r="V496" t="str">
        <f t="shared" si="314"/>
        <v/>
      </c>
      <c r="W496" t="str">
        <f t="shared" si="315"/>
        <v/>
      </c>
      <c r="X496" t="str">
        <f t="shared" si="316"/>
        <v/>
      </c>
      <c r="Y496" t="str">
        <f t="shared" si="317"/>
        <v/>
      </c>
      <c r="Z496" t="str">
        <f t="shared" si="318"/>
        <v/>
      </c>
      <c r="AA496" t="str">
        <f t="shared" si="319"/>
        <v/>
      </c>
      <c r="AB496" t="str">
        <f t="shared" si="320"/>
        <v/>
      </c>
      <c r="AC496" t="str">
        <f t="shared" si="321"/>
        <v/>
      </c>
      <c r="AD496" t="str">
        <f t="shared" si="322"/>
        <v/>
      </c>
      <c r="AE496" t="str">
        <f t="shared" si="323"/>
        <v/>
      </c>
      <c r="AF496" t="str">
        <f t="shared" si="324"/>
        <v/>
      </c>
      <c r="AG496" t="str">
        <f t="shared" si="325"/>
        <v/>
      </c>
      <c r="AH496" t="str">
        <f t="shared" si="326"/>
        <v/>
      </c>
      <c r="AI496" t="str">
        <f t="shared" si="327"/>
        <v/>
      </c>
      <c r="AJ496" t="str">
        <f t="shared" si="328"/>
        <v/>
      </c>
      <c r="AK496" t="str">
        <f t="shared" si="329"/>
        <v/>
      </c>
      <c r="AL496" t="str">
        <f t="shared" si="330"/>
        <v/>
      </c>
      <c r="AM496" t="str">
        <f t="shared" si="331"/>
        <v/>
      </c>
      <c r="AN496" t="str">
        <f t="shared" si="332"/>
        <v/>
      </c>
      <c r="AO496" t="str">
        <f t="shared" si="333"/>
        <v/>
      </c>
      <c r="AP496" t="str">
        <f t="shared" si="334"/>
        <v/>
      </c>
      <c r="AQ496" t="str">
        <f t="shared" si="335"/>
        <v/>
      </c>
      <c r="AR496" t="str">
        <f t="shared" si="336"/>
        <v/>
      </c>
      <c r="AS496" t="str">
        <f t="shared" si="337"/>
        <v/>
      </c>
      <c r="AT496" t="str">
        <f t="shared" si="338"/>
        <v/>
      </c>
      <c r="AU496" t="str">
        <f t="shared" si="339"/>
        <v/>
      </c>
      <c r="AV496" t="str">
        <f t="shared" si="340"/>
        <v/>
      </c>
      <c r="AW496" t="str">
        <f t="shared" si="341"/>
        <v/>
      </c>
      <c r="AX496" t="str">
        <f t="shared" si="342"/>
        <v/>
      </c>
      <c r="AY496" t="str">
        <f t="shared" si="343"/>
        <v/>
      </c>
      <c r="AZ496" t="str">
        <f>IF(OR($A496="",$A496&lt;&gt;Ficha!$C$4),"",COUNTIF($A$2:$A496,Ficha!$C$4))</f>
        <v/>
      </c>
    </row>
    <row r="497" spans="1:52">
      <c r="A497" s="7" t="str">
        <f>IF(INDEX(Banco!$A:$A,ROW())="","",INDEX(Banco!$A:$A,ROW()))</f>
        <v/>
      </c>
      <c r="B497" s="7" t="str">
        <f>IF(INDEX(Banco!$B:$B,ROW())="","",INDEX(Banco!$B:$B,ROW()))</f>
        <v/>
      </c>
      <c r="C497" s="7" t="str">
        <f>IF(INDEX(Banco!$C:$C,ROW())="","",INDEX(Banco!$C:$C,ROW()))</f>
        <v/>
      </c>
      <c r="D497" s="8" t="str">
        <f>IF(INDEX(Banco!$D:$D,ROW())="","",INDEX(Banco!$D:$D,ROW()))</f>
        <v/>
      </c>
      <c r="E497" s="8" t="str">
        <f>IF(INDEX(Banco!$E:$E,ROW())="","",INDEX(Banco!$E:$E,ROW()))</f>
        <v/>
      </c>
      <c r="F497" s="9" t="str">
        <f>IF(INDEX(Banco!$F:$F,ROW())="","",INDEX(Banco!$F:$F,ROW()))</f>
        <v/>
      </c>
      <c r="G497" s="9" t="str">
        <f>IF(INDEX(Banco!$G:$G,ROW())="","",INDEX(Banco!$G:$G,ROW()))</f>
        <v/>
      </c>
      <c r="H497" s="7" t="str">
        <f>IF(INDEX(Banco!$H:$H,ROW())="","",INDEX(Banco!$H:$H,ROW()))</f>
        <v/>
      </c>
      <c r="I497" t="str">
        <f t="shared" si="301"/>
        <v/>
      </c>
      <c r="J497" s="10" t="str">
        <f t="shared" si="302"/>
        <v/>
      </c>
      <c r="K497" s="11" t="str">
        <f t="shared" si="303"/>
        <v>—</v>
      </c>
      <c r="L497" t="str">
        <f t="shared" si="304"/>
        <v/>
      </c>
      <c r="M497" s="11" t="str">
        <f t="shared" si="305"/>
        <v>—</v>
      </c>
      <c r="N497" t="str">
        <f t="shared" si="306"/>
        <v/>
      </c>
      <c r="O497" s="11" t="str">
        <f t="shared" si="307"/>
        <v>—</v>
      </c>
      <c r="P497" t="str">
        <f t="shared" si="308"/>
        <v/>
      </c>
      <c r="Q497" s="11" t="str">
        <f t="shared" si="309"/>
        <v>—</v>
      </c>
      <c r="R497" t="str">
        <f t="shared" si="310"/>
        <v/>
      </c>
      <c r="S497" t="str">
        <f t="shared" si="311"/>
        <v/>
      </c>
      <c r="T497" t="str">
        <f t="shared" si="312"/>
        <v/>
      </c>
      <c r="U497" t="str">
        <f t="shared" si="313"/>
        <v/>
      </c>
      <c r="V497" t="str">
        <f t="shared" si="314"/>
        <v/>
      </c>
      <c r="W497" t="str">
        <f t="shared" si="315"/>
        <v/>
      </c>
      <c r="X497" t="str">
        <f t="shared" si="316"/>
        <v/>
      </c>
      <c r="Y497" t="str">
        <f t="shared" si="317"/>
        <v/>
      </c>
      <c r="Z497" t="str">
        <f t="shared" si="318"/>
        <v/>
      </c>
      <c r="AA497" t="str">
        <f t="shared" si="319"/>
        <v/>
      </c>
      <c r="AB497" t="str">
        <f t="shared" si="320"/>
        <v/>
      </c>
      <c r="AC497" t="str">
        <f t="shared" si="321"/>
        <v/>
      </c>
      <c r="AD497" t="str">
        <f t="shared" si="322"/>
        <v/>
      </c>
      <c r="AE497" t="str">
        <f t="shared" si="323"/>
        <v/>
      </c>
      <c r="AF497" t="str">
        <f t="shared" si="324"/>
        <v/>
      </c>
      <c r="AG497" t="str">
        <f t="shared" si="325"/>
        <v/>
      </c>
      <c r="AH497" t="str">
        <f t="shared" si="326"/>
        <v/>
      </c>
      <c r="AI497" t="str">
        <f t="shared" si="327"/>
        <v/>
      </c>
      <c r="AJ497" t="str">
        <f t="shared" si="328"/>
        <v/>
      </c>
      <c r="AK497" t="str">
        <f t="shared" si="329"/>
        <v/>
      </c>
      <c r="AL497" t="str">
        <f t="shared" si="330"/>
        <v/>
      </c>
      <c r="AM497" t="str">
        <f t="shared" si="331"/>
        <v/>
      </c>
      <c r="AN497" t="str">
        <f t="shared" si="332"/>
        <v/>
      </c>
      <c r="AO497" t="str">
        <f t="shared" si="333"/>
        <v/>
      </c>
      <c r="AP497" t="str">
        <f t="shared" si="334"/>
        <v/>
      </c>
      <c r="AQ497" t="str">
        <f t="shared" si="335"/>
        <v/>
      </c>
      <c r="AR497" t="str">
        <f t="shared" si="336"/>
        <v/>
      </c>
      <c r="AS497" t="str">
        <f t="shared" si="337"/>
        <v/>
      </c>
      <c r="AT497" t="str">
        <f t="shared" si="338"/>
        <v/>
      </c>
      <c r="AU497" t="str">
        <f t="shared" si="339"/>
        <v/>
      </c>
      <c r="AV497" t="str">
        <f t="shared" si="340"/>
        <v/>
      </c>
      <c r="AW497" t="str">
        <f t="shared" si="341"/>
        <v/>
      </c>
      <c r="AX497" t="str">
        <f t="shared" si="342"/>
        <v/>
      </c>
      <c r="AY497" t="str">
        <f t="shared" si="343"/>
        <v/>
      </c>
      <c r="AZ497" t="str">
        <f>IF(OR($A497="",$A497&lt;&gt;Ficha!$C$4),"",COUNTIF($A$2:$A497,Ficha!$C$4))</f>
        <v/>
      </c>
    </row>
    <row r="498" spans="1:52">
      <c r="A498" s="7" t="str">
        <f>IF(INDEX(Banco!$A:$A,ROW())="","",INDEX(Banco!$A:$A,ROW()))</f>
        <v/>
      </c>
      <c r="B498" s="7" t="str">
        <f>IF(INDEX(Banco!$B:$B,ROW())="","",INDEX(Banco!$B:$B,ROW()))</f>
        <v/>
      </c>
      <c r="C498" s="7" t="str">
        <f>IF(INDEX(Banco!$C:$C,ROW())="","",INDEX(Banco!$C:$C,ROW()))</f>
        <v/>
      </c>
      <c r="D498" s="8" t="str">
        <f>IF(INDEX(Banco!$D:$D,ROW())="","",INDEX(Banco!$D:$D,ROW()))</f>
        <v/>
      </c>
      <c r="E498" s="8" t="str">
        <f>IF(INDEX(Banco!$E:$E,ROW())="","",INDEX(Banco!$E:$E,ROW()))</f>
        <v/>
      </c>
      <c r="F498" s="9" t="str">
        <f>IF(INDEX(Banco!$F:$F,ROW())="","",INDEX(Banco!$F:$F,ROW()))</f>
        <v/>
      </c>
      <c r="G498" s="9" t="str">
        <f>IF(INDEX(Banco!$G:$G,ROW())="","",INDEX(Banco!$G:$G,ROW()))</f>
        <v/>
      </c>
      <c r="H498" s="7" t="str">
        <f>IF(INDEX(Banco!$H:$H,ROW())="","",INDEX(Banco!$H:$H,ROW()))</f>
        <v/>
      </c>
      <c r="I498" t="str">
        <f t="shared" si="301"/>
        <v/>
      </c>
      <c r="J498" s="10" t="str">
        <f t="shared" si="302"/>
        <v/>
      </c>
      <c r="K498" s="11" t="str">
        <f t="shared" si="303"/>
        <v>—</v>
      </c>
      <c r="L498" t="str">
        <f t="shared" si="304"/>
        <v/>
      </c>
      <c r="M498" s="11" t="str">
        <f t="shared" si="305"/>
        <v>—</v>
      </c>
      <c r="N498" t="str">
        <f t="shared" si="306"/>
        <v/>
      </c>
      <c r="O498" s="11" t="str">
        <f t="shared" si="307"/>
        <v>—</v>
      </c>
      <c r="P498" t="str">
        <f t="shared" si="308"/>
        <v/>
      </c>
      <c r="Q498" s="11" t="str">
        <f t="shared" si="309"/>
        <v>—</v>
      </c>
      <c r="R498" t="str">
        <f t="shared" si="310"/>
        <v/>
      </c>
      <c r="S498" t="str">
        <f t="shared" si="311"/>
        <v/>
      </c>
      <c r="T498" t="str">
        <f t="shared" si="312"/>
        <v/>
      </c>
      <c r="U498" t="str">
        <f t="shared" si="313"/>
        <v/>
      </c>
      <c r="V498" t="str">
        <f t="shared" si="314"/>
        <v/>
      </c>
      <c r="W498" t="str">
        <f t="shared" si="315"/>
        <v/>
      </c>
      <c r="X498" t="str">
        <f t="shared" si="316"/>
        <v/>
      </c>
      <c r="Y498" t="str">
        <f t="shared" si="317"/>
        <v/>
      </c>
      <c r="Z498" t="str">
        <f t="shared" si="318"/>
        <v/>
      </c>
      <c r="AA498" t="str">
        <f t="shared" si="319"/>
        <v/>
      </c>
      <c r="AB498" t="str">
        <f t="shared" si="320"/>
        <v/>
      </c>
      <c r="AC498" t="str">
        <f t="shared" si="321"/>
        <v/>
      </c>
      <c r="AD498" t="str">
        <f t="shared" si="322"/>
        <v/>
      </c>
      <c r="AE498" t="str">
        <f t="shared" si="323"/>
        <v/>
      </c>
      <c r="AF498" t="str">
        <f t="shared" si="324"/>
        <v/>
      </c>
      <c r="AG498" t="str">
        <f t="shared" si="325"/>
        <v/>
      </c>
      <c r="AH498" t="str">
        <f t="shared" si="326"/>
        <v/>
      </c>
      <c r="AI498" t="str">
        <f t="shared" si="327"/>
        <v/>
      </c>
      <c r="AJ498" t="str">
        <f t="shared" si="328"/>
        <v/>
      </c>
      <c r="AK498" t="str">
        <f t="shared" si="329"/>
        <v/>
      </c>
      <c r="AL498" t="str">
        <f t="shared" si="330"/>
        <v/>
      </c>
      <c r="AM498" t="str">
        <f t="shared" si="331"/>
        <v/>
      </c>
      <c r="AN498" t="str">
        <f t="shared" si="332"/>
        <v/>
      </c>
      <c r="AO498" t="str">
        <f t="shared" si="333"/>
        <v/>
      </c>
      <c r="AP498" t="str">
        <f t="shared" si="334"/>
        <v/>
      </c>
      <c r="AQ498" t="str">
        <f t="shared" si="335"/>
        <v/>
      </c>
      <c r="AR498" t="str">
        <f t="shared" si="336"/>
        <v/>
      </c>
      <c r="AS498" t="str">
        <f t="shared" si="337"/>
        <v/>
      </c>
      <c r="AT498" t="str">
        <f t="shared" si="338"/>
        <v/>
      </c>
      <c r="AU498" t="str">
        <f t="shared" si="339"/>
        <v/>
      </c>
      <c r="AV498" t="str">
        <f t="shared" si="340"/>
        <v/>
      </c>
      <c r="AW498" t="str">
        <f t="shared" si="341"/>
        <v/>
      </c>
      <c r="AX498" t="str">
        <f t="shared" si="342"/>
        <v/>
      </c>
      <c r="AY498" t="str">
        <f t="shared" si="343"/>
        <v/>
      </c>
      <c r="AZ498" t="str">
        <f>IF(OR($A498="",$A498&lt;&gt;Ficha!$C$4),"",COUNTIF($A$2:$A498,Ficha!$C$4))</f>
        <v/>
      </c>
    </row>
    <row r="499" spans="1:52">
      <c r="A499" s="7" t="str">
        <f>IF(INDEX(Banco!$A:$A,ROW())="","",INDEX(Banco!$A:$A,ROW()))</f>
        <v/>
      </c>
      <c r="B499" s="7" t="str">
        <f>IF(INDEX(Banco!$B:$B,ROW())="","",INDEX(Banco!$B:$B,ROW()))</f>
        <v/>
      </c>
      <c r="C499" s="7" t="str">
        <f>IF(INDEX(Banco!$C:$C,ROW())="","",INDEX(Banco!$C:$C,ROW()))</f>
        <v/>
      </c>
      <c r="D499" s="8" t="str">
        <f>IF(INDEX(Banco!$D:$D,ROW())="","",INDEX(Banco!$D:$D,ROW()))</f>
        <v/>
      </c>
      <c r="E499" s="8" t="str">
        <f>IF(INDEX(Banco!$E:$E,ROW())="","",INDEX(Banco!$E:$E,ROW()))</f>
        <v/>
      </c>
      <c r="F499" s="9" t="str">
        <f>IF(INDEX(Banco!$F:$F,ROW())="","",INDEX(Banco!$F:$F,ROW()))</f>
        <v/>
      </c>
      <c r="G499" s="9" t="str">
        <f>IF(INDEX(Banco!$G:$G,ROW())="","",INDEX(Banco!$G:$G,ROW()))</f>
        <v/>
      </c>
      <c r="H499" s="7" t="str">
        <f>IF(INDEX(Banco!$H:$H,ROW())="","",INDEX(Banco!$H:$H,ROW()))</f>
        <v/>
      </c>
      <c r="I499" t="str">
        <f t="shared" si="301"/>
        <v/>
      </c>
      <c r="J499" s="10" t="str">
        <f t="shared" si="302"/>
        <v/>
      </c>
      <c r="K499" s="11" t="str">
        <f t="shared" si="303"/>
        <v>—</v>
      </c>
      <c r="L499" t="str">
        <f t="shared" si="304"/>
        <v/>
      </c>
      <c r="M499" s="11" t="str">
        <f t="shared" si="305"/>
        <v>—</v>
      </c>
      <c r="N499" t="str">
        <f t="shared" si="306"/>
        <v/>
      </c>
      <c r="O499" s="11" t="str">
        <f t="shared" si="307"/>
        <v>—</v>
      </c>
      <c r="P499" t="str">
        <f t="shared" si="308"/>
        <v/>
      </c>
      <c r="Q499" s="11" t="str">
        <f t="shared" si="309"/>
        <v>—</v>
      </c>
      <c r="R499" t="str">
        <f t="shared" si="310"/>
        <v/>
      </c>
      <c r="S499" t="str">
        <f t="shared" si="311"/>
        <v/>
      </c>
      <c r="T499" t="str">
        <f t="shared" si="312"/>
        <v/>
      </c>
      <c r="U499" t="str">
        <f t="shared" si="313"/>
        <v/>
      </c>
      <c r="V499" t="str">
        <f t="shared" si="314"/>
        <v/>
      </c>
      <c r="W499" t="str">
        <f t="shared" si="315"/>
        <v/>
      </c>
      <c r="X499" t="str">
        <f t="shared" si="316"/>
        <v/>
      </c>
      <c r="Y499" t="str">
        <f t="shared" si="317"/>
        <v/>
      </c>
      <c r="Z499" t="str">
        <f t="shared" si="318"/>
        <v/>
      </c>
      <c r="AA499" t="str">
        <f t="shared" si="319"/>
        <v/>
      </c>
      <c r="AB499" t="str">
        <f t="shared" si="320"/>
        <v/>
      </c>
      <c r="AC499" t="str">
        <f t="shared" si="321"/>
        <v/>
      </c>
      <c r="AD499" t="str">
        <f t="shared" si="322"/>
        <v/>
      </c>
      <c r="AE499" t="str">
        <f t="shared" si="323"/>
        <v/>
      </c>
      <c r="AF499" t="str">
        <f t="shared" si="324"/>
        <v/>
      </c>
      <c r="AG499" t="str">
        <f t="shared" si="325"/>
        <v/>
      </c>
      <c r="AH499" t="str">
        <f t="shared" si="326"/>
        <v/>
      </c>
      <c r="AI499" t="str">
        <f t="shared" si="327"/>
        <v/>
      </c>
      <c r="AJ499" t="str">
        <f t="shared" si="328"/>
        <v/>
      </c>
      <c r="AK499" t="str">
        <f t="shared" si="329"/>
        <v/>
      </c>
      <c r="AL499" t="str">
        <f t="shared" si="330"/>
        <v/>
      </c>
      <c r="AM499" t="str">
        <f t="shared" si="331"/>
        <v/>
      </c>
      <c r="AN499" t="str">
        <f t="shared" si="332"/>
        <v/>
      </c>
      <c r="AO499" t="str">
        <f t="shared" si="333"/>
        <v/>
      </c>
      <c r="AP499" t="str">
        <f t="shared" si="334"/>
        <v/>
      </c>
      <c r="AQ499" t="str">
        <f t="shared" si="335"/>
        <v/>
      </c>
      <c r="AR499" t="str">
        <f t="shared" si="336"/>
        <v/>
      </c>
      <c r="AS499" t="str">
        <f t="shared" si="337"/>
        <v/>
      </c>
      <c r="AT499" t="str">
        <f t="shared" si="338"/>
        <v/>
      </c>
      <c r="AU499" t="str">
        <f t="shared" si="339"/>
        <v/>
      </c>
      <c r="AV499" t="str">
        <f t="shared" si="340"/>
        <v/>
      </c>
      <c r="AW499" t="str">
        <f t="shared" si="341"/>
        <v/>
      </c>
      <c r="AX499" t="str">
        <f t="shared" si="342"/>
        <v/>
      </c>
      <c r="AY499" t="str">
        <f t="shared" si="343"/>
        <v/>
      </c>
      <c r="AZ499" t="str">
        <f>IF(OR($A499="",$A499&lt;&gt;Ficha!$C$4),"",COUNTIF($A$2:$A499,Ficha!$C$4))</f>
        <v/>
      </c>
    </row>
    <row r="500" spans="1:52">
      <c r="A500" s="7" t="str">
        <f>IF(INDEX(Banco!$A:$A,ROW())="","",INDEX(Banco!$A:$A,ROW()))</f>
        <v/>
      </c>
      <c r="B500" s="7" t="str">
        <f>IF(INDEX(Banco!$B:$B,ROW())="","",INDEX(Banco!$B:$B,ROW()))</f>
        <v/>
      </c>
      <c r="C500" s="7" t="str">
        <f>IF(INDEX(Banco!$C:$C,ROW())="","",INDEX(Banco!$C:$C,ROW()))</f>
        <v/>
      </c>
      <c r="D500" s="8" t="str">
        <f>IF(INDEX(Banco!$D:$D,ROW())="","",INDEX(Banco!$D:$D,ROW()))</f>
        <v/>
      </c>
      <c r="E500" s="8" t="str">
        <f>IF(INDEX(Banco!$E:$E,ROW())="","",INDEX(Banco!$E:$E,ROW()))</f>
        <v/>
      </c>
      <c r="F500" s="9" t="str">
        <f>IF(INDEX(Banco!$F:$F,ROW())="","",INDEX(Banco!$F:$F,ROW()))</f>
        <v/>
      </c>
      <c r="G500" s="9" t="str">
        <f>IF(INDEX(Banco!$G:$G,ROW())="","",INDEX(Banco!$G:$G,ROW()))</f>
        <v/>
      </c>
      <c r="H500" s="7" t="str">
        <f>IF(INDEX(Banco!$H:$H,ROW())="","",INDEX(Banco!$H:$H,ROW()))</f>
        <v/>
      </c>
      <c r="I500" t="str">
        <f t="shared" si="301"/>
        <v/>
      </c>
      <c r="J500" s="10" t="str">
        <f t="shared" si="302"/>
        <v/>
      </c>
      <c r="K500" s="11" t="str">
        <f t="shared" si="303"/>
        <v>—</v>
      </c>
      <c r="L500" t="str">
        <f t="shared" si="304"/>
        <v/>
      </c>
      <c r="M500" s="11" t="str">
        <f t="shared" si="305"/>
        <v>—</v>
      </c>
      <c r="N500" t="str">
        <f t="shared" si="306"/>
        <v/>
      </c>
      <c r="O500" s="11" t="str">
        <f t="shared" si="307"/>
        <v>—</v>
      </c>
      <c r="P500" t="str">
        <f t="shared" si="308"/>
        <v/>
      </c>
      <c r="Q500" s="11" t="str">
        <f t="shared" si="309"/>
        <v>—</v>
      </c>
      <c r="R500" t="str">
        <f t="shared" si="310"/>
        <v/>
      </c>
      <c r="S500" t="str">
        <f t="shared" si="311"/>
        <v/>
      </c>
      <c r="T500" t="str">
        <f t="shared" si="312"/>
        <v/>
      </c>
      <c r="U500" t="str">
        <f t="shared" si="313"/>
        <v/>
      </c>
      <c r="V500" t="str">
        <f t="shared" si="314"/>
        <v/>
      </c>
      <c r="W500" t="str">
        <f t="shared" si="315"/>
        <v/>
      </c>
      <c r="X500" t="str">
        <f t="shared" si="316"/>
        <v/>
      </c>
      <c r="Y500" t="str">
        <f t="shared" si="317"/>
        <v/>
      </c>
      <c r="Z500" t="str">
        <f t="shared" si="318"/>
        <v/>
      </c>
      <c r="AA500" t="str">
        <f t="shared" si="319"/>
        <v/>
      </c>
      <c r="AB500" t="str">
        <f t="shared" si="320"/>
        <v/>
      </c>
      <c r="AC500" t="str">
        <f t="shared" si="321"/>
        <v/>
      </c>
      <c r="AD500" t="str">
        <f t="shared" si="322"/>
        <v/>
      </c>
      <c r="AE500" t="str">
        <f t="shared" si="323"/>
        <v/>
      </c>
      <c r="AF500" t="str">
        <f t="shared" si="324"/>
        <v/>
      </c>
      <c r="AG500" t="str">
        <f t="shared" si="325"/>
        <v/>
      </c>
      <c r="AH500" t="str">
        <f t="shared" si="326"/>
        <v/>
      </c>
      <c r="AI500" t="str">
        <f t="shared" si="327"/>
        <v/>
      </c>
      <c r="AJ500" t="str">
        <f t="shared" si="328"/>
        <v/>
      </c>
      <c r="AK500" t="str">
        <f t="shared" si="329"/>
        <v/>
      </c>
      <c r="AL500" t="str">
        <f t="shared" si="330"/>
        <v/>
      </c>
      <c r="AM500" t="str">
        <f t="shared" si="331"/>
        <v/>
      </c>
      <c r="AN500" t="str">
        <f t="shared" si="332"/>
        <v/>
      </c>
      <c r="AO500" t="str">
        <f t="shared" si="333"/>
        <v/>
      </c>
      <c r="AP500" t="str">
        <f t="shared" si="334"/>
        <v/>
      </c>
      <c r="AQ500" t="str">
        <f t="shared" si="335"/>
        <v/>
      </c>
      <c r="AR500" t="str">
        <f t="shared" si="336"/>
        <v/>
      </c>
      <c r="AS500" t="str">
        <f t="shared" si="337"/>
        <v/>
      </c>
      <c r="AT500" t="str">
        <f t="shared" si="338"/>
        <v/>
      </c>
      <c r="AU500" t="str">
        <f t="shared" si="339"/>
        <v/>
      </c>
      <c r="AV500" t="str">
        <f t="shared" si="340"/>
        <v/>
      </c>
      <c r="AW500" t="str">
        <f t="shared" si="341"/>
        <v/>
      </c>
      <c r="AX500" t="str">
        <f t="shared" si="342"/>
        <v/>
      </c>
      <c r="AY500" t="str">
        <f t="shared" si="343"/>
        <v/>
      </c>
      <c r="AZ500" t="str">
        <f>IF(OR($A500="",$A500&lt;&gt;Ficha!$C$4),"",COUNTIF($A$2:$A500,Ficha!$C$4))</f>
        <v/>
      </c>
    </row>
    <row r="501" spans="1:52">
      <c r="A501" s="7" t="str">
        <f>IF(INDEX(Banco!$A:$A,ROW())="","",INDEX(Banco!$A:$A,ROW()))</f>
        <v/>
      </c>
      <c r="B501" s="7" t="str">
        <f>IF(INDEX(Banco!$B:$B,ROW())="","",INDEX(Banco!$B:$B,ROW()))</f>
        <v/>
      </c>
      <c r="C501" s="7" t="str">
        <f>IF(INDEX(Banco!$C:$C,ROW())="","",INDEX(Banco!$C:$C,ROW()))</f>
        <v/>
      </c>
      <c r="D501" s="8" t="str">
        <f>IF(INDEX(Banco!$D:$D,ROW())="","",INDEX(Banco!$D:$D,ROW()))</f>
        <v/>
      </c>
      <c r="E501" s="8" t="str">
        <f>IF(INDEX(Banco!$E:$E,ROW())="","",INDEX(Banco!$E:$E,ROW()))</f>
        <v/>
      </c>
      <c r="F501" s="9" t="str">
        <f>IF(INDEX(Banco!$F:$F,ROW())="","",INDEX(Banco!$F:$F,ROW()))</f>
        <v/>
      </c>
      <c r="G501" s="9" t="str">
        <f>IF(INDEX(Banco!$G:$G,ROW())="","",INDEX(Banco!$G:$G,ROW()))</f>
        <v/>
      </c>
      <c r="H501" s="7" t="str">
        <f>IF(INDEX(Banco!$H:$H,ROW())="","",INDEX(Banco!$H:$H,ROW()))</f>
        <v/>
      </c>
      <c r="I501" t="str">
        <f t="shared" si="301"/>
        <v/>
      </c>
      <c r="J501" s="10" t="str">
        <f t="shared" si="302"/>
        <v/>
      </c>
      <c r="K501" s="11" t="str">
        <f t="shared" si="303"/>
        <v>—</v>
      </c>
      <c r="L501" t="str">
        <f t="shared" si="304"/>
        <v/>
      </c>
      <c r="M501" s="11" t="str">
        <f t="shared" si="305"/>
        <v>—</v>
      </c>
      <c r="N501" t="str">
        <f t="shared" si="306"/>
        <v/>
      </c>
      <c r="O501" s="11" t="str">
        <f t="shared" si="307"/>
        <v>—</v>
      </c>
      <c r="P501" t="str">
        <f t="shared" si="308"/>
        <v/>
      </c>
      <c r="Q501" s="11" t="str">
        <f t="shared" si="309"/>
        <v>—</v>
      </c>
      <c r="R501" t="str">
        <f t="shared" si="310"/>
        <v/>
      </c>
      <c r="S501" t="str">
        <f t="shared" si="311"/>
        <v/>
      </c>
      <c r="T501" t="str">
        <f t="shared" si="312"/>
        <v/>
      </c>
      <c r="U501" t="str">
        <f t="shared" si="313"/>
        <v/>
      </c>
      <c r="V501" t="str">
        <f t="shared" si="314"/>
        <v/>
      </c>
      <c r="W501" t="str">
        <f t="shared" si="315"/>
        <v/>
      </c>
      <c r="X501" t="str">
        <f t="shared" si="316"/>
        <v/>
      </c>
      <c r="Y501" t="str">
        <f t="shared" si="317"/>
        <v/>
      </c>
      <c r="Z501" t="str">
        <f t="shared" si="318"/>
        <v/>
      </c>
      <c r="AA501" t="str">
        <f t="shared" si="319"/>
        <v/>
      </c>
      <c r="AB501" t="str">
        <f t="shared" si="320"/>
        <v/>
      </c>
      <c r="AC501" t="str">
        <f t="shared" si="321"/>
        <v/>
      </c>
      <c r="AD501" t="str">
        <f t="shared" si="322"/>
        <v/>
      </c>
      <c r="AE501" t="str">
        <f t="shared" si="323"/>
        <v/>
      </c>
      <c r="AF501" t="str">
        <f t="shared" si="324"/>
        <v/>
      </c>
      <c r="AG501" t="str">
        <f t="shared" si="325"/>
        <v/>
      </c>
      <c r="AH501" t="str">
        <f t="shared" si="326"/>
        <v/>
      </c>
      <c r="AI501" t="str">
        <f t="shared" si="327"/>
        <v/>
      </c>
      <c r="AJ501" t="str">
        <f t="shared" si="328"/>
        <v/>
      </c>
      <c r="AK501" t="str">
        <f t="shared" si="329"/>
        <v/>
      </c>
      <c r="AL501" t="str">
        <f t="shared" si="330"/>
        <v/>
      </c>
      <c r="AM501" t="str">
        <f t="shared" si="331"/>
        <v/>
      </c>
      <c r="AN501" t="str">
        <f t="shared" si="332"/>
        <v/>
      </c>
      <c r="AO501" t="str">
        <f t="shared" si="333"/>
        <v/>
      </c>
      <c r="AP501" t="str">
        <f t="shared" si="334"/>
        <v/>
      </c>
      <c r="AQ501" t="str">
        <f t="shared" si="335"/>
        <v/>
      </c>
      <c r="AR501" t="str">
        <f t="shared" si="336"/>
        <v/>
      </c>
      <c r="AS501" t="str">
        <f t="shared" si="337"/>
        <v/>
      </c>
      <c r="AT501" t="str">
        <f t="shared" si="338"/>
        <v/>
      </c>
      <c r="AU501" t="str">
        <f t="shared" si="339"/>
        <v/>
      </c>
      <c r="AV501" t="str">
        <f t="shared" si="340"/>
        <v/>
      </c>
      <c r="AW501" t="str">
        <f t="shared" si="341"/>
        <v/>
      </c>
      <c r="AX501" t="str">
        <f t="shared" si="342"/>
        <v/>
      </c>
      <c r="AY501" t="str">
        <f t="shared" si="343"/>
        <v/>
      </c>
      <c r="AZ501" t="str">
        <f>IF(OR($A501="",$A501&lt;&gt;Ficha!$C$4),"",COUNTIF($A$2:$A501,Ficha!$C$4))</f>
        <v/>
      </c>
    </row>
    <row r="502" spans="1:52">
      <c r="A502" s="7" t="str">
        <f>IF(INDEX(Banco!$A:$A,ROW())="","",INDEX(Banco!$A:$A,ROW()))</f>
        <v/>
      </c>
      <c r="B502" s="7" t="str">
        <f>IF(INDEX(Banco!$B:$B,ROW())="","",INDEX(Banco!$B:$B,ROW()))</f>
        <v/>
      </c>
      <c r="C502" s="7" t="str">
        <f>IF(INDEX(Banco!$C:$C,ROW())="","",INDEX(Banco!$C:$C,ROW()))</f>
        <v/>
      </c>
      <c r="D502" s="8" t="str">
        <f>IF(INDEX(Banco!$D:$D,ROW())="","",INDEX(Banco!$D:$D,ROW()))</f>
        <v/>
      </c>
      <c r="E502" s="8" t="str">
        <f>IF(INDEX(Banco!$E:$E,ROW())="","",INDEX(Banco!$E:$E,ROW()))</f>
        <v/>
      </c>
      <c r="F502" s="9" t="str">
        <f>IF(INDEX(Banco!$F:$F,ROW())="","",INDEX(Banco!$F:$F,ROW()))</f>
        <v/>
      </c>
      <c r="G502" s="9" t="str">
        <f>IF(INDEX(Banco!$G:$G,ROW())="","",INDEX(Banco!$G:$G,ROW()))</f>
        <v/>
      </c>
      <c r="H502" s="7" t="str">
        <f>IF(INDEX(Banco!$H:$H,ROW())="","",INDEX(Banco!$H:$H,ROW()))</f>
        <v/>
      </c>
      <c r="I502" t="str">
        <f t="shared" si="301"/>
        <v/>
      </c>
      <c r="J502" s="10" t="str">
        <f t="shared" si="302"/>
        <v/>
      </c>
      <c r="K502" s="11" t="str">
        <f t="shared" si="303"/>
        <v>—</v>
      </c>
      <c r="L502" t="str">
        <f t="shared" si="304"/>
        <v/>
      </c>
      <c r="M502" s="11" t="str">
        <f t="shared" si="305"/>
        <v>—</v>
      </c>
      <c r="N502" t="str">
        <f t="shared" si="306"/>
        <v/>
      </c>
      <c r="O502" s="11" t="str">
        <f t="shared" si="307"/>
        <v>—</v>
      </c>
      <c r="P502" t="str">
        <f t="shared" si="308"/>
        <v/>
      </c>
      <c r="Q502" s="11" t="str">
        <f t="shared" si="309"/>
        <v>—</v>
      </c>
      <c r="R502" t="str">
        <f t="shared" si="310"/>
        <v/>
      </c>
      <c r="S502" t="str">
        <f t="shared" si="311"/>
        <v/>
      </c>
      <c r="T502" t="str">
        <f t="shared" si="312"/>
        <v/>
      </c>
      <c r="U502" t="str">
        <f t="shared" si="313"/>
        <v/>
      </c>
      <c r="V502" t="str">
        <f t="shared" si="314"/>
        <v/>
      </c>
      <c r="W502" t="str">
        <f t="shared" si="315"/>
        <v/>
      </c>
      <c r="X502" t="str">
        <f t="shared" si="316"/>
        <v/>
      </c>
      <c r="Y502" t="str">
        <f t="shared" si="317"/>
        <v/>
      </c>
      <c r="Z502" t="str">
        <f t="shared" si="318"/>
        <v/>
      </c>
      <c r="AA502" t="str">
        <f t="shared" si="319"/>
        <v/>
      </c>
      <c r="AB502" t="str">
        <f t="shared" si="320"/>
        <v/>
      </c>
      <c r="AC502" t="str">
        <f t="shared" si="321"/>
        <v/>
      </c>
      <c r="AD502" t="str">
        <f t="shared" si="322"/>
        <v/>
      </c>
      <c r="AE502" t="str">
        <f t="shared" si="323"/>
        <v/>
      </c>
      <c r="AF502" t="str">
        <f t="shared" si="324"/>
        <v/>
      </c>
      <c r="AG502" t="str">
        <f t="shared" si="325"/>
        <v/>
      </c>
      <c r="AH502" t="str">
        <f t="shared" si="326"/>
        <v/>
      </c>
      <c r="AI502" t="str">
        <f t="shared" si="327"/>
        <v/>
      </c>
      <c r="AJ502" t="str">
        <f t="shared" si="328"/>
        <v/>
      </c>
      <c r="AK502" t="str">
        <f t="shared" si="329"/>
        <v/>
      </c>
      <c r="AL502" t="str">
        <f t="shared" si="330"/>
        <v/>
      </c>
      <c r="AM502" t="str">
        <f t="shared" si="331"/>
        <v/>
      </c>
      <c r="AN502" t="str">
        <f t="shared" si="332"/>
        <v/>
      </c>
      <c r="AO502" t="str">
        <f t="shared" si="333"/>
        <v/>
      </c>
      <c r="AP502" t="str">
        <f t="shared" si="334"/>
        <v/>
      </c>
      <c r="AQ502" t="str">
        <f t="shared" si="335"/>
        <v/>
      </c>
      <c r="AR502" t="str">
        <f t="shared" si="336"/>
        <v/>
      </c>
      <c r="AS502" t="str">
        <f t="shared" si="337"/>
        <v/>
      </c>
      <c r="AT502" t="str">
        <f t="shared" si="338"/>
        <v/>
      </c>
      <c r="AU502" t="str">
        <f t="shared" si="339"/>
        <v/>
      </c>
      <c r="AV502" t="str">
        <f t="shared" si="340"/>
        <v/>
      </c>
      <c r="AW502" t="str">
        <f t="shared" si="341"/>
        <v/>
      </c>
      <c r="AX502" t="str">
        <f t="shared" si="342"/>
        <v/>
      </c>
      <c r="AY502" t="str">
        <f t="shared" si="343"/>
        <v/>
      </c>
      <c r="AZ502" t="str">
        <f>IF(OR($A502="",$A502&lt;&gt;Ficha!$C$4),"",COUNTIF($A$2:$A502,Ficha!$C$4))</f>
        <v/>
      </c>
    </row>
    <row r="503" spans="1:52">
      <c r="A503" s="7" t="str">
        <f>IF(INDEX(Banco!$A:$A,ROW())="","",INDEX(Banco!$A:$A,ROW()))</f>
        <v/>
      </c>
      <c r="B503" s="7" t="str">
        <f>IF(INDEX(Banco!$B:$B,ROW())="","",INDEX(Banco!$B:$B,ROW()))</f>
        <v/>
      </c>
      <c r="C503" s="7" t="str">
        <f>IF(INDEX(Banco!$C:$C,ROW())="","",INDEX(Banco!$C:$C,ROW()))</f>
        <v/>
      </c>
      <c r="D503" s="8" t="str">
        <f>IF(INDEX(Banco!$D:$D,ROW())="","",INDEX(Banco!$D:$D,ROW()))</f>
        <v/>
      </c>
      <c r="E503" s="8" t="str">
        <f>IF(INDEX(Banco!$E:$E,ROW())="","",INDEX(Banco!$E:$E,ROW()))</f>
        <v/>
      </c>
      <c r="F503" s="9" t="str">
        <f>IF(INDEX(Banco!$F:$F,ROW())="","",INDEX(Banco!$F:$F,ROW()))</f>
        <v/>
      </c>
      <c r="G503" s="9" t="str">
        <f>IF(INDEX(Banco!$G:$G,ROW())="","",INDEX(Banco!$G:$G,ROW()))</f>
        <v/>
      </c>
      <c r="H503" s="7" t="str">
        <f>IF(INDEX(Banco!$H:$H,ROW())="","",INDEX(Banco!$H:$H,ROW()))</f>
        <v/>
      </c>
      <c r="I503" t="str">
        <f t="shared" si="301"/>
        <v/>
      </c>
      <c r="J503" s="10" t="str">
        <f t="shared" si="302"/>
        <v/>
      </c>
      <c r="K503" s="11" t="str">
        <f t="shared" si="303"/>
        <v>—</v>
      </c>
      <c r="L503" t="str">
        <f t="shared" si="304"/>
        <v/>
      </c>
      <c r="M503" s="11" t="str">
        <f t="shared" si="305"/>
        <v>—</v>
      </c>
      <c r="N503" t="str">
        <f t="shared" si="306"/>
        <v/>
      </c>
      <c r="O503" s="11" t="str">
        <f t="shared" si="307"/>
        <v>—</v>
      </c>
      <c r="P503" t="str">
        <f t="shared" si="308"/>
        <v/>
      </c>
      <c r="Q503" s="11" t="str">
        <f t="shared" si="309"/>
        <v>—</v>
      </c>
      <c r="R503" t="str">
        <f t="shared" si="310"/>
        <v/>
      </c>
      <c r="S503" t="str">
        <f t="shared" si="311"/>
        <v/>
      </c>
      <c r="T503" t="str">
        <f t="shared" si="312"/>
        <v/>
      </c>
      <c r="U503" t="str">
        <f t="shared" si="313"/>
        <v/>
      </c>
      <c r="V503" t="str">
        <f t="shared" si="314"/>
        <v/>
      </c>
      <c r="W503" t="str">
        <f t="shared" si="315"/>
        <v/>
      </c>
      <c r="X503" t="str">
        <f t="shared" si="316"/>
        <v/>
      </c>
      <c r="Y503" t="str">
        <f t="shared" si="317"/>
        <v/>
      </c>
      <c r="Z503" t="str">
        <f t="shared" si="318"/>
        <v/>
      </c>
      <c r="AA503" t="str">
        <f t="shared" si="319"/>
        <v/>
      </c>
      <c r="AB503" t="str">
        <f t="shared" si="320"/>
        <v/>
      </c>
      <c r="AC503" t="str">
        <f t="shared" si="321"/>
        <v/>
      </c>
      <c r="AD503" t="str">
        <f t="shared" si="322"/>
        <v/>
      </c>
      <c r="AE503" t="str">
        <f t="shared" si="323"/>
        <v/>
      </c>
      <c r="AF503" t="str">
        <f t="shared" si="324"/>
        <v/>
      </c>
      <c r="AG503" t="str">
        <f t="shared" si="325"/>
        <v/>
      </c>
      <c r="AH503" t="str">
        <f t="shared" si="326"/>
        <v/>
      </c>
      <c r="AI503" t="str">
        <f t="shared" si="327"/>
        <v/>
      </c>
      <c r="AJ503" t="str">
        <f t="shared" si="328"/>
        <v/>
      </c>
      <c r="AK503" t="str">
        <f t="shared" si="329"/>
        <v/>
      </c>
      <c r="AL503" t="str">
        <f t="shared" si="330"/>
        <v/>
      </c>
      <c r="AM503" t="str">
        <f t="shared" si="331"/>
        <v/>
      </c>
      <c r="AN503" t="str">
        <f t="shared" si="332"/>
        <v/>
      </c>
      <c r="AO503" t="str">
        <f t="shared" si="333"/>
        <v/>
      </c>
      <c r="AP503" t="str">
        <f t="shared" si="334"/>
        <v/>
      </c>
      <c r="AQ503" t="str">
        <f t="shared" si="335"/>
        <v/>
      </c>
      <c r="AR503" t="str">
        <f t="shared" si="336"/>
        <v/>
      </c>
      <c r="AS503" t="str">
        <f t="shared" si="337"/>
        <v/>
      </c>
      <c r="AT503" t="str">
        <f t="shared" si="338"/>
        <v/>
      </c>
      <c r="AU503" t="str">
        <f t="shared" si="339"/>
        <v/>
      </c>
      <c r="AV503" t="str">
        <f t="shared" si="340"/>
        <v/>
      </c>
      <c r="AW503" t="str">
        <f t="shared" si="341"/>
        <v/>
      </c>
      <c r="AX503" t="str">
        <f t="shared" si="342"/>
        <v/>
      </c>
      <c r="AY503" t="str">
        <f t="shared" si="343"/>
        <v/>
      </c>
      <c r="AZ503" t="str">
        <f>IF(OR($A503="",$A503&lt;&gt;Ficha!$C$4),"",COUNTIF($A$2:$A503,Ficha!$C$4))</f>
        <v/>
      </c>
    </row>
    <row r="504" spans="1:52">
      <c r="A504" s="7" t="str">
        <f>IF(INDEX(Banco!$A:$A,ROW())="","",INDEX(Banco!$A:$A,ROW()))</f>
        <v/>
      </c>
      <c r="B504" s="7" t="str">
        <f>IF(INDEX(Banco!$B:$B,ROW())="","",INDEX(Banco!$B:$B,ROW()))</f>
        <v/>
      </c>
      <c r="C504" s="7" t="str">
        <f>IF(INDEX(Banco!$C:$C,ROW())="","",INDEX(Banco!$C:$C,ROW()))</f>
        <v/>
      </c>
      <c r="D504" s="8" t="str">
        <f>IF(INDEX(Banco!$D:$D,ROW())="","",INDEX(Banco!$D:$D,ROW()))</f>
        <v/>
      </c>
      <c r="E504" s="8" t="str">
        <f>IF(INDEX(Banco!$E:$E,ROW())="","",INDEX(Banco!$E:$E,ROW()))</f>
        <v/>
      </c>
      <c r="F504" s="9" t="str">
        <f>IF(INDEX(Banco!$F:$F,ROW())="","",INDEX(Banco!$F:$F,ROW()))</f>
        <v/>
      </c>
      <c r="G504" s="9" t="str">
        <f>IF(INDEX(Banco!$G:$G,ROW())="","",INDEX(Banco!$G:$G,ROW()))</f>
        <v/>
      </c>
      <c r="H504" s="7" t="str">
        <f>IF(INDEX(Banco!$H:$H,ROW())="","",INDEX(Banco!$H:$H,ROW()))</f>
        <v/>
      </c>
      <c r="I504" t="str">
        <f t="shared" si="301"/>
        <v/>
      </c>
      <c r="J504" s="10" t="str">
        <f t="shared" si="302"/>
        <v/>
      </c>
      <c r="K504" s="11" t="str">
        <f t="shared" si="303"/>
        <v>—</v>
      </c>
      <c r="L504" t="str">
        <f t="shared" si="304"/>
        <v/>
      </c>
      <c r="M504" s="11" t="str">
        <f t="shared" si="305"/>
        <v>—</v>
      </c>
      <c r="N504" t="str">
        <f t="shared" si="306"/>
        <v/>
      </c>
      <c r="O504" s="11" t="str">
        <f t="shared" si="307"/>
        <v>—</v>
      </c>
      <c r="P504" t="str">
        <f t="shared" si="308"/>
        <v/>
      </c>
      <c r="Q504" s="11" t="str">
        <f t="shared" si="309"/>
        <v>—</v>
      </c>
      <c r="R504" t="str">
        <f t="shared" si="310"/>
        <v/>
      </c>
      <c r="S504" t="str">
        <f t="shared" si="311"/>
        <v/>
      </c>
      <c r="T504" t="str">
        <f t="shared" si="312"/>
        <v/>
      </c>
      <c r="U504" t="str">
        <f t="shared" si="313"/>
        <v/>
      </c>
      <c r="V504" t="str">
        <f t="shared" si="314"/>
        <v/>
      </c>
      <c r="W504" t="str">
        <f t="shared" si="315"/>
        <v/>
      </c>
      <c r="X504" t="str">
        <f t="shared" si="316"/>
        <v/>
      </c>
      <c r="Y504" t="str">
        <f t="shared" si="317"/>
        <v/>
      </c>
      <c r="Z504" t="str">
        <f t="shared" si="318"/>
        <v/>
      </c>
      <c r="AA504" t="str">
        <f t="shared" si="319"/>
        <v/>
      </c>
      <c r="AB504" t="str">
        <f t="shared" si="320"/>
        <v/>
      </c>
      <c r="AC504" t="str">
        <f t="shared" si="321"/>
        <v/>
      </c>
      <c r="AD504" t="str">
        <f t="shared" si="322"/>
        <v/>
      </c>
      <c r="AE504" t="str">
        <f t="shared" si="323"/>
        <v/>
      </c>
      <c r="AF504" t="str">
        <f t="shared" si="324"/>
        <v/>
      </c>
      <c r="AG504" t="str">
        <f t="shared" si="325"/>
        <v/>
      </c>
      <c r="AH504" t="str">
        <f t="shared" si="326"/>
        <v/>
      </c>
      <c r="AI504" t="str">
        <f t="shared" si="327"/>
        <v/>
      </c>
      <c r="AJ504" t="str">
        <f t="shared" si="328"/>
        <v/>
      </c>
      <c r="AK504" t="str">
        <f t="shared" si="329"/>
        <v/>
      </c>
      <c r="AL504" t="str">
        <f t="shared" si="330"/>
        <v/>
      </c>
      <c r="AM504" t="str">
        <f t="shared" si="331"/>
        <v/>
      </c>
      <c r="AN504" t="str">
        <f t="shared" si="332"/>
        <v/>
      </c>
      <c r="AO504" t="str">
        <f t="shared" si="333"/>
        <v/>
      </c>
      <c r="AP504" t="str">
        <f t="shared" si="334"/>
        <v/>
      </c>
      <c r="AQ504" t="str">
        <f t="shared" si="335"/>
        <v/>
      </c>
      <c r="AR504" t="str">
        <f t="shared" si="336"/>
        <v/>
      </c>
      <c r="AS504" t="str">
        <f t="shared" si="337"/>
        <v/>
      </c>
      <c r="AT504" t="str">
        <f t="shared" si="338"/>
        <v/>
      </c>
      <c r="AU504" t="str">
        <f t="shared" si="339"/>
        <v/>
      </c>
      <c r="AV504" t="str">
        <f t="shared" si="340"/>
        <v/>
      </c>
      <c r="AW504" t="str">
        <f t="shared" si="341"/>
        <v/>
      </c>
      <c r="AX504" t="str">
        <f t="shared" si="342"/>
        <v/>
      </c>
      <c r="AY504" t="str">
        <f t="shared" si="343"/>
        <v/>
      </c>
      <c r="AZ504" t="str">
        <f>IF(OR($A504="",$A504&lt;&gt;Ficha!$C$4),"",COUNTIF($A$2:$A504,Ficha!$C$4))</f>
        <v/>
      </c>
    </row>
    <row r="505" spans="1:52">
      <c r="A505" s="7" t="str">
        <f>IF(INDEX(Banco!$A:$A,ROW())="","",INDEX(Banco!$A:$A,ROW()))</f>
        <v/>
      </c>
      <c r="B505" s="7" t="str">
        <f>IF(INDEX(Banco!$B:$B,ROW())="","",INDEX(Banco!$B:$B,ROW()))</f>
        <v/>
      </c>
      <c r="C505" s="7" t="str">
        <f>IF(INDEX(Banco!$C:$C,ROW())="","",INDEX(Banco!$C:$C,ROW()))</f>
        <v/>
      </c>
      <c r="D505" s="8" t="str">
        <f>IF(INDEX(Banco!$D:$D,ROW())="","",INDEX(Banco!$D:$D,ROW()))</f>
        <v/>
      </c>
      <c r="E505" s="8" t="str">
        <f>IF(INDEX(Banco!$E:$E,ROW())="","",INDEX(Banco!$E:$E,ROW()))</f>
        <v/>
      </c>
      <c r="F505" s="9" t="str">
        <f>IF(INDEX(Banco!$F:$F,ROW())="","",INDEX(Banco!$F:$F,ROW()))</f>
        <v/>
      </c>
      <c r="G505" s="9" t="str">
        <f>IF(INDEX(Banco!$G:$G,ROW())="","",INDEX(Banco!$G:$G,ROW()))</f>
        <v/>
      </c>
      <c r="H505" s="7" t="str">
        <f>IF(INDEX(Banco!$H:$H,ROW())="","",INDEX(Banco!$H:$H,ROW()))</f>
        <v/>
      </c>
      <c r="I505" t="str">
        <f t="shared" si="301"/>
        <v/>
      </c>
      <c r="J505" s="10" t="str">
        <f t="shared" si="302"/>
        <v/>
      </c>
      <c r="K505" s="11" t="str">
        <f t="shared" si="303"/>
        <v>—</v>
      </c>
      <c r="L505" t="str">
        <f t="shared" si="304"/>
        <v/>
      </c>
      <c r="M505" s="11" t="str">
        <f t="shared" si="305"/>
        <v>—</v>
      </c>
      <c r="N505" t="str">
        <f t="shared" si="306"/>
        <v/>
      </c>
      <c r="O505" s="11" t="str">
        <f t="shared" si="307"/>
        <v>—</v>
      </c>
      <c r="P505" t="str">
        <f t="shared" si="308"/>
        <v/>
      </c>
      <c r="Q505" s="11" t="str">
        <f t="shared" si="309"/>
        <v>—</v>
      </c>
      <c r="R505" t="str">
        <f t="shared" si="310"/>
        <v/>
      </c>
      <c r="S505" t="str">
        <f t="shared" si="311"/>
        <v/>
      </c>
      <c r="T505" t="str">
        <f t="shared" si="312"/>
        <v/>
      </c>
      <c r="U505" t="str">
        <f t="shared" si="313"/>
        <v/>
      </c>
      <c r="V505" t="str">
        <f t="shared" si="314"/>
        <v/>
      </c>
      <c r="W505" t="str">
        <f t="shared" si="315"/>
        <v/>
      </c>
      <c r="X505" t="str">
        <f t="shared" si="316"/>
        <v/>
      </c>
      <c r="Y505" t="str">
        <f t="shared" si="317"/>
        <v/>
      </c>
      <c r="Z505" t="str">
        <f t="shared" si="318"/>
        <v/>
      </c>
      <c r="AA505" t="str">
        <f t="shared" si="319"/>
        <v/>
      </c>
      <c r="AB505" t="str">
        <f t="shared" si="320"/>
        <v/>
      </c>
      <c r="AC505" t="str">
        <f t="shared" si="321"/>
        <v/>
      </c>
      <c r="AD505" t="str">
        <f t="shared" si="322"/>
        <v/>
      </c>
      <c r="AE505" t="str">
        <f t="shared" si="323"/>
        <v/>
      </c>
      <c r="AF505" t="str">
        <f t="shared" si="324"/>
        <v/>
      </c>
      <c r="AG505" t="str">
        <f t="shared" si="325"/>
        <v/>
      </c>
      <c r="AH505" t="str">
        <f t="shared" si="326"/>
        <v/>
      </c>
      <c r="AI505" t="str">
        <f t="shared" si="327"/>
        <v/>
      </c>
      <c r="AJ505" t="str">
        <f t="shared" si="328"/>
        <v/>
      </c>
      <c r="AK505" t="str">
        <f t="shared" si="329"/>
        <v/>
      </c>
      <c r="AL505" t="str">
        <f t="shared" si="330"/>
        <v/>
      </c>
      <c r="AM505" t="str">
        <f t="shared" si="331"/>
        <v/>
      </c>
      <c r="AN505" t="str">
        <f t="shared" si="332"/>
        <v/>
      </c>
      <c r="AO505" t="str">
        <f t="shared" si="333"/>
        <v/>
      </c>
      <c r="AP505" t="str">
        <f t="shared" si="334"/>
        <v/>
      </c>
      <c r="AQ505" t="str">
        <f t="shared" si="335"/>
        <v/>
      </c>
      <c r="AR505" t="str">
        <f t="shared" si="336"/>
        <v/>
      </c>
      <c r="AS505" t="str">
        <f t="shared" si="337"/>
        <v/>
      </c>
      <c r="AT505" t="str">
        <f t="shared" si="338"/>
        <v/>
      </c>
      <c r="AU505" t="str">
        <f t="shared" si="339"/>
        <v/>
      </c>
      <c r="AV505" t="str">
        <f t="shared" si="340"/>
        <v/>
      </c>
      <c r="AW505" t="str">
        <f t="shared" si="341"/>
        <v/>
      </c>
      <c r="AX505" t="str">
        <f t="shared" si="342"/>
        <v/>
      </c>
      <c r="AY505" t="str">
        <f t="shared" si="343"/>
        <v/>
      </c>
      <c r="AZ505" t="str">
        <f>IF(OR($A505="",$A505&lt;&gt;Ficha!$C$4),"",COUNTIF($A$2:$A505,Ficha!$C$4))</f>
        <v/>
      </c>
    </row>
    <row r="506" spans="1:52">
      <c r="A506" s="7" t="str">
        <f>IF(INDEX(Banco!$A:$A,ROW())="","",INDEX(Banco!$A:$A,ROW()))</f>
        <v/>
      </c>
      <c r="B506" s="7" t="str">
        <f>IF(INDEX(Banco!$B:$B,ROW())="","",INDEX(Banco!$B:$B,ROW()))</f>
        <v/>
      </c>
      <c r="C506" s="7" t="str">
        <f>IF(INDEX(Banco!$C:$C,ROW())="","",INDEX(Banco!$C:$C,ROW()))</f>
        <v/>
      </c>
      <c r="D506" s="8" t="str">
        <f>IF(INDEX(Banco!$D:$D,ROW())="","",INDEX(Banco!$D:$D,ROW()))</f>
        <v/>
      </c>
      <c r="E506" s="8" t="str">
        <f>IF(INDEX(Banco!$E:$E,ROW())="","",INDEX(Banco!$E:$E,ROW()))</f>
        <v/>
      </c>
      <c r="F506" s="9" t="str">
        <f>IF(INDEX(Banco!$F:$F,ROW())="","",INDEX(Banco!$F:$F,ROW()))</f>
        <v/>
      </c>
      <c r="G506" s="9" t="str">
        <f>IF(INDEX(Banco!$G:$G,ROW())="","",INDEX(Banco!$G:$G,ROW()))</f>
        <v/>
      </c>
      <c r="H506" s="7" t="str">
        <f>IF(INDEX(Banco!$H:$H,ROW())="","",INDEX(Banco!$H:$H,ROW()))</f>
        <v/>
      </c>
      <c r="I506" t="str">
        <f t="shared" si="301"/>
        <v/>
      </c>
      <c r="J506" s="10" t="str">
        <f t="shared" si="302"/>
        <v/>
      </c>
      <c r="K506" s="11" t="str">
        <f t="shared" si="303"/>
        <v>—</v>
      </c>
      <c r="L506" t="str">
        <f t="shared" si="304"/>
        <v/>
      </c>
      <c r="M506" s="11" t="str">
        <f t="shared" si="305"/>
        <v>—</v>
      </c>
      <c r="N506" t="str">
        <f t="shared" si="306"/>
        <v/>
      </c>
      <c r="O506" s="11" t="str">
        <f t="shared" si="307"/>
        <v>—</v>
      </c>
      <c r="P506" t="str">
        <f t="shared" si="308"/>
        <v/>
      </c>
      <c r="Q506" s="11" t="str">
        <f t="shared" si="309"/>
        <v>—</v>
      </c>
      <c r="R506" t="str">
        <f t="shared" si="310"/>
        <v/>
      </c>
      <c r="S506" t="str">
        <f t="shared" si="311"/>
        <v/>
      </c>
      <c r="T506" t="str">
        <f t="shared" si="312"/>
        <v/>
      </c>
      <c r="U506" t="str">
        <f t="shared" si="313"/>
        <v/>
      </c>
      <c r="V506" t="str">
        <f t="shared" si="314"/>
        <v/>
      </c>
      <c r="W506" t="str">
        <f t="shared" si="315"/>
        <v/>
      </c>
      <c r="X506" t="str">
        <f t="shared" si="316"/>
        <v/>
      </c>
      <c r="Y506" t="str">
        <f t="shared" si="317"/>
        <v/>
      </c>
      <c r="Z506" t="str">
        <f t="shared" si="318"/>
        <v/>
      </c>
      <c r="AA506" t="str">
        <f t="shared" si="319"/>
        <v/>
      </c>
      <c r="AB506" t="str">
        <f t="shared" si="320"/>
        <v/>
      </c>
      <c r="AC506" t="str">
        <f t="shared" si="321"/>
        <v/>
      </c>
      <c r="AD506" t="str">
        <f t="shared" si="322"/>
        <v/>
      </c>
      <c r="AE506" t="str">
        <f t="shared" si="323"/>
        <v/>
      </c>
      <c r="AF506" t="str">
        <f t="shared" si="324"/>
        <v/>
      </c>
      <c r="AG506" t="str">
        <f t="shared" si="325"/>
        <v/>
      </c>
      <c r="AH506" t="str">
        <f t="shared" si="326"/>
        <v/>
      </c>
      <c r="AI506" t="str">
        <f t="shared" si="327"/>
        <v/>
      </c>
      <c r="AJ506" t="str">
        <f t="shared" si="328"/>
        <v/>
      </c>
      <c r="AK506" t="str">
        <f t="shared" si="329"/>
        <v/>
      </c>
      <c r="AL506" t="str">
        <f t="shared" si="330"/>
        <v/>
      </c>
      <c r="AM506" t="str">
        <f t="shared" si="331"/>
        <v/>
      </c>
      <c r="AN506" t="str">
        <f t="shared" si="332"/>
        <v/>
      </c>
      <c r="AO506" t="str">
        <f t="shared" si="333"/>
        <v/>
      </c>
      <c r="AP506" t="str">
        <f t="shared" si="334"/>
        <v/>
      </c>
      <c r="AQ506" t="str">
        <f t="shared" si="335"/>
        <v/>
      </c>
      <c r="AR506" t="str">
        <f t="shared" si="336"/>
        <v/>
      </c>
      <c r="AS506" t="str">
        <f t="shared" si="337"/>
        <v/>
      </c>
      <c r="AT506" t="str">
        <f t="shared" si="338"/>
        <v/>
      </c>
      <c r="AU506" t="str">
        <f t="shared" si="339"/>
        <v/>
      </c>
      <c r="AV506" t="str">
        <f t="shared" si="340"/>
        <v/>
      </c>
      <c r="AW506" t="str">
        <f t="shared" si="341"/>
        <v/>
      </c>
      <c r="AX506" t="str">
        <f t="shared" si="342"/>
        <v/>
      </c>
      <c r="AY506" t="str">
        <f t="shared" si="343"/>
        <v/>
      </c>
      <c r="AZ506" t="str">
        <f>IF(OR($A506="",$A506&lt;&gt;Ficha!$C$4),"",COUNTIF($A$2:$A506,Ficha!$C$4))</f>
        <v/>
      </c>
    </row>
    <row r="507" spans="1:52">
      <c r="A507" s="7" t="str">
        <f>IF(INDEX(Banco!$A:$A,ROW())="","",INDEX(Banco!$A:$A,ROW()))</f>
        <v/>
      </c>
      <c r="B507" s="7" t="str">
        <f>IF(INDEX(Banco!$B:$B,ROW())="","",INDEX(Banco!$B:$B,ROW()))</f>
        <v/>
      </c>
      <c r="C507" s="7" t="str">
        <f>IF(INDEX(Banco!$C:$C,ROW())="","",INDEX(Banco!$C:$C,ROW()))</f>
        <v/>
      </c>
      <c r="D507" s="8" t="str">
        <f>IF(INDEX(Banco!$D:$D,ROW())="","",INDEX(Banco!$D:$D,ROW()))</f>
        <v/>
      </c>
      <c r="E507" s="8" t="str">
        <f>IF(INDEX(Banco!$E:$E,ROW())="","",INDEX(Banco!$E:$E,ROW()))</f>
        <v/>
      </c>
      <c r="F507" s="9" t="str">
        <f>IF(INDEX(Banco!$F:$F,ROW())="","",INDEX(Banco!$F:$F,ROW()))</f>
        <v/>
      </c>
      <c r="G507" s="9" t="str">
        <f>IF(INDEX(Banco!$G:$G,ROW())="","",INDEX(Banco!$G:$G,ROW()))</f>
        <v/>
      </c>
      <c r="H507" s="7" t="str">
        <f>IF(INDEX(Banco!$H:$H,ROW())="","",INDEX(Banco!$H:$H,ROW()))</f>
        <v/>
      </c>
      <c r="I507" t="str">
        <f t="shared" si="301"/>
        <v/>
      </c>
      <c r="J507" s="10" t="str">
        <f t="shared" si="302"/>
        <v/>
      </c>
      <c r="K507" s="11" t="str">
        <f t="shared" si="303"/>
        <v>—</v>
      </c>
      <c r="L507" t="str">
        <f t="shared" si="304"/>
        <v/>
      </c>
      <c r="M507" s="11" t="str">
        <f t="shared" si="305"/>
        <v>—</v>
      </c>
      <c r="N507" t="str">
        <f t="shared" si="306"/>
        <v/>
      </c>
      <c r="O507" s="11" t="str">
        <f t="shared" si="307"/>
        <v>—</v>
      </c>
      <c r="P507" t="str">
        <f t="shared" si="308"/>
        <v/>
      </c>
      <c r="Q507" s="11" t="str">
        <f t="shared" si="309"/>
        <v>—</v>
      </c>
      <c r="R507" t="str">
        <f t="shared" si="310"/>
        <v/>
      </c>
      <c r="S507" t="str">
        <f t="shared" si="311"/>
        <v/>
      </c>
      <c r="T507" t="str">
        <f t="shared" si="312"/>
        <v/>
      </c>
      <c r="U507" t="str">
        <f t="shared" si="313"/>
        <v/>
      </c>
      <c r="V507" t="str">
        <f t="shared" si="314"/>
        <v/>
      </c>
      <c r="W507" t="str">
        <f t="shared" si="315"/>
        <v/>
      </c>
      <c r="X507" t="str">
        <f t="shared" si="316"/>
        <v/>
      </c>
      <c r="Y507" t="str">
        <f t="shared" si="317"/>
        <v/>
      </c>
      <c r="Z507" t="str">
        <f t="shared" si="318"/>
        <v/>
      </c>
      <c r="AA507" t="str">
        <f t="shared" si="319"/>
        <v/>
      </c>
      <c r="AB507" t="str">
        <f t="shared" si="320"/>
        <v/>
      </c>
      <c r="AC507" t="str">
        <f t="shared" si="321"/>
        <v/>
      </c>
      <c r="AD507" t="str">
        <f t="shared" si="322"/>
        <v/>
      </c>
      <c r="AE507" t="str">
        <f t="shared" si="323"/>
        <v/>
      </c>
      <c r="AF507" t="str">
        <f t="shared" si="324"/>
        <v/>
      </c>
      <c r="AG507" t="str">
        <f t="shared" si="325"/>
        <v/>
      </c>
      <c r="AH507" t="str">
        <f t="shared" si="326"/>
        <v/>
      </c>
      <c r="AI507" t="str">
        <f t="shared" si="327"/>
        <v/>
      </c>
      <c r="AJ507" t="str">
        <f t="shared" si="328"/>
        <v/>
      </c>
      <c r="AK507" t="str">
        <f t="shared" si="329"/>
        <v/>
      </c>
      <c r="AL507" t="str">
        <f t="shared" si="330"/>
        <v/>
      </c>
      <c r="AM507" t="str">
        <f t="shared" si="331"/>
        <v/>
      </c>
      <c r="AN507" t="str">
        <f t="shared" si="332"/>
        <v/>
      </c>
      <c r="AO507" t="str">
        <f t="shared" si="333"/>
        <v/>
      </c>
      <c r="AP507" t="str">
        <f t="shared" si="334"/>
        <v/>
      </c>
      <c r="AQ507" t="str">
        <f t="shared" si="335"/>
        <v/>
      </c>
      <c r="AR507" t="str">
        <f t="shared" si="336"/>
        <v/>
      </c>
      <c r="AS507" t="str">
        <f t="shared" si="337"/>
        <v/>
      </c>
      <c r="AT507" t="str">
        <f t="shared" si="338"/>
        <v/>
      </c>
      <c r="AU507" t="str">
        <f t="shared" si="339"/>
        <v/>
      </c>
      <c r="AV507" t="str">
        <f t="shared" si="340"/>
        <v/>
      </c>
      <c r="AW507" t="str">
        <f t="shared" si="341"/>
        <v/>
      </c>
      <c r="AX507" t="str">
        <f t="shared" si="342"/>
        <v/>
      </c>
      <c r="AY507" t="str">
        <f t="shared" si="343"/>
        <v/>
      </c>
      <c r="AZ507" t="str">
        <f>IF(OR($A507="",$A507&lt;&gt;Ficha!$C$4),"",COUNTIF($A$2:$A507,Ficha!$C$4))</f>
        <v/>
      </c>
    </row>
    <row r="508" spans="1:52">
      <c r="A508" s="7" t="str">
        <f>IF(INDEX(Banco!$A:$A,ROW())="","",INDEX(Banco!$A:$A,ROW()))</f>
        <v/>
      </c>
      <c r="B508" s="7" t="str">
        <f>IF(INDEX(Banco!$B:$B,ROW())="","",INDEX(Banco!$B:$B,ROW()))</f>
        <v/>
      </c>
      <c r="C508" s="7" t="str">
        <f>IF(INDEX(Banco!$C:$C,ROW())="","",INDEX(Banco!$C:$C,ROW()))</f>
        <v/>
      </c>
      <c r="D508" s="8" t="str">
        <f>IF(INDEX(Banco!$D:$D,ROW())="","",INDEX(Banco!$D:$D,ROW()))</f>
        <v/>
      </c>
      <c r="E508" s="8" t="str">
        <f>IF(INDEX(Banco!$E:$E,ROW())="","",INDEX(Banco!$E:$E,ROW()))</f>
        <v/>
      </c>
      <c r="F508" s="9" t="str">
        <f>IF(INDEX(Banco!$F:$F,ROW())="","",INDEX(Banco!$F:$F,ROW()))</f>
        <v/>
      </c>
      <c r="G508" s="9" t="str">
        <f>IF(INDEX(Banco!$G:$G,ROW())="","",INDEX(Banco!$G:$G,ROW()))</f>
        <v/>
      </c>
      <c r="H508" s="7" t="str">
        <f>IF(INDEX(Banco!$H:$H,ROW())="","",INDEX(Banco!$H:$H,ROW()))</f>
        <v/>
      </c>
      <c r="I508" t="str">
        <f t="shared" si="301"/>
        <v/>
      </c>
      <c r="J508" s="10" t="str">
        <f t="shared" si="302"/>
        <v/>
      </c>
      <c r="K508" s="11" t="str">
        <f t="shared" si="303"/>
        <v>—</v>
      </c>
      <c r="L508" t="str">
        <f t="shared" si="304"/>
        <v/>
      </c>
      <c r="M508" s="11" t="str">
        <f t="shared" si="305"/>
        <v>—</v>
      </c>
      <c r="N508" t="str">
        <f t="shared" si="306"/>
        <v/>
      </c>
      <c r="O508" s="11" t="str">
        <f t="shared" si="307"/>
        <v>—</v>
      </c>
      <c r="P508" t="str">
        <f t="shared" si="308"/>
        <v/>
      </c>
      <c r="Q508" s="11" t="str">
        <f t="shared" si="309"/>
        <v>—</v>
      </c>
      <c r="R508" t="str">
        <f t="shared" si="310"/>
        <v/>
      </c>
      <c r="S508" t="str">
        <f t="shared" si="311"/>
        <v/>
      </c>
      <c r="T508" t="str">
        <f t="shared" si="312"/>
        <v/>
      </c>
      <c r="U508" t="str">
        <f t="shared" si="313"/>
        <v/>
      </c>
      <c r="V508" t="str">
        <f t="shared" si="314"/>
        <v/>
      </c>
      <c r="W508" t="str">
        <f t="shared" si="315"/>
        <v/>
      </c>
      <c r="X508" t="str">
        <f t="shared" si="316"/>
        <v/>
      </c>
      <c r="Y508" t="str">
        <f t="shared" si="317"/>
        <v/>
      </c>
      <c r="Z508" t="str">
        <f t="shared" si="318"/>
        <v/>
      </c>
      <c r="AA508" t="str">
        <f t="shared" si="319"/>
        <v/>
      </c>
      <c r="AB508" t="str">
        <f t="shared" si="320"/>
        <v/>
      </c>
      <c r="AC508" t="str">
        <f t="shared" si="321"/>
        <v/>
      </c>
      <c r="AD508" t="str">
        <f t="shared" si="322"/>
        <v/>
      </c>
      <c r="AE508" t="str">
        <f t="shared" si="323"/>
        <v/>
      </c>
      <c r="AF508" t="str">
        <f t="shared" si="324"/>
        <v/>
      </c>
      <c r="AG508" t="str">
        <f t="shared" si="325"/>
        <v/>
      </c>
      <c r="AH508" t="str">
        <f t="shared" si="326"/>
        <v/>
      </c>
      <c r="AI508" t="str">
        <f t="shared" si="327"/>
        <v/>
      </c>
      <c r="AJ508" t="str">
        <f t="shared" si="328"/>
        <v/>
      </c>
      <c r="AK508" t="str">
        <f t="shared" si="329"/>
        <v/>
      </c>
      <c r="AL508" t="str">
        <f t="shared" si="330"/>
        <v/>
      </c>
      <c r="AM508" t="str">
        <f t="shared" si="331"/>
        <v/>
      </c>
      <c r="AN508" t="str">
        <f t="shared" si="332"/>
        <v/>
      </c>
      <c r="AO508" t="str">
        <f t="shared" si="333"/>
        <v/>
      </c>
      <c r="AP508" t="str">
        <f t="shared" si="334"/>
        <v/>
      </c>
      <c r="AQ508" t="str">
        <f t="shared" si="335"/>
        <v/>
      </c>
      <c r="AR508" t="str">
        <f t="shared" si="336"/>
        <v/>
      </c>
      <c r="AS508" t="str">
        <f t="shared" si="337"/>
        <v/>
      </c>
      <c r="AT508" t="str">
        <f t="shared" si="338"/>
        <v/>
      </c>
      <c r="AU508" t="str">
        <f t="shared" si="339"/>
        <v/>
      </c>
      <c r="AV508" t="str">
        <f t="shared" si="340"/>
        <v/>
      </c>
      <c r="AW508" t="str">
        <f t="shared" si="341"/>
        <v/>
      </c>
      <c r="AX508" t="str">
        <f t="shared" si="342"/>
        <v/>
      </c>
      <c r="AY508" t="str">
        <f t="shared" si="343"/>
        <v/>
      </c>
      <c r="AZ508" t="str">
        <f>IF(OR($A508="",$A508&lt;&gt;Ficha!$C$4),"",COUNTIF($A$2:$A508,Ficha!$C$4))</f>
        <v/>
      </c>
    </row>
    <row r="509" spans="1:52">
      <c r="A509" s="7" t="str">
        <f>IF(INDEX(Banco!$A:$A,ROW())="","",INDEX(Banco!$A:$A,ROW()))</f>
        <v/>
      </c>
      <c r="B509" s="7" t="str">
        <f>IF(INDEX(Banco!$B:$B,ROW())="","",INDEX(Banco!$B:$B,ROW()))</f>
        <v/>
      </c>
      <c r="C509" s="7" t="str">
        <f>IF(INDEX(Banco!$C:$C,ROW())="","",INDEX(Banco!$C:$C,ROW()))</f>
        <v/>
      </c>
      <c r="D509" s="8" t="str">
        <f>IF(INDEX(Banco!$D:$D,ROW())="","",INDEX(Banco!$D:$D,ROW()))</f>
        <v/>
      </c>
      <c r="E509" s="8" t="str">
        <f>IF(INDEX(Banco!$E:$E,ROW())="","",INDEX(Banco!$E:$E,ROW()))</f>
        <v/>
      </c>
      <c r="F509" s="9" t="str">
        <f>IF(INDEX(Banco!$F:$F,ROW())="","",INDEX(Banco!$F:$F,ROW()))</f>
        <v/>
      </c>
      <c r="G509" s="9" t="str">
        <f>IF(INDEX(Banco!$G:$G,ROW())="","",INDEX(Banco!$G:$G,ROW()))</f>
        <v/>
      </c>
      <c r="H509" s="7" t="str">
        <f>IF(INDEX(Banco!$H:$H,ROW())="","",INDEX(Banco!$H:$H,ROW()))</f>
        <v/>
      </c>
      <c r="I509" t="str">
        <f t="shared" si="301"/>
        <v/>
      </c>
      <c r="J509" s="10" t="str">
        <f t="shared" si="302"/>
        <v/>
      </c>
      <c r="K509" s="11" t="str">
        <f t="shared" si="303"/>
        <v>—</v>
      </c>
      <c r="L509" t="str">
        <f t="shared" si="304"/>
        <v/>
      </c>
      <c r="M509" s="11" t="str">
        <f t="shared" si="305"/>
        <v>—</v>
      </c>
      <c r="N509" t="str">
        <f t="shared" si="306"/>
        <v/>
      </c>
      <c r="O509" s="11" t="str">
        <f t="shared" si="307"/>
        <v>—</v>
      </c>
      <c r="P509" t="str">
        <f t="shared" si="308"/>
        <v/>
      </c>
      <c r="Q509" s="11" t="str">
        <f t="shared" si="309"/>
        <v>—</v>
      </c>
      <c r="R509" t="str">
        <f t="shared" si="310"/>
        <v/>
      </c>
      <c r="S509" t="str">
        <f t="shared" si="311"/>
        <v/>
      </c>
      <c r="T509" t="str">
        <f t="shared" si="312"/>
        <v/>
      </c>
      <c r="U509" t="str">
        <f t="shared" si="313"/>
        <v/>
      </c>
      <c r="V509" t="str">
        <f t="shared" si="314"/>
        <v/>
      </c>
      <c r="W509" t="str">
        <f t="shared" si="315"/>
        <v/>
      </c>
      <c r="X509" t="str">
        <f t="shared" si="316"/>
        <v/>
      </c>
      <c r="Y509" t="str">
        <f t="shared" si="317"/>
        <v/>
      </c>
      <c r="Z509" t="str">
        <f t="shared" si="318"/>
        <v/>
      </c>
      <c r="AA509" t="str">
        <f t="shared" si="319"/>
        <v/>
      </c>
      <c r="AB509" t="str">
        <f t="shared" si="320"/>
        <v/>
      </c>
      <c r="AC509" t="str">
        <f t="shared" si="321"/>
        <v/>
      </c>
      <c r="AD509" t="str">
        <f t="shared" si="322"/>
        <v/>
      </c>
      <c r="AE509" t="str">
        <f t="shared" si="323"/>
        <v/>
      </c>
      <c r="AF509" t="str">
        <f t="shared" si="324"/>
        <v/>
      </c>
      <c r="AG509" t="str">
        <f t="shared" si="325"/>
        <v/>
      </c>
      <c r="AH509" t="str">
        <f t="shared" si="326"/>
        <v/>
      </c>
      <c r="AI509" t="str">
        <f t="shared" si="327"/>
        <v/>
      </c>
      <c r="AJ509" t="str">
        <f t="shared" si="328"/>
        <v/>
      </c>
      <c r="AK509" t="str">
        <f t="shared" si="329"/>
        <v/>
      </c>
      <c r="AL509" t="str">
        <f t="shared" si="330"/>
        <v/>
      </c>
      <c r="AM509" t="str">
        <f t="shared" si="331"/>
        <v/>
      </c>
      <c r="AN509" t="str">
        <f t="shared" si="332"/>
        <v/>
      </c>
      <c r="AO509" t="str">
        <f t="shared" si="333"/>
        <v/>
      </c>
      <c r="AP509" t="str">
        <f t="shared" si="334"/>
        <v/>
      </c>
      <c r="AQ509" t="str">
        <f t="shared" si="335"/>
        <v/>
      </c>
      <c r="AR509" t="str">
        <f t="shared" si="336"/>
        <v/>
      </c>
      <c r="AS509" t="str">
        <f t="shared" si="337"/>
        <v/>
      </c>
      <c r="AT509" t="str">
        <f t="shared" si="338"/>
        <v/>
      </c>
      <c r="AU509" t="str">
        <f t="shared" si="339"/>
        <v/>
      </c>
      <c r="AV509" t="str">
        <f t="shared" si="340"/>
        <v/>
      </c>
      <c r="AW509" t="str">
        <f t="shared" si="341"/>
        <v/>
      </c>
      <c r="AX509" t="str">
        <f t="shared" si="342"/>
        <v/>
      </c>
      <c r="AY509" t="str">
        <f t="shared" si="343"/>
        <v/>
      </c>
      <c r="AZ509" t="str">
        <f>IF(OR($A509="",$A509&lt;&gt;Ficha!$C$4),"",COUNTIF($A$2:$A509,Ficha!$C$4))</f>
        <v/>
      </c>
    </row>
    <row r="510" spans="1:52">
      <c r="A510" s="7" t="str">
        <f>IF(INDEX(Banco!$A:$A,ROW())="","",INDEX(Banco!$A:$A,ROW()))</f>
        <v/>
      </c>
      <c r="B510" s="7" t="str">
        <f>IF(INDEX(Banco!$B:$B,ROW())="","",INDEX(Banco!$B:$B,ROW()))</f>
        <v/>
      </c>
      <c r="C510" s="7" t="str">
        <f>IF(INDEX(Banco!$C:$C,ROW())="","",INDEX(Banco!$C:$C,ROW()))</f>
        <v/>
      </c>
      <c r="D510" s="8" t="str">
        <f>IF(INDEX(Banco!$D:$D,ROW())="","",INDEX(Banco!$D:$D,ROW()))</f>
        <v/>
      </c>
      <c r="E510" s="8" t="str">
        <f>IF(INDEX(Banco!$E:$E,ROW())="","",INDEX(Banco!$E:$E,ROW()))</f>
        <v/>
      </c>
      <c r="F510" s="9" t="str">
        <f>IF(INDEX(Banco!$F:$F,ROW())="","",INDEX(Banco!$F:$F,ROW()))</f>
        <v/>
      </c>
      <c r="G510" s="9" t="str">
        <f>IF(INDEX(Banco!$G:$G,ROW())="","",INDEX(Banco!$G:$G,ROW()))</f>
        <v/>
      </c>
      <c r="H510" s="7" t="str">
        <f>IF(INDEX(Banco!$H:$H,ROW())="","",INDEX(Banco!$H:$H,ROW()))</f>
        <v/>
      </c>
      <c r="I510" t="str">
        <f t="shared" si="301"/>
        <v/>
      </c>
      <c r="J510" s="10" t="str">
        <f t="shared" si="302"/>
        <v/>
      </c>
      <c r="K510" s="11" t="str">
        <f t="shared" si="303"/>
        <v>—</v>
      </c>
      <c r="L510" t="str">
        <f t="shared" si="304"/>
        <v/>
      </c>
      <c r="M510" s="11" t="str">
        <f t="shared" si="305"/>
        <v>—</v>
      </c>
      <c r="N510" t="str">
        <f t="shared" si="306"/>
        <v/>
      </c>
      <c r="O510" s="11" t="str">
        <f t="shared" si="307"/>
        <v>—</v>
      </c>
      <c r="P510" t="str">
        <f t="shared" si="308"/>
        <v/>
      </c>
      <c r="Q510" s="11" t="str">
        <f t="shared" si="309"/>
        <v>—</v>
      </c>
      <c r="R510" t="str">
        <f t="shared" si="310"/>
        <v/>
      </c>
      <c r="S510" t="str">
        <f t="shared" si="311"/>
        <v/>
      </c>
      <c r="T510" t="str">
        <f t="shared" si="312"/>
        <v/>
      </c>
      <c r="U510" t="str">
        <f t="shared" si="313"/>
        <v/>
      </c>
      <c r="V510" t="str">
        <f t="shared" si="314"/>
        <v/>
      </c>
      <c r="W510" t="str">
        <f t="shared" si="315"/>
        <v/>
      </c>
      <c r="X510" t="str">
        <f t="shared" si="316"/>
        <v/>
      </c>
      <c r="Y510" t="str">
        <f t="shared" si="317"/>
        <v/>
      </c>
      <c r="Z510" t="str">
        <f t="shared" si="318"/>
        <v/>
      </c>
      <c r="AA510" t="str">
        <f t="shared" si="319"/>
        <v/>
      </c>
      <c r="AB510" t="str">
        <f t="shared" si="320"/>
        <v/>
      </c>
      <c r="AC510" t="str">
        <f t="shared" si="321"/>
        <v/>
      </c>
      <c r="AD510" t="str">
        <f t="shared" si="322"/>
        <v/>
      </c>
      <c r="AE510" t="str">
        <f t="shared" si="323"/>
        <v/>
      </c>
      <c r="AF510" t="str">
        <f t="shared" si="324"/>
        <v/>
      </c>
      <c r="AG510" t="str">
        <f t="shared" si="325"/>
        <v/>
      </c>
      <c r="AH510" t="str">
        <f t="shared" si="326"/>
        <v/>
      </c>
      <c r="AI510" t="str">
        <f t="shared" si="327"/>
        <v/>
      </c>
      <c r="AJ510" t="str">
        <f t="shared" si="328"/>
        <v/>
      </c>
      <c r="AK510" t="str">
        <f t="shared" si="329"/>
        <v/>
      </c>
      <c r="AL510" t="str">
        <f t="shared" si="330"/>
        <v/>
      </c>
      <c r="AM510" t="str">
        <f t="shared" si="331"/>
        <v/>
      </c>
      <c r="AN510" t="str">
        <f t="shared" si="332"/>
        <v/>
      </c>
      <c r="AO510" t="str">
        <f t="shared" si="333"/>
        <v/>
      </c>
      <c r="AP510" t="str">
        <f t="shared" si="334"/>
        <v/>
      </c>
      <c r="AQ510" t="str">
        <f t="shared" si="335"/>
        <v/>
      </c>
      <c r="AR510" t="str">
        <f t="shared" si="336"/>
        <v/>
      </c>
      <c r="AS510" t="str">
        <f t="shared" si="337"/>
        <v/>
      </c>
      <c r="AT510" t="str">
        <f t="shared" si="338"/>
        <v/>
      </c>
      <c r="AU510" t="str">
        <f t="shared" si="339"/>
        <v/>
      </c>
      <c r="AV510" t="str">
        <f t="shared" si="340"/>
        <v/>
      </c>
      <c r="AW510" t="str">
        <f t="shared" si="341"/>
        <v/>
      </c>
      <c r="AX510" t="str">
        <f t="shared" si="342"/>
        <v/>
      </c>
      <c r="AY510" t="str">
        <f t="shared" si="343"/>
        <v/>
      </c>
      <c r="AZ510" t="str">
        <f>IF(OR($A510="",$A510&lt;&gt;Ficha!$C$4),"",COUNTIF($A$2:$A510,Ficha!$C$4))</f>
        <v/>
      </c>
    </row>
    <row r="511" spans="1:52">
      <c r="A511" s="7" t="str">
        <f>IF(INDEX(Banco!$A:$A,ROW())="","",INDEX(Banco!$A:$A,ROW()))</f>
        <v/>
      </c>
      <c r="B511" s="7" t="str">
        <f>IF(INDEX(Banco!$B:$B,ROW())="","",INDEX(Banco!$B:$B,ROW()))</f>
        <v/>
      </c>
      <c r="C511" s="7" t="str">
        <f>IF(INDEX(Banco!$C:$C,ROW())="","",INDEX(Banco!$C:$C,ROW()))</f>
        <v/>
      </c>
      <c r="D511" s="8" t="str">
        <f>IF(INDEX(Banco!$D:$D,ROW())="","",INDEX(Banco!$D:$D,ROW()))</f>
        <v/>
      </c>
      <c r="E511" s="8" t="str">
        <f>IF(INDEX(Banco!$E:$E,ROW())="","",INDEX(Banco!$E:$E,ROW()))</f>
        <v/>
      </c>
      <c r="F511" s="9" t="str">
        <f>IF(INDEX(Banco!$F:$F,ROW())="","",INDEX(Banco!$F:$F,ROW()))</f>
        <v/>
      </c>
      <c r="G511" s="9" t="str">
        <f>IF(INDEX(Banco!$G:$G,ROW())="","",INDEX(Banco!$G:$G,ROW()))</f>
        <v/>
      </c>
      <c r="H511" s="7" t="str">
        <f>IF(INDEX(Banco!$H:$H,ROW())="","",INDEX(Banco!$H:$H,ROW()))</f>
        <v/>
      </c>
      <c r="I511" t="str">
        <f t="shared" si="301"/>
        <v/>
      </c>
      <c r="J511" s="10" t="str">
        <f t="shared" si="302"/>
        <v/>
      </c>
      <c r="K511" s="11" t="str">
        <f t="shared" si="303"/>
        <v>—</v>
      </c>
      <c r="L511" t="str">
        <f t="shared" si="304"/>
        <v/>
      </c>
      <c r="M511" s="11" t="str">
        <f t="shared" si="305"/>
        <v>—</v>
      </c>
      <c r="N511" t="str">
        <f t="shared" si="306"/>
        <v/>
      </c>
      <c r="O511" s="11" t="str">
        <f t="shared" si="307"/>
        <v>—</v>
      </c>
      <c r="P511" t="str">
        <f t="shared" si="308"/>
        <v/>
      </c>
      <c r="Q511" s="11" t="str">
        <f t="shared" si="309"/>
        <v>—</v>
      </c>
      <c r="R511" t="str">
        <f t="shared" si="310"/>
        <v/>
      </c>
      <c r="S511" t="str">
        <f t="shared" si="311"/>
        <v/>
      </c>
      <c r="T511" t="str">
        <f t="shared" si="312"/>
        <v/>
      </c>
      <c r="U511" t="str">
        <f t="shared" si="313"/>
        <v/>
      </c>
      <c r="V511" t="str">
        <f t="shared" si="314"/>
        <v/>
      </c>
      <c r="W511" t="str">
        <f t="shared" si="315"/>
        <v/>
      </c>
      <c r="X511" t="str">
        <f t="shared" si="316"/>
        <v/>
      </c>
      <c r="Y511" t="str">
        <f t="shared" si="317"/>
        <v/>
      </c>
      <c r="Z511" t="str">
        <f t="shared" si="318"/>
        <v/>
      </c>
      <c r="AA511" t="str">
        <f t="shared" si="319"/>
        <v/>
      </c>
      <c r="AB511" t="str">
        <f t="shared" si="320"/>
        <v/>
      </c>
      <c r="AC511" t="str">
        <f t="shared" si="321"/>
        <v/>
      </c>
      <c r="AD511" t="str">
        <f t="shared" si="322"/>
        <v/>
      </c>
      <c r="AE511" t="str">
        <f t="shared" si="323"/>
        <v/>
      </c>
      <c r="AF511" t="str">
        <f t="shared" si="324"/>
        <v/>
      </c>
      <c r="AG511" t="str">
        <f t="shared" si="325"/>
        <v/>
      </c>
      <c r="AH511" t="str">
        <f t="shared" si="326"/>
        <v/>
      </c>
      <c r="AI511" t="str">
        <f t="shared" si="327"/>
        <v/>
      </c>
      <c r="AJ511" t="str">
        <f t="shared" si="328"/>
        <v/>
      </c>
      <c r="AK511" t="str">
        <f t="shared" si="329"/>
        <v/>
      </c>
      <c r="AL511" t="str">
        <f t="shared" si="330"/>
        <v/>
      </c>
      <c r="AM511" t="str">
        <f t="shared" si="331"/>
        <v/>
      </c>
      <c r="AN511" t="str">
        <f t="shared" si="332"/>
        <v/>
      </c>
      <c r="AO511" t="str">
        <f t="shared" si="333"/>
        <v/>
      </c>
      <c r="AP511" t="str">
        <f t="shared" si="334"/>
        <v/>
      </c>
      <c r="AQ511" t="str">
        <f t="shared" si="335"/>
        <v/>
      </c>
      <c r="AR511" t="str">
        <f t="shared" si="336"/>
        <v/>
      </c>
      <c r="AS511" t="str">
        <f t="shared" si="337"/>
        <v/>
      </c>
      <c r="AT511" t="str">
        <f t="shared" si="338"/>
        <v/>
      </c>
      <c r="AU511" t="str">
        <f t="shared" si="339"/>
        <v/>
      </c>
      <c r="AV511" t="str">
        <f t="shared" si="340"/>
        <v/>
      </c>
      <c r="AW511" t="str">
        <f t="shared" si="341"/>
        <v/>
      </c>
      <c r="AX511" t="str">
        <f t="shared" si="342"/>
        <v/>
      </c>
      <c r="AY511" t="str">
        <f t="shared" si="343"/>
        <v/>
      </c>
      <c r="AZ511" t="str">
        <f>IF(OR($A511="",$A511&lt;&gt;Ficha!$C$4),"",COUNTIF($A$2:$A511,Ficha!$C$4))</f>
        <v/>
      </c>
    </row>
    <row r="512" spans="1:52">
      <c r="A512" s="7" t="str">
        <f>IF(INDEX(Banco!$A:$A,ROW())="","",INDEX(Banco!$A:$A,ROW()))</f>
        <v/>
      </c>
      <c r="B512" s="7" t="str">
        <f>IF(INDEX(Banco!$B:$B,ROW())="","",INDEX(Banco!$B:$B,ROW()))</f>
        <v/>
      </c>
      <c r="C512" s="7" t="str">
        <f>IF(INDEX(Banco!$C:$C,ROW())="","",INDEX(Banco!$C:$C,ROW()))</f>
        <v/>
      </c>
      <c r="D512" s="8" t="str">
        <f>IF(INDEX(Banco!$D:$D,ROW())="","",INDEX(Banco!$D:$D,ROW()))</f>
        <v/>
      </c>
      <c r="E512" s="8" t="str">
        <f>IF(INDEX(Banco!$E:$E,ROW())="","",INDEX(Banco!$E:$E,ROW()))</f>
        <v/>
      </c>
      <c r="F512" s="9" t="str">
        <f>IF(INDEX(Banco!$F:$F,ROW())="","",INDEX(Banco!$F:$F,ROW()))</f>
        <v/>
      </c>
      <c r="G512" s="9" t="str">
        <f>IF(INDEX(Banco!$G:$G,ROW())="","",INDEX(Banco!$G:$G,ROW()))</f>
        <v/>
      </c>
      <c r="H512" s="7" t="str">
        <f>IF(INDEX(Banco!$H:$H,ROW())="","",INDEX(Banco!$H:$H,ROW()))</f>
        <v/>
      </c>
      <c r="I512" t="str">
        <f t="shared" si="301"/>
        <v/>
      </c>
      <c r="J512" s="10" t="str">
        <f t="shared" si="302"/>
        <v/>
      </c>
      <c r="K512" s="11" t="str">
        <f t="shared" si="303"/>
        <v>—</v>
      </c>
      <c r="L512" t="str">
        <f t="shared" si="304"/>
        <v/>
      </c>
      <c r="M512" s="11" t="str">
        <f t="shared" si="305"/>
        <v>—</v>
      </c>
      <c r="N512" t="str">
        <f t="shared" si="306"/>
        <v/>
      </c>
      <c r="O512" s="11" t="str">
        <f t="shared" si="307"/>
        <v>—</v>
      </c>
      <c r="P512" t="str">
        <f t="shared" si="308"/>
        <v/>
      </c>
      <c r="Q512" s="11" t="str">
        <f t="shared" si="309"/>
        <v>—</v>
      </c>
      <c r="R512" t="str">
        <f t="shared" si="310"/>
        <v/>
      </c>
      <c r="S512" t="str">
        <f t="shared" si="311"/>
        <v/>
      </c>
      <c r="T512" t="str">
        <f t="shared" si="312"/>
        <v/>
      </c>
      <c r="U512" t="str">
        <f t="shared" si="313"/>
        <v/>
      </c>
      <c r="V512" t="str">
        <f t="shared" si="314"/>
        <v/>
      </c>
      <c r="W512" t="str">
        <f t="shared" si="315"/>
        <v/>
      </c>
      <c r="X512" t="str">
        <f t="shared" si="316"/>
        <v/>
      </c>
      <c r="Y512" t="str">
        <f t="shared" si="317"/>
        <v/>
      </c>
      <c r="Z512" t="str">
        <f t="shared" si="318"/>
        <v/>
      </c>
      <c r="AA512" t="str">
        <f t="shared" si="319"/>
        <v/>
      </c>
      <c r="AB512" t="str">
        <f t="shared" si="320"/>
        <v/>
      </c>
      <c r="AC512" t="str">
        <f t="shared" si="321"/>
        <v/>
      </c>
      <c r="AD512" t="str">
        <f t="shared" si="322"/>
        <v/>
      </c>
      <c r="AE512" t="str">
        <f t="shared" si="323"/>
        <v/>
      </c>
      <c r="AF512" t="str">
        <f t="shared" si="324"/>
        <v/>
      </c>
      <c r="AG512" t="str">
        <f t="shared" si="325"/>
        <v/>
      </c>
      <c r="AH512" t="str">
        <f t="shared" si="326"/>
        <v/>
      </c>
      <c r="AI512" t="str">
        <f t="shared" si="327"/>
        <v/>
      </c>
      <c r="AJ512" t="str">
        <f t="shared" si="328"/>
        <v/>
      </c>
      <c r="AK512" t="str">
        <f t="shared" si="329"/>
        <v/>
      </c>
      <c r="AL512" t="str">
        <f t="shared" si="330"/>
        <v/>
      </c>
      <c r="AM512" t="str">
        <f t="shared" si="331"/>
        <v/>
      </c>
      <c r="AN512" t="str">
        <f t="shared" si="332"/>
        <v/>
      </c>
      <c r="AO512" t="str">
        <f t="shared" si="333"/>
        <v/>
      </c>
      <c r="AP512" t="str">
        <f t="shared" si="334"/>
        <v/>
      </c>
      <c r="AQ512" t="str">
        <f t="shared" si="335"/>
        <v/>
      </c>
      <c r="AR512" t="str">
        <f t="shared" si="336"/>
        <v/>
      </c>
      <c r="AS512" t="str">
        <f t="shared" si="337"/>
        <v/>
      </c>
      <c r="AT512" t="str">
        <f t="shared" si="338"/>
        <v/>
      </c>
      <c r="AU512" t="str">
        <f t="shared" si="339"/>
        <v/>
      </c>
      <c r="AV512" t="str">
        <f t="shared" si="340"/>
        <v/>
      </c>
      <c r="AW512" t="str">
        <f t="shared" si="341"/>
        <v/>
      </c>
      <c r="AX512" t="str">
        <f t="shared" si="342"/>
        <v/>
      </c>
      <c r="AY512" t="str">
        <f t="shared" si="343"/>
        <v/>
      </c>
      <c r="AZ512" t="str">
        <f>IF(OR($A512="",$A512&lt;&gt;Ficha!$C$4),"",COUNTIF($A$2:$A512,Ficha!$C$4))</f>
        <v/>
      </c>
    </row>
    <row r="513" spans="1:52">
      <c r="A513" s="7" t="str">
        <f>IF(INDEX(Banco!$A:$A,ROW())="","",INDEX(Banco!$A:$A,ROW()))</f>
        <v/>
      </c>
      <c r="B513" s="7" t="str">
        <f>IF(INDEX(Banco!$B:$B,ROW())="","",INDEX(Banco!$B:$B,ROW()))</f>
        <v/>
      </c>
      <c r="C513" s="7" t="str">
        <f>IF(INDEX(Banco!$C:$C,ROW())="","",INDEX(Banco!$C:$C,ROW()))</f>
        <v/>
      </c>
      <c r="D513" s="8" t="str">
        <f>IF(INDEX(Banco!$D:$D,ROW())="","",INDEX(Banco!$D:$D,ROW()))</f>
        <v/>
      </c>
      <c r="E513" s="8" t="str">
        <f>IF(INDEX(Banco!$E:$E,ROW())="","",INDEX(Banco!$E:$E,ROW()))</f>
        <v/>
      </c>
      <c r="F513" s="9" t="str">
        <f>IF(INDEX(Banco!$F:$F,ROW())="","",INDEX(Banco!$F:$F,ROW()))</f>
        <v/>
      </c>
      <c r="G513" s="9" t="str">
        <f>IF(INDEX(Banco!$G:$G,ROW())="","",INDEX(Banco!$G:$G,ROW()))</f>
        <v/>
      </c>
      <c r="H513" s="7" t="str">
        <f>IF(INDEX(Banco!$H:$H,ROW())="","",INDEX(Banco!$H:$H,ROW()))</f>
        <v/>
      </c>
      <c r="I513" t="str">
        <f t="shared" si="301"/>
        <v/>
      </c>
      <c r="J513" s="10" t="str">
        <f t="shared" si="302"/>
        <v/>
      </c>
      <c r="K513" s="11" t="str">
        <f t="shared" si="303"/>
        <v>—</v>
      </c>
      <c r="L513" t="str">
        <f t="shared" si="304"/>
        <v/>
      </c>
      <c r="M513" s="11" t="str">
        <f t="shared" si="305"/>
        <v>—</v>
      </c>
      <c r="N513" t="str">
        <f t="shared" si="306"/>
        <v/>
      </c>
      <c r="O513" s="11" t="str">
        <f t="shared" si="307"/>
        <v>—</v>
      </c>
      <c r="P513" t="str">
        <f t="shared" si="308"/>
        <v/>
      </c>
      <c r="Q513" s="11" t="str">
        <f t="shared" si="309"/>
        <v>—</v>
      </c>
      <c r="R513" t="str">
        <f t="shared" si="310"/>
        <v/>
      </c>
      <c r="S513" t="str">
        <f t="shared" si="311"/>
        <v/>
      </c>
      <c r="T513" t="str">
        <f t="shared" si="312"/>
        <v/>
      </c>
      <c r="U513" t="str">
        <f t="shared" si="313"/>
        <v/>
      </c>
      <c r="V513" t="str">
        <f t="shared" si="314"/>
        <v/>
      </c>
      <c r="W513" t="str">
        <f t="shared" si="315"/>
        <v/>
      </c>
      <c r="X513" t="str">
        <f t="shared" si="316"/>
        <v/>
      </c>
      <c r="Y513" t="str">
        <f t="shared" si="317"/>
        <v/>
      </c>
      <c r="Z513" t="str">
        <f t="shared" si="318"/>
        <v/>
      </c>
      <c r="AA513" t="str">
        <f t="shared" si="319"/>
        <v/>
      </c>
      <c r="AB513" t="str">
        <f t="shared" si="320"/>
        <v/>
      </c>
      <c r="AC513" t="str">
        <f t="shared" si="321"/>
        <v/>
      </c>
      <c r="AD513" t="str">
        <f t="shared" si="322"/>
        <v/>
      </c>
      <c r="AE513" t="str">
        <f t="shared" si="323"/>
        <v/>
      </c>
      <c r="AF513" t="str">
        <f t="shared" si="324"/>
        <v/>
      </c>
      <c r="AG513" t="str">
        <f t="shared" si="325"/>
        <v/>
      </c>
      <c r="AH513" t="str">
        <f t="shared" si="326"/>
        <v/>
      </c>
      <c r="AI513" t="str">
        <f t="shared" si="327"/>
        <v/>
      </c>
      <c r="AJ513" t="str">
        <f t="shared" si="328"/>
        <v/>
      </c>
      <c r="AK513" t="str">
        <f t="shared" si="329"/>
        <v/>
      </c>
      <c r="AL513" t="str">
        <f t="shared" si="330"/>
        <v/>
      </c>
      <c r="AM513" t="str">
        <f t="shared" si="331"/>
        <v/>
      </c>
      <c r="AN513" t="str">
        <f t="shared" si="332"/>
        <v/>
      </c>
      <c r="AO513" t="str">
        <f t="shared" si="333"/>
        <v/>
      </c>
      <c r="AP513" t="str">
        <f t="shared" si="334"/>
        <v/>
      </c>
      <c r="AQ513" t="str">
        <f t="shared" si="335"/>
        <v/>
      </c>
      <c r="AR513" t="str">
        <f t="shared" si="336"/>
        <v/>
      </c>
      <c r="AS513" t="str">
        <f t="shared" si="337"/>
        <v/>
      </c>
      <c r="AT513" t="str">
        <f t="shared" si="338"/>
        <v/>
      </c>
      <c r="AU513" t="str">
        <f t="shared" si="339"/>
        <v/>
      </c>
      <c r="AV513" t="str">
        <f t="shared" si="340"/>
        <v/>
      </c>
      <c r="AW513" t="str">
        <f t="shared" si="341"/>
        <v/>
      </c>
      <c r="AX513" t="str">
        <f t="shared" si="342"/>
        <v/>
      </c>
      <c r="AY513" t="str">
        <f t="shared" si="343"/>
        <v/>
      </c>
      <c r="AZ513" t="str">
        <f>IF(OR($A513="",$A513&lt;&gt;Ficha!$C$4),"",COUNTIF($A$2:$A513,Ficha!$C$4))</f>
        <v/>
      </c>
    </row>
    <row r="514" spans="1:52">
      <c r="A514" s="7" t="str">
        <f>IF(INDEX(Banco!$A:$A,ROW())="","",INDEX(Banco!$A:$A,ROW()))</f>
        <v/>
      </c>
      <c r="B514" s="7" t="str">
        <f>IF(INDEX(Banco!$B:$B,ROW())="","",INDEX(Banco!$B:$B,ROW()))</f>
        <v/>
      </c>
      <c r="C514" s="7" t="str">
        <f>IF(INDEX(Banco!$C:$C,ROW())="","",INDEX(Banco!$C:$C,ROW()))</f>
        <v/>
      </c>
      <c r="D514" s="8" t="str">
        <f>IF(INDEX(Banco!$D:$D,ROW())="","",INDEX(Banco!$D:$D,ROW()))</f>
        <v/>
      </c>
      <c r="E514" s="8" t="str">
        <f>IF(INDEX(Banco!$E:$E,ROW())="","",INDEX(Banco!$E:$E,ROW()))</f>
        <v/>
      </c>
      <c r="F514" s="9" t="str">
        <f>IF(INDEX(Banco!$F:$F,ROW())="","",INDEX(Banco!$F:$F,ROW()))</f>
        <v/>
      </c>
      <c r="G514" s="9" t="str">
        <f>IF(INDEX(Banco!$G:$G,ROW())="","",INDEX(Banco!$G:$G,ROW()))</f>
        <v/>
      </c>
      <c r="H514" s="7" t="str">
        <f>IF(INDEX(Banco!$H:$H,ROW())="","",INDEX(Banco!$H:$H,ROW()))</f>
        <v/>
      </c>
      <c r="I514" t="str">
        <f t="shared" ref="I514:I577" si="344">IF($T514="","",INT($T514/12)&amp;"a "&amp;MOD($T514,12)&amp;"m")</f>
        <v/>
      </c>
      <c r="J514" s="10" t="str">
        <f t="shared" ref="J514:J577" si="345">IF(OR($F514="",$G514=""),"",ROUND($F514/($G514/100)^2,2))</f>
        <v/>
      </c>
      <c r="K514" s="11" t="str">
        <f t="shared" ref="K514:K577" si="346">IF(OR($S514="",$J514="",$T514="",$T514&lt;0,$T514&gt;228,$Y514=""),"—",ROUND(IF(ABS($AB514)&lt;=3,$AB514,IF($AB514&gt;3,3+($J514-$AD514)/($AD514-$AC514),-3+($J514-$AF514)/($AE514-$AF514))),2))</f>
        <v>—</v>
      </c>
      <c r="L514" t="str">
        <f t="shared" ref="L514:L577" si="347">IF(OR($K514="",$K514="—"),"",IF($T514&lt;=60,IF($K514&lt;-3,"Magreza acentuada",IF($K514&lt;-2,"Magreza",IF($K514&lt;=1,"Eutrofia",IF($K514&lt;=2,"Risco de sobrepeso",IF($K514&lt;=3,"Sobrepeso","Obesidade"))))),IF($K514&lt;-3,"Magreza acentuada",IF($K514&lt;-2,"Magreza",IF($K514&lt;=1,"Eutrofia",IF($K514&lt;=2,"Sobrepeso",IF($K514&lt;=3,"Obesidade","Obesidade grave")))))))</f>
        <v/>
      </c>
      <c r="M514" s="11" t="str">
        <f t="shared" ref="M514:M577" si="348">IF(OR($S514="",$V514="",$T514="",$T514&lt;0,$T514&gt;228,$AG514=""),"—",ROUND(IF($AG514=0,LN($V514/$AH514)/$AI514,((($V514/$AH514)^$AG514)-1)/($AG514*$AI514)),2))</f>
        <v>—</v>
      </c>
      <c r="N514" t="str">
        <f t="shared" ref="N514:N577" si="349">IF(OR($M514="",$M514="—"),"",IF($M514&lt;-3,"Muito baixa",IF($M514&lt;-2,"Baixa","Adequada")))</f>
        <v/>
      </c>
      <c r="O514" s="11" t="str">
        <f t="shared" ref="O514:O577" si="350">IF(OR($S514="",$F514="",$T514="",$T514&lt;0,$T514&gt;120,$AJ514=""),"—",ROUND(IF(ABS($AM514)&lt;=3,$AM514,IF($AM514&gt;3,3+($F514-$AO514)/($AO514-$AN514),-3+($F514-$AQ514)/($AP514-$AQ514))),2))</f>
        <v>—</v>
      </c>
      <c r="P514" t="str">
        <f t="shared" ref="P514:P577" si="351">IF(OR($O514="",$O514="—"),"",IF($O514&lt;-3,"Muito baixo",IF($O514&lt;-2,"Baixo",IF($O514&lt;=2,"Adequado","Elevado"))))</f>
        <v/>
      </c>
      <c r="Q514" s="11" t="str">
        <f t="shared" ref="Q514:Q577" si="352">IF(OR($S514="",$F514="",$T514="",$T514&lt;0,$T514&gt;60,$AR514=""),"—",ROUND(IF(ABS($AU514)&lt;=3,$AU514,IF($AU514&gt;3,3+($F514-$AW514)/($AW514-$AV514),-3+($F514-$AY514)/($AX514-$AY514))),2))</f>
        <v>—</v>
      </c>
      <c r="R514" t="str">
        <f t="shared" ref="R514:R577" si="353">IF(OR($Q514="",$Q514="—"),"",IF($Q514&lt;-3,"Magreza acentuada",IF($Q514&lt;-2,"Magreza",IF($Q514&lt;=1,"Eutrofia",IF($Q514&lt;=2,"Risco de sobrepeso",IF($Q514&lt;=3,"Sobrepeso","Obesidade"))))))</f>
        <v/>
      </c>
      <c r="S514" t="str">
        <f t="shared" ref="S514:S577" si="354">IF($C514="","",IF(UPPER(LEFT($C514,1))="M",1,IF(UPPER(LEFT($C514,1))="F",2,"")))</f>
        <v/>
      </c>
      <c r="T514" t="str">
        <f t="shared" ref="T514:T577" si="355">IF(OR($D514="",$E514=""),"",DATEDIF($D514,$E514,"m"))</f>
        <v/>
      </c>
      <c r="U514" t="str">
        <f t="shared" ref="U514:U577" si="356">IF(OR($D514="",$E514=""),"",$E514-$D514)</f>
        <v/>
      </c>
      <c r="V514" t="str">
        <f t="shared" ref="V514:V577" si="357">IF(OR($G514="",$T514=""),"",IF($T514&lt;24,IF(LEFT(LOWER($H514),4)="em p",$G514+0.7,$G514),IF(LEFT(LOWER($H514),4)="deit",$G514-0.7,$G514)))</f>
        <v/>
      </c>
      <c r="W514" t="str">
        <f t="shared" ref="W514:W577" si="358">IF(OR($S514="",$T514=""),"",$S514*1000000+IF($T514&lt;=60,$U514,$T514))</f>
        <v/>
      </c>
      <c r="X514" t="str">
        <f t="shared" ref="X514:X577" si="359">IF(OR($S514="",$V514="",$T514&gt;60,$T514=""),"",$S514*1000000+ROUND($V514*10,0))</f>
        <v/>
      </c>
      <c r="Y514" t="str">
        <f t="shared" ref="Y514:Y577" si="360">IF($W514="","",IFERROR(INDEX(IF($T514&lt;=60,imc05_l,imc519_l),MATCH($W514,IF($T514&lt;=60,imc05_k,imc519_k),1)),""))</f>
        <v/>
      </c>
      <c r="Z514" t="str">
        <f t="shared" ref="Z514:Z577" si="361">IF($W514="","",IFERROR(INDEX(IF($T514&lt;=60,imc05_m,imc519_m),MATCH($W514,IF($T514&lt;=60,imc05_k,imc519_k),1)),""))</f>
        <v/>
      </c>
      <c r="AA514" t="str">
        <f t="shared" ref="AA514:AA577" si="362">IF($W514="","",IFERROR(INDEX(IF($T514&lt;=60,imc05_s,imc519_s),MATCH($W514,IF($T514&lt;=60,imc05_k,imc519_k),1)),""))</f>
        <v/>
      </c>
      <c r="AB514" t="str">
        <f t="shared" ref="AB514:AB577" si="363">IF($Y514="","",IF($Y514=0,LN($J514/$Z514)/$AA514,((($J514/$Z514)^$Y514)-1)/($Y514*$AA514)))</f>
        <v/>
      </c>
      <c r="AC514" t="str">
        <f t="shared" ref="AC514:AC577" si="364">IF($Y514="","",IF($Y514=0,$Z514*EXP($AA514*2),$Z514*(1+$Y514*$AA514*2)^(1/$Y514)))</f>
        <v/>
      </c>
      <c r="AD514" t="str">
        <f t="shared" ref="AD514:AD577" si="365">IF($Y514="","",IF($Y514=0,$Z514*EXP($AA514*3),$Z514*(1+$Y514*$AA514*3)^(1/$Y514)))</f>
        <v/>
      </c>
      <c r="AE514" t="str">
        <f t="shared" ref="AE514:AE577" si="366">IF($Y514="","",IF($Y514=0,$Z514*EXP($AA514*-2),$Z514*(1+$Y514*$AA514*-2)^(1/$Y514)))</f>
        <v/>
      </c>
      <c r="AF514" t="str">
        <f t="shared" ref="AF514:AF577" si="367">IF($Y514="","",IF($Y514=0,$Z514*EXP($AA514*-3),$Z514*(1+$Y514*$AA514*-3)^(1/$Y514)))</f>
        <v/>
      </c>
      <c r="AG514" t="str">
        <f t="shared" ref="AG514:AG577" si="368">IF($W514="","",IFERROR(INDEX(IF($T514&lt;=60,est05_l,est519_l),MATCH($W514,IF($T514&lt;=60,est05_k,est519_k),1)),""))</f>
        <v/>
      </c>
      <c r="AH514" t="str">
        <f t="shared" ref="AH514:AH577" si="369">IF($W514="","",IFERROR(INDEX(IF($T514&lt;=60,est05_m,est519_m),MATCH($W514,IF($T514&lt;=60,est05_k,est519_k),1)),""))</f>
        <v/>
      </c>
      <c r="AI514" t="str">
        <f t="shared" ref="AI514:AI577" si="370">IF($W514="","",IFERROR(INDEX(IF($T514&lt;=60,est05_s,est519_s),MATCH($W514,IF($T514&lt;=60,est05_k,est519_k),1)),""))</f>
        <v/>
      </c>
      <c r="AJ514" t="str">
        <f t="shared" ref="AJ514:AJ577" si="371">IF($W514="","",IFERROR(INDEX(IF($T514&lt;=60,peso05_l,peso510_l),MATCH($W514,IF($T514&lt;=60,peso05_k,peso510_k),1)),""))</f>
        <v/>
      </c>
      <c r="AK514" t="str">
        <f t="shared" ref="AK514:AK577" si="372">IF($W514="","",IFERROR(INDEX(IF($T514&lt;=60,peso05_m,peso510_m),MATCH($W514,IF($T514&lt;=60,peso05_k,peso510_k),1)),""))</f>
        <v/>
      </c>
      <c r="AL514" t="str">
        <f t="shared" ref="AL514:AL577" si="373">IF($W514="","",IFERROR(INDEX(IF($T514&lt;=60,peso05_s,peso510_s),MATCH($W514,IF($T514&lt;=60,peso05_k,peso510_k),1)),""))</f>
        <v/>
      </c>
      <c r="AM514" t="str">
        <f t="shared" ref="AM514:AM577" si="374">IF($AJ514="","",IF($AJ514=0,LN($F514/$AK514)/$AL514,((($F514/$AK514)^$AJ514)-1)/($AJ514*$AL514)))</f>
        <v/>
      </c>
      <c r="AN514" t="str">
        <f t="shared" ref="AN514:AN577" si="375">IF($AJ514="","",IF($AJ514=0,$AK514*EXP($AL514*2),$AK514*(1+$AJ514*$AL514*2)^(1/$AJ514)))</f>
        <v/>
      </c>
      <c r="AO514" t="str">
        <f t="shared" ref="AO514:AO577" si="376">IF($AJ514="","",IF($AJ514=0,$AK514*EXP($AL514*3),$AK514*(1+$AJ514*$AL514*3)^(1/$AJ514)))</f>
        <v/>
      </c>
      <c r="AP514" t="str">
        <f t="shared" ref="AP514:AP577" si="377">IF($AJ514="","",IF($AJ514=0,$AK514*EXP($AL514*-2),$AK514*(1+$AJ514*$AL514*-2)^(1/$AJ514)))</f>
        <v/>
      </c>
      <c r="AQ514" t="str">
        <f t="shared" ref="AQ514:AQ577" si="378">IF($AJ514="","",IF($AJ514=0,$AK514*EXP($AL514*-3),$AK514*(1+$AJ514*$AL514*-3)^(1/$AJ514)))</f>
        <v/>
      </c>
      <c r="AR514" t="str">
        <f t="shared" ref="AR514:AR577" si="379">IF(OR($X514="",$T514&gt;60),"",IFERROR(INDEX(IF($T514&lt;24,pcomp_l,palt_l),MATCH($X514,IF($T514&lt;24,pcomp_k,palt_k),1)),""))</f>
        <v/>
      </c>
      <c r="AS514" t="str">
        <f t="shared" ref="AS514:AS577" si="380">IF(OR($X514="",$T514&gt;60),"",IFERROR(INDEX(IF($T514&lt;24,pcomp_m,palt_m),MATCH($X514,IF($T514&lt;24,pcomp_k,palt_k),1)),""))</f>
        <v/>
      </c>
      <c r="AT514" t="str">
        <f t="shared" ref="AT514:AT577" si="381">IF(OR($X514="",$T514&gt;60),"",IFERROR(INDEX(IF($T514&lt;24,pcomp_s,palt_s),MATCH($X514,IF($T514&lt;24,pcomp_k,palt_k),1)),""))</f>
        <v/>
      </c>
      <c r="AU514" t="str">
        <f t="shared" ref="AU514:AU577" si="382">IF($AR514="","",IF($AR514=0,LN($F514/$AS514)/$AT514,((($F514/$AS514)^$AR514)-1)/($AR514*$AT514)))</f>
        <v/>
      </c>
      <c r="AV514" t="str">
        <f t="shared" ref="AV514:AV577" si="383">IF($AR514="","",IF($AR514=0,$AS514*EXP($AT514*2),$AS514*(1+$AR514*$AT514*2)^(1/$AR514)))</f>
        <v/>
      </c>
      <c r="AW514" t="str">
        <f t="shared" ref="AW514:AW577" si="384">IF($AR514="","",IF($AR514=0,$AS514*EXP($AT514*3),$AS514*(1+$AR514*$AT514*3)^(1/$AR514)))</f>
        <v/>
      </c>
      <c r="AX514" t="str">
        <f t="shared" ref="AX514:AX577" si="385">IF($AR514="","",IF($AR514=0,$AS514*EXP($AT514*-2),$AS514*(1+$AR514*$AT514*-2)^(1/$AR514)))</f>
        <v/>
      </c>
      <c r="AY514" t="str">
        <f t="shared" ref="AY514:AY577" si="386">IF($AR514="","",IF($AR514=0,$AS514*EXP($AT514*-3),$AS514*(1+$AR514*$AT514*-3)^(1/$AR514)))</f>
        <v/>
      </c>
      <c r="AZ514" t="str">
        <f>IF(OR($A514="",$A514&lt;&gt;Ficha!$C$4),"",COUNTIF($A$2:$A514,Ficha!$C$4))</f>
        <v/>
      </c>
    </row>
    <row r="515" spans="1:52">
      <c r="A515" s="7" t="str">
        <f>IF(INDEX(Banco!$A:$A,ROW())="","",INDEX(Banco!$A:$A,ROW()))</f>
        <v/>
      </c>
      <c r="B515" s="7" t="str">
        <f>IF(INDEX(Banco!$B:$B,ROW())="","",INDEX(Banco!$B:$B,ROW()))</f>
        <v/>
      </c>
      <c r="C515" s="7" t="str">
        <f>IF(INDEX(Banco!$C:$C,ROW())="","",INDEX(Banco!$C:$C,ROW()))</f>
        <v/>
      </c>
      <c r="D515" s="8" t="str">
        <f>IF(INDEX(Banco!$D:$D,ROW())="","",INDEX(Banco!$D:$D,ROW()))</f>
        <v/>
      </c>
      <c r="E515" s="8" t="str">
        <f>IF(INDEX(Banco!$E:$E,ROW())="","",INDEX(Banco!$E:$E,ROW()))</f>
        <v/>
      </c>
      <c r="F515" s="9" t="str">
        <f>IF(INDEX(Banco!$F:$F,ROW())="","",INDEX(Banco!$F:$F,ROW()))</f>
        <v/>
      </c>
      <c r="G515" s="9" t="str">
        <f>IF(INDEX(Banco!$G:$G,ROW())="","",INDEX(Banco!$G:$G,ROW()))</f>
        <v/>
      </c>
      <c r="H515" s="7" t="str">
        <f>IF(INDEX(Banco!$H:$H,ROW())="","",INDEX(Banco!$H:$H,ROW()))</f>
        <v/>
      </c>
      <c r="I515" t="str">
        <f t="shared" si="344"/>
        <v/>
      </c>
      <c r="J515" s="10" t="str">
        <f t="shared" si="345"/>
        <v/>
      </c>
      <c r="K515" s="11" t="str">
        <f t="shared" si="346"/>
        <v>—</v>
      </c>
      <c r="L515" t="str">
        <f t="shared" si="347"/>
        <v/>
      </c>
      <c r="M515" s="11" t="str">
        <f t="shared" si="348"/>
        <v>—</v>
      </c>
      <c r="N515" t="str">
        <f t="shared" si="349"/>
        <v/>
      </c>
      <c r="O515" s="11" t="str">
        <f t="shared" si="350"/>
        <v>—</v>
      </c>
      <c r="P515" t="str">
        <f t="shared" si="351"/>
        <v/>
      </c>
      <c r="Q515" s="11" t="str">
        <f t="shared" si="352"/>
        <v>—</v>
      </c>
      <c r="R515" t="str">
        <f t="shared" si="353"/>
        <v/>
      </c>
      <c r="S515" t="str">
        <f t="shared" si="354"/>
        <v/>
      </c>
      <c r="T515" t="str">
        <f t="shared" si="355"/>
        <v/>
      </c>
      <c r="U515" t="str">
        <f t="shared" si="356"/>
        <v/>
      </c>
      <c r="V515" t="str">
        <f t="shared" si="357"/>
        <v/>
      </c>
      <c r="W515" t="str">
        <f t="shared" si="358"/>
        <v/>
      </c>
      <c r="X515" t="str">
        <f t="shared" si="359"/>
        <v/>
      </c>
      <c r="Y515" t="str">
        <f t="shared" si="360"/>
        <v/>
      </c>
      <c r="Z515" t="str">
        <f t="shared" si="361"/>
        <v/>
      </c>
      <c r="AA515" t="str">
        <f t="shared" si="362"/>
        <v/>
      </c>
      <c r="AB515" t="str">
        <f t="shared" si="363"/>
        <v/>
      </c>
      <c r="AC515" t="str">
        <f t="shared" si="364"/>
        <v/>
      </c>
      <c r="AD515" t="str">
        <f t="shared" si="365"/>
        <v/>
      </c>
      <c r="AE515" t="str">
        <f t="shared" si="366"/>
        <v/>
      </c>
      <c r="AF515" t="str">
        <f t="shared" si="367"/>
        <v/>
      </c>
      <c r="AG515" t="str">
        <f t="shared" si="368"/>
        <v/>
      </c>
      <c r="AH515" t="str">
        <f t="shared" si="369"/>
        <v/>
      </c>
      <c r="AI515" t="str">
        <f t="shared" si="370"/>
        <v/>
      </c>
      <c r="AJ515" t="str">
        <f t="shared" si="371"/>
        <v/>
      </c>
      <c r="AK515" t="str">
        <f t="shared" si="372"/>
        <v/>
      </c>
      <c r="AL515" t="str">
        <f t="shared" si="373"/>
        <v/>
      </c>
      <c r="AM515" t="str">
        <f t="shared" si="374"/>
        <v/>
      </c>
      <c r="AN515" t="str">
        <f t="shared" si="375"/>
        <v/>
      </c>
      <c r="AO515" t="str">
        <f t="shared" si="376"/>
        <v/>
      </c>
      <c r="AP515" t="str">
        <f t="shared" si="377"/>
        <v/>
      </c>
      <c r="AQ515" t="str">
        <f t="shared" si="378"/>
        <v/>
      </c>
      <c r="AR515" t="str">
        <f t="shared" si="379"/>
        <v/>
      </c>
      <c r="AS515" t="str">
        <f t="shared" si="380"/>
        <v/>
      </c>
      <c r="AT515" t="str">
        <f t="shared" si="381"/>
        <v/>
      </c>
      <c r="AU515" t="str">
        <f t="shared" si="382"/>
        <v/>
      </c>
      <c r="AV515" t="str">
        <f t="shared" si="383"/>
        <v/>
      </c>
      <c r="AW515" t="str">
        <f t="shared" si="384"/>
        <v/>
      </c>
      <c r="AX515" t="str">
        <f t="shared" si="385"/>
        <v/>
      </c>
      <c r="AY515" t="str">
        <f t="shared" si="386"/>
        <v/>
      </c>
      <c r="AZ515" t="str">
        <f>IF(OR($A515="",$A515&lt;&gt;Ficha!$C$4),"",COUNTIF($A$2:$A515,Ficha!$C$4))</f>
        <v/>
      </c>
    </row>
    <row r="516" spans="1:52">
      <c r="A516" s="7" t="str">
        <f>IF(INDEX(Banco!$A:$A,ROW())="","",INDEX(Banco!$A:$A,ROW()))</f>
        <v/>
      </c>
      <c r="B516" s="7" t="str">
        <f>IF(INDEX(Banco!$B:$B,ROW())="","",INDEX(Banco!$B:$B,ROW()))</f>
        <v/>
      </c>
      <c r="C516" s="7" t="str">
        <f>IF(INDEX(Banco!$C:$C,ROW())="","",INDEX(Banco!$C:$C,ROW()))</f>
        <v/>
      </c>
      <c r="D516" s="8" t="str">
        <f>IF(INDEX(Banco!$D:$D,ROW())="","",INDEX(Banco!$D:$D,ROW()))</f>
        <v/>
      </c>
      <c r="E516" s="8" t="str">
        <f>IF(INDEX(Banco!$E:$E,ROW())="","",INDEX(Banco!$E:$E,ROW()))</f>
        <v/>
      </c>
      <c r="F516" s="9" t="str">
        <f>IF(INDEX(Banco!$F:$F,ROW())="","",INDEX(Banco!$F:$F,ROW()))</f>
        <v/>
      </c>
      <c r="G516" s="9" t="str">
        <f>IF(INDEX(Banco!$G:$G,ROW())="","",INDEX(Banco!$G:$G,ROW()))</f>
        <v/>
      </c>
      <c r="H516" s="7" t="str">
        <f>IF(INDEX(Banco!$H:$H,ROW())="","",INDEX(Banco!$H:$H,ROW()))</f>
        <v/>
      </c>
      <c r="I516" t="str">
        <f t="shared" si="344"/>
        <v/>
      </c>
      <c r="J516" s="10" t="str">
        <f t="shared" si="345"/>
        <v/>
      </c>
      <c r="K516" s="11" t="str">
        <f t="shared" si="346"/>
        <v>—</v>
      </c>
      <c r="L516" t="str">
        <f t="shared" si="347"/>
        <v/>
      </c>
      <c r="M516" s="11" t="str">
        <f t="shared" si="348"/>
        <v>—</v>
      </c>
      <c r="N516" t="str">
        <f t="shared" si="349"/>
        <v/>
      </c>
      <c r="O516" s="11" t="str">
        <f t="shared" si="350"/>
        <v>—</v>
      </c>
      <c r="P516" t="str">
        <f t="shared" si="351"/>
        <v/>
      </c>
      <c r="Q516" s="11" t="str">
        <f t="shared" si="352"/>
        <v>—</v>
      </c>
      <c r="R516" t="str">
        <f t="shared" si="353"/>
        <v/>
      </c>
      <c r="S516" t="str">
        <f t="shared" si="354"/>
        <v/>
      </c>
      <c r="T516" t="str">
        <f t="shared" si="355"/>
        <v/>
      </c>
      <c r="U516" t="str">
        <f t="shared" si="356"/>
        <v/>
      </c>
      <c r="V516" t="str">
        <f t="shared" si="357"/>
        <v/>
      </c>
      <c r="W516" t="str">
        <f t="shared" si="358"/>
        <v/>
      </c>
      <c r="X516" t="str">
        <f t="shared" si="359"/>
        <v/>
      </c>
      <c r="Y516" t="str">
        <f t="shared" si="360"/>
        <v/>
      </c>
      <c r="Z516" t="str">
        <f t="shared" si="361"/>
        <v/>
      </c>
      <c r="AA516" t="str">
        <f t="shared" si="362"/>
        <v/>
      </c>
      <c r="AB516" t="str">
        <f t="shared" si="363"/>
        <v/>
      </c>
      <c r="AC516" t="str">
        <f t="shared" si="364"/>
        <v/>
      </c>
      <c r="AD516" t="str">
        <f t="shared" si="365"/>
        <v/>
      </c>
      <c r="AE516" t="str">
        <f t="shared" si="366"/>
        <v/>
      </c>
      <c r="AF516" t="str">
        <f t="shared" si="367"/>
        <v/>
      </c>
      <c r="AG516" t="str">
        <f t="shared" si="368"/>
        <v/>
      </c>
      <c r="AH516" t="str">
        <f t="shared" si="369"/>
        <v/>
      </c>
      <c r="AI516" t="str">
        <f t="shared" si="370"/>
        <v/>
      </c>
      <c r="AJ516" t="str">
        <f t="shared" si="371"/>
        <v/>
      </c>
      <c r="AK516" t="str">
        <f t="shared" si="372"/>
        <v/>
      </c>
      <c r="AL516" t="str">
        <f t="shared" si="373"/>
        <v/>
      </c>
      <c r="AM516" t="str">
        <f t="shared" si="374"/>
        <v/>
      </c>
      <c r="AN516" t="str">
        <f t="shared" si="375"/>
        <v/>
      </c>
      <c r="AO516" t="str">
        <f t="shared" si="376"/>
        <v/>
      </c>
      <c r="AP516" t="str">
        <f t="shared" si="377"/>
        <v/>
      </c>
      <c r="AQ516" t="str">
        <f t="shared" si="378"/>
        <v/>
      </c>
      <c r="AR516" t="str">
        <f t="shared" si="379"/>
        <v/>
      </c>
      <c r="AS516" t="str">
        <f t="shared" si="380"/>
        <v/>
      </c>
      <c r="AT516" t="str">
        <f t="shared" si="381"/>
        <v/>
      </c>
      <c r="AU516" t="str">
        <f t="shared" si="382"/>
        <v/>
      </c>
      <c r="AV516" t="str">
        <f t="shared" si="383"/>
        <v/>
      </c>
      <c r="AW516" t="str">
        <f t="shared" si="384"/>
        <v/>
      </c>
      <c r="AX516" t="str">
        <f t="shared" si="385"/>
        <v/>
      </c>
      <c r="AY516" t="str">
        <f t="shared" si="386"/>
        <v/>
      </c>
      <c r="AZ516" t="str">
        <f>IF(OR($A516="",$A516&lt;&gt;Ficha!$C$4),"",COUNTIF($A$2:$A516,Ficha!$C$4))</f>
        <v/>
      </c>
    </row>
    <row r="517" spans="1:52">
      <c r="A517" s="7" t="str">
        <f>IF(INDEX(Banco!$A:$A,ROW())="","",INDEX(Banco!$A:$A,ROW()))</f>
        <v/>
      </c>
      <c r="B517" s="7" t="str">
        <f>IF(INDEX(Banco!$B:$B,ROW())="","",INDEX(Banco!$B:$B,ROW()))</f>
        <v/>
      </c>
      <c r="C517" s="7" t="str">
        <f>IF(INDEX(Banco!$C:$C,ROW())="","",INDEX(Banco!$C:$C,ROW()))</f>
        <v/>
      </c>
      <c r="D517" s="8" t="str">
        <f>IF(INDEX(Banco!$D:$D,ROW())="","",INDEX(Banco!$D:$D,ROW()))</f>
        <v/>
      </c>
      <c r="E517" s="8" t="str">
        <f>IF(INDEX(Banco!$E:$E,ROW())="","",INDEX(Banco!$E:$E,ROW()))</f>
        <v/>
      </c>
      <c r="F517" s="9" t="str">
        <f>IF(INDEX(Banco!$F:$F,ROW())="","",INDEX(Banco!$F:$F,ROW()))</f>
        <v/>
      </c>
      <c r="G517" s="9" t="str">
        <f>IF(INDEX(Banco!$G:$G,ROW())="","",INDEX(Banco!$G:$G,ROW()))</f>
        <v/>
      </c>
      <c r="H517" s="7" t="str">
        <f>IF(INDEX(Banco!$H:$H,ROW())="","",INDEX(Banco!$H:$H,ROW()))</f>
        <v/>
      </c>
      <c r="I517" t="str">
        <f t="shared" si="344"/>
        <v/>
      </c>
      <c r="J517" s="10" t="str">
        <f t="shared" si="345"/>
        <v/>
      </c>
      <c r="K517" s="11" t="str">
        <f t="shared" si="346"/>
        <v>—</v>
      </c>
      <c r="L517" t="str">
        <f t="shared" si="347"/>
        <v/>
      </c>
      <c r="M517" s="11" t="str">
        <f t="shared" si="348"/>
        <v>—</v>
      </c>
      <c r="N517" t="str">
        <f t="shared" si="349"/>
        <v/>
      </c>
      <c r="O517" s="11" t="str">
        <f t="shared" si="350"/>
        <v>—</v>
      </c>
      <c r="P517" t="str">
        <f t="shared" si="351"/>
        <v/>
      </c>
      <c r="Q517" s="11" t="str">
        <f t="shared" si="352"/>
        <v>—</v>
      </c>
      <c r="R517" t="str">
        <f t="shared" si="353"/>
        <v/>
      </c>
      <c r="S517" t="str">
        <f t="shared" si="354"/>
        <v/>
      </c>
      <c r="T517" t="str">
        <f t="shared" si="355"/>
        <v/>
      </c>
      <c r="U517" t="str">
        <f t="shared" si="356"/>
        <v/>
      </c>
      <c r="V517" t="str">
        <f t="shared" si="357"/>
        <v/>
      </c>
      <c r="W517" t="str">
        <f t="shared" si="358"/>
        <v/>
      </c>
      <c r="X517" t="str">
        <f t="shared" si="359"/>
        <v/>
      </c>
      <c r="Y517" t="str">
        <f t="shared" si="360"/>
        <v/>
      </c>
      <c r="Z517" t="str">
        <f t="shared" si="361"/>
        <v/>
      </c>
      <c r="AA517" t="str">
        <f t="shared" si="362"/>
        <v/>
      </c>
      <c r="AB517" t="str">
        <f t="shared" si="363"/>
        <v/>
      </c>
      <c r="AC517" t="str">
        <f t="shared" si="364"/>
        <v/>
      </c>
      <c r="AD517" t="str">
        <f t="shared" si="365"/>
        <v/>
      </c>
      <c r="AE517" t="str">
        <f t="shared" si="366"/>
        <v/>
      </c>
      <c r="AF517" t="str">
        <f t="shared" si="367"/>
        <v/>
      </c>
      <c r="AG517" t="str">
        <f t="shared" si="368"/>
        <v/>
      </c>
      <c r="AH517" t="str">
        <f t="shared" si="369"/>
        <v/>
      </c>
      <c r="AI517" t="str">
        <f t="shared" si="370"/>
        <v/>
      </c>
      <c r="AJ517" t="str">
        <f t="shared" si="371"/>
        <v/>
      </c>
      <c r="AK517" t="str">
        <f t="shared" si="372"/>
        <v/>
      </c>
      <c r="AL517" t="str">
        <f t="shared" si="373"/>
        <v/>
      </c>
      <c r="AM517" t="str">
        <f t="shared" si="374"/>
        <v/>
      </c>
      <c r="AN517" t="str">
        <f t="shared" si="375"/>
        <v/>
      </c>
      <c r="AO517" t="str">
        <f t="shared" si="376"/>
        <v/>
      </c>
      <c r="AP517" t="str">
        <f t="shared" si="377"/>
        <v/>
      </c>
      <c r="AQ517" t="str">
        <f t="shared" si="378"/>
        <v/>
      </c>
      <c r="AR517" t="str">
        <f t="shared" si="379"/>
        <v/>
      </c>
      <c r="AS517" t="str">
        <f t="shared" si="380"/>
        <v/>
      </c>
      <c r="AT517" t="str">
        <f t="shared" si="381"/>
        <v/>
      </c>
      <c r="AU517" t="str">
        <f t="shared" si="382"/>
        <v/>
      </c>
      <c r="AV517" t="str">
        <f t="shared" si="383"/>
        <v/>
      </c>
      <c r="AW517" t="str">
        <f t="shared" si="384"/>
        <v/>
      </c>
      <c r="AX517" t="str">
        <f t="shared" si="385"/>
        <v/>
      </c>
      <c r="AY517" t="str">
        <f t="shared" si="386"/>
        <v/>
      </c>
      <c r="AZ517" t="str">
        <f>IF(OR($A517="",$A517&lt;&gt;Ficha!$C$4),"",COUNTIF($A$2:$A517,Ficha!$C$4))</f>
        <v/>
      </c>
    </row>
    <row r="518" spans="1:52">
      <c r="A518" s="7" t="str">
        <f>IF(INDEX(Banco!$A:$A,ROW())="","",INDEX(Banco!$A:$A,ROW()))</f>
        <v/>
      </c>
      <c r="B518" s="7" t="str">
        <f>IF(INDEX(Banco!$B:$B,ROW())="","",INDEX(Banco!$B:$B,ROW()))</f>
        <v/>
      </c>
      <c r="C518" s="7" t="str">
        <f>IF(INDEX(Banco!$C:$C,ROW())="","",INDEX(Banco!$C:$C,ROW()))</f>
        <v/>
      </c>
      <c r="D518" s="8" t="str">
        <f>IF(INDEX(Banco!$D:$D,ROW())="","",INDEX(Banco!$D:$D,ROW()))</f>
        <v/>
      </c>
      <c r="E518" s="8" t="str">
        <f>IF(INDEX(Banco!$E:$E,ROW())="","",INDEX(Banco!$E:$E,ROW()))</f>
        <v/>
      </c>
      <c r="F518" s="9" t="str">
        <f>IF(INDEX(Banco!$F:$F,ROW())="","",INDEX(Banco!$F:$F,ROW()))</f>
        <v/>
      </c>
      <c r="G518" s="9" t="str">
        <f>IF(INDEX(Banco!$G:$G,ROW())="","",INDEX(Banco!$G:$G,ROW()))</f>
        <v/>
      </c>
      <c r="H518" s="7" t="str">
        <f>IF(INDEX(Banco!$H:$H,ROW())="","",INDEX(Banco!$H:$H,ROW()))</f>
        <v/>
      </c>
      <c r="I518" t="str">
        <f t="shared" si="344"/>
        <v/>
      </c>
      <c r="J518" s="10" t="str">
        <f t="shared" si="345"/>
        <v/>
      </c>
      <c r="K518" s="11" t="str">
        <f t="shared" si="346"/>
        <v>—</v>
      </c>
      <c r="L518" t="str">
        <f t="shared" si="347"/>
        <v/>
      </c>
      <c r="M518" s="11" t="str">
        <f t="shared" si="348"/>
        <v>—</v>
      </c>
      <c r="N518" t="str">
        <f t="shared" si="349"/>
        <v/>
      </c>
      <c r="O518" s="11" t="str">
        <f t="shared" si="350"/>
        <v>—</v>
      </c>
      <c r="P518" t="str">
        <f t="shared" si="351"/>
        <v/>
      </c>
      <c r="Q518" s="11" t="str">
        <f t="shared" si="352"/>
        <v>—</v>
      </c>
      <c r="R518" t="str">
        <f t="shared" si="353"/>
        <v/>
      </c>
      <c r="S518" t="str">
        <f t="shared" si="354"/>
        <v/>
      </c>
      <c r="T518" t="str">
        <f t="shared" si="355"/>
        <v/>
      </c>
      <c r="U518" t="str">
        <f t="shared" si="356"/>
        <v/>
      </c>
      <c r="V518" t="str">
        <f t="shared" si="357"/>
        <v/>
      </c>
      <c r="W518" t="str">
        <f t="shared" si="358"/>
        <v/>
      </c>
      <c r="X518" t="str">
        <f t="shared" si="359"/>
        <v/>
      </c>
      <c r="Y518" t="str">
        <f t="shared" si="360"/>
        <v/>
      </c>
      <c r="Z518" t="str">
        <f t="shared" si="361"/>
        <v/>
      </c>
      <c r="AA518" t="str">
        <f t="shared" si="362"/>
        <v/>
      </c>
      <c r="AB518" t="str">
        <f t="shared" si="363"/>
        <v/>
      </c>
      <c r="AC518" t="str">
        <f t="shared" si="364"/>
        <v/>
      </c>
      <c r="AD518" t="str">
        <f t="shared" si="365"/>
        <v/>
      </c>
      <c r="AE518" t="str">
        <f t="shared" si="366"/>
        <v/>
      </c>
      <c r="AF518" t="str">
        <f t="shared" si="367"/>
        <v/>
      </c>
      <c r="AG518" t="str">
        <f t="shared" si="368"/>
        <v/>
      </c>
      <c r="AH518" t="str">
        <f t="shared" si="369"/>
        <v/>
      </c>
      <c r="AI518" t="str">
        <f t="shared" si="370"/>
        <v/>
      </c>
      <c r="AJ518" t="str">
        <f t="shared" si="371"/>
        <v/>
      </c>
      <c r="AK518" t="str">
        <f t="shared" si="372"/>
        <v/>
      </c>
      <c r="AL518" t="str">
        <f t="shared" si="373"/>
        <v/>
      </c>
      <c r="AM518" t="str">
        <f t="shared" si="374"/>
        <v/>
      </c>
      <c r="AN518" t="str">
        <f t="shared" si="375"/>
        <v/>
      </c>
      <c r="AO518" t="str">
        <f t="shared" si="376"/>
        <v/>
      </c>
      <c r="AP518" t="str">
        <f t="shared" si="377"/>
        <v/>
      </c>
      <c r="AQ518" t="str">
        <f t="shared" si="378"/>
        <v/>
      </c>
      <c r="AR518" t="str">
        <f t="shared" si="379"/>
        <v/>
      </c>
      <c r="AS518" t="str">
        <f t="shared" si="380"/>
        <v/>
      </c>
      <c r="AT518" t="str">
        <f t="shared" si="381"/>
        <v/>
      </c>
      <c r="AU518" t="str">
        <f t="shared" si="382"/>
        <v/>
      </c>
      <c r="AV518" t="str">
        <f t="shared" si="383"/>
        <v/>
      </c>
      <c r="AW518" t="str">
        <f t="shared" si="384"/>
        <v/>
      </c>
      <c r="AX518" t="str">
        <f t="shared" si="385"/>
        <v/>
      </c>
      <c r="AY518" t="str">
        <f t="shared" si="386"/>
        <v/>
      </c>
      <c r="AZ518" t="str">
        <f>IF(OR($A518="",$A518&lt;&gt;Ficha!$C$4),"",COUNTIF($A$2:$A518,Ficha!$C$4))</f>
        <v/>
      </c>
    </row>
    <row r="519" spans="1:52">
      <c r="A519" s="7" t="str">
        <f>IF(INDEX(Banco!$A:$A,ROW())="","",INDEX(Banco!$A:$A,ROW()))</f>
        <v/>
      </c>
      <c r="B519" s="7" t="str">
        <f>IF(INDEX(Banco!$B:$B,ROW())="","",INDEX(Banco!$B:$B,ROW()))</f>
        <v/>
      </c>
      <c r="C519" s="7" t="str">
        <f>IF(INDEX(Banco!$C:$C,ROW())="","",INDEX(Banco!$C:$C,ROW()))</f>
        <v/>
      </c>
      <c r="D519" s="8" t="str">
        <f>IF(INDEX(Banco!$D:$D,ROW())="","",INDEX(Banco!$D:$D,ROW()))</f>
        <v/>
      </c>
      <c r="E519" s="8" t="str">
        <f>IF(INDEX(Banco!$E:$E,ROW())="","",INDEX(Banco!$E:$E,ROW()))</f>
        <v/>
      </c>
      <c r="F519" s="9" t="str">
        <f>IF(INDEX(Banco!$F:$F,ROW())="","",INDEX(Banco!$F:$F,ROW()))</f>
        <v/>
      </c>
      <c r="G519" s="9" t="str">
        <f>IF(INDEX(Banco!$G:$G,ROW())="","",INDEX(Banco!$G:$G,ROW()))</f>
        <v/>
      </c>
      <c r="H519" s="7" t="str">
        <f>IF(INDEX(Banco!$H:$H,ROW())="","",INDEX(Banco!$H:$H,ROW()))</f>
        <v/>
      </c>
      <c r="I519" t="str">
        <f t="shared" si="344"/>
        <v/>
      </c>
      <c r="J519" s="10" t="str">
        <f t="shared" si="345"/>
        <v/>
      </c>
      <c r="K519" s="11" t="str">
        <f t="shared" si="346"/>
        <v>—</v>
      </c>
      <c r="L519" t="str">
        <f t="shared" si="347"/>
        <v/>
      </c>
      <c r="M519" s="11" t="str">
        <f t="shared" si="348"/>
        <v>—</v>
      </c>
      <c r="N519" t="str">
        <f t="shared" si="349"/>
        <v/>
      </c>
      <c r="O519" s="11" t="str">
        <f t="shared" si="350"/>
        <v>—</v>
      </c>
      <c r="P519" t="str">
        <f t="shared" si="351"/>
        <v/>
      </c>
      <c r="Q519" s="11" t="str">
        <f t="shared" si="352"/>
        <v>—</v>
      </c>
      <c r="R519" t="str">
        <f t="shared" si="353"/>
        <v/>
      </c>
      <c r="S519" t="str">
        <f t="shared" si="354"/>
        <v/>
      </c>
      <c r="T519" t="str">
        <f t="shared" si="355"/>
        <v/>
      </c>
      <c r="U519" t="str">
        <f t="shared" si="356"/>
        <v/>
      </c>
      <c r="V519" t="str">
        <f t="shared" si="357"/>
        <v/>
      </c>
      <c r="W519" t="str">
        <f t="shared" si="358"/>
        <v/>
      </c>
      <c r="X519" t="str">
        <f t="shared" si="359"/>
        <v/>
      </c>
      <c r="Y519" t="str">
        <f t="shared" si="360"/>
        <v/>
      </c>
      <c r="Z519" t="str">
        <f t="shared" si="361"/>
        <v/>
      </c>
      <c r="AA519" t="str">
        <f t="shared" si="362"/>
        <v/>
      </c>
      <c r="AB519" t="str">
        <f t="shared" si="363"/>
        <v/>
      </c>
      <c r="AC519" t="str">
        <f t="shared" si="364"/>
        <v/>
      </c>
      <c r="AD519" t="str">
        <f t="shared" si="365"/>
        <v/>
      </c>
      <c r="AE519" t="str">
        <f t="shared" si="366"/>
        <v/>
      </c>
      <c r="AF519" t="str">
        <f t="shared" si="367"/>
        <v/>
      </c>
      <c r="AG519" t="str">
        <f t="shared" si="368"/>
        <v/>
      </c>
      <c r="AH519" t="str">
        <f t="shared" si="369"/>
        <v/>
      </c>
      <c r="AI519" t="str">
        <f t="shared" si="370"/>
        <v/>
      </c>
      <c r="AJ519" t="str">
        <f t="shared" si="371"/>
        <v/>
      </c>
      <c r="AK519" t="str">
        <f t="shared" si="372"/>
        <v/>
      </c>
      <c r="AL519" t="str">
        <f t="shared" si="373"/>
        <v/>
      </c>
      <c r="AM519" t="str">
        <f t="shared" si="374"/>
        <v/>
      </c>
      <c r="AN519" t="str">
        <f t="shared" si="375"/>
        <v/>
      </c>
      <c r="AO519" t="str">
        <f t="shared" si="376"/>
        <v/>
      </c>
      <c r="AP519" t="str">
        <f t="shared" si="377"/>
        <v/>
      </c>
      <c r="AQ519" t="str">
        <f t="shared" si="378"/>
        <v/>
      </c>
      <c r="AR519" t="str">
        <f t="shared" si="379"/>
        <v/>
      </c>
      <c r="AS519" t="str">
        <f t="shared" si="380"/>
        <v/>
      </c>
      <c r="AT519" t="str">
        <f t="shared" si="381"/>
        <v/>
      </c>
      <c r="AU519" t="str">
        <f t="shared" si="382"/>
        <v/>
      </c>
      <c r="AV519" t="str">
        <f t="shared" si="383"/>
        <v/>
      </c>
      <c r="AW519" t="str">
        <f t="shared" si="384"/>
        <v/>
      </c>
      <c r="AX519" t="str">
        <f t="shared" si="385"/>
        <v/>
      </c>
      <c r="AY519" t="str">
        <f t="shared" si="386"/>
        <v/>
      </c>
      <c r="AZ519" t="str">
        <f>IF(OR($A519="",$A519&lt;&gt;Ficha!$C$4),"",COUNTIF($A$2:$A519,Ficha!$C$4))</f>
        <v/>
      </c>
    </row>
    <row r="520" spans="1:52">
      <c r="A520" s="7" t="str">
        <f>IF(INDEX(Banco!$A:$A,ROW())="","",INDEX(Banco!$A:$A,ROW()))</f>
        <v/>
      </c>
      <c r="B520" s="7" t="str">
        <f>IF(INDEX(Banco!$B:$B,ROW())="","",INDEX(Banco!$B:$B,ROW()))</f>
        <v/>
      </c>
      <c r="C520" s="7" t="str">
        <f>IF(INDEX(Banco!$C:$C,ROW())="","",INDEX(Banco!$C:$C,ROW()))</f>
        <v/>
      </c>
      <c r="D520" s="8" t="str">
        <f>IF(INDEX(Banco!$D:$D,ROW())="","",INDEX(Banco!$D:$D,ROW()))</f>
        <v/>
      </c>
      <c r="E520" s="8" t="str">
        <f>IF(INDEX(Banco!$E:$E,ROW())="","",INDEX(Banco!$E:$E,ROW()))</f>
        <v/>
      </c>
      <c r="F520" s="9" t="str">
        <f>IF(INDEX(Banco!$F:$F,ROW())="","",INDEX(Banco!$F:$F,ROW()))</f>
        <v/>
      </c>
      <c r="G520" s="9" t="str">
        <f>IF(INDEX(Banco!$G:$G,ROW())="","",INDEX(Banco!$G:$G,ROW()))</f>
        <v/>
      </c>
      <c r="H520" s="7" t="str">
        <f>IF(INDEX(Banco!$H:$H,ROW())="","",INDEX(Banco!$H:$H,ROW()))</f>
        <v/>
      </c>
      <c r="I520" t="str">
        <f t="shared" si="344"/>
        <v/>
      </c>
      <c r="J520" s="10" t="str">
        <f t="shared" si="345"/>
        <v/>
      </c>
      <c r="K520" s="11" t="str">
        <f t="shared" si="346"/>
        <v>—</v>
      </c>
      <c r="L520" t="str">
        <f t="shared" si="347"/>
        <v/>
      </c>
      <c r="M520" s="11" t="str">
        <f t="shared" si="348"/>
        <v>—</v>
      </c>
      <c r="N520" t="str">
        <f t="shared" si="349"/>
        <v/>
      </c>
      <c r="O520" s="11" t="str">
        <f t="shared" si="350"/>
        <v>—</v>
      </c>
      <c r="P520" t="str">
        <f t="shared" si="351"/>
        <v/>
      </c>
      <c r="Q520" s="11" t="str">
        <f t="shared" si="352"/>
        <v>—</v>
      </c>
      <c r="R520" t="str">
        <f t="shared" si="353"/>
        <v/>
      </c>
      <c r="S520" t="str">
        <f t="shared" si="354"/>
        <v/>
      </c>
      <c r="T520" t="str">
        <f t="shared" si="355"/>
        <v/>
      </c>
      <c r="U520" t="str">
        <f t="shared" si="356"/>
        <v/>
      </c>
      <c r="V520" t="str">
        <f t="shared" si="357"/>
        <v/>
      </c>
      <c r="W520" t="str">
        <f t="shared" si="358"/>
        <v/>
      </c>
      <c r="X520" t="str">
        <f t="shared" si="359"/>
        <v/>
      </c>
      <c r="Y520" t="str">
        <f t="shared" si="360"/>
        <v/>
      </c>
      <c r="Z520" t="str">
        <f t="shared" si="361"/>
        <v/>
      </c>
      <c r="AA520" t="str">
        <f t="shared" si="362"/>
        <v/>
      </c>
      <c r="AB520" t="str">
        <f t="shared" si="363"/>
        <v/>
      </c>
      <c r="AC520" t="str">
        <f t="shared" si="364"/>
        <v/>
      </c>
      <c r="AD520" t="str">
        <f t="shared" si="365"/>
        <v/>
      </c>
      <c r="AE520" t="str">
        <f t="shared" si="366"/>
        <v/>
      </c>
      <c r="AF520" t="str">
        <f t="shared" si="367"/>
        <v/>
      </c>
      <c r="AG520" t="str">
        <f t="shared" si="368"/>
        <v/>
      </c>
      <c r="AH520" t="str">
        <f t="shared" si="369"/>
        <v/>
      </c>
      <c r="AI520" t="str">
        <f t="shared" si="370"/>
        <v/>
      </c>
      <c r="AJ520" t="str">
        <f t="shared" si="371"/>
        <v/>
      </c>
      <c r="AK520" t="str">
        <f t="shared" si="372"/>
        <v/>
      </c>
      <c r="AL520" t="str">
        <f t="shared" si="373"/>
        <v/>
      </c>
      <c r="AM520" t="str">
        <f t="shared" si="374"/>
        <v/>
      </c>
      <c r="AN520" t="str">
        <f t="shared" si="375"/>
        <v/>
      </c>
      <c r="AO520" t="str">
        <f t="shared" si="376"/>
        <v/>
      </c>
      <c r="AP520" t="str">
        <f t="shared" si="377"/>
        <v/>
      </c>
      <c r="AQ520" t="str">
        <f t="shared" si="378"/>
        <v/>
      </c>
      <c r="AR520" t="str">
        <f t="shared" si="379"/>
        <v/>
      </c>
      <c r="AS520" t="str">
        <f t="shared" si="380"/>
        <v/>
      </c>
      <c r="AT520" t="str">
        <f t="shared" si="381"/>
        <v/>
      </c>
      <c r="AU520" t="str">
        <f t="shared" si="382"/>
        <v/>
      </c>
      <c r="AV520" t="str">
        <f t="shared" si="383"/>
        <v/>
      </c>
      <c r="AW520" t="str">
        <f t="shared" si="384"/>
        <v/>
      </c>
      <c r="AX520" t="str">
        <f t="shared" si="385"/>
        <v/>
      </c>
      <c r="AY520" t="str">
        <f t="shared" si="386"/>
        <v/>
      </c>
      <c r="AZ520" t="str">
        <f>IF(OR($A520="",$A520&lt;&gt;Ficha!$C$4),"",COUNTIF($A$2:$A520,Ficha!$C$4))</f>
        <v/>
      </c>
    </row>
    <row r="521" spans="1:52">
      <c r="A521" s="7" t="str">
        <f>IF(INDEX(Banco!$A:$A,ROW())="","",INDEX(Banco!$A:$A,ROW()))</f>
        <v/>
      </c>
      <c r="B521" s="7" t="str">
        <f>IF(INDEX(Banco!$B:$B,ROW())="","",INDEX(Banco!$B:$B,ROW()))</f>
        <v/>
      </c>
      <c r="C521" s="7" t="str">
        <f>IF(INDEX(Banco!$C:$C,ROW())="","",INDEX(Banco!$C:$C,ROW()))</f>
        <v/>
      </c>
      <c r="D521" s="8" t="str">
        <f>IF(INDEX(Banco!$D:$D,ROW())="","",INDEX(Banco!$D:$D,ROW()))</f>
        <v/>
      </c>
      <c r="E521" s="8" t="str">
        <f>IF(INDEX(Banco!$E:$E,ROW())="","",INDEX(Banco!$E:$E,ROW()))</f>
        <v/>
      </c>
      <c r="F521" s="9" t="str">
        <f>IF(INDEX(Banco!$F:$F,ROW())="","",INDEX(Banco!$F:$F,ROW()))</f>
        <v/>
      </c>
      <c r="G521" s="9" t="str">
        <f>IF(INDEX(Banco!$G:$G,ROW())="","",INDEX(Banco!$G:$G,ROW()))</f>
        <v/>
      </c>
      <c r="H521" s="7" t="str">
        <f>IF(INDEX(Banco!$H:$H,ROW())="","",INDEX(Banco!$H:$H,ROW()))</f>
        <v/>
      </c>
      <c r="I521" t="str">
        <f t="shared" si="344"/>
        <v/>
      </c>
      <c r="J521" s="10" t="str">
        <f t="shared" si="345"/>
        <v/>
      </c>
      <c r="K521" s="11" t="str">
        <f t="shared" si="346"/>
        <v>—</v>
      </c>
      <c r="L521" t="str">
        <f t="shared" si="347"/>
        <v/>
      </c>
      <c r="M521" s="11" t="str">
        <f t="shared" si="348"/>
        <v>—</v>
      </c>
      <c r="N521" t="str">
        <f t="shared" si="349"/>
        <v/>
      </c>
      <c r="O521" s="11" t="str">
        <f t="shared" si="350"/>
        <v>—</v>
      </c>
      <c r="P521" t="str">
        <f t="shared" si="351"/>
        <v/>
      </c>
      <c r="Q521" s="11" t="str">
        <f t="shared" si="352"/>
        <v>—</v>
      </c>
      <c r="R521" t="str">
        <f t="shared" si="353"/>
        <v/>
      </c>
      <c r="S521" t="str">
        <f t="shared" si="354"/>
        <v/>
      </c>
      <c r="T521" t="str">
        <f t="shared" si="355"/>
        <v/>
      </c>
      <c r="U521" t="str">
        <f t="shared" si="356"/>
        <v/>
      </c>
      <c r="V521" t="str">
        <f t="shared" si="357"/>
        <v/>
      </c>
      <c r="W521" t="str">
        <f t="shared" si="358"/>
        <v/>
      </c>
      <c r="X521" t="str">
        <f t="shared" si="359"/>
        <v/>
      </c>
      <c r="Y521" t="str">
        <f t="shared" si="360"/>
        <v/>
      </c>
      <c r="Z521" t="str">
        <f t="shared" si="361"/>
        <v/>
      </c>
      <c r="AA521" t="str">
        <f t="shared" si="362"/>
        <v/>
      </c>
      <c r="AB521" t="str">
        <f t="shared" si="363"/>
        <v/>
      </c>
      <c r="AC521" t="str">
        <f t="shared" si="364"/>
        <v/>
      </c>
      <c r="AD521" t="str">
        <f t="shared" si="365"/>
        <v/>
      </c>
      <c r="AE521" t="str">
        <f t="shared" si="366"/>
        <v/>
      </c>
      <c r="AF521" t="str">
        <f t="shared" si="367"/>
        <v/>
      </c>
      <c r="AG521" t="str">
        <f t="shared" si="368"/>
        <v/>
      </c>
      <c r="AH521" t="str">
        <f t="shared" si="369"/>
        <v/>
      </c>
      <c r="AI521" t="str">
        <f t="shared" si="370"/>
        <v/>
      </c>
      <c r="AJ521" t="str">
        <f t="shared" si="371"/>
        <v/>
      </c>
      <c r="AK521" t="str">
        <f t="shared" si="372"/>
        <v/>
      </c>
      <c r="AL521" t="str">
        <f t="shared" si="373"/>
        <v/>
      </c>
      <c r="AM521" t="str">
        <f t="shared" si="374"/>
        <v/>
      </c>
      <c r="AN521" t="str">
        <f t="shared" si="375"/>
        <v/>
      </c>
      <c r="AO521" t="str">
        <f t="shared" si="376"/>
        <v/>
      </c>
      <c r="AP521" t="str">
        <f t="shared" si="377"/>
        <v/>
      </c>
      <c r="AQ521" t="str">
        <f t="shared" si="378"/>
        <v/>
      </c>
      <c r="AR521" t="str">
        <f t="shared" si="379"/>
        <v/>
      </c>
      <c r="AS521" t="str">
        <f t="shared" si="380"/>
        <v/>
      </c>
      <c r="AT521" t="str">
        <f t="shared" si="381"/>
        <v/>
      </c>
      <c r="AU521" t="str">
        <f t="shared" si="382"/>
        <v/>
      </c>
      <c r="AV521" t="str">
        <f t="shared" si="383"/>
        <v/>
      </c>
      <c r="AW521" t="str">
        <f t="shared" si="384"/>
        <v/>
      </c>
      <c r="AX521" t="str">
        <f t="shared" si="385"/>
        <v/>
      </c>
      <c r="AY521" t="str">
        <f t="shared" si="386"/>
        <v/>
      </c>
      <c r="AZ521" t="str">
        <f>IF(OR($A521="",$A521&lt;&gt;Ficha!$C$4),"",COUNTIF($A$2:$A521,Ficha!$C$4))</f>
        <v/>
      </c>
    </row>
    <row r="522" spans="1:52">
      <c r="A522" s="7" t="str">
        <f>IF(INDEX(Banco!$A:$A,ROW())="","",INDEX(Banco!$A:$A,ROW()))</f>
        <v/>
      </c>
      <c r="B522" s="7" t="str">
        <f>IF(INDEX(Banco!$B:$B,ROW())="","",INDEX(Banco!$B:$B,ROW()))</f>
        <v/>
      </c>
      <c r="C522" s="7" t="str">
        <f>IF(INDEX(Banco!$C:$C,ROW())="","",INDEX(Banco!$C:$C,ROW()))</f>
        <v/>
      </c>
      <c r="D522" s="8" t="str">
        <f>IF(INDEX(Banco!$D:$D,ROW())="","",INDEX(Banco!$D:$D,ROW()))</f>
        <v/>
      </c>
      <c r="E522" s="8" t="str">
        <f>IF(INDEX(Banco!$E:$E,ROW())="","",INDEX(Banco!$E:$E,ROW()))</f>
        <v/>
      </c>
      <c r="F522" s="9" t="str">
        <f>IF(INDEX(Banco!$F:$F,ROW())="","",INDEX(Banco!$F:$F,ROW()))</f>
        <v/>
      </c>
      <c r="G522" s="9" t="str">
        <f>IF(INDEX(Banco!$G:$G,ROW())="","",INDEX(Banco!$G:$G,ROW()))</f>
        <v/>
      </c>
      <c r="H522" s="7" t="str">
        <f>IF(INDEX(Banco!$H:$H,ROW())="","",INDEX(Banco!$H:$H,ROW()))</f>
        <v/>
      </c>
      <c r="I522" t="str">
        <f t="shared" si="344"/>
        <v/>
      </c>
      <c r="J522" s="10" t="str">
        <f t="shared" si="345"/>
        <v/>
      </c>
      <c r="K522" s="11" t="str">
        <f t="shared" si="346"/>
        <v>—</v>
      </c>
      <c r="L522" t="str">
        <f t="shared" si="347"/>
        <v/>
      </c>
      <c r="M522" s="11" t="str">
        <f t="shared" si="348"/>
        <v>—</v>
      </c>
      <c r="N522" t="str">
        <f t="shared" si="349"/>
        <v/>
      </c>
      <c r="O522" s="11" t="str">
        <f t="shared" si="350"/>
        <v>—</v>
      </c>
      <c r="P522" t="str">
        <f t="shared" si="351"/>
        <v/>
      </c>
      <c r="Q522" s="11" t="str">
        <f t="shared" si="352"/>
        <v>—</v>
      </c>
      <c r="R522" t="str">
        <f t="shared" si="353"/>
        <v/>
      </c>
      <c r="S522" t="str">
        <f t="shared" si="354"/>
        <v/>
      </c>
      <c r="T522" t="str">
        <f t="shared" si="355"/>
        <v/>
      </c>
      <c r="U522" t="str">
        <f t="shared" si="356"/>
        <v/>
      </c>
      <c r="V522" t="str">
        <f t="shared" si="357"/>
        <v/>
      </c>
      <c r="W522" t="str">
        <f t="shared" si="358"/>
        <v/>
      </c>
      <c r="X522" t="str">
        <f t="shared" si="359"/>
        <v/>
      </c>
      <c r="Y522" t="str">
        <f t="shared" si="360"/>
        <v/>
      </c>
      <c r="Z522" t="str">
        <f t="shared" si="361"/>
        <v/>
      </c>
      <c r="AA522" t="str">
        <f t="shared" si="362"/>
        <v/>
      </c>
      <c r="AB522" t="str">
        <f t="shared" si="363"/>
        <v/>
      </c>
      <c r="AC522" t="str">
        <f t="shared" si="364"/>
        <v/>
      </c>
      <c r="AD522" t="str">
        <f t="shared" si="365"/>
        <v/>
      </c>
      <c r="AE522" t="str">
        <f t="shared" si="366"/>
        <v/>
      </c>
      <c r="AF522" t="str">
        <f t="shared" si="367"/>
        <v/>
      </c>
      <c r="AG522" t="str">
        <f t="shared" si="368"/>
        <v/>
      </c>
      <c r="AH522" t="str">
        <f t="shared" si="369"/>
        <v/>
      </c>
      <c r="AI522" t="str">
        <f t="shared" si="370"/>
        <v/>
      </c>
      <c r="AJ522" t="str">
        <f t="shared" si="371"/>
        <v/>
      </c>
      <c r="AK522" t="str">
        <f t="shared" si="372"/>
        <v/>
      </c>
      <c r="AL522" t="str">
        <f t="shared" si="373"/>
        <v/>
      </c>
      <c r="AM522" t="str">
        <f t="shared" si="374"/>
        <v/>
      </c>
      <c r="AN522" t="str">
        <f t="shared" si="375"/>
        <v/>
      </c>
      <c r="AO522" t="str">
        <f t="shared" si="376"/>
        <v/>
      </c>
      <c r="AP522" t="str">
        <f t="shared" si="377"/>
        <v/>
      </c>
      <c r="AQ522" t="str">
        <f t="shared" si="378"/>
        <v/>
      </c>
      <c r="AR522" t="str">
        <f t="shared" si="379"/>
        <v/>
      </c>
      <c r="AS522" t="str">
        <f t="shared" si="380"/>
        <v/>
      </c>
      <c r="AT522" t="str">
        <f t="shared" si="381"/>
        <v/>
      </c>
      <c r="AU522" t="str">
        <f t="shared" si="382"/>
        <v/>
      </c>
      <c r="AV522" t="str">
        <f t="shared" si="383"/>
        <v/>
      </c>
      <c r="AW522" t="str">
        <f t="shared" si="384"/>
        <v/>
      </c>
      <c r="AX522" t="str">
        <f t="shared" si="385"/>
        <v/>
      </c>
      <c r="AY522" t="str">
        <f t="shared" si="386"/>
        <v/>
      </c>
      <c r="AZ522" t="str">
        <f>IF(OR($A522="",$A522&lt;&gt;Ficha!$C$4),"",COUNTIF($A$2:$A522,Ficha!$C$4))</f>
        <v/>
      </c>
    </row>
    <row r="523" spans="1:52">
      <c r="A523" s="7" t="str">
        <f>IF(INDEX(Banco!$A:$A,ROW())="","",INDEX(Banco!$A:$A,ROW()))</f>
        <v/>
      </c>
      <c r="B523" s="7" t="str">
        <f>IF(INDEX(Banco!$B:$B,ROW())="","",INDEX(Banco!$B:$B,ROW()))</f>
        <v/>
      </c>
      <c r="C523" s="7" t="str">
        <f>IF(INDEX(Banco!$C:$C,ROW())="","",INDEX(Banco!$C:$C,ROW()))</f>
        <v/>
      </c>
      <c r="D523" s="8" t="str">
        <f>IF(INDEX(Banco!$D:$D,ROW())="","",INDEX(Banco!$D:$D,ROW()))</f>
        <v/>
      </c>
      <c r="E523" s="8" t="str">
        <f>IF(INDEX(Banco!$E:$E,ROW())="","",INDEX(Banco!$E:$E,ROW()))</f>
        <v/>
      </c>
      <c r="F523" s="9" t="str">
        <f>IF(INDEX(Banco!$F:$F,ROW())="","",INDEX(Banco!$F:$F,ROW()))</f>
        <v/>
      </c>
      <c r="G523" s="9" t="str">
        <f>IF(INDEX(Banco!$G:$G,ROW())="","",INDEX(Banco!$G:$G,ROW()))</f>
        <v/>
      </c>
      <c r="H523" s="7" t="str">
        <f>IF(INDEX(Banco!$H:$H,ROW())="","",INDEX(Banco!$H:$H,ROW()))</f>
        <v/>
      </c>
      <c r="I523" t="str">
        <f t="shared" si="344"/>
        <v/>
      </c>
      <c r="J523" s="10" t="str">
        <f t="shared" si="345"/>
        <v/>
      </c>
      <c r="K523" s="11" t="str">
        <f t="shared" si="346"/>
        <v>—</v>
      </c>
      <c r="L523" t="str">
        <f t="shared" si="347"/>
        <v/>
      </c>
      <c r="M523" s="11" t="str">
        <f t="shared" si="348"/>
        <v>—</v>
      </c>
      <c r="N523" t="str">
        <f t="shared" si="349"/>
        <v/>
      </c>
      <c r="O523" s="11" t="str">
        <f t="shared" si="350"/>
        <v>—</v>
      </c>
      <c r="P523" t="str">
        <f t="shared" si="351"/>
        <v/>
      </c>
      <c r="Q523" s="11" t="str">
        <f t="shared" si="352"/>
        <v>—</v>
      </c>
      <c r="R523" t="str">
        <f t="shared" si="353"/>
        <v/>
      </c>
      <c r="S523" t="str">
        <f t="shared" si="354"/>
        <v/>
      </c>
      <c r="T523" t="str">
        <f t="shared" si="355"/>
        <v/>
      </c>
      <c r="U523" t="str">
        <f t="shared" si="356"/>
        <v/>
      </c>
      <c r="V523" t="str">
        <f t="shared" si="357"/>
        <v/>
      </c>
      <c r="W523" t="str">
        <f t="shared" si="358"/>
        <v/>
      </c>
      <c r="X523" t="str">
        <f t="shared" si="359"/>
        <v/>
      </c>
      <c r="Y523" t="str">
        <f t="shared" si="360"/>
        <v/>
      </c>
      <c r="Z523" t="str">
        <f t="shared" si="361"/>
        <v/>
      </c>
      <c r="AA523" t="str">
        <f t="shared" si="362"/>
        <v/>
      </c>
      <c r="AB523" t="str">
        <f t="shared" si="363"/>
        <v/>
      </c>
      <c r="AC523" t="str">
        <f t="shared" si="364"/>
        <v/>
      </c>
      <c r="AD523" t="str">
        <f t="shared" si="365"/>
        <v/>
      </c>
      <c r="AE523" t="str">
        <f t="shared" si="366"/>
        <v/>
      </c>
      <c r="AF523" t="str">
        <f t="shared" si="367"/>
        <v/>
      </c>
      <c r="AG523" t="str">
        <f t="shared" si="368"/>
        <v/>
      </c>
      <c r="AH523" t="str">
        <f t="shared" si="369"/>
        <v/>
      </c>
      <c r="AI523" t="str">
        <f t="shared" si="370"/>
        <v/>
      </c>
      <c r="AJ523" t="str">
        <f t="shared" si="371"/>
        <v/>
      </c>
      <c r="AK523" t="str">
        <f t="shared" si="372"/>
        <v/>
      </c>
      <c r="AL523" t="str">
        <f t="shared" si="373"/>
        <v/>
      </c>
      <c r="AM523" t="str">
        <f t="shared" si="374"/>
        <v/>
      </c>
      <c r="AN523" t="str">
        <f t="shared" si="375"/>
        <v/>
      </c>
      <c r="AO523" t="str">
        <f t="shared" si="376"/>
        <v/>
      </c>
      <c r="AP523" t="str">
        <f t="shared" si="377"/>
        <v/>
      </c>
      <c r="AQ523" t="str">
        <f t="shared" si="378"/>
        <v/>
      </c>
      <c r="AR523" t="str">
        <f t="shared" si="379"/>
        <v/>
      </c>
      <c r="AS523" t="str">
        <f t="shared" si="380"/>
        <v/>
      </c>
      <c r="AT523" t="str">
        <f t="shared" si="381"/>
        <v/>
      </c>
      <c r="AU523" t="str">
        <f t="shared" si="382"/>
        <v/>
      </c>
      <c r="AV523" t="str">
        <f t="shared" si="383"/>
        <v/>
      </c>
      <c r="AW523" t="str">
        <f t="shared" si="384"/>
        <v/>
      </c>
      <c r="AX523" t="str">
        <f t="shared" si="385"/>
        <v/>
      </c>
      <c r="AY523" t="str">
        <f t="shared" si="386"/>
        <v/>
      </c>
      <c r="AZ523" t="str">
        <f>IF(OR($A523="",$A523&lt;&gt;Ficha!$C$4),"",COUNTIF($A$2:$A523,Ficha!$C$4))</f>
        <v/>
      </c>
    </row>
    <row r="524" spans="1:52">
      <c r="A524" s="7" t="str">
        <f>IF(INDEX(Banco!$A:$A,ROW())="","",INDEX(Banco!$A:$A,ROW()))</f>
        <v/>
      </c>
      <c r="B524" s="7" t="str">
        <f>IF(INDEX(Banco!$B:$B,ROW())="","",INDEX(Banco!$B:$B,ROW()))</f>
        <v/>
      </c>
      <c r="C524" s="7" t="str">
        <f>IF(INDEX(Banco!$C:$C,ROW())="","",INDEX(Banco!$C:$C,ROW()))</f>
        <v/>
      </c>
      <c r="D524" s="8" t="str">
        <f>IF(INDEX(Banco!$D:$D,ROW())="","",INDEX(Banco!$D:$D,ROW()))</f>
        <v/>
      </c>
      <c r="E524" s="8" t="str">
        <f>IF(INDEX(Banco!$E:$E,ROW())="","",INDEX(Banco!$E:$E,ROW()))</f>
        <v/>
      </c>
      <c r="F524" s="9" t="str">
        <f>IF(INDEX(Banco!$F:$F,ROW())="","",INDEX(Banco!$F:$F,ROW()))</f>
        <v/>
      </c>
      <c r="G524" s="9" t="str">
        <f>IF(INDEX(Banco!$G:$G,ROW())="","",INDEX(Banco!$G:$G,ROW()))</f>
        <v/>
      </c>
      <c r="H524" s="7" t="str">
        <f>IF(INDEX(Banco!$H:$H,ROW())="","",INDEX(Banco!$H:$H,ROW()))</f>
        <v/>
      </c>
      <c r="I524" t="str">
        <f t="shared" si="344"/>
        <v/>
      </c>
      <c r="J524" s="10" t="str">
        <f t="shared" si="345"/>
        <v/>
      </c>
      <c r="K524" s="11" t="str">
        <f t="shared" si="346"/>
        <v>—</v>
      </c>
      <c r="L524" t="str">
        <f t="shared" si="347"/>
        <v/>
      </c>
      <c r="M524" s="11" t="str">
        <f t="shared" si="348"/>
        <v>—</v>
      </c>
      <c r="N524" t="str">
        <f t="shared" si="349"/>
        <v/>
      </c>
      <c r="O524" s="11" t="str">
        <f t="shared" si="350"/>
        <v>—</v>
      </c>
      <c r="P524" t="str">
        <f t="shared" si="351"/>
        <v/>
      </c>
      <c r="Q524" s="11" t="str">
        <f t="shared" si="352"/>
        <v>—</v>
      </c>
      <c r="R524" t="str">
        <f t="shared" si="353"/>
        <v/>
      </c>
      <c r="S524" t="str">
        <f t="shared" si="354"/>
        <v/>
      </c>
      <c r="T524" t="str">
        <f t="shared" si="355"/>
        <v/>
      </c>
      <c r="U524" t="str">
        <f t="shared" si="356"/>
        <v/>
      </c>
      <c r="V524" t="str">
        <f t="shared" si="357"/>
        <v/>
      </c>
      <c r="W524" t="str">
        <f t="shared" si="358"/>
        <v/>
      </c>
      <c r="X524" t="str">
        <f t="shared" si="359"/>
        <v/>
      </c>
      <c r="Y524" t="str">
        <f t="shared" si="360"/>
        <v/>
      </c>
      <c r="Z524" t="str">
        <f t="shared" si="361"/>
        <v/>
      </c>
      <c r="AA524" t="str">
        <f t="shared" si="362"/>
        <v/>
      </c>
      <c r="AB524" t="str">
        <f t="shared" si="363"/>
        <v/>
      </c>
      <c r="AC524" t="str">
        <f t="shared" si="364"/>
        <v/>
      </c>
      <c r="AD524" t="str">
        <f t="shared" si="365"/>
        <v/>
      </c>
      <c r="AE524" t="str">
        <f t="shared" si="366"/>
        <v/>
      </c>
      <c r="AF524" t="str">
        <f t="shared" si="367"/>
        <v/>
      </c>
      <c r="AG524" t="str">
        <f t="shared" si="368"/>
        <v/>
      </c>
      <c r="AH524" t="str">
        <f t="shared" si="369"/>
        <v/>
      </c>
      <c r="AI524" t="str">
        <f t="shared" si="370"/>
        <v/>
      </c>
      <c r="AJ524" t="str">
        <f t="shared" si="371"/>
        <v/>
      </c>
      <c r="AK524" t="str">
        <f t="shared" si="372"/>
        <v/>
      </c>
      <c r="AL524" t="str">
        <f t="shared" si="373"/>
        <v/>
      </c>
      <c r="AM524" t="str">
        <f t="shared" si="374"/>
        <v/>
      </c>
      <c r="AN524" t="str">
        <f t="shared" si="375"/>
        <v/>
      </c>
      <c r="AO524" t="str">
        <f t="shared" si="376"/>
        <v/>
      </c>
      <c r="AP524" t="str">
        <f t="shared" si="377"/>
        <v/>
      </c>
      <c r="AQ524" t="str">
        <f t="shared" si="378"/>
        <v/>
      </c>
      <c r="AR524" t="str">
        <f t="shared" si="379"/>
        <v/>
      </c>
      <c r="AS524" t="str">
        <f t="shared" si="380"/>
        <v/>
      </c>
      <c r="AT524" t="str">
        <f t="shared" si="381"/>
        <v/>
      </c>
      <c r="AU524" t="str">
        <f t="shared" si="382"/>
        <v/>
      </c>
      <c r="AV524" t="str">
        <f t="shared" si="383"/>
        <v/>
      </c>
      <c r="AW524" t="str">
        <f t="shared" si="384"/>
        <v/>
      </c>
      <c r="AX524" t="str">
        <f t="shared" si="385"/>
        <v/>
      </c>
      <c r="AY524" t="str">
        <f t="shared" si="386"/>
        <v/>
      </c>
      <c r="AZ524" t="str">
        <f>IF(OR($A524="",$A524&lt;&gt;Ficha!$C$4),"",COUNTIF($A$2:$A524,Ficha!$C$4))</f>
        <v/>
      </c>
    </row>
    <row r="525" spans="1:52">
      <c r="A525" s="7" t="str">
        <f>IF(INDEX(Banco!$A:$A,ROW())="","",INDEX(Banco!$A:$A,ROW()))</f>
        <v/>
      </c>
      <c r="B525" s="7" t="str">
        <f>IF(INDEX(Banco!$B:$B,ROW())="","",INDEX(Banco!$B:$B,ROW()))</f>
        <v/>
      </c>
      <c r="C525" s="7" t="str">
        <f>IF(INDEX(Banco!$C:$C,ROW())="","",INDEX(Banco!$C:$C,ROW()))</f>
        <v/>
      </c>
      <c r="D525" s="8" t="str">
        <f>IF(INDEX(Banco!$D:$D,ROW())="","",INDEX(Banco!$D:$D,ROW()))</f>
        <v/>
      </c>
      <c r="E525" s="8" t="str">
        <f>IF(INDEX(Banco!$E:$E,ROW())="","",INDEX(Banco!$E:$E,ROW()))</f>
        <v/>
      </c>
      <c r="F525" s="9" t="str">
        <f>IF(INDEX(Banco!$F:$F,ROW())="","",INDEX(Banco!$F:$F,ROW()))</f>
        <v/>
      </c>
      <c r="G525" s="9" t="str">
        <f>IF(INDEX(Banco!$G:$G,ROW())="","",INDEX(Banco!$G:$G,ROW()))</f>
        <v/>
      </c>
      <c r="H525" s="7" t="str">
        <f>IF(INDEX(Banco!$H:$H,ROW())="","",INDEX(Banco!$H:$H,ROW()))</f>
        <v/>
      </c>
      <c r="I525" t="str">
        <f t="shared" si="344"/>
        <v/>
      </c>
      <c r="J525" s="10" t="str">
        <f t="shared" si="345"/>
        <v/>
      </c>
      <c r="K525" s="11" t="str">
        <f t="shared" si="346"/>
        <v>—</v>
      </c>
      <c r="L525" t="str">
        <f t="shared" si="347"/>
        <v/>
      </c>
      <c r="M525" s="11" t="str">
        <f t="shared" si="348"/>
        <v>—</v>
      </c>
      <c r="N525" t="str">
        <f t="shared" si="349"/>
        <v/>
      </c>
      <c r="O525" s="11" t="str">
        <f t="shared" si="350"/>
        <v>—</v>
      </c>
      <c r="P525" t="str">
        <f t="shared" si="351"/>
        <v/>
      </c>
      <c r="Q525" s="11" t="str">
        <f t="shared" si="352"/>
        <v>—</v>
      </c>
      <c r="R525" t="str">
        <f t="shared" si="353"/>
        <v/>
      </c>
      <c r="S525" t="str">
        <f t="shared" si="354"/>
        <v/>
      </c>
      <c r="T525" t="str">
        <f t="shared" si="355"/>
        <v/>
      </c>
      <c r="U525" t="str">
        <f t="shared" si="356"/>
        <v/>
      </c>
      <c r="V525" t="str">
        <f t="shared" si="357"/>
        <v/>
      </c>
      <c r="W525" t="str">
        <f t="shared" si="358"/>
        <v/>
      </c>
      <c r="X525" t="str">
        <f t="shared" si="359"/>
        <v/>
      </c>
      <c r="Y525" t="str">
        <f t="shared" si="360"/>
        <v/>
      </c>
      <c r="Z525" t="str">
        <f t="shared" si="361"/>
        <v/>
      </c>
      <c r="AA525" t="str">
        <f t="shared" si="362"/>
        <v/>
      </c>
      <c r="AB525" t="str">
        <f t="shared" si="363"/>
        <v/>
      </c>
      <c r="AC525" t="str">
        <f t="shared" si="364"/>
        <v/>
      </c>
      <c r="AD525" t="str">
        <f t="shared" si="365"/>
        <v/>
      </c>
      <c r="AE525" t="str">
        <f t="shared" si="366"/>
        <v/>
      </c>
      <c r="AF525" t="str">
        <f t="shared" si="367"/>
        <v/>
      </c>
      <c r="AG525" t="str">
        <f t="shared" si="368"/>
        <v/>
      </c>
      <c r="AH525" t="str">
        <f t="shared" si="369"/>
        <v/>
      </c>
      <c r="AI525" t="str">
        <f t="shared" si="370"/>
        <v/>
      </c>
      <c r="AJ525" t="str">
        <f t="shared" si="371"/>
        <v/>
      </c>
      <c r="AK525" t="str">
        <f t="shared" si="372"/>
        <v/>
      </c>
      <c r="AL525" t="str">
        <f t="shared" si="373"/>
        <v/>
      </c>
      <c r="AM525" t="str">
        <f t="shared" si="374"/>
        <v/>
      </c>
      <c r="AN525" t="str">
        <f t="shared" si="375"/>
        <v/>
      </c>
      <c r="AO525" t="str">
        <f t="shared" si="376"/>
        <v/>
      </c>
      <c r="AP525" t="str">
        <f t="shared" si="377"/>
        <v/>
      </c>
      <c r="AQ525" t="str">
        <f t="shared" si="378"/>
        <v/>
      </c>
      <c r="AR525" t="str">
        <f t="shared" si="379"/>
        <v/>
      </c>
      <c r="AS525" t="str">
        <f t="shared" si="380"/>
        <v/>
      </c>
      <c r="AT525" t="str">
        <f t="shared" si="381"/>
        <v/>
      </c>
      <c r="AU525" t="str">
        <f t="shared" si="382"/>
        <v/>
      </c>
      <c r="AV525" t="str">
        <f t="shared" si="383"/>
        <v/>
      </c>
      <c r="AW525" t="str">
        <f t="shared" si="384"/>
        <v/>
      </c>
      <c r="AX525" t="str">
        <f t="shared" si="385"/>
        <v/>
      </c>
      <c r="AY525" t="str">
        <f t="shared" si="386"/>
        <v/>
      </c>
      <c r="AZ525" t="str">
        <f>IF(OR($A525="",$A525&lt;&gt;Ficha!$C$4),"",COUNTIF($A$2:$A525,Ficha!$C$4))</f>
        <v/>
      </c>
    </row>
    <row r="526" spans="1:52">
      <c r="A526" s="7" t="str">
        <f>IF(INDEX(Banco!$A:$A,ROW())="","",INDEX(Banco!$A:$A,ROW()))</f>
        <v/>
      </c>
      <c r="B526" s="7" t="str">
        <f>IF(INDEX(Banco!$B:$B,ROW())="","",INDEX(Banco!$B:$B,ROW()))</f>
        <v/>
      </c>
      <c r="C526" s="7" t="str">
        <f>IF(INDEX(Banco!$C:$C,ROW())="","",INDEX(Banco!$C:$C,ROW()))</f>
        <v/>
      </c>
      <c r="D526" s="8" t="str">
        <f>IF(INDEX(Banco!$D:$D,ROW())="","",INDEX(Banco!$D:$D,ROW()))</f>
        <v/>
      </c>
      <c r="E526" s="8" t="str">
        <f>IF(INDEX(Banco!$E:$E,ROW())="","",INDEX(Banco!$E:$E,ROW()))</f>
        <v/>
      </c>
      <c r="F526" s="9" t="str">
        <f>IF(INDEX(Banco!$F:$F,ROW())="","",INDEX(Banco!$F:$F,ROW()))</f>
        <v/>
      </c>
      <c r="G526" s="9" t="str">
        <f>IF(INDEX(Banco!$G:$G,ROW())="","",INDEX(Banco!$G:$G,ROW()))</f>
        <v/>
      </c>
      <c r="H526" s="7" t="str">
        <f>IF(INDEX(Banco!$H:$H,ROW())="","",INDEX(Banco!$H:$H,ROW()))</f>
        <v/>
      </c>
      <c r="I526" t="str">
        <f t="shared" si="344"/>
        <v/>
      </c>
      <c r="J526" s="10" t="str">
        <f t="shared" si="345"/>
        <v/>
      </c>
      <c r="K526" s="11" t="str">
        <f t="shared" si="346"/>
        <v>—</v>
      </c>
      <c r="L526" t="str">
        <f t="shared" si="347"/>
        <v/>
      </c>
      <c r="M526" s="11" t="str">
        <f t="shared" si="348"/>
        <v>—</v>
      </c>
      <c r="N526" t="str">
        <f t="shared" si="349"/>
        <v/>
      </c>
      <c r="O526" s="11" t="str">
        <f t="shared" si="350"/>
        <v>—</v>
      </c>
      <c r="P526" t="str">
        <f t="shared" si="351"/>
        <v/>
      </c>
      <c r="Q526" s="11" t="str">
        <f t="shared" si="352"/>
        <v>—</v>
      </c>
      <c r="R526" t="str">
        <f t="shared" si="353"/>
        <v/>
      </c>
      <c r="S526" t="str">
        <f t="shared" si="354"/>
        <v/>
      </c>
      <c r="T526" t="str">
        <f t="shared" si="355"/>
        <v/>
      </c>
      <c r="U526" t="str">
        <f t="shared" si="356"/>
        <v/>
      </c>
      <c r="V526" t="str">
        <f t="shared" si="357"/>
        <v/>
      </c>
      <c r="W526" t="str">
        <f t="shared" si="358"/>
        <v/>
      </c>
      <c r="X526" t="str">
        <f t="shared" si="359"/>
        <v/>
      </c>
      <c r="Y526" t="str">
        <f t="shared" si="360"/>
        <v/>
      </c>
      <c r="Z526" t="str">
        <f t="shared" si="361"/>
        <v/>
      </c>
      <c r="AA526" t="str">
        <f t="shared" si="362"/>
        <v/>
      </c>
      <c r="AB526" t="str">
        <f t="shared" si="363"/>
        <v/>
      </c>
      <c r="AC526" t="str">
        <f t="shared" si="364"/>
        <v/>
      </c>
      <c r="AD526" t="str">
        <f t="shared" si="365"/>
        <v/>
      </c>
      <c r="AE526" t="str">
        <f t="shared" si="366"/>
        <v/>
      </c>
      <c r="AF526" t="str">
        <f t="shared" si="367"/>
        <v/>
      </c>
      <c r="AG526" t="str">
        <f t="shared" si="368"/>
        <v/>
      </c>
      <c r="AH526" t="str">
        <f t="shared" si="369"/>
        <v/>
      </c>
      <c r="AI526" t="str">
        <f t="shared" si="370"/>
        <v/>
      </c>
      <c r="AJ526" t="str">
        <f t="shared" si="371"/>
        <v/>
      </c>
      <c r="AK526" t="str">
        <f t="shared" si="372"/>
        <v/>
      </c>
      <c r="AL526" t="str">
        <f t="shared" si="373"/>
        <v/>
      </c>
      <c r="AM526" t="str">
        <f t="shared" si="374"/>
        <v/>
      </c>
      <c r="AN526" t="str">
        <f t="shared" si="375"/>
        <v/>
      </c>
      <c r="AO526" t="str">
        <f t="shared" si="376"/>
        <v/>
      </c>
      <c r="AP526" t="str">
        <f t="shared" si="377"/>
        <v/>
      </c>
      <c r="AQ526" t="str">
        <f t="shared" si="378"/>
        <v/>
      </c>
      <c r="AR526" t="str">
        <f t="shared" si="379"/>
        <v/>
      </c>
      <c r="AS526" t="str">
        <f t="shared" si="380"/>
        <v/>
      </c>
      <c r="AT526" t="str">
        <f t="shared" si="381"/>
        <v/>
      </c>
      <c r="AU526" t="str">
        <f t="shared" si="382"/>
        <v/>
      </c>
      <c r="AV526" t="str">
        <f t="shared" si="383"/>
        <v/>
      </c>
      <c r="AW526" t="str">
        <f t="shared" si="384"/>
        <v/>
      </c>
      <c r="AX526" t="str">
        <f t="shared" si="385"/>
        <v/>
      </c>
      <c r="AY526" t="str">
        <f t="shared" si="386"/>
        <v/>
      </c>
      <c r="AZ526" t="str">
        <f>IF(OR($A526="",$A526&lt;&gt;Ficha!$C$4),"",COUNTIF($A$2:$A526,Ficha!$C$4))</f>
        <v/>
      </c>
    </row>
    <row r="527" spans="1:52">
      <c r="A527" s="7" t="str">
        <f>IF(INDEX(Banco!$A:$A,ROW())="","",INDEX(Banco!$A:$A,ROW()))</f>
        <v/>
      </c>
      <c r="B527" s="7" t="str">
        <f>IF(INDEX(Banco!$B:$B,ROW())="","",INDEX(Banco!$B:$B,ROW()))</f>
        <v/>
      </c>
      <c r="C527" s="7" t="str">
        <f>IF(INDEX(Banco!$C:$C,ROW())="","",INDEX(Banco!$C:$C,ROW()))</f>
        <v/>
      </c>
      <c r="D527" s="8" t="str">
        <f>IF(INDEX(Banco!$D:$D,ROW())="","",INDEX(Banco!$D:$D,ROW()))</f>
        <v/>
      </c>
      <c r="E527" s="8" t="str">
        <f>IF(INDEX(Banco!$E:$E,ROW())="","",INDEX(Banco!$E:$E,ROW()))</f>
        <v/>
      </c>
      <c r="F527" s="9" t="str">
        <f>IF(INDEX(Banco!$F:$F,ROW())="","",INDEX(Banco!$F:$F,ROW()))</f>
        <v/>
      </c>
      <c r="G527" s="9" t="str">
        <f>IF(INDEX(Banco!$G:$G,ROW())="","",INDEX(Banco!$G:$G,ROW()))</f>
        <v/>
      </c>
      <c r="H527" s="7" t="str">
        <f>IF(INDEX(Banco!$H:$H,ROW())="","",INDEX(Banco!$H:$H,ROW()))</f>
        <v/>
      </c>
      <c r="I527" t="str">
        <f t="shared" si="344"/>
        <v/>
      </c>
      <c r="J527" s="10" t="str">
        <f t="shared" si="345"/>
        <v/>
      </c>
      <c r="K527" s="11" t="str">
        <f t="shared" si="346"/>
        <v>—</v>
      </c>
      <c r="L527" t="str">
        <f t="shared" si="347"/>
        <v/>
      </c>
      <c r="M527" s="11" t="str">
        <f t="shared" si="348"/>
        <v>—</v>
      </c>
      <c r="N527" t="str">
        <f t="shared" si="349"/>
        <v/>
      </c>
      <c r="O527" s="11" t="str">
        <f t="shared" si="350"/>
        <v>—</v>
      </c>
      <c r="P527" t="str">
        <f t="shared" si="351"/>
        <v/>
      </c>
      <c r="Q527" s="11" t="str">
        <f t="shared" si="352"/>
        <v>—</v>
      </c>
      <c r="R527" t="str">
        <f t="shared" si="353"/>
        <v/>
      </c>
      <c r="S527" t="str">
        <f t="shared" si="354"/>
        <v/>
      </c>
      <c r="T527" t="str">
        <f t="shared" si="355"/>
        <v/>
      </c>
      <c r="U527" t="str">
        <f t="shared" si="356"/>
        <v/>
      </c>
      <c r="V527" t="str">
        <f t="shared" si="357"/>
        <v/>
      </c>
      <c r="W527" t="str">
        <f t="shared" si="358"/>
        <v/>
      </c>
      <c r="X527" t="str">
        <f t="shared" si="359"/>
        <v/>
      </c>
      <c r="Y527" t="str">
        <f t="shared" si="360"/>
        <v/>
      </c>
      <c r="Z527" t="str">
        <f t="shared" si="361"/>
        <v/>
      </c>
      <c r="AA527" t="str">
        <f t="shared" si="362"/>
        <v/>
      </c>
      <c r="AB527" t="str">
        <f t="shared" si="363"/>
        <v/>
      </c>
      <c r="AC527" t="str">
        <f t="shared" si="364"/>
        <v/>
      </c>
      <c r="AD527" t="str">
        <f t="shared" si="365"/>
        <v/>
      </c>
      <c r="AE527" t="str">
        <f t="shared" si="366"/>
        <v/>
      </c>
      <c r="AF527" t="str">
        <f t="shared" si="367"/>
        <v/>
      </c>
      <c r="AG527" t="str">
        <f t="shared" si="368"/>
        <v/>
      </c>
      <c r="AH527" t="str">
        <f t="shared" si="369"/>
        <v/>
      </c>
      <c r="AI527" t="str">
        <f t="shared" si="370"/>
        <v/>
      </c>
      <c r="AJ527" t="str">
        <f t="shared" si="371"/>
        <v/>
      </c>
      <c r="AK527" t="str">
        <f t="shared" si="372"/>
        <v/>
      </c>
      <c r="AL527" t="str">
        <f t="shared" si="373"/>
        <v/>
      </c>
      <c r="AM527" t="str">
        <f t="shared" si="374"/>
        <v/>
      </c>
      <c r="AN527" t="str">
        <f t="shared" si="375"/>
        <v/>
      </c>
      <c r="AO527" t="str">
        <f t="shared" si="376"/>
        <v/>
      </c>
      <c r="AP527" t="str">
        <f t="shared" si="377"/>
        <v/>
      </c>
      <c r="AQ527" t="str">
        <f t="shared" si="378"/>
        <v/>
      </c>
      <c r="AR527" t="str">
        <f t="shared" si="379"/>
        <v/>
      </c>
      <c r="AS527" t="str">
        <f t="shared" si="380"/>
        <v/>
      </c>
      <c r="AT527" t="str">
        <f t="shared" si="381"/>
        <v/>
      </c>
      <c r="AU527" t="str">
        <f t="shared" si="382"/>
        <v/>
      </c>
      <c r="AV527" t="str">
        <f t="shared" si="383"/>
        <v/>
      </c>
      <c r="AW527" t="str">
        <f t="shared" si="384"/>
        <v/>
      </c>
      <c r="AX527" t="str">
        <f t="shared" si="385"/>
        <v/>
      </c>
      <c r="AY527" t="str">
        <f t="shared" si="386"/>
        <v/>
      </c>
      <c r="AZ527" t="str">
        <f>IF(OR($A527="",$A527&lt;&gt;Ficha!$C$4),"",COUNTIF($A$2:$A527,Ficha!$C$4))</f>
        <v/>
      </c>
    </row>
    <row r="528" spans="1:52">
      <c r="A528" s="7" t="str">
        <f>IF(INDEX(Banco!$A:$A,ROW())="","",INDEX(Banco!$A:$A,ROW()))</f>
        <v/>
      </c>
      <c r="B528" s="7" t="str">
        <f>IF(INDEX(Banco!$B:$B,ROW())="","",INDEX(Banco!$B:$B,ROW()))</f>
        <v/>
      </c>
      <c r="C528" s="7" t="str">
        <f>IF(INDEX(Banco!$C:$C,ROW())="","",INDEX(Banco!$C:$C,ROW()))</f>
        <v/>
      </c>
      <c r="D528" s="8" t="str">
        <f>IF(INDEX(Banco!$D:$D,ROW())="","",INDEX(Banco!$D:$D,ROW()))</f>
        <v/>
      </c>
      <c r="E528" s="8" t="str">
        <f>IF(INDEX(Banco!$E:$E,ROW())="","",INDEX(Banco!$E:$E,ROW()))</f>
        <v/>
      </c>
      <c r="F528" s="9" t="str">
        <f>IF(INDEX(Banco!$F:$F,ROW())="","",INDEX(Banco!$F:$F,ROW()))</f>
        <v/>
      </c>
      <c r="G528" s="9" t="str">
        <f>IF(INDEX(Banco!$G:$G,ROW())="","",INDEX(Banco!$G:$G,ROW()))</f>
        <v/>
      </c>
      <c r="H528" s="7" t="str">
        <f>IF(INDEX(Banco!$H:$H,ROW())="","",INDEX(Banco!$H:$H,ROW()))</f>
        <v/>
      </c>
      <c r="I528" t="str">
        <f t="shared" si="344"/>
        <v/>
      </c>
      <c r="J528" s="10" t="str">
        <f t="shared" si="345"/>
        <v/>
      </c>
      <c r="K528" s="11" t="str">
        <f t="shared" si="346"/>
        <v>—</v>
      </c>
      <c r="L528" t="str">
        <f t="shared" si="347"/>
        <v/>
      </c>
      <c r="M528" s="11" t="str">
        <f t="shared" si="348"/>
        <v>—</v>
      </c>
      <c r="N528" t="str">
        <f t="shared" si="349"/>
        <v/>
      </c>
      <c r="O528" s="11" t="str">
        <f t="shared" si="350"/>
        <v>—</v>
      </c>
      <c r="P528" t="str">
        <f t="shared" si="351"/>
        <v/>
      </c>
      <c r="Q528" s="11" t="str">
        <f t="shared" si="352"/>
        <v>—</v>
      </c>
      <c r="R528" t="str">
        <f t="shared" si="353"/>
        <v/>
      </c>
      <c r="S528" t="str">
        <f t="shared" si="354"/>
        <v/>
      </c>
      <c r="T528" t="str">
        <f t="shared" si="355"/>
        <v/>
      </c>
      <c r="U528" t="str">
        <f t="shared" si="356"/>
        <v/>
      </c>
      <c r="V528" t="str">
        <f t="shared" si="357"/>
        <v/>
      </c>
      <c r="W528" t="str">
        <f t="shared" si="358"/>
        <v/>
      </c>
      <c r="X528" t="str">
        <f t="shared" si="359"/>
        <v/>
      </c>
      <c r="Y528" t="str">
        <f t="shared" si="360"/>
        <v/>
      </c>
      <c r="Z528" t="str">
        <f t="shared" si="361"/>
        <v/>
      </c>
      <c r="AA528" t="str">
        <f t="shared" si="362"/>
        <v/>
      </c>
      <c r="AB528" t="str">
        <f t="shared" si="363"/>
        <v/>
      </c>
      <c r="AC528" t="str">
        <f t="shared" si="364"/>
        <v/>
      </c>
      <c r="AD528" t="str">
        <f t="shared" si="365"/>
        <v/>
      </c>
      <c r="AE528" t="str">
        <f t="shared" si="366"/>
        <v/>
      </c>
      <c r="AF528" t="str">
        <f t="shared" si="367"/>
        <v/>
      </c>
      <c r="AG528" t="str">
        <f t="shared" si="368"/>
        <v/>
      </c>
      <c r="AH528" t="str">
        <f t="shared" si="369"/>
        <v/>
      </c>
      <c r="AI528" t="str">
        <f t="shared" si="370"/>
        <v/>
      </c>
      <c r="AJ528" t="str">
        <f t="shared" si="371"/>
        <v/>
      </c>
      <c r="AK528" t="str">
        <f t="shared" si="372"/>
        <v/>
      </c>
      <c r="AL528" t="str">
        <f t="shared" si="373"/>
        <v/>
      </c>
      <c r="AM528" t="str">
        <f t="shared" si="374"/>
        <v/>
      </c>
      <c r="AN528" t="str">
        <f t="shared" si="375"/>
        <v/>
      </c>
      <c r="AO528" t="str">
        <f t="shared" si="376"/>
        <v/>
      </c>
      <c r="AP528" t="str">
        <f t="shared" si="377"/>
        <v/>
      </c>
      <c r="AQ528" t="str">
        <f t="shared" si="378"/>
        <v/>
      </c>
      <c r="AR528" t="str">
        <f t="shared" si="379"/>
        <v/>
      </c>
      <c r="AS528" t="str">
        <f t="shared" si="380"/>
        <v/>
      </c>
      <c r="AT528" t="str">
        <f t="shared" si="381"/>
        <v/>
      </c>
      <c r="AU528" t="str">
        <f t="shared" si="382"/>
        <v/>
      </c>
      <c r="AV528" t="str">
        <f t="shared" si="383"/>
        <v/>
      </c>
      <c r="AW528" t="str">
        <f t="shared" si="384"/>
        <v/>
      </c>
      <c r="AX528" t="str">
        <f t="shared" si="385"/>
        <v/>
      </c>
      <c r="AY528" t="str">
        <f t="shared" si="386"/>
        <v/>
      </c>
      <c r="AZ528" t="str">
        <f>IF(OR($A528="",$A528&lt;&gt;Ficha!$C$4),"",COUNTIF($A$2:$A528,Ficha!$C$4))</f>
        <v/>
      </c>
    </row>
    <row r="529" spans="1:52">
      <c r="A529" s="7" t="str">
        <f>IF(INDEX(Banco!$A:$A,ROW())="","",INDEX(Banco!$A:$A,ROW()))</f>
        <v/>
      </c>
      <c r="B529" s="7" t="str">
        <f>IF(INDEX(Banco!$B:$B,ROW())="","",INDEX(Banco!$B:$B,ROW()))</f>
        <v/>
      </c>
      <c r="C529" s="7" t="str">
        <f>IF(INDEX(Banco!$C:$C,ROW())="","",INDEX(Banco!$C:$C,ROW()))</f>
        <v/>
      </c>
      <c r="D529" s="8" t="str">
        <f>IF(INDEX(Banco!$D:$D,ROW())="","",INDEX(Banco!$D:$D,ROW()))</f>
        <v/>
      </c>
      <c r="E529" s="8" t="str">
        <f>IF(INDEX(Banco!$E:$E,ROW())="","",INDEX(Banco!$E:$E,ROW()))</f>
        <v/>
      </c>
      <c r="F529" s="9" t="str">
        <f>IF(INDEX(Banco!$F:$F,ROW())="","",INDEX(Banco!$F:$F,ROW()))</f>
        <v/>
      </c>
      <c r="G529" s="9" t="str">
        <f>IF(INDEX(Banco!$G:$G,ROW())="","",INDEX(Banco!$G:$G,ROW()))</f>
        <v/>
      </c>
      <c r="H529" s="7" t="str">
        <f>IF(INDEX(Banco!$H:$H,ROW())="","",INDEX(Banco!$H:$H,ROW()))</f>
        <v/>
      </c>
      <c r="I529" t="str">
        <f t="shared" si="344"/>
        <v/>
      </c>
      <c r="J529" s="10" t="str">
        <f t="shared" si="345"/>
        <v/>
      </c>
      <c r="K529" s="11" t="str">
        <f t="shared" si="346"/>
        <v>—</v>
      </c>
      <c r="L529" t="str">
        <f t="shared" si="347"/>
        <v/>
      </c>
      <c r="M529" s="11" t="str">
        <f t="shared" si="348"/>
        <v>—</v>
      </c>
      <c r="N529" t="str">
        <f t="shared" si="349"/>
        <v/>
      </c>
      <c r="O529" s="11" t="str">
        <f t="shared" si="350"/>
        <v>—</v>
      </c>
      <c r="P529" t="str">
        <f t="shared" si="351"/>
        <v/>
      </c>
      <c r="Q529" s="11" t="str">
        <f t="shared" si="352"/>
        <v>—</v>
      </c>
      <c r="R529" t="str">
        <f t="shared" si="353"/>
        <v/>
      </c>
      <c r="S529" t="str">
        <f t="shared" si="354"/>
        <v/>
      </c>
      <c r="T529" t="str">
        <f t="shared" si="355"/>
        <v/>
      </c>
      <c r="U529" t="str">
        <f t="shared" si="356"/>
        <v/>
      </c>
      <c r="V529" t="str">
        <f t="shared" si="357"/>
        <v/>
      </c>
      <c r="W529" t="str">
        <f t="shared" si="358"/>
        <v/>
      </c>
      <c r="X529" t="str">
        <f t="shared" si="359"/>
        <v/>
      </c>
      <c r="Y529" t="str">
        <f t="shared" si="360"/>
        <v/>
      </c>
      <c r="Z529" t="str">
        <f t="shared" si="361"/>
        <v/>
      </c>
      <c r="AA529" t="str">
        <f t="shared" si="362"/>
        <v/>
      </c>
      <c r="AB529" t="str">
        <f t="shared" si="363"/>
        <v/>
      </c>
      <c r="AC529" t="str">
        <f t="shared" si="364"/>
        <v/>
      </c>
      <c r="AD529" t="str">
        <f t="shared" si="365"/>
        <v/>
      </c>
      <c r="AE529" t="str">
        <f t="shared" si="366"/>
        <v/>
      </c>
      <c r="AF529" t="str">
        <f t="shared" si="367"/>
        <v/>
      </c>
      <c r="AG529" t="str">
        <f t="shared" si="368"/>
        <v/>
      </c>
      <c r="AH529" t="str">
        <f t="shared" si="369"/>
        <v/>
      </c>
      <c r="AI529" t="str">
        <f t="shared" si="370"/>
        <v/>
      </c>
      <c r="AJ529" t="str">
        <f t="shared" si="371"/>
        <v/>
      </c>
      <c r="AK529" t="str">
        <f t="shared" si="372"/>
        <v/>
      </c>
      <c r="AL529" t="str">
        <f t="shared" si="373"/>
        <v/>
      </c>
      <c r="AM529" t="str">
        <f t="shared" si="374"/>
        <v/>
      </c>
      <c r="AN529" t="str">
        <f t="shared" si="375"/>
        <v/>
      </c>
      <c r="AO529" t="str">
        <f t="shared" si="376"/>
        <v/>
      </c>
      <c r="AP529" t="str">
        <f t="shared" si="377"/>
        <v/>
      </c>
      <c r="AQ529" t="str">
        <f t="shared" si="378"/>
        <v/>
      </c>
      <c r="AR529" t="str">
        <f t="shared" si="379"/>
        <v/>
      </c>
      <c r="AS529" t="str">
        <f t="shared" si="380"/>
        <v/>
      </c>
      <c r="AT529" t="str">
        <f t="shared" si="381"/>
        <v/>
      </c>
      <c r="AU529" t="str">
        <f t="shared" si="382"/>
        <v/>
      </c>
      <c r="AV529" t="str">
        <f t="shared" si="383"/>
        <v/>
      </c>
      <c r="AW529" t="str">
        <f t="shared" si="384"/>
        <v/>
      </c>
      <c r="AX529" t="str">
        <f t="shared" si="385"/>
        <v/>
      </c>
      <c r="AY529" t="str">
        <f t="shared" si="386"/>
        <v/>
      </c>
      <c r="AZ529" t="str">
        <f>IF(OR($A529="",$A529&lt;&gt;Ficha!$C$4),"",COUNTIF($A$2:$A529,Ficha!$C$4))</f>
        <v/>
      </c>
    </row>
    <row r="530" spans="1:52">
      <c r="A530" s="7" t="str">
        <f>IF(INDEX(Banco!$A:$A,ROW())="","",INDEX(Banco!$A:$A,ROW()))</f>
        <v/>
      </c>
      <c r="B530" s="7" t="str">
        <f>IF(INDEX(Banco!$B:$B,ROW())="","",INDEX(Banco!$B:$B,ROW()))</f>
        <v/>
      </c>
      <c r="C530" s="7" t="str">
        <f>IF(INDEX(Banco!$C:$C,ROW())="","",INDEX(Banco!$C:$C,ROW()))</f>
        <v/>
      </c>
      <c r="D530" s="8" t="str">
        <f>IF(INDEX(Banco!$D:$D,ROW())="","",INDEX(Banco!$D:$D,ROW()))</f>
        <v/>
      </c>
      <c r="E530" s="8" t="str">
        <f>IF(INDEX(Banco!$E:$E,ROW())="","",INDEX(Banco!$E:$E,ROW()))</f>
        <v/>
      </c>
      <c r="F530" s="9" t="str">
        <f>IF(INDEX(Banco!$F:$F,ROW())="","",INDEX(Banco!$F:$F,ROW()))</f>
        <v/>
      </c>
      <c r="G530" s="9" t="str">
        <f>IF(INDEX(Banco!$G:$G,ROW())="","",INDEX(Banco!$G:$G,ROW()))</f>
        <v/>
      </c>
      <c r="H530" s="7" t="str">
        <f>IF(INDEX(Banco!$H:$H,ROW())="","",INDEX(Banco!$H:$H,ROW()))</f>
        <v/>
      </c>
      <c r="I530" t="str">
        <f t="shared" si="344"/>
        <v/>
      </c>
      <c r="J530" s="10" t="str">
        <f t="shared" si="345"/>
        <v/>
      </c>
      <c r="K530" s="11" t="str">
        <f t="shared" si="346"/>
        <v>—</v>
      </c>
      <c r="L530" t="str">
        <f t="shared" si="347"/>
        <v/>
      </c>
      <c r="M530" s="11" t="str">
        <f t="shared" si="348"/>
        <v>—</v>
      </c>
      <c r="N530" t="str">
        <f t="shared" si="349"/>
        <v/>
      </c>
      <c r="O530" s="11" t="str">
        <f t="shared" si="350"/>
        <v>—</v>
      </c>
      <c r="P530" t="str">
        <f t="shared" si="351"/>
        <v/>
      </c>
      <c r="Q530" s="11" t="str">
        <f t="shared" si="352"/>
        <v>—</v>
      </c>
      <c r="R530" t="str">
        <f t="shared" si="353"/>
        <v/>
      </c>
      <c r="S530" t="str">
        <f t="shared" si="354"/>
        <v/>
      </c>
      <c r="T530" t="str">
        <f t="shared" si="355"/>
        <v/>
      </c>
      <c r="U530" t="str">
        <f t="shared" si="356"/>
        <v/>
      </c>
      <c r="V530" t="str">
        <f t="shared" si="357"/>
        <v/>
      </c>
      <c r="W530" t="str">
        <f t="shared" si="358"/>
        <v/>
      </c>
      <c r="X530" t="str">
        <f t="shared" si="359"/>
        <v/>
      </c>
      <c r="Y530" t="str">
        <f t="shared" si="360"/>
        <v/>
      </c>
      <c r="Z530" t="str">
        <f t="shared" si="361"/>
        <v/>
      </c>
      <c r="AA530" t="str">
        <f t="shared" si="362"/>
        <v/>
      </c>
      <c r="AB530" t="str">
        <f t="shared" si="363"/>
        <v/>
      </c>
      <c r="AC530" t="str">
        <f t="shared" si="364"/>
        <v/>
      </c>
      <c r="AD530" t="str">
        <f t="shared" si="365"/>
        <v/>
      </c>
      <c r="AE530" t="str">
        <f t="shared" si="366"/>
        <v/>
      </c>
      <c r="AF530" t="str">
        <f t="shared" si="367"/>
        <v/>
      </c>
      <c r="AG530" t="str">
        <f t="shared" si="368"/>
        <v/>
      </c>
      <c r="AH530" t="str">
        <f t="shared" si="369"/>
        <v/>
      </c>
      <c r="AI530" t="str">
        <f t="shared" si="370"/>
        <v/>
      </c>
      <c r="AJ530" t="str">
        <f t="shared" si="371"/>
        <v/>
      </c>
      <c r="AK530" t="str">
        <f t="shared" si="372"/>
        <v/>
      </c>
      <c r="AL530" t="str">
        <f t="shared" si="373"/>
        <v/>
      </c>
      <c r="AM530" t="str">
        <f t="shared" si="374"/>
        <v/>
      </c>
      <c r="AN530" t="str">
        <f t="shared" si="375"/>
        <v/>
      </c>
      <c r="AO530" t="str">
        <f t="shared" si="376"/>
        <v/>
      </c>
      <c r="AP530" t="str">
        <f t="shared" si="377"/>
        <v/>
      </c>
      <c r="AQ530" t="str">
        <f t="shared" si="378"/>
        <v/>
      </c>
      <c r="AR530" t="str">
        <f t="shared" si="379"/>
        <v/>
      </c>
      <c r="AS530" t="str">
        <f t="shared" si="380"/>
        <v/>
      </c>
      <c r="AT530" t="str">
        <f t="shared" si="381"/>
        <v/>
      </c>
      <c r="AU530" t="str">
        <f t="shared" si="382"/>
        <v/>
      </c>
      <c r="AV530" t="str">
        <f t="shared" si="383"/>
        <v/>
      </c>
      <c r="AW530" t="str">
        <f t="shared" si="384"/>
        <v/>
      </c>
      <c r="AX530" t="str">
        <f t="shared" si="385"/>
        <v/>
      </c>
      <c r="AY530" t="str">
        <f t="shared" si="386"/>
        <v/>
      </c>
      <c r="AZ530" t="str">
        <f>IF(OR($A530="",$A530&lt;&gt;Ficha!$C$4),"",COUNTIF($A$2:$A530,Ficha!$C$4))</f>
        <v/>
      </c>
    </row>
    <row r="531" spans="1:52">
      <c r="A531" s="7" t="str">
        <f>IF(INDEX(Banco!$A:$A,ROW())="","",INDEX(Banco!$A:$A,ROW()))</f>
        <v/>
      </c>
      <c r="B531" s="7" t="str">
        <f>IF(INDEX(Banco!$B:$B,ROW())="","",INDEX(Banco!$B:$B,ROW()))</f>
        <v/>
      </c>
      <c r="C531" s="7" t="str">
        <f>IF(INDEX(Banco!$C:$C,ROW())="","",INDEX(Banco!$C:$C,ROW()))</f>
        <v/>
      </c>
      <c r="D531" s="8" t="str">
        <f>IF(INDEX(Banco!$D:$D,ROW())="","",INDEX(Banco!$D:$D,ROW()))</f>
        <v/>
      </c>
      <c r="E531" s="8" t="str">
        <f>IF(INDEX(Banco!$E:$E,ROW())="","",INDEX(Banco!$E:$E,ROW()))</f>
        <v/>
      </c>
      <c r="F531" s="9" t="str">
        <f>IF(INDEX(Banco!$F:$F,ROW())="","",INDEX(Banco!$F:$F,ROW()))</f>
        <v/>
      </c>
      <c r="G531" s="9" t="str">
        <f>IF(INDEX(Banco!$G:$G,ROW())="","",INDEX(Banco!$G:$G,ROW()))</f>
        <v/>
      </c>
      <c r="H531" s="7" t="str">
        <f>IF(INDEX(Banco!$H:$H,ROW())="","",INDEX(Banco!$H:$H,ROW()))</f>
        <v/>
      </c>
      <c r="I531" t="str">
        <f t="shared" si="344"/>
        <v/>
      </c>
      <c r="J531" s="10" t="str">
        <f t="shared" si="345"/>
        <v/>
      </c>
      <c r="K531" s="11" t="str">
        <f t="shared" si="346"/>
        <v>—</v>
      </c>
      <c r="L531" t="str">
        <f t="shared" si="347"/>
        <v/>
      </c>
      <c r="M531" s="11" t="str">
        <f t="shared" si="348"/>
        <v>—</v>
      </c>
      <c r="N531" t="str">
        <f t="shared" si="349"/>
        <v/>
      </c>
      <c r="O531" s="11" t="str">
        <f t="shared" si="350"/>
        <v>—</v>
      </c>
      <c r="P531" t="str">
        <f t="shared" si="351"/>
        <v/>
      </c>
      <c r="Q531" s="11" t="str">
        <f t="shared" si="352"/>
        <v>—</v>
      </c>
      <c r="R531" t="str">
        <f t="shared" si="353"/>
        <v/>
      </c>
      <c r="S531" t="str">
        <f t="shared" si="354"/>
        <v/>
      </c>
      <c r="T531" t="str">
        <f t="shared" si="355"/>
        <v/>
      </c>
      <c r="U531" t="str">
        <f t="shared" si="356"/>
        <v/>
      </c>
      <c r="V531" t="str">
        <f t="shared" si="357"/>
        <v/>
      </c>
      <c r="W531" t="str">
        <f t="shared" si="358"/>
        <v/>
      </c>
      <c r="X531" t="str">
        <f t="shared" si="359"/>
        <v/>
      </c>
      <c r="Y531" t="str">
        <f t="shared" si="360"/>
        <v/>
      </c>
      <c r="Z531" t="str">
        <f t="shared" si="361"/>
        <v/>
      </c>
      <c r="AA531" t="str">
        <f t="shared" si="362"/>
        <v/>
      </c>
      <c r="AB531" t="str">
        <f t="shared" si="363"/>
        <v/>
      </c>
      <c r="AC531" t="str">
        <f t="shared" si="364"/>
        <v/>
      </c>
      <c r="AD531" t="str">
        <f t="shared" si="365"/>
        <v/>
      </c>
      <c r="AE531" t="str">
        <f t="shared" si="366"/>
        <v/>
      </c>
      <c r="AF531" t="str">
        <f t="shared" si="367"/>
        <v/>
      </c>
      <c r="AG531" t="str">
        <f t="shared" si="368"/>
        <v/>
      </c>
      <c r="AH531" t="str">
        <f t="shared" si="369"/>
        <v/>
      </c>
      <c r="AI531" t="str">
        <f t="shared" si="370"/>
        <v/>
      </c>
      <c r="AJ531" t="str">
        <f t="shared" si="371"/>
        <v/>
      </c>
      <c r="AK531" t="str">
        <f t="shared" si="372"/>
        <v/>
      </c>
      <c r="AL531" t="str">
        <f t="shared" si="373"/>
        <v/>
      </c>
      <c r="AM531" t="str">
        <f t="shared" si="374"/>
        <v/>
      </c>
      <c r="AN531" t="str">
        <f t="shared" si="375"/>
        <v/>
      </c>
      <c r="AO531" t="str">
        <f t="shared" si="376"/>
        <v/>
      </c>
      <c r="AP531" t="str">
        <f t="shared" si="377"/>
        <v/>
      </c>
      <c r="AQ531" t="str">
        <f t="shared" si="378"/>
        <v/>
      </c>
      <c r="AR531" t="str">
        <f t="shared" si="379"/>
        <v/>
      </c>
      <c r="AS531" t="str">
        <f t="shared" si="380"/>
        <v/>
      </c>
      <c r="AT531" t="str">
        <f t="shared" si="381"/>
        <v/>
      </c>
      <c r="AU531" t="str">
        <f t="shared" si="382"/>
        <v/>
      </c>
      <c r="AV531" t="str">
        <f t="shared" si="383"/>
        <v/>
      </c>
      <c r="AW531" t="str">
        <f t="shared" si="384"/>
        <v/>
      </c>
      <c r="AX531" t="str">
        <f t="shared" si="385"/>
        <v/>
      </c>
      <c r="AY531" t="str">
        <f t="shared" si="386"/>
        <v/>
      </c>
      <c r="AZ531" t="str">
        <f>IF(OR($A531="",$A531&lt;&gt;Ficha!$C$4),"",COUNTIF($A$2:$A531,Ficha!$C$4))</f>
        <v/>
      </c>
    </row>
    <row r="532" spans="1:52">
      <c r="A532" s="7" t="str">
        <f>IF(INDEX(Banco!$A:$A,ROW())="","",INDEX(Banco!$A:$A,ROW()))</f>
        <v/>
      </c>
      <c r="B532" s="7" t="str">
        <f>IF(INDEX(Banco!$B:$B,ROW())="","",INDEX(Banco!$B:$B,ROW()))</f>
        <v/>
      </c>
      <c r="C532" s="7" t="str">
        <f>IF(INDEX(Banco!$C:$C,ROW())="","",INDEX(Banco!$C:$C,ROW()))</f>
        <v/>
      </c>
      <c r="D532" s="8" t="str">
        <f>IF(INDEX(Banco!$D:$D,ROW())="","",INDEX(Banco!$D:$D,ROW()))</f>
        <v/>
      </c>
      <c r="E532" s="8" t="str">
        <f>IF(INDEX(Banco!$E:$E,ROW())="","",INDEX(Banco!$E:$E,ROW()))</f>
        <v/>
      </c>
      <c r="F532" s="9" t="str">
        <f>IF(INDEX(Banco!$F:$F,ROW())="","",INDEX(Banco!$F:$F,ROW()))</f>
        <v/>
      </c>
      <c r="G532" s="9" t="str">
        <f>IF(INDEX(Banco!$G:$G,ROW())="","",INDEX(Banco!$G:$G,ROW()))</f>
        <v/>
      </c>
      <c r="H532" s="7" t="str">
        <f>IF(INDEX(Banco!$H:$H,ROW())="","",INDEX(Banco!$H:$H,ROW()))</f>
        <v/>
      </c>
      <c r="I532" t="str">
        <f t="shared" si="344"/>
        <v/>
      </c>
      <c r="J532" s="10" t="str">
        <f t="shared" si="345"/>
        <v/>
      </c>
      <c r="K532" s="11" t="str">
        <f t="shared" si="346"/>
        <v>—</v>
      </c>
      <c r="L532" t="str">
        <f t="shared" si="347"/>
        <v/>
      </c>
      <c r="M532" s="11" t="str">
        <f t="shared" si="348"/>
        <v>—</v>
      </c>
      <c r="N532" t="str">
        <f t="shared" si="349"/>
        <v/>
      </c>
      <c r="O532" s="11" t="str">
        <f t="shared" si="350"/>
        <v>—</v>
      </c>
      <c r="P532" t="str">
        <f t="shared" si="351"/>
        <v/>
      </c>
      <c r="Q532" s="11" t="str">
        <f t="shared" si="352"/>
        <v>—</v>
      </c>
      <c r="R532" t="str">
        <f t="shared" si="353"/>
        <v/>
      </c>
      <c r="S532" t="str">
        <f t="shared" si="354"/>
        <v/>
      </c>
      <c r="T532" t="str">
        <f t="shared" si="355"/>
        <v/>
      </c>
      <c r="U532" t="str">
        <f t="shared" si="356"/>
        <v/>
      </c>
      <c r="V532" t="str">
        <f t="shared" si="357"/>
        <v/>
      </c>
      <c r="W532" t="str">
        <f t="shared" si="358"/>
        <v/>
      </c>
      <c r="X532" t="str">
        <f t="shared" si="359"/>
        <v/>
      </c>
      <c r="Y532" t="str">
        <f t="shared" si="360"/>
        <v/>
      </c>
      <c r="Z532" t="str">
        <f t="shared" si="361"/>
        <v/>
      </c>
      <c r="AA532" t="str">
        <f t="shared" si="362"/>
        <v/>
      </c>
      <c r="AB532" t="str">
        <f t="shared" si="363"/>
        <v/>
      </c>
      <c r="AC532" t="str">
        <f t="shared" si="364"/>
        <v/>
      </c>
      <c r="AD532" t="str">
        <f t="shared" si="365"/>
        <v/>
      </c>
      <c r="AE532" t="str">
        <f t="shared" si="366"/>
        <v/>
      </c>
      <c r="AF532" t="str">
        <f t="shared" si="367"/>
        <v/>
      </c>
      <c r="AG532" t="str">
        <f t="shared" si="368"/>
        <v/>
      </c>
      <c r="AH532" t="str">
        <f t="shared" si="369"/>
        <v/>
      </c>
      <c r="AI532" t="str">
        <f t="shared" si="370"/>
        <v/>
      </c>
      <c r="AJ532" t="str">
        <f t="shared" si="371"/>
        <v/>
      </c>
      <c r="AK532" t="str">
        <f t="shared" si="372"/>
        <v/>
      </c>
      <c r="AL532" t="str">
        <f t="shared" si="373"/>
        <v/>
      </c>
      <c r="AM532" t="str">
        <f t="shared" si="374"/>
        <v/>
      </c>
      <c r="AN532" t="str">
        <f t="shared" si="375"/>
        <v/>
      </c>
      <c r="AO532" t="str">
        <f t="shared" si="376"/>
        <v/>
      </c>
      <c r="AP532" t="str">
        <f t="shared" si="377"/>
        <v/>
      </c>
      <c r="AQ532" t="str">
        <f t="shared" si="378"/>
        <v/>
      </c>
      <c r="AR532" t="str">
        <f t="shared" si="379"/>
        <v/>
      </c>
      <c r="AS532" t="str">
        <f t="shared" si="380"/>
        <v/>
      </c>
      <c r="AT532" t="str">
        <f t="shared" si="381"/>
        <v/>
      </c>
      <c r="AU532" t="str">
        <f t="shared" si="382"/>
        <v/>
      </c>
      <c r="AV532" t="str">
        <f t="shared" si="383"/>
        <v/>
      </c>
      <c r="AW532" t="str">
        <f t="shared" si="384"/>
        <v/>
      </c>
      <c r="AX532" t="str">
        <f t="shared" si="385"/>
        <v/>
      </c>
      <c r="AY532" t="str">
        <f t="shared" si="386"/>
        <v/>
      </c>
      <c r="AZ532" t="str">
        <f>IF(OR($A532="",$A532&lt;&gt;Ficha!$C$4),"",COUNTIF($A$2:$A532,Ficha!$C$4))</f>
        <v/>
      </c>
    </row>
    <row r="533" spans="1:52">
      <c r="A533" s="7" t="str">
        <f>IF(INDEX(Banco!$A:$A,ROW())="","",INDEX(Banco!$A:$A,ROW()))</f>
        <v/>
      </c>
      <c r="B533" s="7" t="str">
        <f>IF(INDEX(Banco!$B:$B,ROW())="","",INDEX(Banco!$B:$B,ROW()))</f>
        <v/>
      </c>
      <c r="C533" s="7" t="str">
        <f>IF(INDEX(Banco!$C:$C,ROW())="","",INDEX(Banco!$C:$C,ROW()))</f>
        <v/>
      </c>
      <c r="D533" s="8" t="str">
        <f>IF(INDEX(Banco!$D:$D,ROW())="","",INDEX(Banco!$D:$D,ROW()))</f>
        <v/>
      </c>
      <c r="E533" s="8" t="str">
        <f>IF(INDEX(Banco!$E:$E,ROW())="","",INDEX(Banco!$E:$E,ROW()))</f>
        <v/>
      </c>
      <c r="F533" s="9" t="str">
        <f>IF(INDEX(Banco!$F:$F,ROW())="","",INDEX(Banco!$F:$F,ROW()))</f>
        <v/>
      </c>
      <c r="G533" s="9" t="str">
        <f>IF(INDEX(Banco!$G:$G,ROW())="","",INDEX(Banco!$G:$G,ROW()))</f>
        <v/>
      </c>
      <c r="H533" s="7" t="str">
        <f>IF(INDEX(Banco!$H:$H,ROW())="","",INDEX(Banco!$H:$H,ROW()))</f>
        <v/>
      </c>
      <c r="I533" t="str">
        <f t="shared" si="344"/>
        <v/>
      </c>
      <c r="J533" s="10" t="str">
        <f t="shared" si="345"/>
        <v/>
      </c>
      <c r="K533" s="11" t="str">
        <f t="shared" si="346"/>
        <v>—</v>
      </c>
      <c r="L533" t="str">
        <f t="shared" si="347"/>
        <v/>
      </c>
      <c r="M533" s="11" t="str">
        <f t="shared" si="348"/>
        <v>—</v>
      </c>
      <c r="N533" t="str">
        <f t="shared" si="349"/>
        <v/>
      </c>
      <c r="O533" s="11" t="str">
        <f t="shared" si="350"/>
        <v>—</v>
      </c>
      <c r="P533" t="str">
        <f t="shared" si="351"/>
        <v/>
      </c>
      <c r="Q533" s="11" t="str">
        <f t="shared" si="352"/>
        <v>—</v>
      </c>
      <c r="R533" t="str">
        <f t="shared" si="353"/>
        <v/>
      </c>
      <c r="S533" t="str">
        <f t="shared" si="354"/>
        <v/>
      </c>
      <c r="T533" t="str">
        <f t="shared" si="355"/>
        <v/>
      </c>
      <c r="U533" t="str">
        <f t="shared" si="356"/>
        <v/>
      </c>
      <c r="V533" t="str">
        <f t="shared" si="357"/>
        <v/>
      </c>
      <c r="W533" t="str">
        <f t="shared" si="358"/>
        <v/>
      </c>
      <c r="X533" t="str">
        <f t="shared" si="359"/>
        <v/>
      </c>
      <c r="Y533" t="str">
        <f t="shared" si="360"/>
        <v/>
      </c>
      <c r="Z533" t="str">
        <f t="shared" si="361"/>
        <v/>
      </c>
      <c r="AA533" t="str">
        <f t="shared" si="362"/>
        <v/>
      </c>
      <c r="AB533" t="str">
        <f t="shared" si="363"/>
        <v/>
      </c>
      <c r="AC533" t="str">
        <f t="shared" si="364"/>
        <v/>
      </c>
      <c r="AD533" t="str">
        <f t="shared" si="365"/>
        <v/>
      </c>
      <c r="AE533" t="str">
        <f t="shared" si="366"/>
        <v/>
      </c>
      <c r="AF533" t="str">
        <f t="shared" si="367"/>
        <v/>
      </c>
      <c r="AG533" t="str">
        <f t="shared" si="368"/>
        <v/>
      </c>
      <c r="AH533" t="str">
        <f t="shared" si="369"/>
        <v/>
      </c>
      <c r="AI533" t="str">
        <f t="shared" si="370"/>
        <v/>
      </c>
      <c r="AJ533" t="str">
        <f t="shared" si="371"/>
        <v/>
      </c>
      <c r="AK533" t="str">
        <f t="shared" si="372"/>
        <v/>
      </c>
      <c r="AL533" t="str">
        <f t="shared" si="373"/>
        <v/>
      </c>
      <c r="AM533" t="str">
        <f t="shared" si="374"/>
        <v/>
      </c>
      <c r="AN533" t="str">
        <f t="shared" si="375"/>
        <v/>
      </c>
      <c r="AO533" t="str">
        <f t="shared" si="376"/>
        <v/>
      </c>
      <c r="AP533" t="str">
        <f t="shared" si="377"/>
        <v/>
      </c>
      <c r="AQ533" t="str">
        <f t="shared" si="378"/>
        <v/>
      </c>
      <c r="AR533" t="str">
        <f t="shared" si="379"/>
        <v/>
      </c>
      <c r="AS533" t="str">
        <f t="shared" si="380"/>
        <v/>
      </c>
      <c r="AT533" t="str">
        <f t="shared" si="381"/>
        <v/>
      </c>
      <c r="AU533" t="str">
        <f t="shared" si="382"/>
        <v/>
      </c>
      <c r="AV533" t="str">
        <f t="shared" si="383"/>
        <v/>
      </c>
      <c r="AW533" t="str">
        <f t="shared" si="384"/>
        <v/>
      </c>
      <c r="AX533" t="str">
        <f t="shared" si="385"/>
        <v/>
      </c>
      <c r="AY533" t="str">
        <f t="shared" si="386"/>
        <v/>
      </c>
      <c r="AZ533" t="str">
        <f>IF(OR($A533="",$A533&lt;&gt;Ficha!$C$4),"",COUNTIF($A$2:$A533,Ficha!$C$4))</f>
        <v/>
      </c>
    </row>
    <row r="534" spans="1:52">
      <c r="A534" s="7" t="str">
        <f>IF(INDEX(Banco!$A:$A,ROW())="","",INDEX(Banco!$A:$A,ROW()))</f>
        <v/>
      </c>
      <c r="B534" s="7" t="str">
        <f>IF(INDEX(Banco!$B:$B,ROW())="","",INDEX(Banco!$B:$B,ROW()))</f>
        <v/>
      </c>
      <c r="C534" s="7" t="str">
        <f>IF(INDEX(Banco!$C:$C,ROW())="","",INDEX(Banco!$C:$C,ROW()))</f>
        <v/>
      </c>
      <c r="D534" s="8" t="str">
        <f>IF(INDEX(Banco!$D:$D,ROW())="","",INDEX(Banco!$D:$D,ROW()))</f>
        <v/>
      </c>
      <c r="E534" s="8" t="str">
        <f>IF(INDEX(Banco!$E:$E,ROW())="","",INDEX(Banco!$E:$E,ROW()))</f>
        <v/>
      </c>
      <c r="F534" s="9" t="str">
        <f>IF(INDEX(Banco!$F:$F,ROW())="","",INDEX(Banco!$F:$F,ROW()))</f>
        <v/>
      </c>
      <c r="G534" s="9" t="str">
        <f>IF(INDEX(Banco!$G:$G,ROW())="","",INDEX(Banco!$G:$G,ROW()))</f>
        <v/>
      </c>
      <c r="H534" s="7" t="str">
        <f>IF(INDEX(Banco!$H:$H,ROW())="","",INDEX(Banco!$H:$H,ROW()))</f>
        <v/>
      </c>
      <c r="I534" t="str">
        <f t="shared" si="344"/>
        <v/>
      </c>
      <c r="J534" s="10" t="str">
        <f t="shared" si="345"/>
        <v/>
      </c>
      <c r="K534" s="11" t="str">
        <f t="shared" si="346"/>
        <v>—</v>
      </c>
      <c r="L534" t="str">
        <f t="shared" si="347"/>
        <v/>
      </c>
      <c r="M534" s="11" t="str">
        <f t="shared" si="348"/>
        <v>—</v>
      </c>
      <c r="N534" t="str">
        <f t="shared" si="349"/>
        <v/>
      </c>
      <c r="O534" s="11" t="str">
        <f t="shared" si="350"/>
        <v>—</v>
      </c>
      <c r="P534" t="str">
        <f t="shared" si="351"/>
        <v/>
      </c>
      <c r="Q534" s="11" t="str">
        <f t="shared" si="352"/>
        <v>—</v>
      </c>
      <c r="R534" t="str">
        <f t="shared" si="353"/>
        <v/>
      </c>
      <c r="S534" t="str">
        <f t="shared" si="354"/>
        <v/>
      </c>
      <c r="T534" t="str">
        <f t="shared" si="355"/>
        <v/>
      </c>
      <c r="U534" t="str">
        <f t="shared" si="356"/>
        <v/>
      </c>
      <c r="V534" t="str">
        <f t="shared" si="357"/>
        <v/>
      </c>
      <c r="W534" t="str">
        <f t="shared" si="358"/>
        <v/>
      </c>
      <c r="X534" t="str">
        <f t="shared" si="359"/>
        <v/>
      </c>
      <c r="Y534" t="str">
        <f t="shared" si="360"/>
        <v/>
      </c>
      <c r="Z534" t="str">
        <f t="shared" si="361"/>
        <v/>
      </c>
      <c r="AA534" t="str">
        <f t="shared" si="362"/>
        <v/>
      </c>
      <c r="AB534" t="str">
        <f t="shared" si="363"/>
        <v/>
      </c>
      <c r="AC534" t="str">
        <f t="shared" si="364"/>
        <v/>
      </c>
      <c r="AD534" t="str">
        <f t="shared" si="365"/>
        <v/>
      </c>
      <c r="AE534" t="str">
        <f t="shared" si="366"/>
        <v/>
      </c>
      <c r="AF534" t="str">
        <f t="shared" si="367"/>
        <v/>
      </c>
      <c r="AG534" t="str">
        <f t="shared" si="368"/>
        <v/>
      </c>
      <c r="AH534" t="str">
        <f t="shared" si="369"/>
        <v/>
      </c>
      <c r="AI534" t="str">
        <f t="shared" si="370"/>
        <v/>
      </c>
      <c r="AJ534" t="str">
        <f t="shared" si="371"/>
        <v/>
      </c>
      <c r="AK534" t="str">
        <f t="shared" si="372"/>
        <v/>
      </c>
      <c r="AL534" t="str">
        <f t="shared" si="373"/>
        <v/>
      </c>
      <c r="AM534" t="str">
        <f t="shared" si="374"/>
        <v/>
      </c>
      <c r="AN534" t="str">
        <f t="shared" si="375"/>
        <v/>
      </c>
      <c r="AO534" t="str">
        <f t="shared" si="376"/>
        <v/>
      </c>
      <c r="AP534" t="str">
        <f t="shared" si="377"/>
        <v/>
      </c>
      <c r="AQ534" t="str">
        <f t="shared" si="378"/>
        <v/>
      </c>
      <c r="AR534" t="str">
        <f t="shared" si="379"/>
        <v/>
      </c>
      <c r="AS534" t="str">
        <f t="shared" si="380"/>
        <v/>
      </c>
      <c r="AT534" t="str">
        <f t="shared" si="381"/>
        <v/>
      </c>
      <c r="AU534" t="str">
        <f t="shared" si="382"/>
        <v/>
      </c>
      <c r="AV534" t="str">
        <f t="shared" si="383"/>
        <v/>
      </c>
      <c r="AW534" t="str">
        <f t="shared" si="384"/>
        <v/>
      </c>
      <c r="AX534" t="str">
        <f t="shared" si="385"/>
        <v/>
      </c>
      <c r="AY534" t="str">
        <f t="shared" si="386"/>
        <v/>
      </c>
      <c r="AZ534" t="str">
        <f>IF(OR($A534="",$A534&lt;&gt;Ficha!$C$4),"",COUNTIF($A$2:$A534,Ficha!$C$4))</f>
        <v/>
      </c>
    </row>
    <row r="535" spans="1:52">
      <c r="A535" s="7" t="str">
        <f>IF(INDEX(Banco!$A:$A,ROW())="","",INDEX(Banco!$A:$A,ROW()))</f>
        <v/>
      </c>
      <c r="B535" s="7" t="str">
        <f>IF(INDEX(Banco!$B:$B,ROW())="","",INDEX(Banco!$B:$B,ROW()))</f>
        <v/>
      </c>
      <c r="C535" s="7" t="str">
        <f>IF(INDEX(Banco!$C:$C,ROW())="","",INDEX(Banco!$C:$C,ROW()))</f>
        <v/>
      </c>
      <c r="D535" s="8" t="str">
        <f>IF(INDEX(Banco!$D:$D,ROW())="","",INDEX(Banco!$D:$D,ROW()))</f>
        <v/>
      </c>
      <c r="E535" s="8" t="str">
        <f>IF(INDEX(Banco!$E:$E,ROW())="","",INDEX(Banco!$E:$E,ROW()))</f>
        <v/>
      </c>
      <c r="F535" s="9" t="str">
        <f>IF(INDEX(Banco!$F:$F,ROW())="","",INDEX(Banco!$F:$F,ROW()))</f>
        <v/>
      </c>
      <c r="G535" s="9" t="str">
        <f>IF(INDEX(Banco!$G:$G,ROW())="","",INDEX(Banco!$G:$G,ROW()))</f>
        <v/>
      </c>
      <c r="H535" s="7" t="str">
        <f>IF(INDEX(Banco!$H:$H,ROW())="","",INDEX(Banco!$H:$H,ROW()))</f>
        <v/>
      </c>
      <c r="I535" t="str">
        <f t="shared" si="344"/>
        <v/>
      </c>
      <c r="J535" s="10" t="str">
        <f t="shared" si="345"/>
        <v/>
      </c>
      <c r="K535" s="11" t="str">
        <f t="shared" si="346"/>
        <v>—</v>
      </c>
      <c r="L535" t="str">
        <f t="shared" si="347"/>
        <v/>
      </c>
      <c r="M535" s="11" t="str">
        <f t="shared" si="348"/>
        <v>—</v>
      </c>
      <c r="N535" t="str">
        <f t="shared" si="349"/>
        <v/>
      </c>
      <c r="O535" s="11" t="str">
        <f t="shared" si="350"/>
        <v>—</v>
      </c>
      <c r="P535" t="str">
        <f t="shared" si="351"/>
        <v/>
      </c>
      <c r="Q535" s="11" t="str">
        <f t="shared" si="352"/>
        <v>—</v>
      </c>
      <c r="R535" t="str">
        <f t="shared" si="353"/>
        <v/>
      </c>
      <c r="S535" t="str">
        <f t="shared" si="354"/>
        <v/>
      </c>
      <c r="T535" t="str">
        <f t="shared" si="355"/>
        <v/>
      </c>
      <c r="U535" t="str">
        <f t="shared" si="356"/>
        <v/>
      </c>
      <c r="V535" t="str">
        <f t="shared" si="357"/>
        <v/>
      </c>
      <c r="W535" t="str">
        <f t="shared" si="358"/>
        <v/>
      </c>
      <c r="X535" t="str">
        <f t="shared" si="359"/>
        <v/>
      </c>
      <c r="Y535" t="str">
        <f t="shared" si="360"/>
        <v/>
      </c>
      <c r="Z535" t="str">
        <f t="shared" si="361"/>
        <v/>
      </c>
      <c r="AA535" t="str">
        <f t="shared" si="362"/>
        <v/>
      </c>
      <c r="AB535" t="str">
        <f t="shared" si="363"/>
        <v/>
      </c>
      <c r="AC535" t="str">
        <f t="shared" si="364"/>
        <v/>
      </c>
      <c r="AD535" t="str">
        <f t="shared" si="365"/>
        <v/>
      </c>
      <c r="AE535" t="str">
        <f t="shared" si="366"/>
        <v/>
      </c>
      <c r="AF535" t="str">
        <f t="shared" si="367"/>
        <v/>
      </c>
      <c r="AG535" t="str">
        <f t="shared" si="368"/>
        <v/>
      </c>
      <c r="AH535" t="str">
        <f t="shared" si="369"/>
        <v/>
      </c>
      <c r="AI535" t="str">
        <f t="shared" si="370"/>
        <v/>
      </c>
      <c r="AJ535" t="str">
        <f t="shared" si="371"/>
        <v/>
      </c>
      <c r="AK535" t="str">
        <f t="shared" si="372"/>
        <v/>
      </c>
      <c r="AL535" t="str">
        <f t="shared" si="373"/>
        <v/>
      </c>
      <c r="AM535" t="str">
        <f t="shared" si="374"/>
        <v/>
      </c>
      <c r="AN535" t="str">
        <f t="shared" si="375"/>
        <v/>
      </c>
      <c r="AO535" t="str">
        <f t="shared" si="376"/>
        <v/>
      </c>
      <c r="AP535" t="str">
        <f t="shared" si="377"/>
        <v/>
      </c>
      <c r="AQ535" t="str">
        <f t="shared" si="378"/>
        <v/>
      </c>
      <c r="AR535" t="str">
        <f t="shared" si="379"/>
        <v/>
      </c>
      <c r="AS535" t="str">
        <f t="shared" si="380"/>
        <v/>
      </c>
      <c r="AT535" t="str">
        <f t="shared" si="381"/>
        <v/>
      </c>
      <c r="AU535" t="str">
        <f t="shared" si="382"/>
        <v/>
      </c>
      <c r="AV535" t="str">
        <f t="shared" si="383"/>
        <v/>
      </c>
      <c r="AW535" t="str">
        <f t="shared" si="384"/>
        <v/>
      </c>
      <c r="AX535" t="str">
        <f t="shared" si="385"/>
        <v/>
      </c>
      <c r="AY535" t="str">
        <f t="shared" si="386"/>
        <v/>
      </c>
      <c r="AZ535" t="str">
        <f>IF(OR($A535="",$A535&lt;&gt;Ficha!$C$4),"",COUNTIF($A$2:$A535,Ficha!$C$4))</f>
        <v/>
      </c>
    </row>
    <row r="536" spans="1:52">
      <c r="A536" s="7" t="str">
        <f>IF(INDEX(Banco!$A:$A,ROW())="","",INDEX(Banco!$A:$A,ROW()))</f>
        <v/>
      </c>
      <c r="B536" s="7" t="str">
        <f>IF(INDEX(Banco!$B:$B,ROW())="","",INDEX(Banco!$B:$B,ROW()))</f>
        <v/>
      </c>
      <c r="C536" s="7" t="str">
        <f>IF(INDEX(Banco!$C:$C,ROW())="","",INDEX(Banco!$C:$C,ROW()))</f>
        <v/>
      </c>
      <c r="D536" s="8" t="str">
        <f>IF(INDEX(Banco!$D:$D,ROW())="","",INDEX(Banco!$D:$D,ROW()))</f>
        <v/>
      </c>
      <c r="E536" s="8" t="str">
        <f>IF(INDEX(Banco!$E:$E,ROW())="","",INDEX(Banco!$E:$E,ROW()))</f>
        <v/>
      </c>
      <c r="F536" s="9" t="str">
        <f>IF(INDEX(Banco!$F:$F,ROW())="","",INDEX(Banco!$F:$F,ROW()))</f>
        <v/>
      </c>
      <c r="G536" s="9" t="str">
        <f>IF(INDEX(Banco!$G:$G,ROW())="","",INDEX(Banco!$G:$G,ROW()))</f>
        <v/>
      </c>
      <c r="H536" s="7" t="str">
        <f>IF(INDEX(Banco!$H:$H,ROW())="","",INDEX(Banco!$H:$H,ROW()))</f>
        <v/>
      </c>
      <c r="I536" t="str">
        <f t="shared" si="344"/>
        <v/>
      </c>
      <c r="J536" s="10" t="str">
        <f t="shared" si="345"/>
        <v/>
      </c>
      <c r="K536" s="11" t="str">
        <f t="shared" si="346"/>
        <v>—</v>
      </c>
      <c r="L536" t="str">
        <f t="shared" si="347"/>
        <v/>
      </c>
      <c r="M536" s="11" t="str">
        <f t="shared" si="348"/>
        <v>—</v>
      </c>
      <c r="N536" t="str">
        <f t="shared" si="349"/>
        <v/>
      </c>
      <c r="O536" s="11" t="str">
        <f t="shared" si="350"/>
        <v>—</v>
      </c>
      <c r="P536" t="str">
        <f t="shared" si="351"/>
        <v/>
      </c>
      <c r="Q536" s="11" t="str">
        <f t="shared" si="352"/>
        <v>—</v>
      </c>
      <c r="R536" t="str">
        <f t="shared" si="353"/>
        <v/>
      </c>
      <c r="S536" t="str">
        <f t="shared" si="354"/>
        <v/>
      </c>
      <c r="T536" t="str">
        <f t="shared" si="355"/>
        <v/>
      </c>
      <c r="U536" t="str">
        <f t="shared" si="356"/>
        <v/>
      </c>
      <c r="V536" t="str">
        <f t="shared" si="357"/>
        <v/>
      </c>
      <c r="W536" t="str">
        <f t="shared" si="358"/>
        <v/>
      </c>
      <c r="X536" t="str">
        <f t="shared" si="359"/>
        <v/>
      </c>
      <c r="Y536" t="str">
        <f t="shared" si="360"/>
        <v/>
      </c>
      <c r="Z536" t="str">
        <f t="shared" si="361"/>
        <v/>
      </c>
      <c r="AA536" t="str">
        <f t="shared" si="362"/>
        <v/>
      </c>
      <c r="AB536" t="str">
        <f t="shared" si="363"/>
        <v/>
      </c>
      <c r="AC536" t="str">
        <f t="shared" si="364"/>
        <v/>
      </c>
      <c r="AD536" t="str">
        <f t="shared" si="365"/>
        <v/>
      </c>
      <c r="AE536" t="str">
        <f t="shared" si="366"/>
        <v/>
      </c>
      <c r="AF536" t="str">
        <f t="shared" si="367"/>
        <v/>
      </c>
      <c r="AG536" t="str">
        <f t="shared" si="368"/>
        <v/>
      </c>
      <c r="AH536" t="str">
        <f t="shared" si="369"/>
        <v/>
      </c>
      <c r="AI536" t="str">
        <f t="shared" si="370"/>
        <v/>
      </c>
      <c r="AJ536" t="str">
        <f t="shared" si="371"/>
        <v/>
      </c>
      <c r="AK536" t="str">
        <f t="shared" si="372"/>
        <v/>
      </c>
      <c r="AL536" t="str">
        <f t="shared" si="373"/>
        <v/>
      </c>
      <c r="AM536" t="str">
        <f t="shared" si="374"/>
        <v/>
      </c>
      <c r="AN536" t="str">
        <f t="shared" si="375"/>
        <v/>
      </c>
      <c r="AO536" t="str">
        <f t="shared" si="376"/>
        <v/>
      </c>
      <c r="AP536" t="str">
        <f t="shared" si="377"/>
        <v/>
      </c>
      <c r="AQ536" t="str">
        <f t="shared" si="378"/>
        <v/>
      </c>
      <c r="AR536" t="str">
        <f t="shared" si="379"/>
        <v/>
      </c>
      <c r="AS536" t="str">
        <f t="shared" si="380"/>
        <v/>
      </c>
      <c r="AT536" t="str">
        <f t="shared" si="381"/>
        <v/>
      </c>
      <c r="AU536" t="str">
        <f t="shared" si="382"/>
        <v/>
      </c>
      <c r="AV536" t="str">
        <f t="shared" si="383"/>
        <v/>
      </c>
      <c r="AW536" t="str">
        <f t="shared" si="384"/>
        <v/>
      </c>
      <c r="AX536" t="str">
        <f t="shared" si="385"/>
        <v/>
      </c>
      <c r="AY536" t="str">
        <f t="shared" si="386"/>
        <v/>
      </c>
      <c r="AZ536" t="str">
        <f>IF(OR($A536="",$A536&lt;&gt;Ficha!$C$4),"",COUNTIF($A$2:$A536,Ficha!$C$4))</f>
        <v/>
      </c>
    </row>
    <row r="537" spans="1:52">
      <c r="A537" s="7" t="str">
        <f>IF(INDEX(Banco!$A:$A,ROW())="","",INDEX(Banco!$A:$A,ROW()))</f>
        <v/>
      </c>
      <c r="B537" s="7" t="str">
        <f>IF(INDEX(Banco!$B:$B,ROW())="","",INDEX(Banco!$B:$B,ROW()))</f>
        <v/>
      </c>
      <c r="C537" s="7" t="str">
        <f>IF(INDEX(Banco!$C:$C,ROW())="","",INDEX(Banco!$C:$C,ROW()))</f>
        <v/>
      </c>
      <c r="D537" s="8" t="str">
        <f>IF(INDEX(Banco!$D:$D,ROW())="","",INDEX(Banco!$D:$D,ROW()))</f>
        <v/>
      </c>
      <c r="E537" s="8" t="str">
        <f>IF(INDEX(Banco!$E:$E,ROW())="","",INDEX(Banco!$E:$E,ROW()))</f>
        <v/>
      </c>
      <c r="F537" s="9" t="str">
        <f>IF(INDEX(Banco!$F:$F,ROW())="","",INDEX(Banco!$F:$F,ROW()))</f>
        <v/>
      </c>
      <c r="G537" s="9" t="str">
        <f>IF(INDEX(Banco!$G:$G,ROW())="","",INDEX(Banco!$G:$G,ROW()))</f>
        <v/>
      </c>
      <c r="H537" s="7" t="str">
        <f>IF(INDEX(Banco!$H:$H,ROW())="","",INDEX(Banco!$H:$H,ROW()))</f>
        <v/>
      </c>
      <c r="I537" t="str">
        <f t="shared" si="344"/>
        <v/>
      </c>
      <c r="J537" s="10" t="str">
        <f t="shared" si="345"/>
        <v/>
      </c>
      <c r="K537" s="11" t="str">
        <f t="shared" si="346"/>
        <v>—</v>
      </c>
      <c r="L537" t="str">
        <f t="shared" si="347"/>
        <v/>
      </c>
      <c r="M537" s="11" t="str">
        <f t="shared" si="348"/>
        <v>—</v>
      </c>
      <c r="N537" t="str">
        <f t="shared" si="349"/>
        <v/>
      </c>
      <c r="O537" s="11" t="str">
        <f t="shared" si="350"/>
        <v>—</v>
      </c>
      <c r="P537" t="str">
        <f t="shared" si="351"/>
        <v/>
      </c>
      <c r="Q537" s="11" t="str">
        <f t="shared" si="352"/>
        <v>—</v>
      </c>
      <c r="R537" t="str">
        <f t="shared" si="353"/>
        <v/>
      </c>
      <c r="S537" t="str">
        <f t="shared" si="354"/>
        <v/>
      </c>
      <c r="T537" t="str">
        <f t="shared" si="355"/>
        <v/>
      </c>
      <c r="U537" t="str">
        <f t="shared" si="356"/>
        <v/>
      </c>
      <c r="V537" t="str">
        <f t="shared" si="357"/>
        <v/>
      </c>
      <c r="W537" t="str">
        <f t="shared" si="358"/>
        <v/>
      </c>
      <c r="X537" t="str">
        <f t="shared" si="359"/>
        <v/>
      </c>
      <c r="Y537" t="str">
        <f t="shared" si="360"/>
        <v/>
      </c>
      <c r="Z537" t="str">
        <f t="shared" si="361"/>
        <v/>
      </c>
      <c r="AA537" t="str">
        <f t="shared" si="362"/>
        <v/>
      </c>
      <c r="AB537" t="str">
        <f t="shared" si="363"/>
        <v/>
      </c>
      <c r="AC537" t="str">
        <f t="shared" si="364"/>
        <v/>
      </c>
      <c r="AD537" t="str">
        <f t="shared" si="365"/>
        <v/>
      </c>
      <c r="AE537" t="str">
        <f t="shared" si="366"/>
        <v/>
      </c>
      <c r="AF537" t="str">
        <f t="shared" si="367"/>
        <v/>
      </c>
      <c r="AG537" t="str">
        <f t="shared" si="368"/>
        <v/>
      </c>
      <c r="AH537" t="str">
        <f t="shared" si="369"/>
        <v/>
      </c>
      <c r="AI537" t="str">
        <f t="shared" si="370"/>
        <v/>
      </c>
      <c r="AJ537" t="str">
        <f t="shared" si="371"/>
        <v/>
      </c>
      <c r="AK537" t="str">
        <f t="shared" si="372"/>
        <v/>
      </c>
      <c r="AL537" t="str">
        <f t="shared" si="373"/>
        <v/>
      </c>
      <c r="AM537" t="str">
        <f t="shared" si="374"/>
        <v/>
      </c>
      <c r="AN537" t="str">
        <f t="shared" si="375"/>
        <v/>
      </c>
      <c r="AO537" t="str">
        <f t="shared" si="376"/>
        <v/>
      </c>
      <c r="AP537" t="str">
        <f t="shared" si="377"/>
        <v/>
      </c>
      <c r="AQ537" t="str">
        <f t="shared" si="378"/>
        <v/>
      </c>
      <c r="AR537" t="str">
        <f t="shared" si="379"/>
        <v/>
      </c>
      <c r="AS537" t="str">
        <f t="shared" si="380"/>
        <v/>
      </c>
      <c r="AT537" t="str">
        <f t="shared" si="381"/>
        <v/>
      </c>
      <c r="AU537" t="str">
        <f t="shared" si="382"/>
        <v/>
      </c>
      <c r="AV537" t="str">
        <f t="shared" si="383"/>
        <v/>
      </c>
      <c r="AW537" t="str">
        <f t="shared" si="384"/>
        <v/>
      </c>
      <c r="AX537" t="str">
        <f t="shared" si="385"/>
        <v/>
      </c>
      <c r="AY537" t="str">
        <f t="shared" si="386"/>
        <v/>
      </c>
      <c r="AZ537" t="str">
        <f>IF(OR($A537="",$A537&lt;&gt;Ficha!$C$4),"",COUNTIF($A$2:$A537,Ficha!$C$4))</f>
        <v/>
      </c>
    </row>
    <row r="538" spans="1:52">
      <c r="A538" s="7" t="str">
        <f>IF(INDEX(Banco!$A:$A,ROW())="","",INDEX(Banco!$A:$A,ROW()))</f>
        <v/>
      </c>
      <c r="B538" s="7" t="str">
        <f>IF(INDEX(Banco!$B:$B,ROW())="","",INDEX(Banco!$B:$B,ROW()))</f>
        <v/>
      </c>
      <c r="C538" s="7" t="str">
        <f>IF(INDEX(Banco!$C:$C,ROW())="","",INDEX(Banco!$C:$C,ROW()))</f>
        <v/>
      </c>
      <c r="D538" s="8" t="str">
        <f>IF(INDEX(Banco!$D:$D,ROW())="","",INDEX(Banco!$D:$D,ROW()))</f>
        <v/>
      </c>
      <c r="E538" s="8" t="str">
        <f>IF(INDEX(Banco!$E:$E,ROW())="","",INDEX(Banco!$E:$E,ROW()))</f>
        <v/>
      </c>
      <c r="F538" s="9" t="str">
        <f>IF(INDEX(Banco!$F:$F,ROW())="","",INDEX(Banco!$F:$F,ROW()))</f>
        <v/>
      </c>
      <c r="G538" s="9" t="str">
        <f>IF(INDEX(Banco!$G:$G,ROW())="","",INDEX(Banco!$G:$G,ROW()))</f>
        <v/>
      </c>
      <c r="H538" s="7" t="str">
        <f>IF(INDEX(Banco!$H:$H,ROW())="","",INDEX(Banco!$H:$H,ROW()))</f>
        <v/>
      </c>
      <c r="I538" t="str">
        <f t="shared" si="344"/>
        <v/>
      </c>
      <c r="J538" s="10" t="str">
        <f t="shared" si="345"/>
        <v/>
      </c>
      <c r="K538" s="11" t="str">
        <f t="shared" si="346"/>
        <v>—</v>
      </c>
      <c r="L538" t="str">
        <f t="shared" si="347"/>
        <v/>
      </c>
      <c r="M538" s="11" t="str">
        <f t="shared" si="348"/>
        <v>—</v>
      </c>
      <c r="N538" t="str">
        <f t="shared" si="349"/>
        <v/>
      </c>
      <c r="O538" s="11" t="str">
        <f t="shared" si="350"/>
        <v>—</v>
      </c>
      <c r="P538" t="str">
        <f t="shared" si="351"/>
        <v/>
      </c>
      <c r="Q538" s="11" t="str">
        <f t="shared" si="352"/>
        <v>—</v>
      </c>
      <c r="R538" t="str">
        <f t="shared" si="353"/>
        <v/>
      </c>
      <c r="S538" t="str">
        <f t="shared" si="354"/>
        <v/>
      </c>
      <c r="T538" t="str">
        <f t="shared" si="355"/>
        <v/>
      </c>
      <c r="U538" t="str">
        <f t="shared" si="356"/>
        <v/>
      </c>
      <c r="V538" t="str">
        <f t="shared" si="357"/>
        <v/>
      </c>
      <c r="W538" t="str">
        <f t="shared" si="358"/>
        <v/>
      </c>
      <c r="X538" t="str">
        <f t="shared" si="359"/>
        <v/>
      </c>
      <c r="Y538" t="str">
        <f t="shared" si="360"/>
        <v/>
      </c>
      <c r="Z538" t="str">
        <f t="shared" si="361"/>
        <v/>
      </c>
      <c r="AA538" t="str">
        <f t="shared" si="362"/>
        <v/>
      </c>
      <c r="AB538" t="str">
        <f t="shared" si="363"/>
        <v/>
      </c>
      <c r="AC538" t="str">
        <f t="shared" si="364"/>
        <v/>
      </c>
      <c r="AD538" t="str">
        <f t="shared" si="365"/>
        <v/>
      </c>
      <c r="AE538" t="str">
        <f t="shared" si="366"/>
        <v/>
      </c>
      <c r="AF538" t="str">
        <f t="shared" si="367"/>
        <v/>
      </c>
      <c r="AG538" t="str">
        <f t="shared" si="368"/>
        <v/>
      </c>
      <c r="AH538" t="str">
        <f t="shared" si="369"/>
        <v/>
      </c>
      <c r="AI538" t="str">
        <f t="shared" si="370"/>
        <v/>
      </c>
      <c r="AJ538" t="str">
        <f t="shared" si="371"/>
        <v/>
      </c>
      <c r="AK538" t="str">
        <f t="shared" si="372"/>
        <v/>
      </c>
      <c r="AL538" t="str">
        <f t="shared" si="373"/>
        <v/>
      </c>
      <c r="AM538" t="str">
        <f t="shared" si="374"/>
        <v/>
      </c>
      <c r="AN538" t="str">
        <f t="shared" si="375"/>
        <v/>
      </c>
      <c r="AO538" t="str">
        <f t="shared" si="376"/>
        <v/>
      </c>
      <c r="AP538" t="str">
        <f t="shared" si="377"/>
        <v/>
      </c>
      <c r="AQ538" t="str">
        <f t="shared" si="378"/>
        <v/>
      </c>
      <c r="AR538" t="str">
        <f t="shared" si="379"/>
        <v/>
      </c>
      <c r="AS538" t="str">
        <f t="shared" si="380"/>
        <v/>
      </c>
      <c r="AT538" t="str">
        <f t="shared" si="381"/>
        <v/>
      </c>
      <c r="AU538" t="str">
        <f t="shared" si="382"/>
        <v/>
      </c>
      <c r="AV538" t="str">
        <f t="shared" si="383"/>
        <v/>
      </c>
      <c r="AW538" t="str">
        <f t="shared" si="384"/>
        <v/>
      </c>
      <c r="AX538" t="str">
        <f t="shared" si="385"/>
        <v/>
      </c>
      <c r="AY538" t="str">
        <f t="shared" si="386"/>
        <v/>
      </c>
      <c r="AZ538" t="str">
        <f>IF(OR($A538="",$A538&lt;&gt;Ficha!$C$4),"",COUNTIF($A$2:$A538,Ficha!$C$4))</f>
        <v/>
      </c>
    </row>
    <row r="539" spans="1:52">
      <c r="A539" s="7" t="str">
        <f>IF(INDEX(Banco!$A:$A,ROW())="","",INDEX(Banco!$A:$A,ROW()))</f>
        <v/>
      </c>
      <c r="B539" s="7" t="str">
        <f>IF(INDEX(Banco!$B:$B,ROW())="","",INDEX(Banco!$B:$B,ROW()))</f>
        <v/>
      </c>
      <c r="C539" s="7" t="str">
        <f>IF(INDEX(Banco!$C:$C,ROW())="","",INDEX(Banco!$C:$C,ROW()))</f>
        <v/>
      </c>
      <c r="D539" s="8" t="str">
        <f>IF(INDEX(Banco!$D:$D,ROW())="","",INDEX(Banco!$D:$D,ROW()))</f>
        <v/>
      </c>
      <c r="E539" s="8" t="str">
        <f>IF(INDEX(Banco!$E:$E,ROW())="","",INDEX(Banco!$E:$E,ROW()))</f>
        <v/>
      </c>
      <c r="F539" s="9" t="str">
        <f>IF(INDEX(Banco!$F:$F,ROW())="","",INDEX(Banco!$F:$F,ROW()))</f>
        <v/>
      </c>
      <c r="G539" s="9" t="str">
        <f>IF(INDEX(Banco!$G:$G,ROW())="","",INDEX(Banco!$G:$G,ROW()))</f>
        <v/>
      </c>
      <c r="H539" s="7" t="str">
        <f>IF(INDEX(Banco!$H:$H,ROW())="","",INDEX(Banco!$H:$H,ROW()))</f>
        <v/>
      </c>
      <c r="I539" t="str">
        <f t="shared" si="344"/>
        <v/>
      </c>
      <c r="J539" s="10" t="str">
        <f t="shared" si="345"/>
        <v/>
      </c>
      <c r="K539" s="11" t="str">
        <f t="shared" si="346"/>
        <v>—</v>
      </c>
      <c r="L539" t="str">
        <f t="shared" si="347"/>
        <v/>
      </c>
      <c r="M539" s="11" t="str">
        <f t="shared" si="348"/>
        <v>—</v>
      </c>
      <c r="N539" t="str">
        <f t="shared" si="349"/>
        <v/>
      </c>
      <c r="O539" s="11" t="str">
        <f t="shared" si="350"/>
        <v>—</v>
      </c>
      <c r="P539" t="str">
        <f t="shared" si="351"/>
        <v/>
      </c>
      <c r="Q539" s="11" t="str">
        <f t="shared" si="352"/>
        <v>—</v>
      </c>
      <c r="R539" t="str">
        <f t="shared" si="353"/>
        <v/>
      </c>
      <c r="S539" t="str">
        <f t="shared" si="354"/>
        <v/>
      </c>
      <c r="T539" t="str">
        <f t="shared" si="355"/>
        <v/>
      </c>
      <c r="U539" t="str">
        <f t="shared" si="356"/>
        <v/>
      </c>
      <c r="V539" t="str">
        <f t="shared" si="357"/>
        <v/>
      </c>
      <c r="W539" t="str">
        <f t="shared" si="358"/>
        <v/>
      </c>
      <c r="X539" t="str">
        <f t="shared" si="359"/>
        <v/>
      </c>
      <c r="Y539" t="str">
        <f t="shared" si="360"/>
        <v/>
      </c>
      <c r="Z539" t="str">
        <f t="shared" si="361"/>
        <v/>
      </c>
      <c r="AA539" t="str">
        <f t="shared" si="362"/>
        <v/>
      </c>
      <c r="AB539" t="str">
        <f t="shared" si="363"/>
        <v/>
      </c>
      <c r="AC539" t="str">
        <f t="shared" si="364"/>
        <v/>
      </c>
      <c r="AD539" t="str">
        <f t="shared" si="365"/>
        <v/>
      </c>
      <c r="AE539" t="str">
        <f t="shared" si="366"/>
        <v/>
      </c>
      <c r="AF539" t="str">
        <f t="shared" si="367"/>
        <v/>
      </c>
      <c r="AG539" t="str">
        <f t="shared" si="368"/>
        <v/>
      </c>
      <c r="AH539" t="str">
        <f t="shared" si="369"/>
        <v/>
      </c>
      <c r="AI539" t="str">
        <f t="shared" si="370"/>
        <v/>
      </c>
      <c r="AJ539" t="str">
        <f t="shared" si="371"/>
        <v/>
      </c>
      <c r="AK539" t="str">
        <f t="shared" si="372"/>
        <v/>
      </c>
      <c r="AL539" t="str">
        <f t="shared" si="373"/>
        <v/>
      </c>
      <c r="AM539" t="str">
        <f t="shared" si="374"/>
        <v/>
      </c>
      <c r="AN539" t="str">
        <f t="shared" si="375"/>
        <v/>
      </c>
      <c r="AO539" t="str">
        <f t="shared" si="376"/>
        <v/>
      </c>
      <c r="AP539" t="str">
        <f t="shared" si="377"/>
        <v/>
      </c>
      <c r="AQ539" t="str">
        <f t="shared" si="378"/>
        <v/>
      </c>
      <c r="AR539" t="str">
        <f t="shared" si="379"/>
        <v/>
      </c>
      <c r="AS539" t="str">
        <f t="shared" si="380"/>
        <v/>
      </c>
      <c r="AT539" t="str">
        <f t="shared" si="381"/>
        <v/>
      </c>
      <c r="AU539" t="str">
        <f t="shared" si="382"/>
        <v/>
      </c>
      <c r="AV539" t="str">
        <f t="shared" si="383"/>
        <v/>
      </c>
      <c r="AW539" t="str">
        <f t="shared" si="384"/>
        <v/>
      </c>
      <c r="AX539" t="str">
        <f t="shared" si="385"/>
        <v/>
      </c>
      <c r="AY539" t="str">
        <f t="shared" si="386"/>
        <v/>
      </c>
      <c r="AZ539" t="str">
        <f>IF(OR($A539="",$A539&lt;&gt;Ficha!$C$4),"",COUNTIF($A$2:$A539,Ficha!$C$4))</f>
        <v/>
      </c>
    </row>
    <row r="540" spans="1:52">
      <c r="A540" s="7" t="str">
        <f>IF(INDEX(Banco!$A:$A,ROW())="","",INDEX(Banco!$A:$A,ROW()))</f>
        <v/>
      </c>
      <c r="B540" s="7" t="str">
        <f>IF(INDEX(Banco!$B:$B,ROW())="","",INDEX(Banco!$B:$B,ROW()))</f>
        <v/>
      </c>
      <c r="C540" s="7" t="str">
        <f>IF(INDEX(Banco!$C:$C,ROW())="","",INDEX(Banco!$C:$C,ROW()))</f>
        <v/>
      </c>
      <c r="D540" s="8" t="str">
        <f>IF(INDEX(Banco!$D:$D,ROW())="","",INDEX(Banco!$D:$D,ROW()))</f>
        <v/>
      </c>
      <c r="E540" s="8" t="str">
        <f>IF(INDEX(Banco!$E:$E,ROW())="","",INDEX(Banco!$E:$E,ROW()))</f>
        <v/>
      </c>
      <c r="F540" s="9" t="str">
        <f>IF(INDEX(Banco!$F:$F,ROW())="","",INDEX(Banco!$F:$F,ROW()))</f>
        <v/>
      </c>
      <c r="G540" s="9" t="str">
        <f>IF(INDEX(Banco!$G:$G,ROW())="","",INDEX(Banco!$G:$G,ROW()))</f>
        <v/>
      </c>
      <c r="H540" s="7" t="str">
        <f>IF(INDEX(Banco!$H:$H,ROW())="","",INDEX(Banco!$H:$H,ROW()))</f>
        <v/>
      </c>
      <c r="I540" t="str">
        <f t="shared" si="344"/>
        <v/>
      </c>
      <c r="J540" s="10" t="str">
        <f t="shared" si="345"/>
        <v/>
      </c>
      <c r="K540" s="11" t="str">
        <f t="shared" si="346"/>
        <v>—</v>
      </c>
      <c r="L540" t="str">
        <f t="shared" si="347"/>
        <v/>
      </c>
      <c r="M540" s="11" t="str">
        <f t="shared" si="348"/>
        <v>—</v>
      </c>
      <c r="N540" t="str">
        <f t="shared" si="349"/>
        <v/>
      </c>
      <c r="O540" s="11" t="str">
        <f t="shared" si="350"/>
        <v>—</v>
      </c>
      <c r="P540" t="str">
        <f t="shared" si="351"/>
        <v/>
      </c>
      <c r="Q540" s="11" t="str">
        <f t="shared" si="352"/>
        <v>—</v>
      </c>
      <c r="R540" t="str">
        <f t="shared" si="353"/>
        <v/>
      </c>
      <c r="S540" t="str">
        <f t="shared" si="354"/>
        <v/>
      </c>
      <c r="T540" t="str">
        <f t="shared" si="355"/>
        <v/>
      </c>
      <c r="U540" t="str">
        <f t="shared" si="356"/>
        <v/>
      </c>
      <c r="V540" t="str">
        <f t="shared" si="357"/>
        <v/>
      </c>
      <c r="W540" t="str">
        <f t="shared" si="358"/>
        <v/>
      </c>
      <c r="X540" t="str">
        <f t="shared" si="359"/>
        <v/>
      </c>
      <c r="Y540" t="str">
        <f t="shared" si="360"/>
        <v/>
      </c>
      <c r="Z540" t="str">
        <f t="shared" si="361"/>
        <v/>
      </c>
      <c r="AA540" t="str">
        <f t="shared" si="362"/>
        <v/>
      </c>
      <c r="AB540" t="str">
        <f t="shared" si="363"/>
        <v/>
      </c>
      <c r="AC540" t="str">
        <f t="shared" si="364"/>
        <v/>
      </c>
      <c r="AD540" t="str">
        <f t="shared" si="365"/>
        <v/>
      </c>
      <c r="AE540" t="str">
        <f t="shared" si="366"/>
        <v/>
      </c>
      <c r="AF540" t="str">
        <f t="shared" si="367"/>
        <v/>
      </c>
      <c r="AG540" t="str">
        <f t="shared" si="368"/>
        <v/>
      </c>
      <c r="AH540" t="str">
        <f t="shared" si="369"/>
        <v/>
      </c>
      <c r="AI540" t="str">
        <f t="shared" si="370"/>
        <v/>
      </c>
      <c r="AJ540" t="str">
        <f t="shared" si="371"/>
        <v/>
      </c>
      <c r="AK540" t="str">
        <f t="shared" si="372"/>
        <v/>
      </c>
      <c r="AL540" t="str">
        <f t="shared" si="373"/>
        <v/>
      </c>
      <c r="AM540" t="str">
        <f t="shared" si="374"/>
        <v/>
      </c>
      <c r="AN540" t="str">
        <f t="shared" si="375"/>
        <v/>
      </c>
      <c r="AO540" t="str">
        <f t="shared" si="376"/>
        <v/>
      </c>
      <c r="AP540" t="str">
        <f t="shared" si="377"/>
        <v/>
      </c>
      <c r="AQ540" t="str">
        <f t="shared" si="378"/>
        <v/>
      </c>
      <c r="AR540" t="str">
        <f t="shared" si="379"/>
        <v/>
      </c>
      <c r="AS540" t="str">
        <f t="shared" si="380"/>
        <v/>
      </c>
      <c r="AT540" t="str">
        <f t="shared" si="381"/>
        <v/>
      </c>
      <c r="AU540" t="str">
        <f t="shared" si="382"/>
        <v/>
      </c>
      <c r="AV540" t="str">
        <f t="shared" si="383"/>
        <v/>
      </c>
      <c r="AW540" t="str">
        <f t="shared" si="384"/>
        <v/>
      </c>
      <c r="AX540" t="str">
        <f t="shared" si="385"/>
        <v/>
      </c>
      <c r="AY540" t="str">
        <f t="shared" si="386"/>
        <v/>
      </c>
      <c r="AZ540" t="str">
        <f>IF(OR($A540="",$A540&lt;&gt;Ficha!$C$4),"",COUNTIF($A$2:$A540,Ficha!$C$4))</f>
        <v/>
      </c>
    </row>
    <row r="541" spans="1:52">
      <c r="A541" s="7" t="str">
        <f>IF(INDEX(Banco!$A:$A,ROW())="","",INDEX(Banco!$A:$A,ROW()))</f>
        <v/>
      </c>
      <c r="B541" s="7" t="str">
        <f>IF(INDEX(Banco!$B:$B,ROW())="","",INDEX(Banco!$B:$B,ROW()))</f>
        <v/>
      </c>
      <c r="C541" s="7" t="str">
        <f>IF(INDEX(Banco!$C:$C,ROW())="","",INDEX(Banco!$C:$C,ROW()))</f>
        <v/>
      </c>
      <c r="D541" s="8" t="str">
        <f>IF(INDEX(Banco!$D:$D,ROW())="","",INDEX(Banco!$D:$D,ROW()))</f>
        <v/>
      </c>
      <c r="E541" s="8" t="str">
        <f>IF(INDEX(Banco!$E:$E,ROW())="","",INDEX(Banco!$E:$E,ROW()))</f>
        <v/>
      </c>
      <c r="F541" s="9" t="str">
        <f>IF(INDEX(Banco!$F:$F,ROW())="","",INDEX(Banco!$F:$F,ROW()))</f>
        <v/>
      </c>
      <c r="G541" s="9" t="str">
        <f>IF(INDEX(Banco!$G:$G,ROW())="","",INDEX(Banco!$G:$G,ROW()))</f>
        <v/>
      </c>
      <c r="H541" s="7" t="str">
        <f>IF(INDEX(Banco!$H:$H,ROW())="","",INDEX(Banco!$H:$H,ROW()))</f>
        <v/>
      </c>
      <c r="I541" t="str">
        <f t="shared" si="344"/>
        <v/>
      </c>
      <c r="J541" s="10" t="str">
        <f t="shared" si="345"/>
        <v/>
      </c>
      <c r="K541" s="11" t="str">
        <f t="shared" si="346"/>
        <v>—</v>
      </c>
      <c r="L541" t="str">
        <f t="shared" si="347"/>
        <v/>
      </c>
      <c r="M541" s="11" t="str">
        <f t="shared" si="348"/>
        <v>—</v>
      </c>
      <c r="N541" t="str">
        <f t="shared" si="349"/>
        <v/>
      </c>
      <c r="O541" s="11" t="str">
        <f t="shared" si="350"/>
        <v>—</v>
      </c>
      <c r="P541" t="str">
        <f t="shared" si="351"/>
        <v/>
      </c>
      <c r="Q541" s="11" t="str">
        <f t="shared" si="352"/>
        <v>—</v>
      </c>
      <c r="R541" t="str">
        <f t="shared" si="353"/>
        <v/>
      </c>
      <c r="S541" t="str">
        <f t="shared" si="354"/>
        <v/>
      </c>
      <c r="T541" t="str">
        <f t="shared" si="355"/>
        <v/>
      </c>
      <c r="U541" t="str">
        <f t="shared" si="356"/>
        <v/>
      </c>
      <c r="V541" t="str">
        <f t="shared" si="357"/>
        <v/>
      </c>
      <c r="W541" t="str">
        <f t="shared" si="358"/>
        <v/>
      </c>
      <c r="X541" t="str">
        <f t="shared" si="359"/>
        <v/>
      </c>
      <c r="Y541" t="str">
        <f t="shared" si="360"/>
        <v/>
      </c>
      <c r="Z541" t="str">
        <f t="shared" si="361"/>
        <v/>
      </c>
      <c r="AA541" t="str">
        <f t="shared" si="362"/>
        <v/>
      </c>
      <c r="AB541" t="str">
        <f t="shared" si="363"/>
        <v/>
      </c>
      <c r="AC541" t="str">
        <f t="shared" si="364"/>
        <v/>
      </c>
      <c r="AD541" t="str">
        <f t="shared" si="365"/>
        <v/>
      </c>
      <c r="AE541" t="str">
        <f t="shared" si="366"/>
        <v/>
      </c>
      <c r="AF541" t="str">
        <f t="shared" si="367"/>
        <v/>
      </c>
      <c r="AG541" t="str">
        <f t="shared" si="368"/>
        <v/>
      </c>
      <c r="AH541" t="str">
        <f t="shared" si="369"/>
        <v/>
      </c>
      <c r="AI541" t="str">
        <f t="shared" si="370"/>
        <v/>
      </c>
      <c r="AJ541" t="str">
        <f t="shared" si="371"/>
        <v/>
      </c>
      <c r="AK541" t="str">
        <f t="shared" si="372"/>
        <v/>
      </c>
      <c r="AL541" t="str">
        <f t="shared" si="373"/>
        <v/>
      </c>
      <c r="AM541" t="str">
        <f t="shared" si="374"/>
        <v/>
      </c>
      <c r="AN541" t="str">
        <f t="shared" si="375"/>
        <v/>
      </c>
      <c r="AO541" t="str">
        <f t="shared" si="376"/>
        <v/>
      </c>
      <c r="AP541" t="str">
        <f t="shared" si="377"/>
        <v/>
      </c>
      <c r="AQ541" t="str">
        <f t="shared" si="378"/>
        <v/>
      </c>
      <c r="AR541" t="str">
        <f t="shared" si="379"/>
        <v/>
      </c>
      <c r="AS541" t="str">
        <f t="shared" si="380"/>
        <v/>
      </c>
      <c r="AT541" t="str">
        <f t="shared" si="381"/>
        <v/>
      </c>
      <c r="AU541" t="str">
        <f t="shared" si="382"/>
        <v/>
      </c>
      <c r="AV541" t="str">
        <f t="shared" si="383"/>
        <v/>
      </c>
      <c r="AW541" t="str">
        <f t="shared" si="384"/>
        <v/>
      </c>
      <c r="AX541" t="str">
        <f t="shared" si="385"/>
        <v/>
      </c>
      <c r="AY541" t="str">
        <f t="shared" si="386"/>
        <v/>
      </c>
      <c r="AZ541" t="str">
        <f>IF(OR($A541="",$A541&lt;&gt;Ficha!$C$4),"",COUNTIF($A$2:$A541,Ficha!$C$4))</f>
        <v/>
      </c>
    </row>
    <row r="542" spans="1:52">
      <c r="A542" s="7" t="str">
        <f>IF(INDEX(Banco!$A:$A,ROW())="","",INDEX(Banco!$A:$A,ROW()))</f>
        <v/>
      </c>
      <c r="B542" s="7" t="str">
        <f>IF(INDEX(Banco!$B:$B,ROW())="","",INDEX(Banco!$B:$B,ROW()))</f>
        <v/>
      </c>
      <c r="C542" s="7" t="str">
        <f>IF(INDEX(Banco!$C:$C,ROW())="","",INDEX(Banco!$C:$C,ROW()))</f>
        <v/>
      </c>
      <c r="D542" s="8" t="str">
        <f>IF(INDEX(Banco!$D:$D,ROW())="","",INDEX(Banco!$D:$D,ROW()))</f>
        <v/>
      </c>
      <c r="E542" s="8" t="str">
        <f>IF(INDEX(Banco!$E:$E,ROW())="","",INDEX(Banco!$E:$E,ROW()))</f>
        <v/>
      </c>
      <c r="F542" s="9" t="str">
        <f>IF(INDEX(Banco!$F:$F,ROW())="","",INDEX(Banco!$F:$F,ROW()))</f>
        <v/>
      </c>
      <c r="G542" s="9" t="str">
        <f>IF(INDEX(Banco!$G:$G,ROW())="","",INDEX(Banco!$G:$G,ROW()))</f>
        <v/>
      </c>
      <c r="H542" s="7" t="str">
        <f>IF(INDEX(Banco!$H:$H,ROW())="","",INDEX(Banco!$H:$H,ROW()))</f>
        <v/>
      </c>
      <c r="I542" t="str">
        <f t="shared" si="344"/>
        <v/>
      </c>
      <c r="J542" s="10" t="str">
        <f t="shared" si="345"/>
        <v/>
      </c>
      <c r="K542" s="11" t="str">
        <f t="shared" si="346"/>
        <v>—</v>
      </c>
      <c r="L542" t="str">
        <f t="shared" si="347"/>
        <v/>
      </c>
      <c r="M542" s="11" t="str">
        <f t="shared" si="348"/>
        <v>—</v>
      </c>
      <c r="N542" t="str">
        <f t="shared" si="349"/>
        <v/>
      </c>
      <c r="O542" s="11" t="str">
        <f t="shared" si="350"/>
        <v>—</v>
      </c>
      <c r="P542" t="str">
        <f t="shared" si="351"/>
        <v/>
      </c>
      <c r="Q542" s="11" t="str">
        <f t="shared" si="352"/>
        <v>—</v>
      </c>
      <c r="R542" t="str">
        <f t="shared" si="353"/>
        <v/>
      </c>
      <c r="S542" t="str">
        <f t="shared" si="354"/>
        <v/>
      </c>
      <c r="T542" t="str">
        <f t="shared" si="355"/>
        <v/>
      </c>
      <c r="U542" t="str">
        <f t="shared" si="356"/>
        <v/>
      </c>
      <c r="V542" t="str">
        <f t="shared" si="357"/>
        <v/>
      </c>
      <c r="W542" t="str">
        <f t="shared" si="358"/>
        <v/>
      </c>
      <c r="X542" t="str">
        <f t="shared" si="359"/>
        <v/>
      </c>
      <c r="Y542" t="str">
        <f t="shared" si="360"/>
        <v/>
      </c>
      <c r="Z542" t="str">
        <f t="shared" si="361"/>
        <v/>
      </c>
      <c r="AA542" t="str">
        <f t="shared" si="362"/>
        <v/>
      </c>
      <c r="AB542" t="str">
        <f t="shared" si="363"/>
        <v/>
      </c>
      <c r="AC542" t="str">
        <f t="shared" si="364"/>
        <v/>
      </c>
      <c r="AD542" t="str">
        <f t="shared" si="365"/>
        <v/>
      </c>
      <c r="AE542" t="str">
        <f t="shared" si="366"/>
        <v/>
      </c>
      <c r="AF542" t="str">
        <f t="shared" si="367"/>
        <v/>
      </c>
      <c r="AG542" t="str">
        <f t="shared" si="368"/>
        <v/>
      </c>
      <c r="AH542" t="str">
        <f t="shared" si="369"/>
        <v/>
      </c>
      <c r="AI542" t="str">
        <f t="shared" si="370"/>
        <v/>
      </c>
      <c r="AJ542" t="str">
        <f t="shared" si="371"/>
        <v/>
      </c>
      <c r="AK542" t="str">
        <f t="shared" si="372"/>
        <v/>
      </c>
      <c r="AL542" t="str">
        <f t="shared" si="373"/>
        <v/>
      </c>
      <c r="AM542" t="str">
        <f t="shared" si="374"/>
        <v/>
      </c>
      <c r="AN542" t="str">
        <f t="shared" si="375"/>
        <v/>
      </c>
      <c r="AO542" t="str">
        <f t="shared" si="376"/>
        <v/>
      </c>
      <c r="AP542" t="str">
        <f t="shared" si="377"/>
        <v/>
      </c>
      <c r="AQ542" t="str">
        <f t="shared" si="378"/>
        <v/>
      </c>
      <c r="AR542" t="str">
        <f t="shared" si="379"/>
        <v/>
      </c>
      <c r="AS542" t="str">
        <f t="shared" si="380"/>
        <v/>
      </c>
      <c r="AT542" t="str">
        <f t="shared" si="381"/>
        <v/>
      </c>
      <c r="AU542" t="str">
        <f t="shared" si="382"/>
        <v/>
      </c>
      <c r="AV542" t="str">
        <f t="shared" si="383"/>
        <v/>
      </c>
      <c r="AW542" t="str">
        <f t="shared" si="384"/>
        <v/>
      </c>
      <c r="AX542" t="str">
        <f t="shared" si="385"/>
        <v/>
      </c>
      <c r="AY542" t="str">
        <f t="shared" si="386"/>
        <v/>
      </c>
      <c r="AZ542" t="str">
        <f>IF(OR($A542="",$A542&lt;&gt;Ficha!$C$4),"",COUNTIF($A$2:$A542,Ficha!$C$4))</f>
        <v/>
      </c>
    </row>
    <row r="543" spans="1:52">
      <c r="A543" s="7" t="str">
        <f>IF(INDEX(Banco!$A:$A,ROW())="","",INDEX(Banco!$A:$A,ROW()))</f>
        <v/>
      </c>
      <c r="B543" s="7" t="str">
        <f>IF(INDEX(Banco!$B:$B,ROW())="","",INDEX(Banco!$B:$B,ROW()))</f>
        <v/>
      </c>
      <c r="C543" s="7" t="str">
        <f>IF(INDEX(Banco!$C:$C,ROW())="","",INDEX(Banco!$C:$C,ROW()))</f>
        <v/>
      </c>
      <c r="D543" s="8" t="str">
        <f>IF(INDEX(Banco!$D:$D,ROW())="","",INDEX(Banco!$D:$D,ROW()))</f>
        <v/>
      </c>
      <c r="E543" s="8" t="str">
        <f>IF(INDEX(Banco!$E:$E,ROW())="","",INDEX(Banco!$E:$E,ROW()))</f>
        <v/>
      </c>
      <c r="F543" s="9" t="str">
        <f>IF(INDEX(Banco!$F:$F,ROW())="","",INDEX(Banco!$F:$F,ROW()))</f>
        <v/>
      </c>
      <c r="G543" s="9" t="str">
        <f>IF(INDEX(Banco!$G:$G,ROW())="","",INDEX(Banco!$G:$G,ROW()))</f>
        <v/>
      </c>
      <c r="H543" s="7" t="str">
        <f>IF(INDEX(Banco!$H:$H,ROW())="","",INDEX(Banco!$H:$H,ROW()))</f>
        <v/>
      </c>
      <c r="I543" t="str">
        <f t="shared" si="344"/>
        <v/>
      </c>
      <c r="J543" s="10" t="str">
        <f t="shared" si="345"/>
        <v/>
      </c>
      <c r="K543" s="11" t="str">
        <f t="shared" si="346"/>
        <v>—</v>
      </c>
      <c r="L543" t="str">
        <f t="shared" si="347"/>
        <v/>
      </c>
      <c r="M543" s="11" t="str">
        <f t="shared" si="348"/>
        <v>—</v>
      </c>
      <c r="N543" t="str">
        <f t="shared" si="349"/>
        <v/>
      </c>
      <c r="O543" s="11" t="str">
        <f t="shared" si="350"/>
        <v>—</v>
      </c>
      <c r="P543" t="str">
        <f t="shared" si="351"/>
        <v/>
      </c>
      <c r="Q543" s="11" t="str">
        <f t="shared" si="352"/>
        <v>—</v>
      </c>
      <c r="R543" t="str">
        <f t="shared" si="353"/>
        <v/>
      </c>
      <c r="S543" t="str">
        <f t="shared" si="354"/>
        <v/>
      </c>
      <c r="T543" t="str">
        <f t="shared" si="355"/>
        <v/>
      </c>
      <c r="U543" t="str">
        <f t="shared" si="356"/>
        <v/>
      </c>
      <c r="V543" t="str">
        <f t="shared" si="357"/>
        <v/>
      </c>
      <c r="W543" t="str">
        <f t="shared" si="358"/>
        <v/>
      </c>
      <c r="X543" t="str">
        <f t="shared" si="359"/>
        <v/>
      </c>
      <c r="Y543" t="str">
        <f t="shared" si="360"/>
        <v/>
      </c>
      <c r="Z543" t="str">
        <f t="shared" si="361"/>
        <v/>
      </c>
      <c r="AA543" t="str">
        <f t="shared" si="362"/>
        <v/>
      </c>
      <c r="AB543" t="str">
        <f t="shared" si="363"/>
        <v/>
      </c>
      <c r="AC543" t="str">
        <f t="shared" si="364"/>
        <v/>
      </c>
      <c r="AD543" t="str">
        <f t="shared" si="365"/>
        <v/>
      </c>
      <c r="AE543" t="str">
        <f t="shared" si="366"/>
        <v/>
      </c>
      <c r="AF543" t="str">
        <f t="shared" si="367"/>
        <v/>
      </c>
      <c r="AG543" t="str">
        <f t="shared" si="368"/>
        <v/>
      </c>
      <c r="AH543" t="str">
        <f t="shared" si="369"/>
        <v/>
      </c>
      <c r="AI543" t="str">
        <f t="shared" si="370"/>
        <v/>
      </c>
      <c r="AJ543" t="str">
        <f t="shared" si="371"/>
        <v/>
      </c>
      <c r="AK543" t="str">
        <f t="shared" si="372"/>
        <v/>
      </c>
      <c r="AL543" t="str">
        <f t="shared" si="373"/>
        <v/>
      </c>
      <c r="AM543" t="str">
        <f t="shared" si="374"/>
        <v/>
      </c>
      <c r="AN543" t="str">
        <f t="shared" si="375"/>
        <v/>
      </c>
      <c r="AO543" t="str">
        <f t="shared" si="376"/>
        <v/>
      </c>
      <c r="AP543" t="str">
        <f t="shared" si="377"/>
        <v/>
      </c>
      <c r="AQ543" t="str">
        <f t="shared" si="378"/>
        <v/>
      </c>
      <c r="AR543" t="str">
        <f t="shared" si="379"/>
        <v/>
      </c>
      <c r="AS543" t="str">
        <f t="shared" si="380"/>
        <v/>
      </c>
      <c r="AT543" t="str">
        <f t="shared" si="381"/>
        <v/>
      </c>
      <c r="AU543" t="str">
        <f t="shared" si="382"/>
        <v/>
      </c>
      <c r="AV543" t="str">
        <f t="shared" si="383"/>
        <v/>
      </c>
      <c r="AW543" t="str">
        <f t="shared" si="384"/>
        <v/>
      </c>
      <c r="AX543" t="str">
        <f t="shared" si="385"/>
        <v/>
      </c>
      <c r="AY543" t="str">
        <f t="shared" si="386"/>
        <v/>
      </c>
      <c r="AZ543" t="str">
        <f>IF(OR($A543="",$A543&lt;&gt;Ficha!$C$4),"",COUNTIF($A$2:$A543,Ficha!$C$4))</f>
        <v/>
      </c>
    </row>
    <row r="544" spans="1:52">
      <c r="A544" s="7" t="str">
        <f>IF(INDEX(Banco!$A:$A,ROW())="","",INDEX(Banco!$A:$A,ROW()))</f>
        <v/>
      </c>
      <c r="B544" s="7" t="str">
        <f>IF(INDEX(Banco!$B:$B,ROW())="","",INDEX(Banco!$B:$B,ROW()))</f>
        <v/>
      </c>
      <c r="C544" s="7" t="str">
        <f>IF(INDEX(Banco!$C:$C,ROW())="","",INDEX(Banco!$C:$C,ROW()))</f>
        <v/>
      </c>
      <c r="D544" s="8" t="str">
        <f>IF(INDEX(Banco!$D:$D,ROW())="","",INDEX(Banco!$D:$D,ROW()))</f>
        <v/>
      </c>
      <c r="E544" s="8" t="str">
        <f>IF(INDEX(Banco!$E:$E,ROW())="","",INDEX(Banco!$E:$E,ROW()))</f>
        <v/>
      </c>
      <c r="F544" s="9" t="str">
        <f>IF(INDEX(Banco!$F:$F,ROW())="","",INDEX(Banco!$F:$F,ROW()))</f>
        <v/>
      </c>
      <c r="G544" s="9" t="str">
        <f>IF(INDEX(Banco!$G:$G,ROW())="","",INDEX(Banco!$G:$G,ROW()))</f>
        <v/>
      </c>
      <c r="H544" s="7" t="str">
        <f>IF(INDEX(Banco!$H:$H,ROW())="","",INDEX(Banco!$H:$H,ROW()))</f>
        <v/>
      </c>
      <c r="I544" t="str">
        <f t="shared" si="344"/>
        <v/>
      </c>
      <c r="J544" s="10" t="str">
        <f t="shared" si="345"/>
        <v/>
      </c>
      <c r="K544" s="11" t="str">
        <f t="shared" si="346"/>
        <v>—</v>
      </c>
      <c r="L544" t="str">
        <f t="shared" si="347"/>
        <v/>
      </c>
      <c r="M544" s="11" t="str">
        <f t="shared" si="348"/>
        <v>—</v>
      </c>
      <c r="N544" t="str">
        <f t="shared" si="349"/>
        <v/>
      </c>
      <c r="O544" s="11" t="str">
        <f t="shared" si="350"/>
        <v>—</v>
      </c>
      <c r="P544" t="str">
        <f t="shared" si="351"/>
        <v/>
      </c>
      <c r="Q544" s="11" t="str">
        <f t="shared" si="352"/>
        <v>—</v>
      </c>
      <c r="R544" t="str">
        <f t="shared" si="353"/>
        <v/>
      </c>
      <c r="S544" t="str">
        <f t="shared" si="354"/>
        <v/>
      </c>
      <c r="T544" t="str">
        <f t="shared" si="355"/>
        <v/>
      </c>
      <c r="U544" t="str">
        <f t="shared" si="356"/>
        <v/>
      </c>
      <c r="V544" t="str">
        <f t="shared" si="357"/>
        <v/>
      </c>
      <c r="W544" t="str">
        <f t="shared" si="358"/>
        <v/>
      </c>
      <c r="X544" t="str">
        <f t="shared" si="359"/>
        <v/>
      </c>
      <c r="Y544" t="str">
        <f t="shared" si="360"/>
        <v/>
      </c>
      <c r="Z544" t="str">
        <f t="shared" si="361"/>
        <v/>
      </c>
      <c r="AA544" t="str">
        <f t="shared" si="362"/>
        <v/>
      </c>
      <c r="AB544" t="str">
        <f t="shared" si="363"/>
        <v/>
      </c>
      <c r="AC544" t="str">
        <f t="shared" si="364"/>
        <v/>
      </c>
      <c r="AD544" t="str">
        <f t="shared" si="365"/>
        <v/>
      </c>
      <c r="AE544" t="str">
        <f t="shared" si="366"/>
        <v/>
      </c>
      <c r="AF544" t="str">
        <f t="shared" si="367"/>
        <v/>
      </c>
      <c r="AG544" t="str">
        <f t="shared" si="368"/>
        <v/>
      </c>
      <c r="AH544" t="str">
        <f t="shared" si="369"/>
        <v/>
      </c>
      <c r="AI544" t="str">
        <f t="shared" si="370"/>
        <v/>
      </c>
      <c r="AJ544" t="str">
        <f t="shared" si="371"/>
        <v/>
      </c>
      <c r="AK544" t="str">
        <f t="shared" si="372"/>
        <v/>
      </c>
      <c r="AL544" t="str">
        <f t="shared" si="373"/>
        <v/>
      </c>
      <c r="AM544" t="str">
        <f t="shared" si="374"/>
        <v/>
      </c>
      <c r="AN544" t="str">
        <f t="shared" si="375"/>
        <v/>
      </c>
      <c r="AO544" t="str">
        <f t="shared" si="376"/>
        <v/>
      </c>
      <c r="AP544" t="str">
        <f t="shared" si="377"/>
        <v/>
      </c>
      <c r="AQ544" t="str">
        <f t="shared" si="378"/>
        <v/>
      </c>
      <c r="AR544" t="str">
        <f t="shared" si="379"/>
        <v/>
      </c>
      <c r="AS544" t="str">
        <f t="shared" si="380"/>
        <v/>
      </c>
      <c r="AT544" t="str">
        <f t="shared" si="381"/>
        <v/>
      </c>
      <c r="AU544" t="str">
        <f t="shared" si="382"/>
        <v/>
      </c>
      <c r="AV544" t="str">
        <f t="shared" si="383"/>
        <v/>
      </c>
      <c r="AW544" t="str">
        <f t="shared" si="384"/>
        <v/>
      </c>
      <c r="AX544" t="str">
        <f t="shared" si="385"/>
        <v/>
      </c>
      <c r="AY544" t="str">
        <f t="shared" si="386"/>
        <v/>
      </c>
      <c r="AZ544" t="str">
        <f>IF(OR($A544="",$A544&lt;&gt;Ficha!$C$4),"",COUNTIF($A$2:$A544,Ficha!$C$4))</f>
        <v/>
      </c>
    </row>
    <row r="545" spans="1:52">
      <c r="A545" s="7" t="str">
        <f>IF(INDEX(Banco!$A:$A,ROW())="","",INDEX(Banco!$A:$A,ROW()))</f>
        <v/>
      </c>
      <c r="B545" s="7" t="str">
        <f>IF(INDEX(Banco!$B:$B,ROW())="","",INDEX(Banco!$B:$B,ROW()))</f>
        <v/>
      </c>
      <c r="C545" s="7" t="str">
        <f>IF(INDEX(Banco!$C:$C,ROW())="","",INDEX(Banco!$C:$C,ROW()))</f>
        <v/>
      </c>
      <c r="D545" s="8" t="str">
        <f>IF(INDEX(Banco!$D:$D,ROW())="","",INDEX(Banco!$D:$D,ROW()))</f>
        <v/>
      </c>
      <c r="E545" s="8" t="str">
        <f>IF(INDEX(Banco!$E:$E,ROW())="","",INDEX(Banco!$E:$E,ROW()))</f>
        <v/>
      </c>
      <c r="F545" s="9" t="str">
        <f>IF(INDEX(Banco!$F:$F,ROW())="","",INDEX(Banco!$F:$F,ROW()))</f>
        <v/>
      </c>
      <c r="G545" s="9" t="str">
        <f>IF(INDEX(Banco!$G:$G,ROW())="","",INDEX(Banco!$G:$G,ROW()))</f>
        <v/>
      </c>
      <c r="H545" s="7" t="str">
        <f>IF(INDEX(Banco!$H:$H,ROW())="","",INDEX(Banco!$H:$H,ROW()))</f>
        <v/>
      </c>
      <c r="I545" t="str">
        <f t="shared" si="344"/>
        <v/>
      </c>
      <c r="J545" s="10" t="str">
        <f t="shared" si="345"/>
        <v/>
      </c>
      <c r="K545" s="11" t="str">
        <f t="shared" si="346"/>
        <v>—</v>
      </c>
      <c r="L545" t="str">
        <f t="shared" si="347"/>
        <v/>
      </c>
      <c r="M545" s="11" t="str">
        <f t="shared" si="348"/>
        <v>—</v>
      </c>
      <c r="N545" t="str">
        <f t="shared" si="349"/>
        <v/>
      </c>
      <c r="O545" s="11" t="str">
        <f t="shared" si="350"/>
        <v>—</v>
      </c>
      <c r="P545" t="str">
        <f t="shared" si="351"/>
        <v/>
      </c>
      <c r="Q545" s="11" t="str">
        <f t="shared" si="352"/>
        <v>—</v>
      </c>
      <c r="R545" t="str">
        <f t="shared" si="353"/>
        <v/>
      </c>
      <c r="S545" t="str">
        <f t="shared" si="354"/>
        <v/>
      </c>
      <c r="T545" t="str">
        <f t="shared" si="355"/>
        <v/>
      </c>
      <c r="U545" t="str">
        <f t="shared" si="356"/>
        <v/>
      </c>
      <c r="V545" t="str">
        <f t="shared" si="357"/>
        <v/>
      </c>
      <c r="W545" t="str">
        <f t="shared" si="358"/>
        <v/>
      </c>
      <c r="X545" t="str">
        <f t="shared" si="359"/>
        <v/>
      </c>
      <c r="Y545" t="str">
        <f t="shared" si="360"/>
        <v/>
      </c>
      <c r="Z545" t="str">
        <f t="shared" si="361"/>
        <v/>
      </c>
      <c r="AA545" t="str">
        <f t="shared" si="362"/>
        <v/>
      </c>
      <c r="AB545" t="str">
        <f t="shared" si="363"/>
        <v/>
      </c>
      <c r="AC545" t="str">
        <f t="shared" si="364"/>
        <v/>
      </c>
      <c r="AD545" t="str">
        <f t="shared" si="365"/>
        <v/>
      </c>
      <c r="AE545" t="str">
        <f t="shared" si="366"/>
        <v/>
      </c>
      <c r="AF545" t="str">
        <f t="shared" si="367"/>
        <v/>
      </c>
      <c r="AG545" t="str">
        <f t="shared" si="368"/>
        <v/>
      </c>
      <c r="AH545" t="str">
        <f t="shared" si="369"/>
        <v/>
      </c>
      <c r="AI545" t="str">
        <f t="shared" si="370"/>
        <v/>
      </c>
      <c r="AJ545" t="str">
        <f t="shared" si="371"/>
        <v/>
      </c>
      <c r="AK545" t="str">
        <f t="shared" si="372"/>
        <v/>
      </c>
      <c r="AL545" t="str">
        <f t="shared" si="373"/>
        <v/>
      </c>
      <c r="AM545" t="str">
        <f t="shared" si="374"/>
        <v/>
      </c>
      <c r="AN545" t="str">
        <f t="shared" si="375"/>
        <v/>
      </c>
      <c r="AO545" t="str">
        <f t="shared" si="376"/>
        <v/>
      </c>
      <c r="AP545" t="str">
        <f t="shared" si="377"/>
        <v/>
      </c>
      <c r="AQ545" t="str">
        <f t="shared" si="378"/>
        <v/>
      </c>
      <c r="AR545" t="str">
        <f t="shared" si="379"/>
        <v/>
      </c>
      <c r="AS545" t="str">
        <f t="shared" si="380"/>
        <v/>
      </c>
      <c r="AT545" t="str">
        <f t="shared" si="381"/>
        <v/>
      </c>
      <c r="AU545" t="str">
        <f t="shared" si="382"/>
        <v/>
      </c>
      <c r="AV545" t="str">
        <f t="shared" si="383"/>
        <v/>
      </c>
      <c r="AW545" t="str">
        <f t="shared" si="384"/>
        <v/>
      </c>
      <c r="AX545" t="str">
        <f t="shared" si="385"/>
        <v/>
      </c>
      <c r="AY545" t="str">
        <f t="shared" si="386"/>
        <v/>
      </c>
      <c r="AZ545" t="str">
        <f>IF(OR($A545="",$A545&lt;&gt;Ficha!$C$4),"",COUNTIF($A$2:$A545,Ficha!$C$4))</f>
        <v/>
      </c>
    </row>
    <row r="546" spans="1:52">
      <c r="A546" s="7" t="str">
        <f>IF(INDEX(Banco!$A:$A,ROW())="","",INDEX(Banco!$A:$A,ROW()))</f>
        <v/>
      </c>
      <c r="B546" s="7" t="str">
        <f>IF(INDEX(Banco!$B:$B,ROW())="","",INDEX(Banco!$B:$B,ROW()))</f>
        <v/>
      </c>
      <c r="C546" s="7" t="str">
        <f>IF(INDEX(Banco!$C:$C,ROW())="","",INDEX(Banco!$C:$C,ROW()))</f>
        <v/>
      </c>
      <c r="D546" s="8" t="str">
        <f>IF(INDEX(Banco!$D:$D,ROW())="","",INDEX(Banco!$D:$D,ROW()))</f>
        <v/>
      </c>
      <c r="E546" s="8" t="str">
        <f>IF(INDEX(Banco!$E:$E,ROW())="","",INDEX(Banco!$E:$E,ROW()))</f>
        <v/>
      </c>
      <c r="F546" s="9" t="str">
        <f>IF(INDEX(Banco!$F:$F,ROW())="","",INDEX(Banco!$F:$F,ROW()))</f>
        <v/>
      </c>
      <c r="G546" s="9" t="str">
        <f>IF(INDEX(Banco!$G:$G,ROW())="","",INDEX(Banco!$G:$G,ROW()))</f>
        <v/>
      </c>
      <c r="H546" s="7" t="str">
        <f>IF(INDEX(Banco!$H:$H,ROW())="","",INDEX(Banco!$H:$H,ROW()))</f>
        <v/>
      </c>
      <c r="I546" t="str">
        <f t="shared" si="344"/>
        <v/>
      </c>
      <c r="J546" s="10" t="str">
        <f t="shared" si="345"/>
        <v/>
      </c>
      <c r="K546" s="11" t="str">
        <f t="shared" si="346"/>
        <v>—</v>
      </c>
      <c r="L546" t="str">
        <f t="shared" si="347"/>
        <v/>
      </c>
      <c r="M546" s="11" t="str">
        <f t="shared" si="348"/>
        <v>—</v>
      </c>
      <c r="N546" t="str">
        <f t="shared" si="349"/>
        <v/>
      </c>
      <c r="O546" s="11" t="str">
        <f t="shared" si="350"/>
        <v>—</v>
      </c>
      <c r="P546" t="str">
        <f t="shared" si="351"/>
        <v/>
      </c>
      <c r="Q546" s="11" t="str">
        <f t="shared" si="352"/>
        <v>—</v>
      </c>
      <c r="R546" t="str">
        <f t="shared" si="353"/>
        <v/>
      </c>
      <c r="S546" t="str">
        <f t="shared" si="354"/>
        <v/>
      </c>
      <c r="T546" t="str">
        <f t="shared" si="355"/>
        <v/>
      </c>
      <c r="U546" t="str">
        <f t="shared" si="356"/>
        <v/>
      </c>
      <c r="V546" t="str">
        <f t="shared" si="357"/>
        <v/>
      </c>
      <c r="W546" t="str">
        <f t="shared" si="358"/>
        <v/>
      </c>
      <c r="X546" t="str">
        <f t="shared" si="359"/>
        <v/>
      </c>
      <c r="Y546" t="str">
        <f t="shared" si="360"/>
        <v/>
      </c>
      <c r="Z546" t="str">
        <f t="shared" si="361"/>
        <v/>
      </c>
      <c r="AA546" t="str">
        <f t="shared" si="362"/>
        <v/>
      </c>
      <c r="AB546" t="str">
        <f t="shared" si="363"/>
        <v/>
      </c>
      <c r="AC546" t="str">
        <f t="shared" si="364"/>
        <v/>
      </c>
      <c r="AD546" t="str">
        <f t="shared" si="365"/>
        <v/>
      </c>
      <c r="AE546" t="str">
        <f t="shared" si="366"/>
        <v/>
      </c>
      <c r="AF546" t="str">
        <f t="shared" si="367"/>
        <v/>
      </c>
      <c r="AG546" t="str">
        <f t="shared" si="368"/>
        <v/>
      </c>
      <c r="AH546" t="str">
        <f t="shared" si="369"/>
        <v/>
      </c>
      <c r="AI546" t="str">
        <f t="shared" si="370"/>
        <v/>
      </c>
      <c r="AJ546" t="str">
        <f t="shared" si="371"/>
        <v/>
      </c>
      <c r="AK546" t="str">
        <f t="shared" si="372"/>
        <v/>
      </c>
      <c r="AL546" t="str">
        <f t="shared" si="373"/>
        <v/>
      </c>
      <c r="AM546" t="str">
        <f t="shared" si="374"/>
        <v/>
      </c>
      <c r="AN546" t="str">
        <f t="shared" si="375"/>
        <v/>
      </c>
      <c r="AO546" t="str">
        <f t="shared" si="376"/>
        <v/>
      </c>
      <c r="AP546" t="str">
        <f t="shared" si="377"/>
        <v/>
      </c>
      <c r="AQ546" t="str">
        <f t="shared" si="378"/>
        <v/>
      </c>
      <c r="AR546" t="str">
        <f t="shared" si="379"/>
        <v/>
      </c>
      <c r="AS546" t="str">
        <f t="shared" si="380"/>
        <v/>
      </c>
      <c r="AT546" t="str">
        <f t="shared" si="381"/>
        <v/>
      </c>
      <c r="AU546" t="str">
        <f t="shared" si="382"/>
        <v/>
      </c>
      <c r="AV546" t="str">
        <f t="shared" si="383"/>
        <v/>
      </c>
      <c r="AW546" t="str">
        <f t="shared" si="384"/>
        <v/>
      </c>
      <c r="AX546" t="str">
        <f t="shared" si="385"/>
        <v/>
      </c>
      <c r="AY546" t="str">
        <f t="shared" si="386"/>
        <v/>
      </c>
      <c r="AZ546" t="str">
        <f>IF(OR($A546="",$A546&lt;&gt;Ficha!$C$4),"",COUNTIF($A$2:$A546,Ficha!$C$4))</f>
        <v/>
      </c>
    </row>
    <row r="547" spans="1:52">
      <c r="A547" s="7" t="str">
        <f>IF(INDEX(Banco!$A:$A,ROW())="","",INDEX(Banco!$A:$A,ROW()))</f>
        <v/>
      </c>
      <c r="B547" s="7" t="str">
        <f>IF(INDEX(Banco!$B:$B,ROW())="","",INDEX(Banco!$B:$B,ROW()))</f>
        <v/>
      </c>
      <c r="C547" s="7" t="str">
        <f>IF(INDEX(Banco!$C:$C,ROW())="","",INDEX(Banco!$C:$C,ROW()))</f>
        <v/>
      </c>
      <c r="D547" s="8" t="str">
        <f>IF(INDEX(Banco!$D:$D,ROW())="","",INDEX(Banco!$D:$D,ROW()))</f>
        <v/>
      </c>
      <c r="E547" s="8" t="str">
        <f>IF(INDEX(Banco!$E:$E,ROW())="","",INDEX(Banco!$E:$E,ROW()))</f>
        <v/>
      </c>
      <c r="F547" s="9" t="str">
        <f>IF(INDEX(Banco!$F:$F,ROW())="","",INDEX(Banco!$F:$F,ROW()))</f>
        <v/>
      </c>
      <c r="G547" s="9" t="str">
        <f>IF(INDEX(Banco!$G:$G,ROW())="","",INDEX(Banco!$G:$G,ROW()))</f>
        <v/>
      </c>
      <c r="H547" s="7" t="str">
        <f>IF(INDEX(Banco!$H:$H,ROW())="","",INDEX(Banco!$H:$H,ROW()))</f>
        <v/>
      </c>
      <c r="I547" t="str">
        <f t="shared" si="344"/>
        <v/>
      </c>
      <c r="J547" s="10" t="str">
        <f t="shared" si="345"/>
        <v/>
      </c>
      <c r="K547" s="11" t="str">
        <f t="shared" si="346"/>
        <v>—</v>
      </c>
      <c r="L547" t="str">
        <f t="shared" si="347"/>
        <v/>
      </c>
      <c r="M547" s="11" t="str">
        <f t="shared" si="348"/>
        <v>—</v>
      </c>
      <c r="N547" t="str">
        <f t="shared" si="349"/>
        <v/>
      </c>
      <c r="O547" s="11" t="str">
        <f t="shared" si="350"/>
        <v>—</v>
      </c>
      <c r="P547" t="str">
        <f t="shared" si="351"/>
        <v/>
      </c>
      <c r="Q547" s="11" t="str">
        <f t="shared" si="352"/>
        <v>—</v>
      </c>
      <c r="R547" t="str">
        <f t="shared" si="353"/>
        <v/>
      </c>
      <c r="S547" t="str">
        <f t="shared" si="354"/>
        <v/>
      </c>
      <c r="T547" t="str">
        <f t="shared" si="355"/>
        <v/>
      </c>
      <c r="U547" t="str">
        <f t="shared" si="356"/>
        <v/>
      </c>
      <c r="V547" t="str">
        <f t="shared" si="357"/>
        <v/>
      </c>
      <c r="W547" t="str">
        <f t="shared" si="358"/>
        <v/>
      </c>
      <c r="X547" t="str">
        <f t="shared" si="359"/>
        <v/>
      </c>
      <c r="Y547" t="str">
        <f t="shared" si="360"/>
        <v/>
      </c>
      <c r="Z547" t="str">
        <f t="shared" si="361"/>
        <v/>
      </c>
      <c r="AA547" t="str">
        <f t="shared" si="362"/>
        <v/>
      </c>
      <c r="AB547" t="str">
        <f t="shared" si="363"/>
        <v/>
      </c>
      <c r="AC547" t="str">
        <f t="shared" si="364"/>
        <v/>
      </c>
      <c r="AD547" t="str">
        <f t="shared" si="365"/>
        <v/>
      </c>
      <c r="AE547" t="str">
        <f t="shared" si="366"/>
        <v/>
      </c>
      <c r="AF547" t="str">
        <f t="shared" si="367"/>
        <v/>
      </c>
      <c r="AG547" t="str">
        <f t="shared" si="368"/>
        <v/>
      </c>
      <c r="AH547" t="str">
        <f t="shared" si="369"/>
        <v/>
      </c>
      <c r="AI547" t="str">
        <f t="shared" si="370"/>
        <v/>
      </c>
      <c r="AJ547" t="str">
        <f t="shared" si="371"/>
        <v/>
      </c>
      <c r="AK547" t="str">
        <f t="shared" si="372"/>
        <v/>
      </c>
      <c r="AL547" t="str">
        <f t="shared" si="373"/>
        <v/>
      </c>
      <c r="AM547" t="str">
        <f t="shared" si="374"/>
        <v/>
      </c>
      <c r="AN547" t="str">
        <f t="shared" si="375"/>
        <v/>
      </c>
      <c r="AO547" t="str">
        <f t="shared" si="376"/>
        <v/>
      </c>
      <c r="AP547" t="str">
        <f t="shared" si="377"/>
        <v/>
      </c>
      <c r="AQ547" t="str">
        <f t="shared" si="378"/>
        <v/>
      </c>
      <c r="AR547" t="str">
        <f t="shared" si="379"/>
        <v/>
      </c>
      <c r="AS547" t="str">
        <f t="shared" si="380"/>
        <v/>
      </c>
      <c r="AT547" t="str">
        <f t="shared" si="381"/>
        <v/>
      </c>
      <c r="AU547" t="str">
        <f t="shared" si="382"/>
        <v/>
      </c>
      <c r="AV547" t="str">
        <f t="shared" si="383"/>
        <v/>
      </c>
      <c r="AW547" t="str">
        <f t="shared" si="384"/>
        <v/>
      </c>
      <c r="AX547" t="str">
        <f t="shared" si="385"/>
        <v/>
      </c>
      <c r="AY547" t="str">
        <f t="shared" si="386"/>
        <v/>
      </c>
      <c r="AZ547" t="str">
        <f>IF(OR($A547="",$A547&lt;&gt;Ficha!$C$4),"",COUNTIF($A$2:$A547,Ficha!$C$4))</f>
        <v/>
      </c>
    </row>
    <row r="548" spans="1:52">
      <c r="A548" s="7" t="str">
        <f>IF(INDEX(Banco!$A:$A,ROW())="","",INDEX(Banco!$A:$A,ROW()))</f>
        <v/>
      </c>
      <c r="B548" s="7" t="str">
        <f>IF(INDEX(Banco!$B:$B,ROW())="","",INDEX(Banco!$B:$B,ROW()))</f>
        <v/>
      </c>
      <c r="C548" s="7" t="str">
        <f>IF(INDEX(Banco!$C:$C,ROW())="","",INDEX(Banco!$C:$C,ROW()))</f>
        <v/>
      </c>
      <c r="D548" s="8" t="str">
        <f>IF(INDEX(Banco!$D:$D,ROW())="","",INDEX(Banco!$D:$D,ROW()))</f>
        <v/>
      </c>
      <c r="E548" s="8" t="str">
        <f>IF(INDEX(Banco!$E:$E,ROW())="","",INDEX(Banco!$E:$E,ROW()))</f>
        <v/>
      </c>
      <c r="F548" s="9" t="str">
        <f>IF(INDEX(Banco!$F:$F,ROW())="","",INDEX(Banco!$F:$F,ROW()))</f>
        <v/>
      </c>
      <c r="G548" s="9" t="str">
        <f>IF(INDEX(Banco!$G:$G,ROW())="","",INDEX(Banco!$G:$G,ROW()))</f>
        <v/>
      </c>
      <c r="H548" s="7" t="str">
        <f>IF(INDEX(Banco!$H:$H,ROW())="","",INDEX(Banco!$H:$H,ROW()))</f>
        <v/>
      </c>
      <c r="I548" t="str">
        <f t="shared" si="344"/>
        <v/>
      </c>
      <c r="J548" s="10" t="str">
        <f t="shared" si="345"/>
        <v/>
      </c>
      <c r="K548" s="11" t="str">
        <f t="shared" si="346"/>
        <v>—</v>
      </c>
      <c r="L548" t="str">
        <f t="shared" si="347"/>
        <v/>
      </c>
      <c r="M548" s="11" t="str">
        <f t="shared" si="348"/>
        <v>—</v>
      </c>
      <c r="N548" t="str">
        <f t="shared" si="349"/>
        <v/>
      </c>
      <c r="O548" s="11" t="str">
        <f t="shared" si="350"/>
        <v>—</v>
      </c>
      <c r="P548" t="str">
        <f t="shared" si="351"/>
        <v/>
      </c>
      <c r="Q548" s="11" t="str">
        <f t="shared" si="352"/>
        <v>—</v>
      </c>
      <c r="R548" t="str">
        <f t="shared" si="353"/>
        <v/>
      </c>
      <c r="S548" t="str">
        <f t="shared" si="354"/>
        <v/>
      </c>
      <c r="T548" t="str">
        <f t="shared" si="355"/>
        <v/>
      </c>
      <c r="U548" t="str">
        <f t="shared" si="356"/>
        <v/>
      </c>
      <c r="V548" t="str">
        <f t="shared" si="357"/>
        <v/>
      </c>
      <c r="W548" t="str">
        <f t="shared" si="358"/>
        <v/>
      </c>
      <c r="X548" t="str">
        <f t="shared" si="359"/>
        <v/>
      </c>
      <c r="Y548" t="str">
        <f t="shared" si="360"/>
        <v/>
      </c>
      <c r="Z548" t="str">
        <f t="shared" si="361"/>
        <v/>
      </c>
      <c r="AA548" t="str">
        <f t="shared" si="362"/>
        <v/>
      </c>
      <c r="AB548" t="str">
        <f t="shared" si="363"/>
        <v/>
      </c>
      <c r="AC548" t="str">
        <f t="shared" si="364"/>
        <v/>
      </c>
      <c r="AD548" t="str">
        <f t="shared" si="365"/>
        <v/>
      </c>
      <c r="AE548" t="str">
        <f t="shared" si="366"/>
        <v/>
      </c>
      <c r="AF548" t="str">
        <f t="shared" si="367"/>
        <v/>
      </c>
      <c r="AG548" t="str">
        <f t="shared" si="368"/>
        <v/>
      </c>
      <c r="AH548" t="str">
        <f t="shared" si="369"/>
        <v/>
      </c>
      <c r="AI548" t="str">
        <f t="shared" si="370"/>
        <v/>
      </c>
      <c r="AJ548" t="str">
        <f t="shared" si="371"/>
        <v/>
      </c>
      <c r="AK548" t="str">
        <f t="shared" si="372"/>
        <v/>
      </c>
      <c r="AL548" t="str">
        <f t="shared" si="373"/>
        <v/>
      </c>
      <c r="AM548" t="str">
        <f t="shared" si="374"/>
        <v/>
      </c>
      <c r="AN548" t="str">
        <f t="shared" si="375"/>
        <v/>
      </c>
      <c r="AO548" t="str">
        <f t="shared" si="376"/>
        <v/>
      </c>
      <c r="AP548" t="str">
        <f t="shared" si="377"/>
        <v/>
      </c>
      <c r="AQ548" t="str">
        <f t="shared" si="378"/>
        <v/>
      </c>
      <c r="AR548" t="str">
        <f t="shared" si="379"/>
        <v/>
      </c>
      <c r="AS548" t="str">
        <f t="shared" si="380"/>
        <v/>
      </c>
      <c r="AT548" t="str">
        <f t="shared" si="381"/>
        <v/>
      </c>
      <c r="AU548" t="str">
        <f t="shared" si="382"/>
        <v/>
      </c>
      <c r="AV548" t="str">
        <f t="shared" si="383"/>
        <v/>
      </c>
      <c r="AW548" t="str">
        <f t="shared" si="384"/>
        <v/>
      </c>
      <c r="AX548" t="str">
        <f t="shared" si="385"/>
        <v/>
      </c>
      <c r="AY548" t="str">
        <f t="shared" si="386"/>
        <v/>
      </c>
      <c r="AZ548" t="str">
        <f>IF(OR($A548="",$A548&lt;&gt;Ficha!$C$4),"",COUNTIF($A$2:$A548,Ficha!$C$4))</f>
        <v/>
      </c>
    </row>
    <row r="549" spans="1:52">
      <c r="A549" s="7" t="str">
        <f>IF(INDEX(Banco!$A:$A,ROW())="","",INDEX(Banco!$A:$A,ROW()))</f>
        <v/>
      </c>
      <c r="B549" s="7" t="str">
        <f>IF(INDEX(Banco!$B:$B,ROW())="","",INDEX(Banco!$B:$B,ROW()))</f>
        <v/>
      </c>
      <c r="C549" s="7" t="str">
        <f>IF(INDEX(Banco!$C:$C,ROW())="","",INDEX(Banco!$C:$C,ROW()))</f>
        <v/>
      </c>
      <c r="D549" s="8" t="str">
        <f>IF(INDEX(Banco!$D:$D,ROW())="","",INDEX(Banco!$D:$D,ROW()))</f>
        <v/>
      </c>
      <c r="E549" s="8" t="str">
        <f>IF(INDEX(Banco!$E:$E,ROW())="","",INDEX(Banco!$E:$E,ROW()))</f>
        <v/>
      </c>
      <c r="F549" s="9" t="str">
        <f>IF(INDEX(Banco!$F:$F,ROW())="","",INDEX(Banco!$F:$F,ROW()))</f>
        <v/>
      </c>
      <c r="G549" s="9" t="str">
        <f>IF(INDEX(Banco!$G:$G,ROW())="","",INDEX(Banco!$G:$G,ROW()))</f>
        <v/>
      </c>
      <c r="H549" s="7" t="str">
        <f>IF(INDEX(Banco!$H:$H,ROW())="","",INDEX(Banco!$H:$H,ROW()))</f>
        <v/>
      </c>
      <c r="I549" t="str">
        <f t="shared" si="344"/>
        <v/>
      </c>
      <c r="J549" s="10" t="str">
        <f t="shared" si="345"/>
        <v/>
      </c>
      <c r="K549" s="11" t="str">
        <f t="shared" si="346"/>
        <v>—</v>
      </c>
      <c r="L549" t="str">
        <f t="shared" si="347"/>
        <v/>
      </c>
      <c r="M549" s="11" t="str">
        <f t="shared" si="348"/>
        <v>—</v>
      </c>
      <c r="N549" t="str">
        <f t="shared" si="349"/>
        <v/>
      </c>
      <c r="O549" s="11" t="str">
        <f t="shared" si="350"/>
        <v>—</v>
      </c>
      <c r="P549" t="str">
        <f t="shared" si="351"/>
        <v/>
      </c>
      <c r="Q549" s="11" t="str">
        <f t="shared" si="352"/>
        <v>—</v>
      </c>
      <c r="R549" t="str">
        <f t="shared" si="353"/>
        <v/>
      </c>
      <c r="S549" t="str">
        <f t="shared" si="354"/>
        <v/>
      </c>
      <c r="T549" t="str">
        <f t="shared" si="355"/>
        <v/>
      </c>
      <c r="U549" t="str">
        <f t="shared" si="356"/>
        <v/>
      </c>
      <c r="V549" t="str">
        <f t="shared" si="357"/>
        <v/>
      </c>
      <c r="W549" t="str">
        <f t="shared" si="358"/>
        <v/>
      </c>
      <c r="X549" t="str">
        <f t="shared" si="359"/>
        <v/>
      </c>
      <c r="Y549" t="str">
        <f t="shared" si="360"/>
        <v/>
      </c>
      <c r="Z549" t="str">
        <f t="shared" si="361"/>
        <v/>
      </c>
      <c r="AA549" t="str">
        <f t="shared" si="362"/>
        <v/>
      </c>
      <c r="AB549" t="str">
        <f t="shared" si="363"/>
        <v/>
      </c>
      <c r="AC549" t="str">
        <f t="shared" si="364"/>
        <v/>
      </c>
      <c r="AD549" t="str">
        <f t="shared" si="365"/>
        <v/>
      </c>
      <c r="AE549" t="str">
        <f t="shared" si="366"/>
        <v/>
      </c>
      <c r="AF549" t="str">
        <f t="shared" si="367"/>
        <v/>
      </c>
      <c r="AG549" t="str">
        <f t="shared" si="368"/>
        <v/>
      </c>
      <c r="AH549" t="str">
        <f t="shared" si="369"/>
        <v/>
      </c>
      <c r="AI549" t="str">
        <f t="shared" si="370"/>
        <v/>
      </c>
      <c r="AJ549" t="str">
        <f t="shared" si="371"/>
        <v/>
      </c>
      <c r="AK549" t="str">
        <f t="shared" si="372"/>
        <v/>
      </c>
      <c r="AL549" t="str">
        <f t="shared" si="373"/>
        <v/>
      </c>
      <c r="AM549" t="str">
        <f t="shared" si="374"/>
        <v/>
      </c>
      <c r="AN549" t="str">
        <f t="shared" si="375"/>
        <v/>
      </c>
      <c r="AO549" t="str">
        <f t="shared" si="376"/>
        <v/>
      </c>
      <c r="AP549" t="str">
        <f t="shared" si="377"/>
        <v/>
      </c>
      <c r="AQ549" t="str">
        <f t="shared" si="378"/>
        <v/>
      </c>
      <c r="AR549" t="str">
        <f t="shared" si="379"/>
        <v/>
      </c>
      <c r="AS549" t="str">
        <f t="shared" si="380"/>
        <v/>
      </c>
      <c r="AT549" t="str">
        <f t="shared" si="381"/>
        <v/>
      </c>
      <c r="AU549" t="str">
        <f t="shared" si="382"/>
        <v/>
      </c>
      <c r="AV549" t="str">
        <f t="shared" si="383"/>
        <v/>
      </c>
      <c r="AW549" t="str">
        <f t="shared" si="384"/>
        <v/>
      </c>
      <c r="AX549" t="str">
        <f t="shared" si="385"/>
        <v/>
      </c>
      <c r="AY549" t="str">
        <f t="shared" si="386"/>
        <v/>
      </c>
      <c r="AZ549" t="str">
        <f>IF(OR($A549="",$A549&lt;&gt;Ficha!$C$4),"",COUNTIF($A$2:$A549,Ficha!$C$4))</f>
        <v/>
      </c>
    </row>
    <row r="550" spans="1:52">
      <c r="A550" s="7" t="str">
        <f>IF(INDEX(Banco!$A:$A,ROW())="","",INDEX(Banco!$A:$A,ROW()))</f>
        <v/>
      </c>
      <c r="B550" s="7" t="str">
        <f>IF(INDEX(Banco!$B:$B,ROW())="","",INDEX(Banco!$B:$B,ROW()))</f>
        <v/>
      </c>
      <c r="C550" s="7" t="str">
        <f>IF(INDEX(Banco!$C:$C,ROW())="","",INDEX(Banco!$C:$C,ROW()))</f>
        <v/>
      </c>
      <c r="D550" s="8" t="str">
        <f>IF(INDEX(Banco!$D:$D,ROW())="","",INDEX(Banco!$D:$D,ROW()))</f>
        <v/>
      </c>
      <c r="E550" s="8" t="str">
        <f>IF(INDEX(Banco!$E:$E,ROW())="","",INDEX(Banco!$E:$E,ROW()))</f>
        <v/>
      </c>
      <c r="F550" s="9" t="str">
        <f>IF(INDEX(Banco!$F:$F,ROW())="","",INDEX(Banco!$F:$F,ROW()))</f>
        <v/>
      </c>
      <c r="G550" s="9" t="str">
        <f>IF(INDEX(Banco!$G:$G,ROW())="","",INDEX(Banco!$G:$G,ROW()))</f>
        <v/>
      </c>
      <c r="H550" s="7" t="str">
        <f>IF(INDEX(Banco!$H:$H,ROW())="","",INDEX(Banco!$H:$H,ROW()))</f>
        <v/>
      </c>
      <c r="I550" t="str">
        <f t="shared" si="344"/>
        <v/>
      </c>
      <c r="J550" s="10" t="str">
        <f t="shared" si="345"/>
        <v/>
      </c>
      <c r="K550" s="11" t="str">
        <f t="shared" si="346"/>
        <v>—</v>
      </c>
      <c r="L550" t="str">
        <f t="shared" si="347"/>
        <v/>
      </c>
      <c r="M550" s="11" t="str">
        <f t="shared" si="348"/>
        <v>—</v>
      </c>
      <c r="N550" t="str">
        <f t="shared" si="349"/>
        <v/>
      </c>
      <c r="O550" s="11" t="str">
        <f t="shared" si="350"/>
        <v>—</v>
      </c>
      <c r="P550" t="str">
        <f t="shared" si="351"/>
        <v/>
      </c>
      <c r="Q550" s="11" t="str">
        <f t="shared" si="352"/>
        <v>—</v>
      </c>
      <c r="R550" t="str">
        <f t="shared" si="353"/>
        <v/>
      </c>
      <c r="S550" t="str">
        <f t="shared" si="354"/>
        <v/>
      </c>
      <c r="T550" t="str">
        <f t="shared" si="355"/>
        <v/>
      </c>
      <c r="U550" t="str">
        <f t="shared" si="356"/>
        <v/>
      </c>
      <c r="V550" t="str">
        <f t="shared" si="357"/>
        <v/>
      </c>
      <c r="W550" t="str">
        <f t="shared" si="358"/>
        <v/>
      </c>
      <c r="X550" t="str">
        <f t="shared" si="359"/>
        <v/>
      </c>
      <c r="Y550" t="str">
        <f t="shared" si="360"/>
        <v/>
      </c>
      <c r="Z550" t="str">
        <f t="shared" si="361"/>
        <v/>
      </c>
      <c r="AA550" t="str">
        <f t="shared" si="362"/>
        <v/>
      </c>
      <c r="AB550" t="str">
        <f t="shared" si="363"/>
        <v/>
      </c>
      <c r="AC550" t="str">
        <f t="shared" si="364"/>
        <v/>
      </c>
      <c r="AD550" t="str">
        <f t="shared" si="365"/>
        <v/>
      </c>
      <c r="AE550" t="str">
        <f t="shared" si="366"/>
        <v/>
      </c>
      <c r="AF550" t="str">
        <f t="shared" si="367"/>
        <v/>
      </c>
      <c r="AG550" t="str">
        <f t="shared" si="368"/>
        <v/>
      </c>
      <c r="AH550" t="str">
        <f t="shared" si="369"/>
        <v/>
      </c>
      <c r="AI550" t="str">
        <f t="shared" si="370"/>
        <v/>
      </c>
      <c r="AJ550" t="str">
        <f t="shared" si="371"/>
        <v/>
      </c>
      <c r="AK550" t="str">
        <f t="shared" si="372"/>
        <v/>
      </c>
      <c r="AL550" t="str">
        <f t="shared" si="373"/>
        <v/>
      </c>
      <c r="AM550" t="str">
        <f t="shared" si="374"/>
        <v/>
      </c>
      <c r="AN550" t="str">
        <f t="shared" si="375"/>
        <v/>
      </c>
      <c r="AO550" t="str">
        <f t="shared" si="376"/>
        <v/>
      </c>
      <c r="AP550" t="str">
        <f t="shared" si="377"/>
        <v/>
      </c>
      <c r="AQ550" t="str">
        <f t="shared" si="378"/>
        <v/>
      </c>
      <c r="AR550" t="str">
        <f t="shared" si="379"/>
        <v/>
      </c>
      <c r="AS550" t="str">
        <f t="shared" si="380"/>
        <v/>
      </c>
      <c r="AT550" t="str">
        <f t="shared" si="381"/>
        <v/>
      </c>
      <c r="AU550" t="str">
        <f t="shared" si="382"/>
        <v/>
      </c>
      <c r="AV550" t="str">
        <f t="shared" si="383"/>
        <v/>
      </c>
      <c r="AW550" t="str">
        <f t="shared" si="384"/>
        <v/>
      </c>
      <c r="AX550" t="str">
        <f t="shared" si="385"/>
        <v/>
      </c>
      <c r="AY550" t="str">
        <f t="shared" si="386"/>
        <v/>
      </c>
      <c r="AZ550" t="str">
        <f>IF(OR($A550="",$A550&lt;&gt;Ficha!$C$4),"",COUNTIF($A$2:$A550,Ficha!$C$4))</f>
        <v/>
      </c>
    </row>
    <row r="551" spans="1:52">
      <c r="A551" s="7" t="str">
        <f>IF(INDEX(Banco!$A:$A,ROW())="","",INDEX(Banco!$A:$A,ROW()))</f>
        <v/>
      </c>
      <c r="B551" s="7" t="str">
        <f>IF(INDEX(Banco!$B:$B,ROW())="","",INDEX(Banco!$B:$B,ROW()))</f>
        <v/>
      </c>
      <c r="C551" s="7" t="str">
        <f>IF(INDEX(Banco!$C:$C,ROW())="","",INDEX(Banco!$C:$C,ROW()))</f>
        <v/>
      </c>
      <c r="D551" s="8" t="str">
        <f>IF(INDEX(Banco!$D:$D,ROW())="","",INDEX(Banco!$D:$D,ROW()))</f>
        <v/>
      </c>
      <c r="E551" s="8" t="str">
        <f>IF(INDEX(Banco!$E:$E,ROW())="","",INDEX(Banco!$E:$E,ROW()))</f>
        <v/>
      </c>
      <c r="F551" s="9" t="str">
        <f>IF(INDEX(Banco!$F:$F,ROW())="","",INDEX(Banco!$F:$F,ROW()))</f>
        <v/>
      </c>
      <c r="G551" s="9" t="str">
        <f>IF(INDEX(Banco!$G:$G,ROW())="","",INDEX(Banco!$G:$G,ROW()))</f>
        <v/>
      </c>
      <c r="H551" s="7" t="str">
        <f>IF(INDEX(Banco!$H:$H,ROW())="","",INDEX(Banco!$H:$H,ROW()))</f>
        <v/>
      </c>
      <c r="I551" t="str">
        <f t="shared" si="344"/>
        <v/>
      </c>
      <c r="J551" s="10" t="str">
        <f t="shared" si="345"/>
        <v/>
      </c>
      <c r="K551" s="11" t="str">
        <f t="shared" si="346"/>
        <v>—</v>
      </c>
      <c r="L551" t="str">
        <f t="shared" si="347"/>
        <v/>
      </c>
      <c r="M551" s="11" t="str">
        <f t="shared" si="348"/>
        <v>—</v>
      </c>
      <c r="N551" t="str">
        <f t="shared" si="349"/>
        <v/>
      </c>
      <c r="O551" s="11" t="str">
        <f t="shared" si="350"/>
        <v>—</v>
      </c>
      <c r="P551" t="str">
        <f t="shared" si="351"/>
        <v/>
      </c>
      <c r="Q551" s="11" t="str">
        <f t="shared" si="352"/>
        <v>—</v>
      </c>
      <c r="R551" t="str">
        <f t="shared" si="353"/>
        <v/>
      </c>
      <c r="S551" t="str">
        <f t="shared" si="354"/>
        <v/>
      </c>
      <c r="T551" t="str">
        <f t="shared" si="355"/>
        <v/>
      </c>
      <c r="U551" t="str">
        <f t="shared" si="356"/>
        <v/>
      </c>
      <c r="V551" t="str">
        <f t="shared" si="357"/>
        <v/>
      </c>
      <c r="W551" t="str">
        <f t="shared" si="358"/>
        <v/>
      </c>
      <c r="X551" t="str">
        <f t="shared" si="359"/>
        <v/>
      </c>
      <c r="Y551" t="str">
        <f t="shared" si="360"/>
        <v/>
      </c>
      <c r="Z551" t="str">
        <f t="shared" si="361"/>
        <v/>
      </c>
      <c r="AA551" t="str">
        <f t="shared" si="362"/>
        <v/>
      </c>
      <c r="AB551" t="str">
        <f t="shared" si="363"/>
        <v/>
      </c>
      <c r="AC551" t="str">
        <f t="shared" si="364"/>
        <v/>
      </c>
      <c r="AD551" t="str">
        <f t="shared" si="365"/>
        <v/>
      </c>
      <c r="AE551" t="str">
        <f t="shared" si="366"/>
        <v/>
      </c>
      <c r="AF551" t="str">
        <f t="shared" si="367"/>
        <v/>
      </c>
      <c r="AG551" t="str">
        <f t="shared" si="368"/>
        <v/>
      </c>
      <c r="AH551" t="str">
        <f t="shared" si="369"/>
        <v/>
      </c>
      <c r="AI551" t="str">
        <f t="shared" si="370"/>
        <v/>
      </c>
      <c r="AJ551" t="str">
        <f t="shared" si="371"/>
        <v/>
      </c>
      <c r="AK551" t="str">
        <f t="shared" si="372"/>
        <v/>
      </c>
      <c r="AL551" t="str">
        <f t="shared" si="373"/>
        <v/>
      </c>
      <c r="AM551" t="str">
        <f t="shared" si="374"/>
        <v/>
      </c>
      <c r="AN551" t="str">
        <f t="shared" si="375"/>
        <v/>
      </c>
      <c r="AO551" t="str">
        <f t="shared" si="376"/>
        <v/>
      </c>
      <c r="AP551" t="str">
        <f t="shared" si="377"/>
        <v/>
      </c>
      <c r="AQ551" t="str">
        <f t="shared" si="378"/>
        <v/>
      </c>
      <c r="AR551" t="str">
        <f t="shared" si="379"/>
        <v/>
      </c>
      <c r="AS551" t="str">
        <f t="shared" si="380"/>
        <v/>
      </c>
      <c r="AT551" t="str">
        <f t="shared" si="381"/>
        <v/>
      </c>
      <c r="AU551" t="str">
        <f t="shared" si="382"/>
        <v/>
      </c>
      <c r="AV551" t="str">
        <f t="shared" si="383"/>
        <v/>
      </c>
      <c r="AW551" t="str">
        <f t="shared" si="384"/>
        <v/>
      </c>
      <c r="AX551" t="str">
        <f t="shared" si="385"/>
        <v/>
      </c>
      <c r="AY551" t="str">
        <f t="shared" si="386"/>
        <v/>
      </c>
      <c r="AZ551" t="str">
        <f>IF(OR($A551="",$A551&lt;&gt;Ficha!$C$4),"",COUNTIF($A$2:$A551,Ficha!$C$4))</f>
        <v/>
      </c>
    </row>
    <row r="552" spans="1:52">
      <c r="A552" s="7" t="str">
        <f>IF(INDEX(Banco!$A:$A,ROW())="","",INDEX(Banco!$A:$A,ROW()))</f>
        <v/>
      </c>
      <c r="B552" s="7" t="str">
        <f>IF(INDEX(Banco!$B:$B,ROW())="","",INDEX(Banco!$B:$B,ROW()))</f>
        <v/>
      </c>
      <c r="C552" s="7" t="str">
        <f>IF(INDEX(Banco!$C:$C,ROW())="","",INDEX(Banco!$C:$C,ROW()))</f>
        <v/>
      </c>
      <c r="D552" s="8" t="str">
        <f>IF(INDEX(Banco!$D:$D,ROW())="","",INDEX(Banco!$D:$D,ROW()))</f>
        <v/>
      </c>
      <c r="E552" s="8" t="str">
        <f>IF(INDEX(Banco!$E:$E,ROW())="","",INDEX(Banco!$E:$E,ROW()))</f>
        <v/>
      </c>
      <c r="F552" s="9" t="str">
        <f>IF(INDEX(Banco!$F:$F,ROW())="","",INDEX(Banco!$F:$F,ROW()))</f>
        <v/>
      </c>
      <c r="G552" s="9" t="str">
        <f>IF(INDEX(Banco!$G:$G,ROW())="","",INDEX(Banco!$G:$G,ROW()))</f>
        <v/>
      </c>
      <c r="H552" s="7" t="str">
        <f>IF(INDEX(Banco!$H:$H,ROW())="","",INDEX(Banco!$H:$H,ROW()))</f>
        <v/>
      </c>
      <c r="I552" t="str">
        <f t="shared" si="344"/>
        <v/>
      </c>
      <c r="J552" s="10" t="str">
        <f t="shared" si="345"/>
        <v/>
      </c>
      <c r="K552" s="11" t="str">
        <f t="shared" si="346"/>
        <v>—</v>
      </c>
      <c r="L552" t="str">
        <f t="shared" si="347"/>
        <v/>
      </c>
      <c r="M552" s="11" t="str">
        <f t="shared" si="348"/>
        <v>—</v>
      </c>
      <c r="N552" t="str">
        <f t="shared" si="349"/>
        <v/>
      </c>
      <c r="O552" s="11" t="str">
        <f t="shared" si="350"/>
        <v>—</v>
      </c>
      <c r="P552" t="str">
        <f t="shared" si="351"/>
        <v/>
      </c>
      <c r="Q552" s="11" t="str">
        <f t="shared" si="352"/>
        <v>—</v>
      </c>
      <c r="R552" t="str">
        <f t="shared" si="353"/>
        <v/>
      </c>
      <c r="S552" t="str">
        <f t="shared" si="354"/>
        <v/>
      </c>
      <c r="T552" t="str">
        <f t="shared" si="355"/>
        <v/>
      </c>
      <c r="U552" t="str">
        <f t="shared" si="356"/>
        <v/>
      </c>
      <c r="V552" t="str">
        <f t="shared" si="357"/>
        <v/>
      </c>
      <c r="W552" t="str">
        <f t="shared" si="358"/>
        <v/>
      </c>
      <c r="X552" t="str">
        <f t="shared" si="359"/>
        <v/>
      </c>
      <c r="Y552" t="str">
        <f t="shared" si="360"/>
        <v/>
      </c>
      <c r="Z552" t="str">
        <f t="shared" si="361"/>
        <v/>
      </c>
      <c r="AA552" t="str">
        <f t="shared" si="362"/>
        <v/>
      </c>
      <c r="AB552" t="str">
        <f t="shared" si="363"/>
        <v/>
      </c>
      <c r="AC552" t="str">
        <f t="shared" si="364"/>
        <v/>
      </c>
      <c r="AD552" t="str">
        <f t="shared" si="365"/>
        <v/>
      </c>
      <c r="AE552" t="str">
        <f t="shared" si="366"/>
        <v/>
      </c>
      <c r="AF552" t="str">
        <f t="shared" si="367"/>
        <v/>
      </c>
      <c r="AG552" t="str">
        <f t="shared" si="368"/>
        <v/>
      </c>
      <c r="AH552" t="str">
        <f t="shared" si="369"/>
        <v/>
      </c>
      <c r="AI552" t="str">
        <f t="shared" si="370"/>
        <v/>
      </c>
      <c r="AJ552" t="str">
        <f t="shared" si="371"/>
        <v/>
      </c>
      <c r="AK552" t="str">
        <f t="shared" si="372"/>
        <v/>
      </c>
      <c r="AL552" t="str">
        <f t="shared" si="373"/>
        <v/>
      </c>
      <c r="AM552" t="str">
        <f t="shared" si="374"/>
        <v/>
      </c>
      <c r="AN552" t="str">
        <f t="shared" si="375"/>
        <v/>
      </c>
      <c r="AO552" t="str">
        <f t="shared" si="376"/>
        <v/>
      </c>
      <c r="AP552" t="str">
        <f t="shared" si="377"/>
        <v/>
      </c>
      <c r="AQ552" t="str">
        <f t="shared" si="378"/>
        <v/>
      </c>
      <c r="AR552" t="str">
        <f t="shared" si="379"/>
        <v/>
      </c>
      <c r="AS552" t="str">
        <f t="shared" si="380"/>
        <v/>
      </c>
      <c r="AT552" t="str">
        <f t="shared" si="381"/>
        <v/>
      </c>
      <c r="AU552" t="str">
        <f t="shared" si="382"/>
        <v/>
      </c>
      <c r="AV552" t="str">
        <f t="shared" si="383"/>
        <v/>
      </c>
      <c r="AW552" t="str">
        <f t="shared" si="384"/>
        <v/>
      </c>
      <c r="AX552" t="str">
        <f t="shared" si="385"/>
        <v/>
      </c>
      <c r="AY552" t="str">
        <f t="shared" si="386"/>
        <v/>
      </c>
      <c r="AZ552" t="str">
        <f>IF(OR($A552="",$A552&lt;&gt;Ficha!$C$4),"",COUNTIF($A$2:$A552,Ficha!$C$4))</f>
        <v/>
      </c>
    </row>
    <row r="553" spans="1:52">
      <c r="A553" s="7" t="str">
        <f>IF(INDEX(Banco!$A:$A,ROW())="","",INDEX(Banco!$A:$A,ROW()))</f>
        <v/>
      </c>
      <c r="B553" s="7" t="str">
        <f>IF(INDEX(Banco!$B:$B,ROW())="","",INDEX(Banco!$B:$B,ROW()))</f>
        <v/>
      </c>
      <c r="C553" s="7" t="str">
        <f>IF(INDEX(Banco!$C:$C,ROW())="","",INDEX(Banco!$C:$C,ROW()))</f>
        <v/>
      </c>
      <c r="D553" s="8" t="str">
        <f>IF(INDEX(Banco!$D:$D,ROW())="","",INDEX(Banco!$D:$D,ROW()))</f>
        <v/>
      </c>
      <c r="E553" s="8" t="str">
        <f>IF(INDEX(Banco!$E:$E,ROW())="","",INDEX(Banco!$E:$E,ROW()))</f>
        <v/>
      </c>
      <c r="F553" s="9" t="str">
        <f>IF(INDEX(Banco!$F:$F,ROW())="","",INDEX(Banco!$F:$F,ROW()))</f>
        <v/>
      </c>
      <c r="G553" s="9" t="str">
        <f>IF(INDEX(Banco!$G:$G,ROW())="","",INDEX(Banco!$G:$G,ROW()))</f>
        <v/>
      </c>
      <c r="H553" s="7" t="str">
        <f>IF(INDEX(Banco!$H:$H,ROW())="","",INDEX(Banco!$H:$H,ROW()))</f>
        <v/>
      </c>
      <c r="I553" t="str">
        <f t="shared" si="344"/>
        <v/>
      </c>
      <c r="J553" s="10" t="str">
        <f t="shared" si="345"/>
        <v/>
      </c>
      <c r="K553" s="11" t="str">
        <f t="shared" si="346"/>
        <v>—</v>
      </c>
      <c r="L553" t="str">
        <f t="shared" si="347"/>
        <v/>
      </c>
      <c r="M553" s="11" t="str">
        <f t="shared" si="348"/>
        <v>—</v>
      </c>
      <c r="N553" t="str">
        <f t="shared" si="349"/>
        <v/>
      </c>
      <c r="O553" s="11" t="str">
        <f t="shared" si="350"/>
        <v>—</v>
      </c>
      <c r="P553" t="str">
        <f t="shared" si="351"/>
        <v/>
      </c>
      <c r="Q553" s="11" t="str">
        <f t="shared" si="352"/>
        <v>—</v>
      </c>
      <c r="R553" t="str">
        <f t="shared" si="353"/>
        <v/>
      </c>
      <c r="S553" t="str">
        <f t="shared" si="354"/>
        <v/>
      </c>
      <c r="T553" t="str">
        <f t="shared" si="355"/>
        <v/>
      </c>
      <c r="U553" t="str">
        <f t="shared" si="356"/>
        <v/>
      </c>
      <c r="V553" t="str">
        <f t="shared" si="357"/>
        <v/>
      </c>
      <c r="W553" t="str">
        <f t="shared" si="358"/>
        <v/>
      </c>
      <c r="X553" t="str">
        <f t="shared" si="359"/>
        <v/>
      </c>
      <c r="Y553" t="str">
        <f t="shared" si="360"/>
        <v/>
      </c>
      <c r="Z553" t="str">
        <f t="shared" si="361"/>
        <v/>
      </c>
      <c r="AA553" t="str">
        <f t="shared" si="362"/>
        <v/>
      </c>
      <c r="AB553" t="str">
        <f t="shared" si="363"/>
        <v/>
      </c>
      <c r="AC553" t="str">
        <f t="shared" si="364"/>
        <v/>
      </c>
      <c r="AD553" t="str">
        <f t="shared" si="365"/>
        <v/>
      </c>
      <c r="AE553" t="str">
        <f t="shared" si="366"/>
        <v/>
      </c>
      <c r="AF553" t="str">
        <f t="shared" si="367"/>
        <v/>
      </c>
      <c r="AG553" t="str">
        <f t="shared" si="368"/>
        <v/>
      </c>
      <c r="AH553" t="str">
        <f t="shared" si="369"/>
        <v/>
      </c>
      <c r="AI553" t="str">
        <f t="shared" si="370"/>
        <v/>
      </c>
      <c r="AJ553" t="str">
        <f t="shared" si="371"/>
        <v/>
      </c>
      <c r="AK553" t="str">
        <f t="shared" si="372"/>
        <v/>
      </c>
      <c r="AL553" t="str">
        <f t="shared" si="373"/>
        <v/>
      </c>
      <c r="AM553" t="str">
        <f t="shared" si="374"/>
        <v/>
      </c>
      <c r="AN553" t="str">
        <f t="shared" si="375"/>
        <v/>
      </c>
      <c r="AO553" t="str">
        <f t="shared" si="376"/>
        <v/>
      </c>
      <c r="AP553" t="str">
        <f t="shared" si="377"/>
        <v/>
      </c>
      <c r="AQ553" t="str">
        <f t="shared" si="378"/>
        <v/>
      </c>
      <c r="AR553" t="str">
        <f t="shared" si="379"/>
        <v/>
      </c>
      <c r="AS553" t="str">
        <f t="shared" si="380"/>
        <v/>
      </c>
      <c r="AT553" t="str">
        <f t="shared" si="381"/>
        <v/>
      </c>
      <c r="AU553" t="str">
        <f t="shared" si="382"/>
        <v/>
      </c>
      <c r="AV553" t="str">
        <f t="shared" si="383"/>
        <v/>
      </c>
      <c r="AW553" t="str">
        <f t="shared" si="384"/>
        <v/>
      </c>
      <c r="AX553" t="str">
        <f t="shared" si="385"/>
        <v/>
      </c>
      <c r="AY553" t="str">
        <f t="shared" si="386"/>
        <v/>
      </c>
      <c r="AZ553" t="str">
        <f>IF(OR($A553="",$A553&lt;&gt;Ficha!$C$4),"",COUNTIF($A$2:$A553,Ficha!$C$4))</f>
        <v/>
      </c>
    </row>
    <row r="554" spans="1:52">
      <c r="A554" s="7" t="str">
        <f>IF(INDEX(Banco!$A:$A,ROW())="","",INDEX(Banco!$A:$A,ROW()))</f>
        <v/>
      </c>
      <c r="B554" s="7" t="str">
        <f>IF(INDEX(Banco!$B:$B,ROW())="","",INDEX(Banco!$B:$B,ROW()))</f>
        <v/>
      </c>
      <c r="C554" s="7" t="str">
        <f>IF(INDEX(Banco!$C:$C,ROW())="","",INDEX(Banco!$C:$C,ROW()))</f>
        <v/>
      </c>
      <c r="D554" s="8" t="str">
        <f>IF(INDEX(Banco!$D:$D,ROW())="","",INDEX(Banco!$D:$D,ROW()))</f>
        <v/>
      </c>
      <c r="E554" s="8" t="str">
        <f>IF(INDEX(Banco!$E:$E,ROW())="","",INDEX(Banco!$E:$E,ROW()))</f>
        <v/>
      </c>
      <c r="F554" s="9" t="str">
        <f>IF(INDEX(Banco!$F:$F,ROW())="","",INDEX(Banco!$F:$F,ROW()))</f>
        <v/>
      </c>
      <c r="G554" s="9" t="str">
        <f>IF(INDEX(Banco!$G:$G,ROW())="","",INDEX(Banco!$G:$G,ROW()))</f>
        <v/>
      </c>
      <c r="H554" s="7" t="str">
        <f>IF(INDEX(Banco!$H:$H,ROW())="","",INDEX(Banco!$H:$H,ROW()))</f>
        <v/>
      </c>
      <c r="I554" t="str">
        <f t="shared" si="344"/>
        <v/>
      </c>
      <c r="J554" s="10" t="str">
        <f t="shared" si="345"/>
        <v/>
      </c>
      <c r="K554" s="11" t="str">
        <f t="shared" si="346"/>
        <v>—</v>
      </c>
      <c r="L554" t="str">
        <f t="shared" si="347"/>
        <v/>
      </c>
      <c r="M554" s="11" t="str">
        <f t="shared" si="348"/>
        <v>—</v>
      </c>
      <c r="N554" t="str">
        <f t="shared" si="349"/>
        <v/>
      </c>
      <c r="O554" s="11" t="str">
        <f t="shared" si="350"/>
        <v>—</v>
      </c>
      <c r="P554" t="str">
        <f t="shared" si="351"/>
        <v/>
      </c>
      <c r="Q554" s="11" t="str">
        <f t="shared" si="352"/>
        <v>—</v>
      </c>
      <c r="R554" t="str">
        <f t="shared" si="353"/>
        <v/>
      </c>
      <c r="S554" t="str">
        <f t="shared" si="354"/>
        <v/>
      </c>
      <c r="T554" t="str">
        <f t="shared" si="355"/>
        <v/>
      </c>
      <c r="U554" t="str">
        <f t="shared" si="356"/>
        <v/>
      </c>
      <c r="V554" t="str">
        <f t="shared" si="357"/>
        <v/>
      </c>
      <c r="W554" t="str">
        <f t="shared" si="358"/>
        <v/>
      </c>
      <c r="X554" t="str">
        <f t="shared" si="359"/>
        <v/>
      </c>
      <c r="Y554" t="str">
        <f t="shared" si="360"/>
        <v/>
      </c>
      <c r="Z554" t="str">
        <f t="shared" si="361"/>
        <v/>
      </c>
      <c r="AA554" t="str">
        <f t="shared" si="362"/>
        <v/>
      </c>
      <c r="AB554" t="str">
        <f t="shared" si="363"/>
        <v/>
      </c>
      <c r="AC554" t="str">
        <f t="shared" si="364"/>
        <v/>
      </c>
      <c r="AD554" t="str">
        <f t="shared" si="365"/>
        <v/>
      </c>
      <c r="AE554" t="str">
        <f t="shared" si="366"/>
        <v/>
      </c>
      <c r="AF554" t="str">
        <f t="shared" si="367"/>
        <v/>
      </c>
      <c r="AG554" t="str">
        <f t="shared" si="368"/>
        <v/>
      </c>
      <c r="AH554" t="str">
        <f t="shared" si="369"/>
        <v/>
      </c>
      <c r="AI554" t="str">
        <f t="shared" si="370"/>
        <v/>
      </c>
      <c r="AJ554" t="str">
        <f t="shared" si="371"/>
        <v/>
      </c>
      <c r="AK554" t="str">
        <f t="shared" si="372"/>
        <v/>
      </c>
      <c r="AL554" t="str">
        <f t="shared" si="373"/>
        <v/>
      </c>
      <c r="AM554" t="str">
        <f t="shared" si="374"/>
        <v/>
      </c>
      <c r="AN554" t="str">
        <f t="shared" si="375"/>
        <v/>
      </c>
      <c r="AO554" t="str">
        <f t="shared" si="376"/>
        <v/>
      </c>
      <c r="AP554" t="str">
        <f t="shared" si="377"/>
        <v/>
      </c>
      <c r="AQ554" t="str">
        <f t="shared" si="378"/>
        <v/>
      </c>
      <c r="AR554" t="str">
        <f t="shared" si="379"/>
        <v/>
      </c>
      <c r="AS554" t="str">
        <f t="shared" si="380"/>
        <v/>
      </c>
      <c r="AT554" t="str">
        <f t="shared" si="381"/>
        <v/>
      </c>
      <c r="AU554" t="str">
        <f t="shared" si="382"/>
        <v/>
      </c>
      <c r="AV554" t="str">
        <f t="shared" si="383"/>
        <v/>
      </c>
      <c r="AW554" t="str">
        <f t="shared" si="384"/>
        <v/>
      </c>
      <c r="AX554" t="str">
        <f t="shared" si="385"/>
        <v/>
      </c>
      <c r="AY554" t="str">
        <f t="shared" si="386"/>
        <v/>
      </c>
      <c r="AZ554" t="str">
        <f>IF(OR($A554="",$A554&lt;&gt;Ficha!$C$4),"",COUNTIF($A$2:$A554,Ficha!$C$4))</f>
        <v/>
      </c>
    </row>
    <row r="555" spans="1:52">
      <c r="A555" s="7" t="str">
        <f>IF(INDEX(Banco!$A:$A,ROW())="","",INDEX(Banco!$A:$A,ROW()))</f>
        <v/>
      </c>
      <c r="B555" s="7" t="str">
        <f>IF(INDEX(Banco!$B:$B,ROW())="","",INDEX(Banco!$B:$B,ROW()))</f>
        <v/>
      </c>
      <c r="C555" s="7" t="str">
        <f>IF(INDEX(Banco!$C:$C,ROW())="","",INDEX(Banco!$C:$C,ROW()))</f>
        <v/>
      </c>
      <c r="D555" s="8" t="str">
        <f>IF(INDEX(Banco!$D:$D,ROW())="","",INDEX(Banco!$D:$D,ROW()))</f>
        <v/>
      </c>
      <c r="E555" s="8" t="str">
        <f>IF(INDEX(Banco!$E:$E,ROW())="","",INDEX(Banco!$E:$E,ROW()))</f>
        <v/>
      </c>
      <c r="F555" s="9" t="str">
        <f>IF(INDEX(Banco!$F:$F,ROW())="","",INDEX(Banco!$F:$F,ROW()))</f>
        <v/>
      </c>
      <c r="G555" s="9" t="str">
        <f>IF(INDEX(Banco!$G:$G,ROW())="","",INDEX(Banco!$G:$G,ROW()))</f>
        <v/>
      </c>
      <c r="H555" s="7" t="str">
        <f>IF(INDEX(Banco!$H:$H,ROW())="","",INDEX(Banco!$H:$H,ROW()))</f>
        <v/>
      </c>
      <c r="I555" t="str">
        <f t="shared" si="344"/>
        <v/>
      </c>
      <c r="J555" s="10" t="str">
        <f t="shared" si="345"/>
        <v/>
      </c>
      <c r="K555" s="11" t="str">
        <f t="shared" si="346"/>
        <v>—</v>
      </c>
      <c r="L555" t="str">
        <f t="shared" si="347"/>
        <v/>
      </c>
      <c r="M555" s="11" t="str">
        <f t="shared" si="348"/>
        <v>—</v>
      </c>
      <c r="N555" t="str">
        <f t="shared" si="349"/>
        <v/>
      </c>
      <c r="O555" s="11" t="str">
        <f t="shared" si="350"/>
        <v>—</v>
      </c>
      <c r="P555" t="str">
        <f t="shared" si="351"/>
        <v/>
      </c>
      <c r="Q555" s="11" t="str">
        <f t="shared" si="352"/>
        <v>—</v>
      </c>
      <c r="R555" t="str">
        <f t="shared" si="353"/>
        <v/>
      </c>
      <c r="S555" t="str">
        <f t="shared" si="354"/>
        <v/>
      </c>
      <c r="T555" t="str">
        <f t="shared" si="355"/>
        <v/>
      </c>
      <c r="U555" t="str">
        <f t="shared" si="356"/>
        <v/>
      </c>
      <c r="V555" t="str">
        <f t="shared" si="357"/>
        <v/>
      </c>
      <c r="W555" t="str">
        <f t="shared" si="358"/>
        <v/>
      </c>
      <c r="X555" t="str">
        <f t="shared" si="359"/>
        <v/>
      </c>
      <c r="Y555" t="str">
        <f t="shared" si="360"/>
        <v/>
      </c>
      <c r="Z555" t="str">
        <f t="shared" si="361"/>
        <v/>
      </c>
      <c r="AA555" t="str">
        <f t="shared" si="362"/>
        <v/>
      </c>
      <c r="AB555" t="str">
        <f t="shared" si="363"/>
        <v/>
      </c>
      <c r="AC555" t="str">
        <f t="shared" si="364"/>
        <v/>
      </c>
      <c r="AD555" t="str">
        <f t="shared" si="365"/>
        <v/>
      </c>
      <c r="AE555" t="str">
        <f t="shared" si="366"/>
        <v/>
      </c>
      <c r="AF555" t="str">
        <f t="shared" si="367"/>
        <v/>
      </c>
      <c r="AG555" t="str">
        <f t="shared" si="368"/>
        <v/>
      </c>
      <c r="AH555" t="str">
        <f t="shared" si="369"/>
        <v/>
      </c>
      <c r="AI555" t="str">
        <f t="shared" si="370"/>
        <v/>
      </c>
      <c r="AJ555" t="str">
        <f t="shared" si="371"/>
        <v/>
      </c>
      <c r="AK555" t="str">
        <f t="shared" si="372"/>
        <v/>
      </c>
      <c r="AL555" t="str">
        <f t="shared" si="373"/>
        <v/>
      </c>
      <c r="AM555" t="str">
        <f t="shared" si="374"/>
        <v/>
      </c>
      <c r="AN555" t="str">
        <f t="shared" si="375"/>
        <v/>
      </c>
      <c r="AO555" t="str">
        <f t="shared" si="376"/>
        <v/>
      </c>
      <c r="AP555" t="str">
        <f t="shared" si="377"/>
        <v/>
      </c>
      <c r="AQ555" t="str">
        <f t="shared" si="378"/>
        <v/>
      </c>
      <c r="AR555" t="str">
        <f t="shared" si="379"/>
        <v/>
      </c>
      <c r="AS555" t="str">
        <f t="shared" si="380"/>
        <v/>
      </c>
      <c r="AT555" t="str">
        <f t="shared" si="381"/>
        <v/>
      </c>
      <c r="AU555" t="str">
        <f t="shared" si="382"/>
        <v/>
      </c>
      <c r="AV555" t="str">
        <f t="shared" si="383"/>
        <v/>
      </c>
      <c r="AW555" t="str">
        <f t="shared" si="384"/>
        <v/>
      </c>
      <c r="AX555" t="str">
        <f t="shared" si="385"/>
        <v/>
      </c>
      <c r="AY555" t="str">
        <f t="shared" si="386"/>
        <v/>
      </c>
      <c r="AZ555" t="str">
        <f>IF(OR($A555="",$A555&lt;&gt;Ficha!$C$4),"",COUNTIF($A$2:$A555,Ficha!$C$4))</f>
        <v/>
      </c>
    </row>
    <row r="556" spans="1:52">
      <c r="A556" s="7" t="str">
        <f>IF(INDEX(Banco!$A:$A,ROW())="","",INDEX(Banco!$A:$A,ROW()))</f>
        <v/>
      </c>
      <c r="B556" s="7" t="str">
        <f>IF(INDEX(Banco!$B:$B,ROW())="","",INDEX(Banco!$B:$B,ROW()))</f>
        <v/>
      </c>
      <c r="C556" s="7" t="str">
        <f>IF(INDEX(Banco!$C:$C,ROW())="","",INDEX(Banco!$C:$C,ROW()))</f>
        <v/>
      </c>
      <c r="D556" s="8" t="str">
        <f>IF(INDEX(Banco!$D:$D,ROW())="","",INDEX(Banco!$D:$D,ROW()))</f>
        <v/>
      </c>
      <c r="E556" s="8" t="str">
        <f>IF(INDEX(Banco!$E:$E,ROW())="","",INDEX(Banco!$E:$E,ROW()))</f>
        <v/>
      </c>
      <c r="F556" s="9" t="str">
        <f>IF(INDEX(Banco!$F:$F,ROW())="","",INDEX(Banco!$F:$F,ROW()))</f>
        <v/>
      </c>
      <c r="G556" s="9" t="str">
        <f>IF(INDEX(Banco!$G:$G,ROW())="","",INDEX(Banco!$G:$G,ROW()))</f>
        <v/>
      </c>
      <c r="H556" s="7" t="str">
        <f>IF(INDEX(Banco!$H:$H,ROW())="","",INDEX(Banco!$H:$H,ROW()))</f>
        <v/>
      </c>
      <c r="I556" t="str">
        <f t="shared" si="344"/>
        <v/>
      </c>
      <c r="J556" s="10" t="str">
        <f t="shared" si="345"/>
        <v/>
      </c>
      <c r="K556" s="11" t="str">
        <f t="shared" si="346"/>
        <v>—</v>
      </c>
      <c r="L556" t="str">
        <f t="shared" si="347"/>
        <v/>
      </c>
      <c r="M556" s="11" t="str">
        <f t="shared" si="348"/>
        <v>—</v>
      </c>
      <c r="N556" t="str">
        <f t="shared" si="349"/>
        <v/>
      </c>
      <c r="O556" s="11" t="str">
        <f t="shared" si="350"/>
        <v>—</v>
      </c>
      <c r="P556" t="str">
        <f t="shared" si="351"/>
        <v/>
      </c>
      <c r="Q556" s="11" t="str">
        <f t="shared" si="352"/>
        <v>—</v>
      </c>
      <c r="R556" t="str">
        <f t="shared" si="353"/>
        <v/>
      </c>
      <c r="S556" t="str">
        <f t="shared" si="354"/>
        <v/>
      </c>
      <c r="T556" t="str">
        <f t="shared" si="355"/>
        <v/>
      </c>
      <c r="U556" t="str">
        <f t="shared" si="356"/>
        <v/>
      </c>
      <c r="V556" t="str">
        <f t="shared" si="357"/>
        <v/>
      </c>
      <c r="W556" t="str">
        <f t="shared" si="358"/>
        <v/>
      </c>
      <c r="X556" t="str">
        <f t="shared" si="359"/>
        <v/>
      </c>
      <c r="Y556" t="str">
        <f t="shared" si="360"/>
        <v/>
      </c>
      <c r="Z556" t="str">
        <f t="shared" si="361"/>
        <v/>
      </c>
      <c r="AA556" t="str">
        <f t="shared" si="362"/>
        <v/>
      </c>
      <c r="AB556" t="str">
        <f t="shared" si="363"/>
        <v/>
      </c>
      <c r="AC556" t="str">
        <f t="shared" si="364"/>
        <v/>
      </c>
      <c r="AD556" t="str">
        <f t="shared" si="365"/>
        <v/>
      </c>
      <c r="AE556" t="str">
        <f t="shared" si="366"/>
        <v/>
      </c>
      <c r="AF556" t="str">
        <f t="shared" si="367"/>
        <v/>
      </c>
      <c r="AG556" t="str">
        <f t="shared" si="368"/>
        <v/>
      </c>
      <c r="AH556" t="str">
        <f t="shared" si="369"/>
        <v/>
      </c>
      <c r="AI556" t="str">
        <f t="shared" si="370"/>
        <v/>
      </c>
      <c r="AJ556" t="str">
        <f t="shared" si="371"/>
        <v/>
      </c>
      <c r="AK556" t="str">
        <f t="shared" si="372"/>
        <v/>
      </c>
      <c r="AL556" t="str">
        <f t="shared" si="373"/>
        <v/>
      </c>
      <c r="AM556" t="str">
        <f t="shared" si="374"/>
        <v/>
      </c>
      <c r="AN556" t="str">
        <f t="shared" si="375"/>
        <v/>
      </c>
      <c r="AO556" t="str">
        <f t="shared" si="376"/>
        <v/>
      </c>
      <c r="AP556" t="str">
        <f t="shared" si="377"/>
        <v/>
      </c>
      <c r="AQ556" t="str">
        <f t="shared" si="378"/>
        <v/>
      </c>
      <c r="AR556" t="str">
        <f t="shared" si="379"/>
        <v/>
      </c>
      <c r="AS556" t="str">
        <f t="shared" si="380"/>
        <v/>
      </c>
      <c r="AT556" t="str">
        <f t="shared" si="381"/>
        <v/>
      </c>
      <c r="AU556" t="str">
        <f t="shared" si="382"/>
        <v/>
      </c>
      <c r="AV556" t="str">
        <f t="shared" si="383"/>
        <v/>
      </c>
      <c r="AW556" t="str">
        <f t="shared" si="384"/>
        <v/>
      </c>
      <c r="AX556" t="str">
        <f t="shared" si="385"/>
        <v/>
      </c>
      <c r="AY556" t="str">
        <f t="shared" si="386"/>
        <v/>
      </c>
      <c r="AZ556" t="str">
        <f>IF(OR($A556="",$A556&lt;&gt;Ficha!$C$4),"",COUNTIF($A$2:$A556,Ficha!$C$4))</f>
        <v/>
      </c>
    </row>
    <row r="557" spans="1:52">
      <c r="A557" s="7" t="str">
        <f>IF(INDEX(Banco!$A:$A,ROW())="","",INDEX(Banco!$A:$A,ROW()))</f>
        <v/>
      </c>
      <c r="B557" s="7" t="str">
        <f>IF(INDEX(Banco!$B:$B,ROW())="","",INDEX(Banco!$B:$B,ROW()))</f>
        <v/>
      </c>
      <c r="C557" s="7" t="str">
        <f>IF(INDEX(Banco!$C:$C,ROW())="","",INDEX(Banco!$C:$C,ROW()))</f>
        <v/>
      </c>
      <c r="D557" s="8" t="str">
        <f>IF(INDEX(Banco!$D:$D,ROW())="","",INDEX(Banco!$D:$D,ROW()))</f>
        <v/>
      </c>
      <c r="E557" s="8" t="str">
        <f>IF(INDEX(Banco!$E:$E,ROW())="","",INDEX(Banco!$E:$E,ROW()))</f>
        <v/>
      </c>
      <c r="F557" s="9" t="str">
        <f>IF(INDEX(Banco!$F:$F,ROW())="","",INDEX(Banco!$F:$F,ROW()))</f>
        <v/>
      </c>
      <c r="G557" s="9" t="str">
        <f>IF(INDEX(Banco!$G:$G,ROW())="","",INDEX(Banco!$G:$G,ROW()))</f>
        <v/>
      </c>
      <c r="H557" s="7" t="str">
        <f>IF(INDEX(Banco!$H:$H,ROW())="","",INDEX(Banco!$H:$H,ROW()))</f>
        <v/>
      </c>
      <c r="I557" t="str">
        <f t="shared" si="344"/>
        <v/>
      </c>
      <c r="J557" s="10" t="str">
        <f t="shared" si="345"/>
        <v/>
      </c>
      <c r="K557" s="11" t="str">
        <f t="shared" si="346"/>
        <v>—</v>
      </c>
      <c r="L557" t="str">
        <f t="shared" si="347"/>
        <v/>
      </c>
      <c r="M557" s="11" t="str">
        <f t="shared" si="348"/>
        <v>—</v>
      </c>
      <c r="N557" t="str">
        <f t="shared" si="349"/>
        <v/>
      </c>
      <c r="O557" s="11" t="str">
        <f t="shared" si="350"/>
        <v>—</v>
      </c>
      <c r="P557" t="str">
        <f t="shared" si="351"/>
        <v/>
      </c>
      <c r="Q557" s="11" t="str">
        <f t="shared" si="352"/>
        <v>—</v>
      </c>
      <c r="R557" t="str">
        <f t="shared" si="353"/>
        <v/>
      </c>
      <c r="S557" t="str">
        <f t="shared" si="354"/>
        <v/>
      </c>
      <c r="T557" t="str">
        <f t="shared" si="355"/>
        <v/>
      </c>
      <c r="U557" t="str">
        <f t="shared" si="356"/>
        <v/>
      </c>
      <c r="V557" t="str">
        <f t="shared" si="357"/>
        <v/>
      </c>
      <c r="W557" t="str">
        <f t="shared" si="358"/>
        <v/>
      </c>
      <c r="X557" t="str">
        <f t="shared" si="359"/>
        <v/>
      </c>
      <c r="Y557" t="str">
        <f t="shared" si="360"/>
        <v/>
      </c>
      <c r="Z557" t="str">
        <f t="shared" si="361"/>
        <v/>
      </c>
      <c r="AA557" t="str">
        <f t="shared" si="362"/>
        <v/>
      </c>
      <c r="AB557" t="str">
        <f t="shared" si="363"/>
        <v/>
      </c>
      <c r="AC557" t="str">
        <f t="shared" si="364"/>
        <v/>
      </c>
      <c r="AD557" t="str">
        <f t="shared" si="365"/>
        <v/>
      </c>
      <c r="AE557" t="str">
        <f t="shared" si="366"/>
        <v/>
      </c>
      <c r="AF557" t="str">
        <f t="shared" si="367"/>
        <v/>
      </c>
      <c r="AG557" t="str">
        <f t="shared" si="368"/>
        <v/>
      </c>
      <c r="AH557" t="str">
        <f t="shared" si="369"/>
        <v/>
      </c>
      <c r="AI557" t="str">
        <f t="shared" si="370"/>
        <v/>
      </c>
      <c r="AJ557" t="str">
        <f t="shared" si="371"/>
        <v/>
      </c>
      <c r="AK557" t="str">
        <f t="shared" si="372"/>
        <v/>
      </c>
      <c r="AL557" t="str">
        <f t="shared" si="373"/>
        <v/>
      </c>
      <c r="AM557" t="str">
        <f t="shared" si="374"/>
        <v/>
      </c>
      <c r="AN557" t="str">
        <f t="shared" si="375"/>
        <v/>
      </c>
      <c r="AO557" t="str">
        <f t="shared" si="376"/>
        <v/>
      </c>
      <c r="AP557" t="str">
        <f t="shared" si="377"/>
        <v/>
      </c>
      <c r="AQ557" t="str">
        <f t="shared" si="378"/>
        <v/>
      </c>
      <c r="AR557" t="str">
        <f t="shared" si="379"/>
        <v/>
      </c>
      <c r="AS557" t="str">
        <f t="shared" si="380"/>
        <v/>
      </c>
      <c r="AT557" t="str">
        <f t="shared" si="381"/>
        <v/>
      </c>
      <c r="AU557" t="str">
        <f t="shared" si="382"/>
        <v/>
      </c>
      <c r="AV557" t="str">
        <f t="shared" si="383"/>
        <v/>
      </c>
      <c r="AW557" t="str">
        <f t="shared" si="384"/>
        <v/>
      </c>
      <c r="AX557" t="str">
        <f t="shared" si="385"/>
        <v/>
      </c>
      <c r="AY557" t="str">
        <f t="shared" si="386"/>
        <v/>
      </c>
      <c r="AZ557" t="str">
        <f>IF(OR($A557="",$A557&lt;&gt;Ficha!$C$4),"",COUNTIF($A$2:$A557,Ficha!$C$4))</f>
        <v/>
      </c>
    </row>
    <row r="558" spans="1:52">
      <c r="A558" s="7" t="str">
        <f>IF(INDEX(Banco!$A:$A,ROW())="","",INDEX(Banco!$A:$A,ROW()))</f>
        <v/>
      </c>
      <c r="B558" s="7" t="str">
        <f>IF(INDEX(Banco!$B:$B,ROW())="","",INDEX(Banco!$B:$B,ROW()))</f>
        <v/>
      </c>
      <c r="C558" s="7" t="str">
        <f>IF(INDEX(Banco!$C:$C,ROW())="","",INDEX(Banco!$C:$C,ROW()))</f>
        <v/>
      </c>
      <c r="D558" s="8" t="str">
        <f>IF(INDEX(Banco!$D:$D,ROW())="","",INDEX(Banco!$D:$D,ROW()))</f>
        <v/>
      </c>
      <c r="E558" s="8" t="str">
        <f>IF(INDEX(Banco!$E:$E,ROW())="","",INDEX(Banco!$E:$E,ROW()))</f>
        <v/>
      </c>
      <c r="F558" s="9" t="str">
        <f>IF(INDEX(Banco!$F:$F,ROW())="","",INDEX(Banco!$F:$F,ROW()))</f>
        <v/>
      </c>
      <c r="G558" s="9" t="str">
        <f>IF(INDEX(Banco!$G:$G,ROW())="","",INDEX(Banco!$G:$G,ROW()))</f>
        <v/>
      </c>
      <c r="H558" s="7" t="str">
        <f>IF(INDEX(Banco!$H:$H,ROW())="","",INDEX(Banco!$H:$H,ROW()))</f>
        <v/>
      </c>
      <c r="I558" t="str">
        <f t="shared" si="344"/>
        <v/>
      </c>
      <c r="J558" s="10" t="str">
        <f t="shared" si="345"/>
        <v/>
      </c>
      <c r="K558" s="11" t="str">
        <f t="shared" si="346"/>
        <v>—</v>
      </c>
      <c r="L558" t="str">
        <f t="shared" si="347"/>
        <v/>
      </c>
      <c r="M558" s="11" t="str">
        <f t="shared" si="348"/>
        <v>—</v>
      </c>
      <c r="N558" t="str">
        <f t="shared" si="349"/>
        <v/>
      </c>
      <c r="O558" s="11" t="str">
        <f t="shared" si="350"/>
        <v>—</v>
      </c>
      <c r="P558" t="str">
        <f t="shared" si="351"/>
        <v/>
      </c>
      <c r="Q558" s="11" t="str">
        <f t="shared" si="352"/>
        <v>—</v>
      </c>
      <c r="R558" t="str">
        <f t="shared" si="353"/>
        <v/>
      </c>
      <c r="S558" t="str">
        <f t="shared" si="354"/>
        <v/>
      </c>
      <c r="T558" t="str">
        <f t="shared" si="355"/>
        <v/>
      </c>
      <c r="U558" t="str">
        <f t="shared" si="356"/>
        <v/>
      </c>
      <c r="V558" t="str">
        <f t="shared" si="357"/>
        <v/>
      </c>
      <c r="W558" t="str">
        <f t="shared" si="358"/>
        <v/>
      </c>
      <c r="X558" t="str">
        <f t="shared" si="359"/>
        <v/>
      </c>
      <c r="Y558" t="str">
        <f t="shared" si="360"/>
        <v/>
      </c>
      <c r="Z558" t="str">
        <f t="shared" si="361"/>
        <v/>
      </c>
      <c r="AA558" t="str">
        <f t="shared" si="362"/>
        <v/>
      </c>
      <c r="AB558" t="str">
        <f t="shared" si="363"/>
        <v/>
      </c>
      <c r="AC558" t="str">
        <f t="shared" si="364"/>
        <v/>
      </c>
      <c r="AD558" t="str">
        <f t="shared" si="365"/>
        <v/>
      </c>
      <c r="AE558" t="str">
        <f t="shared" si="366"/>
        <v/>
      </c>
      <c r="AF558" t="str">
        <f t="shared" si="367"/>
        <v/>
      </c>
      <c r="AG558" t="str">
        <f t="shared" si="368"/>
        <v/>
      </c>
      <c r="AH558" t="str">
        <f t="shared" si="369"/>
        <v/>
      </c>
      <c r="AI558" t="str">
        <f t="shared" si="370"/>
        <v/>
      </c>
      <c r="AJ558" t="str">
        <f t="shared" si="371"/>
        <v/>
      </c>
      <c r="AK558" t="str">
        <f t="shared" si="372"/>
        <v/>
      </c>
      <c r="AL558" t="str">
        <f t="shared" si="373"/>
        <v/>
      </c>
      <c r="AM558" t="str">
        <f t="shared" si="374"/>
        <v/>
      </c>
      <c r="AN558" t="str">
        <f t="shared" si="375"/>
        <v/>
      </c>
      <c r="AO558" t="str">
        <f t="shared" si="376"/>
        <v/>
      </c>
      <c r="AP558" t="str">
        <f t="shared" si="377"/>
        <v/>
      </c>
      <c r="AQ558" t="str">
        <f t="shared" si="378"/>
        <v/>
      </c>
      <c r="AR558" t="str">
        <f t="shared" si="379"/>
        <v/>
      </c>
      <c r="AS558" t="str">
        <f t="shared" si="380"/>
        <v/>
      </c>
      <c r="AT558" t="str">
        <f t="shared" si="381"/>
        <v/>
      </c>
      <c r="AU558" t="str">
        <f t="shared" si="382"/>
        <v/>
      </c>
      <c r="AV558" t="str">
        <f t="shared" si="383"/>
        <v/>
      </c>
      <c r="AW558" t="str">
        <f t="shared" si="384"/>
        <v/>
      </c>
      <c r="AX558" t="str">
        <f t="shared" si="385"/>
        <v/>
      </c>
      <c r="AY558" t="str">
        <f t="shared" si="386"/>
        <v/>
      </c>
      <c r="AZ558" t="str">
        <f>IF(OR($A558="",$A558&lt;&gt;Ficha!$C$4),"",COUNTIF($A$2:$A558,Ficha!$C$4))</f>
        <v/>
      </c>
    </row>
    <row r="559" spans="1:52">
      <c r="A559" s="7" t="str">
        <f>IF(INDEX(Banco!$A:$A,ROW())="","",INDEX(Banco!$A:$A,ROW()))</f>
        <v/>
      </c>
      <c r="B559" s="7" t="str">
        <f>IF(INDEX(Banco!$B:$B,ROW())="","",INDEX(Banco!$B:$B,ROW()))</f>
        <v/>
      </c>
      <c r="C559" s="7" t="str">
        <f>IF(INDEX(Banco!$C:$C,ROW())="","",INDEX(Banco!$C:$C,ROW()))</f>
        <v/>
      </c>
      <c r="D559" s="8" t="str">
        <f>IF(INDEX(Banco!$D:$D,ROW())="","",INDEX(Banco!$D:$D,ROW()))</f>
        <v/>
      </c>
      <c r="E559" s="8" t="str">
        <f>IF(INDEX(Banco!$E:$E,ROW())="","",INDEX(Banco!$E:$E,ROW()))</f>
        <v/>
      </c>
      <c r="F559" s="9" t="str">
        <f>IF(INDEX(Banco!$F:$F,ROW())="","",INDEX(Banco!$F:$F,ROW()))</f>
        <v/>
      </c>
      <c r="G559" s="9" t="str">
        <f>IF(INDEX(Banco!$G:$G,ROW())="","",INDEX(Banco!$G:$G,ROW()))</f>
        <v/>
      </c>
      <c r="H559" s="7" t="str">
        <f>IF(INDEX(Banco!$H:$H,ROW())="","",INDEX(Banco!$H:$H,ROW()))</f>
        <v/>
      </c>
      <c r="I559" t="str">
        <f t="shared" si="344"/>
        <v/>
      </c>
      <c r="J559" s="10" t="str">
        <f t="shared" si="345"/>
        <v/>
      </c>
      <c r="K559" s="11" t="str">
        <f t="shared" si="346"/>
        <v>—</v>
      </c>
      <c r="L559" t="str">
        <f t="shared" si="347"/>
        <v/>
      </c>
      <c r="M559" s="11" t="str">
        <f t="shared" si="348"/>
        <v>—</v>
      </c>
      <c r="N559" t="str">
        <f t="shared" si="349"/>
        <v/>
      </c>
      <c r="O559" s="11" t="str">
        <f t="shared" si="350"/>
        <v>—</v>
      </c>
      <c r="P559" t="str">
        <f t="shared" si="351"/>
        <v/>
      </c>
      <c r="Q559" s="11" t="str">
        <f t="shared" si="352"/>
        <v>—</v>
      </c>
      <c r="R559" t="str">
        <f t="shared" si="353"/>
        <v/>
      </c>
      <c r="S559" t="str">
        <f t="shared" si="354"/>
        <v/>
      </c>
      <c r="T559" t="str">
        <f t="shared" si="355"/>
        <v/>
      </c>
      <c r="U559" t="str">
        <f t="shared" si="356"/>
        <v/>
      </c>
      <c r="V559" t="str">
        <f t="shared" si="357"/>
        <v/>
      </c>
      <c r="W559" t="str">
        <f t="shared" si="358"/>
        <v/>
      </c>
      <c r="X559" t="str">
        <f t="shared" si="359"/>
        <v/>
      </c>
      <c r="Y559" t="str">
        <f t="shared" si="360"/>
        <v/>
      </c>
      <c r="Z559" t="str">
        <f t="shared" si="361"/>
        <v/>
      </c>
      <c r="AA559" t="str">
        <f t="shared" si="362"/>
        <v/>
      </c>
      <c r="AB559" t="str">
        <f t="shared" si="363"/>
        <v/>
      </c>
      <c r="AC559" t="str">
        <f t="shared" si="364"/>
        <v/>
      </c>
      <c r="AD559" t="str">
        <f t="shared" si="365"/>
        <v/>
      </c>
      <c r="AE559" t="str">
        <f t="shared" si="366"/>
        <v/>
      </c>
      <c r="AF559" t="str">
        <f t="shared" si="367"/>
        <v/>
      </c>
      <c r="AG559" t="str">
        <f t="shared" si="368"/>
        <v/>
      </c>
      <c r="AH559" t="str">
        <f t="shared" si="369"/>
        <v/>
      </c>
      <c r="AI559" t="str">
        <f t="shared" si="370"/>
        <v/>
      </c>
      <c r="AJ559" t="str">
        <f t="shared" si="371"/>
        <v/>
      </c>
      <c r="AK559" t="str">
        <f t="shared" si="372"/>
        <v/>
      </c>
      <c r="AL559" t="str">
        <f t="shared" si="373"/>
        <v/>
      </c>
      <c r="AM559" t="str">
        <f t="shared" si="374"/>
        <v/>
      </c>
      <c r="AN559" t="str">
        <f t="shared" si="375"/>
        <v/>
      </c>
      <c r="AO559" t="str">
        <f t="shared" si="376"/>
        <v/>
      </c>
      <c r="AP559" t="str">
        <f t="shared" si="377"/>
        <v/>
      </c>
      <c r="AQ559" t="str">
        <f t="shared" si="378"/>
        <v/>
      </c>
      <c r="AR559" t="str">
        <f t="shared" si="379"/>
        <v/>
      </c>
      <c r="AS559" t="str">
        <f t="shared" si="380"/>
        <v/>
      </c>
      <c r="AT559" t="str">
        <f t="shared" si="381"/>
        <v/>
      </c>
      <c r="AU559" t="str">
        <f t="shared" si="382"/>
        <v/>
      </c>
      <c r="AV559" t="str">
        <f t="shared" si="383"/>
        <v/>
      </c>
      <c r="AW559" t="str">
        <f t="shared" si="384"/>
        <v/>
      </c>
      <c r="AX559" t="str">
        <f t="shared" si="385"/>
        <v/>
      </c>
      <c r="AY559" t="str">
        <f t="shared" si="386"/>
        <v/>
      </c>
      <c r="AZ559" t="str">
        <f>IF(OR($A559="",$A559&lt;&gt;Ficha!$C$4),"",COUNTIF($A$2:$A559,Ficha!$C$4))</f>
        <v/>
      </c>
    </row>
    <row r="560" spans="1:52">
      <c r="A560" s="7" t="str">
        <f>IF(INDEX(Banco!$A:$A,ROW())="","",INDEX(Banco!$A:$A,ROW()))</f>
        <v/>
      </c>
      <c r="B560" s="7" t="str">
        <f>IF(INDEX(Banco!$B:$B,ROW())="","",INDEX(Banco!$B:$B,ROW()))</f>
        <v/>
      </c>
      <c r="C560" s="7" t="str">
        <f>IF(INDEX(Banco!$C:$C,ROW())="","",INDEX(Banco!$C:$C,ROW()))</f>
        <v/>
      </c>
      <c r="D560" s="8" t="str">
        <f>IF(INDEX(Banco!$D:$D,ROW())="","",INDEX(Banco!$D:$D,ROW()))</f>
        <v/>
      </c>
      <c r="E560" s="8" t="str">
        <f>IF(INDEX(Banco!$E:$E,ROW())="","",INDEX(Banco!$E:$E,ROW()))</f>
        <v/>
      </c>
      <c r="F560" s="9" t="str">
        <f>IF(INDEX(Banco!$F:$F,ROW())="","",INDEX(Banco!$F:$F,ROW()))</f>
        <v/>
      </c>
      <c r="G560" s="9" t="str">
        <f>IF(INDEX(Banco!$G:$G,ROW())="","",INDEX(Banco!$G:$G,ROW()))</f>
        <v/>
      </c>
      <c r="H560" s="7" t="str">
        <f>IF(INDEX(Banco!$H:$H,ROW())="","",INDEX(Banco!$H:$H,ROW()))</f>
        <v/>
      </c>
      <c r="I560" t="str">
        <f t="shared" si="344"/>
        <v/>
      </c>
      <c r="J560" s="10" t="str">
        <f t="shared" si="345"/>
        <v/>
      </c>
      <c r="K560" s="11" t="str">
        <f t="shared" si="346"/>
        <v>—</v>
      </c>
      <c r="L560" t="str">
        <f t="shared" si="347"/>
        <v/>
      </c>
      <c r="M560" s="11" t="str">
        <f t="shared" si="348"/>
        <v>—</v>
      </c>
      <c r="N560" t="str">
        <f t="shared" si="349"/>
        <v/>
      </c>
      <c r="O560" s="11" t="str">
        <f t="shared" si="350"/>
        <v>—</v>
      </c>
      <c r="P560" t="str">
        <f t="shared" si="351"/>
        <v/>
      </c>
      <c r="Q560" s="11" t="str">
        <f t="shared" si="352"/>
        <v>—</v>
      </c>
      <c r="R560" t="str">
        <f t="shared" si="353"/>
        <v/>
      </c>
      <c r="S560" t="str">
        <f t="shared" si="354"/>
        <v/>
      </c>
      <c r="T560" t="str">
        <f t="shared" si="355"/>
        <v/>
      </c>
      <c r="U560" t="str">
        <f t="shared" si="356"/>
        <v/>
      </c>
      <c r="V560" t="str">
        <f t="shared" si="357"/>
        <v/>
      </c>
      <c r="W560" t="str">
        <f t="shared" si="358"/>
        <v/>
      </c>
      <c r="X560" t="str">
        <f t="shared" si="359"/>
        <v/>
      </c>
      <c r="Y560" t="str">
        <f t="shared" si="360"/>
        <v/>
      </c>
      <c r="Z560" t="str">
        <f t="shared" si="361"/>
        <v/>
      </c>
      <c r="AA560" t="str">
        <f t="shared" si="362"/>
        <v/>
      </c>
      <c r="AB560" t="str">
        <f t="shared" si="363"/>
        <v/>
      </c>
      <c r="AC560" t="str">
        <f t="shared" si="364"/>
        <v/>
      </c>
      <c r="AD560" t="str">
        <f t="shared" si="365"/>
        <v/>
      </c>
      <c r="AE560" t="str">
        <f t="shared" si="366"/>
        <v/>
      </c>
      <c r="AF560" t="str">
        <f t="shared" si="367"/>
        <v/>
      </c>
      <c r="AG560" t="str">
        <f t="shared" si="368"/>
        <v/>
      </c>
      <c r="AH560" t="str">
        <f t="shared" si="369"/>
        <v/>
      </c>
      <c r="AI560" t="str">
        <f t="shared" si="370"/>
        <v/>
      </c>
      <c r="AJ560" t="str">
        <f t="shared" si="371"/>
        <v/>
      </c>
      <c r="AK560" t="str">
        <f t="shared" si="372"/>
        <v/>
      </c>
      <c r="AL560" t="str">
        <f t="shared" si="373"/>
        <v/>
      </c>
      <c r="AM560" t="str">
        <f t="shared" si="374"/>
        <v/>
      </c>
      <c r="AN560" t="str">
        <f t="shared" si="375"/>
        <v/>
      </c>
      <c r="AO560" t="str">
        <f t="shared" si="376"/>
        <v/>
      </c>
      <c r="AP560" t="str">
        <f t="shared" si="377"/>
        <v/>
      </c>
      <c r="AQ560" t="str">
        <f t="shared" si="378"/>
        <v/>
      </c>
      <c r="AR560" t="str">
        <f t="shared" si="379"/>
        <v/>
      </c>
      <c r="AS560" t="str">
        <f t="shared" si="380"/>
        <v/>
      </c>
      <c r="AT560" t="str">
        <f t="shared" si="381"/>
        <v/>
      </c>
      <c r="AU560" t="str">
        <f t="shared" si="382"/>
        <v/>
      </c>
      <c r="AV560" t="str">
        <f t="shared" si="383"/>
        <v/>
      </c>
      <c r="AW560" t="str">
        <f t="shared" si="384"/>
        <v/>
      </c>
      <c r="AX560" t="str">
        <f t="shared" si="385"/>
        <v/>
      </c>
      <c r="AY560" t="str">
        <f t="shared" si="386"/>
        <v/>
      </c>
      <c r="AZ560" t="str">
        <f>IF(OR($A560="",$A560&lt;&gt;Ficha!$C$4),"",COUNTIF($A$2:$A560,Ficha!$C$4))</f>
        <v/>
      </c>
    </row>
    <row r="561" spans="1:52">
      <c r="A561" s="7" t="str">
        <f>IF(INDEX(Banco!$A:$A,ROW())="","",INDEX(Banco!$A:$A,ROW()))</f>
        <v/>
      </c>
      <c r="B561" s="7" t="str">
        <f>IF(INDEX(Banco!$B:$B,ROW())="","",INDEX(Banco!$B:$B,ROW()))</f>
        <v/>
      </c>
      <c r="C561" s="7" t="str">
        <f>IF(INDEX(Banco!$C:$C,ROW())="","",INDEX(Banco!$C:$C,ROW()))</f>
        <v/>
      </c>
      <c r="D561" s="8" t="str">
        <f>IF(INDEX(Banco!$D:$D,ROW())="","",INDEX(Banco!$D:$D,ROW()))</f>
        <v/>
      </c>
      <c r="E561" s="8" t="str">
        <f>IF(INDEX(Banco!$E:$E,ROW())="","",INDEX(Banco!$E:$E,ROW()))</f>
        <v/>
      </c>
      <c r="F561" s="9" t="str">
        <f>IF(INDEX(Banco!$F:$F,ROW())="","",INDEX(Banco!$F:$F,ROW()))</f>
        <v/>
      </c>
      <c r="G561" s="9" t="str">
        <f>IF(INDEX(Banco!$G:$G,ROW())="","",INDEX(Banco!$G:$G,ROW()))</f>
        <v/>
      </c>
      <c r="H561" s="7" t="str">
        <f>IF(INDEX(Banco!$H:$H,ROW())="","",INDEX(Banco!$H:$H,ROW()))</f>
        <v/>
      </c>
      <c r="I561" t="str">
        <f t="shared" si="344"/>
        <v/>
      </c>
      <c r="J561" s="10" t="str">
        <f t="shared" si="345"/>
        <v/>
      </c>
      <c r="K561" s="11" t="str">
        <f t="shared" si="346"/>
        <v>—</v>
      </c>
      <c r="L561" t="str">
        <f t="shared" si="347"/>
        <v/>
      </c>
      <c r="M561" s="11" t="str">
        <f t="shared" si="348"/>
        <v>—</v>
      </c>
      <c r="N561" t="str">
        <f t="shared" si="349"/>
        <v/>
      </c>
      <c r="O561" s="11" t="str">
        <f t="shared" si="350"/>
        <v>—</v>
      </c>
      <c r="P561" t="str">
        <f t="shared" si="351"/>
        <v/>
      </c>
      <c r="Q561" s="11" t="str">
        <f t="shared" si="352"/>
        <v>—</v>
      </c>
      <c r="R561" t="str">
        <f t="shared" si="353"/>
        <v/>
      </c>
      <c r="S561" t="str">
        <f t="shared" si="354"/>
        <v/>
      </c>
      <c r="T561" t="str">
        <f t="shared" si="355"/>
        <v/>
      </c>
      <c r="U561" t="str">
        <f t="shared" si="356"/>
        <v/>
      </c>
      <c r="V561" t="str">
        <f t="shared" si="357"/>
        <v/>
      </c>
      <c r="W561" t="str">
        <f t="shared" si="358"/>
        <v/>
      </c>
      <c r="X561" t="str">
        <f t="shared" si="359"/>
        <v/>
      </c>
      <c r="Y561" t="str">
        <f t="shared" si="360"/>
        <v/>
      </c>
      <c r="Z561" t="str">
        <f t="shared" si="361"/>
        <v/>
      </c>
      <c r="AA561" t="str">
        <f t="shared" si="362"/>
        <v/>
      </c>
      <c r="AB561" t="str">
        <f t="shared" si="363"/>
        <v/>
      </c>
      <c r="AC561" t="str">
        <f t="shared" si="364"/>
        <v/>
      </c>
      <c r="AD561" t="str">
        <f t="shared" si="365"/>
        <v/>
      </c>
      <c r="AE561" t="str">
        <f t="shared" si="366"/>
        <v/>
      </c>
      <c r="AF561" t="str">
        <f t="shared" si="367"/>
        <v/>
      </c>
      <c r="AG561" t="str">
        <f t="shared" si="368"/>
        <v/>
      </c>
      <c r="AH561" t="str">
        <f t="shared" si="369"/>
        <v/>
      </c>
      <c r="AI561" t="str">
        <f t="shared" si="370"/>
        <v/>
      </c>
      <c r="AJ561" t="str">
        <f t="shared" si="371"/>
        <v/>
      </c>
      <c r="AK561" t="str">
        <f t="shared" si="372"/>
        <v/>
      </c>
      <c r="AL561" t="str">
        <f t="shared" si="373"/>
        <v/>
      </c>
      <c r="AM561" t="str">
        <f t="shared" si="374"/>
        <v/>
      </c>
      <c r="AN561" t="str">
        <f t="shared" si="375"/>
        <v/>
      </c>
      <c r="AO561" t="str">
        <f t="shared" si="376"/>
        <v/>
      </c>
      <c r="AP561" t="str">
        <f t="shared" si="377"/>
        <v/>
      </c>
      <c r="AQ561" t="str">
        <f t="shared" si="378"/>
        <v/>
      </c>
      <c r="AR561" t="str">
        <f t="shared" si="379"/>
        <v/>
      </c>
      <c r="AS561" t="str">
        <f t="shared" si="380"/>
        <v/>
      </c>
      <c r="AT561" t="str">
        <f t="shared" si="381"/>
        <v/>
      </c>
      <c r="AU561" t="str">
        <f t="shared" si="382"/>
        <v/>
      </c>
      <c r="AV561" t="str">
        <f t="shared" si="383"/>
        <v/>
      </c>
      <c r="AW561" t="str">
        <f t="shared" si="384"/>
        <v/>
      </c>
      <c r="AX561" t="str">
        <f t="shared" si="385"/>
        <v/>
      </c>
      <c r="AY561" t="str">
        <f t="shared" si="386"/>
        <v/>
      </c>
      <c r="AZ561" t="str">
        <f>IF(OR($A561="",$A561&lt;&gt;Ficha!$C$4),"",COUNTIF($A$2:$A561,Ficha!$C$4))</f>
        <v/>
      </c>
    </row>
    <row r="562" spans="1:52">
      <c r="A562" s="7" t="str">
        <f>IF(INDEX(Banco!$A:$A,ROW())="","",INDEX(Banco!$A:$A,ROW()))</f>
        <v/>
      </c>
      <c r="B562" s="7" t="str">
        <f>IF(INDEX(Banco!$B:$B,ROW())="","",INDEX(Banco!$B:$B,ROW()))</f>
        <v/>
      </c>
      <c r="C562" s="7" t="str">
        <f>IF(INDEX(Banco!$C:$C,ROW())="","",INDEX(Banco!$C:$C,ROW()))</f>
        <v/>
      </c>
      <c r="D562" s="8" t="str">
        <f>IF(INDEX(Banco!$D:$D,ROW())="","",INDEX(Banco!$D:$D,ROW()))</f>
        <v/>
      </c>
      <c r="E562" s="8" t="str">
        <f>IF(INDEX(Banco!$E:$E,ROW())="","",INDEX(Banco!$E:$E,ROW()))</f>
        <v/>
      </c>
      <c r="F562" s="9" t="str">
        <f>IF(INDEX(Banco!$F:$F,ROW())="","",INDEX(Banco!$F:$F,ROW()))</f>
        <v/>
      </c>
      <c r="G562" s="9" t="str">
        <f>IF(INDEX(Banco!$G:$G,ROW())="","",INDEX(Banco!$G:$G,ROW()))</f>
        <v/>
      </c>
      <c r="H562" s="7" t="str">
        <f>IF(INDEX(Banco!$H:$H,ROW())="","",INDEX(Banco!$H:$H,ROW()))</f>
        <v/>
      </c>
      <c r="I562" t="str">
        <f t="shared" si="344"/>
        <v/>
      </c>
      <c r="J562" s="10" t="str">
        <f t="shared" si="345"/>
        <v/>
      </c>
      <c r="K562" s="11" t="str">
        <f t="shared" si="346"/>
        <v>—</v>
      </c>
      <c r="L562" t="str">
        <f t="shared" si="347"/>
        <v/>
      </c>
      <c r="M562" s="11" t="str">
        <f t="shared" si="348"/>
        <v>—</v>
      </c>
      <c r="N562" t="str">
        <f t="shared" si="349"/>
        <v/>
      </c>
      <c r="O562" s="11" t="str">
        <f t="shared" si="350"/>
        <v>—</v>
      </c>
      <c r="P562" t="str">
        <f t="shared" si="351"/>
        <v/>
      </c>
      <c r="Q562" s="11" t="str">
        <f t="shared" si="352"/>
        <v>—</v>
      </c>
      <c r="R562" t="str">
        <f t="shared" si="353"/>
        <v/>
      </c>
      <c r="S562" t="str">
        <f t="shared" si="354"/>
        <v/>
      </c>
      <c r="T562" t="str">
        <f t="shared" si="355"/>
        <v/>
      </c>
      <c r="U562" t="str">
        <f t="shared" si="356"/>
        <v/>
      </c>
      <c r="V562" t="str">
        <f t="shared" si="357"/>
        <v/>
      </c>
      <c r="W562" t="str">
        <f t="shared" si="358"/>
        <v/>
      </c>
      <c r="X562" t="str">
        <f t="shared" si="359"/>
        <v/>
      </c>
      <c r="Y562" t="str">
        <f t="shared" si="360"/>
        <v/>
      </c>
      <c r="Z562" t="str">
        <f t="shared" si="361"/>
        <v/>
      </c>
      <c r="AA562" t="str">
        <f t="shared" si="362"/>
        <v/>
      </c>
      <c r="AB562" t="str">
        <f t="shared" si="363"/>
        <v/>
      </c>
      <c r="AC562" t="str">
        <f t="shared" si="364"/>
        <v/>
      </c>
      <c r="AD562" t="str">
        <f t="shared" si="365"/>
        <v/>
      </c>
      <c r="AE562" t="str">
        <f t="shared" si="366"/>
        <v/>
      </c>
      <c r="AF562" t="str">
        <f t="shared" si="367"/>
        <v/>
      </c>
      <c r="AG562" t="str">
        <f t="shared" si="368"/>
        <v/>
      </c>
      <c r="AH562" t="str">
        <f t="shared" si="369"/>
        <v/>
      </c>
      <c r="AI562" t="str">
        <f t="shared" si="370"/>
        <v/>
      </c>
      <c r="AJ562" t="str">
        <f t="shared" si="371"/>
        <v/>
      </c>
      <c r="AK562" t="str">
        <f t="shared" si="372"/>
        <v/>
      </c>
      <c r="AL562" t="str">
        <f t="shared" si="373"/>
        <v/>
      </c>
      <c r="AM562" t="str">
        <f t="shared" si="374"/>
        <v/>
      </c>
      <c r="AN562" t="str">
        <f t="shared" si="375"/>
        <v/>
      </c>
      <c r="AO562" t="str">
        <f t="shared" si="376"/>
        <v/>
      </c>
      <c r="AP562" t="str">
        <f t="shared" si="377"/>
        <v/>
      </c>
      <c r="AQ562" t="str">
        <f t="shared" si="378"/>
        <v/>
      </c>
      <c r="AR562" t="str">
        <f t="shared" si="379"/>
        <v/>
      </c>
      <c r="AS562" t="str">
        <f t="shared" si="380"/>
        <v/>
      </c>
      <c r="AT562" t="str">
        <f t="shared" si="381"/>
        <v/>
      </c>
      <c r="AU562" t="str">
        <f t="shared" si="382"/>
        <v/>
      </c>
      <c r="AV562" t="str">
        <f t="shared" si="383"/>
        <v/>
      </c>
      <c r="AW562" t="str">
        <f t="shared" si="384"/>
        <v/>
      </c>
      <c r="AX562" t="str">
        <f t="shared" si="385"/>
        <v/>
      </c>
      <c r="AY562" t="str">
        <f t="shared" si="386"/>
        <v/>
      </c>
      <c r="AZ562" t="str">
        <f>IF(OR($A562="",$A562&lt;&gt;Ficha!$C$4),"",COUNTIF($A$2:$A562,Ficha!$C$4))</f>
        <v/>
      </c>
    </row>
    <row r="563" spans="1:52">
      <c r="A563" s="7" t="str">
        <f>IF(INDEX(Banco!$A:$A,ROW())="","",INDEX(Banco!$A:$A,ROW()))</f>
        <v/>
      </c>
      <c r="B563" s="7" t="str">
        <f>IF(INDEX(Banco!$B:$B,ROW())="","",INDEX(Banco!$B:$B,ROW()))</f>
        <v/>
      </c>
      <c r="C563" s="7" t="str">
        <f>IF(INDEX(Banco!$C:$C,ROW())="","",INDEX(Banco!$C:$C,ROW()))</f>
        <v/>
      </c>
      <c r="D563" s="8" t="str">
        <f>IF(INDEX(Banco!$D:$D,ROW())="","",INDEX(Banco!$D:$D,ROW()))</f>
        <v/>
      </c>
      <c r="E563" s="8" t="str">
        <f>IF(INDEX(Banco!$E:$E,ROW())="","",INDEX(Banco!$E:$E,ROW()))</f>
        <v/>
      </c>
      <c r="F563" s="9" t="str">
        <f>IF(INDEX(Banco!$F:$F,ROW())="","",INDEX(Banco!$F:$F,ROW()))</f>
        <v/>
      </c>
      <c r="G563" s="9" t="str">
        <f>IF(INDEX(Banco!$G:$G,ROW())="","",INDEX(Banco!$G:$G,ROW()))</f>
        <v/>
      </c>
      <c r="H563" s="7" t="str">
        <f>IF(INDEX(Banco!$H:$H,ROW())="","",INDEX(Banco!$H:$H,ROW()))</f>
        <v/>
      </c>
      <c r="I563" t="str">
        <f t="shared" si="344"/>
        <v/>
      </c>
      <c r="J563" s="10" t="str">
        <f t="shared" si="345"/>
        <v/>
      </c>
      <c r="K563" s="11" t="str">
        <f t="shared" si="346"/>
        <v>—</v>
      </c>
      <c r="L563" t="str">
        <f t="shared" si="347"/>
        <v/>
      </c>
      <c r="M563" s="11" t="str">
        <f t="shared" si="348"/>
        <v>—</v>
      </c>
      <c r="N563" t="str">
        <f t="shared" si="349"/>
        <v/>
      </c>
      <c r="O563" s="11" t="str">
        <f t="shared" si="350"/>
        <v>—</v>
      </c>
      <c r="P563" t="str">
        <f t="shared" si="351"/>
        <v/>
      </c>
      <c r="Q563" s="11" t="str">
        <f t="shared" si="352"/>
        <v>—</v>
      </c>
      <c r="R563" t="str">
        <f t="shared" si="353"/>
        <v/>
      </c>
      <c r="S563" t="str">
        <f t="shared" si="354"/>
        <v/>
      </c>
      <c r="T563" t="str">
        <f t="shared" si="355"/>
        <v/>
      </c>
      <c r="U563" t="str">
        <f t="shared" si="356"/>
        <v/>
      </c>
      <c r="V563" t="str">
        <f t="shared" si="357"/>
        <v/>
      </c>
      <c r="W563" t="str">
        <f t="shared" si="358"/>
        <v/>
      </c>
      <c r="X563" t="str">
        <f t="shared" si="359"/>
        <v/>
      </c>
      <c r="Y563" t="str">
        <f t="shared" si="360"/>
        <v/>
      </c>
      <c r="Z563" t="str">
        <f t="shared" si="361"/>
        <v/>
      </c>
      <c r="AA563" t="str">
        <f t="shared" si="362"/>
        <v/>
      </c>
      <c r="AB563" t="str">
        <f t="shared" si="363"/>
        <v/>
      </c>
      <c r="AC563" t="str">
        <f t="shared" si="364"/>
        <v/>
      </c>
      <c r="AD563" t="str">
        <f t="shared" si="365"/>
        <v/>
      </c>
      <c r="AE563" t="str">
        <f t="shared" si="366"/>
        <v/>
      </c>
      <c r="AF563" t="str">
        <f t="shared" si="367"/>
        <v/>
      </c>
      <c r="AG563" t="str">
        <f t="shared" si="368"/>
        <v/>
      </c>
      <c r="AH563" t="str">
        <f t="shared" si="369"/>
        <v/>
      </c>
      <c r="AI563" t="str">
        <f t="shared" si="370"/>
        <v/>
      </c>
      <c r="AJ563" t="str">
        <f t="shared" si="371"/>
        <v/>
      </c>
      <c r="AK563" t="str">
        <f t="shared" si="372"/>
        <v/>
      </c>
      <c r="AL563" t="str">
        <f t="shared" si="373"/>
        <v/>
      </c>
      <c r="AM563" t="str">
        <f t="shared" si="374"/>
        <v/>
      </c>
      <c r="AN563" t="str">
        <f t="shared" si="375"/>
        <v/>
      </c>
      <c r="AO563" t="str">
        <f t="shared" si="376"/>
        <v/>
      </c>
      <c r="AP563" t="str">
        <f t="shared" si="377"/>
        <v/>
      </c>
      <c r="AQ563" t="str">
        <f t="shared" si="378"/>
        <v/>
      </c>
      <c r="AR563" t="str">
        <f t="shared" si="379"/>
        <v/>
      </c>
      <c r="AS563" t="str">
        <f t="shared" si="380"/>
        <v/>
      </c>
      <c r="AT563" t="str">
        <f t="shared" si="381"/>
        <v/>
      </c>
      <c r="AU563" t="str">
        <f t="shared" si="382"/>
        <v/>
      </c>
      <c r="AV563" t="str">
        <f t="shared" si="383"/>
        <v/>
      </c>
      <c r="AW563" t="str">
        <f t="shared" si="384"/>
        <v/>
      </c>
      <c r="AX563" t="str">
        <f t="shared" si="385"/>
        <v/>
      </c>
      <c r="AY563" t="str">
        <f t="shared" si="386"/>
        <v/>
      </c>
      <c r="AZ563" t="str">
        <f>IF(OR($A563="",$A563&lt;&gt;Ficha!$C$4),"",COUNTIF($A$2:$A563,Ficha!$C$4))</f>
        <v/>
      </c>
    </row>
    <row r="564" spans="1:52">
      <c r="A564" s="7" t="str">
        <f>IF(INDEX(Banco!$A:$A,ROW())="","",INDEX(Banco!$A:$A,ROW()))</f>
        <v/>
      </c>
      <c r="B564" s="7" t="str">
        <f>IF(INDEX(Banco!$B:$B,ROW())="","",INDEX(Banco!$B:$B,ROW()))</f>
        <v/>
      </c>
      <c r="C564" s="7" t="str">
        <f>IF(INDEX(Banco!$C:$C,ROW())="","",INDEX(Banco!$C:$C,ROW()))</f>
        <v/>
      </c>
      <c r="D564" s="8" t="str">
        <f>IF(INDEX(Banco!$D:$D,ROW())="","",INDEX(Banco!$D:$D,ROW()))</f>
        <v/>
      </c>
      <c r="E564" s="8" t="str">
        <f>IF(INDEX(Banco!$E:$E,ROW())="","",INDEX(Banco!$E:$E,ROW()))</f>
        <v/>
      </c>
      <c r="F564" s="9" t="str">
        <f>IF(INDEX(Banco!$F:$F,ROW())="","",INDEX(Banco!$F:$F,ROW()))</f>
        <v/>
      </c>
      <c r="G564" s="9" t="str">
        <f>IF(INDEX(Banco!$G:$G,ROW())="","",INDEX(Banco!$G:$G,ROW()))</f>
        <v/>
      </c>
      <c r="H564" s="7" t="str">
        <f>IF(INDEX(Banco!$H:$H,ROW())="","",INDEX(Banco!$H:$H,ROW()))</f>
        <v/>
      </c>
      <c r="I564" t="str">
        <f t="shared" si="344"/>
        <v/>
      </c>
      <c r="J564" s="10" t="str">
        <f t="shared" si="345"/>
        <v/>
      </c>
      <c r="K564" s="11" t="str">
        <f t="shared" si="346"/>
        <v>—</v>
      </c>
      <c r="L564" t="str">
        <f t="shared" si="347"/>
        <v/>
      </c>
      <c r="M564" s="11" t="str">
        <f t="shared" si="348"/>
        <v>—</v>
      </c>
      <c r="N564" t="str">
        <f t="shared" si="349"/>
        <v/>
      </c>
      <c r="O564" s="11" t="str">
        <f t="shared" si="350"/>
        <v>—</v>
      </c>
      <c r="P564" t="str">
        <f t="shared" si="351"/>
        <v/>
      </c>
      <c r="Q564" s="11" t="str">
        <f t="shared" si="352"/>
        <v>—</v>
      </c>
      <c r="R564" t="str">
        <f t="shared" si="353"/>
        <v/>
      </c>
      <c r="S564" t="str">
        <f t="shared" si="354"/>
        <v/>
      </c>
      <c r="T564" t="str">
        <f t="shared" si="355"/>
        <v/>
      </c>
      <c r="U564" t="str">
        <f t="shared" si="356"/>
        <v/>
      </c>
      <c r="V564" t="str">
        <f t="shared" si="357"/>
        <v/>
      </c>
      <c r="W564" t="str">
        <f t="shared" si="358"/>
        <v/>
      </c>
      <c r="X564" t="str">
        <f t="shared" si="359"/>
        <v/>
      </c>
      <c r="Y564" t="str">
        <f t="shared" si="360"/>
        <v/>
      </c>
      <c r="Z564" t="str">
        <f t="shared" si="361"/>
        <v/>
      </c>
      <c r="AA564" t="str">
        <f t="shared" si="362"/>
        <v/>
      </c>
      <c r="AB564" t="str">
        <f t="shared" si="363"/>
        <v/>
      </c>
      <c r="AC564" t="str">
        <f t="shared" si="364"/>
        <v/>
      </c>
      <c r="AD564" t="str">
        <f t="shared" si="365"/>
        <v/>
      </c>
      <c r="AE564" t="str">
        <f t="shared" si="366"/>
        <v/>
      </c>
      <c r="AF564" t="str">
        <f t="shared" si="367"/>
        <v/>
      </c>
      <c r="AG564" t="str">
        <f t="shared" si="368"/>
        <v/>
      </c>
      <c r="AH564" t="str">
        <f t="shared" si="369"/>
        <v/>
      </c>
      <c r="AI564" t="str">
        <f t="shared" si="370"/>
        <v/>
      </c>
      <c r="AJ564" t="str">
        <f t="shared" si="371"/>
        <v/>
      </c>
      <c r="AK564" t="str">
        <f t="shared" si="372"/>
        <v/>
      </c>
      <c r="AL564" t="str">
        <f t="shared" si="373"/>
        <v/>
      </c>
      <c r="AM564" t="str">
        <f t="shared" si="374"/>
        <v/>
      </c>
      <c r="AN564" t="str">
        <f t="shared" si="375"/>
        <v/>
      </c>
      <c r="AO564" t="str">
        <f t="shared" si="376"/>
        <v/>
      </c>
      <c r="AP564" t="str">
        <f t="shared" si="377"/>
        <v/>
      </c>
      <c r="AQ564" t="str">
        <f t="shared" si="378"/>
        <v/>
      </c>
      <c r="AR564" t="str">
        <f t="shared" si="379"/>
        <v/>
      </c>
      <c r="AS564" t="str">
        <f t="shared" si="380"/>
        <v/>
      </c>
      <c r="AT564" t="str">
        <f t="shared" si="381"/>
        <v/>
      </c>
      <c r="AU564" t="str">
        <f t="shared" si="382"/>
        <v/>
      </c>
      <c r="AV564" t="str">
        <f t="shared" si="383"/>
        <v/>
      </c>
      <c r="AW564" t="str">
        <f t="shared" si="384"/>
        <v/>
      </c>
      <c r="AX564" t="str">
        <f t="shared" si="385"/>
        <v/>
      </c>
      <c r="AY564" t="str">
        <f t="shared" si="386"/>
        <v/>
      </c>
      <c r="AZ564" t="str">
        <f>IF(OR($A564="",$A564&lt;&gt;Ficha!$C$4),"",COUNTIF($A$2:$A564,Ficha!$C$4))</f>
        <v/>
      </c>
    </row>
    <row r="565" spans="1:52">
      <c r="A565" s="7" t="str">
        <f>IF(INDEX(Banco!$A:$A,ROW())="","",INDEX(Banco!$A:$A,ROW()))</f>
        <v/>
      </c>
      <c r="B565" s="7" t="str">
        <f>IF(INDEX(Banco!$B:$B,ROW())="","",INDEX(Banco!$B:$B,ROW()))</f>
        <v/>
      </c>
      <c r="C565" s="7" t="str">
        <f>IF(INDEX(Banco!$C:$C,ROW())="","",INDEX(Banco!$C:$C,ROW()))</f>
        <v/>
      </c>
      <c r="D565" s="8" t="str">
        <f>IF(INDEX(Banco!$D:$D,ROW())="","",INDEX(Banco!$D:$D,ROW()))</f>
        <v/>
      </c>
      <c r="E565" s="8" t="str">
        <f>IF(INDEX(Banco!$E:$E,ROW())="","",INDEX(Banco!$E:$E,ROW()))</f>
        <v/>
      </c>
      <c r="F565" s="9" t="str">
        <f>IF(INDEX(Banco!$F:$F,ROW())="","",INDEX(Banco!$F:$F,ROW()))</f>
        <v/>
      </c>
      <c r="G565" s="9" t="str">
        <f>IF(INDEX(Banco!$G:$G,ROW())="","",INDEX(Banco!$G:$G,ROW()))</f>
        <v/>
      </c>
      <c r="H565" s="7" t="str">
        <f>IF(INDEX(Banco!$H:$H,ROW())="","",INDEX(Banco!$H:$H,ROW()))</f>
        <v/>
      </c>
      <c r="I565" t="str">
        <f t="shared" si="344"/>
        <v/>
      </c>
      <c r="J565" s="10" t="str">
        <f t="shared" si="345"/>
        <v/>
      </c>
      <c r="K565" s="11" t="str">
        <f t="shared" si="346"/>
        <v>—</v>
      </c>
      <c r="L565" t="str">
        <f t="shared" si="347"/>
        <v/>
      </c>
      <c r="M565" s="11" t="str">
        <f t="shared" si="348"/>
        <v>—</v>
      </c>
      <c r="N565" t="str">
        <f t="shared" si="349"/>
        <v/>
      </c>
      <c r="O565" s="11" t="str">
        <f t="shared" si="350"/>
        <v>—</v>
      </c>
      <c r="P565" t="str">
        <f t="shared" si="351"/>
        <v/>
      </c>
      <c r="Q565" s="11" t="str">
        <f t="shared" si="352"/>
        <v>—</v>
      </c>
      <c r="R565" t="str">
        <f t="shared" si="353"/>
        <v/>
      </c>
      <c r="S565" t="str">
        <f t="shared" si="354"/>
        <v/>
      </c>
      <c r="T565" t="str">
        <f t="shared" si="355"/>
        <v/>
      </c>
      <c r="U565" t="str">
        <f t="shared" si="356"/>
        <v/>
      </c>
      <c r="V565" t="str">
        <f t="shared" si="357"/>
        <v/>
      </c>
      <c r="W565" t="str">
        <f t="shared" si="358"/>
        <v/>
      </c>
      <c r="X565" t="str">
        <f t="shared" si="359"/>
        <v/>
      </c>
      <c r="Y565" t="str">
        <f t="shared" si="360"/>
        <v/>
      </c>
      <c r="Z565" t="str">
        <f t="shared" si="361"/>
        <v/>
      </c>
      <c r="AA565" t="str">
        <f t="shared" si="362"/>
        <v/>
      </c>
      <c r="AB565" t="str">
        <f t="shared" si="363"/>
        <v/>
      </c>
      <c r="AC565" t="str">
        <f t="shared" si="364"/>
        <v/>
      </c>
      <c r="AD565" t="str">
        <f t="shared" si="365"/>
        <v/>
      </c>
      <c r="AE565" t="str">
        <f t="shared" si="366"/>
        <v/>
      </c>
      <c r="AF565" t="str">
        <f t="shared" si="367"/>
        <v/>
      </c>
      <c r="AG565" t="str">
        <f t="shared" si="368"/>
        <v/>
      </c>
      <c r="AH565" t="str">
        <f t="shared" si="369"/>
        <v/>
      </c>
      <c r="AI565" t="str">
        <f t="shared" si="370"/>
        <v/>
      </c>
      <c r="AJ565" t="str">
        <f t="shared" si="371"/>
        <v/>
      </c>
      <c r="AK565" t="str">
        <f t="shared" si="372"/>
        <v/>
      </c>
      <c r="AL565" t="str">
        <f t="shared" si="373"/>
        <v/>
      </c>
      <c r="AM565" t="str">
        <f t="shared" si="374"/>
        <v/>
      </c>
      <c r="AN565" t="str">
        <f t="shared" si="375"/>
        <v/>
      </c>
      <c r="AO565" t="str">
        <f t="shared" si="376"/>
        <v/>
      </c>
      <c r="AP565" t="str">
        <f t="shared" si="377"/>
        <v/>
      </c>
      <c r="AQ565" t="str">
        <f t="shared" si="378"/>
        <v/>
      </c>
      <c r="AR565" t="str">
        <f t="shared" si="379"/>
        <v/>
      </c>
      <c r="AS565" t="str">
        <f t="shared" si="380"/>
        <v/>
      </c>
      <c r="AT565" t="str">
        <f t="shared" si="381"/>
        <v/>
      </c>
      <c r="AU565" t="str">
        <f t="shared" si="382"/>
        <v/>
      </c>
      <c r="AV565" t="str">
        <f t="shared" si="383"/>
        <v/>
      </c>
      <c r="AW565" t="str">
        <f t="shared" si="384"/>
        <v/>
      </c>
      <c r="AX565" t="str">
        <f t="shared" si="385"/>
        <v/>
      </c>
      <c r="AY565" t="str">
        <f t="shared" si="386"/>
        <v/>
      </c>
      <c r="AZ565" t="str">
        <f>IF(OR($A565="",$A565&lt;&gt;Ficha!$C$4),"",COUNTIF($A$2:$A565,Ficha!$C$4))</f>
        <v/>
      </c>
    </row>
    <row r="566" spans="1:52">
      <c r="A566" s="7" t="str">
        <f>IF(INDEX(Banco!$A:$A,ROW())="","",INDEX(Banco!$A:$A,ROW()))</f>
        <v/>
      </c>
      <c r="B566" s="7" t="str">
        <f>IF(INDEX(Banco!$B:$B,ROW())="","",INDEX(Banco!$B:$B,ROW()))</f>
        <v/>
      </c>
      <c r="C566" s="7" t="str">
        <f>IF(INDEX(Banco!$C:$C,ROW())="","",INDEX(Banco!$C:$C,ROW()))</f>
        <v/>
      </c>
      <c r="D566" s="8" t="str">
        <f>IF(INDEX(Banco!$D:$D,ROW())="","",INDEX(Banco!$D:$D,ROW()))</f>
        <v/>
      </c>
      <c r="E566" s="8" t="str">
        <f>IF(INDEX(Banco!$E:$E,ROW())="","",INDEX(Banco!$E:$E,ROW()))</f>
        <v/>
      </c>
      <c r="F566" s="9" t="str">
        <f>IF(INDEX(Banco!$F:$F,ROW())="","",INDEX(Banco!$F:$F,ROW()))</f>
        <v/>
      </c>
      <c r="G566" s="9" t="str">
        <f>IF(INDEX(Banco!$G:$G,ROW())="","",INDEX(Banco!$G:$G,ROW()))</f>
        <v/>
      </c>
      <c r="H566" s="7" t="str">
        <f>IF(INDEX(Banco!$H:$H,ROW())="","",INDEX(Banco!$H:$H,ROW()))</f>
        <v/>
      </c>
      <c r="I566" t="str">
        <f t="shared" si="344"/>
        <v/>
      </c>
      <c r="J566" s="10" t="str">
        <f t="shared" si="345"/>
        <v/>
      </c>
      <c r="K566" s="11" t="str">
        <f t="shared" si="346"/>
        <v>—</v>
      </c>
      <c r="L566" t="str">
        <f t="shared" si="347"/>
        <v/>
      </c>
      <c r="M566" s="11" t="str">
        <f t="shared" si="348"/>
        <v>—</v>
      </c>
      <c r="N566" t="str">
        <f t="shared" si="349"/>
        <v/>
      </c>
      <c r="O566" s="11" t="str">
        <f t="shared" si="350"/>
        <v>—</v>
      </c>
      <c r="P566" t="str">
        <f t="shared" si="351"/>
        <v/>
      </c>
      <c r="Q566" s="11" t="str">
        <f t="shared" si="352"/>
        <v>—</v>
      </c>
      <c r="R566" t="str">
        <f t="shared" si="353"/>
        <v/>
      </c>
      <c r="S566" t="str">
        <f t="shared" si="354"/>
        <v/>
      </c>
      <c r="T566" t="str">
        <f t="shared" si="355"/>
        <v/>
      </c>
      <c r="U566" t="str">
        <f t="shared" si="356"/>
        <v/>
      </c>
      <c r="V566" t="str">
        <f t="shared" si="357"/>
        <v/>
      </c>
      <c r="W566" t="str">
        <f t="shared" si="358"/>
        <v/>
      </c>
      <c r="X566" t="str">
        <f t="shared" si="359"/>
        <v/>
      </c>
      <c r="Y566" t="str">
        <f t="shared" si="360"/>
        <v/>
      </c>
      <c r="Z566" t="str">
        <f t="shared" si="361"/>
        <v/>
      </c>
      <c r="AA566" t="str">
        <f t="shared" si="362"/>
        <v/>
      </c>
      <c r="AB566" t="str">
        <f t="shared" si="363"/>
        <v/>
      </c>
      <c r="AC566" t="str">
        <f t="shared" si="364"/>
        <v/>
      </c>
      <c r="AD566" t="str">
        <f t="shared" si="365"/>
        <v/>
      </c>
      <c r="AE566" t="str">
        <f t="shared" si="366"/>
        <v/>
      </c>
      <c r="AF566" t="str">
        <f t="shared" si="367"/>
        <v/>
      </c>
      <c r="AG566" t="str">
        <f t="shared" si="368"/>
        <v/>
      </c>
      <c r="AH566" t="str">
        <f t="shared" si="369"/>
        <v/>
      </c>
      <c r="AI566" t="str">
        <f t="shared" si="370"/>
        <v/>
      </c>
      <c r="AJ566" t="str">
        <f t="shared" si="371"/>
        <v/>
      </c>
      <c r="AK566" t="str">
        <f t="shared" si="372"/>
        <v/>
      </c>
      <c r="AL566" t="str">
        <f t="shared" si="373"/>
        <v/>
      </c>
      <c r="AM566" t="str">
        <f t="shared" si="374"/>
        <v/>
      </c>
      <c r="AN566" t="str">
        <f t="shared" si="375"/>
        <v/>
      </c>
      <c r="AO566" t="str">
        <f t="shared" si="376"/>
        <v/>
      </c>
      <c r="AP566" t="str">
        <f t="shared" si="377"/>
        <v/>
      </c>
      <c r="AQ566" t="str">
        <f t="shared" si="378"/>
        <v/>
      </c>
      <c r="AR566" t="str">
        <f t="shared" si="379"/>
        <v/>
      </c>
      <c r="AS566" t="str">
        <f t="shared" si="380"/>
        <v/>
      </c>
      <c r="AT566" t="str">
        <f t="shared" si="381"/>
        <v/>
      </c>
      <c r="AU566" t="str">
        <f t="shared" si="382"/>
        <v/>
      </c>
      <c r="AV566" t="str">
        <f t="shared" si="383"/>
        <v/>
      </c>
      <c r="AW566" t="str">
        <f t="shared" si="384"/>
        <v/>
      </c>
      <c r="AX566" t="str">
        <f t="shared" si="385"/>
        <v/>
      </c>
      <c r="AY566" t="str">
        <f t="shared" si="386"/>
        <v/>
      </c>
      <c r="AZ566" t="str">
        <f>IF(OR($A566="",$A566&lt;&gt;Ficha!$C$4),"",COUNTIF($A$2:$A566,Ficha!$C$4))</f>
        <v/>
      </c>
    </row>
    <row r="567" spans="1:52">
      <c r="A567" s="7" t="str">
        <f>IF(INDEX(Banco!$A:$A,ROW())="","",INDEX(Banco!$A:$A,ROW()))</f>
        <v/>
      </c>
      <c r="B567" s="7" t="str">
        <f>IF(INDEX(Banco!$B:$B,ROW())="","",INDEX(Banco!$B:$B,ROW()))</f>
        <v/>
      </c>
      <c r="C567" s="7" t="str">
        <f>IF(INDEX(Banco!$C:$C,ROW())="","",INDEX(Banco!$C:$C,ROW()))</f>
        <v/>
      </c>
      <c r="D567" s="8" t="str">
        <f>IF(INDEX(Banco!$D:$D,ROW())="","",INDEX(Banco!$D:$D,ROW()))</f>
        <v/>
      </c>
      <c r="E567" s="8" t="str">
        <f>IF(INDEX(Banco!$E:$E,ROW())="","",INDEX(Banco!$E:$E,ROW()))</f>
        <v/>
      </c>
      <c r="F567" s="9" t="str">
        <f>IF(INDEX(Banco!$F:$F,ROW())="","",INDEX(Banco!$F:$F,ROW()))</f>
        <v/>
      </c>
      <c r="G567" s="9" t="str">
        <f>IF(INDEX(Banco!$G:$G,ROW())="","",INDEX(Banco!$G:$G,ROW()))</f>
        <v/>
      </c>
      <c r="H567" s="7" t="str">
        <f>IF(INDEX(Banco!$H:$H,ROW())="","",INDEX(Banco!$H:$H,ROW()))</f>
        <v/>
      </c>
      <c r="I567" t="str">
        <f t="shared" si="344"/>
        <v/>
      </c>
      <c r="J567" s="10" t="str">
        <f t="shared" si="345"/>
        <v/>
      </c>
      <c r="K567" s="11" t="str">
        <f t="shared" si="346"/>
        <v>—</v>
      </c>
      <c r="L567" t="str">
        <f t="shared" si="347"/>
        <v/>
      </c>
      <c r="M567" s="11" t="str">
        <f t="shared" si="348"/>
        <v>—</v>
      </c>
      <c r="N567" t="str">
        <f t="shared" si="349"/>
        <v/>
      </c>
      <c r="O567" s="11" t="str">
        <f t="shared" si="350"/>
        <v>—</v>
      </c>
      <c r="P567" t="str">
        <f t="shared" si="351"/>
        <v/>
      </c>
      <c r="Q567" s="11" t="str">
        <f t="shared" si="352"/>
        <v>—</v>
      </c>
      <c r="R567" t="str">
        <f t="shared" si="353"/>
        <v/>
      </c>
      <c r="S567" t="str">
        <f t="shared" si="354"/>
        <v/>
      </c>
      <c r="T567" t="str">
        <f t="shared" si="355"/>
        <v/>
      </c>
      <c r="U567" t="str">
        <f t="shared" si="356"/>
        <v/>
      </c>
      <c r="V567" t="str">
        <f t="shared" si="357"/>
        <v/>
      </c>
      <c r="W567" t="str">
        <f t="shared" si="358"/>
        <v/>
      </c>
      <c r="X567" t="str">
        <f t="shared" si="359"/>
        <v/>
      </c>
      <c r="Y567" t="str">
        <f t="shared" si="360"/>
        <v/>
      </c>
      <c r="Z567" t="str">
        <f t="shared" si="361"/>
        <v/>
      </c>
      <c r="AA567" t="str">
        <f t="shared" si="362"/>
        <v/>
      </c>
      <c r="AB567" t="str">
        <f t="shared" si="363"/>
        <v/>
      </c>
      <c r="AC567" t="str">
        <f t="shared" si="364"/>
        <v/>
      </c>
      <c r="AD567" t="str">
        <f t="shared" si="365"/>
        <v/>
      </c>
      <c r="AE567" t="str">
        <f t="shared" si="366"/>
        <v/>
      </c>
      <c r="AF567" t="str">
        <f t="shared" si="367"/>
        <v/>
      </c>
      <c r="AG567" t="str">
        <f t="shared" si="368"/>
        <v/>
      </c>
      <c r="AH567" t="str">
        <f t="shared" si="369"/>
        <v/>
      </c>
      <c r="AI567" t="str">
        <f t="shared" si="370"/>
        <v/>
      </c>
      <c r="AJ567" t="str">
        <f t="shared" si="371"/>
        <v/>
      </c>
      <c r="AK567" t="str">
        <f t="shared" si="372"/>
        <v/>
      </c>
      <c r="AL567" t="str">
        <f t="shared" si="373"/>
        <v/>
      </c>
      <c r="AM567" t="str">
        <f t="shared" si="374"/>
        <v/>
      </c>
      <c r="AN567" t="str">
        <f t="shared" si="375"/>
        <v/>
      </c>
      <c r="AO567" t="str">
        <f t="shared" si="376"/>
        <v/>
      </c>
      <c r="AP567" t="str">
        <f t="shared" si="377"/>
        <v/>
      </c>
      <c r="AQ567" t="str">
        <f t="shared" si="378"/>
        <v/>
      </c>
      <c r="AR567" t="str">
        <f t="shared" si="379"/>
        <v/>
      </c>
      <c r="AS567" t="str">
        <f t="shared" si="380"/>
        <v/>
      </c>
      <c r="AT567" t="str">
        <f t="shared" si="381"/>
        <v/>
      </c>
      <c r="AU567" t="str">
        <f t="shared" si="382"/>
        <v/>
      </c>
      <c r="AV567" t="str">
        <f t="shared" si="383"/>
        <v/>
      </c>
      <c r="AW567" t="str">
        <f t="shared" si="384"/>
        <v/>
      </c>
      <c r="AX567" t="str">
        <f t="shared" si="385"/>
        <v/>
      </c>
      <c r="AY567" t="str">
        <f t="shared" si="386"/>
        <v/>
      </c>
      <c r="AZ567" t="str">
        <f>IF(OR($A567="",$A567&lt;&gt;Ficha!$C$4),"",COUNTIF($A$2:$A567,Ficha!$C$4))</f>
        <v/>
      </c>
    </row>
    <row r="568" spans="1:52">
      <c r="A568" s="7" t="str">
        <f>IF(INDEX(Banco!$A:$A,ROW())="","",INDEX(Banco!$A:$A,ROW()))</f>
        <v/>
      </c>
      <c r="B568" s="7" t="str">
        <f>IF(INDEX(Banco!$B:$B,ROW())="","",INDEX(Banco!$B:$B,ROW()))</f>
        <v/>
      </c>
      <c r="C568" s="7" t="str">
        <f>IF(INDEX(Banco!$C:$C,ROW())="","",INDEX(Banco!$C:$C,ROW()))</f>
        <v/>
      </c>
      <c r="D568" s="8" t="str">
        <f>IF(INDEX(Banco!$D:$D,ROW())="","",INDEX(Banco!$D:$D,ROW()))</f>
        <v/>
      </c>
      <c r="E568" s="8" t="str">
        <f>IF(INDEX(Banco!$E:$E,ROW())="","",INDEX(Banco!$E:$E,ROW()))</f>
        <v/>
      </c>
      <c r="F568" s="9" t="str">
        <f>IF(INDEX(Banco!$F:$F,ROW())="","",INDEX(Banco!$F:$F,ROW()))</f>
        <v/>
      </c>
      <c r="G568" s="9" t="str">
        <f>IF(INDEX(Banco!$G:$G,ROW())="","",INDEX(Banco!$G:$G,ROW()))</f>
        <v/>
      </c>
      <c r="H568" s="7" t="str">
        <f>IF(INDEX(Banco!$H:$H,ROW())="","",INDEX(Banco!$H:$H,ROW()))</f>
        <v/>
      </c>
      <c r="I568" t="str">
        <f t="shared" si="344"/>
        <v/>
      </c>
      <c r="J568" s="10" t="str">
        <f t="shared" si="345"/>
        <v/>
      </c>
      <c r="K568" s="11" t="str">
        <f t="shared" si="346"/>
        <v>—</v>
      </c>
      <c r="L568" t="str">
        <f t="shared" si="347"/>
        <v/>
      </c>
      <c r="M568" s="11" t="str">
        <f t="shared" si="348"/>
        <v>—</v>
      </c>
      <c r="N568" t="str">
        <f t="shared" si="349"/>
        <v/>
      </c>
      <c r="O568" s="11" t="str">
        <f t="shared" si="350"/>
        <v>—</v>
      </c>
      <c r="P568" t="str">
        <f t="shared" si="351"/>
        <v/>
      </c>
      <c r="Q568" s="11" t="str">
        <f t="shared" si="352"/>
        <v>—</v>
      </c>
      <c r="R568" t="str">
        <f t="shared" si="353"/>
        <v/>
      </c>
      <c r="S568" t="str">
        <f t="shared" si="354"/>
        <v/>
      </c>
      <c r="T568" t="str">
        <f t="shared" si="355"/>
        <v/>
      </c>
      <c r="U568" t="str">
        <f t="shared" si="356"/>
        <v/>
      </c>
      <c r="V568" t="str">
        <f t="shared" si="357"/>
        <v/>
      </c>
      <c r="W568" t="str">
        <f t="shared" si="358"/>
        <v/>
      </c>
      <c r="X568" t="str">
        <f t="shared" si="359"/>
        <v/>
      </c>
      <c r="Y568" t="str">
        <f t="shared" si="360"/>
        <v/>
      </c>
      <c r="Z568" t="str">
        <f t="shared" si="361"/>
        <v/>
      </c>
      <c r="AA568" t="str">
        <f t="shared" si="362"/>
        <v/>
      </c>
      <c r="AB568" t="str">
        <f t="shared" si="363"/>
        <v/>
      </c>
      <c r="AC568" t="str">
        <f t="shared" si="364"/>
        <v/>
      </c>
      <c r="AD568" t="str">
        <f t="shared" si="365"/>
        <v/>
      </c>
      <c r="AE568" t="str">
        <f t="shared" si="366"/>
        <v/>
      </c>
      <c r="AF568" t="str">
        <f t="shared" si="367"/>
        <v/>
      </c>
      <c r="AG568" t="str">
        <f t="shared" si="368"/>
        <v/>
      </c>
      <c r="AH568" t="str">
        <f t="shared" si="369"/>
        <v/>
      </c>
      <c r="AI568" t="str">
        <f t="shared" si="370"/>
        <v/>
      </c>
      <c r="AJ568" t="str">
        <f t="shared" si="371"/>
        <v/>
      </c>
      <c r="AK568" t="str">
        <f t="shared" si="372"/>
        <v/>
      </c>
      <c r="AL568" t="str">
        <f t="shared" si="373"/>
        <v/>
      </c>
      <c r="AM568" t="str">
        <f t="shared" si="374"/>
        <v/>
      </c>
      <c r="AN568" t="str">
        <f t="shared" si="375"/>
        <v/>
      </c>
      <c r="AO568" t="str">
        <f t="shared" si="376"/>
        <v/>
      </c>
      <c r="AP568" t="str">
        <f t="shared" si="377"/>
        <v/>
      </c>
      <c r="AQ568" t="str">
        <f t="shared" si="378"/>
        <v/>
      </c>
      <c r="AR568" t="str">
        <f t="shared" si="379"/>
        <v/>
      </c>
      <c r="AS568" t="str">
        <f t="shared" si="380"/>
        <v/>
      </c>
      <c r="AT568" t="str">
        <f t="shared" si="381"/>
        <v/>
      </c>
      <c r="AU568" t="str">
        <f t="shared" si="382"/>
        <v/>
      </c>
      <c r="AV568" t="str">
        <f t="shared" si="383"/>
        <v/>
      </c>
      <c r="AW568" t="str">
        <f t="shared" si="384"/>
        <v/>
      </c>
      <c r="AX568" t="str">
        <f t="shared" si="385"/>
        <v/>
      </c>
      <c r="AY568" t="str">
        <f t="shared" si="386"/>
        <v/>
      </c>
      <c r="AZ568" t="str">
        <f>IF(OR($A568="",$A568&lt;&gt;Ficha!$C$4),"",COUNTIF($A$2:$A568,Ficha!$C$4))</f>
        <v/>
      </c>
    </row>
    <row r="569" spans="1:52">
      <c r="A569" s="7" t="str">
        <f>IF(INDEX(Banco!$A:$A,ROW())="","",INDEX(Banco!$A:$A,ROW()))</f>
        <v/>
      </c>
      <c r="B569" s="7" t="str">
        <f>IF(INDEX(Banco!$B:$B,ROW())="","",INDEX(Banco!$B:$B,ROW()))</f>
        <v/>
      </c>
      <c r="C569" s="7" t="str">
        <f>IF(INDEX(Banco!$C:$C,ROW())="","",INDEX(Banco!$C:$C,ROW()))</f>
        <v/>
      </c>
      <c r="D569" s="8" t="str">
        <f>IF(INDEX(Banco!$D:$D,ROW())="","",INDEX(Banco!$D:$D,ROW()))</f>
        <v/>
      </c>
      <c r="E569" s="8" t="str">
        <f>IF(INDEX(Banco!$E:$E,ROW())="","",INDEX(Banco!$E:$E,ROW()))</f>
        <v/>
      </c>
      <c r="F569" s="9" t="str">
        <f>IF(INDEX(Banco!$F:$F,ROW())="","",INDEX(Banco!$F:$F,ROW()))</f>
        <v/>
      </c>
      <c r="G569" s="9" t="str">
        <f>IF(INDEX(Banco!$G:$G,ROW())="","",INDEX(Banco!$G:$G,ROW()))</f>
        <v/>
      </c>
      <c r="H569" s="7" t="str">
        <f>IF(INDEX(Banco!$H:$H,ROW())="","",INDEX(Banco!$H:$H,ROW()))</f>
        <v/>
      </c>
      <c r="I569" t="str">
        <f t="shared" si="344"/>
        <v/>
      </c>
      <c r="J569" s="10" t="str">
        <f t="shared" si="345"/>
        <v/>
      </c>
      <c r="K569" s="11" t="str">
        <f t="shared" si="346"/>
        <v>—</v>
      </c>
      <c r="L569" t="str">
        <f t="shared" si="347"/>
        <v/>
      </c>
      <c r="M569" s="11" t="str">
        <f t="shared" si="348"/>
        <v>—</v>
      </c>
      <c r="N569" t="str">
        <f t="shared" si="349"/>
        <v/>
      </c>
      <c r="O569" s="11" t="str">
        <f t="shared" si="350"/>
        <v>—</v>
      </c>
      <c r="P569" t="str">
        <f t="shared" si="351"/>
        <v/>
      </c>
      <c r="Q569" s="11" t="str">
        <f t="shared" si="352"/>
        <v>—</v>
      </c>
      <c r="R569" t="str">
        <f t="shared" si="353"/>
        <v/>
      </c>
      <c r="S569" t="str">
        <f t="shared" si="354"/>
        <v/>
      </c>
      <c r="T569" t="str">
        <f t="shared" si="355"/>
        <v/>
      </c>
      <c r="U569" t="str">
        <f t="shared" si="356"/>
        <v/>
      </c>
      <c r="V569" t="str">
        <f t="shared" si="357"/>
        <v/>
      </c>
      <c r="W569" t="str">
        <f t="shared" si="358"/>
        <v/>
      </c>
      <c r="X569" t="str">
        <f t="shared" si="359"/>
        <v/>
      </c>
      <c r="Y569" t="str">
        <f t="shared" si="360"/>
        <v/>
      </c>
      <c r="Z569" t="str">
        <f t="shared" si="361"/>
        <v/>
      </c>
      <c r="AA569" t="str">
        <f t="shared" si="362"/>
        <v/>
      </c>
      <c r="AB569" t="str">
        <f t="shared" si="363"/>
        <v/>
      </c>
      <c r="AC569" t="str">
        <f t="shared" si="364"/>
        <v/>
      </c>
      <c r="AD569" t="str">
        <f t="shared" si="365"/>
        <v/>
      </c>
      <c r="AE569" t="str">
        <f t="shared" si="366"/>
        <v/>
      </c>
      <c r="AF569" t="str">
        <f t="shared" si="367"/>
        <v/>
      </c>
      <c r="AG569" t="str">
        <f t="shared" si="368"/>
        <v/>
      </c>
      <c r="AH569" t="str">
        <f t="shared" si="369"/>
        <v/>
      </c>
      <c r="AI569" t="str">
        <f t="shared" si="370"/>
        <v/>
      </c>
      <c r="AJ569" t="str">
        <f t="shared" si="371"/>
        <v/>
      </c>
      <c r="AK569" t="str">
        <f t="shared" si="372"/>
        <v/>
      </c>
      <c r="AL569" t="str">
        <f t="shared" si="373"/>
        <v/>
      </c>
      <c r="AM569" t="str">
        <f t="shared" si="374"/>
        <v/>
      </c>
      <c r="AN569" t="str">
        <f t="shared" si="375"/>
        <v/>
      </c>
      <c r="AO569" t="str">
        <f t="shared" si="376"/>
        <v/>
      </c>
      <c r="AP569" t="str">
        <f t="shared" si="377"/>
        <v/>
      </c>
      <c r="AQ569" t="str">
        <f t="shared" si="378"/>
        <v/>
      </c>
      <c r="AR569" t="str">
        <f t="shared" si="379"/>
        <v/>
      </c>
      <c r="AS569" t="str">
        <f t="shared" si="380"/>
        <v/>
      </c>
      <c r="AT569" t="str">
        <f t="shared" si="381"/>
        <v/>
      </c>
      <c r="AU569" t="str">
        <f t="shared" si="382"/>
        <v/>
      </c>
      <c r="AV569" t="str">
        <f t="shared" si="383"/>
        <v/>
      </c>
      <c r="AW569" t="str">
        <f t="shared" si="384"/>
        <v/>
      </c>
      <c r="AX569" t="str">
        <f t="shared" si="385"/>
        <v/>
      </c>
      <c r="AY569" t="str">
        <f t="shared" si="386"/>
        <v/>
      </c>
      <c r="AZ569" t="str">
        <f>IF(OR($A569="",$A569&lt;&gt;Ficha!$C$4),"",COUNTIF($A$2:$A569,Ficha!$C$4))</f>
        <v/>
      </c>
    </row>
    <row r="570" spans="1:52">
      <c r="A570" s="7" t="str">
        <f>IF(INDEX(Banco!$A:$A,ROW())="","",INDEX(Banco!$A:$A,ROW()))</f>
        <v/>
      </c>
      <c r="B570" s="7" t="str">
        <f>IF(INDEX(Banco!$B:$B,ROW())="","",INDEX(Banco!$B:$B,ROW()))</f>
        <v/>
      </c>
      <c r="C570" s="7" t="str">
        <f>IF(INDEX(Banco!$C:$C,ROW())="","",INDEX(Banco!$C:$C,ROW()))</f>
        <v/>
      </c>
      <c r="D570" s="8" t="str">
        <f>IF(INDEX(Banco!$D:$D,ROW())="","",INDEX(Banco!$D:$D,ROW()))</f>
        <v/>
      </c>
      <c r="E570" s="8" t="str">
        <f>IF(INDEX(Banco!$E:$E,ROW())="","",INDEX(Banco!$E:$E,ROW()))</f>
        <v/>
      </c>
      <c r="F570" s="9" t="str">
        <f>IF(INDEX(Banco!$F:$F,ROW())="","",INDEX(Banco!$F:$F,ROW()))</f>
        <v/>
      </c>
      <c r="G570" s="9" t="str">
        <f>IF(INDEX(Banco!$G:$G,ROW())="","",INDEX(Banco!$G:$G,ROW()))</f>
        <v/>
      </c>
      <c r="H570" s="7" t="str">
        <f>IF(INDEX(Banco!$H:$H,ROW())="","",INDEX(Banco!$H:$H,ROW()))</f>
        <v/>
      </c>
      <c r="I570" t="str">
        <f t="shared" si="344"/>
        <v/>
      </c>
      <c r="J570" s="10" t="str">
        <f t="shared" si="345"/>
        <v/>
      </c>
      <c r="K570" s="11" t="str">
        <f t="shared" si="346"/>
        <v>—</v>
      </c>
      <c r="L570" t="str">
        <f t="shared" si="347"/>
        <v/>
      </c>
      <c r="M570" s="11" t="str">
        <f t="shared" si="348"/>
        <v>—</v>
      </c>
      <c r="N570" t="str">
        <f t="shared" si="349"/>
        <v/>
      </c>
      <c r="O570" s="11" t="str">
        <f t="shared" si="350"/>
        <v>—</v>
      </c>
      <c r="P570" t="str">
        <f t="shared" si="351"/>
        <v/>
      </c>
      <c r="Q570" s="11" t="str">
        <f t="shared" si="352"/>
        <v>—</v>
      </c>
      <c r="R570" t="str">
        <f t="shared" si="353"/>
        <v/>
      </c>
      <c r="S570" t="str">
        <f t="shared" si="354"/>
        <v/>
      </c>
      <c r="T570" t="str">
        <f t="shared" si="355"/>
        <v/>
      </c>
      <c r="U570" t="str">
        <f t="shared" si="356"/>
        <v/>
      </c>
      <c r="V570" t="str">
        <f t="shared" si="357"/>
        <v/>
      </c>
      <c r="W570" t="str">
        <f t="shared" si="358"/>
        <v/>
      </c>
      <c r="X570" t="str">
        <f t="shared" si="359"/>
        <v/>
      </c>
      <c r="Y570" t="str">
        <f t="shared" si="360"/>
        <v/>
      </c>
      <c r="Z570" t="str">
        <f t="shared" si="361"/>
        <v/>
      </c>
      <c r="AA570" t="str">
        <f t="shared" si="362"/>
        <v/>
      </c>
      <c r="AB570" t="str">
        <f t="shared" si="363"/>
        <v/>
      </c>
      <c r="AC570" t="str">
        <f t="shared" si="364"/>
        <v/>
      </c>
      <c r="AD570" t="str">
        <f t="shared" si="365"/>
        <v/>
      </c>
      <c r="AE570" t="str">
        <f t="shared" si="366"/>
        <v/>
      </c>
      <c r="AF570" t="str">
        <f t="shared" si="367"/>
        <v/>
      </c>
      <c r="AG570" t="str">
        <f t="shared" si="368"/>
        <v/>
      </c>
      <c r="AH570" t="str">
        <f t="shared" si="369"/>
        <v/>
      </c>
      <c r="AI570" t="str">
        <f t="shared" si="370"/>
        <v/>
      </c>
      <c r="AJ570" t="str">
        <f t="shared" si="371"/>
        <v/>
      </c>
      <c r="AK570" t="str">
        <f t="shared" si="372"/>
        <v/>
      </c>
      <c r="AL570" t="str">
        <f t="shared" si="373"/>
        <v/>
      </c>
      <c r="AM570" t="str">
        <f t="shared" si="374"/>
        <v/>
      </c>
      <c r="AN570" t="str">
        <f t="shared" si="375"/>
        <v/>
      </c>
      <c r="AO570" t="str">
        <f t="shared" si="376"/>
        <v/>
      </c>
      <c r="AP570" t="str">
        <f t="shared" si="377"/>
        <v/>
      </c>
      <c r="AQ570" t="str">
        <f t="shared" si="378"/>
        <v/>
      </c>
      <c r="AR570" t="str">
        <f t="shared" si="379"/>
        <v/>
      </c>
      <c r="AS570" t="str">
        <f t="shared" si="380"/>
        <v/>
      </c>
      <c r="AT570" t="str">
        <f t="shared" si="381"/>
        <v/>
      </c>
      <c r="AU570" t="str">
        <f t="shared" si="382"/>
        <v/>
      </c>
      <c r="AV570" t="str">
        <f t="shared" si="383"/>
        <v/>
      </c>
      <c r="AW570" t="str">
        <f t="shared" si="384"/>
        <v/>
      </c>
      <c r="AX570" t="str">
        <f t="shared" si="385"/>
        <v/>
      </c>
      <c r="AY570" t="str">
        <f t="shared" si="386"/>
        <v/>
      </c>
      <c r="AZ570" t="str">
        <f>IF(OR($A570="",$A570&lt;&gt;Ficha!$C$4),"",COUNTIF($A$2:$A570,Ficha!$C$4))</f>
        <v/>
      </c>
    </row>
    <row r="571" spans="1:52">
      <c r="A571" s="7" t="str">
        <f>IF(INDEX(Banco!$A:$A,ROW())="","",INDEX(Banco!$A:$A,ROW()))</f>
        <v/>
      </c>
      <c r="B571" s="7" t="str">
        <f>IF(INDEX(Banco!$B:$B,ROW())="","",INDEX(Banco!$B:$B,ROW()))</f>
        <v/>
      </c>
      <c r="C571" s="7" t="str">
        <f>IF(INDEX(Banco!$C:$C,ROW())="","",INDEX(Banco!$C:$C,ROW()))</f>
        <v/>
      </c>
      <c r="D571" s="8" t="str">
        <f>IF(INDEX(Banco!$D:$D,ROW())="","",INDEX(Banco!$D:$D,ROW()))</f>
        <v/>
      </c>
      <c r="E571" s="8" t="str">
        <f>IF(INDEX(Banco!$E:$E,ROW())="","",INDEX(Banco!$E:$E,ROW()))</f>
        <v/>
      </c>
      <c r="F571" s="9" t="str">
        <f>IF(INDEX(Banco!$F:$F,ROW())="","",INDEX(Banco!$F:$F,ROW()))</f>
        <v/>
      </c>
      <c r="G571" s="9" t="str">
        <f>IF(INDEX(Banco!$G:$G,ROW())="","",INDEX(Banco!$G:$G,ROW()))</f>
        <v/>
      </c>
      <c r="H571" s="7" t="str">
        <f>IF(INDEX(Banco!$H:$H,ROW())="","",INDEX(Banco!$H:$H,ROW()))</f>
        <v/>
      </c>
      <c r="I571" t="str">
        <f t="shared" si="344"/>
        <v/>
      </c>
      <c r="J571" s="10" t="str">
        <f t="shared" si="345"/>
        <v/>
      </c>
      <c r="K571" s="11" t="str">
        <f t="shared" si="346"/>
        <v>—</v>
      </c>
      <c r="L571" t="str">
        <f t="shared" si="347"/>
        <v/>
      </c>
      <c r="M571" s="11" t="str">
        <f t="shared" si="348"/>
        <v>—</v>
      </c>
      <c r="N571" t="str">
        <f t="shared" si="349"/>
        <v/>
      </c>
      <c r="O571" s="11" t="str">
        <f t="shared" si="350"/>
        <v>—</v>
      </c>
      <c r="P571" t="str">
        <f t="shared" si="351"/>
        <v/>
      </c>
      <c r="Q571" s="11" t="str">
        <f t="shared" si="352"/>
        <v>—</v>
      </c>
      <c r="R571" t="str">
        <f t="shared" si="353"/>
        <v/>
      </c>
      <c r="S571" t="str">
        <f t="shared" si="354"/>
        <v/>
      </c>
      <c r="T571" t="str">
        <f t="shared" si="355"/>
        <v/>
      </c>
      <c r="U571" t="str">
        <f t="shared" si="356"/>
        <v/>
      </c>
      <c r="V571" t="str">
        <f t="shared" si="357"/>
        <v/>
      </c>
      <c r="W571" t="str">
        <f t="shared" si="358"/>
        <v/>
      </c>
      <c r="X571" t="str">
        <f t="shared" si="359"/>
        <v/>
      </c>
      <c r="Y571" t="str">
        <f t="shared" si="360"/>
        <v/>
      </c>
      <c r="Z571" t="str">
        <f t="shared" si="361"/>
        <v/>
      </c>
      <c r="AA571" t="str">
        <f t="shared" si="362"/>
        <v/>
      </c>
      <c r="AB571" t="str">
        <f t="shared" si="363"/>
        <v/>
      </c>
      <c r="AC571" t="str">
        <f t="shared" si="364"/>
        <v/>
      </c>
      <c r="AD571" t="str">
        <f t="shared" si="365"/>
        <v/>
      </c>
      <c r="AE571" t="str">
        <f t="shared" si="366"/>
        <v/>
      </c>
      <c r="AF571" t="str">
        <f t="shared" si="367"/>
        <v/>
      </c>
      <c r="AG571" t="str">
        <f t="shared" si="368"/>
        <v/>
      </c>
      <c r="AH571" t="str">
        <f t="shared" si="369"/>
        <v/>
      </c>
      <c r="AI571" t="str">
        <f t="shared" si="370"/>
        <v/>
      </c>
      <c r="AJ571" t="str">
        <f t="shared" si="371"/>
        <v/>
      </c>
      <c r="AK571" t="str">
        <f t="shared" si="372"/>
        <v/>
      </c>
      <c r="AL571" t="str">
        <f t="shared" si="373"/>
        <v/>
      </c>
      <c r="AM571" t="str">
        <f t="shared" si="374"/>
        <v/>
      </c>
      <c r="AN571" t="str">
        <f t="shared" si="375"/>
        <v/>
      </c>
      <c r="AO571" t="str">
        <f t="shared" si="376"/>
        <v/>
      </c>
      <c r="AP571" t="str">
        <f t="shared" si="377"/>
        <v/>
      </c>
      <c r="AQ571" t="str">
        <f t="shared" si="378"/>
        <v/>
      </c>
      <c r="AR571" t="str">
        <f t="shared" si="379"/>
        <v/>
      </c>
      <c r="AS571" t="str">
        <f t="shared" si="380"/>
        <v/>
      </c>
      <c r="AT571" t="str">
        <f t="shared" si="381"/>
        <v/>
      </c>
      <c r="AU571" t="str">
        <f t="shared" si="382"/>
        <v/>
      </c>
      <c r="AV571" t="str">
        <f t="shared" si="383"/>
        <v/>
      </c>
      <c r="AW571" t="str">
        <f t="shared" si="384"/>
        <v/>
      </c>
      <c r="AX571" t="str">
        <f t="shared" si="385"/>
        <v/>
      </c>
      <c r="AY571" t="str">
        <f t="shared" si="386"/>
        <v/>
      </c>
      <c r="AZ571" t="str">
        <f>IF(OR($A571="",$A571&lt;&gt;Ficha!$C$4),"",COUNTIF($A$2:$A571,Ficha!$C$4))</f>
        <v/>
      </c>
    </row>
    <row r="572" spans="1:52">
      <c r="A572" s="7" t="str">
        <f>IF(INDEX(Banco!$A:$A,ROW())="","",INDEX(Banco!$A:$A,ROW()))</f>
        <v/>
      </c>
      <c r="B572" s="7" t="str">
        <f>IF(INDEX(Banco!$B:$B,ROW())="","",INDEX(Banco!$B:$B,ROW()))</f>
        <v/>
      </c>
      <c r="C572" s="7" t="str">
        <f>IF(INDEX(Banco!$C:$C,ROW())="","",INDEX(Banco!$C:$C,ROW()))</f>
        <v/>
      </c>
      <c r="D572" s="8" t="str">
        <f>IF(INDEX(Banco!$D:$D,ROW())="","",INDEX(Banco!$D:$D,ROW()))</f>
        <v/>
      </c>
      <c r="E572" s="8" t="str">
        <f>IF(INDEX(Banco!$E:$E,ROW())="","",INDEX(Banco!$E:$E,ROW()))</f>
        <v/>
      </c>
      <c r="F572" s="9" t="str">
        <f>IF(INDEX(Banco!$F:$F,ROW())="","",INDEX(Banco!$F:$F,ROW()))</f>
        <v/>
      </c>
      <c r="G572" s="9" t="str">
        <f>IF(INDEX(Banco!$G:$G,ROW())="","",INDEX(Banco!$G:$G,ROW()))</f>
        <v/>
      </c>
      <c r="H572" s="7" t="str">
        <f>IF(INDEX(Banco!$H:$H,ROW())="","",INDEX(Banco!$H:$H,ROW()))</f>
        <v/>
      </c>
      <c r="I572" t="str">
        <f t="shared" si="344"/>
        <v/>
      </c>
      <c r="J572" s="10" t="str">
        <f t="shared" si="345"/>
        <v/>
      </c>
      <c r="K572" s="11" t="str">
        <f t="shared" si="346"/>
        <v>—</v>
      </c>
      <c r="L572" t="str">
        <f t="shared" si="347"/>
        <v/>
      </c>
      <c r="M572" s="11" t="str">
        <f t="shared" si="348"/>
        <v>—</v>
      </c>
      <c r="N572" t="str">
        <f t="shared" si="349"/>
        <v/>
      </c>
      <c r="O572" s="11" t="str">
        <f t="shared" si="350"/>
        <v>—</v>
      </c>
      <c r="P572" t="str">
        <f t="shared" si="351"/>
        <v/>
      </c>
      <c r="Q572" s="11" t="str">
        <f t="shared" si="352"/>
        <v>—</v>
      </c>
      <c r="R572" t="str">
        <f t="shared" si="353"/>
        <v/>
      </c>
      <c r="S572" t="str">
        <f t="shared" si="354"/>
        <v/>
      </c>
      <c r="T572" t="str">
        <f t="shared" si="355"/>
        <v/>
      </c>
      <c r="U572" t="str">
        <f t="shared" si="356"/>
        <v/>
      </c>
      <c r="V572" t="str">
        <f t="shared" si="357"/>
        <v/>
      </c>
      <c r="W572" t="str">
        <f t="shared" si="358"/>
        <v/>
      </c>
      <c r="X572" t="str">
        <f t="shared" si="359"/>
        <v/>
      </c>
      <c r="Y572" t="str">
        <f t="shared" si="360"/>
        <v/>
      </c>
      <c r="Z572" t="str">
        <f t="shared" si="361"/>
        <v/>
      </c>
      <c r="AA572" t="str">
        <f t="shared" si="362"/>
        <v/>
      </c>
      <c r="AB572" t="str">
        <f t="shared" si="363"/>
        <v/>
      </c>
      <c r="AC572" t="str">
        <f t="shared" si="364"/>
        <v/>
      </c>
      <c r="AD572" t="str">
        <f t="shared" si="365"/>
        <v/>
      </c>
      <c r="AE572" t="str">
        <f t="shared" si="366"/>
        <v/>
      </c>
      <c r="AF572" t="str">
        <f t="shared" si="367"/>
        <v/>
      </c>
      <c r="AG572" t="str">
        <f t="shared" si="368"/>
        <v/>
      </c>
      <c r="AH572" t="str">
        <f t="shared" si="369"/>
        <v/>
      </c>
      <c r="AI572" t="str">
        <f t="shared" si="370"/>
        <v/>
      </c>
      <c r="AJ572" t="str">
        <f t="shared" si="371"/>
        <v/>
      </c>
      <c r="AK572" t="str">
        <f t="shared" si="372"/>
        <v/>
      </c>
      <c r="AL572" t="str">
        <f t="shared" si="373"/>
        <v/>
      </c>
      <c r="AM572" t="str">
        <f t="shared" si="374"/>
        <v/>
      </c>
      <c r="AN572" t="str">
        <f t="shared" si="375"/>
        <v/>
      </c>
      <c r="AO572" t="str">
        <f t="shared" si="376"/>
        <v/>
      </c>
      <c r="AP572" t="str">
        <f t="shared" si="377"/>
        <v/>
      </c>
      <c r="AQ572" t="str">
        <f t="shared" si="378"/>
        <v/>
      </c>
      <c r="AR572" t="str">
        <f t="shared" si="379"/>
        <v/>
      </c>
      <c r="AS572" t="str">
        <f t="shared" si="380"/>
        <v/>
      </c>
      <c r="AT572" t="str">
        <f t="shared" si="381"/>
        <v/>
      </c>
      <c r="AU572" t="str">
        <f t="shared" si="382"/>
        <v/>
      </c>
      <c r="AV572" t="str">
        <f t="shared" si="383"/>
        <v/>
      </c>
      <c r="AW572" t="str">
        <f t="shared" si="384"/>
        <v/>
      </c>
      <c r="AX572" t="str">
        <f t="shared" si="385"/>
        <v/>
      </c>
      <c r="AY572" t="str">
        <f t="shared" si="386"/>
        <v/>
      </c>
      <c r="AZ572" t="str">
        <f>IF(OR($A572="",$A572&lt;&gt;Ficha!$C$4),"",COUNTIF($A$2:$A572,Ficha!$C$4))</f>
        <v/>
      </c>
    </row>
    <row r="573" spans="1:52">
      <c r="A573" s="7" t="str">
        <f>IF(INDEX(Banco!$A:$A,ROW())="","",INDEX(Banco!$A:$A,ROW()))</f>
        <v/>
      </c>
      <c r="B573" s="7" t="str">
        <f>IF(INDEX(Banco!$B:$B,ROW())="","",INDEX(Banco!$B:$B,ROW()))</f>
        <v/>
      </c>
      <c r="C573" s="7" t="str">
        <f>IF(INDEX(Banco!$C:$C,ROW())="","",INDEX(Banco!$C:$C,ROW()))</f>
        <v/>
      </c>
      <c r="D573" s="8" t="str">
        <f>IF(INDEX(Banco!$D:$D,ROW())="","",INDEX(Banco!$D:$D,ROW()))</f>
        <v/>
      </c>
      <c r="E573" s="8" t="str">
        <f>IF(INDEX(Banco!$E:$E,ROW())="","",INDEX(Banco!$E:$E,ROW()))</f>
        <v/>
      </c>
      <c r="F573" s="9" t="str">
        <f>IF(INDEX(Banco!$F:$F,ROW())="","",INDEX(Banco!$F:$F,ROW()))</f>
        <v/>
      </c>
      <c r="G573" s="9" t="str">
        <f>IF(INDEX(Banco!$G:$G,ROW())="","",INDEX(Banco!$G:$G,ROW()))</f>
        <v/>
      </c>
      <c r="H573" s="7" t="str">
        <f>IF(INDEX(Banco!$H:$H,ROW())="","",INDEX(Banco!$H:$H,ROW()))</f>
        <v/>
      </c>
      <c r="I573" t="str">
        <f t="shared" si="344"/>
        <v/>
      </c>
      <c r="J573" s="10" t="str">
        <f t="shared" si="345"/>
        <v/>
      </c>
      <c r="K573" s="11" t="str">
        <f t="shared" si="346"/>
        <v>—</v>
      </c>
      <c r="L573" t="str">
        <f t="shared" si="347"/>
        <v/>
      </c>
      <c r="M573" s="11" t="str">
        <f t="shared" si="348"/>
        <v>—</v>
      </c>
      <c r="N573" t="str">
        <f t="shared" si="349"/>
        <v/>
      </c>
      <c r="O573" s="11" t="str">
        <f t="shared" si="350"/>
        <v>—</v>
      </c>
      <c r="P573" t="str">
        <f t="shared" si="351"/>
        <v/>
      </c>
      <c r="Q573" s="11" t="str">
        <f t="shared" si="352"/>
        <v>—</v>
      </c>
      <c r="R573" t="str">
        <f t="shared" si="353"/>
        <v/>
      </c>
      <c r="S573" t="str">
        <f t="shared" si="354"/>
        <v/>
      </c>
      <c r="T573" t="str">
        <f t="shared" si="355"/>
        <v/>
      </c>
      <c r="U573" t="str">
        <f t="shared" si="356"/>
        <v/>
      </c>
      <c r="V573" t="str">
        <f t="shared" si="357"/>
        <v/>
      </c>
      <c r="W573" t="str">
        <f t="shared" si="358"/>
        <v/>
      </c>
      <c r="X573" t="str">
        <f t="shared" si="359"/>
        <v/>
      </c>
      <c r="Y573" t="str">
        <f t="shared" si="360"/>
        <v/>
      </c>
      <c r="Z573" t="str">
        <f t="shared" si="361"/>
        <v/>
      </c>
      <c r="AA573" t="str">
        <f t="shared" si="362"/>
        <v/>
      </c>
      <c r="AB573" t="str">
        <f t="shared" si="363"/>
        <v/>
      </c>
      <c r="AC573" t="str">
        <f t="shared" si="364"/>
        <v/>
      </c>
      <c r="AD573" t="str">
        <f t="shared" si="365"/>
        <v/>
      </c>
      <c r="AE573" t="str">
        <f t="shared" si="366"/>
        <v/>
      </c>
      <c r="AF573" t="str">
        <f t="shared" si="367"/>
        <v/>
      </c>
      <c r="AG573" t="str">
        <f t="shared" si="368"/>
        <v/>
      </c>
      <c r="AH573" t="str">
        <f t="shared" si="369"/>
        <v/>
      </c>
      <c r="AI573" t="str">
        <f t="shared" si="370"/>
        <v/>
      </c>
      <c r="AJ573" t="str">
        <f t="shared" si="371"/>
        <v/>
      </c>
      <c r="AK573" t="str">
        <f t="shared" si="372"/>
        <v/>
      </c>
      <c r="AL573" t="str">
        <f t="shared" si="373"/>
        <v/>
      </c>
      <c r="AM573" t="str">
        <f t="shared" si="374"/>
        <v/>
      </c>
      <c r="AN573" t="str">
        <f t="shared" si="375"/>
        <v/>
      </c>
      <c r="AO573" t="str">
        <f t="shared" si="376"/>
        <v/>
      </c>
      <c r="AP573" t="str">
        <f t="shared" si="377"/>
        <v/>
      </c>
      <c r="AQ573" t="str">
        <f t="shared" si="378"/>
        <v/>
      </c>
      <c r="AR573" t="str">
        <f t="shared" si="379"/>
        <v/>
      </c>
      <c r="AS573" t="str">
        <f t="shared" si="380"/>
        <v/>
      </c>
      <c r="AT573" t="str">
        <f t="shared" si="381"/>
        <v/>
      </c>
      <c r="AU573" t="str">
        <f t="shared" si="382"/>
        <v/>
      </c>
      <c r="AV573" t="str">
        <f t="shared" si="383"/>
        <v/>
      </c>
      <c r="AW573" t="str">
        <f t="shared" si="384"/>
        <v/>
      </c>
      <c r="AX573" t="str">
        <f t="shared" si="385"/>
        <v/>
      </c>
      <c r="AY573" t="str">
        <f t="shared" si="386"/>
        <v/>
      </c>
      <c r="AZ573" t="str">
        <f>IF(OR($A573="",$A573&lt;&gt;Ficha!$C$4),"",COUNTIF($A$2:$A573,Ficha!$C$4))</f>
        <v/>
      </c>
    </row>
    <row r="574" spans="1:52">
      <c r="A574" s="7" t="str">
        <f>IF(INDEX(Banco!$A:$A,ROW())="","",INDEX(Banco!$A:$A,ROW()))</f>
        <v/>
      </c>
      <c r="B574" s="7" t="str">
        <f>IF(INDEX(Banco!$B:$B,ROW())="","",INDEX(Banco!$B:$B,ROW()))</f>
        <v/>
      </c>
      <c r="C574" s="7" t="str">
        <f>IF(INDEX(Banco!$C:$C,ROW())="","",INDEX(Banco!$C:$C,ROW()))</f>
        <v/>
      </c>
      <c r="D574" s="8" t="str">
        <f>IF(INDEX(Banco!$D:$D,ROW())="","",INDEX(Banco!$D:$D,ROW()))</f>
        <v/>
      </c>
      <c r="E574" s="8" t="str">
        <f>IF(INDEX(Banco!$E:$E,ROW())="","",INDEX(Banco!$E:$E,ROW()))</f>
        <v/>
      </c>
      <c r="F574" s="9" t="str">
        <f>IF(INDEX(Banco!$F:$F,ROW())="","",INDEX(Banco!$F:$F,ROW()))</f>
        <v/>
      </c>
      <c r="G574" s="9" t="str">
        <f>IF(INDEX(Banco!$G:$G,ROW())="","",INDEX(Banco!$G:$G,ROW()))</f>
        <v/>
      </c>
      <c r="H574" s="7" t="str">
        <f>IF(INDEX(Banco!$H:$H,ROW())="","",INDEX(Banco!$H:$H,ROW()))</f>
        <v/>
      </c>
      <c r="I574" t="str">
        <f t="shared" si="344"/>
        <v/>
      </c>
      <c r="J574" s="10" t="str">
        <f t="shared" si="345"/>
        <v/>
      </c>
      <c r="K574" s="11" t="str">
        <f t="shared" si="346"/>
        <v>—</v>
      </c>
      <c r="L574" t="str">
        <f t="shared" si="347"/>
        <v/>
      </c>
      <c r="M574" s="11" t="str">
        <f t="shared" si="348"/>
        <v>—</v>
      </c>
      <c r="N574" t="str">
        <f t="shared" si="349"/>
        <v/>
      </c>
      <c r="O574" s="11" t="str">
        <f t="shared" si="350"/>
        <v>—</v>
      </c>
      <c r="P574" t="str">
        <f t="shared" si="351"/>
        <v/>
      </c>
      <c r="Q574" s="11" t="str">
        <f t="shared" si="352"/>
        <v>—</v>
      </c>
      <c r="R574" t="str">
        <f t="shared" si="353"/>
        <v/>
      </c>
      <c r="S574" t="str">
        <f t="shared" si="354"/>
        <v/>
      </c>
      <c r="T574" t="str">
        <f t="shared" si="355"/>
        <v/>
      </c>
      <c r="U574" t="str">
        <f t="shared" si="356"/>
        <v/>
      </c>
      <c r="V574" t="str">
        <f t="shared" si="357"/>
        <v/>
      </c>
      <c r="W574" t="str">
        <f t="shared" si="358"/>
        <v/>
      </c>
      <c r="X574" t="str">
        <f t="shared" si="359"/>
        <v/>
      </c>
      <c r="Y574" t="str">
        <f t="shared" si="360"/>
        <v/>
      </c>
      <c r="Z574" t="str">
        <f t="shared" si="361"/>
        <v/>
      </c>
      <c r="AA574" t="str">
        <f t="shared" si="362"/>
        <v/>
      </c>
      <c r="AB574" t="str">
        <f t="shared" si="363"/>
        <v/>
      </c>
      <c r="AC574" t="str">
        <f t="shared" si="364"/>
        <v/>
      </c>
      <c r="AD574" t="str">
        <f t="shared" si="365"/>
        <v/>
      </c>
      <c r="AE574" t="str">
        <f t="shared" si="366"/>
        <v/>
      </c>
      <c r="AF574" t="str">
        <f t="shared" si="367"/>
        <v/>
      </c>
      <c r="AG574" t="str">
        <f t="shared" si="368"/>
        <v/>
      </c>
      <c r="AH574" t="str">
        <f t="shared" si="369"/>
        <v/>
      </c>
      <c r="AI574" t="str">
        <f t="shared" si="370"/>
        <v/>
      </c>
      <c r="AJ574" t="str">
        <f t="shared" si="371"/>
        <v/>
      </c>
      <c r="AK574" t="str">
        <f t="shared" si="372"/>
        <v/>
      </c>
      <c r="AL574" t="str">
        <f t="shared" si="373"/>
        <v/>
      </c>
      <c r="AM574" t="str">
        <f t="shared" si="374"/>
        <v/>
      </c>
      <c r="AN574" t="str">
        <f t="shared" si="375"/>
        <v/>
      </c>
      <c r="AO574" t="str">
        <f t="shared" si="376"/>
        <v/>
      </c>
      <c r="AP574" t="str">
        <f t="shared" si="377"/>
        <v/>
      </c>
      <c r="AQ574" t="str">
        <f t="shared" si="378"/>
        <v/>
      </c>
      <c r="AR574" t="str">
        <f t="shared" si="379"/>
        <v/>
      </c>
      <c r="AS574" t="str">
        <f t="shared" si="380"/>
        <v/>
      </c>
      <c r="AT574" t="str">
        <f t="shared" si="381"/>
        <v/>
      </c>
      <c r="AU574" t="str">
        <f t="shared" si="382"/>
        <v/>
      </c>
      <c r="AV574" t="str">
        <f t="shared" si="383"/>
        <v/>
      </c>
      <c r="AW574" t="str">
        <f t="shared" si="384"/>
        <v/>
      </c>
      <c r="AX574" t="str">
        <f t="shared" si="385"/>
        <v/>
      </c>
      <c r="AY574" t="str">
        <f t="shared" si="386"/>
        <v/>
      </c>
      <c r="AZ574" t="str">
        <f>IF(OR($A574="",$A574&lt;&gt;Ficha!$C$4),"",COUNTIF($A$2:$A574,Ficha!$C$4))</f>
        <v/>
      </c>
    </row>
    <row r="575" spans="1:52">
      <c r="A575" s="7" t="str">
        <f>IF(INDEX(Banco!$A:$A,ROW())="","",INDEX(Banco!$A:$A,ROW()))</f>
        <v/>
      </c>
      <c r="B575" s="7" t="str">
        <f>IF(INDEX(Banco!$B:$B,ROW())="","",INDEX(Banco!$B:$B,ROW()))</f>
        <v/>
      </c>
      <c r="C575" s="7" t="str">
        <f>IF(INDEX(Banco!$C:$C,ROW())="","",INDEX(Banco!$C:$C,ROW()))</f>
        <v/>
      </c>
      <c r="D575" s="8" t="str">
        <f>IF(INDEX(Banco!$D:$D,ROW())="","",INDEX(Banco!$D:$D,ROW()))</f>
        <v/>
      </c>
      <c r="E575" s="8" t="str">
        <f>IF(INDEX(Banco!$E:$E,ROW())="","",INDEX(Banco!$E:$E,ROW()))</f>
        <v/>
      </c>
      <c r="F575" s="9" t="str">
        <f>IF(INDEX(Banco!$F:$F,ROW())="","",INDEX(Banco!$F:$F,ROW()))</f>
        <v/>
      </c>
      <c r="G575" s="9" t="str">
        <f>IF(INDEX(Banco!$G:$G,ROW())="","",INDEX(Banco!$G:$G,ROW()))</f>
        <v/>
      </c>
      <c r="H575" s="7" t="str">
        <f>IF(INDEX(Banco!$H:$H,ROW())="","",INDEX(Banco!$H:$H,ROW()))</f>
        <v/>
      </c>
      <c r="I575" t="str">
        <f t="shared" si="344"/>
        <v/>
      </c>
      <c r="J575" s="10" t="str">
        <f t="shared" si="345"/>
        <v/>
      </c>
      <c r="K575" s="11" t="str">
        <f t="shared" si="346"/>
        <v>—</v>
      </c>
      <c r="L575" t="str">
        <f t="shared" si="347"/>
        <v/>
      </c>
      <c r="M575" s="11" t="str">
        <f t="shared" si="348"/>
        <v>—</v>
      </c>
      <c r="N575" t="str">
        <f t="shared" si="349"/>
        <v/>
      </c>
      <c r="O575" s="11" t="str">
        <f t="shared" si="350"/>
        <v>—</v>
      </c>
      <c r="P575" t="str">
        <f t="shared" si="351"/>
        <v/>
      </c>
      <c r="Q575" s="11" t="str">
        <f t="shared" si="352"/>
        <v>—</v>
      </c>
      <c r="R575" t="str">
        <f t="shared" si="353"/>
        <v/>
      </c>
      <c r="S575" t="str">
        <f t="shared" si="354"/>
        <v/>
      </c>
      <c r="T575" t="str">
        <f t="shared" si="355"/>
        <v/>
      </c>
      <c r="U575" t="str">
        <f t="shared" si="356"/>
        <v/>
      </c>
      <c r="V575" t="str">
        <f t="shared" si="357"/>
        <v/>
      </c>
      <c r="W575" t="str">
        <f t="shared" si="358"/>
        <v/>
      </c>
      <c r="X575" t="str">
        <f t="shared" si="359"/>
        <v/>
      </c>
      <c r="Y575" t="str">
        <f t="shared" si="360"/>
        <v/>
      </c>
      <c r="Z575" t="str">
        <f t="shared" si="361"/>
        <v/>
      </c>
      <c r="AA575" t="str">
        <f t="shared" si="362"/>
        <v/>
      </c>
      <c r="AB575" t="str">
        <f t="shared" si="363"/>
        <v/>
      </c>
      <c r="AC575" t="str">
        <f t="shared" si="364"/>
        <v/>
      </c>
      <c r="AD575" t="str">
        <f t="shared" si="365"/>
        <v/>
      </c>
      <c r="AE575" t="str">
        <f t="shared" si="366"/>
        <v/>
      </c>
      <c r="AF575" t="str">
        <f t="shared" si="367"/>
        <v/>
      </c>
      <c r="AG575" t="str">
        <f t="shared" si="368"/>
        <v/>
      </c>
      <c r="AH575" t="str">
        <f t="shared" si="369"/>
        <v/>
      </c>
      <c r="AI575" t="str">
        <f t="shared" si="370"/>
        <v/>
      </c>
      <c r="AJ575" t="str">
        <f t="shared" si="371"/>
        <v/>
      </c>
      <c r="AK575" t="str">
        <f t="shared" si="372"/>
        <v/>
      </c>
      <c r="AL575" t="str">
        <f t="shared" si="373"/>
        <v/>
      </c>
      <c r="AM575" t="str">
        <f t="shared" si="374"/>
        <v/>
      </c>
      <c r="AN575" t="str">
        <f t="shared" si="375"/>
        <v/>
      </c>
      <c r="AO575" t="str">
        <f t="shared" si="376"/>
        <v/>
      </c>
      <c r="AP575" t="str">
        <f t="shared" si="377"/>
        <v/>
      </c>
      <c r="AQ575" t="str">
        <f t="shared" si="378"/>
        <v/>
      </c>
      <c r="AR575" t="str">
        <f t="shared" si="379"/>
        <v/>
      </c>
      <c r="AS575" t="str">
        <f t="shared" si="380"/>
        <v/>
      </c>
      <c r="AT575" t="str">
        <f t="shared" si="381"/>
        <v/>
      </c>
      <c r="AU575" t="str">
        <f t="shared" si="382"/>
        <v/>
      </c>
      <c r="AV575" t="str">
        <f t="shared" si="383"/>
        <v/>
      </c>
      <c r="AW575" t="str">
        <f t="shared" si="384"/>
        <v/>
      </c>
      <c r="AX575" t="str">
        <f t="shared" si="385"/>
        <v/>
      </c>
      <c r="AY575" t="str">
        <f t="shared" si="386"/>
        <v/>
      </c>
      <c r="AZ575" t="str">
        <f>IF(OR($A575="",$A575&lt;&gt;Ficha!$C$4),"",COUNTIF($A$2:$A575,Ficha!$C$4))</f>
        <v/>
      </c>
    </row>
    <row r="576" spans="1:52">
      <c r="A576" s="7" t="str">
        <f>IF(INDEX(Banco!$A:$A,ROW())="","",INDEX(Banco!$A:$A,ROW()))</f>
        <v/>
      </c>
      <c r="B576" s="7" t="str">
        <f>IF(INDEX(Banco!$B:$B,ROW())="","",INDEX(Banco!$B:$B,ROW()))</f>
        <v/>
      </c>
      <c r="C576" s="7" t="str">
        <f>IF(INDEX(Banco!$C:$C,ROW())="","",INDEX(Banco!$C:$C,ROW()))</f>
        <v/>
      </c>
      <c r="D576" s="8" t="str">
        <f>IF(INDEX(Banco!$D:$D,ROW())="","",INDEX(Banco!$D:$D,ROW()))</f>
        <v/>
      </c>
      <c r="E576" s="8" t="str">
        <f>IF(INDEX(Banco!$E:$E,ROW())="","",INDEX(Banco!$E:$E,ROW()))</f>
        <v/>
      </c>
      <c r="F576" s="9" t="str">
        <f>IF(INDEX(Banco!$F:$F,ROW())="","",INDEX(Banco!$F:$F,ROW()))</f>
        <v/>
      </c>
      <c r="G576" s="9" t="str">
        <f>IF(INDEX(Banco!$G:$G,ROW())="","",INDEX(Banco!$G:$G,ROW()))</f>
        <v/>
      </c>
      <c r="H576" s="7" t="str">
        <f>IF(INDEX(Banco!$H:$H,ROW())="","",INDEX(Banco!$H:$H,ROW()))</f>
        <v/>
      </c>
      <c r="I576" t="str">
        <f t="shared" si="344"/>
        <v/>
      </c>
      <c r="J576" s="10" t="str">
        <f t="shared" si="345"/>
        <v/>
      </c>
      <c r="K576" s="11" t="str">
        <f t="shared" si="346"/>
        <v>—</v>
      </c>
      <c r="L576" t="str">
        <f t="shared" si="347"/>
        <v/>
      </c>
      <c r="M576" s="11" t="str">
        <f t="shared" si="348"/>
        <v>—</v>
      </c>
      <c r="N576" t="str">
        <f t="shared" si="349"/>
        <v/>
      </c>
      <c r="O576" s="11" t="str">
        <f t="shared" si="350"/>
        <v>—</v>
      </c>
      <c r="P576" t="str">
        <f t="shared" si="351"/>
        <v/>
      </c>
      <c r="Q576" s="11" t="str">
        <f t="shared" si="352"/>
        <v>—</v>
      </c>
      <c r="R576" t="str">
        <f t="shared" si="353"/>
        <v/>
      </c>
      <c r="S576" t="str">
        <f t="shared" si="354"/>
        <v/>
      </c>
      <c r="T576" t="str">
        <f t="shared" si="355"/>
        <v/>
      </c>
      <c r="U576" t="str">
        <f t="shared" si="356"/>
        <v/>
      </c>
      <c r="V576" t="str">
        <f t="shared" si="357"/>
        <v/>
      </c>
      <c r="W576" t="str">
        <f t="shared" si="358"/>
        <v/>
      </c>
      <c r="X576" t="str">
        <f t="shared" si="359"/>
        <v/>
      </c>
      <c r="Y576" t="str">
        <f t="shared" si="360"/>
        <v/>
      </c>
      <c r="Z576" t="str">
        <f t="shared" si="361"/>
        <v/>
      </c>
      <c r="AA576" t="str">
        <f t="shared" si="362"/>
        <v/>
      </c>
      <c r="AB576" t="str">
        <f t="shared" si="363"/>
        <v/>
      </c>
      <c r="AC576" t="str">
        <f t="shared" si="364"/>
        <v/>
      </c>
      <c r="AD576" t="str">
        <f t="shared" si="365"/>
        <v/>
      </c>
      <c r="AE576" t="str">
        <f t="shared" si="366"/>
        <v/>
      </c>
      <c r="AF576" t="str">
        <f t="shared" si="367"/>
        <v/>
      </c>
      <c r="AG576" t="str">
        <f t="shared" si="368"/>
        <v/>
      </c>
      <c r="AH576" t="str">
        <f t="shared" si="369"/>
        <v/>
      </c>
      <c r="AI576" t="str">
        <f t="shared" si="370"/>
        <v/>
      </c>
      <c r="AJ576" t="str">
        <f t="shared" si="371"/>
        <v/>
      </c>
      <c r="AK576" t="str">
        <f t="shared" si="372"/>
        <v/>
      </c>
      <c r="AL576" t="str">
        <f t="shared" si="373"/>
        <v/>
      </c>
      <c r="AM576" t="str">
        <f t="shared" si="374"/>
        <v/>
      </c>
      <c r="AN576" t="str">
        <f t="shared" si="375"/>
        <v/>
      </c>
      <c r="AO576" t="str">
        <f t="shared" si="376"/>
        <v/>
      </c>
      <c r="AP576" t="str">
        <f t="shared" si="377"/>
        <v/>
      </c>
      <c r="AQ576" t="str">
        <f t="shared" si="378"/>
        <v/>
      </c>
      <c r="AR576" t="str">
        <f t="shared" si="379"/>
        <v/>
      </c>
      <c r="AS576" t="str">
        <f t="shared" si="380"/>
        <v/>
      </c>
      <c r="AT576" t="str">
        <f t="shared" si="381"/>
        <v/>
      </c>
      <c r="AU576" t="str">
        <f t="shared" si="382"/>
        <v/>
      </c>
      <c r="AV576" t="str">
        <f t="shared" si="383"/>
        <v/>
      </c>
      <c r="AW576" t="str">
        <f t="shared" si="384"/>
        <v/>
      </c>
      <c r="AX576" t="str">
        <f t="shared" si="385"/>
        <v/>
      </c>
      <c r="AY576" t="str">
        <f t="shared" si="386"/>
        <v/>
      </c>
      <c r="AZ576" t="str">
        <f>IF(OR($A576="",$A576&lt;&gt;Ficha!$C$4),"",COUNTIF($A$2:$A576,Ficha!$C$4))</f>
        <v/>
      </c>
    </row>
    <row r="577" spans="1:52">
      <c r="A577" s="7" t="str">
        <f>IF(INDEX(Banco!$A:$A,ROW())="","",INDEX(Banco!$A:$A,ROW()))</f>
        <v/>
      </c>
      <c r="B577" s="7" t="str">
        <f>IF(INDEX(Banco!$B:$B,ROW())="","",INDEX(Banco!$B:$B,ROW()))</f>
        <v/>
      </c>
      <c r="C577" s="7" t="str">
        <f>IF(INDEX(Banco!$C:$C,ROW())="","",INDEX(Banco!$C:$C,ROW()))</f>
        <v/>
      </c>
      <c r="D577" s="8" t="str">
        <f>IF(INDEX(Banco!$D:$D,ROW())="","",INDEX(Banco!$D:$D,ROW()))</f>
        <v/>
      </c>
      <c r="E577" s="8" t="str">
        <f>IF(INDEX(Banco!$E:$E,ROW())="","",INDEX(Banco!$E:$E,ROW()))</f>
        <v/>
      </c>
      <c r="F577" s="9" t="str">
        <f>IF(INDEX(Banco!$F:$F,ROW())="","",INDEX(Banco!$F:$F,ROW()))</f>
        <v/>
      </c>
      <c r="G577" s="9" t="str">
        <f>IF(INDEX(Banco!$G:$G,ROW())="","",INDEX(Banco!$G:$G,ROW()))</f>
        <v/>
      </c>
      <c r="H577" s="7" t="str">
        <f>IF(INDEX(Banco!$H:$H,ROW())="","",INDEX(Banco!$H:$H,ROW()))</f>
        <v/>
      </c>
      <c r="I577" t="str">
        <f t="shared" si="344"/>
        <v/>
      </c>
      <c r="J577" s="10" t="str">
        <f t="shared" si="345"/>
        <v/>
      </c>
      <c r="K577" s="11" t="str">
        <f t="shared" si="346"/>
        <v>—</v>
      </c>
      <c r="L577" t="str">
        <f t="shared" si="347"/>
        <v/>
      </c>
      <c r="M577" s="11" t="str">
        <f t="shared" si="348"/>
        <v>—</v>
      </c>
      <c r="N577" t="str">
        <f t="shared" si="349"/>
        <v/>
      </c>
      <c r="O577" s="11" t="str">
        <f t="shared" si="350"/>
        <v>—</v>
      </c>
      <c r="P577" t="str">
        <f t="shared" si="351"/>
        <v/>
      </c>
      <c r="Q577" s="11" t="str">
        <f t="shared" si="352"/>
        <v>—</v>
      </c>
      <c r="R577" t="str">
        <f t="shared" si="353"/>
        <v/>
      </c>
      <c r="S577" t="str">
        <f t="shared" si="354"/>
        <v/>
      </c>
      <c r="T577" t="str">
        <f t="shared" si="355"/>
        <v/>
      </c>
      <c r="U577" t="str">
        <f t="shared" si="356"/>
        <v/>
      </c>
      <c r="V577" t="str">
        <f t="shared" si="357"/>
        <v/>
      </c>
      <c r="W577" t="str">
        <f t="shared" si="358"/>
        <v/>
      </c>
      <c r="X577" t="str">
        <f t="shared" si="359"/>
        <v/>
      </c>
      <c r="Y577" t="str">
        <f t="shared" si="360"/>
        <v/>
      </c>
      <c r="Z577" t="str">
        <f t="shared" si="361"/>
        <v/>
      </c>
      <c r="AA577" t="str">
        <f t="shared" si="362"/>
        <v/>
      </c>
      <c r="AB577" t="str">
        <f t="shared" si="363"/>
        <v/>
      </c>
      <c r="AC577" t="str">
        <f t="shared" si="364"/>
        <v/>
      </c>
      <c r="AD577" t="str">
        <f t="shared" si="365"/>
        <v/>
      </c>
      <c r="AE577" t="str">
        <f t="shared" si="366"/>
        <v/>
      </c>
      <c r="AF577" t="str">
        <f t="shared" si="367"/>
        <v/>
      </c>
      <c r="AG577" t="str">
        <f t="shared" si="368"/>
        <v/>
      </c>
      <c r="AH577" t="str">
        <f t="shared" si="369"/>
        <v/>
      </c>
      <c r="AI577" t="str">
        <f t="shared" si="370"/>
        <v/>
      </c>
      <c r="AJ577" t="str">
        <f t="shared" si="371"/>
        <v/>
      </c>
      <c r="AK577" t="str">
        <f t="shared" si="372"/>
        <v/>
      </c>
      <c r="AL577" t="str">
        <f t="shared" si="373"/>
        <v/>
      </c>
      <c r="AM577" t="str">
        <f t="shared" si="374"/>
        <v/>
      </c>
      <c r="AN577" t="str">
        <f t="shared" si="375"/>
        <v/>
      </c>
      <c r="AO577" t="str">
        <f t="shared" si="376"/>
        <v/>
      </c>
      <c r="AP577" t="str">
        <f t="shared" si="377"/>
        <v/>
      </c>
      <c r="AQ577" t="str">
        <f t="shared" si="378"/>
        <v/>
      </c>
      <c r="AR577" t="str">
        <f t="shared" si="379"/>
        <v/>
      </c>
      <c r="AS577" t="str">
        <f t="shared" si="380"/>
        <v/>
      </c>
      <c r="AT577" t="str">
        <f t="shared" si="381"/>
        <v/>
      </c>
      <c r="AU577" t="str">
        <f t="shared" si="382"/>
        <v/>
      </c>
      <c r="AV577" t="str">
        <f t="shared" si="383"/>
        <v/>
      </c>
      <c r="AW577" t="str">
        <f t="shared" si="384"/>
        <v/>
      </c>
      <c r="AX577" t="str">
        <f t="shared" si="385"/>
        <v/>
      </c>
      <c r="AY577" t="str">
        <f t="shared" si="386"/>
        <v/>
      </c>
      <c r="AZ577" t="str">
        <f>IF(OR($A577="",$A577&lt;&gt;Ficha!$C$4),"",COUNTIF($A$2:$A577,Ficha!$C$4))</f>
        <v/>
      </c>
    </row>
    <row r="578" spans="1:52">
      <c r="A578" s="7" t="str">
        <f>IF(INDEX(Banco!$A:$A,ROW())="","",INDEX(Banco!$A:$A,ROW()))</f>
        <v/>
      </c>
      <c r="B578" s="7" t="str">
        <f>IF(INDEX(Banco!$B:$B,ROW())="","",INDEX(Banco!$B:$B,ROW()))</f>
        <v/>
      </c>
      <c r="C578" s="7" t="str">
        <f>IF(INDEX(Banco!$C:$C,ROW())="","",INDEX(Banco!$C:$C,ROW()))</f>
        <v/>
      </c>
      <c r="D578" s="8" t="str">
        <f>IF(INDEX(Banco!$D:$D,ROW())="","",INDEX(Banco!$D:$D,ROW()))</f>
        <v/>
      </c>
      <c r="E578" s="8" t="str">
        <f>IF(INDEX(Banco!$E:$E,ROW())="","",INDEX(Banco!$E:$E,ROW()))</f>
        <v/>
      </c>
      <c r="F578" s="9" t="str">
        <f>IF(INDEX(Banco!$F:$F,ROW())="","",INDEX(Banco!$F:$F,ROW()))</f>
        <v/>
      </c>
      <c r="G578" s="9" t="str">
        <f>IF(INDEX(Banco!$G:$G,ROW())="","",INDEX(Banco!$G:$G,ROW()))</f>
        <v/>
      </c>
      <c r="H578" s="7" t="str">
        <f>IF(INDEX(Banco!$H:$H,ROW())="","",INDEX(Banco!$H:$H,ROW()))</f>
        <v/>
      </c>
      <c r="I578" t="str">
        <f t="shared" ref="I578:I641" si="387">IF($T578="","",INT($T578/12)&amp;"a "&amp;MOD($T578,12)&amp;"m")</f>
        <v/>
      </c>
      <c r="J578" s="10" t="str">
        <f t="shared" ref="J578:J641" si="388">IF(OR($F578="",$G578=""),"",ROUND($F578/($G578/100)^2,2))</f>
        <v/>
      </c>
      <c r="K578" s="11" t="str">
        <f t="shared" ref="K578:K641" si="389">IF(OR($S578="",$J578="",$T578="",$T578&lt;0,$T578&gt;228,$Y578=""),"—",ROUND(IF(ABS($AB578)&lt;=3,$AB578,IF($AB578&gt;3,3+($J578-$AD578)/($AD578-$AC578),-3+($J578-$AF578)/($AE578-$AF578))),2))</f>
        <v>—</v>
      </c>
      <c r="L578" t="str">
        <f t="shared" ref="L578:L641" si="390">IF(OR($K578="",$K578="—"),"",IF($T578&lt;=60,IF($K578&lt;-3,"Magreza acentuada",IF($K578&lt;-2,"Magreza",IF($K578&lt;=1,"Eutrofia",IF($K578&lt;=2,"Risco de sobrepeso",IF($K578&lt;=3,"Sobrepeso","Obesidade"))))),IF($K578&lt;-3,"Magreza acentuada",IF($K578&lt;-2,"Magreza",IF($K578&lt;=1,"Eutrofia",IF($K578&lt;=2,"Sobrepeso",IF($K578&lt;=3,"Obesidade","Obesidade grave")))))))</f>
        <v/>
      </c>
      <c r="M578" s="11" t="str">
        <f t="shared" ref="M578:M641" si="391">IF(OR($S578="",$V578="",$T578="",$T578&lt;0,$T578&gt;228,$AG578=""),"—",ROUND(IF($AG578=0,LN($V578/$AH578)/$AI578,((($V578/$AH578)^$AG578)-1)/($AG578*$AI578)),2))</f>
        <v>—</v>
      </c>
      <c r="N578" t="str">
        <f t="shared" ref="N578:N641" si="392">IF(OR($M578="",$M578="—"),"",IF($M578&lt;-3,"Muito baixa",IF($M578&lt;-2,"Baixa","Adequada")))</f>
        <v/>
      </c>
      <c r="O578" s="11" t="str">
        <f t="shared" ref="O578:O641" si="393">IF(OR($S578="",$F578="",$T578="",$T578&lt;0,$T578&gt;120,$AJ578=""),"—",ROUND(IF(ABS($AM578)&lt;=3,$AM578,IF($AM578&gt;3,3+($F578-$AO578)/($AO578-$AN578),-3+($F578-$AQ578)/($AP578-$AQ578))),2))</f>
        <v>—</v>
      </c>
      <c r="P578" t="str">
        <f t="shared" ref="P578:P641" si="394">IF(OR($O578="",$O578="—"),"",IF($O578&lt;-3,"Muito baixo",IF($O578&lt;-2,"Baixo",IF($O578&lt;=2,"Adequado","Elevado"))))</f>
        <v/>
      </c>
      <c r="Q578" s="11" t="str">
        <f t="shared" ref="Q578:Q641" si="395">IF(OR($S578="",$F578="",$T578="",$T578&lt;0,$T578&gt;60,$AR578=""),"—",ROUND(IF(ABS($AU578)&lt;=3,$AU578,IF($AU578&gt;3,3+($F578-$AW578)/($AW578-$AV578),-3+($F578-$AY578)/($AX578-$AY578))),2))</f>
        <v>—</v>
      </c>
      <c r="R578" t="str">
        <f t="shared" ref="R578:R641" si="396">IF(OR($Q578="",$Q578="—"),"",IF($Q578&lt;-3,"Magreza acentuada",IF($Q578&lt;-2,"Magreza",IF($Q578&lt;=1,"Eutrofia",IF($Q578&lt;=2,"Risco de sobrepeso",IF($Q578&lt;=3,"Sobrepeso","Obesidade"))))))</f>
        <v/>
      </c>
      <c r="S578" t="str">
        <f t="shared" ref="S578:S641" si="397">IF($C578="","",IF(UPPER(LEFT($C578,1))="M",1,IF(UPPER(LEFT($C578,1))="F",2,"")))</f>
        <v/>
      </c>
      <c r="T578" t="str">
        <f t="shared" ref="T578:T641" si="398">IF(OR($D578="",$E578=""),"",DATEDIF($D578,$E578,"m"))</f>
        <v/>
      </c>
      <c r="U578" t="str">
        <f t="shared" ref="U578:U641" si="399">IF(OR($D578="",$E578=""),"",$E578-$D578)</f>
        <v/>
      </c>
      <c r="V578" t="str">
        <f t="shared" ref="V578:V641" si="400">IF(OR($G578="",$T578=""),"",IF($T578&lt;24,IF(LEFT(LOWER($H578),4)="em p",$G578+0.7,$G578),IF(LEFT(LOWER($H578),4)="deit",$G578-0.7,$G578)))</f>
        <v/>
      </c>
      <c r="W578" t="str">
        <f t="shared" ref="W578:W641" si="401">IF(OR($S578="",$T578=""),"",$S578*1000000+IF($T578&lt;=60,$U578,$T578))</f>
        <v/>
      </c>
      <c r="X578" t="str">
        <f t="shared" ref="X578:X641" si="402">IF(OR($S578="",$V578="",$T578&gt;60,$T578=""),"",$S578*1000000+ROUND($V578*10,0))</f>
        <v/>
      </c>
      <c r="Y578" t="str">
        <f t="shared" ref="Y578:Y641" si="403">IF($W578="","",IFERROR(INDEX(IF($T578&lt;=60,imc05_l,imc519_l),MATCH($W578,IF($T578&lt;=60,imc05_k,imc519_k),1)),""))</f>
        <v/>
      </c>
      <c r="Z578" t="str">
        <f t="shared" ref="Z578:Z641" si="404">IF($W578="","",IFERROR(INDEX(IF($T578&lt;=60,imc05_m,imc519_m),MATCH($W578,IF($T578&lt;=60,imc05_k,imc519_k),1)),""))</f>
        <v/>
      </c>
      <c r="AA578" t="str">
        <f t="shared" ref="AA578:AA641" si="405">IF($W578="","",IFERROR(INDEX(IF($T578&lt;=60,imc05_s,imc519_s),MATCH($W578,IF($T578&lt;=60,imc05_k,imc519_k),1)),""))</f>
        <v/>
      </c>
      <c r="AB578" t="str">
        <f t="shared" ref="AB578:AB641" si="406">IF($Y578="","",IF($Y578=0,LN($J578/$Z578)/$AA578,((($J578/$Z578)^$Y578)-1)/($Y578*$AA578)))</f>
        <v/>
      </c>
      <c r="AC578" t="str">
        <f t="shared" ref="AC578:AC641" si="407">IF($Y578="","",IF($Y578=0,$Z578*EXP($AA578*2),$Z578*(1+$Y578*$AA578*2)^(1/$Y578)))</f>
        <v/>
      </c>
      <c r="AD578" t="str">
        <f t="shared" ref="AD578:AD641" si="408">IF($Y578="","",IF($Y578=0,$Z578*EXP($AA578*3),$Z578*(1+$Y578*$AA578*3)^(1/$Y578)))</f>
        <v/>
      </c>
      <c r="AE578" t="str">
        <f t="shared" ref="AE578:AE641" si="409">IF($Y578="","",IF($Y578=0,$Z578*EXP($AA578*-2),$Z578*(1+$Y578*$AA578*-2)^(1/$Y578)))</f>
        <v/>
      </c>
      <c r="AF578" t="str">
        <f t="shared" ref="AF578:AF641" si="410">IF($Y578="","",IF($Y578=0,$Z578*EXP($AA578*-3),$Z578*(1+$Y578*$AA578*-3)^(1/$Y578)))</f>
        <v/>
      </c>
      <c r="AG578" t="str">
        <f t="shared" ref="AG578:AG641" si="411">IF($W578="","",IFERROR(INDEX(IF($T578&lt;=60,est05_l,est519_l),MATCH($W578,IF($T578&lt;=60,est05_k,est519_k),1)),""))</f>
        <v/>
      </c>
      <c r="AH578" t="str">
        <f t="shared" ref="AH578:AH641" si="412">IF($W578="","",IFERROR(INDEX(IF($T578&lt;=60,est05_m,est519_m),MATCH($W578,IF($T578&lt;=60,est05_k,est519_k),1)),""))</f>
        <v/>
      </c>
      <c r="AI578" t="str">
        <f t="shared" ref="AI578:AI641" si="413">IF($W578="","",IFERROR(INDEX(IF($T578&lt;=60,est05_s,est519_s),MATCH($W578,IF($T578&lt;=60,est05_k,est519_k),1)),""))</f>
        <v/>
      </c>
      <c r="AJ578" t="str">
        <f t="shared" ref="AJ578:AJ641" si="414">IF($W578="","",IFERROR(INDEX(IF($T578&lt;=60,peso05_l,peso510_l),MATCH($W578,IF($T578&lt;=60,peso05_k,peso510_k),1)),""))</f>
        <v/>
      </c>
      <c r="AK578" t="str">
        <f t="shared" ref="AK578:AK641" si="415">IF($W578="","",IFERROR(INDEX(IF($T578&lt;=60,peso05_m,peso510_m),MATCH($W578,IF($T578&lt;=60,peso05_k,peso510_k),1)),""))</f>
        <v/>
      </c>
      <c r="AL578" t="str">
        <f t="shared" ref="AL578:AL641" si="416">IF($W578="","",IFERROR(INDEX(IF($T578&lt;=60,peso05_s,peso510_s),MATCH($W578,IF($T578&lt;=60,peso05_k,peso510_k),1)),""))</f>
        <v/>
      </c>
      <c r="AM578" t="str">
        <f t="shared" ref="AM578:AM641" si="417">IF($AJ578="","",IF($AJ578=0,LN($F578/$AK578)/$AL578,((($F578/$AK578)^$AJ578)-1)/($AJ578*$AL578)))</f>
        <v/>
      </c>
      <c r="AN578" t="str">
        <f t="shared" ref="AN578:AN641" si="418">IF($AJ578="","",IF($AJ578=0,$AK578*EXP($AL578*2),$AK578*(1+$AJ578*$AL578*2)^(1/$AJ578)))</f>
        <v/>
      </c>
      <c r="AO578" t="str">
        <f t="shared" ref="AO578:AO641" si="419">IF($AJ578="","",IF($AJ578=0,$AK578*EXP($AL578*3),$AK578*(1+$AJ578*$AL578*3)^(1/$AJ578)))</f>
        <v/>
      </c>
      <c r="AP578" t="str">
        <f t="shared" ref="AP578:AP641" si="420">IF($AJ578="","",IF($AJ578=0,$AK578*EXP($AL578*-2),$AK578*(1+$AJ578*$AL578*-2)^(1/$AJ578)))</f>
        <v/>
      </c>
      <c r="AQ578" t="str">
        <f t="shared" ref="AQ578:AQ641" si="421">IF($AJ578="","",IF($AJ578=0,$AK578*EXP($AL578*-3),$AK578*(1+$AJ578*$AL578*-3)^(1/$AJ578)))</f>
        <v/>
      </c>
      <c r="AR578" t="str">
        <f t="shared" ref="AR578:AR641" si="422">IF(OR($X578="",$T578&gt;60),"",IFERROR(INDEX(IF($T578&lt;24,pcomp_l,palt_l),MATCH($X578,IF($T578&lt;24,pcomp_k,palt_k),1)),""))</f>
        <v/>
      </c>
      <c r="AS578" t="str">
        <f t="shared" ref="AS578:AS641" si="423">IF(OR($X578="",$T578&gt;60),"",IFERROR(INDEX(IF($T578&lt;24,pcomp_m,palt_m),MATCH($X578,IF($T578&lt;24,pcomp_k,palt_k),1)),""))</f>
        <v/>
      </c>
      <c r="AT578" t="str">
        <f t="shared" ref="AT578:AT641" si="424">IF(OR($X578="",$T578&gt;60),"",IFERROR(INDEX(IF($T578&lt;24,pcomp_s,palt_s),MATCH($X578,IF($T578&lt;24,pcomp_k,palt_k),1)),""))</f>
        <v/>
      </c>
      <c r="AU578" t="str">
        <f t="shared" ref="AU578:AU641" si="425">IF($AR578="","",IF($AR578=0,LN($F578/$AS578)/$AT578,((($F578/$AS578)^$AR578)-1)/($AR578*$AT578)))</f>
        <v/>
      </c>
      <c r="AV578" t="str">
        <f t="shared" ref="AV578:AV641" si="426">IF($AR578="","",IF($AR578=0,$AS578*EXP($AT578*2),$AS578*(1+$AR578*$AT578*2)^(1/$AR578)))</f>
        <v/>
      </c>
      <c r="AW578" t="str">
        <f t="shared" ref="AW578:AW641" si="427">IF($AR578="","",IF($AR578=0,$AS578*EXP($AT578*3),$AS578*(1+$AR578*$AT578*3)^(1/$AR578)))</f>
        <v/>
      </c>
      <c r="AX578" t="str">
        <f t="shared" ref="AX578:AX641" si="428">IF($AR578="","",IF($AR578=0,$AS578*EXP($AT578*-2),$AS578*(1+$AR578*$AT578*-2)^(1/$AR578)))</f>
        <v/>
      </c>
      <c r="AY578" t="str">
        <f t="shared" ref="AY578:AY641" si="429">IF($AR578="","",IF($AR578=0,$AS578*EXP($AT578*-3),$AS578*(1+$AR578*$AT578*-3)^(1/$AR578)))</f>
        <v/>
      </c>
      <c r="AZ578" t="str">
        <f>IF(OR($A578="",$A578&lt;&gt;Ficha!$C$4),"",COUNTIF($A$2:$A578,Ficha!$C$4))</f>
        <v/>
      </c>
    </row>
    <row r="579" spans="1:52">
      <c r="A579" s="7" t="str">
        <f>IF(INDEX(Banco!$A:$A,ROW())="","",INDEX(Banco!$A:$A,ROW()))</f>
        <v/>
      </c>
      <c r="B579" s="7" t="str">
        <f>IF(INDEX(Banco!$B:$B,ROW())="","",INDEX(Banco!$B:$B,ROW()))</f>
        <v/>
      </c>
      <c r="C579" s="7" t="str">
        <f>IF(INDEX(Banco!$C:$C,ROW())="","",INDEX(Banco!$C:$C,ROW()))</f>
        <v/>
      </c>
      <c r="D579" s="8" t="str">
        <f>IF(INDEX(Banco!$D:$D,ROW())="","",INDEX(Banco!$D:$D,ROW()))</f>
        <v/>
      </c>
      <c r="E579" s="8" t="str">
        <f>IF(INDEX(Banco!$E:$E,ROW())="","",INDEX(Banco!$E:$E,ROW()))</f>
        <v/>
      </c>
      <c r="F579" s="9" t="str">
        <f>IF(INDEX(Banco!$F:$F,ROW())="","",INDEX(Banco!$F:$F,ROW()))</f>
        <v/>
      </c>
      <c r="G579" s="9" t="str">
        <f>IF(INDEX(Banco!$G:$G,ROW())="","",INDEX(Banco!$G:$G,ROW()))</f>
        <v/>
      </c>
      <c r="H579" s="7" t="str">
        <f>IF(INDEX(Banco!$H:$H,ROW())="","",INDEX(Banco!$H:$H,ROW()))</f>
        <v/>
      </c>
      <c r="I579" t="str">
        <f t="shared" si="387"/>
        <v/>
      </c>
      <c r="J579" s="10" t="str">
        <f t="shared" si="388"/>
        <v/>
      </c>
      <c r="K579" s="11" t="str">
        <f t="shared" si="389"/>
        <v>—</v>
      </c>
      <c r="L579" t="str">
        <f t="shared" si="390"/>
        <v/>
      </c>
      <c r="M579" s="11" t="str">
        <f t="shared" si="391"/>
        <v>—</v>
      </c>
      <c r="N579" t="str">
        <f t="shared" si="392"/>
        <v/>
      </c>
      <c r="O579" s="11" t="str">
        <f t="shared" si="393"/>
        <v>—</v>
      </c>
      <c r="P579" t="str">
        <f t="shared" si="394"/>
        <v/>
      </c>
      <c r="Q579" s="11" t="str">
        <f t="shared" si="395"/>
        <v>—</v>
      </c>
      <c r="R579" t="str">
        <f t="shared" si="396"/>
        <v/>
      </c>
      <c r="S579" t="str">
        <f t="shared" si="397"/>
        <v/>
      </c>
      <c r="T579" t="str">
        <f t="shared" si="398"/>
        <v/>
      </c>
      <c r="U579" t="str">
        <f t="shared" si="399"/>
        <v/>
      </c>
      <c r="V579" t="str">
        <f t="shared" si="400"/>
        <v/>
      </c>
      <c r="W579" t="str">
        <f t="shared" si="401"/>
        <v/>
      </c>
      <c r="X579" t="str">
        <f t="shared" si="402"/>
        <v/>
      </c>
      <c r="Y579" t="str">
        <f t="shared" si="403"/>
        <v/>
      </c>
      <c r="Z579" t="str">
        <f t="shared" si="404"/>
        <v/>
      </c>
      <c r="AA579" t="str">
        <f t="shared" si="405"/>
        <v/>
      </c>
      <c r="AB579" t="str">
        <f t="shared" si="406"/>
        <v/>
      </c>
      <c r="AC579" t="str">
        <f t="shared" si="407"/>
        <v/>
      </c>
      <c r="AD579" t="str">
        <f t="shared" si="408"/>
        <v/>
      </c>
      <c r="AE579" t="str">
        <f t="shared" si="409"/>
        <v/>
      </c>
      <c r="AF579" t="str">
        <f t="shared" si="410"/>
        <v/>
      </c>
      <c r="AG579" t="str">
        <f t="shared" si="411"/>
        <v/>
      </c>
      <c r="AH579" t="str">
        <f t="shared" si="412"/>
        <v/>
      </c>
      <c r="AI579" t="str">
        <f t="shared" si="413"/>
        <v/>
      </c>
      <c r="AJ579" t="str">
        <f t="shared" si="414"/>
        <v/>
      </c>
      <c r="AK579" t="str">
        <f t="shared" si="415"/>
        <v/>
      </c>
      <c r="AL579" t="str">
        <f t="shared" si="416"/>
        <v/>
      </c>
      <c r="AM579" t="str">
        <f t="shared" si="417"/>
        <v/>
      </c>
      <c r="AN579" t="str">
        <f t="shared" si="418"/>
        <v/>
      </c>
      <c r="AO579" t="str">
        <f t="shared" si="419"/>
        <v/>
      </c>
      <c r="AP579" t="str">
        <f t="shared" si="420"/>
        <v/>
      </c>
      <c r="AQ579" t="str">
        <f t="shared" si="421"/>
        <v/>
      </c>
      <c r="AR579" t="str">
        <f t="shared" si="422"/>
        <v/>
      </c>
      <c r="AS579" t="str">
        <f t="shared" si="423"/>
        <v/>
      </c>
      <c r="AT579" t="str">
        <f t="shared" si="424"/>
        <v/>
      </c>
      <c r="AU579" t="str">
        <f t="shared" si="425"/>
        <v/>
      </c>
      <c r="AV579" t="str">
        <f t="shared" si="426"/>
        <v/>
      </c>
      <c r="AW579" t="str">
        <f t="shared" si="427"/>
        <v/>
      </c>
      <c r="AX579" t="str">
        <f t="shared" si="428"/>
        <v/>
      </c>
      <c r="AY579" t="str">
        <f t="shared" si="429"/>
        <v/>
      </c>
      <c r="AZ579" t="str">
        <f>IF(OR($A579="",$A579&lt;&gt;Ficha!$C$4),"",COUNTIF($A$2:$A579,Ficha!$C$4))</f>
        <v/>
      </c>
    </row>
    <row r="580" spans="1:52">
      <c r="A580" s="7" t="str">
        <f>IF(INDEX(Banco!$A:$A,ROW())="","",INDEX(Banco!$A:$A,ROW()))</f>
        <v/>
      </c>
      <c r="B580" s="7" t="str">
        <f>IF(INDEX(Banco!$B:$B,ROW())="","",INDEX(Banco!$B:$B,ROW()))</f>
        <v/>
      </c>
      <c r="C580" s="7" t="str">
        <f>IF(INDEX(Banco!$C:$C,ROW())="","",INDEX(Banco!$C:$C,ROW()))</f>
        <v/>
      </c>
      <c r="D580" s="8" t="str">
        <f>IF(INDEX(Banco!$D:$D,ROW())="","",INDEX(Banco!$D:$D,ROW()))</f>
        <v/>
      </c>
      <c r="E580" s="8" t="str">
        <f>IF(INDEX(Banco!$E:$E,ROW())="","",INDEX(Banco!$E:$E,ROW()))</f>
        <v/>
      </c>
      <c r="F580" s="9" t="str">
        <f>IF(INDEX(Banco!$F:$F,ROW())="","",INDEX(Banco!$F:$F,ROW()))</f>
        <v/>
      </c>
      <c r="G580" s="9" t="str">
        <f>IF(INDEX(Banco!$G:$G,ROW())="","",INDEX(Banco!$G:$G,ROW()))</f>
        <v/>
      </c>
      <c r="H580" s="7" t="str">
        <f>IF(INDEX(Banco!$H:$H,ROW())="","",INDEX(Banco!$H:$H,ROW()))</f>
        <v/>
      </c>
      <c r="I580" t="str">
        <f t="shared" si="387"/>
        <v/>
      </c>
      <c r="J580" s="10" t="str">
        <f t="shared" si="388"/>
        <v/>
      </c>
      <c r="K580" s="11" t="str">
        <f t="shared" si="389"/>
        <v>—</v>
      </c>
      <c r="L580" t="str">
        <f t="shared" si="390"/>
        <v/>
      </c>
      <c r="M580" s="11" t="str">
        <f t="shared" si="391"/>
        <v>—</v>
      </c>
      <c r="N580" t="str">
        <f t="shared" si="392"/>
        <v/>
      </c>
      <c r="O580" s="11" t="str">
        <f t="shared" si="393"/>
        <v>—</v>
      </c>
      <c r="P580" t="str">
        <f t="shared" si="394"/>
        <v/>
      </c>
      <c r="Q580" s="11" t="str">
        <f t="shared" si="395"/>
        <v>—</v>
      </c>
      <c r="R580" t="str">
        <f t="shared" si="396"/>
        <v/>
      </c>
      <c r="S580" t="str">
        <f t="shared" si="397"/>
        <v/>
      </c>
      <c r="T580" t="str">
        <f t="shared" si="398"/>
        <v/>
      </c>
      <c r="U580" t="str">
        <f t="shared" si="399"/>
        <v/>
      </c>
      <c r="V580" t="str">
        <f t="shared" si="400"/>
        <v/>
      </c>
      <c r="W580" t="str">
        <f t="shared" si="401"/>
        <v/>
      </c>
      <c r="X580" t="str">
        <f t="shared" si="402"/>
        <v/>
      </c>
      <c r="Y580" t="str">
        <f t="shared" si="403"/>
        <v/>
      </c>
      <c r="Z580" t="str">
        <f t="shared" si="404"/>
        <v/>
      </c>
      <c r="AA580" t="str">
        <f t="shared" si="405"/>
        <v/>
      </c>
      <c r="AB580" t="str">
        <f t="shared" si="406"/>
        <v/>
      </c>
      <c r="AC580" t="str">
        <f t="shared" si="407"/>
        <v/>
      </c>
      <c r="AD580" t="str">
        <f t="shared" si="408"/>
        <v/>
      </c>
      <c r="AE580" t="str">
        <f t="shared" si="409"/>
        <v/>
      </c>
      <c r="AF580" t="str">
        <f t="shared" si="410"/>
        <v/>
      </c>
      <c r="AG580" t="str">
        <f t="shared" si="411"/>
        <v/>
      </c>
      <c r="AH580" t="str">
        <f t="shared" si="412"/>
        <v/>
      </c>
      <c r="AI580" t="str">
        <f t="shared" si="413"/>
        <v/>
      </c>
      <c r="AJ580" t="str">
        <f t="shared" si="414"/>
        <v/>
      </c>
      <c r="AK580" t="str">
        <f t="shared" si="415"/>
        <v/>
      </c>
      <c r="AL580" t="str">
        <f t="shared" si="416"/>
        <v/>
      </c>
      <c r="AM580" t="str">
        <f t="shared" si="417"/>
        <v/>
      </c>
      <c r="AN580" t="str">
        <f t="shared" si="418"/>
        <v/>
      </c>
      <c r="AO580" t="str">
        <f t="shared" si="419"/>
        <v/>
      </c>
      <c r="AP580" t="str">
        <f t="shared" si="420"/>
        <v/>
      </c>
      <c r="AQ580" t="str">
        <f t="shared" si="421"/>
        <v/>
      </c>
      <c r="AR580" t="str">
        <f t="shared" si="422"/>
        <v/>
      </c>
      <c r="AS580" t="str">
        <f t="shared" si="423"/>
        <v/>
      </c>
      <c r="AT580" t="str">
        <f t="shared" si="424"/>
        <v/>
      </c>
      <c r="AU580" t="str">
        <f t="shared" si="425"/>
        <v/>
      </c>
      <c r="AV580" t="str">
        <f t="shared" si="426"/>
        <v/>
      </c>
      <c r="AW580" t="str">
        <f t="shared" si="427"/>
        <v/>
      </c>
      <c r="AX580" t="str">
        <f t="shared" si="428"/>
        <v/>
      </c>
      <c r="AY580" t="str">
        <f t="shared" si="429"/>
        <v/>
      </c>
      <c r="AZ580" t="str">
        <f>IF(OR($A580="",$A580&lt;&gt;Ficha!$C$4),"",COUNTIF($A$2:$A580,Ficha!$C$4))</f>
        <v/>
      </c>
    </row>
    <row r="581" spans="1:52">
      <c r="A581" s="7" t="str">
        <f>IF(INDEX(Banco!$A:$A,ROW())="","",INDEX(Banco!$A:$A,ROW()))</f>
        <v/>
      </c>
      <c r="B581" s="7" t="str">
        <f>IF(INDEX(Banco!$B:$B,ROW())="","",INDEX(Banco!$B:$B,ROW()))</f>
        <v/>
      </c>
      <c r="C581" s="7" t="str">
        <f>IF(INDEX(Banco!$C:$C,ROW())="","",INDEX(Banco!$C:$C,ROW()))</f>
        <v/>
      </c>
      <c r="D581" s="8" t="str">
        <f>IF(INDEX(Banco!$D:$D,ROW())="","",INDEX(Banco!$D:$D,ROW()))</f>
        <v/>
      </c>
      <c r="E581" s="8" t="str">
        <f>IF(INDEX(Banco!$E:$E,ROW())="","",INDEX(Banco!$E:$E,ROW()))</f>
        <v/>
      </c>
      <c r="F581" s="9" t="str">
        <f>IF(INDEX(Banco!$F:$F,ROW())="","",INDEX(Banco!$F:$F,ROW()))</f>
        <v/>
      </c>
      <c r="G581" s="9" t="str">
        <f>IF(INDEX(Banco!$G:$G,ROW())="","",INDEX(Banco!$G:$G,ROW()))</f>
        <v/>
      </c>
      <c r="H581" s="7" t="str">
        <f>IF(INDEX(Banco!$H:$H,ROW())="","",INDEX(Banco!$H:$H,ROW()))</f>
        <v/>
      </c>
      <c r="I581" t="str">
        <f t="shared" si="387"/>
        <v/>
      </c>
      <c r="J581" s="10" t="str">
        <f t="shared" si="388"/>
        <v/>
      </c>
      <c r="K581" s="11" t="str">
        <f t="shared" si="389"/>
        <v>—</v>
      </c>
      <c r="L581" t="str">
        <f t="shared" si="390"/>
        <v/>
      </c>
      <c r="M581" s="11" t="str">
        <f t="shared" si="391"/>
        <v>—</v>
      </c>
      <c r="N581" t="str">
        <f t="shared" si="392"/>
        <v/>
      </c>
      <c r="O581" s="11" t="str">
        <f t="shared" si="393"/>
        <v>—</v>
      </c>
      <c r="P581" t="str">
        <f t="shared" si="394"/>
        <v/>
      </c>
      <c r="Q581" s="11" t="str">
        <f t="shared" si="395"/>
        <v>—</v>
      </c>
      <c r="R581" t="str">
        <f t="shared" si="396"/>
        <v/>
      </c>
      <c r="S581" t="str">
        <f t="shared" si="397"/>
        <v/>
      </c>
      <c r="T581" t="str">
        <f t="shared" si="398"/>
        <v/>
      </c>
      <c r="U581" t="str">
        <f t="shared" si="399"/>
        <v/>
      </c>
      <c r="V581" t="str">
        <f t="shared" si="400"/>
        <v/>
      </c>
      <c r="W581" t="str">
        <f t="shared" si="401"/>
        <v/>
      </c>
      <c r="X581" t="str">
        <f t="shared" si="402"/>
        <v/>
      </c>
      <c r="Y581" t="str">
        <f t="shared" si="403"/>
        <v/>
      </c>
      <c r="Z581" t="str">
        <f t="shared" si="404"/>
        <v/>
      </c>
      <c r="AA581" t="str">
        <f t="shared" si="405"/>
        <v/>
      </c>
      <c r="AB581" t="str">
        <f t="shared" si="406"/>
        <v/>
      </c>
      <c r="AC581" t="str">
        <f t="shared" si="407"/>
        <v/>
      </c>
      <c r="AD581" t="str">
        <f t="shared" si="408"/>
        <v/>
      </c>
      <c r="AE581" t="str">
        <f t="shared" si="409"/>
        <v/>
      </c>
      <c r="AF581" t="str">
        <f t="shared" si="410"/>
        <v/>
      </c>
      <c r="AG581" t="str">
        <f t="shared" si="411"/>
        <v/>
      </c>
      <c r="AH581" t="str">
        <f t="shared" si="412"/>
        <v/>
      </c>
      <c r="AI581" t="str">
        <f t="shared" si="413"/>
        <v/>
      </c>
      <c r="AJ581" t="str">
        <f t="shared" si="414"/>
        <v/>
      </c>
      <c r="AK581" t="str">
        <f t="shared" si="415"/>
        <v/>
      </c>
      <c r="AL581" t="str">
        <f t="shared" si="416"/>
        <v/>
      </c>
      <c r="AM581" t="str">
        <f t="shared" si="417"/>
        <v/>
      </c>
      <c r="AN581" t="str">
        <f t="shared" si="418"/>
        <v/>
      </c>
      <c r="AO581" t="str">
        <f t="shared" si="419"/>
        <v/>
      </c>
      <c r="AP581" t="str">
        <f t="shared" si="420"/>
        <v/>
      </c>
      <c r="AQ581" t="str">
        <f t="shared" si="421"/>
        <v/>
      </c>
      <c r="AR581" t="str">
        <f t="shared" si="422"/>
        <v/>
      </c>
      <c r="AS581" t="str">
        <f t="shared" si="423"/>
        <v/>
      </c>
      <c r="AT581" t="str">
        <f t="shared" si="424"/>
        <v/>
      </c>
      <c r="AU581" t="str">
        <f t="shared" si="425"/>
        <v/>
      </c>
      <c r="AV581" t="str">
        <f t="shared" si="426"/>
        <v/>
      </c>
      <c r="AW581" t="str">
        <f t="shared" si="427"/>
        <v/>
      </c>
      <c r="AX581" t="str">
        <f t="shared" si="428"/>
        <v/>
      </c>
      <c r="AY581" t="str">
        <f t="shared" si="429"/>
        <v/>
      </c>
      <c r="AZ581" t="str">
        <f>IF(OR($A581="",$A581&lt;&gt;Ficha!$C$4),"",COUNTIF($A$2:$A581,Ficha!$C$4))</f>
        <v/>
      </c>
    </row>
    <row r="582" spans="1:52">
      <c r="A582" s="7" t="str">
        <f>IF(INDEX(Banco!$A:$A,ROW())="","",INDEX(Banco!$A:$A,ROW()))</f>
        <v/>
      </c>
      <c r="B582" s="7" t="str">
        <f>IF(INDEX(Banco!$B:$B,ROW())="","",INDEX(Banco!$B:$B,ROW()))</f>
        <v/>
      </c>
      <c r="C582" s="7" t="str">
        <f>IF(INDEX(Banco!$C:$C,ROW())="","",INDEX(Banco!$C:$C,ROW()))</f>
        <v/>
      </c>
      <c r="D582" s="8" t="str">
        <f>IF(INDEX(Banco!$D:$D,ROW())="","",INDEX(Banco!$D:$D,ROW()))</f>
        <v/>
      </c>
      <c r="E582" s="8" t="str">
        <f>IF(INDEX(Banco!$E:$E,ROW())="","",INDEX(Banco!$E:$E,ROW()))</f>
        <v/>
      </c>
      <c r="F582" s="9" t="str">
        <f>IF(INDEX(Banco!$F:$F,ROW())="","",INDEX(Banco!$F:$F,ROW()))</f>
        <v/>
      </c>
      <c r="G582" s="9" t="str">
        <f>IF(INDEX(Banco!$G:$G,ROW())="","",INDEX(Banco!$G:$G,ROW()))</f>
        <v/>
      </c>
      <c r="H582" s="7" t="str">
        <f>IF(INDEX(Banco!$H:$H,ROW())="","",INDEX(Banco!$H:$H,ROW()))</f>
        <v/>
      </c>
      <c r="I582" t="str">
        <f t="shared" si="387"/>
        <v/>
      </c>
      <c r="J582" s="10" t="str">
        <f t="shared" si="388"/>
        <v/>
      </c>
      <c r="K582" s="11" t="str">
        <f t="shared" si="389"/>
        <v>—</v>
      </c>
      <c r="L582" t="str">
        <f t="shared" si="390"/>
        <v/>
      </c>
      <c r="M582" s="11" t="str">
        <f t="shared" si="391"/>
        <v>—</v>
      </c>
      <c r="N582" t="str">
        <f t="shared" si="392"/>
        <v/>
      </c>
      <c r="O582" s="11" t="str">
        <f t="shared" si="393"/>
        <v>—</v>
      </c>
      <c r="P582" t="str">
        <f t="shared" si="394"/>
        <v/>
      </c>
      <c r="Q582" s="11" t="str">
        <f t="shared" si="395"/>
        <v>—</v>
      </c>
      <c r="R582" t="str">
        <f t="shared" si="396"/>
        <v/>
      </c>
      <c r="S582" t="str">
        <f t="shared" si="397"/>
        <v/>
      </c>
      <c r="T582" t="str">
        <f t="shared" si="398"/>
        <v/>
      </c>
      <c r="U582" t="str">
        <f t="shared" si="399"/>
        <v/>
      </c>
      <c r="V582" t="str">
        <f t="shared" si="400"/>
        <v/>
      </c>
      <c r="W582" t="str">
        <f t="shared" si="401"/>
        <v/>
      </c>
      <c r="X582" t="str">
        <f t="shared" si="402"/>
        <v/>
      </c>
      <c r="Y582" t="str">
        <f t="shared" si="403"/>
        <v/>
      </c>
      <c r="Z582" t="str">
        <f t="shared" si="404"/>
        <v/>
      </c>
      <c r="AA582" t="str">
        <f t="shared" si="405"/>
        <v/>
      </c>
      <c r="AB582" t="str">
        <f t="shared" si="406"/>
        <v/>
      </c>
      <c r="AC582" t="str">
        <f t="shared" si="407"/>
        <v/>
      </c>
      <c r="AD582" t="str">
        <f t="shared" si="408"/>
        <v/>
      </c>
      <c r="AE582" t="str">
        <f t="shared" si="409"/>
        <v/>
      </c>
      <c r="AF582" t="str">
        <f t="shared" si="410"/>
        <v/>
      </c>
      <c r="AG582" t="str">
        <f t="shared" si="411"/>
        <v/>
      </c>
      <c r="AH582" t="str">
        <f t="shared" si="412"/>
        <v/>
      </c>
      <c r="AI582" t="str">
        <f t="shared" si="413"/>
        <v/>
      </c>
      <c r="AJ582" t="str">
        <f t="shared" si="414"/>
        <v/>
      </c>
      <c r="AK582" t="str">
        <f t="shared" si="415"/>
        <v/>
      </c>
      <c r="AL582" t="str">
        <f t="shared" si="416"/>
        <v/>
      </c>
      <c r="AM582" t="str">
        <f t="shared" si="417"/>
        <v/>
      </c>
      <c r="AN582" t="str">
        <f t="shared" si="418"/>
        <v/>
      </c>
      <c r="AO582" t="str">
        <f t="shared" si="419"/>
        <v/>
      </c>
      <c r="AP582" t="str">
        <f t="shared" si="420"/>
        <v/>
      </c>
      <c r="AQ582" t="str">
        <f t="shared" si="421"/>
        <v/>
      </c>
      <c r="AR582" t="str">
        <f t="shared" si="422"/>
        <v/>
      </c>
      <c r="AS582" t="str">
        <f t="shared" si="423"/>
        <v/>
      </c>
      <c r="AT582" t="str">
        <f t="shared" si="424"/>
        <v/>
      </c>
      <c r="AU582" t="str">
        <f t="shared" si="425"/>
        <v/>
      </c>
      <c r="AV582" t="str">
        <f t="shared" si="426"/>
        <v/>
      </c>
      <c r="AW582" t="str">
        <f t="shared" si="427"/>
        <v/>
      </c>
      <c r="AX582" t="str">
        <f t="shared" si="428"/>
        <v/>
      </c>
      <c r="AY582" t="str">
        <f t="shared" si="429"/>
        <v/>
      </c>
      <c r="AZ582" t="str">
        <f>IF(OR($A582="",$A582&lt;&gt;Ficha!$C$4),"",COUNTIF($A$2:$A582,Ficha!$C$4))</f>
        <v/>
      </c>
    </row>
    <row r="583" spans="1:52">
      <c r="A583" s="7" t="str">
        <f>IF(INDEX(Banco!$A:$A,ROW())="","",INDEX(Banco!$A:$A,ROW()))</f>
        <v/>
      </c>
      <c r="B583" s="7" t="str">
        <f>IF(INDEX(Banco!$B:$B,ROW())="","",INDEX(Banco!$B:$B,ROW()))</f>
        <v/>
      </c>
      <c r="C583" s="7" t="str">
        <f>IF(INDEX(Banco!$C:$C,ROW())="","",INDEX(Banco!$C:$C,ROW()))</f>
        <v/>
      </c>
      <c r="D583" s="8" t="str">
        <f>IF(INDEX(Banco!$D:$D,ROW())="","",INDEX(Banco!$D:$D,ROW()))</f>
        <v/>
      </c>
      <c r="E583" s="8" t="str">
        <f>IF(INDEX(Banco!$E:$E,ROW())="","",INDEX(Banco!$E:$E,ROW()))</f>
        <v/>
      </c>
      <c r="F583" s="9" t="str">
        <f>IF(INDEX(Banco!$F:$F,ROW())="","",INDEX(Banco!$F:$F,ROW()))</f>
        <v/>
      </c>
      <c r="G583" s="9" t="str">
        <f>IF(INDEX(Banco!$G:$G,ROW())="","",INDEX(Banco!$G:$G,ROW()))</f>
        <v/>
      </c>
      <c r="H583" s="7" t="str">
        <f>IF(INDEX(Banco!$H:$H,ROW())="","",INDEX(Banco!$H:$H,ROW()))</f>
        <v/>
      </c>
      <c r="I583" t="str">
        <f t="shared" si="387"/>
        <v/>
      </c>
      <c r="J583" s="10" t="str">
        <f t="shared" si="388"/>
        <v/>
      </c>
      <c r="K583" s="11" t="str">
        <f t="shared" si="389"/>
        <v>—</v>
      </c>
      <c r="L583" t="str">
        <f t="shared" si="390"/>
        <v/>
      </c>
      <c r="M583" s="11" t="str">
        <f t="shared" si="391"/>
        <v>—</v>
      </c>
      <c r="N583" t="str">
        <f t="shared" si="392"/>
        <v/>
      </c>
      <c r="O583" s="11" t="str">
        <f t="shared" si="393"/>
        <v>—</v>
      </c>
      <c r="P583" t="str">
        <f t="shared" si="394"/>
        <v/>
      </c>
      <c r="Q583" s="11" t="str">
        <f t="shared" si="395"/>
        <v>—</v>
      </c>
      <c r="R583" t="str">
        <f t="shared" si="396"/>
        <v/>
      </c>
      <c r="S583" t="str">
        <f t="shared" si="397"/>
        <v/>
      </c>
      <c r="T583" t="str">
        <f t="shared" si="398"/>
        <v/>
      </c>
      <c r="U583" t="str">
        <f t="shared" si="399"/>
        <v/>
      </c>
      <c r="V583" t="str">
        <f t="shared" si="400"/>
        <v/>
      </c>
      <c r="W583" t="str">
        <f t="shared" si="401"/>
        <v/>
      </c>
      <c r="X583" t="str">
        <f t="shared" si="402"/>
        <v/>
      </c>
      <c r="Y583" t="str">
        <f t="shared" si="403"/>
        <v/>
      </c>
      <c r="Z583" t="str">
        <f t="shared" si="404"/>
        <v/>
      </c>
      <c r="AA583" t="str">
        <f t="shared" si="405"/>
        <v/>
      </c>
      <c r="AB583" t="str">
        <f t="shared" si="406"/>
        <v/>
      </c>
      <c r="AC583" t="str">
        <f t="shared" si="407"/>
        <v/>
      </c>
      <c r="AD583" t="str">
        <f t="shared" si="408"/>
        <v/>
      </c>
      <c r="AE583" t="str">
        <f t="shared" si="409"/>
        <v/>
      </c>
      <c r="AF583" t="str">
        <f t="shared" si="410"/>
        <v/>
      </c>
      <c r="AG583" t="str">
        <f t="shared" si="411"/>
        <v/>
      </c>
      <c r="AH583" t="str">
        <f t="shared" si="412"/>
        <v/>
      </c>
      <c r="AI583" t="str">
        <f t="shared" si="413"/>
        <v/>
      </c>
      <c r="AJ583" t="str">
        <f t="shared" si="414"/>
        <v/>
      </c>
      <c r="AK583" t="str">
        <f t="shared" si="415"/>
        <v/>
      </c>
      <c r="AL583" t="str">
        <f t="shared" si="416"/>
        <v/>
      </c>
      <c r="AM583" t="str">
        <f t="shared" si="417"/>
        <v/>
      </c>
      <c r="AN583" t="str">
        <f t="shared" si="418"/>
        <v/>
      </c>
      <c r="AO583" t="str">
        <f t="shared" si="419"/>
        <v/>
      </c>
      <c r="AP583" t="str">
        <f t="shared" si="420"/>
        <v/>
      </c>
      <c r="AQ583" t="str">
        <f t="shared" si="421"/>
        <v/>
      </c>
      <c r="AR583" t="str">
        <f t="shared" si="422"/>
        <v/>
      </c>
      <c r="AS583" t="str">
        <f t="shared" si="423"/>
        <v/>
      </c>
      <c r="AT583" t="str">
        <f t="shared" si="424"/>
        <v/>
      </c>
      <c r="AU583" t="str">
        <f t="shared" si="425"/>
        <v/>
      </c>
      <c r="AV583" t="str">
        <f t="shared" si="426"/>
        <v/>
      </c>
      <c r="AW583" t="str">
        <f t="shared" si="427"/>
        <v/>
      </c>
      <c r="AX583" t="str">
        <f t="shared" si="428"/>
        <v/>
      </c>
      <c r="AY583" t="str">
        <f t="shared" si="429"/>
        <v/>
      </c>
      <c r="AZ583" t="str">
        <f>IF(OR($A583="",$A583&lt;&gt;Ficha!$C$4),"",COUNTIF($A$2:$A583,Ficha!$C$4))</f>
        <v/>
      </c>
    </row>
    <row r="584" spans="1:52">
      <c r="A584" s="7" t="str">
        <f>IF(INDEX(Banco!$A:$A,ROW())="","",INDEX(Banco!$A:$A,ROW()))</f>
        <v/>
      </c>
      <c r="B584" s="7" t="str">
        <f>IF(INDEX(Banco!$B:$B,ROW())="","",INDEX(Banco!$B:$B,ROW()))</f>
        <v/>
      </c>
      <c r="C584" s="7" t="str">
        <f>IF(INDEX(Banco!$C:$C,ROW())="","",INDEX(Banco!$C:$C,ROW()))</f>
        <v/>
      </c>
      <c r="D584" s="8" t="str">
        <f>IF(INDEX(Banco!$D:$D,ROW())="","",INDEX(Banco!$D:$D,ROW()))</f>
        <v/>
      </c>
      <c r="E584" s="8" t="str">
        <f>IF(INDEX(Banco!$E:$E,ROW())="","",INDEX(Banco!$E:$E,ROW()))</f>
        <v/>
      </c>
      <c r="F584" s="9" t="str">
        <f>IF(INDEX(Banco!$F:$F,ROW())="","",INDEX(Banco!$F:$F,ROW()))</f>
        <v/>
      </c>
      <c r="G584" s="9" t="str">
        <f>IF(INDEX(Banco!$G:$G,ROW())="","",INDEX(Banco!$G:$G,ROW()))</f>
        <v/>
      </c>
      <c r="H584" s="7" t="str">
        <f>IF(INDEX(Banco!$H:$H,ROW())="","",INDEX(Banco!$H:$H,ROW()))</f>
        <v/>
      </c>
      <c r="I584" t="str">
        <f t="shared" si="387"/>
        <v/>
      </c>
      <c r="J584" s="10" t="str">
        <f t="shared" si="388"/>
        <v/>
      </c>
      <c r="K584" s="11" t="str">
        <f t="shared" si="389"/>
        <v>—</v>
      </c>
      <c r="L584" t="str">
        <f t="shared" si="390"/>
        <v/>
      </c>
      <c r="M584" s="11" t="str">
        <f t="shared" si="391"/>
        <v>—</v>
      </c>
      <c r="N584" t="str">
        <f t="shared" si="392"/>
        <v/>
      </c>
      <c r="O584" s="11" t="str">
        <f t="shared" si="393"/>
        <v>—</v>
      </c>
      <c r="P584" t="str">
        <f t="shared" si="394"/>
        <v/>
      </c>
      <c r="Q584" s="11" t="str">
        <f t="shared" si="395"/>
        <v>—</v>
      </c>
      <c r="R584" t="str">
        <f t="shared" si="396"/>
        <v/>
      </c>
      <c r="S584" t="str">
        <f t="shared" si="397"/>
        <v/>
      </c>
      <c r="T584" t="str">
        <f t="shared" si="398"/>
        <v/>
      </c>
      <c r="U584" t="str">
        <f t="shared" si="399"/>
        <v/>
      </c>
      <c r="V584" t="str">
        <f t="shared" si="400"/>
        <v/>
      </c>
      <c r="W584" t="str">
        <f t="shared" si="401"/>
        <v/>
      </c>
      <c r="X584" t="str">
        <f t="shared" si="402"/>
        <v/>
      </c>
      <c r="Y584" t="str">
        <f t="shared" si="403"/>
        <v/>
      </c>
      <c r="Z584" t="str">
        <f t="shared" si="404"/>
        <v/>
      </c>
      <c r="AA584" t="str">
        <f t="shared" si="405"/>
        <v/>
      </c>
      <c r="AB584" t="str">
        <f t="shared" si="406"/>
        <v/>
      </c>
      <c r="AC584" t="str">
        <f t="shared" si="407"/>
        <v/>
      </c>
      <c r="AD584" t="str">
        <f t="shared" si="408"/>
        <v/>
      </c>
      <c r="AE584" t="str">
        <f t="shared" si="409"/>
        <v/>
      </c>
      <c r="AF584" t="str">
        <f t="shared" si="410"/>
        <v/>
      </c>
      <c r="AG584" t="str">
        <f t="shared" si="411"/>
        <v/>
      </c>
      <c r="AH584" t="str">
        <f t="shared" si="412"/>
        <v/>
      </c>
      <c r="AI584" t="str">
        <f t="shared" si="413"/>
        <v/>
      </c>
      <c r="AJ584" t="str">
        <f t="shared" si="414"/>
        <v/>
      </c>
      <c r="AK584" t="str">
        <f t="shared" si="415"/>
        <v/>
      </c>
      <c r="AL584" t="str">
        <f t="shared" si="416"/>
        <v/>
      </c>
      <c r="AM584" t="str">
        <f t="shared" si="417"/>
        <v/>
      </c>
      <c r="AN584" t="str">
        <f t="shared" si="418"/>
        <v/>
      </c>
      <c r="AO584" t="str">
        <f t="shared" si="419"/>
        <v/>
      </c>
      <c r="AP584" t="str">
        <f t="shared" si="420"/>
        <v/>
      </c>
      <c r="AQ584" t="str">
        <f t="shared" si="421"/>
        <v/>
      </c>
      <c r="AR584" t="str">
        <f t="shared" si="422"/>
        <v/>
      </c>
      <c r="AS584" t="str">
        <f t="shared" si="423"/>
        <v/>
      </c>
      <c r="AT584" t="str">
        <f t="shared" si="424"/>
        <v/>
      </c>
      <c r="AU584" t="str">
        <f t="shared" si="425"/>
        <v/>
      </c>
      <c r="AV584" t="str">
        <f t="shared" si="426"/>
        <v/>
      </c>
      <c r="AW584" t="str">
        <f t="shared" si="427"/>
        <v/>
      </c>
      <c r="AX584" t="str">
        <f t="shared" si="428"/>
        <v/>
      </c>
      <c r="AY584" t="str">
        <f t="shared" si="429"/>
        <v/>
      </c>
      <c r="AZ584" t="str">
        <f>IF(OR($A584="",$A584&lt;&gt;Ficha!$C$4),"",COUNTIF($A$2:$A584,Ficha!$C$4))</f>
        <v/>
      </c>
    </row>
    <row r="585" spans="1:52">
      <c r="A585" s="7" t="str">
        <f>IF(INDEX(Banco!$A:$A,ROW())="","",INDEX(Banco!$A:$A,ROW()))</f>
        <v/>
      </c>
      <c r="B585" s="7" t="str">
        <f>IF(INDEX(Banco!$B:$B,ROW())="","",INDEX(Banco!$B:$B,ROW()))</f>
        <v/>
      </c>
      <c r="C585" s="7" t="str">
        <f>IF(INDEX(Banco!$C:$C,ROW())="","",INDEX(Banco!$C:$C,ROW()))</f>
        <v/>
      </c>
      <c r="D585" s="8" t="str">
        <f>IF(INDEX(Banco!$D:$D,ROW())="","",INDEX(Banco!$D:$D,ROW()))</f>
        <v/>
      </c>
      <c r="E585" s="8" t="str">
        <f>IF(INDEX(Banco!$E:$E,ROW())="","",INDEX(Banco!$E:$E,ROW()))</f>
        <v/>
      </c>
      <c r="F585" s="9" t="str">
        <f>IF(INDEX(Banco!$F:$F,ROW())="","",INDEX(Banco!$F:$F,ROW()))</f>
        <v/>
      </c>
      <c r="G585" s="9" t="str">
        <f>IF(INDEX(Banco!$G:$G,ROW())="","",INDEX(Banco!$G:$G,ROW()))</f>
        <v/>
      </c>
      <c r="H585" s="7" t="str">
        <f>IF(INDEX(Banco!$H:$H,ROW())="","",INDEX(Banco!$H:$H,ROW()))</f>
        <v/>
      </c>
      <c r="I585" t="str">
        <f t="shared" si="387"/>
        <v/>
      </c>
      <c r="J585" s="10" t="str">
        <f t="shared" si="388"/>
        <v/>
      </c>
      <c r="K585" s="11" t="str">
        <f t="shared" si="389"/>
        <v>—</v>
      </c>
      <c r="L585" t="str">
        <f t="shared" si="390"/>
        <v/>
      </c>
      <c r="M585" s="11" t="str">
        <f t="shared" si="391"/>
        <v>—</v>
      </c>
      <c r="N585" t="str">
        <f t="shared" si="392"/>
        <v/>
      </c>
      <c r="O585" s="11" t="str">
        <f t="shared" si="393"/>
        <v>—</v>
      </c>
      <c r="P585" t="str">
        <f t="shared" si="394"/>
        <v/>
      </c>
      <c r="Q585" s="11" t="str">
        <f t="shared" si="395"/>
        <v>—</v>
      </c>
      <c r="R585" t="str">
        <f t="shared" si="396"/>
        <v/>
      </c>
      <c r="S585" t="str">
        <f t="shared" si="397"/>
        <v/>
      </c>
      <c r="T585" t="str">
        <f t="shared" si="398"/>
        <v/>
      </c>
      <c r="U585" t="str">
        <f t="shared" si="399"/>
        <v/>
      </c>
      <c r="V585" t="str">
        <f t="shared" si="400"/>
        <v/>
      </c>
      <c r="W585" t="str">
        <f t="shared" si="401"/>
        <v/>
      </c>
      <c r="X585" t="str">
        <f t="shared" si="402"/>
        <v/>
      </c>
      <c r="Y585" t="str">
        <f t="shared" si="403"/>
        <v/>
      </c>
      <c r="Z585" t="str">
        <f t="shared" si="404"/>
        <v/>
      </c>
      <c r="AA585" t="str">
        <f t="shared" si="405"/>
        <v/>
      </c>
      <c r="AB585" t="str">
        <f t="shared" si="406"/>
        <v/>
      </c>
      <c r="AC585" t="str">
        <f t="shared" si="407"/>
        <v/>
      </c>
      <c r="AD585" t="str">
        <f t="shared" si="408"/>
        <v/>
      </c>
      <c r="AE585" t="str">
        <f t="shared" si="409"/>
        <v/>
      </c>
      <c r="AF585" t="str">
        <f t="shared" si="410"/>
        <v/>
      </c>
      <c r="AG585" t="str">
        <f t="shared" si="411"/>
        <v/>
      </c>
      <c r="AH585" t="str">
        <f t="shared" si="412"/>
        <v/>
      </c>
      <c r="AI585" t="str">
        <f t="shared" si="413"/>
        <v/>
      </c>
      <c r="AJ585" t="str">
        <f t="shared" si="414"/>
        <v/>
      </c>
      <c r="AK585" t="str">
        <f t="shared" si="415"/>
        <v/>
      </c>
      <c r="AL585" t="str">
        <f t="shared" si="416"/>
        <v/>
      </c>
      <c r="AM585" t="str">
        <f t="shared" si="417"/>
        <v/>
      </c>
      <c r="AN585" t="str">
        <f t="shared" si="418"/>
        <v/>
      </c>
      <c r="AO585" t="str">
        <f t="shared" si="419"/>
        <v/>
      </c>
      <c r="AP585" t="str">
        <f t="shared" si="420"/>
        <v/>
      </c>
      <c r="AQ585" t="str">
        <f t="shared" si="421"/>
        <v/>
      </c>
      <c r="AR585" t="str">
        <f t="shared" si="422"/>
        <v/>
      </c>
      <c r="AS585" t="str">
        <f t="shared" si="423"/>
        <v/>
      </c>
      <c r="AT585" t="str">
        <f t="shared" si="424"/>
        <v/>
      </c>
      <c r="AU585" t="str">
        <f t="shared" si="425"/>
        <v/>
      </c>
      <c r="AV585" t="str">
        <f t="shared" si="426"/>
        <v/>
      </c>
      <c r="AW585" t="str">
        <f t="shared" si="427"/>
        <v/>
      </c>
      <c r="AX585" t="str">
        <f t="shared" si="428"/>
        <v/>
      </c>
      <c r="AY585" t="str">
        <f t="shared" si="429"/>
        <v/>
      </c>
      <c r="AZ585" t="str">
        <f>IF(OR($A585="",$A585&lt;&gt;Ficha!$C$4),"",COUNTIF($A$2:$A585,Ficha!$C$4))</f>
        <v/>
      </c>
    </row>
    <row r="586" spans="1:52">
      <c r="A586" s="7" t="str">
        <f>IF(INDEX(Banco!$A:$A,ROW())="","",INDEX(Banco!$A:$A,ROW()))</f>
        <v/>
      </c>
      <c r="B586" s="7" t="str">
        <f>IF(INDEX(Banco!$B:$B,ROW())="","",INDEX(Banco!$B:$B,ROW()))</f>
        <v/>
      </c>
      <c r="C586" s="7" t="str">
        <f>IF(INDEX(Banco!$C:$C,ROW())="","",INDEX(Banco!$C:$C,ROW()))</f>
        <v/>
      </c>
      <c r="D586" s="8" t="str">
        <f>IF(INDEX(Banco!$D:$D,ROW())="","",INDEX(Banco!$D:$D,ROW()))</f>
        <v/>
      </c>
      <c r="E586" s="8" t="str">
        <f>IF(INDEX(Banco!$E:$E,ROW())="","",INDEX(Banco!$E:$E,ROW()))</f>
        <v/>
      </c>
      <c r="F586" s="9" t="str">
        <f>IF(INDEX(Banco!$F:$F,ROW())="","",INDEX(Banco!$F:$F,ROW()))</f>
        <v/>
      </c>
      <c r="G586" s="9" t="str">
        <f>IF(INDEX(Banco!$G:$G,ROW())="","",INDEX(Banco!$G:$G,ROW()))</f>
        <v/>
      </c>
      <c r="H586" s="7" t="str">
        <f>IF(INDEX(Banco!$H:$H,ROW())="","",INDEX(Banco!$H:$H,ROW()))</f>
        <v/>
      </c>
      <c r="I586" t="str">
        <f t="shared" si="387"/>
        <v/>
      </c>
      <c r="J586" s="10" t="str">
        <f t="shared" si="388"/>
        <v/>
      </c>
      <c r="K586" s="11" t="str">
        <f t="shared" si="389"/>
        <v>—</v>
      </c>
      <c r="L586" t="str">
        <f t="shared" si="390"/>
        <v/>
      </c>
      <c r="M586" s="11" t="str">
        <f t="shared" si="391"/>
        <v>—</v>
      </c>
      <c r="N586" t="str">
        <f t="shared" si="392"/>
        <v/>
      </c>
      <c r="O586" s="11" t="str">
        <f t="shared" si="393"/>
        <v>—</v>
      </c>
      <c r="P586" t="str">
        <f t="shared" si="394"/>
        <v/>
      </c>
      <c r="Q586" s="11" t="str">
        <f t="shared" si="395"/>
        <v>—</v>
      </c>
      <c r="R586" t="str">
        <f t="shared" si="396"/>
        <v/>
      </c>
      <c r="S586" t="str">
        <f t="shared" si="397"/>
        <v/>
      </c>
      <c r="T586" t="str">
        <f t="shared" si="398"/>
        <v/>
      </c>
      <c r="U586" t="str">
        <f t="shared" si="399"/>
        <v/>
      </c>
      <c r="V586" t="str">
        <f t="shared" si="400"/>
        <v/>
      </c>
      <c r="W586" t="str">
        <f t="shared" si="401"/>
        <v/>
      </c>
      <c r="X586" t="str">
        <f t="shared" si="402"/>
        <v/>
      </c>
      <c r="Y586" t="str">
        <f t="shared" si="403"/>
        <v/>
      </c>
      <c r="Z586" t="str">
        <f t="shared" si="404"/>
        <v/>
      </c>
      <c r="AA586" t="str">
        <f t="shared" si="405"/>
        <v/>
      </c>
      <c r="AB586" t="str">
        <f t="shared" si="406"/>
        <v/>
      </c>
      <c r="AC586" t="str">
        <f t="shared" si="407"/>
        <v/>
      </c>
      <c r="AD586" t="str">
        <f t="shared" si="408"/>
        <v/>
      </c>
      <c r="AE586" t="str">
        <f t="shared" si="409"/>
        <v/>
      </c>
      <c r="AF586" t="str">
        <f t="shared" si="410"/>
        <v/>
      </c>
      <c r="AG586" t="str">
        <f t="shared" si="411"/>
        <v/>
      </c>
      <c r="AH586" t="str">
        <f t="shared" si="412"/>
        <v/>
      </c>
      <c r="AI586" t="str">
        <f t="shared" si="413"/>
        <v/>
      </c>
      <c r="AJ586" t="str">
        <f t="shared" si="414"/>
        <v/>
      </c>
      <c r="AK586" t="str">
        <f t="shared" si="415"/>
        <v/>
      </c>
      <c r="AL586" t="str">
        <f t="shared" si="416"/>
        <v/>
      </c>
      <c r="AM586" t="str">
        <f t="shared" si="417"/>
        <v/>
      </c>
      <c r="AN586" t="str">
        <f t="shared" si="418"/>
        <v/>
      </c>
      <c r="AO586" t="str">
        <f t="shared" si="419"/>
        <v/>
      </c>
      <c r="AP586" t="str">
        <f t="shared" si="420"/>
        <v/>
      </c>
      <c r="AQ586" t="str">
        <f t="shared" si="421"/>
        <v/>
      </c>
      <c r="AR586" t="str">
        <f t="shared" si="422"/>
        <v/>
      </c>
      <c r="AS586" t="str">
        <f t="shared" si="423"/>
        <v/>
      </c>
      <c r="AT586" t="str">
        <f t="shared" si="424"/>
        <v/>
      </c>
      <c r="AU586" t="str">
        <f t="shared" si="425"/>
        <v/>
      </c>
      <c r="AV586" t="str">
        <f t="shared" si="426"/>
        <v/>
      </c>
      <c r="AW586" t="str">
        <f t="shared" si="427"/>
        <v/>
      </c>
      <c r="AX586" t="str">
        <f t="shared" si="428"/>
        <v/>
      </c>
      <c r="AY586" t="str">
        <f t="shared" si="429"/>
        <v/>
      </c>
      <c r="AZ586" t="str">
        <f>IF(OR($A586="",$A586&lt;&gt;Ficha!$C$4),"",COUNTIF($A$2:$A586,Ficha!$C$4))</f>
        <v/>
      </c>
    </row>
    <row r="587" spans="1:52">
      <c r="A587" s="7" t="str">
        <f>IF(INDEX(Banco!$A:$A,ROW())="","",INDEX(Banco!$A:$A,ROW()))</f>
        <v/>
      </c>
      <c r="B587" s="7" t="str">
        <f>IF(INDEX(Banco!$B:$B,ROW())="","",INDEX(Banco!$B:$B,ROW()))</f>
        <v/>
      </c>
      <c r="C587" s="7" t="str">
        <f>IF(INDEX(Banco!$C:$C,ROW())="","",INDEX(Banco!$C:$C,ROW()))</f>
        <v/>
      </c>
      <c r="D587" s="8" t="str">
        <f>IF(INDEX(Banco!$D:$D,ROW())="","",INDEX(Banco!$D:$D,ROW()))</f>
        <v/>
      </c>
      <c r="E587" s="8" t="str">
        <f>IF(INDEX(Banco!$E:$E,ROW())="","",INDEX(Banco!$E:$E,ROW()))</f>
        <v/>
      </c>
      <c r="F587" s="9" t="str">
        <f>IF(INDEX(Banco!$F:$F,ROW())="","",INDEX(Banco!$F:$F,ROW()))</f>
        <v/>
      </c>
      <c r="G587" s="9" t="str">
        <f>IF(INDEX(Banco!$G:$G,ROW())="","",INDEX(Banco!$G:$G,ROW()))</f>
        <v/>
      </c>
      <c r="H587" s="7" t="str">
        <f>IF(INDEX(Banco!$H:$H,ROW())="","",INDEX(Banco!$H:$H,ROW()))</f>
        <v/>
      </c>
      <c r="I587" t="str">
        <f t="shared" si="387"/>
        <v/>
      </c>
      <c r="J587" s="10" t="str">
        <f t="shared" si="388"/>
        <v/>
      </c>
      <c r="K587" s="11" t="str">
        <f t="shared" si="389"/>
        <v>—</v>
      </c>
      <c r="L587" t="str">
        <f t="shared" si="390"/>
        <v/>
      </c>
      <c r="M587" s="11" t="str">
        <f t="shared" si="391"/>
        <v>—</v>
      </c>
      <c r="N587" t="str">
        <f t="shared" si="392"/>
        <v/>
      </c>
      <c r="O587" s="11" t="str">
        <f t="shared" si="393"/>
        <v>—</v>
      </c>
      <c r="P587" t="str">
        <f t="shared" si="394"/>
        <v/>
      </c>
      <c r="Q587" s="11" t="str">
        <f t="shared" si="395"/>
        <v>—</v>
      </c>
      <c r="R587" t="str">
        <f t="shared" si="396"/>
        <v/>
      </c>
      <c r="S587" t="str">
        <f t="shared" si="397"/>
        <v/>
      </c>
      <c r="T587" t="str">
        <f t="shared" si="398"/>
        <v/>
      </c>
      <c r="U587" t="str">
        <f t="shared" si="399"/>
        <v/>
      </c>
      <c r="V587" t="str">
        <f t="shared" si="400"/>
        <v/>
      </c>
      <c r="W587" t="str">
        <f t="shared" si="401"/>
        <v/>
      </c>
      <c r="X587" t="str">
        <f t="shared" si="402"/>
        <v/>
      </c>
      <c r="Y587" t="str">
        <f t="shared" si="403"/>
        <v/>
      </c>
      <c r="Z587" t="str">
        <f t="shared" si="404"/>
        <v/>
      </c>
      <c r="AA587" t="str">
        <f t="shared" si="405"/>
        <v/>
      </c>
      <c r="AB587" t="str">
        <f t="shared" si="406"/>
        <v/>
      </c>
      <c r="AC587" t="str">
        <f t="shared" si="407"/>
        <v/>
      </c>
      <c r="AD587" t="str">
        <f t="shared" si="408"/>
        <v/>
      </c>
      <c r="AE587" t="str">
        <f t="shared" si="409"/>
        <v/>
      </c>
      <c r="AF587" t="str">
        <f t="shared" si="410"/>
        <v/>
      </c>
      <c r="AG587" t="str">
        <f t="shared" si="411"/>
        <v/>
      </c>
      <c r="AH587" t="str">
        <f t="shared" si="412"/>
        <v/>
      </c>
      <c r="AI587" t="str">
        <f t="shared" si="413"/>
        <v/>
      </c>
      <c r="AJ587" t="str">
        <f t="shared" si="414"/>
        <v/>
      </c>
      <c r="AK587" t="str">
        <f t="shared" si="415"/>
        <v/>
      </c>
      <c r="AL587" t="str">
        <f t="shared" si="416"/>
        <v/>
      </c>
      <c r="AM587" t="str">
        <f t="shared" si="417"/>
        <v/>
      </c>
      <c r="AN587" t="str">
        <f t="shared" si="418"/>
        <v/>
      </c>
      <c r="AO587" t="str">
        <f t="shared" si="419"/>
        <v/>
      </c>
      <c r="AP587" t="str">
        <f t="shared" si="420"/>
        <v/>
      </c>
      <c r="AQ587" t="str">
        <f t="shared" si="421"/>
        <v/>
      </c>
      <c r="AR587" t="str">
        <f t="shared" si="422"/>
        <v/>
      </c>
      <c r="AS587" t="str">
        <f t="shared" si="423"/>
        <v/>
      </c>
      <c r="AT587" t="str">
        <f t="shared" si="424"/>
        <v/>
      </c>
      <c r="AU587" t="str">
        <f t="shared" si="425"/>
        <v/>
      </c>
      <c r="AV587" t="str">
        <f t="shared" si="426"/>
        <v/>
      </c>
      <c r="AW587" t="str">
        <f t="shared" si="427"/>
        <v/>
      </c>
      <c r="AX587" t="str">
        <f t="shared" si="428"/>
        <v/>
      </c>
      <c r="AY587" t="str">
        <f t="shared" si="429"/>
        <v/>
      </c>
      <c r="AZ587" t="str">
        <f>IF(OR($A587="",$A587&lt;&gt;Ficha!$C$4),"",COUNTIF($A$2:$A587,Ficha!$C$4))</f>
        <v/>
      </c>
    </row>
    <row r="588" spans="1:52">
      <c r="A588" s="7" t="str">
        <f>IF(INDEX(Banco!$A:$A,ROW())="","",INDEX(Banco!$A:$A,ROW()))</f>
        <v/>
      </c>
      <c r="B588" s="7" t="str">
        <f>IF(INDEX(Banco!$B:$B,ROW())="","",INDEX(Banco!$B:$B,ROW()))</f>
        <v/>
      </c>
      <c r="C588" s="7" t="str">
        <f>IF(INDEX(Banco!$C:$C,ROW())="","",INDEX(Banco!$C:$C,ROW()))</f>
        <v/>
      </c>
      <c r="D588" s="8" t="str">
        <f>IF(INDEX(Banco!$D:$D,ROW())="","",INDEX(Banco!$D:$D,ROW()))</f>
        <v/>
      </c>
      <c r="E588" s="8" t="str">
        <f>IF(INDEX(Banco!$E:$E,ROW())="","",INDEX(Banco!$E:$E,ROW()))</f>
        <v/>
      </c>
      <c r="F588" s="9" t="str">
        <f>IF(INDEX(Banco!$F:$F,ROW())="","",INDEX(Banco!$F:$F,ROW()))</f>
        <v/>
      </c>
      <c r="G588" s="9" t="str">
        <f>IF(INDEX(Banco!$G:$G,ROW())="","",INDEX(Banco!$G:$G,ROW()))</f>
        <v/>
      </c>
      <c r="H588" s="7" t="str">
        <f>IF(INDEX(Banco!$H:$H,ROW())="","",INDEX(Banco!$H:$H,ROW()))</f>
        <v/>
      </c>
      <c r="I588" t="str">
        <f t="shared" si="387"/>
        <v/>
      </c>
      <c r="J588" s="10" t="str">
        <f t="shared" si="388"/>
        <v/>
      </c>
      <c r="K588" s="11" t="str">
        <f t="shared" si="389"/>
        <v>—</v>
      </c>
      <c r="L588" t="str">
        <f t="shared" si="390"/>
        <v/>
      </c>
      <c r="M588" s="11" t="str">
        <f t="shared" si="391"/>
        <v>—</v>
      </c>
      <c r="N588" t="str">
        <f t="shared" si="392"/>
        <v/>
      </c>
      <c r="O588" s="11" t="str">
        <f t="shared" si="393"/>
        <v>—</v>
      </c>
      <c r="P588" t="str">
        <f t="shared" si="394"/>
        <v/>
      </c>
      <c r="Q588" s="11" t="str">
        <f t="shared" si="395"/>
        <v>—</v>
      </c>
      <c r="R588" t="str">
        <f t="shared" si="396"/>
        <v/>
      </c>
      <c r="S588" t="str">
        <f t="shared" si="397"/>
        <v/>
      </c>
      <c r="T588" t="str">
        <f t="shared" si="398"/>
        <v/>
      </c>
      <c r="U588" t="str">
        <f t="shared" si="399"/>
        <v/>
      </c>
      <c r="V588" t="str">
        <f t="shared" si="400"/>
        <v/>
      </c>
      <c r="W588" t="str">
        <f t="shared" si="401"/>
        <v/>
      </c>
      <c r="X588" t="str">
        <f t="shared" si="402"/>
        <v/>
      </c>
      <c r="Y588" t="str">
        <f t="shared" si="403"/>
        <v/>
      </c>
      <c r="Z588" t="str">
        <f t="shared" si="404"/>
        <v/>
      </c>
      <c r="AA588" t="str">
        <f t="shared" si="405"/>
        <v/>
      </c>
      <c r="AB588" t="str">
        <f t="shared" si="406"/>
        <v/>
      </c>
      <c r="AC588" t="str">
        <f t="shared" si="407"/>
        <v/>
      </c>
      <c r="AD588" t="str">
        <f t="shared" si="408"/>
        <v/>
      </c>
      <c r="AE588" t="str">
        <f t="shared" si="409"/>
        <v/>
      </c>
      <c r="AF588" t="str">
        <f t="shared" si="410"/>
        <v/>
      </c>
      <c r="AG588" t="str">
        <f t="shared" si="411"/>
        <v/>
      </c>
      <c r="AH588" t="str">
        <f t="shared" si="412"/>
        <v/>
      </c>
      <c r="AI588" t="str">
        <f t="shared" si="413"/>
        <v/>
      </c>
      <c r="AJ588" t="str">
        <f t="shared" si="414"/>
        <v/>
      </c>
      <c r="AK588" t="str">
        <f t="shared" si="415"/>
        <v/>
      </c>
      <c r="AL588" t="str">
        <f t="shared" si="416"/>
        <v/>
      </c>
      <c r="AM588" t="str">
        <f t="shared" si="417"/>
        <v/>
      </c>
      <c r="AN588" t="str">
        <f t="shared" si="418"/>
        <v/>
      </c>
      <c r="AO588" t="str">
        <f t="shared" si="419"/>
        <v/>
      </c>
      <c r="AP588" t="str">
        <f t="shared" si="420"/>
        <v/>
      </c>
      <c r="AQ588" t="str">
        <f t="shared" si="421"/>
        <v/>
      </c>
      <c r="AR588" t="str">
        <f t="shared" si="422"/>
        <v/>
      </c>
      <c r="AS588" t="str">
        <f t="shared" si="423"/>
        <v/>
      </c>
      <c r="AT588" t="str">
        <f t="shared" si="424"/>
        <v/>
      </c>
      <c r="AU588" t="str">
        <f t="shared" si="425"/>
        <v/>
      </c>
      <c r="AV588" t="str">
        <f t="shared" si="426"/>
        <v/>
      </c>
      <c r="AW588" t="str">
        <f t="shared" si="427"/>
        <v/>
      </c>
      <c r="AX588" t="str">
        <f t="shared" si="428"/>
        <v/>
      </c>
      <c r="AY588" t="str">
        <f t="shared" si="429"/>
        <v/>
      </c>
      <c r="AZ588" t="str">
        <f>IF(OR($A588="",$A588&lt;&gt;Ficha!$C$4),"",COUNTIF($A$2:$A588,Ficha!$C$4))</f>
        <v/>
      </c>
    </row>
    <row r="589" spans="1:52">
      <c r="A589" s="7" t="str">
        <f>IF(INDEX(Banco!$A:$A,ROW())="","",INDEX(Banco!$A:$A,ROW()))</f>
        <v/>
      </c>
      <c r="B589" s="7" t="str">
        <f>IF(INDEX(Banco!$B:$B,ROW())="","",INDEX(Banco!$B:$B,ROW()))</f>
        <v/>
      </c>
      <c r="C589" s="7" t="str">
        <f>IF(INDEX(Banco!$C:$C,ROW())="","",INDEX(Banco!$C:$C,ROW()))</f>
        <v/>
      </c>
      <c r="D589" s="8" t="str">
        <f>IF(INDEX(Banco!$D:$D,ROW())="","",INDEX(Banco!$D:$D,ROW()))</f>
        <v/>
      </c>
      <c r="E589" s="8" t="str">
        <f>IF(INDEX(Banco!$E:$E,ROW())="","",INDEX(Banco!$E:$E,ROW()))</f>
        <v/>
      </c>
      <c r="F589" s="9" t="str">
        <f>IF(INDEX(Banco!$F:$F,ROW())="","",INDEX(Banco!$F:$F,ROW()))</f>
        <v/>
      </c>
      <c r="G589" s="9" t="str">
        <f>IF(INDEX(Banco!$G:$G,ROW())="","",INDEX(Banco!$G:$G,ROW()))</f>
        <v/>
      </c>
      <c r="H589" s="7" t="str">
        <f>IF(INDEX(Banco!$H:$H,ROW())="","",INDEX(Banco!$H:$H,ROW()))</f>
        <v/>
      </c>
      <c r="I589" t="str">
        <f t="shared" si="387"/>
        <v/>
      </c>
      <c r="J589" s="10" t="str">
        <f t="shared" si="388"/>
        <v/>
      </c>
      <c r="K589" s="11" t="str">
        <f t="shared" si="389"/>
        <v>—</v>
      </c>
      <c r="L589" t="str">
        <f t="shared" si="390"/>
        <v/>
      </c>
      <c r="M589" s="11" t="str">
        <f t="shared" si="391"/>
        <v>—</v>
      </c>
      <c r="N589" t="str">
        <f t="shared" si="392"/>
        <v/>
      </c>
      <c r="O589" s="11" t="str">
        <f t="shared" si="393"/>
        <v>—</v>
      </c>
      <c r="P589" t="str">
        <f t="shared" si="394"/>
        <v/>
      </c>
      <c r="Q589" s="11" t="str">
        <f t="shared" si="395"/>
        <v>—</v>
      </c>
      <c r="R589" t="str">
        <f t="shared" si="396"/>
        <v/>
      </c>
      <c r="S589" t="str">
        <f t="shared" si="397"/>
        <v/>
      </c>
      <c r="T589" t="str">
        <f t="shared" si="398"/>
        <v/>
      </c>
      <c r="U589" t="str">
        <f t="shared" si="399"/>
        <v/>
      </c>
      <c r="V589" t="str">
        <f t="shared" si="400"/>
        <v/>
      </c>
      <c r="W589" t="str">
        <f t="shared" si="401"/>
        <v/>
      </c>
      <c r="X589" t="str">
        <f t="shared" si="402"/>
        <v/>
      </c>
      <c r="Y589" t="str">
        <f t="shared" si="403"/>
        <v/>
      </c>
      <c r="Z589" t="str">
        <f t="shared" si="404"/>
        <v/>
      </c>
      <c r="AA589" t="str">
        <f t="shared" si="405"/>
        <v/>
      </c>
      <c r="AB589" t="str">
        <f t="shared" si="406"/>
        <v/>
      </c>
      <c r="AC589" t="str">
        <f t="shared" si="407"/>
        <v/>
      </c>
      <c r="AD589" t="str">
        <f t="shared" si="408"/>
        <v/>
      </c>
      <c r="AE589" t="str">
        <f t="shared" si="409"/>
        <v/>
      </c>
      <c r="AF589" t="str">
        <f t="shared" si="410"/>
        <v/>
      </c>
      <c r="AG589" t="str">
        <f t="shared" si="411"/>
        <v/>
      </c>
      <c r="AH589" t="str">
        <f t="shared" si="412"/>
        <v/>
      </c>
      <c r="AI589" t="str">
        <f t="shared" si="413"/>
        <v/>
      </c>
      <c r="AJ589" t="str">
        <f t="shared" si="414"/>
        <v/>
      </c>
      <c r="AK589" t="str">
        <f t="shared" si="415"/>
        <v/>
      </c>
      <c r="AL589" t="str">
        <f t="shared" si="416"/>
        <v/>
      </c>
      <c r="AM589" t="str">
        <f t="shared" si="417"/>
        <v/>
      </c>
      <c r="AN589" t="str">
        <f t="shared" si="418"/>
        <v/>
      </c>
      <c r="AO589" t="str">
        <f t="shared" si="419"/>
        <v/>
      </c>
      <c r="AP589" t="str">
        <f t="shared" si="420"/>
        <v/>
      </c>
      <c r="AQ589" t="str">
        <f t="shared" si="421"/>
        <v/>
      </c>
      <c r="AR589" t="str">
        <f t="shared" si="422"/>
        <v/>
      </c>
      <c r="AS589" t="str">
        <f t="shared" si="423"/>
        <v/>
      </c>
      <c r="AT589" t="str">
        <f t="shared" si="424"/>
        <v/>
      </c>
      <c r="AU589" t="str">
        <f t="shared" si="425"/>
        <v/>
      </c>
      <c r="AV589" t="str">
        <f t="shared" si="426"/>
        <v/>
      </c>
      <c r="AW589" t="str">
        <f t="shared" si="427"/>
        <v/>
      </c>
      <c r="AX589" t="str">
        <f t="shared" si="428"/>
        <v/>
      </c>
      <c r="AY589" t="str">
        <f t="shared" si="429"/>
        <v/>
      </c>
      <c r="AZ589" t="str">
        <f>IF(OR($A589="",$A589&lt;&gt;Ficha!$C$4),"",COUNTIF($A$2:$A589,Ficha!$C$4))</f>
        <v/>
      </c>
    </row>
    <row r="590" spans="1:52">
      <c r="A590" s="7" t="str">
        <f>IF(INDEX(Banco!$A:$A,ROW())="","",INDEX(Banco!$A:$A,ROW()))</f>
        <v/>
      </c>
      <c r="B590" s="7" t="str">
        <f>IF(INDEX(Banco!$B:$B,ROW())="","",INDEX(Banco!$B:$B,ROW()))</f>
        <v/>
      </c>
      <c r="C590" s="7" t="str">
        <f>IF(INDEX(Banco!$C:$C,ROW())="","",INDEX(Banco!$C:$C,ROW()))</f>
        <v/>
      </c>
      <c r="D590" s="8" t="str">
        <f>IF(INDEX(Banco!$D:$D,ROW())="","",INDEX(Banco!$D:$D,ROW()))</f>
        <v/>
      </c>
      <c r="E590" s="8" t="str">
        <f>IF(INDEX(Banco!$E:$E,ROW())="","",INDEX(Banco!$E:$E,ROW()))</f>
        <v/>
      </c>
      <c r="F590" s="9" t="str">
        <f>IF(INDEX(Banco!$F:$F,ROW())="","",INDEX(Banco!$F:$F,ROW()))</f>
        <v/>
      </c>
      <c r="G590" s="9" t="str">
        <f>IF(INDEX(Banco!$G:$G,ROW())="","",INDEX(Banco!$G:$G,ROW()))</f>
        <v/>
      </c>
      <c r="H590" s="7" t="str">
        <f>IF(INDEX(Banco!$H:$H,ROW())="","",INDEX(Banco!$H:$H,ROW()))</f>
        <v/>
      </c>
      <c r="I590" t="str">
        <f t="shared" si="387"/>
        <v/>
      </c>
      <c r="J590" s="10" t="str">
        <f t="shared" si="388"/>
        <v/>
      </c>
      <c r="K590" s="11" t="str">
        <f t="shared" si="389"/>
        <v>—</v>
      </c>
      <c r="L590" t="str">
        <f t="shared" si="390"/>
        <v/>
      </c>
      <c r="M590" s="11" t="str">
        <f t="shared" si="391"/>
        <v>—</v>
      </c>
      <c r="N590" t="str">
        <f t="shared" si="392"/>
        <v/>
      </c>
      <c r="O590" s="11" t="str">
        <f t="shared" si="393"/>
        <v>—</v>
      </c>
      <c r="P590" t="str">
        <f t="shared" si="394"/>
        <v/>
      </c>
      <c r="Q590" s="11" t="str">
        <f t="shared" si="395"/>
        <v>—</v>
      </c>
      <c r="R590" t="str">
        <f t="shared" si="396"/>
        <v/>
      </c>
      <c r="S590" t="str">
        <f t="shared" si="397"/>
        <v/>
      </c>
      <c r="T590" t="str">
        <f t="shared" si="398"/>
        <v/>
      </c>
      <c r="U590" t="str">
        <f t="shared" si="399"/>
        <v/>
      </c>
      <c r="V590" t="str">
        <f t="shared" si="400"/>
        <v/>
      </c>
      <c r="W590" t="str">
        <f t="shared" si="401"/>
        <v/>
      </c>
      <c r="X590" t="str">
        <f t="shared" si="402"/>
        <v/>
      </c>
      <c r="Y590" t="str">
        <f t="shared" si="403"/>
        <v/>
      </c>
      <c r="Z590" t="str">
        <f t="shared" si="404"/>
        <v/>
      </c>
      <c r="AA590" t="str">
        <f t="shared" si="405"/>
        <v/>
      </c>
      <c r="AB590" t="str">
        <f t="shared" si="406"/>
        <v/>
      </c>
      <c r="AC590" t="str">
        <f t="shared" si="407"/>
        <v/>
      </c>
      <c r="AD590" t="str">
        <f t="shared" si="408"/>
        <v/>
      </c>
      <c r="AE590" t="str">
        <f t="shared" si="409"/>
        <v/>
      </c>
      <c r="AF590" t="str">
        <f t="shared" si="410"/>
        <v/>
      </c>
      <c r="AG590" t="str">
        <f t="shared" si="411"/>
        <v/>
      </c>
      <c r="AH590" t="str">
        <f t="shared" si="412"/>
        <v/>
      </c>
      <c r="AI590" t="str">
        <f t="shared" si="413"/>
        <v/>
      </c>
      <c r="AJ590" t="str">
        <f t="shared" si="414"/>
        <v/>
      </c>
      <c r="AK590" t="str">
        <f t="shared" si="415"/>
        <v/>
      </c>
      <c r="AL590" t="str">
        <f t="shared" si="416"/>
        <v/>
      </c>
      <c r="AM590" t="str">
        <f t="shared" si="417"/>
        <v/>
      </c>
      <c r="AN590" t="str">
        <f t="shared" si="418"/>
        <v/>
      </c>
      <c r="AO590" t="str">
        <f t="shared" si="419"/>
        <v/>
      </c>
      <c r="AP590" t="str">
        <f t="shared" si="420"/>
        <v/>
      </c>
      <c r="AQ590" t="str">
        <f t="shared" si="421"/>
        <v/>
      </c>
      <c r="AR590" t="str">
        <f t="shared" si="422"/>
        <v/>
      </c>
      <c r="AS590" t="str">
        <f t="shared" si="423"/>
        <v/>
      </c>
      <c r="AT590" t="str">
        <f t="shared" si="424"/>
        <v/>
      </c>
      <c r="AU590" t="str">
        <f t="shared" si="425"/>
        <v/>
      </c>
      <c r="AV590" t="str">
        <f t="shared" si="426"/>
        <v/>
      </c>
      <c r="AW590" t="str">
        <f t="shared" si="427"/>
        <v/>
      </c>
      <c r="AX590" t="str">
        <f t="shared" si="428"/>
        <v/>
      </c>
      <c r="AY590" t="str">
        <f t="shared" si="429"/>
        <v/>
      </c>
      <c r="AZ590" t="str">
        <f>IF(OR($A590="",$A590&lt;&gt;Ficha!$C$4),"",COUNTIF($A$2:$A590,Ficha!$C$4))</f>
        <v/>
      </c>
    </row>
    <row r="591" spans="1:52">
      <c r="A591" s="7" t="str">
        <f>IF(INDEX(Banco!$A:$A,ROW())="","",INDEX(Banco!$A:$A,ROW()))</f>
        <v/>
      </c>
      <c r="B591" s="7" t="str">
        <f>IF(INDEX(Banco!$B:$B,ROW())="","",INDEX(Banco!$B:$B,ROW()))</f>
        <v/>
      </c>
      <c r="C591" s="7" t="str">
        <f>IF(INDEX(Banco!$C:$C,ROW())="","",INDEX(Banco!$C:$C,ROW()))</f>
        <v/>
      </c>
      <c r="D591" s="8" t="str">
        <f>IF(INDEX(Banco!$D:$D,ROW())="","",INDEX(Banco!$D:$D,ROW()))</f>
        <v/>
      </c>
      <c r="E591" s="8" t="str">
        <f>IF(INDEX(Banco!$E:$E,ROW())="","",INDEX(Banco!$E:$E,ROW()))</f>
        <v/>
      </c>
      <c r="F591" s="9" t="str">
        <f>IF(INDEX(Banco!$F:$F,ROW())="","",INDEX(Banco!$F:$F,ROW()))</f>
        <v/>
      </c>
      <c r="G591" s="9" t="str">
        <f>IF(INDEX(Banco!$G:$G,ROW())="","",INDEX(Banco!$G:$G,ROW()))</f>
        <v/>
      </c>
      <c r="H591" s="7" t="str">
        <f>IF(INDEX(Banco!$H:$H,ROW())="","",INDEX(Banco!$H:$H,ROW()))</f>
        <v/>
      </c>
      <c r="I591" t="str">
        <f t="shared" si="387"/>
        <v/>
      </c>
      <c r="J591" s="10" t="str">
        <f t="shared" si="388"/>
        <v/>
      </c>
      <c r="K591" s="11" t="str">
        <f t="shared" si="389"/>
        <v>—</v>
      </c>
      <c r="L591" t="str">
        <f t="shared" si="390"/>
        <v/>
      </c>
      <c r="M591" s="11" t="str">
        <f t="shared" si="391"/>
        <v>—</v>
      </c>
      <c r="N591" t="str">
        <f t="shared" si="392"/>
        <v/>
      </c>
      <c r="O591" s="11" t="str">
        <f t="shared" si="393"/>
        <v>—</v>
      </c>
      <c r="P591" t="str">
        <f t="shared" si="394"/>
        <v/>
      </c>
      <c r="Q591" s="11" t="str">
        <f t="shared" si="395"/>
        <v>—</v>
      </c>
      <c r="R591" t="str">
        <f t="shared" si="396"/>
        <v/>
      </c>
      <c r="S591" t="str">
        <f t="shared" si="397"/>
        <v/>
      </c>
      <c r="T591" t="str">
        <f t="shared" si="398"/>
        <v/>
      </c>
      <c r="U591" t="str">
        <f t="shared" si="399"/>
        <v/>
      </c>
      <c r="V591" t="str">
        <f t="shared" si="400"/>
        <v/>
      </c>
      <c r="W591" t="str">
        <f t="shared" si="401"/>
        <v/>
      </c>
      <c r="X591" t="str">
        <f t="shared" si="402"/>
        <v/>
      </c>
      <c r="Y591" t="str">
        <f t="shared" si="403"/>
        <v/>
      </c>
      <c r="Z591" t="str">
        <f t="shared" si="404"/>
        <v/>
      </c>
      <c r="AA591" t="str">
        <f t="shared" si="405"/>
        <v/>
      </c>
      <c r="AB591" t="str">
        <f t="shared" si="406"/>
        <v/>
      </c>
      <c r="AC591" t="str">
        <f t="shared" si="407"/>
        <v/>
      </c>
      <c r="AD591" t="str">
        <f t="shared" si="408"/>
        <v/>
      </c>
      <c r="AE591" t="str">
        <f t="shared" si="409"/>
        <v/>
      </c>
      <c r="AF591" t="str">
        <f t="shared" si="410"/>
        <v/>
      </c>
      <c r="AG591" t="str">
        <f t="shared" si="411"/>
        <v/>
      </c>
      <c r="AH591" t="str">
        <f t="shared" si="412"/>
        <v/>
      </c>
      <c r="AI591" t="str">
        <f t="shared" si="413"/>
        <v/>
      </c>
      <c r="AJ591" t="str">
        <f t="shared" si="414"/>
        <v/>
      </c>
      <c r="AK591" t="str">
        <f t="shared" si="415"/>
        <v/>
      </c>
      <c r="AL591" t="str">
        <f t="shared" si="416"/>
        <v/>
      </c>
      <c r="AM591" t="str">
        <f t="shared" si="417"/>
        <v/>
      </c>
      <c r="AN591" t="str">
        <f t="shared" si="418"/>
        <v/>
      </c>
      <c r="AO591" t="str">
        <f t="shared" si="419"/>
        <v/>
      </c>
      <c r="AP591" t="str">
        <f t="shared" si="420"/>
        <v/>
      </c>
      <c r="AQ591" t="str">
        <f t="shared" si="421"/>
        <v/>
      </c>
      <c r="AR591" t="str">
        <f t="shared" si="422"/>
        <v/>
      </c>
      <c r="AS591" t="str">
        <f t="shared" si="423"/>
        <v/>
      </c>
      <c r="AT591" t="str">
        <f t="shared" si="424"/>
        <v/>
      </c>
      <c r="AU591" t="str">
        <f t="shared" si="425"/>
        <v/>
      </c>
      <c r="AV591" t="str">
        <f t="shared" si="426"/>
        <v/>
      </c>
      <c r="AW591" t="str">
        <f t="shared" si="427"/>
        <v/>
      </c>
      <c r="AX591" t="str">
        <f t="shared" si="428"/>
        <v/>
      </c>
      <c r="AY591" t="str">
        <f t="shared" si="429"/>
        <v/>
      </c>
      <c r="AZ591" t="str">
        <f>IF(OR($A591="",$A591&lt;&gt;Ficha!$C$4),"",COUNTIF($A$2:$A591,Ficha!$C$4))</f>
        <v/>
      </c>
    </row>
    <row r="592" spans="1:52">
      <c r="A592" s="7" t="str">
        <f>IF(INDEX(Banco!$A:$A,ROW())="","",INDEX(Banco!$A:$A,ROW()))</f>
        <v/>
      </c>
      <c r="B592" s="7" t="str">
        <f>IF(INDEX(Banco!$B:$B,ROW())="","",INDEX(Banco!$B:$B,ROW()))</f>
        <v/>
      </c>
      <c r="C592" s="7" t="str">
        <f>IF(INDEX(Banco!$C:$C,ROW())="","",INDEX(Banco!$C:$C,ROW()))</f>
        <v/>
      </c>
      <c r="D592" s="8" t="str">
        <f>IF(INDEX(Banco!$D:$D,ROW())="","",INDEX(Banco!$D:$D,ROW()))</f>
        <v/>
      </c>
      <c r="E592" s="8" t="str">
        <f>IF(INDEX(Banco!$E:$E,ROW())="","",INDEX(Banco!$E:$E,ROW()))</f>
        <v/>
      </c>
      <c r="F592" s="9" t="str">
        <f>IF(INDEX(Banco!$F:$F,ROW())="","",INDEX(Banco!$F:$F,ROW()))</f>
        <v/>
      </c>
      <c r="G592" s="9" t="str">
        <f>IF(INDEX(Banco!$G:$G,ROW())="","",INDEX(Banco!$G:$G,ROW()))</f>
        <v/>
      </c>
      <c r="H592" s="7" t="str">
        <f>IF(INDEX(Banco!$H:$H,ROW())="","",INDEX(Banco!$H:$H,ROW()))</f>
        <v/>
      </c>
      <c r="I592" t="str">
        <f t="shared" si="387"/>
        <v/>
      </c>
      <c r="J592" s="10" t="str">
        <f t="shared" si="388"/>
        <v/>
      </c>
      <c r="K592" s="11" t="str">
        <f t="shared" si="389"/>
        <v>—</v>
      </c>
      <c r="L592" t="str">
        <f t="shared" si="390"/>
        <v/>
      </c>
      <c r="M592" s="11" t="str">
        <f t="shared" si="391"/>
        <v>—</v>
      </c>
      <c r="N592" t="str">
        <f t="shared" si="392"/>
        <v/>
      </c>
      <c r="O592" s="11" t="str">
        <f t="shared" si="393"/>
        <v>—</v>
      </c>
      <c r="P592" t="str">
        <f t="shared" si="394"/>
        <v/>
      </c>
      <c r="Q592" s="11" t="str">
        <f t="shared" si="395"/>
        <v>—</v>
      </c>
      <c r="R592" t="str">
        <f t="shared" si="396"/>
        <v/>
      </c>
      <c r="S592" t="str">
        <f t="shared" si="397"/>
        <v/>
      </c>
      <c r="T592" t="str">
        <f t="shared" si="398"/>
        <v/>
      </c>
      <c r="U592" t="str">
        <f t="shared" si="399"/>
        <v/>
      </c>
      <c r="V592" t="str">
        <f t="shared" si="400"/>
        <v/>
      </c>
      <c r="W592" t="str">
        <f t="shared" si="401"/>
        <v/>
      </c>
      <c r="X592" t="str">
        <f t="shared" si="402"/>
        <v/>
      </c>
      <c r="Y592" t="str">
        <f t="shared" si="403"/>
        <v/>
      </c>
      <c r="Z592" t="str">
        <f t="shared" si="404"/>
        <v/>
      </c>
      <c r="AA592" t="str">
        <f t="shared" si="405"/>
        <v/>
      </c>
      <c r="AB592" t="str">
        <f t="shared" si="406"/>
        <v/>
      </c>
      <c r="AC592" t="str">
        <f t="shared" si="407"/>
        <v/>
      </c>
      <c r="AD592" t="str">
        <f t="shared" si="408"/>
        <v/>
      </c>
      <c r="AE592" t="str">
        <f t="shared" si="409"/>
        <v/>
      </c>
      <c r="AF592" t="str">
        <f t="shared" si="410"/>
        <v/>
      </c>
      <c r="AG592" t="str">
        <f t="shared" si="411"/>
        <v/>
      </c>
      <c r="AH592" t="str">
        <f t="shared" si="412"/>
        <v/>
      </c>
      <c r="AI592" t="str">
        <f t="shared" si="413"/>
        <v/>
      </c>
      <c r="AJ592" t="str">
        <f t="shared" si="414"/>
        <v/>
      </c>
      <c r="AK592" t="str">
        <f t="shared" si="415"/>
        <v/>
      </c>
      <c r="AL592" t="str">
        <f t="shared" si="416"/>
        <v/>
      </c>
      <c r="AM592" t="str">
        <f t="shared" si="417"/>
        <v/>
      </c>
      <c r="AN592" t="str">
        <f t="shared" si="418"/>
        <v/>
      </c>
      <c r="AO592" t="str">
        <f t="shared" si="419"/>
        <v/>
      </c>
      <c r="AP592" t="str">
        <f t="shared" si="420"/>
        <v/>
      </c>
      <c r="AQ592" t="str">
        <f t="shared" si="421"/>
        <v/>
      </c>
      <c r="AR592" t="str">
        <f t="shared" si="422"/>
        <v/>
      </c>
      <c r="AS592" t="str">
        <f t="shared" si="423"/>
        <v/>
      </c>
      <c r="AT592" t="str">
        <f t="shared" si="424"/>
        <v/>
      </c>
      <c r="AU592" t="str">
        <f t="shared" si="425"/>
        <v/>
      </c>
      <c r="AV592" t="str">
        <f t="shared" si="426"/>
        <v/>
      </c>
      <c r="AW592" t="str">
        <f t="shared" si="427"/>
        <v/>
      </c>
      <c r="AX592" t="str">
        <f t="shared" si="428"/>
        <v/>
      </c>
      <c r="AY592" t="str">
        <f t="shared" si="429"/>
        <v/>
      </c>
      <c r="AZ592" t="str">
        <f>IF(OR($A592="",$A592&lt;&gt;Ficha!$C$4),"",COUNTIF($A$2:$A592,Ficha!$C$4))</f>
        <v/>
      </c>
    </row>
    <row r="593" spans="1:52">
      <c r="A593" s="7" t="str">
        <f>IF(INDEX(Banco!$A:$A,ROW())="","",INDEX(Banco!$A:$A,ROW()))</f>
        <v/>
      </c>
      <c r="B593" s="7" t="str">
        <f>IF(INDEX(Banco!$B:$B,ROW())="","",INDEX(Banco!$B:$B,ROW()))</f>
        <v/>
      </c>
      <c r="C593" s="7" t="str">
        <f>IF(INDEX(Banco!$C:$C,ROW())="","",INDEX(Banco!$C:$C,ROW()))</f>
        <v/>
      </c>
      <c r="D593" s="8" t="str">
        <f>IF(INDEX(Banco!$D:$D,ROW())="","",INDEX(Banco!$D:$D,ROW()))</f>
        <v/>
      </c>
      <c r="E593" s="8" t="str">
        <f>IF(INDEX(Banco!$E:$E,ROW())="","",INDEX(Banco!$E:$E,ROW()))</f>
        <v/>
      </c>
      <c r="F593" s="9" t="str">
        <f>IF(INDEX(Banco!$F:$F,ROW())="","",INDEX(Banco!$F:$F,ROW()))</f>
        <v/>
      </c>
      <c r="G593" s="9" t="str">
        <f>IF(INDEX(Banco!$G:$G,ROW())="","",INDEX(Banco!$G:$G,ROW()))</f>
        <v/>
      </c>
      <c r="H593" s="7" t="str">
        <f>IF(INDEX(Banco!$H:$H,ROW())="","",INDEX(Banco!$H:$H,ROW()))</f>
        <v/>
      </c>
      <c r="I593" t="str">
        <f t="shared" si="387"/>
        <v/>
      </c>
      <c r="J593" s="10" t="str">
        <f t="shared" si="388"/>
        <v/>
      </c>
      <c r="K593" s="11" t="str">
        <f t="shared" si="389"/>
        <v>—</v>
      </c>
      <c r="L593" t="str">
        <f t="shared" si="390"/>
        <v/>
      </c>
      <c r="M593" s="11" t="str">
        <f t="shared" si="391"/>
        <v>—</v>
      </c>
      <c r="N593" t="str">
        <f t="shared" si="392"/>
        <v/>
      </c>
      <c r="O593" s="11" t="str">
        <f t="shared" si="393"/>
        <v>—</v>
      </c>
      <c r="P593" t="str">
        <f t="shared" si="394"/>
        <v/>
      </c>
      <c r="Q593" s="11" t="str">
        <f t="shared" si="395"/>
        <v>—</v>
      </c>
      <c r="R593" t="str">
        <f t="shared" si="396"/>
        <v/>
      </c>
      <c r="S593" t="str">
        <f t="shared" si="397"/>
        <v/>
      </c>
      <c r="T593" t="str">
        <f t="shared" si="398"/>
        <v/>
      </c>
      <c r="U593" t="str">
        <f t="shared" si="399"/>
        <v/>
      </c>
      <c r="V593" t="str">
        <f t="shared" si="400"/>
        <v/>
      </c>
      <c r="W593" t="str">
        <f t="shared" si="401"/>
        <v/>
      </c>
      <c r="X593" t="str">
        <f t="shared" si="402"/>
        <v/>
      </c>
      <c r="Y593" t="str">
        <f t="shared" si="403"/>
        <v/>
      </c>
      <c r="Z593" t="str">
        <f t="shared" si="404"/>
        <v/>
      </c>
      <c r="AA593" t="str">
        <f t="shared" si="405"/>
        <v/>
      </c>
      <c r="AB593" t="str">
        <f t="shared" si="406"/>
        <v/>
      </c>
      <c r="AC593" t="str">
        <f t="shared" si="407"/>
        <v/>
      </c>
      <c r="AD593" t="str">
        <f t="shared" si="408"/>
        <v/>
      </c>
      <c r="AE593" t="str">
        <f t="shared" si="409"/>
        <v/>
      </c>
      <c r="AF593" t="str">
        <f t="shared" si="410"/>
        <v/>
      </c>
      <c r="AG593" t="str">
        <f t="shared" si="411"/>
        <v/>
      </c>
      <c r="AH593" t="str">
        <f t="shared" si="412"/>
        <v/>
      </c>
      <c r="AI593" t="str">
        <f t="shared" si="413"/>
        <v/>
      </c>
      <c r="AJ593" t="str">
        <f t="shared" si="414"/>
        <v/>
      </c>
      <c r="AK593" t="str">
        <f t="shared" si="415"/>
        <v/>
      </c>
      <c r="AL593" t="str">
        <f t="shared" si="416"/>
        <v/>
      </c>
      <c r="AM593" t="str">
        <f t="shared" si="417"/>
        <v/>
      </c>
      <c r="AN593" t="str">
        <f t="shared" si="418"/>
        <v/>
      </c>
      <c r="AO593" t="str">
        <f t="shared" si="419"/>
        <v/>
      </c>
      <c r="AP593" t="str">
        <f t="shared" si="420"/>
        <v/>
      </c>
      <c r="AQ593" t="str">
        <f t="shared" si="421"/>
        <v/>
      </c>
      <c r="AR593" t="str">
        <f t="shared" si="422"/>
        <v/>
      </c>
      <c r="AS593" t="str">
        <f t="shared" si="423"/>
        <v/>
      </c>
      <c r="AT593" t="str">
        <f t="shared" si="424"/>
        <v/>
      </c>
      <c r="AU593" t="str">
        <f t="shared" si="425"/>
        <v/>
      </c>
      <c r="AV593" t="str">
        <f t="shared" si="426"/>
        <v/>
      </c>
      <c r="AW593" t="str">
        <f t="shared" si="427"/>
        <v/>
      </c>
      <c r="AX593" t="str">
        <f t="shared" si="428"/>
        <v/>
      </c>
      <c r="AY593" t="str">
        <f t="shared" si="429"/>
        <v/>
      </c>
      <c r="AZ593" t="str">
        <f>IF(OR($A593="",$A593&lt;&gt;Ficha!$C$4),"",COUNTIF($A$2:$A593,Ficha!$C$4))</f>
        <v/>
      </c>
    </row>
    <row r="594" spans="1:52">
      <c r="A594" s="7" t="str">
        <f>IF(INDEX(Banco!$A:$A,ROW())="","",INDEX(Banco!$A:$A,ROW()))</f>
        <v/>
      </c>
      <c r="B594" s="7" t="str">
        <f>IF(INDEX(Banco!$B:$B,ROW())="","",INDEX(Banco!$B:$B,ROW()))</f>
        <v/>
      </c>
      <c r="C594" s="7" t="str">
        <f>IF(INDEX(Banco!$C:$C,ROW())="","",INDEX(Banco!$C:$C,ROW()))</f>
        <v/>
      </c>
      <c r="D594" s="8" t="str">
        <f>IF(INDEX(Banco!$D:$D,ROW())="","",INDEX(Banco!$D:$D,ROW()))</f>
        <v/>
      </c>
      <c r="E594" s="8" t="str">
        <f>IF(INDEX(Banco!$E:$E,ROW())="","",INDEX(Banco!$E:$E,ROW()))</f>
        <v/>
      </c>
      <c r="F594" s="9" t="str">
        <f>IF(INDEX(Banco!$F:$F,ROW())="","",INDEX(Banco!$F:$F,ROW()))</f>
        <v/>
      </c>
      <c r="G594" s="9" t="str">
        <f>IF(INDEX(Banco!$G:$G,ROW())="","",INDEX(Banco!$G:$G,ROW()))</f>
        <v/>
      </c>
      <c r="H594" s="7" t="str">
        <f>IF(INDEX(Banco!$H:$H,ROW())="","",INDEX(Banco!$H:$H,ROW()))</f>
        <v/>
      </c>
      <c r="I594" t="str">
        <f t="shared" si="387"/>
        <v/>
      </c>
      <c r="J594" s="10" t="str">
        <f t="shared" si="388"/>
        <v/>
      </c>
      <c r="K594" s="11" t="str">
        <f t="shared" si="389"/>
        <v>—</v>
      </c>
      <c r="L594" t="str">
        <f t="shared" si="390"/>
        <v/>
      </c>
      <c r="M594" s="11" t="str">
        <f t="shared" si="391"/>
        <v>—</v>
      </c>
      <c r="N594" t="str">
        <f t="shared" si="392"/>
        <v/>
      </c>
      <c r="O594" s="11" t="str">
        <f t="shared" si="393"/>
        <v>—</v>
      </c>
      <c r="P594" t="str">
        <f t="shared" si="394"/>
        <v/>
      </c>
      <c r="Q594" s="11" t="str">
        <f t="shared" si="395"/>
        <v>—</v>
      </c>
      <c r="R594" t="str">
        <f t="shared" si="396"/>
        <v/>
      </c>
      <c r="S594" t="str">
        <f t="shared" si="397"/>
        <v/>
      </c>
      <c r="T594" t="str">
        <f t="shared" si="398"/>
        <v/>
      </c>
      <c r="U594" t="str">
        <f t="shared" si="399"/>
        <v/>
      </c>
      <c r="V594" t="str">
        <f t="shared" si="400"/>
        <v/>
      </c>
      <c r="W594" t="str">
        <f t="shared" si="401"/>
        <v/>
      </c>
      <c r="X594" t="str">
        <f t="shared" si="402"/>
        <v/>
      </c>
      <c r="Y594" t="str">
        <f t="shared" si="403"/>
        <v/>
      </c>
      <c r="Z594" t="str">
        <f t="shared" si="404"/>
        <v/>
      </c>
      <c r="AA594" t="str">
        <f t="shared" si="405"/>
        <v/>
      </c>
      <c r="AB594" t="str">
        <f t="shared" si="406"/>
        <v/>
      </c>
      <c r="AC594" t="str">
        <f t="shared" si="407"/>
        <v/>
      </c>
      <c r="AD594" t="str">
        <f t="shared" si="408"/>
        <v/>
      </c>
      <c r="AE594" t="str">
        <f t="shared" si="409"/>
        <v/>
      </c>
      <c r="AF594" t="str">
        <f t="shared" si="410"/>
        <v/>
      </c>
      <c r="AG594" t="str">
        <f t="shared" si="411"/>
        <v/>
      </c>
      <c r="AH594" t="str">
        <f t="shared" si="412"/>
        <v/>
      </c>
      <c r="AI594" t="str">
        <f t="shared" si="413"/>
        <v/>
      </c>
      <c r="AJ594" t="str">
        <f t="shared" si="414"/>
        <v/>
      </c>
      <c r="AK594" t="str">
        <f t="shared" si="415"/>
        <v/>
      </c>
      <c r="AL594" t="str">
        <f t="shared" si="416"/>
        <v/>
      </c>
      <c r="AM594" t="str">
        <f t="shared" si="417"/>
        <v/>
      </c>
      <c r="AN594" t="str">
        <f t="shared" si="418"/>
        <v/>
      </c>
      <c r="AO594" t="str">
        <f t="shared" si="419"/>
        <v/>
      </c>
      <c r="AP594" t="str">
        <f t="shared" si="420"/>
        <v/>
      </c>
      <c r="AQ594" t="str">
        <f t="shared" si="421"/>
        <v/>
      </c>
      <c r="AR594" t="str">
        <f t="shared" si="422"/>
        <v/>
      </c>
      <c r="AS594" t="str">
        <f t="shared" si="423"/>
        <v/>
      </c>
      <c r="AT594" t="str">
        <f t="shared" si="424"/>
        <v/>
      </c>
      <c r="AU594" t="str">
        <f t="shared" si="425"/>
        <v/>
      </c>
      <c r="AV594" t="str">
        <f t="shared" si="426"/>
        <v/>
      </c>
      <c r="AW594" t="str">
        <f t="shared" si="427"/>
        <v/>
      </c>
      <c r="AX594" t="str">
        <f t="shared" si="428"/>
        <v/>
      </c>
      <c r="AY594" t="str">
        <f t="shared" si="429"/>
        <v/>
      </c>
      <c r="AZ594" t="str">
        <f>IF(OR($A594="",$A594&lt;&gt;Ficha!$C$4),"",COUNTIF($A$2:$A594,Ficha!$C$4))</f>
        <v/>
      </c>
    </row>
    <row r="595" spans="1:52">
      <c r="A595" s="7" t="str">
        <f>IF(INDEX(Banco!$A:$A,ROW())="","",INDEX(Banco!$A:$A,ROW()))</f>
        <v/>
      </c>
      <c r="B595" s="7" t="str">
        <f>IF(INDEX(Banco!$B:$B,ROW())="","",INDEX(Banco!$B:$B,ROW()))</f>
        <v/>
      </c>
      <c r="C595" s="7" t="str">
        <f>IF(INDEX(Banco!$C:$C,ROW())="","",INDEX(Banco!$C:$C,ROW()))</f>
        <v/>
      </c>
      <c r="D595" s="8" t="str">
        <f>IF(INDEX(Banco!$D:$D,ROW())="","",INDEX(Banco!$D:$D,ROW()))</f>
        <v/>
      </c>
      <c r="E595" s="8" t="str">
        <f>IF(INDEX(Banco!$E:$E,ROW())="","",INDEX(Banco!$E:$E,ROW()))</f>
        <v/>
      </c>
      <c r="F595" s="9" t="str">
        <f>IF(INDEX(Banco!$F:$F,ROW())="","",INDEX(Banco!$F:$F,ROW()))</f>
        <v/>
      </c>
      <c r="G595" s="9" t="str">
        <f>IF(INDEX(Banco!$G:$G,ROW())="","",INDEX(Banco!$G:$G,ROW()))</f>
        <v/>
      </c>
      <c r="H595" s="7" t="str">
        <f>IF(INDEX(Banco!$H:$H,ROW())="","",INDEX(Banco!$H:$H,ROW()))</f>
        <v/>
      </c>
      <c r="I595" t="str">
        <f t="shared" si="387"/>
        <v/>
      </c>
      <c r="J595" s="10" t="str">
        <f t="shared" si="388"/>
        <v/>
      </c>
      <c r="K595" s="11" t="str">
        <f t="shared" si="389"/>
        <v>—</v>
      </c>
      <c r="L595" t="str">
        <f t="shared" si="390"/>
        <v/>
      </c>
      <c r="M595" s="11" t="str">
        <f t="shared" si="391"/>
        <v>—</v>
      </c>
      <c r="N595" t="str">
        <f t="shared" si="392"/>
        <v/>
      </c>
      <c r="O595" s="11" t="str">
        <f t="shared" si="393"/>
        <v>—</v>
      </c>
      <c r="P595" t="str">
        <f t="shared" si="394"/>
        <v/>
      </c>
      <c r="Q595" s="11" t="str">
        <f t="shared" si="395"/>
        <v>—</v>
      </c>
      <c r="R595" t="str">
        <f t="shared" si="396"/>
        <v/>
      </c>
      <c r="S595" t="str">
        <f t="shared" si="397"/>
        <v/>
      </c>
      <c r="T595" t="str">
        <f t="shared" si="398"/>
        <v/>
      </c>
      <c r="U595" t="str">
        <f t="shared" si="399"/>
        <v/>
      </c>
      <c r="V595" t="str">
        <f t="shared" si="400"/>
        <v/>
      </c>
      <c r="W595" t="str">
        <f t="shared" si="401"/>
        <v/>
      </c>
      <c r="X595" t="str">
        <f t="shared" si="402"/>
        <v/>
      </c>
      <c r="Y595" t="str">
        <f t="shared" si="403"/>
        <v/>
      </c>
      <c r="Z595" t="str">
        <f t="shared" si="404"/>
        <v/>
      </c>
      <c r="AA595" t="str">
        <f t="shared" si="405"/>
        <v/>
      </c>
      <c r="AB595" t="str">
        <f t="shared" si="406"/>
        <v/>
      </c>
      <c r="AC595" t="str">
        <f t="shared" si="407"/>
        <v/>
      </c>
      <c r="AD595" t="str">
        <f t="shared" si="408"/>
        <v/>
      </c>
      <c r="AE595" t="str">
        <f t="shared" si="409"/>
        <v/>
      </c>
      <c r="AF595" t="str">
        <f t="shared" si="410"/>
        <v/>
      </c>
      <c r="AG595" t="str">
        <f t="shared" si="411"/>
        <v/>
      </c>
      <c r="AH595" t="str">
        <f t="shared" si="412"/>
        <v/>
      </c>
      <c r="AI595" t="str">
        <f t="shared" si="413"/>
        <v/>
      </c>
      <c r="AJ595" t="str">
        <f t="shared" si="414"/>
        <v/>
      </c>
      <c r="AK595" t="str">
        <f t="shared" si="415"/>
        <v/>
      </c>
      <c r="AL595" t="str">
        <f t="shared" si="416"/>
        <v/>
      </c>
      <c r="AM595" t="str">
        <f t="shared" si="417"/>
        <v/>
      </c>
      <c r="AN595" t="str">
        <f t="shared" si="418"/>
        <v/>
      </c>
      <c r="AO595" t="str">
        <f t="shared" si="419"/>
        <v/>
      </c>
      <c r="AP595" t="str">
        <f t="shared" si="420"/>
        <v/>
      </c>
      <c r="AQ595" t="str">
        <f t="shared" si="421"/>
        <v/>
      </c>
      <c r="AR595" t="str">
        <f t="shared" si="422"/>
        <v/>
      </c>
      <c r="AS595" t="str">
        <f t="shared" si="423"/>
        <v/>
      </c>
      <c r="AT595" t="str">
        <f t="shared" si="424"/>
        <v/>
      </c>
      <c r="AU595" t="str">
        <f t="shared" si="425"/>
        <v/>
      </c>
      <c r="AV595" t="str">
        <f t="shared" si="426"/>
        <v/>
      </c>
      <c r="AW595" t="str">
        <f t="shared" si="427"/>
        <v/>
      </c>
      <c r="AX595" t="str">
        <f t="shared" si="428"/>
        <v/>
      </c>
      <c r="AY595" t="str">
        <f t="shared" si="429"/>
        <v/>
      </c>
      <c r="AZ595" t="str">
        <f>IF(OR($A595="",$A595&lt;&gt;Ficha!$C$4),"",COUNTIF($A$2:$A595,Ficha!$C$4))</f>
        <v/>
      </c>
    </row>
    <row r="596" spans="1:52">
      <c r="A596" s="7" t="str">
        <f>IF(INDEX(Banco!$A:$A,ROW())="","",INDEX(Banco!$A:$A,ROW()))</f>
        <v/>
      </c>
      <c r="B596" s="7" t="str">
        <f>IF(INDEX(Banco!$B:$B,ROW())="","",INDEX(Banco!$B:$B,ROW()))</f>
        <v/>
      </c>
      <c r="C596" s="7" t="str">
        <f>IF(INDEX(Banco!$C:$C,ROW())="","",INDEX(Banco!$C:$C,ROW()))</f>
        <v/>
      </c>
      <c r="D596" s="8" t="str">
        <f>IF(INDEX(Banco!$D:$D,ROW())="","",INDEX(Banco!$D:$D,ROW()))</f>
        <v/>
      </c>
      <c r="E596" s="8" t="str">
        <f>IF(INDEX(Banco!$E:$E,ROW())="","",INDEX(Banco!$E:$E,ROW()))</f>
        <v/>
      </c>
      <c r="F596" s="9" t="str">
        <f>IF(INDEX(Banco!$F:$F,ROW())="","",INDEX(Banco!$F:$F,ROW()))</f>
        <v/>
      </c>
      <c r="G596" s="9" t="str">
        <f>IF(INDEX(Banco!$G:$G,ROW())="","",INDEX(Banco!$G:$G,ROW()))</f>
        <v/>
      </c>
      <c r="H596" s="7" t="str">
        <f>IF(INDEX(Banco!$H:$H,ROW())="","",INDEX(Banco!$H:$H,ROW()))</f>
        <v/>
      </c>
      <c r="I596" t="str">
        <f t="shared" si="387"/>
        <v/>
      </c>
      <c r="J596" s="10" t="str">
        <f t="shared" si="388"/>
        <v/>
      </c>
      <c r="K596" s="11" t="str">
        <f t="shared" si="389"/>
        <v>—</v>
      </c>
      <c r="L596" t="str">
        <f t="shared" si="390"/>
        <v/>
      </c>
      <c r="M596" s="11" t="str">
        <f t="shared" si="391"/>
        <v>—</v>
      </c>
      <c r="N596" t="str">
        <f t="shared" si="392"/>
        <v/>
      </c>
      <c r="O596" s="11" t="str">
        <f t="shared" si="393"/>
        <v>—</v>
      </c>
      <c r="P596" t="str">
        <f t="shared" si="394"/>
        <v/>
      </c>
      <c r="Q596" s="11" t="str">
        <f t="shared" si="395"/>
        <v>—</v>
      </c>
      <c r="R596" t="str">
        <f t="shared" si="396"/>
        <v/>
      </c>
      <c r="S596" t="str">
        <f t="shared" si="397"/>
        <v/>
      </c>
      <c r="T596" t="str">
        <f t="shared" si="398"/>
        <v/>
      </c>
      <c r="U596" t="str">
        <f t="shared" si="399"/>
        <v/>
      </c>
      <c r="V596" t="str">
        <f t="shared" si="400"/>
        <v/>
      </c>
      <c r="W596" t="str">
        <f t="shared" si="401"/>
        <v/>
      </c>
      <c r="X596" t="str">
        <f t="shared" si="402"/>
        <v/>
      </c>
      <c r="Y596" t="str">
        <f t="shared" si="403"/>
        <v/>
      </c>
      <c r="Z596" t="str">
        <f t="shared" si="404"/>
        <v/>
      </c>
      <c r="AA596" t="str">
        <f t="shared" si="405"/>
        <v/>
      </c>
      <c r="AB596" t="str">
        <f t="shared" si="406"/>
        <v/>
      </c>
      <c r="AC596" t="str">
        <f t="shared" si="407"/>
        <v/>
      </c>
      <c r="AD596" t="str">
        <f t="shared" si="408"/>
        <v/>
      </c>
      <c r="AE596" t="str">
        <f t="shared" si="409"/>
        <v/>
      </c>
      <c r="AF596" t="str">
        <f t="shared" si="410"/>
        <v/>
      </c>
      <c r="AG596" t="str">
        <f t="shared" si="411"/>
        <v/>
      </c>
      <c r="AH596" t="str">
        <f t="shared" si="412"/>
        <v/>
      </c>
      <c r="AI596" t="str">
        <f t="shared" si="413"/>
        <v/>
      </c>
      <c r="AJ596" t="str">
        <f t="shared" si="414"/>
        <v/>
      </c>
      <c r="AK596" t="str">
        <f t="shared" si="415"/>
        <v/>
      </c>
      <c r="AL596" t="str">
        <f t="shared" si="416"/>
        <v/>
      </c>
      <c r="AM596" t="str">
        <f t="shared" si="417"/>
        <v/>
      </c>
      <c r="AN596" t="str">
        <f t="shared" si="418"/>
        <v/>
      </c>
      <c r="AO596" t="str">
        <f t="shared" si="419"/>
        <v/>
      </c>
      <c r="AP596" t="str">
        <f t="shared" si="420"/>
        <v/>
      </c>
      <c r="AQ596" t="str">
        <f t="shared" si="421"/>
        <v/>
      </c>
      <c r="AR596" t="str">
        <f t="shared" si="422"/>
        <v/>
      </c>
      <c r="AS596" t="str">
        <f t="shared" si="423"/>
        <v/>
      </c>
      <c r="AT596" t="str">
        <f t="shared" si="424"/>
        <v/>
      </c>
      <c r="AU596" t="str">
        <f t="shared" si="425"/>
        <v/>
      </c>
      <c r="AV596" t="str">
        <f t="shared" si="426"/>
        <v/>
      </c>
      <c r="AW596" t="str">
        <f t="shared" si="427"/>
        <v/>
      </c>
      <c r="AX596" t="str">
        <f t="shared" si="428"/>
        <v/>
      </c>
      <c r="AY596" t="str">
        <f t="shared" si="429"/>
        <v/>
      </c>
      <c r="AZ596" t="str">
        <f>IF(OR($A596="",$A596&lt;&gt;Ficha!$C$4),"",COUNTIF($A$2:$A596,Ficha!$C$4))</f>
        <v/>
      </c>
    </row>
    <row r="597" spans="1:52">
      <c r="A597" s="7" t="str">
        <f>IF(INDEX(Banco!$A:$A,ROW())="","",INDEX(Banco!$A:$A,ROW()))</f>
        <v/>
      </c>
      <c r="B597" s="7" t="str">
        <f>IF(INDEX(Banco!$B:$B,ROW())="","",INDEX(Banco!$B:$B,ROW()))</f>
        <v/>
      </c>
      <c r="C597" s="7" t="str">
        <f>IF(INDEX(Banco!$C:$C,ROW())="","",INDEX(Banco!$C:$C,ROW()))</f>
        <v/>
      </c>
      <c r="D597" s="8" t="str">
        <f>IF(INDEX(Banco!$D:$D,ROW())="","",INDEX(Banco!$D:$D,ROW()))</f>
        <v/>
      </c>
      <c r="E597" s="8" t="str">
        <f>IF(INDEX(Banco!$E:$E,ROW())="","",INDEX(Banco!$E:$E,ROW()))</f>
        <v/>
      </c>
      <c r="F597" s="9" t="str">
        <f>IF(INDEX(Banco!$F:$F,ROW())="","",INDEX(Banco!$F:$F,ROW()))</f>
        <v/>
      </c>
      <c r="G597" s="9" t="str">
        <f>IF(INDEX(Banco!$G:$G,ROW())="","",INDEX(Banco!$G:$G,ROW()))</f>
        <v/>
      </c>
      <c r="H597" s="7" t="str">
        <f>IF(INDEX(Banco!$H:$H,ROW())="","",INDEX(Banco!$H:$H,ROW()))</f>
        <v/>
      </c>
      <c r="I597" t="str">
        <f t="shared" si="387"/>
        <v/>
      </c>
      <c r="J597" s="10" t="str">
        <f t="shared" si="388"/>
        <v/>
      </c>
      <c r="K597" s="11" t="str">
        <f t="shared" si="389"/>
        <v>—</v>
      </c>
      <c r="L597" t="str">
        <f t="shared" si="390"/>
        <v/>
      </c>
      <c r="M597" s="11" t="str">
        <f t="shared" si="391"/>
        <v>—</v>
      </c>
      <c r="N597" t="str">
        <f t="shared" si="392"/>
        <v/>
      </c>
      <c r="O597" s="11" t="str">
        <f t="shared" si="393"/>
        <v>—</v>
      </c>
      <c r="P597" t="str">
        <f t="shared" si="394"/>
        <v/>
      </c>
      <c r="Q597" s="11" t="str">
        <f t="shared" si="395"/>
        <v>—</v>
      </c>
      <c r="R597" t="str">
        <f t="shared" si="396"/>
        <v/>
      </c>
      <c r="S597" t="str">
        <f t="shared" si="397"/>
        <v/>
      </c>
      <c r="T597" t="str">
        <f t="shared" si="398"/>
        <v/>
      </c>
      <c r="U597" t="str">
        <f t="shared" si="399"/>
        <v/>
      </c>
      <c r="V597" t="str">
        <f t="shared" si="400"/>
        <v/>
      </c>
      <c r="W597" t="str">
        <f t="shared" si="401"/>
        <v/>
      </c>
      <c r="X597" t="str">
        <f t="shared" si="402"/>
        <v/>
      </c>
      <c r="Y597" t="str">
        <f t="shared" si="403"/>
        <v/>
      </c>
      <c r="Z597" t="str">
        <f t="shared" si="404"/>
        <v/>
      </c>
      <c r="AA597" t="str">
        <f t="shared" si="405"/>
        <v/>
      </c>
      <c r="AB597" t="str">
        <f t="shared" si="406"/>
        <v/>
      </c>
      <c r="AC597" t="str">
        <f t="shared" si="407"/>
        <v/>
      </c>
      <c r="AD597" t="str">
        <f t="shared" si="408"/>
        <v/>
      </c>
      <c r="AE597" t="str">
        <f t="shared" si="409"/>
        <v/>
      </c>
      <c r="AF597" t="str">
        <f t="shared" si="410"/>
        <v/>
      </c>
      <c r="AG597" t="str">
        <f t="shared" si="411"/>
        <v/>
      </c>
      <c r="AH597" t="str">
        <f t="shared" si="412"/>
        <v/>
      </c>
      <c r="AI597" t="str">
        <f t="shared" si="413"/>
        <v/>
      </c>
      <c r="AJ597" t="str">
        <f t="shared" si="414"/>
        <v/>
      </c>
      <c r="AK597" t="str">
        <f t="shared" si="415"/>
        <v/>
      </c>
      <c r="AL597" t="str">
        <f t="shared" si="416"/>
        <v/>
      </c>
      <c r="AM597" t="str">
        <f t="shared" si="417"/>
        <v/>
      </c>
      <c r="AN597" t="str">
        <f t="shared" si="418"/>
        <v/>
      </c>
      <c r="AO597" t="str">
        <f t="shared" si="419"/>
        <v/>
      </c>
      <c r="AP597" t="str">
        <f t="shared" si="420"/>
        <v/>
      </c>
      <c r="AQ597" t="str">
        <f t="shared" si="421"/>
        <v/>
      </c>
      <c r="AR597" t="str">
        <f t="shared" si="422"/>
        <v/>
      </c>
      <c r="AS597" t="str">
        <f t="shared" si="423"/>
        <v/>
      </c>
      <c r="AT597" t="str">
        <f t="shared" si="424"/>
        <v/>
      </c>
      <c r="AU597" t="str">
        <f t="shared" si="425"/>
        <v/>
      </c>
      <c r="AV597" t="str">
        <f t="shared" si="426"/>
        <v/>
      </c>
      <c r="AW597" t="str">
        <f t="shared" si="427"/>
        <v/>
      </c>
      <c r="AX597" t="str">
        <f t="shared" si="428"/>
        <v/>
      </c>
      <c r="AY597" t="str">
        <f t="shared" si="429"/>
        <v/>
      </c>
      <c r="AZ597" t="str">
        <f>IF(OR($A597="",$A597&lt;&gt;Ficha!$C$4),"",COUNTIF($A$2:$A597,Ficha!$C$4))</f>
        <v/>
      </c>
    </row>
    <row r="598" spans="1:52">
      <c r="A598" s="7" t="str">
        <f>IF(INDEX(Banco!$A:$A,ROW())="","",INDEX(Banco!$A:$A,ROW()))</f>
        <v/>
      </c>
      <c r="B598" s="7" t="str">
        <f>IF(INDEX(Banco!$B:$B,ROW())="","",INDEX(Banco!$B:$B,ROW()))</f>
        <v/>
      </c>
      <c r="C598" s="7" t="str">
        <f>IF(INDEX(Banco!$C:$C,ROW())="","",INDEX(Banco!$C:$C,ROW()))</f>
        <v/>
      </c>
      <c r="D598" s="8" t="str">
        <f>IF(INDEX(Banco!$D:$D,ROW())="","",INDEX(Banco!$D:$D,ROW()))</f>
        <v/>
      </c>
      <c r="E598" s="8" t="str">
        <f>IF(INDEX(Banco!$E:$E,ROW())="","",INDEX(Banco!$E:$E,ROW()))</f>
        <v/>
      </c>
      <c r="F598" s="9" t="str">
        <f>IF(INDEX(Banco!$F:$F,ROW())="","",INDEX(Banco!$F:$F,ROW()))</f>
        <v/>
      </c>
      <c r="G598" s="9" t="str">
        <f>IF(INDEX(Banco!$G:$G,ROW())="","",INDEX(Banco!$G:$G,ROW()))</f>
        <v/>
      </c>
      <c r="H598" s="7" t="str">
        <f>IF(INDEX(Banco!$H:$H,ROW())="","",INDEX(Banco!$H:$H,ROW()))</f>
        <v/>
      </c>
      <c r="I598" t="str">
        <f t="shared" si="387"/>
        <v/>
      </c>
      <c r="J598" s="10" t="str">
        <f t="shared" si="388"/>
        <v/>
      </c>
      <c r="K598" s="11" t="str">
        <f t="shared" si="389"/>
        <v>—</v>
      </c>
      <c r="L598" t="str">
        <f t="shared" si="390"/>
        <v/>
      </c>
      <c r="M598" s="11" t="str">
        <f t="shared" si="391"/>
        <v>—</v>
      </c>
      <c r="N598" t="str">
        <f t="shared" si="392"/>
        <v/>
      </c>
      <c r="O598" s="11" t="str">
        <f t="shared" si="393"/>
        <v>—</v>
      </c>
      <c r="P598" t="str">
        <f t="shared" si="394"/>
        <v/>
      </c>
      <c r="Q598" s="11" t="str">
        <f t="shared" si="395"/>
        <v>—</v>
      </c>
      <c r="R598" t="str">
        <f t="shared" si="396"/>
        <v/>
      </c>
      <c r="S598" t="str">
        <f t="shared" si="397"/>
        <v/>
      </c>
      <c r="T598" t="str">
        <f t="shared" si="398"/>
        <v/>
      </c>
      <c r="U598" t="str">
        <f t="shared" si="399"/>
        <v/>
      </c>
      <c r="V598" t="str">
        <f t="shared" si="400"/>
        <v/>
      </c>
      <c r="W598" t="str">
        <f t="shared" si="401"/>
        <v/>
      </c>
      <c r="X598" t="str">
        <f t="shared" si="402"/>
        <v/>
      </c>
      <c r="Y598" t="str">
        <f t="shared" si="403"/>
        <v/>
      </c>
      <c r="Z598" t="str">
        <f t="shared" si="404"/>
        <v/>
      </c>
      <c r="AA598" t="str">
        <f t="shared" si="405"/>
        <v/>
      </c>
      <c r="AB598" t="str">
        <f t="shared" si="406"/>
        <v/>
      </c>
      <c r="AC598" t="str">
        <f t="shared" si="407"/>
        <v/>
      </c>
      <c r="AD598" t="str">
        <f t="shared" si="408"/>
        <v/>
      </c>
      <c r="AE598" t="str">
        <f t="shared" si="409"/>
        <v/>
      </c>
      <c r="AF598" t="str">
        <f t="shared" si="410"/>
        <v/>
      </c>
      <c r="AG598" t="str">
        <f t="shared" si="411"/>
        <v/>
      </c>
      <c r="AH598" t="str">
        <f t="shared" si="412"/>
        <v/>
      </c>
      <c r="AI598" t="str">
        <f t="shared" si="413"/>
        <v/>
      </c>
      <c r="AJ598" t="str">
        <f t="shared" si="414"/>
        <v/>
      </c>
      <c r="AK598" t="str">
        <f t="shared" si="415"/>
        <v/>
      </c>
      <c r="AL598" t="str">
        <f t="shared" si="416"/>
        <v/>
      </c>
      <c r="AM598" t="str">
        <f t="shared" si="417"/>
        <v/>
      </c>
      <c r="AN598" t="str">
        <f t="shared" si="418"/>
        <v/>
      </c>
      <c r="AO598" t="str">
        <f t="shared" si="419"/>
        <v/>
      </c>
      <c r="AP598" t="str">
        <f t="shared" si="420"/>
        <v/>
      </c>
      <c r="AQ598" t="str">
        <f t="shared" si="421"/>
        <v/>
      </c>
      <c r="AR598" t="str">
        <f t="shared" si="422"/>
        <v/>
      </c>
      <c r="AS598" t="str">
        <f t="shared" si="423"/>
        <v/>
      </c>
      <c r="AT598" t="str">
        <f t="shared" si="424"/>
        <v/>
      </c>
      <c r="AU598" t="str">
        <f t="shared" si="425"/>
        <v/>
      </c>
      <c r="AV598" t="str">
        <f t="shared" si="426"/>
        <v/>
      </c>
      <c r="AW598" t="str">
        <f t="shared" si="427"/>
        <v/>
      </c>
      <c r="AX598" t="str">
        <f t="shared" si="428"/>
        <v/>
      </c>
      <c r="AY598" t="str">
        <f t="shared" si="429"/>
        <v/>
      </c>
      <c r="AZ598" t="str">
        <f>IF(OR($A598="",$A598&lt;&gt;Ficha!$C$4),"",COUNTIF($A$2:$A598,Ficha!$C$4))</f>
        <v/>
      </c>
    </row>
    <row r="599" spans="1:52">
      <c r="A599" s="7" t="str">
        <f>IF(INDEX(Banco!$A:$A,ROW())="","",INDEX(Banco!$A:$A,ROW()))</f>
        <v/>
      </c>
      <c r="B599" s="7" t="str">
        <f>IF(INDEX(Banco!$B:$B,ROW())="","",INDEX(Banco!$B:$B,ROW()))</f>
        <v/>
      </c>
      <c r="C599" s="7" t="str">
        <f>IF(INDEX(Banco!$C:$C,ROW())="","",INDEX(Banco!$C:$C,ROW()))</f>
        <v/>
      </c>
      <c r="D599" s="8" t="str">
        <f>IF(INDEX(Banco!$D:$D,ROW())="","",INDEX(Banco!$D:$D,ROW()))</f>
        <v/>
      </c>
      <c r="E599" s="8" t="str">
        <f>IF(INDEX(Banco!$E:$E,ROW())="","",INDEX(Banco!$E:$E,ROW()))</f>
        <v/>
      </c>
      <c r="F599" s="9" t="str">
        <f>IF(INDEX(Banco!$F:$F,ROW())="","",INDEX(Banco!$F:$F,ROW()))</f>
        <v/>
      </c>
      <c r="G599" s="9" t="str">
        <f>IF(INDEX(Banco!$G:$G,ROW())="","",INDEX(Banco!$G:$G,ROW()))</f>
        <v/>
      </c>
      <c r="H599" s="7" t="str">
        <f>IF(INDEX(Banco!$H:$H,ROW())="","",INDEX(Banco!$H:$H,ROW()))</f>
        <v/>
      </c>
      <c r="I599" t="str">
        <f t="shared" si="387"/>
        <v/>
      </c>
      <c r="J599" s="10" t="str">
        <f t="shared" si="388"/>
        <v/>
      </c>
      <c r="K599" s="11" t="str">
        <f t="shared" si="389"/>
        <v>—</v>
      </c>
      <c r="L599" t="str">
        <f t="shared" si="390"/>
        <v/>
      </c>
      <c r="M599" s="11" t="str">
        <f t="shared" si="391"/>
        <v>—</v>
      </c>
      <c r="N599" t="str">
        <f t="shared" si="392"/>
        <v/>
      </c>
      <c r="O599" s="11" t="str">
        <f t="shared" si="393"/>
        <v>—</v>
      </c>
      <c r="P599" t="str">
        <f t="shared" si="394"/>
        <v/>
      </c>
      <c r="Q599" s="11" t="str">
        <f t="shared" si="395"/>
        <v>—</v>
      </c>
      <c r="R599" t="str">
        <f t="shared" si="396"/>
        <v/>
      </c>
      <c r="S599" t="str">
        <f t="shared" si="397"/>
        <v/>
      </c>
      <c r="T599" t="str">
        <f t="shared" si="398"/>
        <v/>
      </c>
      <c r="U599" t="str">
        <f t="shared" si="399"/>
        <v/>
      </c>
      <c r="V599" t="str">
        <f t="shared" si="400"/>
        <v/>
      </c>
      <c r="W599" t="str">
        <f t="shared" si="401"/>
        <v/>
      </c>
      <c r="X599" t="str">
        <f t="shared" si="402"/>
        <v/>
      </c>
      <c r="Y599" t="str">
        <f t="shared" si="403"/>
        <v/>
      </c>
      <c r="Z599" t="str">
        <f t="shared" si="404"/>
        <v/>
      </c>
      <c r="AA599" t="str">
        <f t="shared" si="405"/>
        <v/>
      </c>
      <c r="AB599" t="str">
        <f t="shared" si="406"/>
        <v/>
      </c>
      <c r="AC599" t="str">
        <f t="shared" si="407"/>
        <v/>
      </c>
      <c r="AD599" t="str">
        <f t="shared" si="408"/>
        <v/>
      </c>
      <c r="AE599" t="str">
        <f t="shared" si="409"/>
        <v/>
      </c>
      <c r="AF599" t="str">
        <f t="shared" si="410"/>
        <v/>
      </c>
      <c r="AG599" t="str">
        <f t="shared" si="411"/>
        <v/>
      </c>
      <c r="AH599" t="str">
        <f t="shared" si="412"/>
        <v/>
      </c>
      <c r="AI599" t="str">
        <f t="shared" si="413"/>
        <v/>
      </c>
      <c r="AJ599" t="str">
        <f t="shared" si="414"/>
        <v/>
      </c>
      <c r="AK599" t="str">
        <f t="shared" si="415"/>
        <v/>
      </c>
      <c r="AL599" t="str">
        <f t="shared" si="416"/>
        <v/>
      </c>
      <c r="AM599" t="str">
        <f t="shared" si="417"/>
        <v/>
      </c>
      <c r="AN599" t="str">
        <f t="shared" si="418"/>
        <v/>
      </c>
      <c r="AO599" t="str">
        <f t="shared" si="419"/>
        <v/>
      </c>
      <c r="AP599" t="str">
        <f t="shared" si="420"/>
        <v/>
      </c>
      <c r="AQ599" t="str">
        <f t="shared" si="421"/>
        <v/>
      </c>
      <c r="AR599" t="str">
        <f t="shared" si="422"/>
        <v/>
      </c>
      <c r="AS599" t="str">
        <f t="shared" si="423"/>
        <v/>
      </c>
      <c r="AT599" t="str">
        <f t="shared" si="424"/>
        <v/>
      </c>
      <c r="AU599" t="str">
        <f t="shared" si="425"/>
        <v/>
      </c>
      <c r="AV599" t="str">
        <f t="shared" si="426"/>
        <v/>
      </c>
      <c r="AW599" t="str">
        <f t="shared" si="427"/>
        <v/>
      </c>
      <c r="AX599" t="str">
        <f t="shared" si="428"/>
        <v/>
      </c>
      <c r="AY599" t="str">
        <f t="shared" si="429"/>
        <v/>
      </c>
      <c r="AZ599" t="str">
        <f>IF(OR($A599="",$A599&lt;&gt;Ficha!$C$4),"",COUNTIF($A$2:$A599,Ficha!$C$4))</f>
        <v/>
      </c>
    </row>
    <row r="600" spans="1:52">
      <c r="A600" s="7" t="str">
        <f>IF(INDEX(Banco!$A:$A,ROW())="","",INDEX(Banco!$A:$A,ROW()))</f>
        <v/>
      </c>
      <c r="B600" s="7" t="str">
        <f>IF(INDEX(Banco!$B:$B,ROW())="","",INDEX(Banco!$B:$B,ROW()))</f>
        <v/>
      </c>
      <c r="C600" s="7" t="str">
        <f>IF(INDEX(Banco!$C:$C,ROW())="","",INDEX(Banco!$C:$C,ROW()))</f>
        <v/>
      </c>
      <c r="D600" s="8" t="str">
        <f>IF(INDEX(Banco!$D:$D,ROW())="","",INDEX(Banco!$D:$D,ROW()))</f>
        <v/>
      </c>
      <c r="E600" s="8" t="str">
        <f>IF(INDEX(Banco!$E:$E,ROW())="","",INDEX(Banco!$E:$E,ROW()))</f>
        <v/>
      </c>
      <c r="F600" s="9" t="str">
        <f>IF(INDEX(Banco!$F:$F,ROW())="","",INDEX(Banco!$F:$F,ROW()))</f>
        <v/>
      </c>
      <c r="G600" s="9" t="str">
        <f>IF(INDEX(Banco!$G:$G,ROW())="","",INDEX(Banco!$G:$G,ROW()))</f>
        <v/>
      </c>
      <c r="H600" s="7" t="str">
        <f>IF(INDEX(Banco!$H:$H,ROW())="","",INDEX(Banco!$H:$H,ROW()))</f>
        <v/>
      </c>
      <c r="I600" t="str">
        <f t="shared" si="387"/>
        <v/>
      </c>
      <c r="J600" s="10" t="str">
        <f t="shared" si="388"/>
        <v/>
      </c>
      <c r="K600" s="11" t="str">
        <f t="shared" si="389"/>
        <v>—</v>
      </c>
      <c r="L600" t="str">
        <f t="shared" si="390"/>
        <v/>
      </c>
      <c r="M600" s="11" t="str">
        <f t="shared" si="391"/>
        <v>—</v>
      </c>
      <c r="N600" t="str">
        <f t="shared" si="392"/>
        <v/>
      </c>
      <c r="O600" s="11" t="str">
        <f t="shared" si="393"/>
        <v>—</v>
      </c>
      <c r="P600" t="str">
        <f t="shared" si="394"/>
        <v/>
      </c>
      <c r="Q600" s="11" t="str">
        <f t="shared" si="395"/>
        <v>—</v>
      </c>
      <c r="R600" t="str">
        <f t="shared" si="396"/>
        <v/>
      </c>
      <c r="S600" t="str">
        <f t="shared" si="397"/>
        <v/>
      </c>
      <c r="T600" t="str">
        <f t="shared" si="398"/>
        <v/>
      </c>
      <c r="U600" t="str">
        <f t="shared" si="399"/>
        <v/>
      </c>
      <c r="V600" t="str">
        <f t="shared" si="400"/>
        <v/>
      </c>
      <c r="W600" t="str">
        <f t="shared" si="401"/>
        <v/>
      </c>
      <c r="X600" t="str">
        <f t="shared" si="402"/>
        <v/>
      </c>
      <c r="Y600" t="str">
        <f t="shared" si="403"/>
        <v/>
      </c>
      <c r="Z600" t="str">
        <f t="shared" si="404"/>
        <v/>
      </c>
      <c r="AA600" t="str">
        <f t="shared" si="405"/>
        <v/>
      </c>
      <c r="AB600" t="str">
        <f t="shared" si="406"/>
        <v/>
      </c>
      <c r="AC600" t="str">
        <f t="shared" si="407"/>
        <v/>
      </c>
      <c r="AD600" t="str">
        <f t="shared" si="408"/>
        <v/>
      </c>
      <c r="AE600" t="str">
        <f t="shared" si="409"/>
        <v/>
      </c>
      <c r="AF600" t="str">
        <f t="shared" si="410"/>
        <v/>
      </c>
      <c r="AG600" t="str">
        <f t="shared" si="411"/>
        <v/>
      </c>
      <c r="AH600" t="str">
        <f t="shared" si="412"/>
        <v/>
      </c>
      <c r="AI600" t="str">
        <f t="shared" si="413"/>
        <v/>
      </c>
      <c r="AJ600" t="str">
        <f t="shared" si="414"/>
        <v/>
      </c>
      <c r="AK600" t="str">
        <f t="shared" si="415"/>
        <v/>
      </c>
      <c r="AL600" t="str">
        <f t="shared" si="416"/>
        <v/>
      </c>
      <c r="AM600" t="str">
        <f t="shared" si="417"/>
        <v/>
      </c>
      <c r="AN600" t="str">
        <f t="shared" si="418"/>
        <v/>
      </c>
      <c r="AO600" t="str">
        <f t="shared" si="419"/>
        <v/>
      </c>
      <c r="AP600" t="str">
        <f t="shared" si="420"/>
        <v/>
      </c>
      <c r="AQ600" t="str">
        <f t="shared" si="421"/>
        <v/>
      </c>
      <c r="AR600" t="str">
        <f t="shared" si="422"/>
        <v/>
      </c>
      <c r="AS600" t="str">
        <f t="shared" si="423"/>
        <v/>
      </c>
      <c r="AT600" t="str">
        <f t="shared" si="424"/>
        <v/>
      </c>
      <c r="AU600" t="str">
        <f t="shared" si="425"/>
        <v/>
      </c>
      <c r="AV600" t="str">
        <f t="shared" si="426"/>
        <v/>
      </c>
      <c r="AW600" t="str">
        <f t="shared" si="427"/>
        <v/>
      </c>
      <c r="AX600" t="str">
        <f t="shared" si="428"/>
        <v/>
      </c>
      <c r="AY600" t="str">
        <f t="shared" si="429"/>
        <v/>
      </c>
      <c r="AZ600" t="str">
        <f>IF(OR($A600="",$A600&lt;&gt;Ficha!$C$4),"",COUNTIF($A$2:$A600,Ficha!$C$4))</f>
        <v/>
      </c>
    </row>
    <row r="601" spans="1:52">
      <c r="A601" s="7" t="str">
        <f>IF(INDEX(Banco!$A:$A,ROW())="","",INDEX(Banco!$A:$A,ROW()))</f>
        <v/>
      </c>
      <c r="B601" s="7" t="str">
        <f>IF(INDEX(Banco!$B:$B,ROW())="","",INDEX(Banco!$B:$B,ROW()))</f>
        <v/>
      </c>
      <c r="C601" s="7" t="str">
        <f>IF(INDEX(Banco!$C:$C,ROW())="","",INDEX(Banco!$C:$C,ROW()))</f>
        <v/>
      </c>
      <c r="D601" s="8" t="str">
        <f>IF(INDEX(Banco!$D:$D,ROW())="","",INDEX(Banco!$D:$D,ROW()))</f>
        <v/>
      </c>
      <c r="E601" s="8" t="str">
        <f>IF(INDEX(Banco!$E:$E,ROW())="","",INDEX(Banco!$E:$E,ROW()))</f>
        <v/>
      </c>
      <c r="F601" s="9" t="str">
        <f>IF(INDEX(Banco!$F:$F,ROW())="","",INDEX(Banco!$F:$F,ROW()))</f>
        <v/>
      </c>
      <c r="G601" s="9" t="str">
        <f>IF(INDEX(Banco!$G:$G,ROW())="","",INDEX(Banco!$G:$G,ROW()))</f>
        <v/>
      </c>
      <c r="H601" s="7" t="str">
        <f>IF(INDEX(Banco!$H:$H,ROW())="","",INDEX(Banco!$H:$H,ROW()))</f>
        <v/>
      </c>
      <c r="I601" t="str">
        <f t="shared" si="387"/>
        <v/>
      </c>
      <c r="J601" s="10" t="str">
        <f t="shared" si="388"/>
        <v/>
      </c>
      <c r="K601" s="11" t="str">
        <f t="shared" si="389"/>
        <v>—</v>
      </c>
      <c r="L601" t="str">
        <f t="shared" si="390"/>
        <v/>
      </c>
      <c r="M601" s="11" t="str">
        <f t="shared" si="391"/>
        <v>—</v>
      </c>
      <c r="N601" t="str">
        <f t="shared" si="392"/>
        <v/>
      </c>
      <c r="O601" s="11" t="str">
        <f t="shared" si="393"/>
        <v>—</v>
      </c>
      <c r="P601" t="str">
        <f t="shared" si="394"/>
        <v/>
      </c>
      <c r="Q601" s="11" t="str">
        <f t="shared" si="395"/>
        <v>—</v>
      </c>
      <c r="R601" t="str">
        <f t="shared" si="396"/>
        <v/>
      </c>
      <c r="S601" t="str">
        <f t="shared" si="397"/>
        <v/>
      </c>
      <c r="T601" t="str">
        <f t="shared" si="398"/>
        <v/>
      </c>
      <c r="U601" t="str">
        <f t="shared" si="399"/>
        <v/>
      </c>
      <c r="V601" t="str">
        <f t="shared" si="400"/>
        <v/>
      </c>
      <c r="W601" t="str">
        <f t="shared" si="401"/>
        <v/>
      </c>
      <c r="X601" t="str">
        <f t="shared" si="402"/>
        <v/>
      </c>
      <c r="Y601" t="str">
        <f t="shared" si="403"/>
        <v/>
      </c>
      <c r="Z601" t="str">
        <f t="shared" si="404"/>
        <v/>
      </c>
      <c r="AA601" t="str">
        <f t="shared" si="405"/>
        <v/>
      </c>
      <c r="AB601" t="str">
        <f t="shared" si="406"/>
        <v/>
      </c>
      <c r="AC601" t="str">
        <f t="shared" si="407"/>
        <v/>
      </c>
      <c r="AD601" t="str">
        <f t="shared" si="408"/>
        <v/>
      </c>
      <c r="AE601" t="str">
        <f t="shared" si="409"/>
        <v/>
      </c>
      <c r="AF601" t="str">
        <f t="shared" si="410"/>
        <v/>
      </c>
      <c r="AG601" t="str">
        <f t="shared" si="411"/>
        <v/>
      </c>
      <c r="AH601" t="str">
        <f t="shared" si="412"/>
        <v/>
      </c>
      <c r="AI601" t="str">
        <f t="shared" si="413"/>
        <v/>
      </c>
      <c r="AJ601" t="str">
        <f t="shared" si="414"/>
        <v/>
      </c>
      <c r="AK601" t="str">
        <f t="shared" si="415"/>
        <v/>
      </c>
      <c r="AL601" t="str">
        <f t="shared" si="416"/>
        <v/>
      </c>
      <c r="AM601" t="str">
        <f t="shared" si="417"/>
        <v/>
      </c>
      <c r="AN601" t="str">
        <f t="shared" si="418"/>
        <v/>
      </c>
      <c r="AO601" t="str">
        <f t="shared" si="419"/>
        <v/>
      </c>
      <c r="AP601" t="str">
        <f t="shared" si="420"/>
        <v/>
      </c>
      <c r="AQ601" t="str">
        <f t="shared" si="421"/>
        <v/>
      </c>
      <c r="AR601" t="str">
        <f t="shared" si="422"/>
        <v/>
      </c>
      <c r="AS601" t="str">
        <f t="shared" si="423"/>
        <v/>
      </c>
      <c r="AT601" t="str">
        <f t="shared" si="424"/>
        <v/>
      </c>
      <c r="AU601" t="str">
        <f t="shared" si="425"/>
        <v/>
      </c>
      <c r="AV601" t="str">
        <f t="shared" si="426"/>
        <v/>
      </c>
      <c r="AW601" t="str">
        <f t="shared" si="427"/>
        <v/>
      </c>
      <c r="AX601" t="str">
        <f t="shared" si="428"/>
        <v/>
      </c>
      <c r="AY601" t="str">
        <f t="shared" si="429"/>
        <v/>
      </c>
      <c r="AZ601" t="str">
        <f>IF(OR($A601="",$A601&lt;&gt;Ficha!$C$4),"",COUNTIF($A$2:$A601,Ficha!$C$4))</f>
        <v/>
      </c>
    </row>
    <row r="602" spans="1:52">
      <c r="A602" s="7" t="str">
        <f>IF(INDEX(Banco!$A:$A,ROW())="","",INDEX(Banco!$A:$A,ROW()))</f>
        <v/>
      </c>
      <c r="B602" s="7" t="str">
        <f>IF(INDEX(Banco!$B:$B,ROW())="","",INDEX(Banco!$B:$B,ROW()))</f>
        <v/>
      </c>
      <c r="C602" s="7" t="str">
        <f>IF(INDEX(Banco!$C:$C,ROW())="","",INDEX(Banco!$C:$C,ROW()))</f>
        <v/>
      </c>
      <c r="D602" s="8" t="str">
        <f>IF(INDEX(Banco!$D:$D,ROW())="","",INDEX(Banco!$D:$D,ROW()))</f>
        <v/>
      </c>
      <c r="E602" s="8" t="str">
        <f>IF(INDEX(Banco!$E:$E,ROW())="","",INDEX(Banco!$E:$E,ROW()))</f>
        <v/>
      </c>
      <c r="F602" s="9" t="str">
        <f>IF(INDEX(Banco!$F:$F,ROW())="","",INDEX(Banco!$F:$F,ROW()))</f>
        <v/>
      </c>
      <c r="G602" s="9" t="str">
        <f>IF(INDEX(Banco!$G:$G,ROW())="","",INDEX(Banco!$G:$G,ROW()))</f>
        <v/>
      </c>
      <c r="H602" s="7" t="str">
        <f>IF(INDEX(Banco!$H:$H,ROW())="","",INDEX(Banco!$H:$H,ROW()))</f>
        <v/>
      </c>
      <c r="I602" t="str">
        <f t="shared" si="387"/>
        <v/>
      </c>
      <c r="J602" s="10" t="str">
        <f t="shared" si="388"/>
        <v/>
      </c>
      <c r="K602" s="11" t="str">
        <f t="shared" si="389"/>
        <v>—</v>
      </c>
      <c r="L602" t="str">
        <f t="shared" si="390"/>
        <v/>
      </c>
      <c r="M602" s="11" t="str">
        <f t="shared" si="391"/>
        <v>—</v>
      </c>
      <c r="N602" t="str">
        <f t="shared" si="392"/>
        <v/>
      </c>
      <c r="O602" s="11" t="str">
        <f t="shared" si="393"/>
        <v>—</v>
      </c>
      <c r="P602" t="str">
        <f t="shared" si="394"/>
        <v/>
      </c>
      <c r="Q602" s="11" t="str">
        <f t="shared" si="395"/>
        <v>—</v>
      </c>
      <c r="R602" t="str">
        <f t="shared" si="396"/>
        <v/>
      </c>
      <c r="S602" t="str">
        <f t="shared" si="397"/>
        <v/>
      </c>
      <c r="T602" t="str">
        <f t="shared" si="398"/>
        <v/>
      </c>
      <c r="U602" t="str">
        <f t="shared" si="399"/>
        <v/>
      </c>
      <c r="V602" t="str">
        <f t="shared" si="400"/>
        <v/>
      </c>
      <c r="W602" t="str">
        <f t="shared" si="401"/>
        <v/>
      </c>
      <c r="X602" t="str">
        <f t="shared" si="402"/>
        <v/>
      </c>
      <c r="Y602" t="str">
        <f t="shared" si="403"/>
        <v/>
      </c>
      <c r="Z602" t="str">
        <f t="shared" si="404"/>
        <v/>
      </c>
      <c r="AA602" t="str">
        <f t="shared" si="405"/>
        <v/>
      </c>
      <c r="AB602" t="str">
        <f t="shared" si="406"/>
        <v/>
      </c>
      <c r="AC602" t="str">
        <f t="shared" si="407"/>
        <v/>
      </c>
      <c r="AD602" t="str">
        <f t="shared" si="408"/>
        <v/>
      </c>
      <c r="AE602" t="str">
        <f t="shared" si="409"/>
        <v/>
      </c>
      <c r="AF602" t="str">
        <f t="shared" si="410"/>
        <v/>
      </c>
      <c r="AG602" t="str">
        <f t="shared" si="411"/>
        <v/>
      </c>
      <c r="AH602" t="str">
        <f t="shared" si="412"/>
        <v/>
      </c>
      <c r="AI602" t="str">
        <f t="shared" si="413"/>
        <v/>
      </c>
      <c r="AJ602" t="str">
        <f t="shared" si="414"/>
        <v/>
      </c>
      <c r="AK602" t="str">
        <f t="shared" si="415"/>
        <v/>
      </c>
      <c r="AL602" t="str">
        <f t="shared" si="416"/>
        <v/>
      </c>
      <c r="AM602" t="str">
        <f t="shared" si="417"/>
        <v/>
      </c>
      <c r="AN602" t="str">
        <f t="shared" si="418"/>
        <v/>
      </c>
      <c r="AO602" t="str">
        <f t="shared" si="419"/>
        <v/>
      </c>
      <c r="AP602" t="str">
        <f t="shared" si="420"/>
        <v/>
      </c>
      <c r="AQ602" t="str">
        <f t="shared" si="421"/>
        <v/>
      </c>
      <c r="AR602" t="str">
        <f t="shared" si="422"/>
        <v/>
      </c>
      <c r="AS602" t="str">
        <f t="shared" si="423"/>
        <v/>
      </c>
      <c r="AT602" t="str">
        <f t="shared" si="424"/>
        <v/>
      </c>
      <c r="AU602" t="str">
        <f t="shared" si="425"/>
        <v/>
      </c>
      <c r="AV602" t="str">
        <f t="shared" si="426"/>
        <v/>
      </c>
      <c r="AW602" t="str">
        <f t="shared" si="427"/>
        <v/>
      </c>
      <c r="AX602" t="str">
        <f t="shared" si="428"/>
        <v/>
      </c>
      <c r="AY602" t="str">
        <f t="shared" si="429"/>
        <v/>
      </c>
      <c r="AZ602" t="str">
        <f>IF(OR($A602="",$A602&lt;&gt;Ficha!$C$4),"",COUNTIF($A$2:$A602,Ficha!$C$4))</f>
        <v/>
      </c>
    </row>
    <row r="603" spans="1:52">
      <c r="A603" s="7" t="str">
        <f>IF(INDEX(Banco!$A:$A,ROW())="","",INDEX(Banco!$A:$A,ROW()))</f>
        <v/>
      </c>
      <c r="B603" s="7" t="str">
        <f>IF(INDEX(Banco!$B:$B,ROW())="","",INDEX(Banco!$B:$B,ROW()))</f>
        <v/>
      </c>
      <c r="C603" s="7" t="str">
        <f>IF(INDEX(Banco!$C:$C,ROW())="","",INDEX(Banco!$C:$C,ROW()))</f>
        <v/>
      </c>
      <c r="D603" s="8" t="str">
        <f>IF(INDEX(Banco!$D:$D,ROW())="","",INDEX(Banco!$D:$D,ROW()))</f>
        <v/>
      </c>
      <c r="E603" s="8" t="str">
        <f>IF(INDEX(Banco!$E:$E,ROW())="","",INDEX(Banco!$E:$E,ROW()))</f>
        <v/>
      </c>
      <c r="F603" s="9" t="str">
        <f>IF(INDEX(Banco!$F:$F,ROW())="","",INDEX(Banco!$F:$F,ROW()))</f>
        <v/>
      </c>
      <c r="G603" s="9" t="str">
        <f>IF(INDEX(Banco!$G:$G,ROW())="","",INDEX(Banco!$G:$G,ROW()))</f>
        <v/>
      </c>
      <c r="H603" s="7" t="str">
        <f>IF(INDEX(Banco!$H:$H,ROW())="","",INDEX(Banco!$H:$H,ROW()))</f>
        <v/>
      </c>
      <c r="I603" t="str">
        <f t="shared" si="387"/>
        <v/>
      </c>
      <c r="J603" s="10" t="str">
        <f t="shared" si="388"/>
        <v/>
      </c>
      <c r="K603" s="11" t="str">
        <f t="shared" si="389"/>
        <v>—</v>
      </c>
      <c r="L603" t="str">
        <f t="shared" si="390"/>
        <v/>
      </c>
      <c r="M603" s="11" t="str">
        <f t="shared" si="391"/>
        <v>—</v>
      </c>
      <c r="N603" t="str">
        <f t="shared" si="392"/>
        <v/>
      </c>
      <c r="O603" s="11" t="str">
        <f t="shared" si="393"/>
        <v>—</v>
      </c>
      <c r="P603" t="str">
        <f t="shared" si="394"/>
        <v/>
      </c>
      <c r="Q603" s="11" t="str">
        <f t="shared" si="395"/>
        <v>—</v>
      </c>
      <c r="R603" t="str">
        <f t="shared" si="396"/>
        <v/>
      </c>
      <c r="S603" t="str">
        <f t="shared" si="397"/>
        <v/>
      </c>
      <c r="T603" t="str">
        <f t="shared" si="398"/>
        <v/>
      </c>
      <c r="U603" t="str">
        <f t="shared" si="399"/>
        <v/>
      </c>
      <c r="V603" t="str">
        <f t="shared" si="400"/>
        <v/>
      </c>
      <c r="W603" t="str">
        <f t="shared" si="401"/>
        <v/>
      </c>
      <c r="X603" t="str">
        <f t="shared" si="402"/>
        <v/>
      </c>
      <c r="Y603" t="str">
        <f t="shared" si="403"/>
        <v/>
      </c>
      <c r="Z603" t="str">
        <f t="shared" si="404"/>
        <v/>
      </c>
      <c r="AA603" t="str">
        <f t="shared" si="405"/>
        <v/>
      </c>
      <c r="AB603" t="str">
        <f t="shared" si="406"/>
        <v/>
      </c>
      <c r="AC603" t="str">
        <f t="shared" si="407"/>
        <v/>
      </c>
      <c r="AD603" t="str">
        <f t="shared" si="408"/>
        <v/>
      </c>
      <c r="AE603" t="str">
        <f t="shared" si="409"/>
        <v/>
      </c>
      <c r="AF603" t="str">
        <f t="shared" si="410"/>
        <v/>
      </c>
      <c r="AG603" t="str">
        <f t="shared" si="411"/>
        <v/>
      </c>
      <c r="AH603" t="str">
        <f t="shared" si="412"/>
        <v/>
      </c>
      <c r="AI603" t="str">
        <f t="shared" si="413"/>
        <v/>
      </c>
      <c r="AJ603" t="str">
        <f t="shared" si="414"/>
        <v/>
      </c>
      <c r="AK603" t="str">
        <f t="shared" si="415"/>
        <v/>
      </c>
      <c r="AL603" t="str">
        <f t="shared" si="416"/>
        <v/>
      </c>
      <c r="AM603" t="str">
        <f t="shared" si="417"/>
        <v/>
      </c>
      <c r="AN603" t="str">
        <f t="shared" si="418"/>
        <v/>
      </c>
      <c r="AO603" t="str">
        <f t="shared" si="419"/>
        <v/>
      </c>
      <c r="AP603" t="str">
        <f t="shared" si="420"/>
        <v/>
      </c>
      <c r="AQ603" t="str">
        <f t="shared" si="421"/>
        <v/>
      </c>
      <c r="AR603" t="str">
        <f t="shared" si="422"/>
        <v/>
      </c>
      <c r="AS603" t="str">
        <f t="shared" si="423"/>
        <v/>
      </c>
      <c r="AT603" t="str">
        <f t="shared" si="424"/>
        <v/>
      </c>
      <c r="AU603" t="str">
        <f t="shared" si="425"/>
        <v/>
      </c>
      <c r="AV603" t="str">
        <f t="shared" si="426"/>
        <v/>
      </c>
      <c r="AW603" t="str">
        <f t="shared" si="427"/>
        <v/>
      </c>
      <c r="AX603" t="str">
        <f t="shared" si="428"/>
        <v/>
      </c>
      <c r="AY603" t="str">
        <f t="shared" si="429"/>
        <v/>
      </c>
      <c r="AZ603" t="str">
        <f>IF(OR($A603="",$A603&lt;&gt;Ficha!$C$4),"",COUNTIF($A$2:$A603,Ficha!$C$4))</f>
        <v/>
      </c>
    </row>
    <row r="604" spans="1:52">
      <c r="A604" s="7" t="str">
        <f>IF(INDEX(Banco!$A:$A,ROW())="","",INDEX(Banco!$A:$A,ROW()))</f>
        <v/>
      </c>
      <c r="B604" s="7" t="str">
        <f>IF(INDEX(Banco!$B:$B,ROW())="","",INDEX(Banco!$B:$B,ROW()))</f>
        <v/>
      </c>
      <c r="C604" s="7" t="str">
        <f>IF(INDEX(Banco!$C:$C,ROW())="","",INDEX(Banco!$C:$C,ROW()))</f>
        <v/>
      </c>
      <c r="D604" s="8" t="str">
        <f>IF(INDEX(Banco!$D:$D,ROW())="","",INDEX(Banco!$D:$D,ROW()))</f>
        <v/>
      </c>
      <c r="E604" s="8" t="str">
        <f>IF(INDEX(Banco!$E:$E,ROW())="","",INDEX(Banco!$E:$E,ROW()))</f>
        <v/>
      </c>
      <c r="F604" s="9" t="str">
        <f>IF(INDEX(Banco!$F:$F,ROW())="","",INDEX(Banco!$F:$F,ROW()))</f>
        <v/>
      </c>
      <c r="G604" s="9" t="str">
        <f>IF(INDEX(Banco!$G:$G,ROW())="","",INDEX(Banco!$G:$G,ROW()))</f>
        <v/>
      </c>
      <c r="H604" s="7" t="str">
        <f>IF(INDEX(Banco!$H:$H,ROW())="","",INDEX(Banco!$H:$H,ROW()))</f>
        <v/>
      </c>
      <c r="I604" t="str">
        <f t="shared" si="387"/>
        <v/>
      </c>
      <c r="J604" s="10" t="str">
        <f t="shared" si="388"/>
        <v/>
      </c>
      <c r="K604" s="11" t="str">
        <f t="shared" si="389"/>
        <v>—</v>
      </c>
      <c r="L604" t="str">
        <f t="shared" si="390"/>
        <v/>
      </c>
      <c r="M604" s="11" t="str">
        <f t="shared" si="391"/>
        <v>—</v>
      </c>
      <c r="N604" t="str">
        <f t="shared" si="392"/>
        <v/>
      </c>
      <c r="O604" s="11" t="str">
        <f t="shared" si="393"/>
        <v>—</v>
      </c>
      <c r="P604" t="str">
        <f t="shared" si="394"/>
        <v/>
      </c>
      <c r="Q604" s="11" t="str">
        <f t="shared" si="395"/>
        <v>—</v>
      </c>
      <c r="R604" t="str">
        <f t="shared" si="396"/>
        <v/>
      </c>
      <c r="S604" t="str">
        <f t="shared" si="397"/>
        <v/>
      </c>
      <c r="T604" t="str">
        <f t="shared" si="398"/>
        <v/>
      </c>
      <c r="U604" t="str">
        <f t="shared" si="399"/>
        <v/>
      </c>
      <c r="V604" t="str">
        <f t="shared" si="400"/>
        <v/>
      </c>
      <c r="W604" t="str">
        <f t="shared" si="401"/>
        <v/>
      </c>
      <c r="X604" t="str">
        <f t="shared" si="402"/>
        <v/>
      </c>
      <c r="Y604" t="str">
        <f t="shared" si="403"/>
        <v/>
      </c>
      <c r="Z604" t="str">
        <f t="shared" si="404"/>
        <v/>
      </c>
      <c r="AA604" t="str">
        <f t="shared" si="405"/>
        <v/>
      </c>
      <c r="AB604" t="str">
        <f t="shared" si="406"/>
        <v/>
      </c>
      <c r="AC604" t="str">
        <f t="shared" si="407"/>
        <v/>
      </c>
      <c r="AD604" t="str">
        <f t="shared" si="408"/>
        <v/>
      </c>
      <c r="AE604" t="str">
        <f t="shared" si="409"/>
        <v/>
      </c>
      <c r="AF604" t="str">
        <f t="shared" si="410"/>
        <v/>
      </c>
      <c r="AG604" t="str">
        <f t="shared" si="411"/>
        <v/>
      </c>
      <c r="AH604" t="str">
        <f t="shared" si="412"/>
        <v/>
      </c>
      <c r="AI604" t="str">
        <f t="shared" si="413"/>
        <v/>
      </c>
      <c r="AJ604" t="str">
        <f t="shared" si="414"/>
        <v/>
      </c>
      <c r="AK604" t="str">
        <f t="shared" si="415"/>
        <v/>
      </c>
      <c r="AL604" t="str">
        <f t="shared" si="416"/>
        <v/>
      </c>
      <c r="AM604" t="str">
        <f t="shared" si="417"/>
        <v/>
      </c>
      <c r="AN604" t="str">
        <f t="shared" si="418"/>
        <v/>
      </c>
      <c r="AO604" t="str">
        <f t="shared" si="419"/>
        <v/>
      </c>
      <c r="AP604" t="str">
        <f t="shared" si="420"/>
        <v/>
      </c>
      <c r="AQ604" t="str">
        <f t="shared" si="421"/>
        <v/>
      </c>
      <c r="AR604" t="str">
        <f t="shared" si="422"/>
        <v/>
      </c>
      <c r="AS604" t="str">
        <f t="shared" si="423"/>
        <v/>
      </c>
      <c r="AT604" t="str">
        <f t="shared" si="424"/>
        <v/>
      </c>
      <c r="AU604" t="str">
        <f t="shared" si="425"/>
        <v/>
      </c>
      <c r="AV604" t="str">
        <f t="shared" si="426"/>
        <v/>
      </c>
      <c r="AW604" t="str">
        <f t="shared" si="427"/>
        <v/>
      </c>
      <c r="AX604" t="str">
        <f t="shared" si="428"/>
        <v/>
      </c>
      <c r="AY604" t="str">
        <f t="shared" si="429"/>
        <v/>
      </c>
      <c r="AZ604" t="str">
        <f>IF(OR($A604="",$A604&lt;&gt;Ficha!$C$4),"",COUNTIF($A$2:$A604,Ficha!$C$4))</f>
        <v/>
      </c>
    </row>
    <row r="605" spans="1:52">
      <c r="A605" s="7" t="str">
        <f>IF(INDEX(Banco!$A:$A,ROW())="","",INDEX(Banco!$A:$A,ROW()))</f>
        <v/>
      </c>
      <c r="B605" s="7" t="str">
        <f>IF(INDEX(Banco!$B:$B,ROW())="","",INDEX(Banco!$B:$B,ROW()))</f>
        <v/>
      </c>
      <c r="C605" s="7" t="str">
        <f>IF(INDEX(Banco!$C:$C,ROW())="","",INDEX(Banco!$C:$C,ROW()))</f>
        <v/>
      </c>
      <c r="D605" s="8" t="str">
        <f>IF(INDEX(Banco!$D:$D,ROW())="","",INDEX(Banco!$D:$D,ROW()))</f>
        <v/>
      </c>
      <c r="E605" s="8" t="str">
        <f>IF(INDEX(Banco!$E:$E,ROW())="","",INDEX(Banco!$E:$E,ROW()))</f>
        <v/>
      </c>
      <c r="F605" s="9" t="str">
        <f>IF(INDEX(Banco!$F:$F,ROW())="","",INDEX(Banco!$F:$F,ROW()))</f>
        <v/>
      </c>
      <c r="G605" s="9" t="str">
        <f>IF(INDEX(Banco!$G:$G,ROW())="","",INDEX(Banco!$G:$G,ROW()))</f>
        <v/>
      </c>
      <c r="H605" s="7" t="str">
        <f>IF(INDEX(Banco!$H:$H,ROW())="","",INDEX(Banco!$H:$H,ROW()))</f>
        <v/>
      </c>
      <c r="I605" t="str">
        <f t="shared" si="387"/>
        <v/>
      </c>
      <c r="J605" s="10" t="str">
        <f t="shared" si="388"/>
        <v/>
      </c>
      <c r="K605" s="11" t="str">
        <f t="shared" si="389"/>
        <v>—</v>
      </c>
      <c r="L605" t="str">
        <f t="shared" si="390"/>
        <v/>
      </c>
      <c r="M605" s="11" t="str">
        <f t="shared" si="391"/>
        <v>—</v>
      </c>
      <c r="N605" t="str">
        <f t="shared" si="392"/>
        <v/>
      </c>
      <c r="O605" s="11" t="str">
        <f t="shared" si="393"/>
        <v>—</v>
      </c>
      <c r="P605" t="str">
        <f t="shared" si="394"/>
        <v/>
      </c>
      <c r="Q605" s="11" t="str">
        <f t="shared" si="395"/>
        <v>—</v>
      </c>
      <c r="R605" t="str">
        <f t="shared" si="396"/>
        <v/>
      </c>
      <c r="S605" t="str">
        <f t="shared" si="397"/>
        <v/>
      </c>
      <c r="T605" t="str">
        <f t="shared" si="398"/>
        <v/>
      </c>
      <c r="U605" t="str">
        <f t="shared" si="399"/>
        <v/>
      </c>
      <c r="V605" t="str">
        <f t="shared" si="400"/>
        <v/>
      </c>
      <c r="W605" t="str">
        <f t="shared" si="401"/>
        <v/>
      </c>
      <c r="X605" t="str">
        <f t="shared" si="402"/>
        <v/>
      </c>
      <c r="Y605" t="str">
        <f t="shared" si="403"/>
        <v/>
      </c>
      <c r="Z605" t="str">
        <f t="shared" si="404"/>
        <v/>
      </c>
      <c r="AA605" t="str">
        <f t="shared" si="405"/>
        <v/>
      </c>
      <c r="AB605" t="str">
        <f t="shared" si="406"/>
        <v/>
      </c>
      <c r="AC605" t="str">
        <f t="shared" si="407"/>
        <v/>
      </c>
      <c r="AD605" t="str">
        <f t="shared" si="408"/>
        <v/>
      </c>
      <c r="AE605" t="str">
        <f t="shared" si="409"/>
        <v/>
      </c>
      <c r="AF605" t="str">
        <f t="shared" si="410"/>
        <v/>
      </c>
      <c r="AG605" t="str">
        <f t="shared" si="411"/>
        <v/>
      </c>
      <c r="AH605" t="str">
        <f t="shared" si="412"/>
        <v/>
      </c>
      <c r="AI605" t="str">
        <f t="shared" si="413"/>
        <v/>
      </c>
      <c r="AJ605" t="str">
        <f t="shared" si="414"/>
        <v/>
      </c>
      <c r="AK605" t="str">
        <f t="shared" si="415"/>
        <v/>
      </c>
      <c r="AL605" t="str">
        <f t="shared" si="416"/>
        <v/>
      </c>
      <c r="AM605" t="str">
        <f t="shared" si="417"/>
        <v/>
      </c>
      <c r="AN605" t="str">
        <f t="shared" si="418"/>
        <v/>
      </c>
      <c r="AO605" t="str">
        <f t="shared" si="419"/>
        <v/>
      </c>
      <c r="AP605" t="str">
        <f t="shared" si="420"/>
        <v/>
      </c>
      <c r="AQ605" t="str">
        <f t="shared" si="421"/>
        <v/>
      </c>
      <c r="AR605" t="str">
        <f t="shared" si="422"/>
        <v/>
      </c>
      <c r="AS605" t="str">
        <f t="shared" si="423"/>
        <v/>
      </c>
      <c r="AT605" t="str">
        <f t="shared" si="424"/>
        <v/>
      </c>
      <c r="AU605" t="str">
        <f t="shared" si="425"/>
        <v/>
      </c>
      <c r="AV605" t="str">
        <f t="shared" si="426"/>
        <v/>
      </c>
      <c r="AW605" t="str">
        <f t="shared" si="427"/>
        <v/>
      </c>
      <c r="AX605" t="str">
        <f t="shared" si="428"/>
        <v/>
      </c>
      <c r="AY605" t="str">
        <f t="shared" si="429"/>
        <v/>
      </c>
      <c r="AZ605" t="str">
        <f>IF(OR($A605="",$A605&lt;&gt;Ficha!$C$4),"",COUNTIF($A$2:$A605,Ficha!$C$4))</f>
        <v/>
      </c>
    </row>
    <row r="606" spans="1:52">
      <c r="A606" s="7" t="str">
        <f>IF(INDEX(Banco!$A:$A,ROW())="","",INDEX(Banco!$A:$A,ROW()))</f>
        <v/>
      </c>
      <c r="B606" s="7" t="str">
        <f>IF(INDEX(Banco!$B:$B,ROW())="","",INDEX(Banco!$B:$B,ROW()))</f>
        <v/>
      </c>
      <c r="C606" s="7" t="str">
        <f>IF(INDEX(Banco!$C:$C,ROW())="","",INDEX(Banco!$C:$C,ROW()))</f>
        <v/>
      </c>
      <c r="D606" s="8" t="str">
        <f>IF(INDEX(Banco!$D:$D,ROW())="","",INDEX(Banco!$D:$D,ROW()))</f>
        <v/>
      </c>
      <c r="E606" s="8" t="str">
        <f>IF(INDEX(Banco!$E:$E,ROW())="","",INDEX(Banco!$E:$E,ROW()))</f>
        <v/>
      </c>
      <c r="F606" s="9" t="str">
        <f>IF(INDEX(Banco!$F:$F,ROW())="","",INDEX(Banco!$F:$F,ROW()))</f>
        <v/>
      </c>
      <c r="G606" s="9" t="str">
        <f>IF(INDEX(Banco!$G:$G,ROW())="","",INDEX(Banco!$G:$G,ROW()))</f>
        <v/>
      </c>
      <c r="H606" s="7" t="str">
        <f>IF(INDEX(Banco!$H:$H,ROW())="","",INDEX(Banco!$H:$H,ROW()))</f>
        <v/>
      </c>
      <c r="I606" t="str">
        <f t="shared" si="387"/>
        <v/>
      </c>
      <c r="J606" s="10" t="str">
        <f t="shared" si="388"/>
        <v/>
      </c>
      <c r="K606" s="11" t="str">
        <f t="shared" si="389"/>
        <v>—</v>
      </c>
      <c r="L606" t="str">
        <f t="shared" si="390"/>
        <v/>
      </c>
      <c r="M606" s="11" t="str">
        <f t="shared" si="391"/>
        <v>—</v>
      </c>
      <c r="N606" t="str">
        <f t="shared" si="392"/>
        <v/>
      </c>
      <c r="O606" s="11" t="str">
        <f t="shared" si="393"/>
        <v>—</v>
      </c>
      <c r="P606" t="str">
        <f t="shared" si="394"/>
        <v/>
      </c>
      <c r="Q606" s="11" t="str">
        <f t="shared" si="395"/>
        <v>—</v>
      </c>
      <c r="R606" t="str">
        <f t="shared" si="396"/>
        <v/>
      </c>
      <c r="S606" t="str">
        <f t="shared" si="397"/>
        <v/>
      </c>
      <c r="T606" t="str">
        <f t="shared" si="398"/>
        <v/>
      </c>
      <c r="U606" t="str">
        <f t="shared" si="399"/>
        <v/>
      </c>
      <c r="V606" t="str">
        <f t="shared" si="400"/>
        <v/>
      </c>
      <c r="W606" t="str">
        <f t="shared" si="401"/>
        <v/>
      </c>
      <c r="X606" t="str">
        <f t="shared" si="402"/>
        <v/>
      </c>
      <c r="Y606" t="str">
        <f t="shared" si="403"/>
        <v/>
      </c>
      <c r="Z606" t="str">
        <f t="shared" si="404"/>
        <v/>
      </c>
      <c r="AA606" t="str">
        <f t="shared" si="405"/>
        <v/>
      </c>
      <c r="AB606" t="str">
        <f t="shared" si="406"/>
        <v/>
      </c>
      <c r="AC606" t="str">
        <f t="shared" si="407"/>
        <v/>
      </c>
      <c r="AD606" t="str">
        <f t="shared" si="408"/>
        <v/>
      </c>
      <c r="AE606" t="str">
        <f t="shared" si="409"/>
        <v/>
      </c>
      <c r="AF606" t="str">
        <f t="shared" si="410"/>
        <v/>
      </c>
      <c r="AG606" t="str">
        <f t="shared" si="411"/>
        <v/>
      </c>
      <c r="AH606" t="str">
        <f t="shared" si="412"/>
        <v/>
      </c>
      <c r="AI606" t="str">
        <f t="shared" si="413"/>
        <v/>
      </c>
      <c r="AJ606" t="str">
        <f t="shared" si="414"/>
        <v/>
      </c>
      <c r="AK606" t="str">
        <f t="shared" si="415"/>
        <v/>
      </c>
      <c r="AL606" t="str">
        <f t="shared" si="416"/>
        <v/>
      </c>
      <c r="AM606" t="str">
        <f t="shared" si="417"/>
        <v/>
      </c>
      <c r="AN606" t="str">
        <f t="shared" si="418"/>
        <v/>
      </c>
      <c r="AO606" t="str">
        <f t="shared" si="419"/>
        <v/>
      </c>
      <c r="AP606" t="str">
        <f t="shared" si="420"/>
        <v/>
      </c>
      <c r="AQ606" t="str">
        <f t="shared" si="421"/>
        <v/>
      </c>
      <c r="AR606" t="str">
        <f t="shared" si="422"/>
        <v/>
      </c>
      <c r="AS606" t="str">
        <f t="shared" si="423"/>
        <v/>
      </c>
      <c r="AT606" t="str">
        <f t="shared" si="424"/>
        <v/>
      </c>
      <c r="AU606" t="str">
        <f t="shared" si="425"/>
        <v/>
      </c>
      <c r="AV606" t="str">
        <f t="shared" si="426"/>
        <v/>
      </c>
      <c r="AW606" t="str">
        <f t="shared" si="427"/>
        <v/>
      </c>
      <c r="AX606" t="str">
        <f t="shared" si="428"/>
        <v/>
      </c>
      <c r="AY606" t="str">
        <f t="shared" si="429"/>
        <v/>
      </c>
      <c r="AZ606" t="str">
        <f>IF(OR($A606="",$A606&lt;&gt;Ficha!$C$4),"",COUNTIF($A$2:$A606,Ficha!$C$4))</f>
        <v/>
      </c>
    </row>
    <row r="607" spans="1:52">
      <c r="A607" s="7" t="str">
        <f>IF(INDEX(Banco!$A:$A,ROW())="","",INDEX(Banco!$A:$A,ROW()))</f>
        <v/>
      </c>
      <c r="B607" s="7" t="str">
        <f>IF(INDEX(Banco!$B:$B,ROW())="","",INDEX(Banco!$B:$B,ROW()))</f>
        <v/>
      </c>
      <c r="C607" s="7" t="str">
        <f>IF(INDEX(Banco!$C:$C,ROW())="","",INDEX(Banco!$C:$C,ROW()))</f>
        <v/>
      </c>
      <c r="D607" s="8" t="str">
        <f>IF(INDEX(Banco!$D:$D,ROW())="","",INDEX(Banco!$D:$D,ROW()))</f>
        <v/>
      </c>
      <c r="E607" s="8" t="str">
        <f>IF(INDEX(Banco!$E:$E,ROW())="","",INDEX(Banco!$E:$E,ROW()))</f>
        <v/>
      </c>
      <c r="F607" s="9" t="str">
        <f>IF(INDEX(Banco!$F:$F,ROW())="","",INDEX(Banco!$F:$F,ROW()))</f>
        <v/>
      </c>
      <c r="G607" s="9" t="str">
        <f>IF(INDEX(Banco!$G:$G,ROW())="","",INDEX(Banco!$G:$G,ROW()))</f>
        <v/>
      </c>
      <c r="H607" s="7" t="str">
        <f>IF(INDEX(Banco!$H:$H,ROW())="","",INDEX(Banco!$H:$H,ROW()))</f>
        <v/>
      </c>
      <c r="I607" t="str">
        <f t="shared" si="387"/>
        <v/>
      </c>
      <c r="J607" s="10" t="str">
        <f t="shared" si="388"/>
        <v/>
      </c>
      <c r="K607" s="11" t="str">
        <f t="shared" si="389"/>
        <v>—</v>
      </c>
      <c r="L607" t="str">
        <f t="shared" si="390"/>
        <v/>
      </c>
      <c r="M607" s="11" t="str">
        <f t="shared" si="391"/>
        <v>—</v>
      </c>
      <c r="N607" t="str">
        <f t="shared" si="392"/>
        <v/>
      </c>
      <c r="O607" s="11" t="str">
        <f t="shared" si="393"/>
        <v>—</v>
      </c>
      <c r="P607" t="str">
        <f t="shared" si="394"/>
        <v/>
      </c>
      <c r="Q607" s="11" t="str">
        <f t="shared" si="395"/>
        <v>—</v>
      </c>
      <c r="R607" t="str">
        <f t="shared" si="396"/>
        <v/>
      </c>
      <c r="S607" t="str">
        <f t="shared" si="397"/>
        <v/>
      </c>
      <c r="T607" t="str">
        <f t="shared" si="398"/>
        <v/>
      </c>
      <c r="U607" t="str">
        <f t="shared" si="399"/>
        <v/>
      </c>
      <c r="V607" t="str">
        <f t="shared" si="400"/>
        <v/>
      </c>
      <c r="W607" t="str">
        <f t="shared" si="401"/>
        <v/>
      </c>
      <c r="X607" t="str">
        <f t="shared" si="402"/>
        <v/>
      </c>
      <c r="Y607" t="str">
        <f t="shared" si="403"/>
        <v/>
      </c>
      <c r="Z607" t="str">
        <f t="shared" si="404"/>
        <v/>
      </c>
      <c r="AA607" t="str">
        <f t="shared" si="405"/>
        <v/>
      </c>
      <c r="AB607" t="str">
        <f t="shared" si="406"/>
        <v/>
      </c>
      <c r="AC607" t="str">
        <f t="shared" si="407"/>
        <v/>
      </c>
      <c r="AD607" t="str">
        <f t="shared" si="408"/>
        <v/>
      </c>
      <c r="AE607" t="str">
        <f t="shared" si="409"/>
        <v/>
      </c>
      <c r="AF607" t="str">
        <f t="shared" si="410"/>
        <v/>
      </c>
      <c r="AG607" t="str">
        <f t="shared" si="411"/>
        <v/>
      </c>
      <c r="AH607" t="str">
        <f t="shared" si="412"/>
        <v/>
      </c>
      <c r="AI607" t="str">
        <f t="shared" si="413"/>
        <v/>
      </c>
      <c r="AJ607" t="str">
        <f t="shared" si="414"/>
        <v/>
      </c>
      <c r="AK607" t="str">
        <f t="shared" si="415"/>
        <v/>
      </c>
      <c r="AL607" t="str">
        <f t="shared" si="416"/>
        <v/>
      </c>
      <c r="AM607" t="str">
        <f t="shared" si="417"/>
        <v/>
      </c>
      <c r="AN607" t="str">
        <f t="shared" si="418"/>
        <v/>
      </c>
      <c r="AO607" t="str">
        <f t="shared" si="419"/>
        <v/>
      </c>
      <c r="AP607" t="str">
        <f t="shared" si="420"/>
        <v/>
      </c>
      <c r="AQ607" t="str">
        <f t="shared" si="421"/>
        <v/>
      </c>
      <c r="AR607" t="str">
        <f t="shared" si="422"/>
        <v/>
      </c>
      <c r="AS607" t="str">
        <f t="shared" si="423"/>
        <v/>
      </c>
      <c r="AT607" t="str">
        <f t="shared" si="424"/>
        <v/>
      </c>
      <c r="AU607" t="str">
        <f t="shared" si="425"/>
        <v/>
      </c>
      <c r="AV607" t="str">
        <f t="shared" si="426"/>
        <v/>
      </c>
      <c r="AW607" t="str">
        <f t="shared" si="427"/>
        <v/>
      </c>
      <c r="AX607" t="str">
        <f t="shared" si="428"/>
        <v/>
      </c>
      <c r="AY607" t="str">
        <f t="shared" si="429"/>
        <v/>
      </c>
      <c r="AZ607" t="str">
        <f>IF(OR($A607="",$A607&lt;&gt;Ficha!$C$4),"",COUNTIF($A$2:$A607,Ficha!$C$4))</f>
        <v/>
      </c>
    </row>
    <row r="608" spans="1:52">
      <c r="A608" s="7" t="str">
        <f>IF(INDEX(Banco!$A:$A,ROW())="","",INDEX(Banco!$A:$A,ROW()))</f>
        <v/>
      </c>
      <c r="B608" s="7" t="str">
        <f>IF(INDEX(Banco!$B:$B,ROW())="","",INDEX(Banco!$B:$B,ROW()))</f>
        <v/>
      </c>
      <c r="C608" s="7" t="str">
        <f>IF(INDEX(Banco!$C:$C,ROW())="","",INDEX(Banco!$C:$C,ROW()))</f>
        <v/>
      </c>
      <c r="D608" s="8" t="str">
        <f>IF(INDEX(Banco!$D:$D,ROW())="","",INDEX(Banco!$D:$D,ROW()))</f>
        <v/>
      </c>
      <c r="E608" s="8" t="str">
        <f>IF(INDEX(Banco!$E:$E,ROW())="","",INDEX(Banco!$E:$E,ROW()))</f>
        <v/>
      </c>
      <c r="F608" s="9" t="str">
        <f>IF(INDEX(Banco!$F:$F,ROW())="","",INDEX(Banco!$F:$F,ROW()))</f>
        <v/>
      </c>
      <c r="G608" s="9" t="str">
        <f>IF(INDEX(Banco!$G:$G,ROW())="","",INDEX(Banco!$G:$G,ROW()))</f>
        <v/>
      </c>
      <c r="H608" s="7" t="str">
        <f>IF(INDEX(Banco!$H:$H,ROW())="","",INDEX(Banco!$H:$H,ROW()))</f>
        <v/>
      </c>
      <c r="I608" t="str">
        <f t="shared" si="387"/>
        <v/>
      </c>
      <c r="J608" s="10" t="str">
        <f t="shared" si="388"/>
        <v/>
      </c>
      <c r="K608" s="11" t="str">
        <f t="shared" si="389"/>
        <v>—</v>
      </c>
      <c r="L608" t="str">
        <f t="shared" si="390"/>
        <v/>
      </c>
      <c r="M608" s="11" t="str">
        <f t="shared" si="391"/>
        <v>—</v>
      </c>
      <c r="N608" t="str">
        <f t="shared" si="392"/>
        <v/>
      </c>
      <c r="O608" s="11" t="str">
        <f t="shared" si="393"/>
        <v>—</v>
      </c>
      <c r="P608" t="str">
        <f t="shared" si="394"/>
        <v/>
      </c>
      <c r="Q608" s="11" t="str">
        <f t="shared" si="395"/>
        <v>—</v>
      </c>
      <c r="R608" t="str">
        <f t="shared" si="396"/>
        <v/>
      </c>
      <c r="S608" t="str">
        <f t="shared" si="397"/>
        <v/>
      </c>
      <c r="T608" t="str">
        <f t="shared" si="398"/>
        <v/>
      </c>
      <c r="U608" t="str">
        <f t="shared" si="399"/>
        <v/>
      </c>
      <c r="V608" t="str">
        <f t="shared" si="400"/>
        <v/>
      </c>
      <c r="W608" t="str">
        <f t="shared" si="401"/>
        <v/>
      </c>
      <c r="X608" t="str">
        <f t="shared" si="402"/>
        <v/>
      </c>
      <c r="Y608" t="str">
        <f t="shared" si="403"/>
        <v/>
      </c>
      <c r="Z608" t="str">
        <f t="shared" si="404"/>
        <v/>
      </c>
      <c r="AA608" t="str">
        <f t="shared" si="405"/>
        <v/>
      </c>
      <c r="AB608" t="str">
        <f t="shared" si="406"/>
        <v/>
      </c>
      <c r="AC608" t="str">
        <f t="shared" si="407"/>
        <v/>
      </c>
      <c r="AD608" t="str">
        <f t="shared" si="408"/>
        <v/>
      </c>
      <c r="AE608" t="str">
        <f t="shared" si="409"/>
        <v/>
      </c>
      <c r="AF608" t="str">
        <f t="shared" si="410"/>
        <v/>
      </c>
      <c r="AG608" t="str">
        <f t="shared" si="411"/>
        <v/>
      </c>
      <c r="AH608" t="str">
        <f t="shared" si="412"/>
        <v/>
      </c>
      <c r="AI608" t="str">
        <f t="shared" si="413"/>
        <v/>
      </c>
      <c r="AJ608" t="str">
        <f t="shared" si="414"/>
        <v/>
      </c>
      <c r="AK608" t="str">
        <f t="shared" si="415"/>
        <v/>
      </c>
      <c r="AL608" t="str">
        <f t="shared" si="416"/>
        <v/>
      </c>
      <c r="AM608" t="str">
        <f t="shared" si="417"/>
        <v/>
      </c>
      <c r="AN608" t="str">
        <f t="shared" si="418"/>
        <v/>
      </c>
      <c r="AO608" t="str">
        <f t="shared" si="419"/>
        <v/>
      </c>
      <c r="AP608" t="str">
        <f t="shared" si="420"/>
        <v/>
      </c>
      <c r="AQ608" t="str">
        <f t="shared" si="421"/>
        <v/>
      </c>
      <c r="AR608" t="str">
        <f t="shared" si="422"/>
        <v/>
      </c>
      <c r="AS608" t="str">
        <f t="shared" si="423"/>
        <v/>
      </c>
      <c r="AT608" t="str">
        <f t="shared" si="424"/>
        <v/>
      </c>
      <c r="AU608" t="str">
        <f t="shared" si="425"/>
        <v/>
      </c>
      <c r="AV608" t="str">
        <f t="shared" si="426"/>
        <v/>
      </c>
      <c r="AW608" t="str">
        <f t="shared" si="427"/>
        <v/>
      </c>
      <c r="AX608" t="str">
        <f t="shared" si="428"/>
        <v/>
      </c>
      <c r="AY608" t="str">
        <f t="shared" si="429"/>
        <v/>
      </c>
      <c r="AZ608" t="str">
        <f>IF(OR($A608="",$A608&lt;&gt;Ficha!$C$4),"",COUNTIF($A$2:$A608,Ficha!$C$4))</f>
        <v/>
      </c>
    </row>
    <row r="609" spans="1:52">
      <c r="A609" s="7" t="str">
        <f>IF(INDEX(Banco!$A:$A,ROW())="","",INDEX(Banco!$A:$A,ROW()))</f>
        <v/>
      </c>
      <c r="B609" s="7" t="str">
        <f>IF(INDEX(Banco!$B:$B,ROW())="","",INDEX(Banco!$B:$B,ROW()))</f>
        <v/>
      </c>
      <c r="C609" s="7" t="str">
        <f>IF(INDEX(Banco!$C:$C,ROW())="","",INDEX(Banco!$C:$C,ROW()))</f>
        <v/>
      </c>
      <c r="D609" s="8" t="str">
        <f>IF(INDEX(Banco!$D:$D,ROW())="","",INDEX(Banco!$D:$D,ROW()))</f>
        <v/>
      </c>
      <c r="E609" s="8" t="str">
        <f>IF(INDEX(Banco!$E:$E,ROW())="","",INDEX(Banco!$E:$E,ROW()))</f>
        <v/>
      </c>
      <c r="F609" s="9" t="str">
        <f>IF(INDEX(Banco!$F:$F,ROW())="","",INDEX(Banco!$F:$F,ROW()))</f>
        <v/>
      </c>
      <c r="G609" s="9" t="str">
        <f>IF(INDEX(Banco!$G:$G,ROW())="","",INDEX(Banco!$G:$G,ROW()))</f>
        <v/>
      </c>
      <c r="H609" s="7" t="str">
        <f>IF(INDEX(Banco!$H:$H,ROW())="","",INDEX(Banco!$H:$H,ROW()))</f>
        <v/>
      </c>
      <c r="I609" t="str">
        <f t="shared" si="387"/>
        <v/>
      </c>
      <c r="J609" s="10" t="str">
        <f t="shared" si="388"/>
        <v/>
      </c>
      <c r="K609" s="11" t="str">
        <f t="shared" si="389"/>
        <v>—</v>
      </c>
      <c r="L609" t="str">
        <f t="shared" si="390"/>
        <v/>
      </c>
      <c r="M609" s="11" t="str">
        <f t="shared" si="391"/>
        <v>—</v>
      </c>
      <c r="N609" t="str">
        <f t="shared" si="392"/>
        <v/>
      </c>
      <c r="O609" s="11" t="str">
        <f t="shared" si="393"/>
        <v>—</v>
      </c>
      <c r="P609" t="str">
        <f t="shared" si="394"/>
        <v/>
      </c>
      <c r="Q609" s="11" t="str">
        <f t="shared" si="395"/>
        <v>—</v>
      </c>
      <c r="R609" t="str">
        <f t="shared" si="396"/>
        <v/>
      </c>
      <c r="S609" t="str">
        <f t="shared" si="397"/>
        <v/>
      </c>
      <c r="T609" t="str">
        <f t="shared" si="398"/>
        <v/>
      </c>
      <c r="U609" t="str">
        <f t="shared" si="399"/>
        <v/>
      </c>
      <c r="V609" t="str">
        <f t="shared" si="400"/>
        <v/>
      </c>
      <c r="W609" t="str">
        <f t="shared" si="401"/>
        <v/>
      </c>
      <c r="X609" t="str">
        <f t="shared" si="402"/>
        <v/>
      </c>
      <c r="Y609" t="str">
        <f t="shared" si="403"/>
        <v/>
      </c>
      <c r="Z609" t="str">
        <f t="shared" si="404"/>
        <v/>
      </c>
      <c r="AA609" t="str">
        <f t="shared" si="405"/>
        <v/>
      </c>
      <c r="AB609" t="str">
        <f t="shared" si="406"/>
        <v/>
      </c>
      <c r="AC609" t="str">
        <f t="shared" si="407"/>
        <v/>
      </c>
      <c r="AD609" t="str">
        <f t="shared" si="408"/>
        <v/>
      </c>
      <c r="AE609" t="str">
        <f t="shared" si="409"/>
        <v/>
      </c>
      <c r="AF609" t="str">
        <f t="shared" si="410"/>
        <v/>
      </c>
      <c r="AG609" t="str">
        <f t="shared" si="411"/>
        <v/>
      </c>
      <c r="AH609" t="str">
        <f t="shared" si="412"/>
        <v/>
      </c>
      <c r="AI609" t="str">
        <f t="shared" si="413"/>
        <v/>
      </c>
      <c r="AJ609" t="str">
        <f t="shared" si="414"/>
        <v/>
      </c>
      <c r="AK609" t="str">
        <f t="shared" si="415"/>
        <v/>
      </c>
      <c r="AL609" t="str">
        <f t="shared" si="416"/>
        <v/>
      </c>
      <c r="AM609" t="str">
        <f t="shared" si="417"/>
        <v/>
      </c>
      <c r="AN609" t="str">
        <f t="shared" si="418"/>
        <v/>
      </c>
      <c r="AO609" t="str">
        <f t="shared" si="419"/>
        <v/>
      </c>
      <c r="AP609" t="str">
        <f t="shared" si="420"/>
        <v/>
      </c>
      <c r="AQ609" t="str">
        <f t="shared" si="421"/>
        <v/>
      </c>
      <c r="AR609" t="str">
        <f t="shared" si="422"/>
        <v/>
      </c>
      <c r="AS609" t="str">
        <f t="shared" si="423"/>
        <v/>
      </c>
      <c r="AT609" t="str">
        <f t="shared" si="424"/>
        <v/>
      </c>
      <c r="AU609" t="str">
        <f t="shared" si="425"/>
        <v/>
      </c>
      <c r="AV609" t="str">
        <f t="shared" si="426"/>
        <v/>
      </c>
      <c r="AW609" t="str">
        <f t="shared" si="427"/>
        <v/>
      </c>
      <c r="AX609" t="str">
        <f t="shared" si="428"/>
        <v/>
      </c>
      <c r="AY609" t="str">
        <f t="shared" si="429"/>
        <v/>
      </c>
      <c r="AZ609" t="str">
        <f>IF(OR($A609="",$A609&lt;&gt;Ficha!$C$4),"",COUNTIF($A$2:$A609,Ficha!$C$4))</f>
        <v/>
      </c>
    </row>
    <row r="610" spans="1:52">
      <c r="A610" s="7" t="str">
        <f>IF(INDEX(Banco!$A:$A,ROW())="","",INDEX(Banco!$A:$A,ROW()))</f>
        <v/>
      </c>
      <c r="B610" s="7" t="str">
        <f>IF(INDEX(Banco!$B:$B,ROW())="","",INDEX(Banco!$B:$B,ROW()))</f>
        <v/>
      </c>
      <c r="C610" s="7" t="str">
        <f>IF(INDEX(Banco!$C:$C,ROW())="","",INDEX(Banco!$C:$C,ROW()))</f>
        <v/>
      </c>
      <c r="D610" s="8" t="str">
        <f>IF(INDEX(Banco!$D:$D,ROW())="","",INDEX(Banco!$D:$D,ROW()))</f>
        <v/>
      </c>
      <c r="E610" s="8" t="str">
        <f>IF(INDEX(Banco!$E:$E,ROW())="","",INDEX(Banco!$E:$E,ROW()))</f>
        <v/>
      </c>
      <c r="F610" s="9" t="str">
        <f>IF(INDEX(Banco!$F:$F,ROW())="","",INDEX(Banco!$F:$F,ROW()))</f>
        <v/>
      </c>
      <c r="G610" s="9" t="str">
        <f>IF(INDEX(Banco!$G:$G,ROW())="","",INDEX(Banco!$G:$G,ROW()))</f>
        <v/>
      </c>
      <c r="H610" s="7" t="str">
        <f>IF(INDEX(Banco!$H:$H,ROW())="","",INDEX(Banco!$H:$H,ROW()))</f>
        <v/>
      </c>
      <c r="I610" t="str">
        <f t="shared" si="387"/>
        <v/>
      </c>
      <c r="J610" s="10" t="str">
        <f t="shared" si="388"/>
        <v/>
      </c>
      <c r="K610" s="11" t="str">
        <f t="shared" si="389"/>
        <v>—</v>
      </c>
      <c r="L610" t="str">
        <f t="shared" si="390"/>
        <v/>
      </c>
      <c r="M610" s="11" t="str">
        <f t="shared" si="391"/>
        <v>—</v>
      </c>
      <c r="N610" t="str">
        <f t="shared" si="392"/>
        <v/>
      </c>
      <c r="O610" s="11" t="str">
        <f t="shared" si="393"/>
        <v>—</v>
      </c>
      <c r="P610" t="str">
        <f t="shared" si="394"/>
        <v/>
      </c>
      <c r="Q610" s="11" t="str">
        <f t="shared" si="395"/>
        <v>—</v>
      </c>
      <c r="R610" t="str">
        <f t="shared" si="396"/>
        <v/>
      </c>
      <c r="S610" t="str">
        <f t="shared" si="397"/>
        <v/>
      </c>
      <c r="T610" t="str">
        <f t="shared" si="398"/>
        <v/>
      </c>
      <c r="U610" t="str">
        <f t="shared" si="399"/>
        <v/>
      </c>
      <c r="V610" t="str">
        <f t="shared" si="400"/>
        <v/>
      </c>
      <c r="W610" t="str">
        <f t="shared" si="401"/>
        <v/>
      </c>
      <c r="X610" t="str">
        <f t="shared" si="402"/>
        <v/>
      </c>
      <c r="Y610" t="str">
        <f t="shared" si="403"/>
        <v/>
      </c>
      <c r="Z610" t="str">
        <f t="shared" si="404"/>
        <v/>
      </c>
      <c r="AA610" t="str">
        <f t="shared" si="405"/>
        <v/>
      </c>
      <c r="AB610" t="str">
        <f t="shared" si="406"/>
        <v/>
      </c>
      <c r="AC610" t="str">
        <f t="shared" si="407"/>
        <v/>
      </c>
      <c r="AD610" t="str">
        <f t="shared" si="408"/>
        <v/>
      </c>
      <c r="AE610" t="str">
        <f t="shared" si="409"/>
        <v/>
      </c>
      <c r="AF610" t="str">
        <f t="shared" si="410"/>
        <v/>
      </c>
      <c r="AG610" t="str">
        <f t="shared" si="411"/>
        <v/>
      </c>
      <c r="AH610" t="str">
        <f t="shared" si="412"/>
        <v/>
      </c>
      <c r="AI610" t="str">
        <f t="shared" si="413"/>
        <v/>
      </c>
      <c r="AJ610" t="str">
        <f t="shared" si="414"/>
        <v/>
      </c>
      <c r="AK610" t="str">
        <f t="shared" si="415"/>
        <v/>
      </c>
      <c r="AL610" t="str">
        <f t="shared" si="416"/>
        <v/>
      </c>
      <c r="AM610" t="str">
        <f t="shared" si="417"/>
        <v/>
      </c>
      <c r="AN610" t="str">
        <f t="shared" si="418"/>
        <v/>
      </c>
      <c r="AO610" t="str">
        <f t="shared" si="419"/>
        <v/>
      </c>
      <c r="AP610" t="str">
        <f t="shared" si="420"/>
        <v/>
      </c>
      <c r="AQ610" t="str">
        <f t="shared" si="421"/>
        <v/>
      </c>
      <c r="AR610" t="str">
        <f t="shared" si="422"/>
        <v/>
      </c>
      <c r="AS610" t="str">
        <f t="shared" si="423"/>
        <v/>
      </c>
      <c r="AT610" t="str">
        <f t="shared" si="424"/>
        <v/>
      </c>
      <c r="AU610" t="str">
        <f t="shared" si="425"/>
        <v/>
      </c>
      <c r="AV610" t="str">
        <f t="shared" si="426"/>
        <v/>
      </c>
      <c r="AW610" t="str">
        <f t="shared" si="427"/>
        <v/>
      </c>
      <c r="AX610" t="str">
        <f t="shared" si="428"/>
        <v/>
      </c>
      <c r="AY610" t="str">
        <f t="shared" si="429"/>
        <v/>
      </c>
      <c r="AZ610" t="str">
        <f>IF(OR($A610="",$A610&lt;&gt;Ficha!$C$4),"",COUNTIF($A$2:$A610,Ficha!$C$4))</f>
        <v/>
      </c>
    </row>
    <row r="611" spans="1:52">
      <c r="A611" s="7" t="str">
        <f>IF(INDEX(Banco!$A:$A,ROW())="","",INDEX(Banco!$A:$A,ROW()))</f>
        <v/>
      </c>
      <c r="B611" s="7" t="str">
        <f>IF(INDEX(Banco!$B:$B,ROW())="","",INDEX(Banco!$B:$B,ROW()))</f>
        <v/>
      </c>
      <c r="C611" s="7" t="str">
        <f>IF(INDEX(Banco!$C:$C,ROW())="","",INDEX(Banco!$C:$C,ROW()))</f>
        <v/>
      </c>
      <c r="D611" s="8" t="str">
        <f>IF(INDEX(Banco!$D:$D,ROW())="","",INDEX(Banco!$D:$D,ROW()))</f>
        <v/>
      </c>
      <c r="E611" s="8" t="str">
        <f>IF(INDEX(Banco!$E:$E,ROW())="","",INDEX(Banco!$E:$E,ROW()))</f>
        <v/>
      </c>
      <c r="F611" s="9" t="str">
        <f>IF(INDEX(Banco!$F:$F,ROW())="","",INDEX(Banco!$F:$F,ROW()))</f>
        <v/>
      </c>
      <c r="G611" s="9" t="str">
        <f>IF(INDEX(Banco!$G:$G,ROW())="","",INDEX(Banco!$G:$G,ROW()))</f>
        <v/>
      </c>
      <c r="H611" s="7" t="str">
        <f>IF(INDEX(Banco!$H:$H,ROW())="","",INDEX(Banco!$H:$H,ROW()))</f>
        <v/>
      </c>
      <c r="I611" t="str">
        <f t="shared" si="387"/>
        <v/>
      </c>
      <c r="J611" s="10" t="str">
        <f t="shared" si="388"/>
        <v/>
      </c>
      <c r="K611" s="11" t="str">
        <f t="shared" si="389"/>
        <v>—</v>
      </c>
      <c r="L611" t="str">
        <f t="shared" si="390"/>
        <v/>
      </c>
      <c r="M611" s="11" t="str">
        <f t="shared" si="391"/>
        <v>—</v>
      </c>
      <c r="N611" t="str">
        <f t="shared" si="392"/>
        <v/>
      </c>
      <c r="O611" s="11" t="str">
        <f t="shared" si="393"/>
        <v>—</v>
      </c>
      <c r="P611" t="str">
        <f t="shared" si="394"/>
        <v/>
      </c>
      <c r="Q611" s="11" t="str">
        <f t="shared" si="395"/>
        <v>—</v>
      </c>
      <c r="R611" t="str">
        <f t="shared" si="396"/>
        <v/>
      </c>
      <c r="S611" t="str">
        <f t="shared" si="397"/>
        <v/>
      </c>
      <c r="T611" t="str">
        <f t="shared" si="398"/>
        <v/>
      </c>
      <c r="U611" t="str">
        <f t="shared" si="399"/>
        <v/>
      </c>
      <c r="V611" t="str">
        <f t="shared" si="400"/>
        <v/>
      </c>
      <c r="W611" t="str">
        <f t="shared" si="401"/>
        <v/>
      </c>
      <c r="X611" t="str">
        <f t="shared" si="402"/>
        <v/>
      </c>
      <c r="Y611" t="str">
        <f t="shared" si="403"/>
        <v/>
      </c>
      <c r="Z611" t="str">
        <f t="shared" si="404"/>
        <v/>
      </c>
      <c r="AA611" t="str">
        <f t="shared" si="405"/>
        <v/>
      </c>
      <c r="AB611" t="str">
        <f t="shared" si="406"/>
        <v/>
      </c>
      <c r="AC611" t="str">
        <f t="shared" si="407"/>
        <v/>
      </c>
      <c r="AD611" t="str">
        <f t="shared" si="408"/>
        <v/>
      </c>
      <c r="AE611" t="str">
        <f t="shared" si="409"/>
        <v/>
      </c>
      <c r="AF611" t="str">
        <f t="shared" si="410"/>
        <v/>
      </c>
      <c r="AG611" t="str">
        <f t="shared" si="411"/>
        <v/>
      </c>
      <c r="AH611" t="str">
        <f t="shared" si="412"/>
        <v/>
      </c>
      <c r="AI611" t="str">
        <f t="shared" si="413"/>
        <v/>
      </c>
      <c r="AJ611" t="str">
        <f t="shared" si="414"/>
        <v/>
      </c>
      <c r="AK611" t="str">
        <f t="shared" si="415"/>
        <v/>
      </c>
      <c r="AL611" t="str">
        <f t="shared" si="416"/>
        <v/>
      </c>
      <c r="AM611" t="str">
        <f t="shared" si="417"/>
        <v/>
      </c>
      <c r="AN611" t="str">
        <f t="shared" si="418"/>
        <v/>
      </c>
      <c r="AO611" t="str">
        <f t="shared" si="419"/>
        <v/>
      </c>
      <c r="AP611" t="str">
        <f t="shared" si="420"/>
        <v/>
      </c>
      <c r="AQ611" t="str">
        <f t="shared" si="421"/>
        <v/>
      </c>
      <c r="AR611" t="str">
        <f t="shared" si="422"/>
        <v/>
      </c>
      <c r="AS611" t="str">
        <f t="shared" si="423"/>
        <v/>
      </c>
      <c r="AT611" t="str">
        <f t="shared" si="424"/>
        <v/>
      </c>
      <c r="AU611" t="str">
        <f t="shared" si="425"/>
        <v/>
      </c>
      <c r="AV611" t="str">
        <f t="shared" si="426"/>
        <v/>
      </c>
      <c r="AW611" t="str">
        <f t="shared" si="427"/>
        <v/>
      </c>
      <c r="AX611" t="str">
        <f t="shared" si="428"/>
        <v/>
      </c>
      <c r="AY611" t="str">
        <f t="shared" si="429"/>
        <v/>
      </c>
      <c r="AZ611" t="str">
        <f>IF(OR($A611="",$A611&lt;&gt;Ficha!$C$4),"",COUNTIF($A$2:$A611,Ficha!$C$4))</f>
        <v/>
      </c>
    </row>
    <row r="612" spans="1:52">
      <c r="A612" s="7" t="str">
        <f>IF(INDEX(Banco!$A:$A,ROW())="","",INDEX(Banco!$A:$A,ROW()))</f>
        <v/>
      </c>
      <c r="B612" s="7" t="str">
        <f>IF(INDEX(Banco!$B:$B,ROW())="","",INDEX(Banco!$B:$B,ROW()))</f>
        <v/>
      </c>
      <c r="C612" s="7" t="str">
        <f>IF(INDEX(Banco!$C:$C,ROW())="","",INDEX(Banco!$C:$C,ROW()))</f>
        <v/>
      </c>
      <c r="D612" s="8" t="str">
        <f>IF(INDEX(Banco!$D:$D,ROW())="","",INDEX(Banco!$D:$D,ROW()))</f>
        <v/>
      </c>
      <c r="E612" s="8" t="str">
        <f>IF(INDEX(Banco!$E:$E,ROW())="","",INDEX(Banco!$E:$E,ROW()))</f>
        <v/>
      </c>
      <c r="F612" s="9" t="str">
        <f>IF(INDEX(Banco!$F:$F,ROW())="","",INDEX(Banco!$F:$F,ROW()))</f>
        <v/>
      </c>
      <c r="G612" s="9" t="str">
        <f>IF(INDEX(Banco!$G:$G,ROW())="","",INDEX(Banco!$G:$G,ROW()))</f>
        <v/>
      </c>
      <c r="H612" s="7" t="str">
        <f>IF(INDEX(Banco!$H:$H,ROW())="","",INDEX(Banco!$H:$H,ROW()))</f>
        <v/>
      </c>
      <c r="I612" t="str">
        <f t="shared" si="387"/>
        <v/>
      </c>
      <c r="J612" s="10" t="str">
        <f t="shared" si="388"/>
        <v/>
      </c>
      <c r="K612" s="11" t="str">
        <f t="shared" si="389"/>
        <v>—</v>
      </c>
      <c r="L612" t="str">
        <f t="shared" si="390"/>
        <v/>
      </c>
      <c r="M612" s="11" t="str">
        <f t="shared" si="391"/>
        <v>—</v>
      </c>
      <c r="N612" t="str">
        <f t="shared" si="392"/>
        <v/>
      </c>
      <c r="O612" s="11" t="str">
        <f t="shared" si="393"/>
        <v>—</v>
      </c>
      <c r="P612" t="str">
        <f t="shared" si="394"/>
        <v/>
      </c>
      <c r="Q612" s="11" t="str">
        <f t="shared" si="395"/>
        <v>—</v>
      </c>
      <c r="R612" t="str">
        <f t="shared" si="396"/>
        <v/>
      </c>
      <c r="S612" t="str">
        <f t="shared" si="397"/>
        <v/>
      </c>
      <c r="T612" t="str">
        <f t="shared" si="398"/>
        <v/>
      </c>
      <c r="U612" t="str">
        <f t="shared" si="399"/>
        <v/>
      </c>
      <c r="V612" t="str">
        <f t="shared" si="400"/>
        <v/>
      </c>
      <c r="W612" t="str">
        <f t="shared" si="401"/>
        <v/>
      </c>
      <c r="X612" t="str">
        <f t="shared" si="402"/>
        <v/>
      </c>
      <c r="Y612" t="str">
        <f t="shared" si="403"/>
        <v/>
      </c>
      <c r="Z612" t="str">
        <f t="shared" si="404"/>
        <v/>
      </c>
      <c r="AA612" t="str">
        <f t="shared" si="405"/>
        <v/>
      </c>
      <c r="AB612" t="str">
        <f t="shared" si="406"/>
        <v/>
      </c>
      <c r="AC612" t="str">
        <f t="shared" si="407"/>
        <v/>
      </c>
      <c r="AD612" t="str">
        <f t="shared" si="408"/>
        <v/>
      </c>
      <c r="AE612" t="str">
        <f t="shared" si="409"/>
        <v/>
      </c>
      <c r="AF612" t="str">
        <f t="shared" si="410"/>
        <v/>
      </c>
      <c r="AG612" t="str">
        <f t="shared" si="411"/>
        <v/>
      </c>
      <c r="AH612" t="str">
        <f t="shared" si="412"/>
        <v/>
      </c>
      <c r="AI612" t="str">
        <f t="shared" si="413"/>
        <v/>
      </c>
      <c r="AJ612" t="str">
        <f t="shared" si="414"/>
        <v/>
      </c>
      <c r="AK612" t="str">
        <f t="shared" si="415"/>
        <v/>
      </c>
      <c r="AL612" t="str">
        <f t="shared" si="416"/>
        <v/>
      </c>
      <c r="AM612" t="str">
        <f t="shared" si="417"/>
        <v/>
      </c>
      <c r="AN612" t="str">
        <f t="shared" si="418"/>
        <v/>
      </c>
      <c r="AO612" t="str">
        <f t="shared" si="419"/>
        <v/>
      </c>
      <c r="AP612" t="str">
        <f t="shared" si="420"/>
        <v/>
      </c>
      <c r="AQ612" t="str">
        <f t="shared" si="421"/>
        <v/>
      </c>
      <c r="AR612" t="str">
        <f t="shared" si="422"/>
        <v/>
      </c>
      <c r="AS612" t="str">
        <f t="shared" si="423"/>
        <v/>
      </c>
      <c r="AT612" t="str">
        <f t="shared" si="424"/>
        <v/>
      </c>
      <c r="AU612" t="str">
        <f t="shared" si="425"/>
        <v/>
      </c>
      <c r="AV612" t="str">
        <f t="shared" si="426"/>
        <v/>
      </c>
      <c r="AW612" t="str">
        <f t="shared" si="427"/>
        <v/>
      </c>
      <c r="AX612" t="str">
        <f t="shared" si="428"/>
        <v/>
      </c>
      <c r="AY612" t="str">
        <f t="shared" si="429"/>
        <v/>
      </c>
      <c r="AZ612" t="str">
        <f>IF(OR($A612="",$A612&lt;&gt;Ficha!$C$4),"",COUNTIF($A$2:$A612,Ficha!$C$4))</f>
        <v/>
      </c>
    </row>
    <row r="613" spans="1:52">
      <c r="A613" s="7" t="str">
        <f>IF(INDEX(Banco!$A:$A,ROW())="","",INDEX(Banco!$A:$A,ROW()))</f>
        <v/>
      </c>
      <c r="B613" s="7" t="str">
        <f>IF(INDEX(Banco!$B:$B,ROW())="","",INDEX(Banco!$B:$B,ROW()))</f>
        <v/>
      </c>
      <c r="C613" s="7" t="str">
        <f>IF(INDEX(Banco!$C:$C,ROW())="","",INDEX(Banco!$C:$C,ROW()))</f>
        <v/>
      </c>
      <c r="D613" s="8" t="str">
        <f>IF(INDEX(Banco!$D:$D,ROW())="","",INDEX(Banco!$D:$D,ROW()))</f>
        <v/>
      </c>
      <c r="E613" s="8" t="str">
        <f>IF(INDEX(Banco!$E:$E,ROW())="","",INDEX(Banco!$E:$E,ROW()))</f>
        <v/>
      </c>
      <c r="F613" s="9" t="str">
        <f>IF(INDEX(Banco!$F:$F,ROW())="","",INDEX(Banco!$F:$F,ROW()))</f>
        <v/>
      </c>
      <c r="G613" s="9" t="str">
        <f>IF(INDEX(Banco!$G:$G,ROW())="","",INDEX(Banco!$G:$G,ROW()))</f>
        <v/>
      </c>
      <c r="H613" s="7" t="str">
        <f>IF(INDEX(Banco!$H:$H,ROW())="","",INDEX(Banco!$H:$H,ROW()))</f>
        <v/>
      </c>
      <c r="I613" t="str">
        <f t="shared" si="387"/>
        <v/>
      </c>
      <c r="J613" s="10" t="str">
        <f t="shared" si="388"/>
        <v/>
      </c>
      <c r="K613" s="11" t="str">
        <f t="shared" si="389"/>
        <v>—</v>
      </c>
      <c r="L613" t="str">
        <f t="shared" si="390"/>
        <v/>
      </c>
      <c r="M613" s="11" t="str">
        <f t="shared" si="391"/>
        <v>—</v>
      </c>
      <c r="N613" t="str">
        <f t="shared" si="392"/>
        <v/>
      </c>
      <c r="O613" s="11" t="str">
        <f t="shared" si="393"/>
        <v>—</v>
      </c>
      <c r="P613" t="str">
        <f t="shared" si="394"/>
        <v/>
      </c>
      <c r="Q613" s="11" t="str">
        <f t="shared" si="395"/>
        <v>—</v>
      </c>
      <c r="R613" t="str">
        <f t="shared" si="396"/>
        <v/>
      </c>
      <c r="S613" t="str">
        <f t="shared" si="397"/>
        <v/>
      </c>
      <c r="T613" t="str">
        <f t="shared" si="398"/>
        <v/>
      </c>
      <c r="U613" t="str">
        <f t="shared" si="399"/>
        <v/>
      </c>
      <c r="V613" t="str">
        <f t="shared" si="400"/>
        <v/>
      </c>
      <c r="W613" t="str">
        <f t="shared" si="401"/>
        <v/>
      </c>
      <c r="X613" t="str">
        <f t="shared" si="402"/>
        <v/>
      </c>
      <c r="Y613" t="str">
        <f t="shared" si="403"/>
        <v/>
      </c>
      <c r="Z613" t="str">
        <f t="shared" si="404"/>
        <v/>
      </c>
      <c r="AA613" t="str">
        <f t="shared" si="405"/>
        <v/>
      </c>
      <c r="AB613" t="str">
        <f t="shared" si="406"/>
        <v/>
      </c>
      <c r="AC613" t="str">
        <f t="shared" si="407"/>
        <v/>
      </c>
      <c r="AD613" t="str">
        <f t="shared" si="408"/>
        <v/>
      </c>
      <c r="AE613" t="str">
        <f t="shared" si="409"/>
        <v/>
      </c>
      <c r="AF613" t="str">
        <f t="shared" si="410"/>
        <v/>
      </c>
      <c r="AG613" t="str">
        <f t="shared" si="411"/>
        <v/>
      </c>
      <c r="AH613" t="str">
        <f t="shared" si="412"/>
        <v/>
      </c>
      <c r="AI613" t="str">
        <f t="shared" si="413"/>
        <v/>
      </c>
      <c r="AJ613" t="str">
        <f t="shared" si="414"/>
        <v/>
      </c>
      <c r="AK613" t="str">
        <f t="shared" si="415"/>
        <v/>
      </c>
      <c r="AL613" t="str">
        <f t="shared" si="416"/>
        <v/>
      </c>
      <c r="AM613" t="str">
        <f t="shared" si="417"/>
        <v/>
      </c>
      <c r="AN613" t="str">
        <f t="shared" si="418"/>
        <v/>
      </c>
      <c r="AO613" t="str">
        <f t="shared" si="419"/>
        <v/>
      </c>
      <c r="AP613" t="str">
        <f t="shared" si="420"/>
        <v/>
      </c>
      <c r="AQ613" t="str">
        <f t="shared" si="421"/>
        <v/>
      </c>
      <c r="AR613" t="str">
        <f t="shared" si="422"/>
        <v/>
      </c>
      <c r="AS613" t="str">
        <f t="shared" si="423"/>
        <v/>
      </c>
      <c r="AT613" t="str">
        <f t="shared" si="424"/>
        <v/>
      </c>
      <c r="AU613" t="str">
        <f t="shared" si="425"/>
        <v/>
      </c>
      <c r="AV613" t="str">
        <f t="shared" si="426"/>
        <v/>
      </c>
      <c r="AW613" t="str">
        <f t="shared" si="427"/>
        <v/>
      </c>
      <c r="AX613" t="str">
        <f t="shared" si="428"/>
        <v/>
      </c>
      <c r="AY613" t="str">
        <f t="shared" si="429"/>
        <v/>
      </c>
      <c r="AZ613" t="str">
        <f>IF(OR($A613="",$A613&lt;&gt;Ficha!$C$4),"",COUNTIF($A$2:$A613,Ficha!$C$4))</f>
        <v/>
      </c>
    </row>
    <row r="614" spans="1:52">
      <c r="A614" s="7" t="str">
        <f>IF(INDEX(Banco!$A:$A,ROW())="","",INDEX(Banco!$A:$A,ROW()))</f>
        <v/>
      </c>
      <c r="B614" s="7" t="str">
        <f>IF(INDEX(Banco!$B:$B,ROW())="","",INDEX(Banco!$B:$B,ROW()))</f>
        <v/>
      </c>
      <c r="C614" s="7" t="str">
        <f>IF(INDEX(Banco!$C:$C,ROW())="","",INDEX(Banco!$C:$C,ROW()))</f>
        <v/>
      </c>
      <c r="D614" s="8" t="str">
        <f>IF(INDEX(Banco!$D:$D,ROW())="","",INDEX(Banco!$D:$D,ROW()))</f>
        <v/>
      </c>
      <c r="E614" s="8" t="str">
        <f>IF(INDEX(Banco!$E:$E,ROW())="","",INDEX(Banco!$E:$E,ROW()))</f>
        <v/>
      </c>
      <c r="F614" s="9" t="str">
        <f>IF(INDEX(Banco!$F:$F,ROW())="","",INDEX(Banco!$F:$F,ROW()))</f>
        <v/>
      </c>
      <c r="G614" s="9" t="str">
        <f>IF(INDEX(Banco!$G:$G,ROW())="","",INDEX(Banco!$G:$G,ROW()))</f>
        <v/>
      </c>
      <c r="H614" s="7" t="str">
        <f>IF(INDEX(Banco!$H:$H,ROW())="","",INDEX(Banco!$H:$H,ROW()))</f>
        <v/>
      </c>
      <c r="I614" t="str">
        <f t="shared" si="387"/>
        <v/>
      </c>
      <c r="J614" s="10" t="str">
        <f t="shared" si="388"/>
        <v/>
      </c>
      <c r="K614" s="11" t="str">
        <f t="shared" si="389"/>
        <v>—</v>
      </c>
      <c r="L614" t="str">
        <f t="shared" si="390"/>
        <v/>
      </c>
      <c r="M614" s="11" t="str">
        <f t="shared" si="391"/>
        <v>—</v>
      </c>
      <c r="N614" t="str">
        <f t="shared" si="392"/>
        <v/>
      </c>
      <c r="O614" s="11" t="str">
        <f t="shared" si="393"/>
        <v>—</v>
      </c>
      <c r="P614" t="str">
        <f t="shared" si="394"/>
        <v/>
      </c>
      <c r="Q614" s="11" t="str">
        <f t="shared" si="395"/>
        <v>—</v>
      </c>
      <c r="R614" t="str">
        <f t="shared" si="396"/>
        <v/>
      </c>
      <c r="S614" t="str">
        <f t="shared" si="397"/>
        <v/>
      </c>
      <c r="T614" t="str">
        <f t="shared" si="398"/>
        <v/>
      </c>
      <c r="U614" t="str">
        <f t="shared" si="399"/>
        <v/>
      </c>
      <c r="V614" t="str">
        <f t="shared" si="400"/>
        <v/>
      </c>
      <c r="W614" t="str">
        <f t="shared" si="401"/>
        <v/>
      </c>
      <c r="X614" t="str">
        <f t="shared" si="402"/>
        <v/>
      </c>
      <c r="Y614" t="str">
        <f t="shared" si="403"/>
        <v/>
      </c>
      <c r="Z614" t="str">
        <f t="shared" si="404"/>
        <v/>
      </c>
      <c r="AA614" t="str">
        <f t="shared" si="405"/>
        <v/>
      </c>
      <c r="AB614" t="str">
        <f t="shared" si="406"/>
        <v/>
      </c>
      <c r="AC614" t="str">
        <f t="shared" si="407"/>
        <v/>
      </c>
      <c r="AD614" t="str">
        <f t="shared" si="408"/>
        <v/>
      </c>
      <c r="AE614" t="str">
        <f t="shared" si="409"/>
        <v/>
      </c>
      <c r="AF614" t="str">
        <f t="shared" si="410"/>
        <v/>
      </c>
      <c r="AG614" t="str">
        <f t="shared" si="411"/>
        <v/>
      </c>
      <c r="AH614" t="str">
        <f t="shared" si="412"/>
        <v/>
      </c>
      <c r="AI614" t="str">
        <f t="shared" si="413"/>
        <v/>
      </c>
      <c r="AJ614" t="str">
        <f t="shared" si="414"/>
        <v/>
      </c>
      <c r="AK614" t="str">
        <f t="shared" si="415"/>
        <v/>
      </c>
      <c r="AL614" t="str">
        <f t="shared" si="416"/>
        <v/>
      </c>
      <c r="AM614" t="str">
        <f t="shared" si="417"/>
        <v/>
      </c>
      <c r="AN614" t="str">
        <f t="shared" si="418"/>
        <v/>
      </c>
      <c r="AO614" t="str">
        <f t="shared" si="419"/>
        <v/>
      </c>
      <c r="AP614" t="str">
        <f t="shared" si="420"/>
        <v/>
      </c>
      <c r="AQ614" t="str">
        <f t="shared" si="421"/>
        <v/>
      </c>
      <c r="AR614" t="str">
        <f t="shared" si="422"/>
        <v/>
      </c>
      <c r="AS614" t="str">
        <f t="shared" si="423"/>
        <v/>
      </c>
      <c r="AT614" t="str">
        <f t="shared" si="424"/>
        <v/>
      </c>
      <c r="AU614" t="str">
        <f t="shared" si="425"/>
        <v/>
      </c>
      <c r="AV614" t="str">
        <f t="shared" si="426"/>
        <v/>
      </c>
      <c r="AW614" t="str">
        <f t="shared" si="427"/>
        <v/>
      </c>
      <c r="AX614" t="str">
        <f t="shared" si="428"/>
        <v/>
      </c>
      <c r="AY614" t="str">
        <f t="shared" si="429"/>
        <v/>
      </c>
      <c r="AZ614" t="str">
        <f>IF(OR($A614="",$A614&lt;&gt;Ficha!$C$4),"",COUNTIF($A$2:$A614,Ficha!$C$4))</f>
        <v/>
      </c>
    </row>
    <row r="615" spans="1:52">
      <c r="A615" s="7" t="str">
        <f>IF(INDEX(Banco!$A:$A,ROW())="","",INDEX(Banco!$A:$A,ROW()))</f>
        <v/>
      </c>
      <c r="B615" s="7" t="str">
        <f>IF(INDEX(Banco!$B:$B,ROW())="","",INDEX(Banco!$B:$B,ROW()))</f>
        <v/>
      </c>
      <c r="C615" s="7" t="str">
        <f>IF(INDEX(Banco!$C:$C,ROW())="","",INDEX(Banco!$C:$C,ROW()))</f>
        <v/>
      </c>
      <c r="D615" s="8" t="str">
        <f>IF(INDEX(Banco!$D:$D,ROW())="","",INDEX(Banco!$D:$D,ROW()))</f>
        <v/>
      </c>
      <c r="E615" s="8" t="str">
        <f>IF(INDEX(Banco!$E:$E,ROW())="","",INDEX(Banco!$E:$E,ROW()))</f>
        <v/>
      </c>
      <c r="F615" s="9" t="str">
        <f>IF(INDEX(Banco!$F:$F,ROW())="","",INDEX(Banco!$F:$F,ROW()))</f>
        <v/>
      </c>
      <c r="G615" s="9" t="str">
        <f>IF(INDEX(Banco!$G:$G,ROW())="","",INDEX(Banco!$G:$G,ROW()))</f>
        <v/>
      </c>
      <c r="H615" s="7" t="str">
        <f>IF(INDEX(Banco!$H:$H,ROW())="","",INDEX(Banco!$H:$H,ROW()))</f>
        <v/>
      </c>
      <c r="I615" t="str">
        <f t="shared" si="387"/>
        <v/>
      </c>
      <c r="J615" s="10" t="str">
        <f t="shared" si="388"/>
        <v/>
      </c>
      <c r="K615" s="11" t="str">
        <f t="shared" si="389"/>
        <v>—</v>
      </c>
      <c r="L615" t="str">
        <f t="shared" si="390"/>
        <v/>
      </c>
      <c r="M615" s="11" t="str">
        <f t="shared" si="391"/>
        <v>—</v>
      </c>
      <c r="N615" t="str">
        <f t="shared" si="392"/>
        <v/>
      </c>
      <c r="O615" s="11" t="str">
        <f t="shared" si="393"/>
        <v>—</v>
      </c>
      <c r="P615" t="str">
        <f t="shared" si="394"/>
        <v/>
      </c>
      <c r="Q615" s="11" t="str">
        <f t="shared" si="395"/>
        <v>—</v>
      </c>
      <c r="R615" t="str">
        <f t="shared" si="396"/>
        <v/>
      </c>
      <c r="S615" t="str">
        <f t="shared" si="397"/>
        <v/>
      </c>
      <c r="T615" t="str">
        <f t="shared" si="398"/>
        <v/>
      </c>
      <c r="U615" t="str">
        <f t="shared" si="399"/>
        <v/>
      </c>
      <c r="V615" t="str">
        <f t="shared" si="400"/>
        <v/>
      </c>
      <c r="W615" t="str">
        <f t="shared" si="401"/>
        <v/>
      </c>
      <c r="X615" t="str">
        <f t="shared" si="402"/>
        <v/>
      </c>
      <c r="Y615" t="str">
        <f t="shared" si="403"/>
        <v/>
      </c>
      <c r="Z615" t="str">
        <f t="shared" si="404"/>
        <v/>
      </c>
      <c r="AA615" t="str">
        <f t="shared" si="405"/>
        <v/>
      </c>
      <c r="AB615" t="str">
        <f t="shared" si="406"/>
        <v/>
      </c>
      <c r="AC615" t="str">
        <f t="shared" si="407"/>
        <v/>
      </c>
      <c r="AD615" t="str">
        <f t="shared" si="408"/>
        <v/>
      </c>
      <c r="AE615" t="str">
        <f t="shared" si="409"/>
        <v/>
      </c>
      <c r="AF615" t="str">
        <f t="shared" si="410"/>
        <v/>
      </c>
      <c r="AG615" t="str">
        <f t="shared" si="411"/>
        <v/>
      </c>
      <c r="AH615" t="str">
        <f t="shared" si="412"/>
        <v/>
      </c>
      <c r="AI615" t="str">
        <f t="shared" si="413"/>
        <v/>
      </c>
      <c r="AJ615" t="str">
        <f t="shared" si="414"/>
        <v/>
      </c>
      <c r="AK615" t="str">
        <f t="shared" si="415"/>
        <v/>
      </c>
      <c r="AL615" t="str">
        <f t="shared" si="416"/>
        <v/>
      </c>
      <c r="AM615" t="str">
        <f t="shared" si="417"/>
        <v/>
      </c>
      <c r="AN615" t="str">
        <f t="shared" si="418"/>
        <v/>
      </c>
      <c r="AO615" t="str">
        <f t="shared" si="419"/>
        <v/>
      </c>
      <c r="AP615" t="str">
        <f t="shared" si="420"/>
        <v/>
      </c>
      <c r="AQ615" t="str">
        <f t="shared" si="421"/>
        <v/>
      </c>
      <c r="AR615" t="str">
        <f t="shared" si="422"/>
        <v/>
      </c>
      <c r="AS615" t="str">
        <f t="shared" si="423"/>
        <v/>
      </c>
      <c r="AT615" t="str">
        <f t="shared" si="424"/>
        <v/>
      </c>
      <c r="AU615" t="str">
        <f t="shared" si="425"/>
        <v/>
      </c>
      <c r="AV615" t="str">
        <f t="shared" si="426"/>
        <v/>
      </c>
      <c r="AW615" t="str">
        <f t="shared" si="427"/>
        <v/>
      </c>
      <c r="AX615" t="str">
        <f t="shared" si="428"/>
        <v/>
      </c>
      <c r="AY615" t="str">
        <f t="shared" si="429"/>
        <v/>
      </c>
      <c r="AZ615" t="str">
        <f>IF(OR($A615="",$A615&lt;&gt;Ficha!$C$4),"",COUNTIF($A$2:$A615,Ficha!$C$4))</f>
        <v/>
      </c>
    </row>
    <row r="616" spans="1:52">
      <c r="A616" s="7" t="str">
        <f>IF(INDEX(Banco!$A:$A,ROW())="","",INDEX(Banco!$A:$A,ROW()))</f>
        <v/>
      </c>
      <c r="B616" s="7" t="str">
        <f>IF(INDEX(Banco!$B:$B,ROW())="","",INDEX(Banco!$B:$B,ROW()))</f>
        <v/>
      </c>
      <c r="C616" s="7" t="str">
        <f>IF(INDEX(Banco!$C:$C,ROW())="","",INDEX(Banco!$C:$C,ROW()))</f>
        <v/>
      </c>
      <c r="D616" s="8" t="str">
        <f>IF(INDEX(Banco!$D:$D,ROW())="","",INDEX(Banco!$D:$D,ROW()))</f>
        <v/>
      </c>
      <c r="E616" s="8" t="str">
        <f>IF(INDEX(Banco!$E:$E,ROW())="","",INDEX(Banco!$E:$E,ROW()))</f>
        <v/>
      </c>
      <c r="F616" s="9" t="str">
        <f>IF(INDEX(Banco!$F:$F,ROW())="","",INDEX(Banco!$F:$F,ROW()))</f>
        <v/>
      </c>
      <c r="G616" s="9" t="str">
        <f>IF(INDEX(Banco!$G:$G,ROW())="","",INDEX(Banco!$G:$G,ROW()))</f>
        <v/>
      </c>
      <c r="H616" s="7" t="str">
        <f>IF(INDEX(Banco!$H:$H,ROW())="","",INDEX(Banco!$H:$H,ROW()))</f>
        <v/>
      </c>
      <c r="I616" t="str">
        <f t="shared" si="387"/>
        <v/>
      </c>
      <c r="J616" s="10" t="str">
        <f t="shared" si="388"/>
        <v/>
      </c>
      <c r="K616" s="11" t="str">
        <f t="shared" si="389"/>
        <v>—</v>
      </c>
      <c r="L616" t="str">
        <f t="shared" si="390"/>
        <v/>
      </c>
      <c r="M616" s="11" t="str">
        <f t="shared" si="391"/>
        <v>—</v>
      </c>
      <c r="N616" t="str">
        <f t="shared" si="392"/>
        <v/>
      </c>
      <c r="O616" s="11" t="str">
        <f t="shared" si="393"/>
        <v>—</v>
      </c>
      <c r="P616" t="str">
        <f t="shared" si="394"/>
        <v/>
      </c>
      <c r="Q616" s="11" t="str">
        <f t="shared" si="395"/>
        <v>—</v>
      </c>
      <c r="R616" t="str">
        <f t="shared" si="396"/>
        <v/>
      </c>
      <c r="S616" t="str">
        <f t="shared" si="397"/>
        <v/>
      </c>
      <c r="T616" t="str">
        <f t="shared" si="398"/>
        <v/>
      </c>
      <c r="U616" t="str">
        <f t="shared" si="399"/>
        <v/>
      </c>
      <c r="V616" t="str">
        <f t="shared" si="400"/>
        <v/>
      </c>
      <c r="W616" t="str">
        <f t="shared" si="401"/>
        <v/>
      </c>
      <c r="X616" t="str">
        <f t="shared" si="402"/>
        <v/>
      </c>
      <c r="Y616" t="str">
        <f t="shared" si="403"/>
        <v/>
      </c>
      <c r="Z616" t="str">
        <f t="shared" si="404"/>
        <v/>
      </c>
      <c r="AA616" t="str">
        <f t="shared" si="405"/>
        <v/>
      </c>
      <c r="AB616" t="str">
        <f t="shared" si="406"/>
        <v/>
      </c>
      <c r="AC616" t="str">
        <f t="shared" si="407"/>
        <v/>
      </c>
      <c r="AD616" t="str">
        <f t="shared" si="408"/>
        <v/>
      </c>
      <c r="AE616" t="str">
        <f t="shared" si="409"/>
        <v/>
      </c>
      <c r="AF616" t="str">
        <f t="shared" si="410"/>
        <v/>
      </c>
      <c r="AG616" t="str">
        <f t="shared" si="411"/>
        <v/>
      </c>
      <c r="AH616" t="str">
        <f t="shared" si="412"/>
        <v/>
      </c>
      <c r="AI616" t="str">
        <f t="shared" si="413"/>
        <v/>
      </c>
      <c r="AJ616" t="str">
        <f t="shared" si="414"/>
        <v/>
      </c>
      <c r="AK616" t="str">
        <f t="shared" si="415"/>
        <v/>
      </c>
      <c r="AL616" t="str">
        <f t="shared" si="416"/>
        <v/>
      </c>
      <c r="AM616" t="str">
        <f t="shared" si="417"/>
        <v/>
      </c>
      <c r="AN616" t="str">
        <f t="shared" si="418"/>
        <v/>
      </c>
      <c r="AO616" t="str">
        <f t="shared" si="419"/>
        <v/>
      </c>
      <c r="AP616" t="str">
        <f t="shared" si="420"/>
        <v/>
      </c>
      <c r="AQ616" t="str">
        <f t="shared" si="421"/>
        <v/>
      </c>
      <c r="AR616" t="str">
        <f t="shared" si="422"/>
        <v/>
      </c>
      <c r="AS616" t="str">
        <f t="shared" si="423"/>
        <v/>
      </c>
      <c r="AT616" t="str">
        <f t="shared" si="424"/>
        <v/>
      </c>
      <c r="AU616" t="str">
        <f t="shared" si="425"/>
        <v/>
      </c>
      <c r="AV616" t="str">
        <f t="shared" si="426"/>
        <v/>
      </c>
      <c r="AW616" t="str">
        <f t="shared" si="427"/>
        <v/>
      </c>
      <c r="AX616" t="str">
        <f t="shared" si="428"/>
        <v/>
      </c>
      <c r="AY616" t="str">
        <f t="shared" si="429"/>
        <v/>
      </c>
      <c r="AZ616" t="str">
        <f>IF(OR($A616="",$A616&lt;&gt;Ficha!$C$4),"",COUNTIF($A$2:$A616,Ficha!$C$4))</f>
        <v/>
      </c>
    </row>
    <row r="617" spans="1:52">
      <c r="A617" s="7" t="str">
        <f>IF(INDEX(Banco!$A:$A,ROW())="","",INDEX(Banco!$A:$A,ROW()))</f>
        <v/>
      </c>
      <c r="B617" s="7" t="str">
        <f>IF(INDEX(Banco!$B:$B,ROW())="","",INDEX(Banco!$B:$B,ROW()))</f>
        <v/>
      </c>
      <c r="C617" s="7" t="str">
        <f>IF(INDEX(Banco!$C:$C,ROW())="","",INDEX(Banco!$C:$C,ROW()))</f>
        <v/>
      </c>
      <c r="D617" s="8" t="str">
        <f>IF(INDEX(Banco!$D:$D,ROW())="","",INDEX(Banco!$D:$D,ROW()))</f>
        <v/>
      </c>
      <c r="E617" s="8" t="str">
        <f>IF(INDEX(Banco!$E:$E,ROW())="","",INDEX(Banco!$E:$E,ROW()))</f>
        <v/>
      </c>
      <c r="F617" s="9" t="str">
        <f>IF(INDEX(Banco!$F:$F,ROW())="","",INDEX(Banco!$F:$F,ROW()))</f>
        <v/>
      </c>
      <c r="G617" s="9" t="str">
        <f>IF(INDEX(Banco!$G:$G,ROW())="","",INDEX(Banco!$G:$G,ROW()))</f>
        <v/>
      </c>
      <c r="H617" s="7" t="str">
        <f>IF(INDEX(Banco!$H:$H,ROW())="","",INDEX(Banco!$H:$H,ROW()))</f>
        <v/>
      </c>
      <c r="I617" t="str">
        <f t="shared" si="387"/>
        <v/>
      </c>
      <c r="J617" s="10" t="str">
        <f t="shared" si="388"/>
        <v/>
      </c>
      <c r="K617" s="11" t="str">
        <f t="shared" si="389"/>
        <v>—</v>
      </c>
      <c r="L617" t="str">
        <f t="shared" si="390"/>
        <v/>
      </c>
      <c r="M617" s="11" t="str">
        <f t="shared" si="391"/>
        <v>—</v>
      </c>
      <c r="N617" t="str">
        <f t="shared" si="392"/>
        <v/>
      </c>
      <c r="O617" s="11" t="str">
        <f t="shared" si="393"/>
        <v>—</v>
      </c>
      <c r="P617" t="str">
        <f t="shared" si="394"/>
        <v/>
      </c>
      <c r="Q617" s="11" t="str">
        <f t="shared" si="395"/>
        <v>—</v>
      </c>
      <c r="R617" t="str">
        <f t="shared" si="396"/>
        <v/>
      </c>
      <c r="S617" t="str">
        <f t="shared" si="397"/>
        <v/>
      </c>
      <c r="T617" t="str">
        <f t="shared" si="398"/>
        <v/>
      </c>
      <c r="U617" t="str">
        <f t="shared" si="399"/>
        <v/>
      </c>
      <c r="V617" t="str">
        <f t="shared" si="400"/>
        <v/>
      </c>
      <c r="W617" t="str">
        <f t="shared" si="401"/>
        <v/>
      </c>
      <c r="X617" t="str">
        <f t="shared" si="402"/>
        <v/>
      </c>
      <c r="Y617" t="str">
        <f t="shared" si="403"/>
        <v/>
      </c>
      <c r="Z617" t="str">
        <f t="shared" si="404"/>
        <v/>
      </c>
      <c r="AA617" t="str">
        <f t="shared" si="405"/>
        <v/>
      </c>
      <c r="AB617" t="str">
        <f t="shared" si="406"/>
        <v/>
      </c>
      <c r="AC617" t="str">
        <f t="shared" si="407"/>
        <v/>
      </c>
      <c r="AD617" t="str">
        <f t="shared" si="408"/>
        <v/>
      </c>
      <c r="AE617" t="str">
        <f t="shared" si="409"/>
        <v/>
      </c>
      <c r="AF617" t="str">
        <f t="shared" si="410"/>
        <v/>
      </c>
      <c r="AG617" t="str">
        <f t="shared" si="411"/>
        <v/>
      </c>
      <c r="AH617" t="str">
        <f t="shared" si="412"/>
        <v/>
      </c>
      <c r="AI617" t="str">
        <f t="shared" si="413"/>
        <v/>
      </c>
      <c r="AJ617" t="str">
        <f t="shared" si="414"/>
        <v/>
      </c>
      <c r="AK617" t="str">
        <f t="shared" si="415"/>
        <v/>
      </c>
      <c r="AL617" t="str">
        <f t="shared" si="416"/>
        <v/>
      </c>
      <c r="AM617" t="str">
        <f t="shared" si="417"/>
        <v/>
      </c>
      <c r="AN617" t="str">
        <f t="shared" si="418"/>
        <v/>
      </c>
      <c r="AO617" t="str">
        <f t="shared" si="419"/>
        <v/>
      </c>
      <c r="AP617" t="str">
        <f t="shared" si="420"/>
        <v/>
      </c>
      <c r="AQ617" t="str">
        <f t="shared" si="421"/>
        <v/>
      </c>
      <c r="AR617" t="str">
        <f t="shared" si="422"/>
        <v/>
      </c>
      <c r="AS617" t="str">
        <f t="shared" si="423"/>
        <v/>
      </c>
      <c r="AT617" t="str">
        <f t="shared" si="424"/>
        <v/>
      </c>
      <c r="AU617" t="str">
        <f t="shared" si="425"/>
        <v/>
      </c>
      <c r="AV617" t="str">
        <f t="shared" si="426"/>
        <v/>
      </c>
      <c r="AW617" t="str">
        <f t="shared" si="427"/>
        <v/>
      </c>
      <c r="AX617" t="str">
        <f t="shared" si="428"/>
        <v/>
      </c>
      <c r="AY617" t="str">
        <f t="shared" si="429"/>
        <v/>
      </c>
      <c r="AZ617" t="str">
        <f>IF(OR($A617="",$A617&lt;&gt;Ficha!$C$4),"",COUNTIF($A$2:$A617,Ficha!$C$4))</f>
        <v/>
      </c>
    </row>
    <row r="618" spans="1:52">
      <c r="A618" s="7" t="str">
        <f>IF(INDEX(Banco!$A:$A,ROW())="","",INDEX(Banco!$A:$A,ROW()))</f>
        <v/>
      </c>
      <c r="B618" s="7" t="str">
        <f>IF(INDEX(Banco!$B:$B,ROW())="","",INDEX(Banco!$B:$B,ROW()))</f>
        <v/>
      </c>
      <c r="C618" s="7" t="str">
        <f>IF(INDEX(Banco!$C:$C,ROW())="","",INDEX(Banco!$C:$C,ROW()))</f>
        <v/>
      </c>
      <c r="D618" s="8" t="str">
        <f>IF(INDEX(Banco!$D:$D,ROW())="","",INDEX(Banco!$D:$D,ROW()))</f>
        <v/>
      </c>
      <c r="E618" s="8" t="str">
        <f>IF(INDEX(Banco!$E:$E,ROW())="","",INDEX(Banco!$E:$E,ROW()))</f>
        <v/>
      </c>
      <c r="F618" s="9" t="str">
        <f>IF(INDEX(Banco!$F:$F,ROW())="","",INDEX(Banco!$F:$F,ROW()))</f>
        <v/>
      </c>
      <c r="G618" s="9" t="str">
        <f>IF(INDEX(Banco!$G:$G,ROW())="","",INDEX(Banco!$G:$G,ROW()))</f>
        <v/>
      </c>
      <c r="H618" s="7" t="str">
        <f>IF(INDEX(Banco!$H:$H,ROW())="","",INDEX(Banco!$H:$H,ROW()))</f>
        <v/>
      </c>
      <c r="I618" t="str">
        <f t="shared" si="387"/>
        <v/>
      </c>
      <c r="J618" s="10" t="str">
        <f t="shared" si="388"/>
        <v/>
      </c>
      <c r="K618" s="11" t="str">
        <f t="shared" si="389"/>
        <v>—</v>
      </c>
      <c r="L618" t="str">
        <f t="shared" si="390"/>
        <v/>
      </c>
      <c r="M618" s="11" t="str">
        <f t="shared" si="391"/>
        <v>—</v>
      </c>
      <c r="N618" t="str">
        <f t="shared" si="392"/>
        <v/>
      </c>
      <c r="O618" s="11" t="str">
        <f t="shared" si="393"/>
        <v>—</v>
      </c>
      <c r="P618" t="str">
        <f t="shared" si="394"/>
        <v/>
      </c>
      <c r="Q618" s="11" t="str">
        <f t="shared" si="395"/>
        <v>—</v>
      </c>
      <c r="R618" t="str">
        <f t="shared" si="396"/>
        <v/>
      </c>
      <c r="S618" t="str">
        <f t="shared" si="397"/>
        <v/>
      </c>
      <c r="T618" t="str">
        <f t="shared" si="398"/>
        <v/>
      </c>
      <c r="U618" t="str">
        <f t="shared" si="399"/>
        <v/>
      </c>
      <c r="V618" t="str">
        <f t="shared" si="400"/>
        <v/>
      </c>
      <c r="W618" t="str">
        <f t="shared" si="401"/>
        <v/>
      </c>
      <c r="X618" t="str">
        <f t="shared" si="402"/>
        <v/>
      </c>
      <c r="Y618" t="str">
        <f t="shared" si="403"/>
        <v/>
      </c>
      <c r="Z618" t="str">
        <f t="shared" si="404"/>
        <v/>
      </c>
      <c r="AA618" t="str">
        <f t="shared" si="405"/>
        <v/>
      </c>
      <c r="AB618" t="str">
        <f t="shared" si="406"/>
        <v/>
      </c>
      <c r="AC618" t="str">
        <f t="shared" si="407"/>
        <v/>
      </c>
      <c r="AD618" t="str">
        <f t="shared" si="408"/>
        <v/>
      </c>
      <c r="AE618" t="str">
        <f t="shared" si="409"/>
        <v/>
      </c>
      <c r="AF618" t="str">
        <f t="shared" si="410"/>
        <v/>
      </c>
      <c r="AG618" t="str">
        <f t="shared" si="411"/>
        <v/>
      </c>
      <c r="AH618" t="str">
        <f t="shared" si="412"/>
        <v/>
      </c>
      <c r="AI618" t="str">
        <f t="shared" si="413"/>
        <v/>
      </c>
      <c r="AJ618" t="str">
        <f t="shared" si="414"/>
        <v/>
      </c>
      <c r="AK618" t="str">
        <f t="shared" si="415"/>
        <v/>
      </c>
      <c r="AL618" t="str">
        <f t="shared" si="416"/>
        <v/>
      </c>
      <c r="AM618" t="str">
        <f t="shared" si="417"/>
        <v/>
      </c>
      <c r="AN618" t="str">
        <f t="shared" si="418"/>
        <v/>
      </c>
      <c r="AO618" t="str">
        <f t="shared" si="419"/>
        <v/>
      </c>
      <c r="AP618" t="str">
        <f t="shared" si="420"/>
        <v/>
      </c>
      <c r="AQ618" t="str">
        <f t="shared" si="421"/>
        <v/>
      </c>
      <c r="AR618" t="str">
        <f t="shared" si="422"/>
        <v/>
      </c>
      <c r="AS618" t="str">
        <f t="shared" si="423"/>
        <v/>
      </c>
      <c r="AT618" t="str">
        <f t="shared" si="424"/>
        <v/>
      </c>
      <c r="AU618" t="str">
        <f t="shared" si="425"/>
        <v/>
      </c>
      <c r="AV618" t="str">
        <f t="shared" si="426"/>
        <v/>
      </c>
      <c r="AW618" t="str">
        <f t="shared" si="427"/>
        <v/>
      </c>
      <c r="AX618" t="str">
        <f t="shared" si="428"/>
        <v/>
      </c>
      <c r="AY618" t="str">
        <f t="shared" si="429"/>
        <v/>
      </c>
      <c r="AZ618" t="str">
        <f>IF(OR($A618="",$A618&lt;&gt;Ficha!$C$4),"",COUNTIF($A$2:$A618,Ficha!$C$4))</f>
        <v/>
      </c>
    </row>
    <row r="619" spans="1:52">
      <c r="A619" s="7" t="str">
        <f>IF(INDEX(Banco!$A:$A,ROW())="","",INDEX(Banco!$A:$A,ROW()))</f>
        <v/>
      </c>
      <c r="B619" s="7" t="str">
        <f>IF(INDEX(Banco!$B:$B,ROW())="","",INDEX(Banco!$B:$B,ROW()))</f>
        <v/>
      </c>
      <c r="C619" s="7" t="str">
        <f>IF(INDEX(Banco!$C:$C,ROW())="","",INDEX(Banco!$C:$C,ROW()))</f>
        <v/>
      </c>
      <c r="D619" s="8" t="str">
        <f>IF(INDEX(Banco!$D:$D,ROW())="","",INDEX(Banco!$D:$D,ROW()))</f>
        <v/>
      </c>
      <c r="E619" s="8" t="str">
        <f>IF(INDEX(Banco!$E:$E,ROW())="","",INDEX(Banco!$E:$E,ROW()))</f>
        <v/>
      </c>
      <c r="F619" s="9" t="str">
        <f>IF(INDEX(Banco!$F:$F,ROW())="","",INDEX(Banco!$F:$F,ROW()))</f>
        <v/>
      </c>
      <c r="G619" s="9" t="str">
        <f>IF(INDEX(Banco!$G:$G,ROW())="","",INDEX(Banco!$G:$G,ROW()))</f>
        <v/>
      </c>
      <c r="H619" s="7" t="str">
        <f>IF(INDEX(Banco!$H:$H,ROW())="","",INDEX(Banco!$H:$H,ROW()))</f>
        <v/>
      </c>
      <c r="I619" t="str">
        <f t="shared" si="387"/>
        <v/>
      </c>
      <c r="J619" s="10" t="str">
        <f t="shared" si="388"/>
        <v/>
      </c>
      <c r="K619" s="11" t="str">
        <f t="shared" si="389"/>
        <v>—</v>
      </c>
      <c r="L619" t="str">
        <f t="shared" si="390"/>
        <v/>
      </c>
      <c r="M619" s="11" t="str">
        <f t="shared" si="391"/>
        <v>—</v>
      </c>
      <c r="N619" t="str">
        <f t="shared" si="392"/>
        <v/>
      </c>
      <c r="O619" s="11" t="str">
        <f t="shared" si="393"/>
        <v>—</v>
      </c>
      <c r="P619" t="str">
        <f t="shared" si="394"/>
        <v/>
      </c>
      <c r="Q619" s="11" t="str">
        <f t="shared" si="395"/>
        <v>—</v>
      </c>
      <c r="R619" t="str">
        <f t="shared" si="396"/>
        <v/>
      </c>
      <c r="S619" t="str">
        <f t="shared" si="397"/>
        <v/>
      </c>
      <c r="T619" t="str">
        <f t="shared" si="398"/>
        <v/>
      </c>
      <c r="U619" t="str">
        <f t="shared" si="399"/>
        <v/>
      </c>
      <c r="V619" t="str">
        <f t="shared" si="400"/>
        <v/>
      </c>
      <c r="W619" t="str">
        <f t="shared" si="401"/>
        <v/>
      </c>
      <c r="X619" t="str">
        <f t="shared" si="402"/>
        <v/>
      </c>
      <c r="Y619" t="str">
        <f t="shared" si="403"/>
        <v/>
      </c>
      <c r="Z619" t="str">
        <f t="shared" si="404"/>
        <v/>
      </c>
      <c r="AA619" t="str">
        <f t="shared" si="405"/>
        <v/>
      </c>
      <c r="AB619" t="str">
        <f t="shared" si="406"/>
        <v/>
      </c>
      <c r="AC619" t="str">
        <f t="shared" si="407"/>
        <v/>
      </c>
      <c r="AD619" t="str">
        <f t="shared" si="408"/>
        <v/>
      </c>
      <c r="AE619" t="str">
        <f t="shared" si="409"/>
        <v/>
      </c>
      <c r="AF619" t="str">
        <f t="shared" si="410"/>
        <v/>
      </c>
      <c r="AG619" t="str">
        <f t="shared" si="411"/>
        <v/>
      </c>
      <c r="AH619" t="str">
        <f t="shared" si="412"/>
        <v/>
      </c>
      <c r="AI619" t="str">
        <f t="shared" si="413"/>
        <v/>
      </c>
      <c r="AJ619" t="str">
        <f t="shared" si="414"/>
        <v/>
      </c>
      <c r="AK619" t="str">
        <f t="shared" si="415"/>
        <v/>
      </c>
      <c r="AL619" t="str">
        <f t="shared" si="416"/>
        <v/>
      </c>
      <c r="AM619" t="str">
        <f t="shared" si="417"/>
        <v/>
      </c>
      <c r="AN619" t="str">
        <f t="shared" si="418"/>
        <v/>
      </c>
      <c r="AO619" t="str">
        <f t="shared" si="419"/>
        <v/>
      </c>
      <c r="AP619" t="str">
        <f t="shared" si="420"/>
        <v/>
      </c>
      <c r="AQ619" t="str">
        <f t="shared" si="421"/>
        <v/>
      </c>
      <c r="AR619" t="str">
        <f t="shared" si="422"/>
        <v/>
      </c>
      <c r="AS619" t="str">
        <f t="shared" si="423"/>
        <v/>
      </c>
      <c r="AT619" t="str">
        <f t="shared" si="424"/>
        <v/>
      </c>
      <c r="AU619" t="str">
        <f t="shared" si="425"/>
        <v/>
      </c>
      <c r="AV619" t="str">
        <f t="shared" si="426"/>
        <v/>
      </c>
      <c r="AW619" t="str">
        <f t="shared" si="427"/>
        <v/>
      </c>
      <c r="AX619" t="str">
        <f t="shared" si="428"/>
        <v/>
      </c>
      <c r="AY619" t="str">
        <f t="shared" si="429"/>
        <v/>
      </c>
      <c r="AZ619" t="str">
        <f>IF(OR($A619="",$A619&lt;&gt;Ficha!$C$4),"",COUNTIF($A$2:$A619,Ficha!$C$4))</f>
        <v/>
      </c>
    </row>
    <row r="620" spans="1:52">
      <c r="A620" s="7" t="str">
        <f>IF(INDEX(Banco!$A:$A,ROW())="","",INDEX(Banco!$A:$A,ROW()))</f>
        <v/>
      </c>
      <c r="B620" s="7" t="str">
        <f>IF(INDEX(Banco!$B:$B,ROW())="","",INDEX(Banco!$B:$B,ROW()))</f>
        <v/>
      </c>
      <c r="C620" s="7" t="str">
        <f>IF(INDEX(Banco!$C:$C,ROW())="","",INDEX(Banco!$C:$C,ROW()))</f>
        <v/>
      </c>
      <c r="D620" s="8" t="str">
        <f>IF(INDEX(Banco!$D:$D,ROW())="","",INDEX(Banco!$D:$D,ROW()))</f>
        <v/>
      </c>
      <c r="E620" s="8" t="str">
        <f>IF(INDEX(Banco!$E:$E,ROW())="","",INDEX(Banco!$E:$E,ROW()))</f>
        <v/>
      </c>
      <c r="F620" s="9" t="str">
        <f>IF(INDEX(Banco!$F:$F,ROW())="","",INDEX(Banco!$F:$F,ROW()))</f>
        <v/>
      </c>
      <c r="G620" s="9" t="str">
        <f>IF(INDEX(Banco!$G:$G,ROW())="","",INDEX(Banco!$G:$G,ROW()))</f>
        <v/>
      </c>
      <c r="H620" s="7" t="str">
        <f>IF(INDEX(Banco!$H:$H,ROW())="","",INDEX(Banco!$H:$H,ROW()))</f>
        <v/>
      </c>
      <c r="I620" t="str">
        <f t="shared" si="387"/>
        <v/>
      </c>
      <c r="J620" s="10" t="str">
        <f t="shared" si="388"/>
        <v/>
      </c>
      <c r="K620" s="11" t="str">
        <f t="shared" si="389"/>
        <v>—</v>
      </c>
      <c r="L620" t="str">
        <f t="shared" si="390"/>
        <v/>
      </c>
      <c r="M620" s="11" t="str">
        <f t="shared" si="391"/>
        <v>—</v>
      </c>
      <c r="N620" t="str">
        <f t="shared" si="392"/>
        <v/>
      </c>
      <c r="O620" s="11" t="str">
        <f t="shared" si="393"/>
        <v>—</v>
      </c>
      <c r="P620" t="str">
        <f t="shared" si="394"/>
        <v/>
      </c>
      <c r="Q620" s="11" t="str">
        <f t="shared" si="395"/>
        <v>—</v>
      </c>
      <c r="R620" t="str">
        <f t="shared" si="396"/>
        <v/>
      </c>
      <c r="S620" t="str">
        <f t="shared" si="397"/>
        <v/>
      </c>
      <c r="T620" t="str">
        <f t="shared" si="398"/>
        <v/>
      </c>
      <c r="U620" t="str">
        <f t="shared" si="399"/>
        <v/>
      </c>
      <c r="V620" t="str">
        <f t="shared" si="400"/>
        <v/>
      </c>
      <c r="W620" t="str">
        <f t="shared" si="401"/>
        <v/>
      </c>
      <c r="X620" t="str">
        <f t="shared" si="402"/>
        <v/>
      </c>
      <c r="Y620" t="str">
        <f t="shared" si="403"/>
        <v/>
      </c>
      <c r="Z620" t="str">
        <f t="shared" si="404"/>
        <v/>
      </c>
      <c r="AA620" t="str">
        <f t="shared" si="405"/>
        <v/>
      </c>
      <c r="AB620" t="str">
        <f t="shared" si="406"/>
        <v/>
      </c>
      <c r="AC620" t="str">
        <f t="shared" si="407"/>
        <v/>
      </c>
      <c r="AD620" t="str">
        <f t="shared" si="408"/>
        <v/>
      </c>
      <c r="AE620" t="str">
        <f t="shared" si="409"/>
        <v/>
      </c>
      <c r="AF620" t="str">
        <f t="shared" si="410"/>
        <v/>
      </c>
      <c r="AG620" t="str">
        <f t="shared" si="411"/>
        <v/>
      </c>
      <c r="AH620" t="str">
        <f t="shared" si="412"/>
        <v/>
      </c>
      <c r="AI620" t="str">
        <f t="shared" si="413"/>
        <v/>
      </c>
      <c r="AJ620" t="str">
        <f t="shared" si="414"/>
        <v/>
      </c>
      <c r="AK620" t="str">
        <f t="shared" si="415"/>
        <v/>
      </c>
      <c r="AL620" t="str">
        <f t="shared" si="416"/>
        <v/>
      </c>
      <c r="AM620" t="str">
        <f t="shared" si="417"/>
        <v/>
      </c>
      <c r="AN620" t="str">
        <f t="shared" si="418"/>
        <v/>
      </c>
      <c r="AO620" t="str">
        <f t="shared" si="419"/>
        <v/>
      </c>
      <c r="AP620" t="str">
        <f t="shared" si="420"/>
        <v/>
      </c>
      <c r="AQ620" t="str">
        <f t="shared" si="421"/>
        <v/>
      </c>
      <c r="AR620" t="str">
        <f t="shared" si="422"/>
        <v/>
      </c>
      <c r="AS620" t="str">
        <f t="shared" si="423"/>
        <v/>
      </c>
      <c r="AT620" t="str">
        <f t="shared" si="424"/>
        <v/>
      </c>
      <c r="AU620" t="str">
        <f t="shared" si="425"/>
        <v/>
      </c>
      <c r="AV620" t="str">
        <f t="shared" si="426"/>
        <v/>
      </c>
      <c r="AW620" t="str">
        <f t="shared" si="427"/>
        <v/>
      </c>
      <c r="AX620" t="str">
        <f t="shared" si="428"/>
        <v/>
      </c>
      <c r="AY620" t="str">
        <f t="shared" si="429"/>
        <v/>
      </c>
      <c r="AZ620" t="str">
        <f>IF(OR($A620="",$A620&lt;&gt;Ficha!$C$4),"",COUNTIF($A$2:$A620,Ficha!$C$4))</f>
        <v/>
      </c>
    </row>
    <row r="621" spans="1:52">
      <c r="A621" s="7" t="str">
        <f>IF(INDEX(Banco!$A:$A,ROW())="","",INDEX(Banco!$A:$A,ROW()))</f>
        <v/>
      </c>
      <c r="B621" s="7" t="str">
        <f>IF(INDEX(Banco!$B:$B,ROW())="","",INDEX(Banco!$B:$B,ROW()))</f>
        <v/>
      </c>
      <c r="C621" s="7" t="str">
        <f>IF(INDEX(Banco!$C:$C,ROW())="","",INDEX(Banco!$C:$C,ROW()))</f>
        <v/>
      </c>
      <c r="D621" s="8" t="str">
        <f>IF(INDEX(Banco!$D:$D,ROW())="","",INDEX(Banco!$D:$D,ROW()))</f>
        <v/>
      </c>
      <c r="E621" s="8" t="str">
        <f>IF(INDEX(Banco!$E:$E,ROW())="","",INDEX(Banco!$E:$E,ROW()))</f>
        <v/>
      </c>
      <c r="F621" s="9" t="str">
        <f>IF(INDEX(Banco!$F:$F,ROW())="","",INDEX(Banco!$F:$F,ROW()))</f>
        <v/>
      </c>
      <c r="G621" s="9" t="str">
        <f>IF(INDEX(Banco!$G:$G,ROW())="","",INDEX(Banco!$G:$G,ROW()))</f>
        <v/>
      </c>
      <c r="H621" s="7" t="str">
        <f>IF(INDEX(Banco!$H:$H,ROW())="","",INDEX(Banco!$H:$H,ROW()))</f>
        <v/>
      </c>
      <c r="I621" t="str">
        <f t="shared" si="387"/>
        <v/>
      </c>
      <c r="J621" s="10" t="str">
        <f t="shared" si="388"/>
        <v/>
      </c>
      <c r="K621" s="11" t="str">
        <f t="shared" si="389"/>
        <v>—</v>
      </c>
      <c r="L621" t="str">
        <f t="shared" si="390"/>
        <v/>
      </c>
      <c r="M621" s="11" t="str">
        <f t="shared" si="391"/>
        <v>—</v>
      </c>
      <c r="N621" t="str">
        <f t="shared" si="392"/>
        <v/>
      </c>
      <c r="O621" s="11" t="str">
        <f t="shared" si="393"/>
        <v>—</v>
      </c>
      <c r="P621" t="str">
        <f t="shared" si="394"/>
        <v/>
      </c>
      <c r="Q621" s="11" t="str">
        <f t="shared" si="395"/>
        <v>—</v>
      </c>
      <c r="R621" t="str">
        <f t="shared" si="396"/>
        <v/>
      </c>
      <c r="S621" t="str">
        <f t="shared" si="397"/>
        <v/>
      </c>
      <c r="T621" t="str">
        <f t="shared" si="398"/>
        <v/>
      </c>
      <c r="U621" t="str">
        <f t="shared" si="399"/>
        <v/>
      </c>
      <c r="V621" t="str">
        <f t="shared" si="400"/>
        <v/>
      </c>
      <c r="W621" t="str">
        <f t="shared" si="401"/>
        <v/>
      </c>
      <c r="X621" t="str">
        <f t="shared" si="402"/>
        <v/>
      </c>
      <c r="Y621" t="str">
        <f t="shared" si="403"/>
        <v/>
      </c>
      <c r="Z621" t="str">
        <f t="shared" si="404"/>
        <v/>
      </c>
      <c r="AA621" t="str">
        <f t="shared" si="405"/>
        <v/>
      </c>
      <c r="AB621" t="str">
        <f t="shared" si="406"/>
        <v/>
      </c>
      <c r="AC621" t="str">
        <f t="shared" si="407"/>
        <v/>
      </c>
      <c r="AD621" t="str">
        <f t="shared" si="408"/>
        <v/>
      </c>
      <c r="AE621" t="str">
        <f t="shared" si="409"/>
        <v/>
      </c>
      <c r="AF621" t="str">
        <f t="shared" si="410"/>
        <v/>
      </c>
      <c r="AG621" t="str">
        <f t="shared" si="411"/>
        <v/>
      </c>
      <c r="AH621" t="str">
        <f t="shared" si="412"/>
        <v/>
      </c>
      <c r="AI621" t="str">
        <f t="shared" si="413"/>
        <v/>
      </c>
      <c r="AJ621" t="str">
        <f t="shared" si="414"/>
        <v/>
      </c>
      <c r="AK621" t="str">
        <f t="shared" si="415"/>
        <v/>
      </c>
      <c r="AL621" t="str">
        <f t="shared" si="416"/>
        <v/>
      </c>
      <c r="AM621" t="str">
        <f t="shared" si="417"/>
        <v/>
      </c>
      <c r="AN621" t="str">
        <f t="shared" si="418"/>
        <v/>
      </c>
      <c r="AO621" t="str">
        <f t="shared" si="419"/>
        <v/>
      </c>
      <c r="AP621" t="str">
        <f t="shared" si="420"/>
        <v/>
      </c>
      <c r="AQ621" t="str">
        <f t="shared" si="421"/>
        <v/>
      </c>
      <c r="AR621" t="str">
        <f t="shared" si="422"/>
        <v/>
      </c>
      <c r="AS621" t="str">
        <f t="shared" si="423"/>
        <v/>
      </c>
      <c r="AT621" t="str">
        <f t="shared" si="424"/>
        <v/>
      </c>
      <c r="AU621" t="str">
        <f t="shared" si="425"/>
        <v/>
      </c>
      <c r="AV621" t="str">
        <f t="shared" si="426"/>
        <v/>
      </c>
      <c r="AW621" t="str">
        <f t="shared" si="427"/>
        <v/>
      </c>
      <c r="AX621" t="str">
        <f t="shared" si="428"/>
        <v/>
      </c>
      <c r="AY621" t="str">
        <f t="shared" si="429"/>
        <v/>
      </c>
      <c r="AZ621" t="str">
        <f>IF(OR($A621="",$A621&lt;&gt;Ficha!$C$4),"",COUNTIF($A$2:$A621,Ficha!$C$4))</f>
        <v/>
      </c>
    </row>
    <row r="622" spans="1:52">
      <c r="A622" s="7" t="str">
        <f>IF(INDEX(Banco!$A:$A,ROW())="","",INDEX(Banco!$A:$A,ROW()))</f>
        <v/>
      </c>
      <c r="B622" s="7" t="str">
        <f>IF(INDEX(Banco!$B:$B,ROW())="","",INDEX(Banco!$B:$B,ROW()))</f>
        <v/>
      </c>
      <c r="C622" s="7" t="str">
        <f>IF(INDEX(Banco!$C:$C,ROW())="","",INDEX(Banco!$C:$C,ROW()))</f>
        <v/>
      </c>
      <c r="D622" s="8" t="str">
        <f>IF(INDEX(Banco!$D:$D,ROW())="","",INDEX(Banco!$D:$D,ROW()))</f>
        <v/>
      </c>
      <c r="E622" s="8" t="str">
        <f>IF(INDEX(Banco!$E:$E,ROW())="","",INDEX(Banco!$E:$E,ROW()))</f>
        <v/>
      </c>
      <c r="F622" s="9" t="str">
        <f>IF(INDEX(Banco!$F:$F,ROW())="","",INDEX(Banco!$F:$F,ROW()))</f>
        <v/>
      </c>
      <c r="G622" s="9" t="str">
        <f>IF(INDEX(Banco!$G:$G,ROW())="","",INDEX(Banco!$G:$G,ROW()))</f>
        <v/>
      </c>
      <c r="H622" s="7" t="str">
        <f>IF(INDEX(Banco!$H:$H,ROW())="","",INDEX(Banco!$H:$H,ROW()))</f>
        <v/>
      </c>
      <c r="I622" t="str">
        <f t="shared" si="387"/>
        <v/>
      </c>
      <c r="J622" s="10" t="str">
        <f t="shared" si="388"/>
        <v/>
      </c>
      <c r="K622" s="11" t="str">
        <f t="shared" si="389"/>
        <v>—</v>
      </c>
      <c r="L622" t="str">
        <f t="shared" si="390"/>
        <v/>
      </c>
      <c r="M622" s="11" t="str">
        <f t="shared" si="391"/>
        <v>—</v>
      </c>
      <c r="N622" t="str">
        <f t="shared" si="392"/>
        <v/>
      </c>
      <c r="O622" s="11" t="str">
        <f t="shared" si="393"/>
        <v>—</v>
      </c>
      <c r="P622" t="str">
        <f t="shared" si="394"/>
        <v/>
      </c>
      <c r="Q622" s="11" t="str">
        <f t="shared" si="395"/>
        <v>—</v>
      </c>
      <c r="R622" t="str">
        <f t="shared" si="396"/>
        <v/>
      </c>
      <c r="S622" t="str">
        <f t="shared" si="397"/>
        <v/>
      </c>
      <c r="T622" t="str">
        <f t="shared" si="398"/>
        <v/>
      </c>
      <c r="U622" t="str">
        <f t="shared" si="399"/>
        <v/>
      </c>
      <c r="V622" t="str">
        <f t="shared" si="400"/>
        <v/>
      </c>
      <c r="W622" t="str">
        <f t="shared" si="401"/>
        <v/>
      </c>
      <c r="X622" t="str">
        <f t="shared" si="402"/>
        <v/>
      </c>
      <c r="Y622" t="str">
        <f t="shared" si="403"/>
        <v/>
      </c>
      <c r="Z622" t="str">
        <f t="shared" si="404"/>
        <v/>
      </c>
      <c r="AA622" t="str">
        <f t="shared" si="405"/>
        <v/>
      </c>
      <c r="AB622" t="str">
        <f t="shared" si="406"/>
        <v/>
      </c>
      <c r="AC622" t="str">
        <f t="shared" si="407"/>
        <v/>
      </c>
      <c r="AD622" t="str">
        <f t="shared" si="408"/>
        <v/>
      </c>
      <c r="AE622" t="str">
        <f t="shared" si="409"/>
        <v/>
      </c>
      <c r="AF622" t="str">
        <f t="shared" si="410"/>
        <v/>
      </c>
      <c r="AG622" t="str">
        <f t="shared" si="411"/>
        <v/>
      </c>
      <c r="AH622" t="str">
        <f t="shared" si="412"/>
        <v/>
      </c>
      <c r="AI622" t="str">
        <f t="shared" si="413"/>
        <v/>
      </c>
      <c r="AJ622" t="str">
        <f t="shared" si="414"/>
        <v/>
      </c>
      <c r="AK622" t="str">
        <f t="shared" si="415"/>
        <v/>
      </c>
      <c r="AL622" t="str">
        <f t="shared" si="416"/>
        <v/>
      </c>
      <c r="AM622" t="str">
        <f t="shared" si="417"/>
        <v/>
      </c>
      <c r="AN622" t="str">
        <f t="shared" si="418"/>
        <v/>
      </c>
      <c r="AO622" t="str">
        <f t="shared" si="419"/>
        <v/>
      </c>
      <c r="AP622" t="str">
        <f t="shared" si="420"/>
        <v/>
      </c>
      <c r="AQ622" t="str">
        <f t="shared" si="421"/>
        <v/>
      </c>
      <c r="AR622" t="str">
        <f t="shared" si="422"/>
        <v/>
      </c>
      <c r="AS622" t="str">
        <f t="shared" si="423"/>
        <v/>
      </c>
      <c r="AT622" t="str">
        <f t="shared" si="424"/>
        <v/>
      </c>
      <c r="AU622" t="str">
        <f t="shared" si="425"/>
        <v/>
      </c>
      <c r="AV622" t="str">
        <f t="shared" si="426"/>
        <v/>
      </c>
      <c r="AW622" t="str">
        <f t="shared" si="427"/>
        <v/>
      </c>
      <c r="AX622" t="str">
        <f t="shared" si="428"/>
        <v/>
      </c>
      <c r="AY622" t="str">
        <f t="shared" si="429"/>
        <v/>
      </c>
      <c r="AZ622" t="str">
        <f>IF(OR($A622="",$A622&lt;&gt;Ficha!$C$4),"",COUNTIF($A$2:$A622,Ficha!$C$4))</f>
        <v/>
      </c>
    </row>
    <row r="623" spans="1:52">
      <c r="A623" s="7" t="str">
        <f>IF(INDEX(Banco!$A:$A,ROW())="","",INDEX(Banco!$A:$A,ROW()))</f>
        <v/>
      </c>
      <c r="B623" s="7" t="str">
        <f>IF(INDEX(Banco!$B:$B,ROW())="","",INDEX(Banco!$B:$B,ROW()))</f>
        <v/>
      </c>
      <c r="C623" s="7" t="str">
        <f>IF(INDEX(Banco!$C:$C,ROW())="","",INDEX(Banco!$C:$C,ROW()))</f>
        <v/>
      </c>
      <c r="D623" s="8" t="str">
        <f>IF(INDEX(Banco!$D:$D,ROW())="","",INDEX(Banco!$D:$D,ROW()))</f>
        <v/>
      </c>
      <c r="E623" s="8" t="str">
        <f>IF(INDEX(Banco!$E:$E,ROW())="","",INDEX(Banco!$E:$E,ROW()))</f>
        <v/>
      </c>
      <c r="F623" s="9" t="str">
        <f>IF(INDEX(Banco!$F:$F,ROW())="","",INDEX(Banco!$F:$F,ROW()))</f>
        <v/>
      </c>
      <c r="G623" s="9" t="str">
        <f>IF(INDEX(Banco!$G:$G,ROW())="","",INDEX(Banco!$G:$G,ROW()))</f>
        <v/>
      </c>
      <c r="H623" s="7" t="str">
        <f>IF(INDEX(Banco!$H:$H,ROW())="","",INDEX(Banco!$H:$H,ROW()))</f>
        <v/>
      </c>
      <c r="I623" t="str">
        <f t="shared" si="387"/>
        <v/>
      </c>
      <c r="J623" s="10" t="str">
        <f t="shared" si="388"/>
        <v/>
      </c>
      <c r="K623" s="11" t="str">
        <f t="shared" si="389"/>
        <v>—</v>
      </c>
      <c r="L623" t="str">
        <f t="shared" si="390"/>
        <v/>
      </c>
      <c r="M623" s="11" t="str">
        <f t="shared" si="391"/>
        <v>—</v>
      </c>
      <c r="N623" t="str">
        <f t="shared" si="392"/>
        <v/>
      </c>
      <c r="O623" s="11" t="str">
        <f t="shared" si="393"/>
        <v>—</v>
      </c>
      <c r="P623" t="str">
        <f t="shared" si="394"/>
        <v/>
      </c>
      <c r="Q623" s="11" t="str">
        <f t="shared" si="395"/>
        <v>—</v>
      </c>
      <c r="R623" t="str">
        <f t="shared" si="396"/>
        <v/>
      </c>
      <c r="S623" t="str">
        <f t="shared" si="397"/>
        <v/>
      </c>
      <c r="T623" t="str">
        <f t="shared" si="398"/>
        <v/>
      </c>
      <c r="U623" t="str">
        <f t="shared" si="399"/>
        <v/>
      </c>
      <c r="V623" t="str">
        <f t="shared" si="400"/>
        <v/>
      </c>
      <c r="W623" t="str">
        <f t="shared" si="401"/>
        <v/>
      </c>
      <c r="X623" t="str">
        <f t="shared" si="402"/>
        <v/>
      </c>
      <c r="Y623" t="str">
        <f t="shared" si="403"/>
        <v/>
      </c>
      <c r="Z623" t="str">
        <f t="shared" si="404"/>
        <v/>
      </c>
      <c r="AA623" t="str">
        <f t="shared" si="405"/>
        <v/>
      </c>
      <c r="AB623" t="str">
        <f t="shared" si="406"/>
        <v/>
      </c>
      <c r="AC623" t="str">
        <f t="shared" si="407"/>
        <v/>
      </c>
      <c r="AD623" t="str">
        <f t="shared" si="408"/>
        <v/>
      </c>
      <c r="AE623" t="str">
        <f t="shared" si="409"/>
        <v/>
      </c>
      <c r="AF623" t="str">
        <f t="shared" si="410"/>
        <v/>
      </c>
      <c r="AG623" t="str">
        <f t="shared" si="411"/>
        <v/>
      </c>
      <c r="AH623" t="str">
        <f t="shared" si="412"/>
        <v/>
      </c>
      <c r="AI623" t="str">
        <f t="shared" si="413"/>
        <v/>
      </c>
      <c r="AJ623" t="str">
        <f t="shared" si="414"/>
        <v/>
      </c>
      <c r="AK623" t="str">
        <f t="shared" si="415"/>
        <v/>
      </c>
      <c r="AL623" t="str">
        <f t="shared" si="416"/>
        <v/>
      </c>
      <c r="AM623" t="str">
        <f t="shared" si="417"/>
        <v/>
      </c>
      <c r="AN623" t="str">
        <f t="shared" si="418"/>
        <v/>
      </c>
      <c r="AO623" t="str">
        <f t="shared" si="419"/>
        <v/>
      </c>
      <c r="AP623" t="str">
        <f t="shared" si="420"/>
        <v/>
      </c>
      <c r="AQ623" t="str">
        <f t="shared" si="421"/>
        <v/>
      </c>
      <c r="AR623" t="str">
        <f t="shared" si="422"/>
        <v/>
      </c>
      <c r="AS623" t="str">
        <f t="shared" si="423"/>
        <v/>
      </c>
      <c r="AT623" t="str">
        <f t="shared" si="424"/>
        <v/>
      </c>
      <c r="AU623" t="str">
        <f t="shared" si="425"/>
        <v/>
      </c>
      <c r="AV623" t="str">
        <f t="shared" si="426"/>
        <v/>
      </c>
      <c r="AW623" t="str">
        <f t="shared" si="427"/>
        <v/>
      </c>
      <c r="AX623" t="str">
        <f t="shared" si="428"/>
        <v/>
      </c>
      <c r="AY623" t="str">
        <f t="shared" si="429"/>
        <v/>
      </c>
      <c r="AZ623" t="str">
        <f>IF(OR($A623="",$A623&lt;&gt;Ficha!$C$4),"",COUNTIF($A$2:$A623,Ficha!$C$4))</f>
        <v/>
      </c>
    </row>
    <row r="624" spans="1:52">
      <c r="A624" s="7" t="str">
        <f>IF(INDEX(Banco!$A:$A,ROW())="","",INDEX(Banco!$A:$A,ROW()))</f>
        <v/>
      </c>
      <c r="B624" s="7" t="str">
        <f>IF(INDEX(Banco!$B:$B,ROW())="","",INDEX(Banco!$B:$B,ROW()))</f>
        <v/>
      </c>
      <c r="C624" s="7" t="str">
        <f>IF(INDEX(Banco!$C:$C,ROW())="","",INDEX(Banco!$C:$C,ROW()))</f>
        <v/>
      </c>
      <c r="D624" s="8" t="str">
        <f>IF(INDEX(Banco!$D:$D,ROW())="","",INDEX(Banco!$D:$D,ROW()))</f>
        <v/>
      </c>
      <c r="E624" s="8" t="str">
        <f>IF(INDEX(Banco!$E:$E,ROW())="","",INDEX(Banco!$E:$E,ROW()))</f>
        <v/>
      </c>
      <c r="F624" s="9" t="str">
        <f>IF(INDEX(Banco!$F:$F,ROW())="","",INDEX(Banco!$F:$F,ROW()))</f>
        <v/>
      </c>
      <c r="G624" s="9" t="str">
        <f>IF(INDEX(Banco!$G:$G,ROW())="","",INDEX(Banco!$G:$G,ROW()))</f>
        <v/>
      </c>
      <c r="H624" s="7" t="str">
        <f>IF(INDEX(Banco!$H:$H,ROW())="","",INDEX(Banco!$H:$H,ROW()))</f>
        <v/>
      </c>
      <c r="I624" t="str">
        <f t="shared" si="387"/>
        <v/>
      </c>
      <c r="J624" s="10" t="str">
        <f t="shared" si="388"/>
        <v/>
      </c>
      <c r="K624" s="11" t="str">
        <f t="shared" si="389"/>
        <v>—</v>
      </c>
      <c r="L624" t="str">
        <f t="shared" si="390"/>
        <v/>
      </c>
      <c r="M624" s="11" t="str">
        <f t="shared" si="391"/>
        <v>—</v>
      </c>
      <c r="N624" t="str">
        <f t="shared" si="392"/>
        <v/>
      </c>
      <c r="O624" s="11" t="str">
        <f t="shared" si="393"/>
        <v>—</v>
      </c>
      <c r="P624" t="str">
        <f t="shared" si="394"/>
        <v/>
      </c>
      <c r="Q624" s="11" t="str">
        <f t="shared" si="395"/>
        <v>—</v>
      </c>
      <c r="R624" t="str">
        <f t="shared" si="396"/>
        <v/>
      </c>
      <c r="S624" t="str">
        <f t="shared" si="397"/>
        <v/>
      </c>
      <c r="T624" t="str">
        <f t="shared" si="398"/>
        <v/>
      </c>
      <c r="U624" t="str">
        <f t="shared" si="399"/>
        <v/>
      </c>
      <c r="V624" t="str">
        <f t="shared" si="400"/>
        <v/>
      </c>
      <c r="W624" t="str">
        <f t="shared" si="401"/>
        <v/>
      </c>
      <c r="X624" t="str">
        <f t="shared" si="402"/>
        <v/>
      </c>
      <c r="Y624" t="str">
        <f t="shared" si="403"/>
        <v/>
      </c>
      <c r="Z624" t="str">
        <f t="shared" si="404"/>
        <v/>
      </c>
      <c r="AA624" t="str">
        <f t="shared" si="405"/>
        <v/>
      </c>
      <c r="AB624" t="str">
        <f t="shared" si="406"/>
        <v/>
      </c>
      <c r="AC624" t="str">
        <f t="shared" si="407"/>
        <v/>
      </c>
      <c r="AD624" t="str">
        <f t="shared" si="408"/>
        <v/>
      </c>
      <c r="AE624" t="str">
        <f t="shared" si="409"/>
        <v/>
      </c>
      <c r="AF624" t="str">
        <f t="shared" si="410"/>
        <v/>
      </c>
      <c r="AG624" t="str">
        <f t="shared" si="411"/>
        <v/>
      </c>
      <c r="AH624" t="str">
        <f t="shared" si="412"/>
        <v/>
      </c>
      <c r="AI624" t="str">
        <f t="shared" si="413"/>
        <v/>
      </c>
      <c r="AJ624" t="str">
        <f t="shared" si="414"/>
        <v/>
      </c>
      <c r="AK624" t="str">
        <f t="shared" si="415"/>
        <v/>
      </c>
      <c r="AL624" t="str">
        <f t="shared" si="416"/>
        <v/>
      </c>
      <c r="AM624" t="str">
        <f t="shared" si="417"/>
        <v/>
      </c>
      <c r="AN624" t="str">
        <f t="shared" si="418"/>
        <v/>
      </c>
      <c r="AO624" t="str">
        <f t="shared" si="419"/>
        <v/>
      </c>
      <c r="AP624" t="str">
        <f t="shared" si="420"/>
        <v/>
      </c>
      <c r="AQ624" t="str">
        <f t="shared" si="421"/>
        <v/>
      </c>
      <c r="AR624" t="str">
        <f t="shared" si="422"/>
        <v/>
      </c>
      <c r="AS624" t="str">
        <f t="shared" si="423"/>
        <v/>
      </c>
      <c r="AT624" t="str">
        <f t="shared" si="424"/>
        <v/>
      </c>
      <c r="AU624" t="str">
        <f t="shared" si="425"/>
        <v/>
      </c>
      <c r="AV624" t="str">
        <f t="shared" si="426"/>
        <v/>
      </c>
      <c r="AW624" t="str">
        <f t="shared" si="427"/>
        <v/>
      </c>
      <c r="AX624" t="str">
        <f t="shared" si="428"/>
        <v/>
      </c>
      <c r="AY624" t="str">
        <f t="shared" si="429"/>
        <v/>
      </c>
      <c r="AZ624" t="str">
        <f>IF(OR($A624="",$A624&lt;&gt;Ficha!$C$4),"",COUNTIF($A$2:$A624,Ficha!$C$4))</f>
        <v/>
      </c>
    </row>
    <row r="625" spans="1:52">
      <c r="A625" s="7" t="str">
        <f>IF(INDEX(Banco!$A:$A,ROW())="","",INDEX(Banco!$A:$A,ROW()))</f>
        <v/>
      </c>
      <c r="B625" s="7" t="str">
        <f>IF(INDEX(Banco!$B:$B,ROW())="","",INDEX(Banco!$B:$B,ROW()))</f>
        <v/>
      </c>
      <c r="C625" s="7" t="str">
        <f>IF(INDEX(Banco!$C:$C,ROW())="","",INDEX(Banco!$C:$C,ROW()))</f>
        <v/>
      </c>
      <c r="D625" s="8" t="str">
        <f>IF(INDEX(Banco!$D:$D,ROW())="","",INDEX(Banco!$D:$D,ROW()))</f>
        <v/>
      </c>
      <c r="E625" s="8" t="str">
        <f>IF(INDEX(Banco!$E:$E,ROW())="","",INDEX(Banco!$E:$E,ROW()))</f>
        <v/>
      </c>
      <c r="F625" s="9" t="str">
        <f>IF(INDEX(Banco!$F:$F,ROW())="","",INDEX(Banco!$F:$F,ROW()))</f>
        <v/>
      </c>
      <c r="G625" s="9" t="str">
        <f>IF(INDEX(Banco!$G:$G,ROW())="","",INDEX(Banco!$G:$G,ROW()))</f>
        <v/>
      </c>
      <c r="H625" s="7" t="str">
        <f>IF(INDEX(Banco!$H:$H,ROW())="","",INDEX(Banco!$H:$H,ROW()))</f>
        <v/>
      </c>
      <c r="I625" t="str">
        <f t="shared" si="387"/>
        <v/>
      </c>
      <c r="J625" s="10" t="str">
        <f t="shared" si="388"/>
        <v/>
      </c>
      <c r="K625" s="11" t="str">
        <f t="shared" si="389"/>
        <v>—</v>
      </c>
      <c r="L625" t="str">
        <f t="shared" si="390"/>
        <v/>
      </c>
      <c r="M625" s="11" t="str">
        <f t="shared" si="391"/>
        <v>—</v>
      </c>
      <c r="N625" t="str">
        <f t="shared" si="392"/>
        <v/>
      </c>
      <c r="O625" s="11" t="str">
        <f t="shared" si="393"/>
        <v>—</v>
      </c>
      <c r="P625" t="str">
        <f t="shared" si="394"/>
        <v/>
      </c>
      <c r="Q625" s="11" t="str">
        <f t="shared" si="395"/>
        <v>—</v>
      </c>
      <c r="R625" t="str">
        <f t="shared" si="396"/>
        <v/>
      </c>
      <c r="S625" t="str">
        <f t="shared" si="397"/>
        <v/>
      </c>
      <c r="T625" t="str">
        <f t="shared" si="398"/>
        <v/>
      </c>
      <c r="U625" t="str">
        <f t="shared" si="399"/>
        <v/>
      </c>
      <c r="V625" t="str">
        <f t="shared" si="400"/>
        <v/>
      </c>
      <c r="W625" t="str">
        <f t="shared" si="401"/>
        <v/>
      </c>
      <c r="X625" t="str">
        <f t="shared" si="402"/>
        <v/>
      </c>
      <c r="Y625" t="str">
        <f t="shared" si="403"/>
        <v/>
      </c>
      <c r="Z625" t="str">
        <f t="shared" si="404"/>
        <v/>
      </c>
      <c r="AA625" t="str">
        <f t="shared" si="405"/>
        <v/>
      </c>
      <c r="AB625" t="str">
        <f t="shared" si="406"/>
        <v/>
      </c>
      <c r="AC625" t="str">
        <f t="shared" si="407"/>
        <v/>
      </c>
      <c r="AD625" t="str">
        <f t="shared" si="408"/>
        <v/>
      </c>
      <c r="AE625" t="str">
        <f t="shared" si="409"/>
        <v/>
      </c>
      <c r="AF625" t="str">
        <f t="shared" si="410"/>
        <v/>
      </c>
      <c r="AG625" t="str">
        <f t="shared" si="411"/>
        <v/>
      </c>
      <c r="AH625" t="str">
        <f t="shared" si="412"/>
        <v/>
      </c>
      <c r="AI625" t="str">
        <f t="shared" si="413"/>
        <v/>
      </c>
      <c r="AJ625" t="str">
        <f t="shared" si="414"/>
        <v/>
      </c>
      <c r="AK625" t="str">
        <f t="shared" si="415"/>
        <v/>
      </c>
      <c r="AL625" t="str">
        <f t="shared" si="416"/>
        <v/>
      </c>
      <c r="AM625" t="str">
        <f t="shared" si="417"/>
        <v/>
      </c>
      <c r="AN625" t="str">
        <f t="shared" si="418"/>
        <v/>
      </c>
      <c r="AO625" t="str">
        <f t="shared" si="419"/>
        <v/>
      </c>
      <c r="AP625" t="str">
        <f t="shared" si="420"/>
        <v/>
      </c>
      <c r="AQ625" t="str">
        <f t="shared" si="421"/>
        <v/>
      </c>
      <c r="AR625" t="str">
        <f t="shared" si="422"/>
        <v/>
      </c>
      <c r="AS625" t="str">
        <f t="shared" si="423"/>
        <v/>
      </c>
      <c r="AT625" t="str">
        <f t="shared" si="424"/>
        <v/>
      </c>
      <c r="AU625" t="str">
        <f t="shared" si="425"/>
        <v/>
      </c>
      <c r="AV625" t="str">
        <f t="shared" si="426"/>
        <v/>
      </c>
      <c r="AW625" t="str">
        <f t="shared" si="427"/>
        <v/>
      </c>
      <c r="AX625" t="str">
        <f t="shared" si="428"/>
        <v/>
      </c>
      <c r="AY625" t="str">
        <f t="shared" si="429"/>
        <v/>
      </c>
      <c r="AZ625" t="str">
        <f>IF(OR($A625="",$A625&lt;&gt;Ficha!$C$4),"",COUNTIF($A$2:$A625,Ficha!$C$4))</f>
        <v/>
      </c>
    </row>
    <row r="626" spans="1:52">
      <c r="A626" s="7" t="str">
        <f>IF(INDEX(Banco!$A:$A,ROW())="","",INDEX(Banco!$A:$A,ROW()))</f>
        <v/>
      </c>
      <c r="B626" s="7" t="str">
        <f>IF(INDEX(Banco!$B:$B,ROW())="","",INDEX(Banco!$B:$B,ROW()))</f>
        <v/>
      </c>
      <c r="C626" s="7" t="str">
        <f>IF(INDEX(Banco!$C:$C,ROW())="","",INDEX(Banco!$C:$C,ROW()))</f>
        <v/>
      </c>
      <c r="D626" s="8" t="str">
        <f>IF(INDEX(Banco!$D:$D,ROW())="","",INDEX(Banco!$D:$D,ROW()))</f>
        <v/>
      </c>
      <c r="E626" s="8" t="str">
        <f>IF(INDEX(Banco!$E:$E,ROW())="","",INDEX(Banco!$E:$E,ROW()))</f>
        <v/>
      </c>
      <c r="F626" s="9" t="str">
        <f>IF(INDEX(Banco!$F:$F,ROW())="","",INDEX(Banco!$F:$F,ROW()))</f>
        <v/>
      </c>
      <c r="G626" s="9" t="str">
        <f>IF(INDEX(Banco!$G:$G,ROW())="","",INDEX(Banco!$G:$G,ROW()))</f>
        <v/>
      </c>
      <c r="H626" s="7" t="str">
        <f>IF(INDEX(Banco!$H:$H,ROW())="","",INDEX(Banco!$H:$H,ROW()))</f>
        <v/>
      </c>
      <c r="I626" t="str">
        <f t="shared" si="387"/>
        <v/>
      </c>
      <c r="J626" s="10" t="str">
        <f t="shared" si="388"/>
        <v/>
      </c>
      <c r="K626" s="11" t="str">
        <f t="shared" si="389"/>
        <v>—</v>
      </c>
      <c r="L626" t="str">
        <f t="shared" si="390"/>
        <v/>
      </c>
      <c r="M626" s="11" t="str">
        <f t="shared" si="391"/>
        <v>—</v>
      </c>
      <c r="N626" t="str">
        <f t="shared" si="392"/>
        <v/>
      </c>
      <c r="O626" s="11" t="str">
        <f t="shared" si="393"/>
        <v>—</v>
      </c>
      <c r="P626" t="str">
        <f t="shared" si="394"/>
        <v/>
      </c>
      <c r="Q626" s="11" t="str">
        <f t="shared" si="395"/>
        <v>—</v>
      </c>
      <c r="R626" t="str">
        <f t="shared" si="396"/>
        <v/>
      </c>
      <c r="S626" t="str">
        <f t="shared" si="397"/>
        <v/>
      </c>
      <c r="T626" t="str">
        <f t="shared" si="398"/>
        <v/>
      </c>
      <c r="U626" t="str">
        <f t="shared" si="399"/>
        <v/>
      </c>
      <c r="V626" t="str">
        <f t="shared" si="400"/>
        <v/>
      </c>
      <c r="W626" t="str">
        <f t="shared" si="401"/>
        <v/>
      </c>
      <c r="X626" t="str">
        <f t="shared" si="402"/>
        <v/>
      </c>
      <c r="Y626" t="str">
        <f t="shared" si="403"/>
        <v/>
      </c>
      <c r="Z626" t="str">
        <f t="shared" si="404"/>
        <v/>
      </c>
      <c r="AA626" t="str">
        <f t="shared" si="405"/>
        <v/>
      </c>
      <c r="AB626" t="str">
        <f t="shared" si="406"/>
        <v/>
      </c>
      <c r="AC626" t="str">
        <f t="shared" si="407"/>
        <v/>
      </c>
      <c r="AD626" t="str">
        <f t="shared" si="408"/>
        <v/>
      </c>
      <c r="AE626" t="str">
        <f t="shared" si="409"/>
        <v/>
      </c>
      <c r="AF626" t="str">
        <f t="shared" si="410"/>
        <v/>
      </c>
      <c r="AG626" t="str">
        <f t="shared" si="411"/>
        <v/>
      </c>
      <c r="AH626" t="str">
        <f t="shared" si="412"/>
        <v/>
      </c>
      <c r="AI626" t="str">
        <f t="shared" si="413"/>
        <v/>
      </c>
      <c r="AJ626" t="str">
        <f t="shared" si="414"/>
        <v/>
      </c>
      <c r="AK626" t="str">
        <f t="shared" si="415"/>
        <v/>
      </c>
      <c r="AL626" t="str">
        <f t="shared" si="416"/>
        <v/>
      </c>
      <c r="AM626" t="str">
        <f t="shared" si="417"/>
        <v/>
      </c>
      <c r="AN626" t="str">
        <f t="shared" si="418"/>
        <v/>
      </c>
      <c r="AO626" t="str">
        <f t="shared" si="419"/>
        <v/>
      </c>
      <c r="AP626" t="str">
        <f t="shared" si="420"/>
        <v/>
      </c>
      <c r="AQ626" t="str">
        <f t="shared" si="421"/>
        <v/>
      </c>
      <c r="AR626" t="str">
        <f t="shared" si="422"/>
        <v/>
      </c>
      <c r="AS626" t="str">
        <f t="shared" si="423"/>
        <v/>
      </c>
      <c r="AT626" t="str">
        <f t="shared" si="424"/>
        <v/>
      </c>
      <c r="AU626" t="str">
        <f t="shared" si="425"/>
        <v/>
      </c>
      <c r="AV626" t="str">
        <f t="shared" si="426"/>
        <v/>
      </c>
      <c r="AW626" t="str">
        <f t="shared" si="427"/>
        <v/>
      </c>
      <c r="AX626" t="str">
        <f t="shared" si="428"/>
        <v/>
      </c>
      <c r="AY626" t="str">
        <f t="shared" si="429"/>
        <v/>
      </c>
      <c r="AZ626" t="str">
        <f>IF(OR($A626="",$A626&lt;&gt;Ficha!$C$4),"",COUNTIF($A$2:$A626,Ficha!$C$4))</f>
        <v/>
      </c>
    </row>
    <row r="627" spans="1:52">
      <c r="A627" s="7" t="str">
        <f>IF(INDEX(Banco!$A:$A,ROW())="","",INDEX(Banco!$A:$A,ROW()))</f>
        <v/>
      </c>
      <c r="B627" s="7" t="str">
        <f>IF(INDEX(Banco!$B:$B,ROW())="","",INDEX(Banco!$B:$B,ROW()))</f>
        <v/>
      </c>
      <c r="C627" s="7" t="str">
        <f>IF(INDEX(Banco!$C:$C,ROW())="","",INDEX(Banco!$C:$C,ROW()))</f>
        <v/>
      </c>
      <c r="D627" s="8" t="str">
        <f>IF(INDEX(Banco!$D:$D,ROW())="","",INDEX(Banco!$D:$D,ROW()))</f>
        <v/>
      </c>
      <c r="E627" s="8" t="str">
        <f>IF(INDEX(Banco!$E:$E,ROW())="","",INDEX(Banco!$E:$E,ROW()))</f>
        <v/>
      </c>
      <c r="F627" s="9" t="str">
        <f>IF(INDEX(Banco!$F:$F,ROW())="","",INDEX(Banco!$F:$F,ROW()))</f>
        <v/>
      </c>
      <c r="G627" s="9" t="str">
        <f>IF(INDEX(Banco!$G:$G,ROW())="","",INDEX(Banco!$G:$G,ROW()))</f>
        <v/>
      </c>
      <c r="H627" s="7" t="str">
        <f>IF(INDEX(Banco!$H:$H,ROW())="","",INDEX(Banco!$H:$H,ROW()))</f>
        <v/>
      </c>
      <c r="I627" t="str">
        <f t="shared" si="387"/>
        <v/>
      </c>
      <c r="J627" s="10" t="str">
        <f t="shared" si="388"/>
        <v/>
      </c>
      <c r="K627" s="11" t="str">
        <f t="shared" si="389"/>
        <v>—</v>
      </c>
      <c r="L627" t="str">
        <f t="shared" si="390"/>
        <v/>
      </c>
      <c r="M627" s="11" t="str">
        <f t="shared" si="391"/>
        <v>—</v>
      </c>
      <c r="N627" t="str">
        <f t="shared" si="392"/>
        <v/>
      </c>
      <c r="O627" s="11" t="str">
        <f t="shared" si="393"/>
        <v>—</v>
      </c>
      <c r="P627" t="str">
        <f t="shared" si="394"/>
        <v/>
      </c>
      <c r="Q627" s="11" t="str">
        <f t="shared" si="395"/>
        <v>—</v>
      </c>
      <c r="R627" t="str">
        <f t="shared" si="396"/>
        <v/>
      </c>
      <c r="S627" t="str">
        <f t="shared" si="397"/>
        <v/>
      </c>
      <c r="T627" t="str">
        <f t="shared" si="398"/>
        <v/>
      </c>
      <c r="U627" t="str">
        <f t="shared" si="399"/>
        <v/>
      </c>
      <c r="V627" t="str">
        <f t="shared" si="400"/>
        <v/>
      </c>
      <c r="W627" t="str">
        <f t="shared" si="401"/>
        <v/>
      </c>
      <c r="X627" t="str">
        <f t="shared" si="402"/>
        <v/>
      </c>
      <c r="Y627" t="str">
        <f t="shared" si="403"/>
        <v/>
      </c>
      <c r="Z627" t="str">
        <f t="shared" si="404"/>
        <v/>
      </c>
      <c r="AA627" t="str">
        <f t="shared" si="405"/>
        <v/>
      </c>
      <c r="AB627" t="str">
        <f t="shared" si="406"/>
        <v/>
      </c>
      <c r="AC627" t="str">
        <f t="shared" si="407"/>
        <v/>
      </c>
      <c r="AD627" t="str">
        <f t="shared" si="408"/>
        <v/>
      </c>
      <c r="AE627" t="str">
        <f t="shared" si="409"/>
        <v/>
      </c>
      <c r="AF627" t="str">
        <f t="shared" si="410"/>
        <v/>
      </c>
      <c r="AG627" t="str">
        <f t="shared" si="411"/>
        <v/>
      </c>
      <c r="AH627" t="str">
        <f t="shared" si="412"/>
        <v/>
      </c>
      <c r="AI627" t="str">
        <f t="shared" si="413"/>
        <v/>
      </c>
      <c r="AJ627" t="str">
        <f t="shared" si="414"/>
        <v/>
      </c>
      <c r="AK627" t="str">
        <f t="shared" si="415"/>
        <v/>
      </c>
      <c r="AL627" t="str">
        <f t="shared" si="416"/>
        <v/>
      </c>
      <c r="AM627" t="str">
        <f t="shared" si="417"/>
        <v/>
      </c>
      <c r="AN627" t="str">
        <f t="shared" si="418"/>
        <v/>
      </c>
      <c r="AO627" t="str">
        <f t="shared" si="419"/>
        <v/>
      </c>
      <c r="AP627" t="str">
        <f t="shared" si="420"/>
        <v/>
      </c>
      <c r="AQ627" t="str">
        <f t="shared" si="421"/>
        <v/>
      </c>
      <c r="AR627" t="str">
        <f t="shared" si="422"/>
        <v/>
      </c>
      <c r="AS627" t="str">
        <f t="shared" si="423"/>
        <v/>
      </c>
      <c r="AT627" t="str">
        <f t="shared" si="424"/>
        <v/>
      </c>
      <c r="AU627" t="str">
        <f t="shared" si="425"/>
        <v/>
      </c>
      <c r="AV627" t="str">
        <f t="shared" si="426"/>
        <v/>
      </c>
      <c r="AW627" t="str">
        <f t="shared" si="427"/>
        <v/>
      </c>
      <c r="AX627" t="str">
        <f t="shared" si="428"/>
        <v/>
      </c>
      <c r="AY627" t="str">
        <f t="shared" si="429"/>
        <v/>
      </c>
      <c r="AZ627" t="str">
        <f>IF(OR($A627="",$A627&lt;&gt;Ficha!$C$4),"",COUNTIF($A$2:$A627,Ficha!$C$4))</f>
        <v/>
      </c>
    </row>
    <row r="628" spans="1:52">
      <c r="A628" s="7" t="str">
        <f>IF(INDEX(Banco!$A:$A,ROW())="","",INDEX(Banco!$A:$A,ROW()))</f>
        <v/>
      </c>
      <c r="B628" s="7" t="str">
        <f>IF(INDEX(Banco!$B:$B,ROW())="","",INDEX(Banco!$B:$B,ROW()))</f>
        <v/>
      </c>
      <c r="C628" s="7" t="str">
        <f>IF(INDEX(Banco!$C:$C,ROW())="","",INDEX(Banco!$C:$C,ROW()))</f>
        <v/>
      </c>
      <c r="D628" s="8" t="str">
        <f>IF(INDEX(Banco!$D:$D,ROW())="","",INDEX(Banco!$D:$D,ROW()))</f>
        <v/>
      </c>
      <c r="E628" s="8" t="str">
        <f>IF(INDEX(Banco!$E:$E,ROW())="","",INDEX(Banco!$E:$E,ROW()))</f>
        <v/>
      </c>
      <c r="F628" s="9" t="str">
        <f>IF(INDEX(Banco!$F:$F,ROW())="","",INDEX(Banco!$F:$F,ROW()))</f>
        <v/>
      </c>
      <c r="G628" s="9" t="str">
        <f>IF(INDEX(Banco!$G:$G,ROW())="","",INDEX(Banco!$G:$G,ROW()))</f>
        <v/>
      </c>
      <c r="H628" s="7" t="str">
        <f>IF(INDEX(Banco!$H:$H,ROW())="","",INDEX(Banco!$H:$H,ROW()))</f>
        <v/>
      </c>
      <c r="I628" t="str">
        <f t="shared" si="387"/>
        <v/>
      </c>
      <c r="J628" s="10" t="str">
        <f t="shared" si="388"/>
        <v/>
      </c>
      <c r="K628" s="11" t="str">
        <f t="shared" si="389"/>
        <v>—</v>
      </c>
      <c r="L628" t="str">
        <f t="shared" si="390"/>
        <v/>
      </c>
      <c r="M628" s="11" t="str">
        <f t="shared" si="391"/>
        <v>—</v>
      </c>
      <c r="N628" t="str">
        <f t="shared" si="392"/>
        <v/>
      </c>
      <c r="O628" s="11" t="str">
        <f t="shared" si="393"/>
        <v>—</v>
      </c>
      <c r="P628" t="str">
        <f t="shared" si="394"/>
        <v/>
      </c>
      <c r="Q628" s="11" t="str">
        <f t="shared" si="395"/>
        <v>—</v>
      </c>
      <c r="R628" t="str">
        <f t="shared" si="396"/>
        <v/>
      </c>
      <c r="S628" t="str">
        <f t="shared" si="397"/>
        <v/>
      </c>
      <c r="T628" t="str">
        <f t="shared" si="398"/>
        <v/>
      </c>
      <c r="U628" t="str">
        <f t="shared" si="399"/>
        <v/>
      </c>
      <c r="V628" t="str">
        <f t="shared" si="400"/>
        <v/>
      </c>
      <c r="W628" t="str">
        <f t="shared" si="401"/>
        <v/>
      </c>
      <c r="X628" t="str">
        <f t="shared" si="402"/>
        <v/>
      </c>
      <c r="Y628" t="str">
        <f t="shared" si="403"/>
        <v/>
      </c>
      <c r="Z628" t="str">
        <f t="shared" si="404"/>
        <v/>
      </c>
      <c r="AA628" t="str">
        <f t="shared" si="405"/>
        <v/>
      </c>
      <c r="AB628" t="str">
        <f t="shared" si="406"/>
        <v/>
      </c>
      <c r="AC628" t="str">
        <f t="shared" si="407"/>
        <v/>
      </c>
      <c r="AD628" t="str">
        <f t="shared" si="408"/>
        <v/>
      </c>
      <c r="AE628" t="str">
        <f t="shared" si="409"/>
        <v/>
      </c>
      <c r="AF628" t="str">
        <f t="shared" si="410"/>
        <v/>
      </c>
      <c r="AG628" t="str">
        <f t="shared" si="411"/>
        <v/>
      </c>
      <c r="AH628" t="str">
        <f t="shared" si="412"/>
        <v/>
      </c>
      <c r="AI628" t="str">
        <f t="shared" si="413"/>
        <v/>
      </c>
      <c r="AJ628" t="str">
        <f t="shared" si="414"/>
        <v/>
      </c>
      <c r="AK628" t="str">
        <f t="shared" si="415"/>
        <v/>
      </c>
      <c r="AL628" t="str">
        <f t="shared" si="416"/>
        <v/>
      </c>
      <c r="AM628" t="str">
        <f t="shared" si="417"/>
        <v/>
      </c>
      <c r="AN628" t="str">
        <f t="shared" si="418"/>
        <v/>
      </c>
      <c r="AO628" t="str">
        <f t="shared" si="419"/>
        <v/>
      </c>
      <c r="AP628" t="str">
        <f t="shared" si="420"/>
        <v/>
      </c>
      <c r="AQ628" t="str">
        <f t="shared" si="421"/>
        <v/>
      </c>
      <c r="AR628" t="str">
        <f t="shared" si="422"/>
        <v/>
      </c>
      <c r="AS628" t="str">
        <f t="shared" si="423"/>
        <v/>
      </c>
      <c r="AT628" t="str">
        <f t="shared" si="424"/>
        <v/>
      </c>
      <c r="AU628" t="str">
        <f t="shared" si="425"/>
        <v/>
      </c>
      <c r="AV628" t="str">
        <f t="shared" si="426"/>
        <v/>
      </c>
      <c r="AW628" t="str">
        <f t="shared" si="427"/>
        <v/>
      </c>
      <c r="AX628" t="str">
        <f t="shared" si="428"/>
        <v/>
      </c>
      <c r="AY628" t="str">
        <f t="shared" si="429"/>
        <v/>
      </c>
      <c r="AZ628" t="str">
        <f>IF(OR($A628="",$A628&lt;&gt;Ficha!$C$4),"",COUNTIF($A$2:$A628,Ficha!$C$4))</f>
        <v/>
      </c>
    </row>
    <row r="629" spans="1:52">
      <c r="A629" s="7" t="str">
        <f>IF(INDEX(Banco!$A:$A,ROW())="","",INDEX(Banco!$A:$A,ROW()))</f>
        <v/>
      </c>
      <c r="B629" s="7" t="str">
        <f>IF(INDEX(Banco!$B:$B,ROW())="","",INDEX(Banco!$B:$B,ROW()))</f>
        <v/>
      </c>
      <c r="C629" s="7" t="str">
        <f>IF(INDEX(Banco!$C:$C,ROW())="","",INDEX(Banco!$C:$C,ROW()))</f>
        <v/>
      </c>
      <c r="D629" s="8" t="str">
        <f>IF(INDEX(Banco!$D:$D,ROW())="","",INDEX(Banco!$D:$D,ROW()))</f>
        <v/>
      </c>
      <c r="E629" s="8" t="str">
        <f>IF(INDEX(Banco!$E:$E,ROW())="","",INDEX(Banco!$E:$E,ROW()))</f>
        <v/>
      </c>
      <c r="F629" s="9" t="str">
        <f>IF(INDEX(Banco!$F:$F,ROW())="","",INDEX(Banco!$F:$F,ROW()))</f>
        <v/>
      </c>
      <c r="G629" s="9" t="str">
        <f>IF(INDEX(Banco!$G:$G,ROW())="","",INDEX(Banco!$G:$G,ROW()))</f>
        <v/>
      </c>
      <c r="H629" s="7" t="str">
        <f>IF(INDEX(Banco!$H:$H,ROW())="","",INDEX(Banco!$H:$H,ROW()))</f>
        <v/>
      </c>
      <c r="I629" t="str">
        <f t="shared" si="387"/>
        <v/>
      </c>
      <c r="J629" s="10" t="str">
        <f t="shared" si="388"/>
        <v/>
      </c>
      <c r="K629" s="11" t="str">
        <f t="shared" si="389"/>
        <v>—</v>
      </c>
      <c r="L629" t="str">
        <f t="shared" si="390"/>
        <v/>
      </c>
      <c r="M629" s="11" t="str">
        <f t="shared" si="391"/>
        <v>—</v>
      </c>
      <c r="N629" t="str">
        <f t="shared" si="392"/>
        <v/>
      </c>
      <c r="O629" s="11" t="str">
        <f t="shared" si="393"/>
        <v>—</v>
      </c>
      <c r="P629" t="str">
        <f t="shared" si="394"/>
        <v/>
      </c>
      <c r="Q629" s="11" t="str">
        <f t="shared" si="395"/>
        <v>—</v>
      </c>
      <c r="R629" t="str">
        <f t="shared" si="396"/>
        <v/>
      </c>
      <c r="S629" t="str">
        <f t="shared" si="397"/>
        <v/>
      </c>
      <c r="T629" t="str">
        <f t="shared" si="398"/>
        <v/>
      </c>
      <c r="U629" t="str">
        <f t="shared" si="399"/>
        <v/>
      </c>
      <c r="V629" t="str">
        <f t="shared" si="400"/>
        <v/>
      </c>
      <c r="W629" t="str">
        <f t="shared" si="401"/>
        <v/>
      </c>
      <c r="X629" t="str">
        <f t="shared" si="402"/>
        <v/>
      </c>
      <c r="Y629" t="str">
        <f t="shared" si="403"/>
        <v/>
      </c>
      <c r="Z629" t="str">
        <f t="shared" si="404"/>
        <v/>
      </c>
      <c r="AA629" t="str">
        <f t="shared" si="405"/>
        <v/>
      </c>
      <c r="AB629" t="str">
        <f t="shared" si="406"/>
        <v/>
      </c>
      <c r="AC629" t="str">
        <f t="shared" si="407"/>
        <v/>
      </c>
      <c r="AD629" t="str">
        <f t="shared" si="408"/>
        <v/>
      </c>
      <c r="AE629" t="str">
        <f t="shared" si="409"/>
        <v/>
      </c>
      <c r="AF629" t="str">
        <f t="shared" si="410"/>
        <v/>
      </c>
      <c r="AG629" t="str">
        <f t="shared" si="411"/>
        <v/>
      </c>
      <c r="AH629" t="str">
        <f t="shared" si="412"/>
        <v/>
      </c>
      <c r="AI629" t="str">
        <f t="shared" si="413"/>
        <v/>
      </c>
      <c r="AJ629" t="str">
        <f t="shared" si="414"/>
        <v/>
      </c>
      <c r="AK629" t="str">
        <f t="shared" si="415"/>
        <v/>
      </c>
      <c r="AL629" t="str">
        <f t="shared" si="416"/>
        <v/>
      </c>
      <c r="AM629" t="str">
        <f t="shared" si="417"/>
        <v/>
      </c>
      <c r="AN629" t="str">
        <f t="shared" si="418"/>
        <v/>
      </c>
      <c r="AO629" t="str">
        <f t="shared" si="419"/>
        <v/>
      </c>
      <c r="AP629" t="str">
        <f t="shared" si="420"/>
        <v/>
      </c>
      <c r="AQ629" t="str">
        <f t="shared" si="421"/>
        <v/>
      </c>
      <c r="AR629" t="str">
        <f t="shared" si="422"/>
        <v/>
      </c>
      <c r="AS629" t="str">
        <f t="shared" si="423"/>
        <v/>
      </c>
      <c r="AT629" t="str">
        <f t="shared" si="424"/>
        <v/>
      </c>
      <c r="AU629" t="str">
        <f t="shared" si="425"/>
        <v/>
      </c>
      <c r="AV629" t="str">
        <f t="shared" si="426"/>
        <v/>
      </c>
      <c r="AW629" t="str">
        <f t="shared" si="427"/>
        <v/>
      </c>
      <c r="AX629" t="str">
        <f t="shared" si="428"/>
        <v/>
      </c>
      <c r="AY629" t="str">
        <f t="shared" si="429"/>
        <v/>
      </c>
      <c r="AZ629" t="str">
        <f>IF(OR($A629="",$A629&lt;&gt;Ficha!$C$4),"",COUNTIF($A$2:$A629,Ficha!$C$4))</f>
        <v/>
      </c>
    </row>
    <row r="630" spans="1:52">
      <c r="A630" s="7" t="str">
        <f>IF(INDEX(Banco!$A:$A,ROW())="","",INDEX(Banco!$A:$A,ROW()))</f>
        <v/>
      </c>
      <c r="B630" s="7" t="str">
        <f>IF(INDEX(Banco!$B:$B,ROW())="","",INDEX(Banco!$B:$B,ROW()))</f>
        <v/>
      </c>
      <c r="C630" s="7" t="str">
        <f>IF(INDEX(Banco!$C:$C,ROW())="","",INDEX(Banco!$C:$C,ROW()))</f>
        <v/>
      </c>
      <c r="D630" s="8" t="str">
        <f>IF(INDEX(Banco!$D:$D,ROW())="","",INDEX(Banco!$D:$D,ROW()))</f>
        <v/>
      </c>
      <c r="E630" s="8" t="str">
        <f>IF(INDEX(Banco!$E:$E,ROW())="","",INDEX(Banco!$E:$E,ROW()))</f>
        <v/>
      </c>
      <c r="F630" s="9" t="str">
        <f>IF(INDEX(Banco!$F:$F,ROW())="","",INDEX(Banco!$F:$F,ROW()))</f>
        <v/>
      </c>
      <c r="G630" s="9" t="str">
        <f>IF(INDEX(Banco!$G:$G,ROW())="","",INDEX(Banco!$G:$G,ROW()))</f>
        <v/>
      </c>
      <c r="H630" s="7" t="str">
        <f>IF(INDEX(Banco!$H:$H,ROW())="","",INDEX(Banco!$H:$H,ROW()))</f>
        <v/>
      </c>
      <c r="I630" t="str">
        <f t="shared" si="387"/>
        <v/>
      </c>
      <c r="J630" s="10" t="str">
        <f t="shared" si="388"/>
        <v/>
      </c>
      <c r="K630" s="11" t="str">
        <f t="shared" si="389"/>
        <v>—</v>
      </c>
      <c r="L630" t="str">
        <f t="shared" si="390"/>
        <v/>
      </c>
      <c r="M630" s="11" t="str">
        <f t="shared" si="391"/>
        <v>—</v>
      </c>
      <c r="N630" t="str">
        <f t="shared" si="392"/>
        <v/>
      </c>
      <c r="O630" s="11" t="str">
        <f t="shared" si="393"/>
        <v>—</v>
      </c>
      <c r="P630" t="str">
        <f t="shared" si="394"/>
        <v/>
      </c>
      <c r="Q630" s="11" t="str">
        <f t="shared" si="395"/>
        <v>—</v>
      </c>
      <c r="R630" t="str">
        <f t="shared" si="396"/>
        <v/>
      </c>
      <c r="S630" t="str">
        <f t="shared" si="397"/>
        <v/>
      </c>
      <c r="T630" t="str">
        <f t="shared" si="398"/>
        <v/>
      </c>
      <c r="U630" t="str">
        <f t="shared" si="399"/>
        <v/>
      </c>
      <c r="V630" t="str">
        <f t="shared" si="400"/>
        <v/>
      </c>
      <c r="W630" t="str">
        <f t="shared" si="401"/>
        <v/>
      </c>
      <c r="X630" t="str">
        <f t="shared" si="402"/>
        <v/>
      </c>
      <c r="Y630" t="str">
        <f t="shared" si="403"/>
        <v/>
      </c>
      <c r="Z630" t="str">
        <f t="shared" si="404"/>
        <v/>
      </c>
      <c r="AA630" t="str">
        <f t="shared" si="405"/>
        <v/>
      </c>
      <c r="AB630" t="str">
        <f t="shared" si="406"/>
        <v/>
      </c>
      <c r="AC630" t="str">
        <f t="shared" si="407"/>
        <v/>
      </c>
      <c r="AD630" t="str">
        <f t="shared" si="408"/>
        <v/>
      </c>
      <c r="AE630" t="str">
        <f t="shared" si="409"/>
        <v/>
      </c>
      <c r="AF630" t="str">
        <f t="shared" si="410"/>
        <v/>
      </c>
      <c r="AG630" t="str">
        <f t="shared" si="411"/>
        <v/>
      </c>
      <c r="AH630" t="str">
        <f t="shared" si="412"/>
        <v/>
      </c>
      <c r="AI630" t="str">
        <f t="shared" si="413"/>
        <v/>
      </c>
      <c r="AJ630" t="str">
        <f t="shared" si="414"/>
        <v/>
      </c>
      <c r="AK630" t="str">
        <f t="shared" si="415"/>
        <v/>
      </c>
      <c r="AL630" t="str">
        <f t="shared" si="416"/>
        <v/>
      </c>
      <c r="AM630" t="str">
        <f t="shared" si="417"/>
        <v/>
      </c>
      <c r="AN630" t="str">
        <f t="shared" si="418"/>
        <v/>
      </c>
      <c r="AO630" t="str">
        <f t="shared" si="419"/>
        <v/>
      </c>
      <c r="AP630" t="str">
        <f t="shared" si="420"/>
        <v/>
      </c>
      <c r="AQ630" t="str">
        <f t="shared" si="421"/>
        <v/>
      </c>
      <c r="AR630" t="str">
        <f t="shared" si="422"/>
        <v/>
      </c>
      <c r="AS630" t="str">
        <f t="shared" si="423"/>
        <v/>
      </c>
      <c r="AT630" t="str">
        <f t="shared" si="424"/>
        <v/>
      </c>
      <c r="AU630" t="str">
        <f t="shared" si="425"/>
        <v/>
      </c>
      <c r="AV630" t="str">
        <f t="shared" si="426"/>
        <v/>
      </c>
      <c r="AW630" t="str">
        <f t="shared" si="427"/>
        <v/>
      </c>
      <c r="AX630" t="str">
        <f t="shared" si="428"/>
        <v/>
      </c>
      <c r="AY630" t="str">
        <f t="shared" si="429"/>
        <v/>
      </c>
      <c r="AZ630" t="str">
        <f>IF(OR($A630="",$A630&lt;&gt;Ficha!$C$4),"",COUNTIF($A$2:$A630,Ficha!$C$4))</f>
        <v/>
      </c>
    </row>
    <row r="631" spans="1:52">
      <c r="A631" s="7" t="str">
        <f>IF(INDEX(Banco!$A:$A,ROW())="","",INDEX(Banco!$A:$A,ROW()))</f>
        <v/>
      </c>
      <c r="B631" s="7" t="str">
        <f>IF(INDEX(Banco!$B:$B,ROW())="","",INDEX(Banco!$B:$B,ROW()))</f>
        <v/>
      </c>
      <c r="C631" s="7" t="str">
        <f>IF(INDEX(Banco!$C:$C,ROW())="","",INDEX(Banco!$C:$C,ROW()))</f>
        <v/>
      </c>
      <c r="D631" s="8" t="str">
        <f>IF(INDEX(Banco!$D:$D,ROW())="","",INDEX(Banco!$D:$D,ROW()))</f>
        <v/>
      </c>
      <c r="E631" s="8" t="str">
        <f>IF(INDEX(Banco!$E:$E,ROW())="","",INDEX(Banco!$E:$E,ROW()))</f>
        <v/>
      </c>
      <c r="F631" s="9" t="str">
        <f>IF(INDEX(Banco!$F:$F,ROW())="","",INDEX(Banco!$F:$F,ROW()))</f>
        <v/>
      </c>
      <c r="G631" s="9" t="str">
        <f>IF(INDEX(Banco!$G:$G,ROW())="","",INDEX(Banco!$G:$G,ROW()))</f>
        <v/>
      </c>
      <c r="H631" s="7" t="str">
        <f>IF(INDEX(Banco!$H:$H,ROW())="","",INDEX(Banco!$H:$H,ROW()))</f>
        <v/>
      </c>
      <c r="I631" t="str">
        <f t="shared" si="387"/>
        <v/>
      </c>
      <c r="J631" s="10" t="str">
        <f t="shared" si="388"/>
        <v/>
      </c>
      <c r="K631" s="11" t="str">
        <f t="shared" si="389"/>
        <v>—</v>
      </c>
      <c r="L631" t="str">
        <f t="shared" si="390"/>
        <v/>
      </c>
      <c r="M631" s="11" t="str">
        <f t="shared" si="391"/>
        <v>—</v>
      </c>
      <c r="N631" t="str">
        <f t="shared" si="392"/>
        <v/>
      </c>
      <c r="O631" s="11" t="str">
        <f t="shared" si="393"/>
        <v>—</v>
      </c>
      <c r="P631" t="str">
        <f t="shared" si="394"/>
        <v/>
      </c>
      <c r="Q631" s="11" t="str">
        <f t="shared" si="395"/>
        <v>—</v>
      </c>
      <c r="R631" t="str">
        <f t="shared" si="396"/>
        <v/>
      </c>
      <c r="S631" t="str">
        <f t="shared" si="397"/>
        <v/>
      </c>
      <c r="T631" t="str">
        <f t="shared" si="398"/>
        <v/>
      </c>
      <c r="U631" t="str">
        <f t="shared" si="399"/>
        <v/>
      </c>
      <c r="V631" t="str">
        <f t="shared" si="400"/>
        <v/>
      </c>
      <c r="W631" t="str">
        <f t="shared" si="401"/>
        <v/>
      </c>
      <c r="X631" t="str">
        <f t="shared" si="402"/>
        <v/>
      </c>
      <c r="Y631" t="str">
        <f t="shared" si="403"/>
        <v/>
      </c>
      <c r="Z631" t="str">
        <f t="shared" si="404"/>
        <v/>
      </c>
      <c r="AA631" t="str">
        <f t="shared" si="405"/>
        <v/>
      </c>
      <c r="AB631" t="str">
        <f t="shared" si="406"/>
        <v/>
      </c>
      <c r="AC631" t="str">
        <f t="shared" si="407"/>
        <v/>
      </c>
      <c r="AD631" t="str">
        <f t="shared" si="408"/>
        <v/>
      </c>
      <c r="AE631" t="str">
        <f t="shared" si="409"/>
        <v/>
      </c>
      <c r="AF631" t="str">
        <f t="shared" si="410"/>
        <v/>
      </c>
      <c r="AG631" t="str">
        <f t="shared" si="411"/>
        <v/>
      </c>
      <c r="AH631" t="str">
        <f t="shared" si="412"/>
        <v/>
      </c>
      <c r="AI631" t="str">
        <f t="shared" si="413"/>
        <v/>
      </c>
      <c r="AJ631" t="str">
        <f t="shared" si="414"/>
        <v/>
      </c>
      <c r="AK631" t="str">
        <f t="shared" si="415"/>
        <v/>
      </c>
      <c r="AL631" t="str">
        <f t="shared" si="416"/>
        <v/>
      </c>
      <c r="AM631" t="str">
        <f t="shared" si="417"/>
        <v/>
      </c>
      <c r="AN631" t="str">
        <f t="shared" si="418"/>
        <v/>
      </c>
      <c r="AO631" t="str">
        <f t="shared" si="419"/>
        <v/>
      </c>
      <c r="AP631" t="str">
        <f t="shared" si="420"/>
        <v/>
      </c>
      <c r="AQ631" t="str">
        <f t="shared" si="421"/>
        <v/>
      </c>
      <c r="AR631" t="str">
        <f t="shared" si="422"/>
        <v/>
      </c>
      <c r="AS631" t="str">
        <f t="shared" si="423"/>
        <v/>
      </c>
      <c r="AT631" t="str">
        <f t="shared" si="424"/>
        <v/>
      </c>
      <c r="AU631" t="str">
        <f t="shared" si="425"/>
        <v/>
      </c>
      <c r="AV631" t="str">
        <f t="shared" si="426"/>
        <v/>
      </c>
      <c r="AW631" t="str">
        <f t="shared" si="427"/>
        <v/>
      </c>
      <c r="AX631" t="str">
        <f t="shared" si="428"/>
        <v/>
      </c>
      <c r="AY631" t="str">
        <f t="shared" si="429"/>
        <v/>
      </c>
      <c r="AZ631" t="str">
        <f>IF(OR($A631="",$A631&lt;&gt;Ficha!$C$4),"",COUNTIF($A$2:$A631,Ficha!$C$4))</f>
        <v/>
      </c>
    </row>
    <row r="632" spans="1:52">
      <c r="A632" s="7" t="str">
        <f>IF(INDEX(Banco!$A:$A,ROW())="","",INDEX(Banco!$A:$A,ROW()))</f>
        <v/>
      </c>
      <c r="B632" s="7" t="str">
        <f>IF(INDEX(Banco!$B:$B,ROW())="","",INDEX(Banco!$B:$B,ROW()))</f>
        <v/>
      </c>
      <c r="C632" s="7" t="str">
        <f>IF(INDEX(Banco!$C:$C,ROW())="","",INDEX(Banco!$C:$C,ROW()))</f>
        <v/>
      </c>
      <c r="D632" s="8" t="str">
        <f>IF(INDEX(Banco!$D:$D,ROW())="","",INDEX(Banco!$D:$D,ROW()))</f>
        <v/>
      </c>
      <c r="E632" s="8" t="str">
        <f>IF(INDEX(Banco!$E:$E,ROW())="","",INDEX(Banco!$E:$E,ROW()))</f>
        <v/>
      </c>
      <c r="F632" s="9" t="str">
        <f>IF(INDEX(Banco!$F:$F,ROW())="","",INDEX(Banco!$F:$F,ROW()))</f>
        <v/>
      </c>
      <c r="G632" s="9" t="str">
        <f>IF(INDEX(Banco!$G:$G,ROW())="","",INDEX(Banco!$G:$G,ROW()))</f>
        <v/>
      </c>
      <c r="H632" s="7" t="str">
        <f>IF(INDEX(Banco!$H:$H,ROW())="","",INDEX(Banco!$H:$H,ROW()))</f>
        <v/>
      </c>
      <c r="I632" t="str">
        <f t="shared" si="387"/>
        <v/>
      </c>
      <c r="J632" s="10" t="str">
        <f t="shared" si="388"/>
        <v/>
      </c>
      <c r="K632" s="11" t="str">
        <f t="shared" si="389"/>
        <v>—</v>
      </c>
      <c r="L632" t="str">
        <f t="shared" si="390"/>
        <v/>
      </c>
      <c r="M632" s="11" t="str">
        <f t="shared" si="391"/>
        <v>—</v>
      </c>
      <c r="N632" t="str">
        <f t="shared" si="392"/>
        <v/>
      </c>
      <c r="O632" s="11" t="str">
        <f t="shared" si="393"/>
        <v>—</v>
      </c>
      <c r="P632" t="str">
        <f t="shared" si="394"/>
        <v/>
      </c>
      <c r="Q632" s="11" t="str">
        <f t="shared" si="395"/>
        <v>—</v>
      </c>
      <c r="R632" t="str">
        <f t="shared" si="396"/>
        <v/>
      </c>
      <c r="S632" t="str">
        <f t="shared" si="397"/>
        <v/>
      </c>
      <c r="T632" t="str">
        <f t="shared" si="398"/>
        <v/>
      </c>
      <c r="U632" t="str">
        <f t="shared" si="399"/>
        <v/>
      </c>
      <c r="V632" t="str">
        <f t="shared" si="400"/>
        <v/>
      </c>
      <c r="W632" t="str">
        <f t="shared" si="401"/>
        <v/>
      </c>
      <c r="X632" t="str">
        <f t="shared" si="402"/>
        <v/>
      </c>
      <c r="Y632" t="str">
        <f t="shared" si="403"/>
        <v/>
      </c>
      <c r="Z632" t="str">
        <f t="shared" si="404"/>
        <v/>
      </c>
      <c r="AA632" t="str">
        <f t="shared" si="405"/>
        <v/>
      </c>
      <c r="AB632" t="str">
        <f t="shared" si="406"/>
        <v/>
      </c>
      <c r="AC632" t="str">
        <f t="shared" si="407"/>
        <v/>
      </c>
      <c r="AD632" t="str">
        <f t="shared" si="408"/>
        <v/>
      </c>
      <c r="AE632" t="str">
        <f t="shared" si="409"/>
        <v/>
      </c>
      <c r="AF632" t="str">
        <f t="shared" si="410"/>
        <v/>
      </c>
      <c r="AG632" t="str">
        <f t="shared" si="411"/>
        <v/>
      </c>
      <c r="AH632" t="str">
        <f t="shared" si="412"/>
        <v/>
      </c>
      <c r="AI632" t="str">
        <f t="shared" si="413"/>
        <v/>
      </c>
      <c r="AJ632" t="str">
        <f t="shared" si="414"/>
        <v/>
      </c>
      <c r="AK632" t="str">
        <f t="shared" si="415"/>
        <v/>
      </c>
      <c r="AL632" t="str">
        <f t="shared" si="416"/>
        <v/>
      </c>
      <c r="AM632" t="str">
        <f t="shared" si="417"/>
        <v/>
      </c>
      <c r="AN632" t="str">
        <f t="shared" si="418"/>
        <v/>
      </c>
      <c r="AO632" t="str">
        <f t="shared" si="419"/>
        <v/>
      </c>
      <c r="AP632" t="str">
        <f t="shared" si="420"/>
        <v/>
      </c>
      <c r="AQ632" t="str">
        <f t="shared" si="421"/>
        <v/>
      </c>
      <c r="AR632" t="str">
        <f t="shared" si="422"/>
        <v/>
      </c>
      <c r="AS632" t="str">
        <f t="shared" si="423"/>
        <v/>
      </c>
      <c r="AT632" t="str">
        <f t="shared" si="424"/>
        <v/>
      </c>
      <c r="AU632" t="str">
        <f t="shared" si="425"/>
        <v/>
      </c>
      <c r="AV632" t="str">
        <f t="shared" si="426"/>
        <v/>
      </c>
      <c r="AW632" t="str">
        <f t="shared" si="427"/>
        <v/>
      </c>
      <c r="AX632" t="str">
        <f t="shared" si="428"/>
        <v/>
      </c>
      <c r="AY632" t="str">
        <f t="shared" si="429"/>
        <v/>
      </c>
      <c r="AZ632" t="str">
        <f>IF(OR($A632="",$A632&lt;&gt;Ficha!$C$4),"",COUNTIF($A$2:$A632,Ficha!$C$4))</f>
        <v/>
      </c>
    </row>
    <row r="633" spans="1:52">
      <c r="A633" s="7" t="str">
        <f>IF(INDEX(Banco!$A:$A,ROW())="","",INDEX(Banco!$A:$A,ROW()))</f>
        <v/>
      </c>
      <c r="B633" s="7" t="str">
        <f>IF(INDEX(Banco!$B:$B,ROW())="","",INDEX(Banco!$B:$B,ROW()))</f>
        <v/>
      </c>
      <c r="C633" s="7" t="str">
        <f>IF(INDEX(Banco!$C:$C,ROW())="","",INDEX(Banco!$C:$C,ROW()))</f>
        <v/>
      </c>
      <c r="D633" s="8" t="str">
        <f>IF(INDEX(Banco!$D:$D,ROW())="","",INDEX(Banco!$D:$D,ROW()))</f>
        <v/>
      </c>
      <c r="E633" s="8" t="str">
        <f>IF(INDEX(Banco!$E:$E,ROW())="","",INDEX(Banco!$E:$E,ROW()))</f>
        <v/>
      </c>
      <c r="F633" s="9" t="str">
        <f>IF(INDEX(Banco!$F:$F,ROW())="","",INDEX(Banco!$F:$F,ROW()))</f>
        <v/>
      </c>
      <c r="G633" s="9" t="str">
        <f>IF(INDEX(Banco!$G:$G,ROW())="","",INDEX(Banco!$G:$G,ROW()))</f>
        <v/>
      </c>
      <c r="H633" s="7" t="str">
        <f>IF(INDEX(Banco!$H:$H,ROW())="","",INDEX(Banco!$H:$H,ROW()))</f>
        <v/>
      </c>
      <c r="I633" t="str">
        <f t="shared" si="387"/>
        <v/>
      </c>
      <c r="J633" s="10" t="str">
        <f t="shared" si="388"/>
        <v/>
      </c>
      <c r="K633" s="11" t="str">
        <f t="shared" si="389"/>
        <v>—</v>
      </c>
      <c r="L633" t="str">
        <f t="shared" si="390"/>
        <v/>
      </c>
      <c r="M633" s="11" t="str">
        <f t="shared" si="391"/>
        <v>—</v>
      </c>
      <c r="N633" t="str">
        <f t="shared" si="392"/>
        <v/>
      </c>
      <c r="O633" s="11" t="str">
        <f t="shared" si="393"/>
        <v>—</v>
      </c>
      <c r="P633" t="str">
        <f t="shared" si="394"/>
        <v/>
      </c>
      <c r="Q633" s="11" t="str">
        <f t="shared" si="395"/>
        <v>—</v>
      </c>
      <c r="R633" t="str">
        <f t="shared" si="396"/>
        <v/>
      </c>
      <c r="S633" t="str">
        <f t="shared" si="397"/>
        <v/>
      </c>
      <c r="T633" t="str">
        <f t="shared" si="398"/>
        <v/>
      </c>
      <c r="U633" t="str">
        <f t="shared" si="399"/>
        <v/>
      </c>
      <c r="V633" t="str">
        <f t="shared" si="400"/>
        <v/>
      </c>
      <c r="W633" t="str">
        <f t="shared" si="401"/>
        <v/>
      </c>
      <c r="X633" t="str">
        <f t="shared" si="402"/>
        <v/>
      </c>
      <c r="Y633" t="str">
        <f t="shared" si="403"/>
        <v/>
      </c>
      <c r="Z633" t="str">
        <f t="shared" si="404"/>
        <v/>
      </c>
      <c r="AA633" t="str">
        <f t="shared" si="405"/>
        <v/>
      </c>
      <c r="AB633" t="str">
        <f t="shared" si="406"/>
        <v/>
      </c>
      <c r="AC633" t="str">
        <f t="shared" si="407"/>
        <v/>
      </c>
      <c r="AD633" t="str">
        <f t="shared" si="408"/>
        <v/>
      </c>
      <c r="AE633" t="str">
        <f t="shared" si="409"/>
        <v/>
      </c>
      <c r="AF633" t="str">
        <f t="shared" si="410"/>
        <v/>
      </c>
      <c r="AG633" t="str">
        <f t="shared" si="411"/>
        <v/>
      </c>
      <c r="AH633" t="str">
        <f t="shared" si="412"/>
        <v/>
      </c>
      <c r="AI633" t="str">
        <f t="shared" si="413"/>
        <v/>
      </c>
      <c r="AJ633" t="str">
        <f t="shared" si="414"/>
        <v/>
      </c>
      <c r="AK633" t="str">
        <f t="shared" si="415"/>
        <v/>
      </c>
      <c r="AL633" t="str">
        <f t="shared" si="416"/>
        <v/>
      </c>
      <c r="AM633" t="str">
        <f t="shared" si="417"/>
        <v/>
      </c>
      <c r="AN633" t="str">
        <f t="shared" si="418"/>
        <v/>
      </c>
      <c r="AO633" t="str">
        <f t="shared" si="419"/>
        <v/>
      </c>
      <c r="AP633" t="str">
        <f t="shared" si="420"/>
        <v/>
      </c>
      <c r="AQ633" t="str">
        <f t="shared" si="421"/>
        <v/>
      </c>
      <c r="AR633" t="str">
        <f t="shared" si="422"/>
        <v/>
      </c>
      <c r="AS633" t="str">
        <f t="shared" si="423"/>
        <v/>
      </c>
      <c r="AT633" t="str">
        <f t="shared" si="424"/>
        <v/>
      </c>
      <c r="AU633" t="str">
        <f t="shared" si="425"/>
        <v/>
      </c>
      <c r="AV633" t="str">
        <f t="shared" si="426"/>
        <v/>
      </c>
      <c r="AW633" t="str">
        <f t="shared" si="427"/>
        <v/>
      </c>
      <c r="AX633" t="str">
        <f t="shared" si="428"/>
        <v/>
      </c>
      <c r="AY633" t="str">
        <f t="shared" si="429"/>
        <v/>
      </c>
      <c r="AZ633" t="str">
        <f>IF(OR($A633="",$A633&lt;&gt;Ficha!$C$4),"",COUNTIF($A$2:$A633,Ficha!$C$4))</f>
        <v/>
      </c>
    </row>
    <row r="634" spans="1:52">
      <c r="A634" s="7" t="str">
        <f>IF(INDEX(Banco!$A:$A,ROW())="","",INDEX(Banco!$A:$A,ROW()))</f>
        <v/>
      </c>
      <c r="B634" s="7" t="str">
        <f>IF(INDEX(Banco!$B:$B,ROW())="","",INDEX(Banco!$B:$B,ROW()))</f>
        <v/>
      </c>
      <c r="C634" s="7" t="str">
        <f>IF(INDEX(Banco!$C:$C,ROW())="","",INDEX(Banco!$C:$C,ROW()))</f>
        <v/>
      </c>
      <c r="D634" s="8" t="str">
        <f>IF(INDEX(Banco!$D:$D,ROW())="","",INDEX(Banco!$D:$D,ROW()))</f>
        <v/>
      </c>
      <c r="E634" s="8" t="str">
        <f>IF(INDEX(Banco!$E:$E,ROW())="","",INDEX(Banco!$E:$E,ROW()))</f>
        <v/>
      </c>
      <c r="F634" s="9" t="str">
        <f>IF(INDEX(Banco!$F:$F,ROW())="","",INDEX(Banco!$F:$F,ROW()))</f>
        <v/>
      </c>
      <c r="G634" s="9" t="str">
        <f>IF(INDEX(Banco!$G:$G,ROW())="","",INDEX(Banco!$G:$G,ROW()))</f>
        <v/>
      </c>
      <c r="H634" s="7" t="str">
        <f>IF(INDEX(Banco!$H:$H,ROW())="","",INDEX(Banco!$H:$H,ROW()))</f>
        <v/>
      </c>
      <c r="I634" t="str">
        <f t="shared" si="387"/>
        <v/>
      </c>
      <c r="J634" s="10" t="str">
        <f t="shared" si="388"/>
        <v/>
      </c>
      <c r="K634" s="11" t="str">
        <f t="shared" si="389"/>
        <v>—</v>
      </c>
      <c r="L634" t="str">
        <f t="shared" si="390"/>
        <v/>
      </c>
      <c r="M634" s="11" t="str">
        <f t="shared" si="391"/>
        <v>—</v>
      </c>
      <c r="N634" t="str">
        <f t="shared" si="392"/>
        <v/>
      </c>
      <c r="O634" s="11" t="str">
        <f t="shared" si="393"/>
        <v>—</v>
      </c>
      <c r="P634" t="str">
        <f t="shared" si="394"/>
        <v/>
      </c>
      <c r="Q634" s="11" t="str">
        <f t="shared" si="395"/>
        <v>—</v>
      </c>
      <c r="R634" t="str">
        <f t="shared" si="396"/>
        <v/>
      </c>
      <c r="S634" t="str">
        <f t="shared" si="397"/>
        <v/>
      </c>
      <c r="T634" t="str">
        <f t="shared" si="398"/>
        <v/>
      </c>
      <c r="U634" t="str">
        <f t="shared" si="399"/>
        <v/>
      </c>
      <c r="V634" t="str">
        <f t="shared" si="400"/>
        <v/>
      </c>
      <c r="W634" t="str">
        <f t="shared" si="401"/>
        <v/>
      </c>
      <c r="X634" t="str">
        <f t="shared" si="402"/>
        <v/>
      </c>
      <c r="Y634" t="str">
        <f t="shared" si="403"/>
        <v/>
      </c>
      <c r="Z634" t="str">
        <f t="shared" si="404"/>
        <v/>
      </c>
      <c r="AA634" t="str">
        <f t="shared" si="405"/>
        <v/>
      </c>
      <c r="AB634" t="str">
        <f t="shared" si="406"/>
        <v/>
      </c>
      <c r="AC634" t="str">
        <f t="shared" si="407"/>
        <v/>
      </c>
      <c r="AD634" t="str">
        <f t="shared" si="408"/>
        <v/>
      </c>
      <c r="AE634" t="str">
        <f t="shared" si="409"/>
        <v/>
      </c>
      <c r="AF634" t="str">
        <f t="shared" si="410"/>
        <v/>
      </c>
      <c r="AG634" t="str">
        <f t="shared" si="411"/>
        <v/>
      </c>
      <c r="AH634" t="str">
        <f t="shared" si="412"/>
        <v/>
      </c>
      <c r="AI634" t="str">
        <f t="shared" si="413"/>
        <v/>
      </c>
      <c r="AJ634" t="str">
        <f t="shared" si="414"/>
        <v/>
      </c>
      <c r="AK634" t="str">
        <f t="shared" si="415"/>
        <v/>
      </c>
      <c r="AL634" t="str">
        <f t="shared" si="416"/>
        <v/>
      </c>
      <c r="AM634" t="str">
        <f t="shared" si="417"/>
        <v/>
      </c>
      <c r="AN634" t="str">
        <f t="shared" si="418"/>
        <v/>
      </c>
      <c r="AO634" t="str">
        <f t="shared" si="419"/>
        <v/>
      </c>
      <c r="AP634" t="str">
        <f t="shared" si="420"/>
        <v/>
      </c>
      <c r="AQ634" t="str">
        <f t="shared" si="421"/>
        <v/>
      </c>
      <c r="AR634" t="str">
        <f t="shared" si="422"/>
        <v/>
      </c>
      <c r="AS634" t="str">
        <f t="shared" si="423"/>
        <v/>
      </c>
      <c r="AT634" t="str">
        <f t="shared" si="424"/>
        <v/>
      </c>
      <c r="AU634" t="str">
        <f t="shared" si="425"/>
        <v/>
      </c>
      <c r="AV634" t="str">
        <f t="shared" si="426"/>
        <v/>
      </c>
      <c r="AW634" t="str">
        <f t="shared" si="427"/>
        <v/>
      </c>
      <c r="AX634" t="str">
        <f t="shared" si="428"/>
        <v/>
      </c>
      <c r="AY634" t="str">
        <f t="shared" si="429"/>
        <v/>
      </c>
      <c r="AZ634" t="str">
        <f>IF(OR($A634="",$A634&lt;&gt;Ficha!$C$4),"",COUNTIF($A$2:$A634,Ficha!$C$4))</f>
        <v/>
      </c>
    </row>
    <row r="635" spans="1:52">
      <c r="A635" s="7" t="str">
        <f>IF(INDEX(Banco!$A:$A,ROW())="","",INDEX(Banco!$A:$A,ROW()))</f>
        <v/>
      </c>
      <c r="B635" s="7" t="str">
        <f>IF(INDEX(Banco!$B:$B,ROW())="","",INDEX(Banco!$B:$B,ROW()))</f>
        <v/>
      </c>
      <c r="C635" s="7" t="str">
        <f>IF(INDEX(Banco!$C:$C,ROW())="","",INDEX(Banco!$C:$C,ROW()))</f>
        <v/>
      </c>
      <c r="D635" s="8" t="str">
        <f>IF(INDEX(Banco!$D:$D,ROW())="","",INDEX(Banco!$D:$D,ROW()))</f>
        <v/>
      </c>
      <c r="E635" s="8" t="str">
        <f>IF(INDEX(Banco!$E:$E,ROW())="","",INDEX(Banco!$E:$E,ROW()))</f>
        <v/>
      </c>
      <c r="F635" s="9" t="str">
        <f>IF(INDEX(Banco!$F:$F,ROW())="","",INDEX(Banco!$F:$F,ROW()))</f>
        <v/>
      </c>
      <c r="G635" s="9" t="str">
        <f>IF(INDEX(Banco!$G:$G,ROW())="","",INDEX(Banco!$G:$G,ROW()))</f>
        <v/>
      </c>
      <c r="H635" s="7" t="str">
        <f>IF(INDEX(Banco!$H:$H,ROW())="","",INDEX(Banco!$H:$H,ROW()))</f>
        <v/>
      </c>
      <c r="I635" t="str">
        <f t="shared" si="387"/>
        <v/>
      </c>
      <c r="J635" s="10" t="str">
        <f t="shared" si="388"/>
        <v/>
      </c>
      <c r="K635" s="11" t="str">
        <f t="shared" si="389"/>
        <v>—</v>
      </c>
      <c r="L635" t="str">
        <f t="shared" si="390"/>
        <v/>
      </c>
      <c r="M635" s="11" t="str">
        <f t="shared" si="391"/>
        <v>—</v>
      </c>
      <c r="N635" t="str">
        <f t="shared" si="392"/>
        <v/>
      </c>
      <c r="O635" s="11" t="str">
        <f t="shared" si="393"/>
        <v>—</v>
      </c>
      <c r="P635" t="str">
        <f t="shared" si="394"/>
        <v/>
      </c>
      <c r="Q635" s="11" t="str">
        <f t="shared" si="395"/>
        <v>—</v>
      </c>
      <c r="R635" t="str">
        <f t="shared" si="396"/>
        <v/>
      </c>
      <c r="S635" t="str">
        <f t="shared" si="397"/>
        <v/>
      </c>
      <c r="T635" t="str">
        <f t="shared" si="398"/>
        <v/>
      </c>
      <c r="U635" t="str">
        <f t="shared" si="399"/>
        <v/>
      </c>
      <c r="V635" t="str">
        <f t="shared" si="400"/>
        <v/>
      </c>
      <c r="W635" t="str">
        <f t="shared" si="401"/>
        <v/>
      </c>
      <c r="X635" t="str">
        <f t="shared" si="402"/>
        <v/>
      </c>
      <c r="Y635" t="str">
        <f t="shared" si="403"/>
        <v/>
      </c>
      <c r="Z635" t="str">
        <f t="shared" si="404"/>
        <v/>
      </c>
      <c r="AA635" t="str">
        <f t="shared" si="405"/>
        <v/>
      </c>
      <c r="AB635" t="str">
        <f t="shared" si="406"/>
        <v/>
      </c>
      <c r="AC635" t="str">
        <f t="shared" si="407"/>
        <v/>
      </c>
      <c r="AD635" t="str">
        <f t="shared" si="408"/>
        <v/>
      </c>
      <c r="AE635" t="str">
        <f t="shared" si="409"/>
        <v/>
      </c>
      <c r="AF635" t="str">
        <f t="shared" si="410"/>
        <v/>
      </c>
      <c r="AG635" t="str">
        <f t="shared" si="411"/>
        <v/>
      </c>
      <c r="AH635" t="str">
        <f t="shared" si="412"/>
        <v/>
      </c>
      <c r="AI635" t="str">
        <f t="shared" si="413"/>
        <v/>
      </c>
      <c r="AJ635" t="str">
        <f t="shared" si="414"/>
        <v/>
      </c>
      <c r="AK635" t="str">
        <f t="shared" si="415"/>
        <v/>
      </c>
      <c r="AL635" t="str">
        <f t="shared" si="416"/>
        <v/>
      </c>
      <c r="AM635" t="str">
        <f t="shared" si="417"/>
        <v/>
      </c>
      <c r="AN635" t="str">
        <f t="shared" si="418"/>
        <v/>
      </c>
      <c r="AO635" t="str">
        <f t="shared" si="419"/>
        <v/>
      </c>
      <c r="AP635" t="str">
        <f t="shared" si="420"/>
        <v/>
      </c>
      <c r="AQ635" t="str">
        <f t="shared" si="421"/>
        <v/>
      </c>
      <c r="AR635" t="str">
        <f t="shared" si="422"/>
        <v/>
      </c>
      <c r="AS635" t="str">
        <f t="shared" si="423"/>
        <v/>
      </c>
      <c r="AT635" t="str">
        <f t="shared" si="424"/>
        <v/>
      </c>
      <c r="AU635" t="str">
        <f t="shared" si="425"/>
        <v/>
      </c>
      <c r="AV635" t="str">
        <f t="shared" si="426"/>
        <v/>
      </c>
      <c r="AW635" t="str">
        <f t="shared" si="427"/>
        <v/>
      </c>
      <c r="AX635" t="str">
        <f t="shared" si="428"/>
        <v/>
      </c>
      <c r="AY635" t="str">
        <f t="shared" si="429"/>
        <v/>
      </c>
      <c r="AZ635" t="str">
        <f>IF(OR($A635="",$A635&lt;&gt;Ficha!$C$4),"",COUNTIF($A$2:$A635,Ficha!$C$4))</f>
        <v/>
      </c>
    </row>
    <row r="636" spans="1:52">
      <c r="A636" s="7" t="str">
        <f>IF(INDEX(Banco!$A:$A,ROW())="","",INDEX(Banco!$A:$A,ROW()))</f>
        <v/>
      </c>
      <c r="B636" s="7" t="str">
        <f>IF(INDEX(Banco!$B:$B,ROW())="","",INDEX(Banco!$B:$B,ROW()))</f>
        <v/>
      </c>
      <c r="C636" s="7" t="str">
        <f>IF(INDEX(Banco!$C:$C,ROW())="","",INDEX(Banco!$C:$C,ROW()))</f>
        <v/>
      </c>
      <c r="D636" s="8" t="str">
        <f>IF(INDEX(Banco!$D:$D,ROW())="","",INDEX(Banco!$D:$D,ROW()))</f>
        <v/>
      </c>
      <c r="E636" s="8" t="str">
        <f>IF(INDEX(Banco!$E:$E,ROW())="","",INDEX(Banco!$E:$E,ROW()))</f>
        <v/>
      </c>
      <c r="F636" s="9" t="str">
        <f>IF(INDEX(Banco!$F:$F,ROW())="","",INDEX(Banco!$F:$F,ROW()))</f>
        <v/>
      </c>
      <c r="G636" s="9" t="str">
        <f>IF(INDEX(Banco!$G:$G,ROW())="","",INDEX(Banco!$G:$G,ROW()))</f>
        <v/>
      </c>
      <c r="H636" s="7" t="str">
        <f>IF(INDEX(Banco!$H:$H,ROW())="","",INDEX(Banco!$H:$H,ROW()))</f>
        <v/>
      </c>
      <c r="I636" t="str">
        <f t="shared" si="387"/>
        <v/>
      </c>
      <c r="J636" s="10" t="str">
        <f t="shared" si="388"/>
        <v/>
      </c>
      <c r="K636" s="11" t="str">
        <f t="shared" si="389"/>
        <v>—</v>
      </c>
      <c r="L636" t="str">
        <f t="shared" si="390"/>
        <v/>
      </c>
      <c r="M636" s="11" t="str">
        <f t="shared" si="391"/>
        <v>—</v>
      </c>
      <c r="N636" t="str">
        <f t="shared" si="392"/>
        <v/>
      </c>
      <c r="O636" s="11" t="str">
        <f t="shared" si="393"/>
        <v>—</v>
      </c>
      <c r="P636" t="str">
        <f t="shared" si="394"/>
        <v/>
      </c>
      <c r="Q636" s="11" t="str">
        <f t="shared" si="395"/>
        <v>—</v>
      </c>
      <c r="R636" t="str">
        <f t="shared" si="396"/>
        <v/>
      </c>
      <c r="S636" t="str">
        <f t="shared" si="397"/>
        <v/>
      </c>
      <c r="T636" t="str">
        <f t="shared" si="398"/>
        <v/>
      </c>
      <c r="U636" t="str">
        <f t="shared" si="399"/>
        <v/>
      </c>
      <c r="V636" t="str">
        <f t="shared" si="400"/>
        <v/>
      </c>
      <c r="W636" t="str">
        <f t="shared" si="401"/>
        <v/>
      </c>
      <c r="X636" t="str">
        <f t="shared" si="402"/>
        <v/>
      </c>
      <c r="Y636" t="str">
        <f t="shared" si="403"/>
        <v/>
      </c>
      <c r="Z636" t="str">
        <f t="shared" si="404"/>
        <v/>
      </c>
      <c r="AA636" t="str">
        <f t="shared" si="405"/>
        <v/>
      </c>
      <c r="AB636" t="str">
        <f t="shared" si="406"/>
        <v/>
      </c>
      <c r="AC636" t="str">
        <f t="shared" si="407"/>
        <v/>
      </c>
      <c r="AD636" t="str">
        <f t="shared" si="408"/>
        <v/>
      </c>
      <c r="AE636" t="str">
        <f t="shared" si="409"/>
        <v/>
      </c>
      <c r="AF636" t="str">
        <f t="shared" si="410"/>
        <v/>
      </c>
      <c r="AG636" t="str">
        <f t="shared" si="411"/>
        <v/>
      </c>
      <c r="AH636" t="str">
        <f t="shared" si="412"/>
        <v/>
      </c>
      <c r="AI636" t="str">
        <f t="shared" si="413"/>
        <v/>
      </c>
      <c r="AJ636" t="str">
        <f t="shared" si="414"/>
        <v/>
      </c>
      <c r="AK636" t="str">
        <f t="shared" si="415"/>
        <v/>
      </c>
      <c r="AL636" t="str">
        <f t="shared" si="416"/>
        <v/>
      </c>
      <c r="AM636" t="str">
        <f t="shared" si="417"/>
        <v/>
      </c>
      <c r="AN636" t="str">
        <f t="shared" si="418"/>
        <v/>
      </c>
      <c r="AO636" t="str">
        <f t="shared" si="419"/>
        <v/>
      </c>
      <c r="AP636" t="str">
        <f t="shared" si="420"/>
        <v/>
      </c>
      <c r="AQ636" t="str">
        <f t="shared" si="421"/>
        <v/>
      </c>
      <c r="AR636" t="str">
        <f t="shared" si="422"/>
        <v/>
      </c>
      <c r="AS636" t="str">
        <f t="shared" si="423"/>
        <v/>
      </c>
      <c r="AT636" t="str">
        <f t="shared" si="424"/>
        <v/>
      </c>
      <c r="AU636" t="str">
        <f t="shared" si="425"/>
        <v/>
      </c>
      <c r="AV636" t="str">
        <f t="shared" si="426"/>
        <v/>
      </c>
      <c r="AW636" t="str">
        <f t="shared" si="427"/>
        <v/>
      </c>
      <c r="AX636" t="str">
        <f t="shared" si="428"/>
        <v/>
      </c>
      <c r="AY636" t="str">
        <f t="shared" si="429"/>
        <v/>
      </c>
      <c r="AZ636" t="str">
        <f>IF(OR($A636="",$A636&lt;&gt;Ficha!$C$4),"",COUNTIF($A$2:$A636,Ficha!$C$4))</f>
        <v/>
      </c>
    </row>
    <row r="637" spans="1:52">
      <c r="A637" s="7" t="str">
        <f>IF(INDEX(Banco!$A:$A,ROW())="","",INDEX(Banco!$A:$A,ROW()))</f>
        <v/>
      </c>
      <c r="B637" s="7" t="str">
        <f>IF(INDEX(Banco!$B:$B,ROW())="","",INDEX(Banco!$B:$B,ROW()))</f>
        <v/>
      </c>
      <c r="C637" s="7" t="str">
        <f>IF(INDEX(Banco!$C:$C,ROW())="","",INDEX(Banco!$C:$C,ROW()))</f>
        <v/>
      </c>
      <c r="D637" s="8" t="str">
        <f>IF(INDEX(Banco!$D:$D,ROW())="","",INDEX(Banco!$D:$D,ROW()))</f>
        <v/>
      </c>
      <c r="E637" s="8" t="str">
        <f>IF(INDEX(Banco!$E:$E,ROW())="","",INDEX(Banco!$E:$E,ROW()))</f>
        <v/>
      </c>
      <c r="F637" s="9" t="str">
        <f>IF(INDEX(Banco!$F:$F,ROW())="","",INDEX(Banco!$F:$F,ROW()))</f>
        <v/>
      </c>
      <c r="G637" s="9" t="str">
        <f>IF(INDEX(Banco!$G:$G,ROW())="","",INDEX(Banco!$G:$G,ROW()))</f>
        <v/>
      </c>
      <c r="H637" s="7" t="str">
        <f>IF(INDEX(Banco!$H:$H,ROW())="","",INDEX(Banco!$H:$H,ROW()))</f>
        <v/>
      </c>
      <c r="I637" t="str">
        <f t="shared" si="387"/>
        <v/>
      </c>
      <c r="J637" s="10" t="str">
        <f t="shared" si="388"/>
        <v/>
      </c>
      <c r="K637" s="11" t="str">
        <f t="shared" si="389"/>
        <v>—</v>
      </c>
      <c r="L637" t="str">
        <f t="shared" si="390"/>
        <v/>
      </c>
      <c r="M637" s="11" t="str">
        <f t="shared" si="391"/>
        <v>—</v>
      </c>
      <c r="N637" t="str">
        <f t="shared" si="392"/>
        <v/>
      </c>
      <c r="O637" s="11" t="str">
        <f t="shared" si="393"/>
        <v>—</v>
      </c>
      <c r="P637" t="str">
        <f t="shared" si="394"/>
        <v/>
      </c>
      <c r="Q637" s="11" t="str">
        <f t="shared" si="395"/>
        <v>—</v>
      </c>
      <c r="R637" t="str">
        <f t="shared" si="396"/>
        <v/>
      </c>
      <c r="S637" t="str">
        <f t="shared" si="397"/>
        <v/>
      </c>
      <c r="T637" t="str">
        <f t="shared" si="398"/>
        <v/>
      </c>
      <c r="U637" t="str">
        <f t="shared" si="399"/>
        <v/>
      </c>
      <c r="V637" t="str">
        <f t="shared" si="400"/>
        <v/>
      </c>
      <c r="W637" t="str">
        <f t="shared" si="401"/>
        <v/>
      </c>
      <c r="X637" t="str">
        <f t="shared" si="402"/>
        <v/>
      </c>
      <c r="Y637" t="str">
        <f t="shared" si="403"/>
        <v/>
      </c>
      <c r="Z637" t="str">
        <f t="shared" si="404"/>
        <v/>
      </c>
      <c r="AA637" t="str">
        <f t="shared" si="405"/>
        <v/>
      </c>
      <c r="AB637" t="str">
        <f t="shared" si="406"/>
        <v/>
      </c>
      <c r="AC637" t="str">
        <f t="shared" si="407"/>
        <v/>
      </c>
      <c r="AD637" t="str">
        <f t="shared" si="408"/>
        <v/>
      </c>
      <c r="AE637" t="str">
        <f t="shared" si="409"/>
        <v/>
      </c>
      <c r="AF637" t="str">
        <f t="shared" si="410"/>
        <v/>
      </c>
      <c r="AG637" t="str">
        <f t="shared" si="411"/>
        <v/>
      </c>
      <c r="AH637" t="str">
        <f t="shared" si="412"/>
        <v/>
      </c>
      <c r="AI637" t="str">
        <f t="shared" si="413"/>
        <v/>
      </c>
      <c r="AJ637" t="str">
        <f t="shared" si="414"/>
        <v/>
      </c>
      <c r="AK637" t="str">
        <f t="shared" si="415"/>
        <v/>
      </c>
      <c r="AL637" t="str">
        <f t="shared" si="416"/>
        <v/>
      </c>
      <c r="AM637" t="str">
        <f t="shared" si="417"/>
        <v/>
      </c>
      <c r="AN637" t="str">
        <f t="shared" si="418"/>
        <v/>
      </c>
      <c r="AO637" t="str">
        <f t="shared" si="419"/>
        <v/>
      </c>
      <c r="AP637" t="str">
        <f t="shared" si="420"/>
        <v/>
      </c>
      <c r="AQ637" t="str">
        <f t="shared" si="421"/>
        <v/>
      </c>
      <c r="AR637" t="str">
        <f t="shared" si="422"/>
        <v/>
      </c>
      <c r="AS637" t="str">
        <f t="shared" si="423"/>
        <v/>
      </c>
      <c r="AT637" t="str">
        <f t="shared" si="424"/>
        <v/>
      </c>
      <c r="AU637" t="str">
        <f t="shared" si="425"/>
        <v/>
      </c>
      <c r="AV637" t="str">
        <f t="shared" si="426"/>
        <v/>
      </c>
      <c r="AW637" t="str">
        <f t="shared" si="427"/>
        <v/>
      </c>
      <c r="AX637" t="str">
        <f t="shared" si="428"/>
        <v/>
      </c>
      <c r="AY637" t="str">
        <f t="shared" si="429"/>
        <v/>
      </c>
      <c r="AZ637" t="str">
        <f>IF(OR($A637="",$A637&lt;&gt;Ficha!$C$4),"",COUNTIF($A$2:$A637,Ficha!$C$4))</f>
        <v/>
      </c>
    </row>
    <row r="638" spans="1:52">
      <c r="A638" s="7" t="str">
        <f>IF(INDEX(Banco!$A:$A,ROW())="","",INDEX(Banco!$A:$A,ROW()))</f>
        <v/>
      </c>
      <c r="B638" s="7" t="str">
        <f>IF(INDEX(Banco!$B:$B,ROW())="","",INDEX(Banco!$B:$B,ROW()))</f>
        <v/>
      </c>
      <c r="C638" s="7" t="str">
        <f>IF(INDEX(Banco!$C:$C,ROW())="","",INDEX(Banco!$C:$C,ROW()))</f>
        <v/>
      </c>
      <c r="D638" s="8" t="str">
        <f>IF(INDEX(Banco!$D:$D,ROW())="","",INDEX(Banco!$D:$D,ROW()))</f>
        <v/>
      </c>
      <c r="E638" s="8" t="str">
        <f>IF(INDEX(Banco!$E:$E,ROW())="","",INDEX(Banco!$E:$E,ROW()))</f>
        <v/>
      </c>
      <c r="F638" s="9" t="str">
        <f>IF(INDEX(Banco!$F:$F,ROW())="","",INDEX(Banco!$F:$F,ROW()))</f>
        <v/>
      </c>
      <c r="G638" s="9" t="str">
        <f>IF(INDEX(Banco!$G:$G,ROW())="","",INDEX(Banco!$G:$G,ROW()))</f>
        <v/>
      </c>
      <c r="H638" s="7" t="str">
        <f>IF(INDEX(Banco!$H:$H,ROW())="","",INDEX(Banco!$H:$H,ROW()))</f>
        <v/>
      </c>
      <c r="I638" t="str">
        <f t="shared" si="387"/>
        <v/>
      </c>
      <c r="J638" s="10" t="str">
        <f t="shared" si="388"/>
        <v/>
      </c>
      <c r="K638" s="11" t="str">
        <f t="shared" si="389"/>
        <v>—</v>
      </c>
      <c r="L638" t="str">
        <f t="shared" si="390"/>
        <v/>
      </c>
      <c r="M638" s="11" t="str">
        <f t="shared" si="391"/>
        <v>—</v>
      </c>
      <c r="N638" t="str">
        <f t="shared" si="392"/>
        <v/>
      </c>
      <c r="O638" s="11" t="str">
        <f t="shared" si="393"/>
        <v>—</v>
      </c>
      <c r="P638" t="str">
        <f t="shared" si="394"/>
        <v/>
      </c>
      <c r="Q638" s="11" t="str">
        <f t="shared" si="395"/>
        <v>—</v>
      </c>
      <c r="R638" t="str">
        <f t="shared" si="396"/>
        <v/>
      </c>
      <c r="S638" t="str">
        <f t="shared" si="397"/>
        <v/>
      </c>
      <c r="T638" t="str">
        <f t="shared" si="398"/>
        <v/>
      </c>
      <c r="U638" t="str">
        <f t="shared" si="399"/>
        <v/>
      </c>
      <c r="V638" t="str">
        <f t="shared" si="400"/>
        <v/>
      </c>
      <c r="W638" t="str">
        <f t="shared" si="401"/>
        <v/>
      </c>
      <c r="X638" t="str">
        <f t="shared" si="402"/>
        <v/>
      </c>
      <c r="Y638" t="str">
        <f t="shared" si="403"/>
        <v/>
      </c>
      <c r="Z638" t="str">
        <f t="shared" si="404"/>
        <v/>
      </c>
      <c r="AA638" t="str">
        <f t="shared" si="405"/>
        <v/>
      </c>
      <c r="AB638" t="str">
        <f t="shared" si="406"/>
        <v/>
      </c>
      <c r="AC638" t="str">
        <f t="shared" si="407"/>
        <v/>
      </c>
      <c r="AD638" t="str">
        <f t="shared" si="408"/>
        <v/>
      </c>
      <c r="AE638" t="str">
        <f t="shared" si="409"/>
        <v/>
      </c>
      <c r="AF638" t="str">
        <f t="shared" si="410"/>
        <v/>
      </c>
      <c r="AG638" t="str">
        <f t="shared" si="411"/>
        <v/>
      </c>
      <c r="AH638" t="str">
        <f t="shared" si="412"/>
        <v/>
      </c>
      <c r="AI638" t="str">
        <f t="shared" si="413"/>
        <v/>
      </c>
      <c r="AJ638" t="str">
        <f t="shared" si="414"/>
        <v/>
      </c>
      <c r="AK638" t="str">
        <f t="shared" si="415"/>
        <v/>
      </c>
      <c r="AL638" t="str">
        <f t="shared" si="416"/>
        <v/>
      </c>
      <c r="AM638" t="str">
        <f t="shared" si="417"/>
        <v/>
      </c>
      <c r="AN638" t="str">
        <f t="shared" si="418"/>
        <v/>
      </c>
      <c r="AO638" t="str">
        <f t="shared" si="419"/>
        <v/>
      </c>
      <c r="AP638" t="str">
        <f t="shared" si="420"/>
        <v/>
      </c>
      <c r="AQ638" t="str">
        <f t="shared" si="421"/>
        <v/>
      </c>
      <c r="AR638" t="str">
        <f t="shared" si="422"/>
        <v/>
      </c>
      <c r="AS638" t="str">
        <f t="shared" si="423"/>
        <v/>
      </c>
      <c r="AT638" t="str">
        <f t="shared" si="424"/>
        <v/>
      </c>
      <c r="AU638" t="str">
        <f t="shared" si="425"/>
        <v/>
      </c>
      <c r="AV638" t="str">
        <f t="shared" si="426"/>
        <v/>
      </c>
      <c r="AW638" t="str">
        <f t="shared" si="427"/>
        <v/>
      </c>
      <c r="AX638" t="str">
        <f t="shared" si="428"/>
        <v/>
      </c>
      <c r="AY638" t="str">
        <f t="shared" si="429"/>
        <v/>
      </c>
      <c r="AZ638" t="str">
        <f>IF(OR($A638="",$A638&lt;&gt;Ficha!$C$4),"",COUNTIF($A$2:$A638,Ficha!$C$4))</f>
        <v/>
      </c>
    </row>
    <row r="639" spans="1:52">
      <c r="A639" s="7" t="str">
        <f>IF(INDEX(Banco!$A:$A,ROW())="","",INDEX(Banco!$A:$A,ROW()))</f>
        <v/>
      </c>
      <c r="B639" s="7" t="str">
        <f>IF(INDEX(Banco!$B:$B,ROW())="","",INDEX(Banco!$B:$B,ROW()))</f>
        <v/>
      </c>
      <c r="C639" s="7" t="str">
        <f>IF(INDEX(Banco!$C:$C,ROW())="","",INDEX(Banco!$C:$C,ROW()))</f>
        <v/>
      </c>
      <c r="D639" s="8" t="str">
        <f>IF(INDEX(Banco!$D:$D,ROW())="","",INDEX(Banco!$D:$D,ROW()))</f>
        <v/>
      </c>
      <c r="E639" s="8" t="str">
        <f>IF(INDEX(Banco!$E:$E,ROW())="","",INDEX(Banco!$E:$E,ROW()))</f>
        <v/>
      </c>
      <c r="F639" s="9" t="str">
        <f>IF(INDEX(Banco!$F:$F,ROW())="","",INDEX(Banco!$F:$F,ROW()))</f>
        <v/>
      </c>
      <c r="G639" s="9" t="str">
        <f>IF(INDEX(Banco!$G:$G,ROW())="","",INDEX(Banco!$G:$G,ROW()))</f>
        <v/>
      </c>
      <c r="H639" s="7" t="str">
        <f>IF(INDEX(Banco!$H:$H,ROW())="","",INDEX(Banco!$H:$H,ROW()))</f>
        <v/>
      </c>
      <c r="I639" t="str">
        <f t="shared" si="387"/>
        <v/>
      </c>
      <c r="J639" s="10" t="str">
        <f t="shared" si="388"/>
        <v/>
      </c>
      <c r="K639" s="11" t="str">
        <f t="shared" si="389"/>
        <v>—</v>
      </c>
      <c r="L639" t="str">
        <f t="shared" si="390"/>
        <v/>
      </c>
      <c r="M639" s="11" t="str">
        <f t="shared" si="391"/>
        <v>—</v>
      </c>
      <c r="N639" t="str">
        <f t="shared" si="392"/>
        <v/>
      </c>
      <c r="O639" s="11" t="str">
        <f t="shared" si="393"/>
        <v>—</v>
      </c>
      <c r="P639" t="str">
        <f t="shared" si="394"/>
        <v/>
      </c>
      <c r="Q639" s="11" t="str">
        <f t="shared" si="395"/>
        <v>—</v>
      </c>
      <c r="R639" t="str">
        <f t="shared" si="396"/>
        <v/>
      </c>
      <c r="S639" t="str">
        <f t="shared" si="397"/>
        <v/>
      </c>
      <c r="T639" t="str">
        <f t="shared" si="398"/>
        <v/>
      </c>
      <c r="U639" t="str">
        <f t="shared" si="399"/>
        <v/>
      </c>
      <c r="V639" t="str">
        <f t="shared" si="400"/>
        <v/>
      </c>
      <c r="W639" t="str">
        <f t="shared" si="401"/>
        <v/>
      </c>
      <c r="X639" t="str">
        <f t="shared" si="402"/>
        <v/>
      </c>
      <c r="Y639" t="str">
        <f t="shared" si="403"/>
        <v/>
      </c>
      <c r="Z639" t="str">
        <f t="shared" si="404"/>
        <v/>
      </c>
      <c r="AA639" t="str">
        <f t="shared" si="405"/>
        <v/>
      </c>
      <c r="AB639" t="str">
        <f t="shared" si="406"/>
        <v/>
      </c>
      <c r="AC639" t="str">
        <f t="shared" si="407"/>
        <v/>
      </c>
      <c r="AD639" t="str">
        <f t="shared" si="408"/>
        <v/>
      </c>
      <c r="AE639" t="str">
        <f t="shared" si="409"/>
        <v/>
      </c>
      <c r="AF639" t="str">
        <f t="shared" si="410"/>
        <v/>
      </c>
      <c r="AG639" t="str">
        <f t="shared" si="411"/>
        <v/>
      </c>
      <c r="AH639" t="str">
        <f t="shared" si="412"/>
        <v/>
      </c>
      <c r="AI639" t="str">
        <f t="shared" si="413"/>
        <v/>
      </c>
      <c r="AJ639" t="str">
        <f t="shared" si="414"/>
        <v/>
      </c>
      <c r="AK639" t="str">
        <f t="shared" si="415"/>
        <v/>
      </c>
      <c r="AL639" t="str">
        <f t="shared" si="416"/>
        <v/>
      </c>
      <c r="AM639" t="str">
        <f t="shared" si="417"/>
        <v/>
      </c>
      <c r="AN639" t="str">
        <f t="shared" si="418"/>
        <v/>
      </c>
      <c r="AO639" t="str">
        <f t="shared" si="419"/>
        <v/>
      </c>
      <c r="AP639" t="str">
        <f t="shared" si="420"/>
        <v/>
      </c>
      <c r="AQ639" t="str">
        <f t="shared" si="421"/>
        <v/>
      </c>
      <c r="AR639" t="str">
        <f t="shared" si="422"/>
        <v/>
      </c>
      <c r="AS639" t="str">
        <f t="shared" si="423"/>
        <v/>
      </c>
      <c r="AT639" t="str">
        <f t="shared" si="424"/>
        <v/>
      </c>
      <c r="AU639" t="str">
        <f t="shared" si="425"/>
        <v/>
      </c>
      <c r="AV639" t="str">
        <f t="shared" si="426"/>
        <v/>
      </c>
      <c r="AW639" t="str">
        <f t="shared" si="427"/>
        <v/>
      </c>
      <c r="AX639" t="str">
        <f t="shared" si="428"/>
        <v/>
      </c>
      <c r="AY639" t="str">
        <f t="shared" si="429"/>
        <v/>
      </c>
      <c r="AZ639" t="str">
        <f>IF(OR($A639="",$A639&lt;&gt;Ficha!$C$4),"",COUNTIF($A$2:$A639,Ficha!$C$4))</f>
        <v/>
      </c>
    </row>
    <row r="640" spans="1:52">
      <c r="A640" s="7" t="str">
        <f>IF(INDEX(Banco!$A:$A,ROW())="","",INDEX(Banco!$A:$A,ROW()))</f>
        <v/>
      </c>
      <c r="B640" s="7" t="str">
        <f>IF(INDEX(Banco!$B:$B,ROW())="","",INDEX(Banco!$B:$B,ROW()))</f>
        <v/>
      </c>
      <c r="C640" s="7" t="str">
        <f>IF(INDEX(Banco!$C:$C,ROW())="","",INDEX(Banco!$C:$C,ROW()))</f>
        <v/>
      </c>
      <c r="D640" s="8" t="str">
        <f>IF(INDEX(Banco!$D:$D,ROW())="","",INDEX(Banco!$D:$D,ROW()))</f>
        <v/>
      </c>
      <c r="E640" s="8" t="str">
        <f>IF(INDEX(Banco!$E:$E,ROW())="","",INDEX(Banco!$E:$E,ROW()))</f>
        <v/>
      </c>
      <c r="F640" s="9" t="str">
        <f>IF(INDEX(Banco!$F:$F,ROW())="","",INDEX(Banco!$F:$F,ROW()))</f>
        <v/>
      </c>
      <c r="G640" s="9" t="str">
        <f>IF(INDEX(Banco!$G:$G,ROW())="","",INDEX(Banco!$G:$G,ROW()))</f>
        <v/>
      </c>
      <c r="H640" s="7" t="str">
        <f>IF(INDEX(Banco!$H:$H,ROW())="","",INDEX(Banco!$H:$H,ROW()))</f>
        <v/>
      </c>
      <c r="I640" t="str">
        <f t="shared" si="387"/>
        <v/>
      </c>
      <c r="J640" s="10" t="str">
        <f t="shared" si="388"/>
        <v/>
      </c>
      <c r="K640" s="11" t="str">
        <f t="shared" si="389"/>
        <v>—</v>
      </c>
      <c r="L640" t="str">
        <f t="shared" si="390"/>
        <v/>
      </c>
      <c r="M640" s="11" t="str">
        <f t="shared" si="391"/>
        <v>—</v>
      </c>
      <c r="N640" t="str">
        <f t="shared" si="392"/>
        <v/>
      </c>
      <c r="O640" s="11" t="str">
        <f t="shared" si="393"/>
        <v>—</v>
      </c>
      <c r="P640" t="str">
        <f t="shared" si="394"/>
        <v/>
      </c>
      <c r="Q640" s="11" t="str">
        <f t="shared" si="395"/>
        <v>—</v>
      </c>
      <c r="R640" t="str">
        <f t="shared" si="396"/>
        <v/>
      </c>
      <c r="S640" t="str">
        <f t="shared" si="397"/>
        <v/>
      </c>
      <c r="T640" t="str">
        <f t="shared" si="398"/>
        <v/>
      </c>
      <c r="U640" t="str">
        <f t="shared" si="399"/>
        <v/>
      </c>
      <c r="V640" t="str">
        <f t="shared" si="400"/>
        <v/>
      </c>
      <c r="W640" t="str">
        <f t="shared" si="401"/>
        <v/>
      </c>
      <c r="X640" t="str">
        <f t="shared" si="402"/>
        <v/>
      </c>
      <c r="Y640" t="str">
        <f t="shared" si="403"/>
        <v/>
      </c>
      <c r="Z640" t="str">
        <f t="shared" si="404"/>
        <v/>
      </c>
      <c r="AA640" t="str">
        <f t="shared" si="405"/>
        <v/>
      </c>
      <c r="AB640" t="str">
        <f t="shared" si="406"/>
        <v/>
      </c>
      <c r="AC640" t="str">
        <f t="shared" si="407"/>
        <v/>
      </c>
      <c r="AD640" t="str">
        <f t="shared" si="408"/>
        <v/>
      </c>
      <c r="AE640" t="str">
        <f t="shared" si="409"/>
        <v/>
      </c>
      <c r="AF640" t="str">
        <f t="shared" si="410"/>
        <v/>
      </c>
      <c r="AG640" t="str">
        <f t="shared" si="411"/>
        <v/>
      </c>
      <c r="AH640" t="str">
        <f t="shared" si="412"/>
        <v/>
      </c>
      <c r="AI640" t="str">
        <f t="shared" si="413"/>
        <v/>
      </c>
      <c r="AJ640" t="str">
        <f t="shared" si="414"/>
        <v/>
      </c>
      <c r="AK640" t="str">
        <f t="shared" si="415"/>
        <v/>
      </c>
      <c r="AL640" t="str">
        <f t="shared" si="416"/>
        <v/>
      </c>
      <c r="AM640" t="str">
        <f t="shared" si="417"/>
        <v/>
      </c>
      <c r="AN640" t="str">
        <f t="shared" si="418"/>
        <v/>
      </c>
      <c r="AO640" t="str">
        <f t="shared" si="419"/>
        <v/>
      </c>
      <c r="AP640" t="str">
        <f t="shared" si="420"/>
        <v/>
      </c>
      <c r="AQ640" t="str">
        <f t="shared" si="421"/>
        <v/>
      </c>
      <c r="AR640" t="str">
        <f t="shared" si="422"/>
        <v/>
      </c>
      <c r="AS640" t="str">
        <f t="shared" si="423"/>
        <v/>
      </c>
      <c r="AT640" t="str">
        <f t="shared" si="424"/>
        <v/>
      </c>
      <c r="AU640" t="str">
        <f t="shared" si="425"/>
        <v/>
      </c>
      <c r="AV640" t="str">
        <f t="shared" si="426"/>
        <v/>
      </c>
      <c r="AW640" t="str">
        <f t="shared" si="427"/>
        <v/>
      </c>
      <c r="AX640" t="str">
        <f t="shared" si="428"/>
        <v/>
      </c>
      <c r="AY640" t="str">
        <f t="shared" si="429"/>
        <v/>
      </c>
      <c r="AZ640" t="str">
        <f>IF(OR($A640="",$A640&lt;&gt;Ficha!$C$4),"",COUNTIF($A$2:$A640,Ficha!$C$4))</f>
        <v/>
      </c>
    </row>
    <row r="641" spans="1:52">
      <c r="A641" s="7" t="str">
        <f>IF(INDEX(Banco!$A:$A,ROW())="","",INDEX(Banco!$A:$A,ROW()))</f>
        <v/>
      </c>
      <c r="B641" s="7" t="str">
        <f>IF(INDEX(Banco!$B:$B,ROW())="","",INDEX(Banco!$B:$B,ROW()))</f>
        <v/>
      </c>
      <c r="C641" s="7" t="str">
        <f>IF(INDEX(Banco!$C:$C,ROW())="","",INDEX(Banco!$C:$C,ROW()))</f>
        <v/>
      </c>
      <c r="D641" s="8" t="str">
        <f>IF(INDEX(Banco!$D:$D,ROW())="","",INDEX(Banco!$D:$D,ROW()))</f>
        <v/>
      </c>
      <c r="E641" s="8" t="str">
        <f>IF(INDEX(Banco!$E:$E,ROW())="","",INDEX(Banco!$E:$E,ROW()))</f>
        <v/>
      </c>
      <c r="F641" s="9" t="str">
        <f>IF(INDEX(Banco!$F:$F,ROW())="","",INDEX(Banco!$F:$F,ROW()))</f>
        <v/>
      </c>
      <c r="G641" s="9" t="str">
        <f>IF(INDEX(Banco!$G:$G,ROW())="","",INDEX(Banco!$G:$G,ROW()))</f>
        <v/>
      </c>
      <c r="H641" s="7" t="str">
        <f>IF(INDEX(Banco!$H:$H,ROW())="","",INDEX(Banco!$H:$H,ROW()))</f>
        <v/>
      </c>
      <c r="I641" t="str">
        <f t="shared" si="387"/>
        <v/>
      </c>
      <c r="J641" s="10" t="str">
        <f t="shared" si="388"/>
        <v/>
      </c>
      <c r="K641" s="11" t="str">
        <f t="shared" si="389"/>
        <v>—</v>
      </c>
      <c r="L641" t="str">
        <f t="shared" si="390"/>
        <v/>
      </c>
      <c r="M641" s="11" t="str">
        <f t="shared" si="391"/>
        <v>—</v>
      </c>
      <c r="N641" t="str">
        <f t="shared" si="392"/>
        <v/>
      </c>
      <c r="O641" s="11" t="str">
        <f t="shared" si="393"/>
        <v>—</v>
      </c>
      <c r="P641" t="str">
        <f t="shared" si="394"/>
        <v/>
      </c>
      <c r="Q641" s="11" t="str">
        <f t="shared" si="395"/>
        <v>—</v>
      </c>
      <c r="R641" t="str">
        <f t="shared" si="396"/>
        <v/>
      </c>
      <c r="S641" t="str">
        <f t="shared" si="397"/>
        <v/>
      </c>
      <c r="T641" t="str">
        <f t="shared" si="398"/>
        <v/>
      </c>
      <c r="U641" t="str">
        <f t="shared" si="399"/>
        <v/>
      </c>
      <c r="V641" t="str">
        <f t="shared" si="400"/>
        <v/>
      </c>
      <c r="W641" t="str">
        <f t="shared" si="401"/>
        <v/>
      </c>
      <c r="X641" t="str">
        <f t="shared" si="402"/>
        <v/>
      </c>
      <c r="Y641" t="str">
        <f t="shared" si="403"/>
        <v/>
      </c>
      <c r="Z641" t="str">
        <f t="shared" si="404"/>
        <v/>
      </c>
      <c r="AA641" t="str">
        <f t="shared" si="405"/>
        <v/>
      </c>
      <c r="AB641" t="str">
        <f t="shared" si="406"/>
        <v/>
      </c>
      <c r="AC641" t="str">
        <f t="shared" si="407"/>
        <v/>
      </c>
      <c r="AD641" t="str">
        <f t="shared" si="408"/>
        <v/>
      </c>
      <c r="AE641" t="str">
        <f t="shared" si="409"/>
        <v/>
      </c>
      <c r="AF641" t="str">
        <f t="shared" si="410"/>
        <v/>
      </c>
      <c r="AG641" t="str">
        <f t="shared" si="411"/>
        <v/>
      </c>
      <c r="AH641" t="str">
        <f t="shared" si="412"/>
        <v/>
      </c>
      <c r="AI641" t="str">
        <f t="shared" si="413"/>
        <v/>
      </c>
      <c r="AJ641" t="str">
        <f t="shared" si="414"/>
        <v/>
      </c>
      <c r="AK641" t="str">
        <f t="shared" si="415"/>
        <v/>
      </c>
      <c r="AL641" t="str">
        <f t="shared" si="416"/>
        <v/>
      </c>
      <c r="AM641" t="str">
        <f t="shared" si="417"/>
        <v/>
      </c>
      <c r="AN641" t="str">
        <f t="shared" si="418"/>
        <v/>
      </c>
      <c r="AO641" t="str">
        <f t="shared" si="419"/>
        <v/>
      </c>
      <c r="AP641" t="str">
        <f t="shared" si="420"/>
        <v/>
      </c>
      <c r="AQ641" t="str">
        <f t="shared" si="421"/>
        <v/>
      </c>
      <c r="AR641" t="str">
        <f t="shared" si="422"/>
        <v/>
      </c>
      <c r="AS641" t="str">
        <f t="shared" si="423"/>
        <v/>
      </c>
      <c r="AT641" t="str">
        <f t="shared" si="424"/>
        <v/>
      </c>
      <c r="AU641" t="str">
        <f t="shared" si="425"/>
        <v/>
      </c>
      <c r="AV641" t="str">
        <f t="shared" si="426"/>
        <v/>
      </c>
      <c r="AW641" t="str">
        <f t="shared" si="427"/>
        <v/>
      </c>
      <c r="AX641" t="str">
        <f t="shared" si="428"/>
        <v/>
      </c>
      <c r="AY641" t="str">
        <f t="shared" si="429"/>
        <v/>
      </c>
      <c r="AZ641" t="str">
        <f>IF(OR($A641="",$A641&lt;&gt;Ficha!$C$4),"",COUNTIF($A$2:$A641,Ficha!$C$4))</f>
        <v/>
      </c>
    </row>
    <row r="642" spans="1:52">
      <c r="A642" s="7" t="str">
        <f>IF(INDEX(Banco!$A:$A,ROW())="","",INDEX(Banco!$A:$A,ROW()))</f>
        <v/>
      </c>
      <c r="B642" s="7" t="str">
        <f>IF(INDEX(Banco!$B:$B,ROW())="","",INDEX(Banco!$B:$B,ROW()))</f>
        <v/>
      </c>
      <c r="C642" s="7" t="str">
        <f>IF(INDEX(Banco!$C:$C,ROW())="","",INDEX(Banco!$C:$C,ROW()))</f>
        <v/>
      </c>
      <c r="D642" s="8" t="str">
        <f>IF(INDEX(Banco!$D:$D,ROW())="","",INDEX(Banco!$D:$D,ROW()))</f>
        <v/>
      </c>
      <c r="E642" s="8" t="str">
        <f>IF(INDEX(Banco!$E:$E,ROW())="","",INDEX(Banco!$E:$E,ROW()))</f>
        <v/>
      </c>
      <c r="F642" s="9" t="str">
        <f>IF(INDEX(Banco!$F:$F,ROW())="","",INDEX(Banco!$F:$F,ROW()))</f>
        <v/>
      </c>
      <c r="G642" s="9" t="str">
        <f>IF(INDEX(Banco!$G:$G,ROW())="","",INDEX(Banco!$G:$G,ROW()))</f>
        <v/>
      </c>
      <c r="H642" s="7" t="str">
        <f>IF(INDEX(Banco!$H:$H,ROW())="","",INDEX(Banco!$H:$H,ROW()))</f>
        <v/>
      </c>
      <c r="I642" t="str">
        <f t="shared" ref="I642:I705" si="430">IF($T642="","",INT($T642/12)&amp;"a "&amp;MOD($T642,12)&amp;"m")</f>
        <v/>
      </c>
      <c r="J642" s="10" t="str">
        <f t="shared" ref="J642:J705" si="431">IF(OR($F642="",$G642=""),"",ROUND($F642/($G642/100)^2,2))</f>
        <v/>
      </c>
      <c r="K642" s="11" t="str">
        <f t="shared" ref="K642:K705" si="432">IF(OR($S642="",$J642="",$T642="",$T642&lt;0,$T642&gt;228,$Y642=""),"—",ROUND(IF(ABS($AB642)&lt;=3,$AB642,IF($AB642&gt;3,3+($J642-$AD642)/($AD642-$AC642),-3+($J642-$AF642)/($AE642-$AF642))),2))</f>
        <v>—</v>
      </c>
      <c r="L642" t="str">
        <f t="shared" ref="L642:L705" si="433">IF(OR($K642="",$K642="—"),"",IF($T642&lt;=60,IF($K642&lt;-3,"Magreza acentuada",IF($K642&lt;-2,"Magreza",IF($K642&lt;=1,"Eutrofia",IF($K642&lt;=2,"Risco de sobrepeso",IF($K642&lt;=3,"Sobrepeso","Obesidade"))))),IF($K642&lt;-3,"Magreza acentuada",IF($K642&lt;-2,"Magreza",IF($K642&lt;=1,"Eutrofia",IF($K642&lt;=2,"Sobrepeso",IF($K642&lt;=3,"Obesidade","Obesidade grave")))))))</f>
        <v/>
      </c>
      <c r="M642" s="11" t="str">
        <f t="shared" ref="M642:M705" si="434">IF(OR($S642="",$V642="",$T642="",$T642&lt;0,$T642&gt;228,$AG642=""),"—",ROUND(IF($AG642=0,LN($V642/$AH642)/$AI642,((($V642/$AH642)^$AG642)-1)/($AG642*$AI642)),2))</f>
        <v>—</v>
      </c>
      <c r="N642" t="str">
        <f t="shared" ref="N642:N705" si="435">IF(OR($M642="",$M642="—"),"",IF($M642&lt;-3,"Muito baixa",IF($M642&lt;-2,"Baixa","Adequada")))</f>
        <v/>
      </c>
      <c r="O642" s="11" t="str">
        <f t="shared" ref="O642:O705" si="436">IF(OR($S642="",$F642="",$T642="",$T642&lt;0,$T642&gt;120,$AJ642=""),"—",ROUND(IF(ABS($AM642)&lt;=3,$AM642,IF($AM642&gt;3,3+($F642-$AO642)/($AO642-$AN642),-3+($F642-$AQ642)/($AP642-$AQ642))),2))</f>
        <v>—</v>
      </c>
      <c r="P642" t="str">
        <f t="shared" ref="P642:P705" si="437">IF(OR($O642="",$O642="—"),"",IF($O642&lt;-3,"Muito baixo",IF($O642&lt;-2,"Baixo",IF($O642&lt;=2,"Adequado","Elevado"))))</f>
        <v/>
      </c>
      <c r="Q642" s="11" t="str">
        <f t="shared" ref="Q642:Q705" si="438">IF(OR($S642="",$F642="",$T642="",$T642&lt;0,$T642&gt;60,$AR642=""),"—",ROUND(IF(ABS($AU642)&lt;=3,$AU642,IF($AU642&gt;3,3+($F642-$AW642)/($AW642-$AV642),-3+($F642-$AY642)/($AX642-$AY642))),2))</f>
        <v>—</v>
      </c>
      <c r="R642" t="str">
        <f t="shared" ref="R642:R705" si="439">IF(OR($Q642="",$Q642="—"),"",IF($Q642&lt;-3,"Magreza acentuada",IF($Q642&lt;-2,"Magreza",IF($Q642&lt;=1,"Eutrofia",IF($Q642&lt;=2,"Risco de sobrepeso",IF($Q642&lt;=3,"Sobrepeso","Obesidade"))))))</f>
        <v/>
      </c>
      <c r="S642" t="str">
        <f t="shared" ref="S642:S705" si="440">IF($C642="","",IF(UPPER(LEFT($C642,1))="M",1,IF(UPPER(LEFT($C642,1))="F",2,"")))</f>
        <v/>
      </c>
      <c r="T642" t="str">
        <f t="shared" ref="T642:T705" si="441">IF(OR($D642="",$E642=""),"",DATEDIF($D642,$E642,"m"))</f>
        <v/>
      </c>
      <c r="U642" t="str">
        <f t="shared" ref="U642:U705" si="442">IF(OR($D642="",$E642=""),"",$E642-$D642)</f>
        <v/>
      </c>
      <c r="V642" t="str">
        <f t="shared" ref="V642:V705" si="443">IF(OR($G642="",$T642=""),"",IF($T642&lt;24,IF(LEFT(LOWER($H642),4)="em p",$G642+0.7,$G642),IF(LEFT(LOWER($H642),4)="deit",$G642-0.7,$G642)))</f>
        <v/>
      </c>
      <c r="W642" t="str">
        <f t="shared" ref="W642:W705" si="444">IF(OR($S642="",$T642=""),"",$S642*1000000+IF($T642&lt;=60,$U642,$T642))</f>
        <v/>
      </c>
      <c r="X642" t="str">
        <f t="shared" ref="X642:X705" si="445">IF(OR($S642="",$V642="",$T642&gt;60,$T642=""),"",$S642*1000000+ROUND($V642*10,0))</f>
        <v/>
      </c>
      <c r="Y642" t="str">
        <f t="shared" ref="Y642:Y705" si="446">IF($W642="","",IFERROR(INDEX(IF($T642&lt;=60,imc05_l,imc519_l),MATCH($W642,IF($T642&lt;=60,imc05_k,imc519_k),1)),""))</f>
        <v/>
      </c>
      <c r="Z642" t="str">
        <f t="shared" ref="Z642:Z705" si="447">IF($W642="","",IFERROR(INDEX(IF($T642&lt;=60,imc05_m,imc519_m),MATCH($W642,IF($T642&lt;=60,imc05_k,imc519_k),1)),""))</f>
        <v/>
      </c>
      <c r="AA642" t="str">
        <f t="shared" ref="AA642:AA705" si="448">IF($W642="","",IFERROR(INDEX(IF($T642&lt;=60,imc05_s,imc519_s),MATCH($W642,IF($T642&lt;=60,imc05_k,imc519_k),1)),""))</f>
        <v/>
      </c>
      <c r="AB642" t="str">
        <f t="shared" ref="AB642:AB705" si="449">IF($Y642="","",IF($Y642=0,LN($J642/$Z642)/$AA642,((($J642/$Z642)^$Y642)-1)/($Y642*$AA642)))</f>
        <v/>
      </c>
      <c r="AC642" t="str">
        <f t="shared" ref="AC642:AC705" si="450">IF($Y642="","",IF($Y642=0,$Z642*EXP($AA642*2),$Z642*(1+$Y642*$AA642*2)^(1/$Y642)))</f>
        <v/>
      </c>
      <c r="AD642" t="str">
        <f t="shared" ref="AD642:AD705" si="451">IF($Y642="","",IF($Y642=0,$Z642*EXP($AA642*3),$Z642*(1+$Y642*$AA642*3)^(1/$Y642)))</f>
        <v/>
      </c>
      <c r="AE642" t="str">
        <f t="shared" ref="AE642:AE705" si="452">IF($Y642="","",IF($Y642=0,$Z642*EXP($AA642*-2),$Z642*(1+$Y642*$AA642*-2)^(1/$Y642)))</f>
        <v/>
      </c>
      <c r="AF642" t="str">
        <f t="shared" ref="AF642:AF705" si="453">IF($Y642="","",IF($Y642=0,$Z642*EXP($AA642*-3),$Z642*(1+$Y642*$AA642*-3)^(1/$Y642)))</f>
        <v/>
      </c>
      <c r="AG642" t="str">
        <f t="shared" ref="AG642:AG705" si="454">IF($W642="","",IFERROR(INDEX(IF($T642&lt;=60,est05_l,est519_l),MATCH($W642,IF($T642&lt;=60,est05_k,est519_k),1)),""))</f>
        <v/>
      </c>
      <c r="AH642" t="str">
        <f t="shared" ref="AH642:AH705" si="455">IF($W642="","",IFERROR(INDEX(IF($T642&lt;=60,est05_m,est519_m),MATCH($W642,IF($T642&lt;=60,est05_k,est519_k),1)),""))</f>
        <v/>
      </c>
      <c r="AI642" t="str">
        <f t="shared" ref="AI642:AI705" si="456">IF($W642="","",IFERROR(INDEX(IF($T642&lt;=60,est05_s,est519_s),MATCH($W642,IF($T642&lt;=60,est05_k,est519_k),1)),""))</f>
        <v/>
      </c>
      <c r="AJ642" t="str">
        <f t="shared" ref="AJ642:AJ705" si="457">IF($W642="","",IFERROR(INDEX(IF($T642&lt;=60,peso05_l,peso510_l),MATCH($W642,IF($T642&lt;=60,peso05_k,peso510_k),1)),""))</f>
        <v/>
      </c>
      <c r="AK642" t="str">
        <f t="shared" ref="AK642:AK705" si="458">IF($W642="","",IFERROR(INDEX(IF($T642&lt;=60,peso05_m,peso510_m),MATCH($W642,IF($T642&lt;=60,peso05_k,peso510_k),1)),""))</f>
        <v/>
      </c>
      <c r="AL642" t="str">
        <f t="shared" ref="AL642:AL705" si="459">IF($W642="","",IFERROR(INDEX(IF($T642&lt;=60,peso05_s,peso510_s),MATCH($W642,IF($T642&lt;=60,peso05_k,peso510_k),1)),""))</f>
        <v/>
      </c>
      <c r="AM642" t="str">
        <f t="shared" ref="AM642:AM705" si="460">IF($AJ642="","",IF($AJ642=0,LN($F642/$AK642)/$AL642,((($F642/$AK642)^$AJ642)-1)/($AJ642*$AL642)))</f>
        <v/>
      </c>
      <c r="AN642" t="str">
        <f t="shared" ref="AN642:AN705" si="461">IF($AJ642="","",IF($AJ642=0,$AK642*EXP($AL642*2),$AK642*(1+$AJ642*$AL642*2)^(1/$AJ642)))</f>
        <v/>
      </c>
      <c r="AO642" t="str">
        <f t="shared" ref="AO642:AO705" si="462">IF($AJ642="","",IF($AJ642=0,$AK642*EXP($AL642*3),$AK642*(1+$AJ642*$AL642*3)^(1/$AJ642)))</f>
        <v/>
      </c>
      <c r="AP642" t="str">
        <f t="shared" ref="AP642:AP705" si="463">IF($AJ642="","",IF($AJ642=0,$AK642*EXP($AL642*-2),$AK642*(1+$AJ642*$AL642*-2)^(1/$AJ642)))</f>
        <v/>
      </c>
      <c r="AQ642" t="str">
        <f t="shared" ref="AQ642:AQ705" si="464">IF($AJ642="","",IF($AJ642=0,$AK642*EXP($AL642*-3),$AK642*(1+$AJ642*$AL642*-3)^(1/$AJ642)))</f>
        <v/>
      </c>
      <c r="AR642" t="str">
        <f t="shared" ref="AR642:AR705" si="465">IF(OR($X642="",$T642&gt;60),"",IFERROR(INDEX(IF($T642&lt;24,pcomp_l,palt_l),MATCH($X642,IF($T642&lt;24,pcomp_k,palt_k),1)),""))</f>
        <v/>
      </c>
      <c r="AS642" t="str">
        <f t="shared" ref="AS642:AS705" si="466">IF(OR($X642="",$T642&gt;60),"",IFERROR(INDEX(IF($T642&lt;24,pcomp_m,palt_m),MATCH($X642,IF($T642&lt;24,pcomp_k,palt_k),1)),""))</f>
        <v/>
      </c>
      <c r="AT642" t="str">
        <f t="shared" ref="AT642:AT705" si="467">IF(OR($X642="",$T642&gt;60),"",IFERROR(INDEX(IF($T642&lt;24,pcomp_s,palt_s),MATCH($X642,IF($T642&lt;24,pcomp_k,palt_k),1)),""))</f>
        <v/>
      </c>
      <c r="AU642" t="str">
        <f t="shared" ref="AU642:AU705" si="468">IF($AR642="","",IF($AR642=0,LN($F642/$AS642)/$AT642,((($F642/$AS642)^$AR642)-1)/($AR642*$AT642)))</f>
        <v/>
      </c>
      <c r="AV642" t="str">
        <f t="shared" ref="AV642:AV705" si="469">IF($AR642="","",IF($AR642=0,$AS642*EXP($AT642*2),$AS642*(1+$AR642*$AT642*2)^(1/$AR642)))</f>
        <v/>
      </c>
      <c r="AW642" t="str">
        <f t="shared" ref="AW642:AW705" si="470">IF($AR642="","",IF($AR642=0,$AS642*EXP($AT642*3),$AS642*(1+$AR642*$AT642*3)^(1/$AR642)))</f>
        <v/>
      </c>
      <c r="AX642" t="str">
        <f t="shared" ref="AX642:AX705" si="471">IF($AR642="","",IF($AR642=0,$AS642*EXP($AT642*-2),$AS642*(1+$AR642*$AT642*-2)^(1/$AR642)))</f>
        <v/>
      </c>
      <c r="AY642" t="str">
        <f t="shared" ref="AY642:AY705" si="472">IF($AR642="","",IF($AR642=0,$AS642*EXP($AT642*-3),$AS642*(1+$AR642*$AT642*-3)^(1/$AR642)))</f>
        <v/>
      </c>
      <c r="AZ642" t="str">
        <f>IF(OR($A642="",$A642&lt;&gt;Ficha!$C$4),"",COUNTIF($A$2:$A642,Ficha!$C$4))</f>
        <v/>
      </c>
    </row>
    <row r="643" spans="1:52">
      <c r="A643" s="7" t="str">
        <f>IF(INDEX(Banco!$A:$A,ROW())="","",INDEX(Banco!$A:$A,ROW()))</f>
        <v/>
      </c>
      <c r="B643" s="7" t="str">
        <f>IF(INDEX(Banco!$B:$B,ROW())="","",INDEX(Banco!$B:$B,ROW()))</f>
        <v/>
      </c>
      <c r="C643" s="7" t="str">
        <f>IF(INDEX(Banco!$C:$C,ROW())="","",INDEX(Banco!$C:$C,ROW()))</f>
        <v/>
      </c>
      <c r="D643" s="8" t="str">
        <f>IF(INDEX(Banco!$D:$D,ROW())="","",INDEX(Banco!$D:$D,ROW()))</f>
        <v/>
      </c>
      <c r="E643" s="8" t="str">
        <f>IF(INDEX(Banco!$E:$E,ROW())="","",INDEX(Banco!$E:$E,ROW()))</f>
        <v/>
      </c>
      <c r="F643" s="9" t="str">
        <f>IF(INDEX(Banco!$F:$F,ROW())="","",INDEX(Banco!$F:$F,ROW()))</f>
        <v/>
      </c>
      <c r="G643" s="9" t="str">
        <f>IF(INDEX(Banco!$G:$G,ROW())="","",INDEX(Banco!$G:$G,ROW()))</f>
        <v/>
      </c>
      <c r="H643" s="7" t="str">
        <f>IF(INDEX(Banco!$H:$H,ROW())="","",INDEX(Banco!$H:$H,ROW()))</f>
        <v/>
      </c>
      <c r="I643" t="str">
        <f t="shared" si="430"/>
        <v/>
      </c>
      <c r="J643" s="10" t="str">
        <f t="shared" si="431"/>
        <v/>
      </c>
      <c r="K643" s="11" t="str">
        <f t="shared" si="432"/>
        <v>—</v>
      </c>
      <c r="L643" t="str">
        <f t="shared" si="433"/>
        <v/>
      </c>
      <c r="M643" s="11" t="str">
        <f t="shared" si="434"/>
        <v>—</v>
      </c>
      <c r="N643" t="str">
        <f t="shared" si="435"/>
        <v/>
      </c>
      <c r="O643" s="11" t="str">
        <f t="shared" si="436"/>
        <v>—</v>
      </c>
      <c r="P643" t="str">
        <f t="shared" si="437"/>
        <v/>
      </c>
      <c r="Q643" s="11" t="str">
        <f t="shared" si="438"/>
        <v>—</v>
      </c>
      <c r="R643" t="str">
        <f t="shared" si="439"/>
        <v/>
      </c>
      <c r="S643" t="str">
        <f t="shared" si="440"/>
        <v/>
      </c>
      <c r="T643" t="str">
        <f t="shared" si="441"/>
        <v/>
      </c>
      <c r="U643" t="str">
        <f t="shared" si="442"/>
        <v/>
      </c>
      <c r="V643" t="str">
        <f t="shared" si="443"/>
        <v/>
      </c>
      <c r="W643" t="str">
        <f t="shared" si="444"/>
        <v/>
      </c>
      <c r="X643" t="str">
        <f t="shared" si="445"/>
        <v/>
      </c>
      <c r="Y643" t="str">
        <f t="shared" si="446"/>
        <v/>
      </c>
      <c r="Z643" t="str">
        <f t="shared" si="447"/>
        <v/>
      </c>
      <c r="AA643" t="str">
        <f t="shared" si="448"/>
        <v/>
      </c>
      <c r="AB643" t="str">
        <f t="shared" si="449"/>
        <v/>
      </c>
      <c r="AC643" t="str">
        <f t="shared" si="450"/>
        <v/>
      </c>
      <c r="AD643" t="str">
        <f t="shared" si="451"/>
        <v/>
      </c>
      <c r="AE643" t="str">
        <f t="shared" si="452"/>
        <v/>
      </c>
      <c r="AF643" t="str">
        <f t="shared" si="453"/>
        <v/>
      </c>
      <c r="AG643" t="str">
        <f t="shared" si="454"/>
        <v/>
      </c>
      <c r="AH643" t="str">
        <f t="shared" si="455"/>
        <v/>
      </c>
      <c r="AI643" t="str">
        <f t="shared" si="456"/>
        <v/>
      </c>
      <c r="AJ643" t="str">
        <f t="shared" si="457"/>
        <v/>
      </c>
      <c r="AK643" t="str">
        <f t="shared" si="458"/>
        <v/>
      </c>
      <c r="AL643" t="str">
        <f t="shared" si="459"/>
        <v/>
      </c>
      <c r="AM643" t="str">
        <f t="shared" si="460"/>
        <v/>
      </c>
      <c r="AN643" t="str">
        <f t="shared" si="461"/>
        <v/>
      </c>
      <c r="AO643" t="str">
        <f t="shared" si="462"/>
        <v/>
      </c>
      <c r="AP643" t="str">
        <f t="shared" si="463"/>
        <v/>
      </c>
      <c r="AQ643" t="str">
        <f t="shared" si="464"/>
        <v/>
      </c>
      <c r="AR643" t="str">
        <f t="shared" si="465"/>
        <v/>
      </c>
      <c r="AS643" t="str">
        <f t="shared" si="466"/>
        <v/>
      </c>
      <c r="AT643" t="str">
        <f t="shared" si="467"/>
        <v/>
      </c>
      <c r="AU643" t="str">
        <f t="shared" si="468"/>
        <v/>
      </c>
      <c r="AV643" t="str">
        <f t="shared" si="469"/>
        <v/>
      </c>
      <c r="AW643" t="str">
        <f t="shared" si="470"/>
        <v/>
      </c>
      <c r="AX643" t="str">
        <f t="shared" si="471"/>
        <v/>
      </c>
      <c r="AY643" t="str">
        <f t="shared" si="472"/>
        <v/>
      </c>
      <c r="AZ643" t="str">
        <f>IF(OR($A643="",$A643&lt;&gt;Ficha!$C$4),"",COUNTIF($A$2:$A643,Ficha!$C$4))</f>
        <v/>
      </c>
    </row>
    <row r="644" spans="1:52">
      <c r="A644" s="7" t="str">
        <f>IF(INDEX(Banco!$A:$A,ROW())="","",INDEX(Banco!$A:$A,ROW()))</f>
        <v/>
      </c>
      <c r="B644" s="7" t="str">
        <f>IF(INDEX(Banco!$B:$B,ROW())="","",INDEX(Banco!$B:$B,ROW()))</f>
        <v/>
      </c>
      <c r="C644" s="7" t="str">
        <f>IF(INDEX(Banco!$C:$C,ROW())="","",INDEX(Banco!$C:$C,ROW()))</f>
        <v/>
      </c>
      <c r="D644" s="8" t="str">
        <f>IF(INDEX(Banco!$D:$D,ROW())="","",INDEX(Banco!$D:$D,ROW()))</f>
        <v/>
      </c>
      <c r="E644" s="8" t="str">
        <f>IF(INDEX(Banco!$E:$E,ROW())="","",INDEX(Banco!$E:$E,ROW()))</f>
        <v/>
      </c>
      <c r="F644" s="9" t="str">
        <f>IF(INDEX(Banco!$F:$F,ROW())="","",INDEX(Banco!$F:$F,ROW()))</f>
        <v/>
      </c>
      <c r="G644" s="9" t="str">
        <f>IF(INDEX(Banco!$G:$G,ROW())="","",INDEX(Banco!$G:$G,ROW()))</f>
        <v/>
      </c>
      <c r="H644" s="7" t="str">
        <f>IF(INDEX(Banco!$H:$H,ROW())="","",INDEX(Banco!$H:$H,ROW()))</f>
        <v/>
      </c>
      <c r="I644" t="str">
        <f t="shared" si="430"/>
        <v/>
      </c>
      <c r="J644" s="10" t="str">
        <f t="shared" si="431"/>
        <v/>
      </c>
      <c r="K644" s="11" t="str">
        <f t="shared" si="432"/>
        <v>—</v>
      </c>
      <c r="L644" t="str">
        <f t="shared" si="433"/>
        <v/>
      </c>
      <c r="M644" s="11" t="str">
        <f t="shared" si="434"/>
        <v>—</v>
      </c>
      <c r="N644" t="str">
        <f t="shared" si="435"/>
        <v/>
      </c>
      <c r="O644" s="11" t="str">
        <f t="shared" si="436"/>
        <v>—</v>
      </c>
      <c r="P644" t="str">
        <f t="shared" si="437"/>
        <v/>
      </c>
      <c r="Q644" s="11" t="str">
        <f t="shared" si="438"/>
        <v>—</v>
      </c>
      <c r="R644" t="str">
        <f t="shared" si="439"/>
        <v/>
      </c>
      <c r="S644" t="str">
        <f t="shared" si="440"/>
        <v/>
      </c>
      <c r="T644" t="str">
        <f t="shared" si="441"/>
        <v/>
      </c>
      <c r="U644" t="str">
        <f t="shared" si="442"/>
        <v/>
      </c>
      <c r="V644" t="str">
        <f t="shared" si="443"/>
        <v/>
      </c>
      <c r="W644" t="str">
        <f t="shared" si="444"/>
        <v/>
      </c>
      <c r="X644" t="str">
        <f t="shared" si="445"/>
        <v/>
      </c>
      <c r="Y644" t="str">
        <f t="shared" si="446"/>
        <v/>
      </c>
      <c r="Z644" t="str">
        <f t="shared" si="447"/>
        <v/>
      </c>
      <c r="AA644" t="str">
        <f t="shared" si="448"/>
        <v/>
      </c>
      <c r="AB644" t="str">
        <f t="shared" si="449"/>
        <v/>
      </c>
      <c r="AC644" t="str">
        <f t="shared" si="450"/>
        <v/>
      </c>
      <c r="AD644" t="str">
        <f t="shared" si="451"/>
        <v/>
      </c>
      <c r="AE644" t="str">
        <f t="shared" si="452"/>
        <v/>
      </c>
      <c r="AF644" t="str">
        <f t="shared" si="453"/>
        <v/>
      </c>
      <c r="AG644" t="str">
        <f t="shared" si="454"/>
        <v/>
      </c>
      <c r="AH644" t="str">
        <f t="shared" si="455"/>
        <v/>
      </c>
      <c r="AI644" t="str">
        <f t="shared" si="456"/>
        <v/>
      </c>
      <c r="AJ644" t="str">
        <f t="shared" si="457"/>
        <v/>
      </c>
      <c r="AK644" t="str">
        <f t="shared" si="458"/>
        <v/>
      </c>
      <c r="AL644" t="str">
        <f t="shared" si="459"/>
        <v/>
      </c>
      <c r="AM644" t="str">
        <f t="shared" si="460"/>
        <v/>
      </c>
      <c r="AN644" t="str">
        <f t="shared" si="461"/>
        <v/>
      </c>
      <c r="AO644" t="str">
        <f t="shared" si="462"/>
        <v/>
      </c>
      <c r="AP644" t="str">
        <f t="shared" si="463"/>
        <v/>
      </c>
      <c r="AQ644" t="str">
        <f t="shared" si="464"/>
        <v/>
      </c>
      <c r="AR644" t="str">
        <f t="shared" si="465"/>
        <v/>
      </c>
      <c r="AS644" t="str">
        <f t="shared" si="466"/>
        <v/>
      </c>
      <c r="AT644" t="str">
        <f t="shared" si="467"/>
        <v/>
      </c>
      <c r="AU644" t="str">
        <f t="shared" si="468"/>
        <v/>
      </c>
      <c r="AV644" t="str">
        <f t="shared" si="469"/>
        <v/>
      </c>
      <c r="AW644" t="str">
        <f t="shared" si="470"/>
        <v/>
      </c>
      <c r="AX644" t="str">
        <f t="shared" si="471"/>
        <v/>
      </c>
      <c r="AY644" t="str">
        <f t="shared" si="472"/>
        <v/>
      </c>
      <c r="AZ644" t="str">
        <f>IF(OR($A644="",$A644&lt;&gt;Ficha!$C$4),"",COUNTIF($A$2:$A644,Ficha!$C$4))</f>
        <v/>
      </c>
    </row>
    <row r="645" spans="1:52">
      <c r="A645" s="7" t="str">
        <f>IF(INDEX(Banco!$A:$A,ROW())="","",INDEX(Banco!$A:$A,ROW()))</f>
        <v/>
      </c>
      <c r="B645" s="7" t="str">
        <f>IF(INDEX(Banco!$B:$B,ROW())="","",INDEX(Banco!$B:$B,ROW()))</f>
        <v/>
      </c>
      <c r="C645" s="7" t="str">
        <f>IF(INDEX(Banco!$C:$C,ROW())="","",INDEX(Banco!$C:$C,ROW()))</f>
        <v/>
      </c>
      <c r="D645" s="8" t="str">
        <f>IF(INDEX(Banco!$D:$D,ROW())="","",INDEX(Banco!$D:$D,ROW()))</f>
        <v/>
      </c>
      <c r="E645" s="8" t="str">
        <f>IF(INDEX(Banco!$E:$E,ROW())="","",INDEX(Banco!$E:$E,ROW()))</f>
        <v/>
      </c>
      <c r="F645" s="9" t="str">
        <f>IF(INDEX(Banco!$F:$F,ROW())="","",INDEX(Banco!$F:$F,ROW()))</f>
        <v/>
      </c>
      <c r="G645" s="9" t="str">
        <f>IF(INDEX(Banco!$G:$G,ROW())="","",INDEX(Banco!$G:$G,ROW()))</f>
        <v/>
      </c>
      <c r="H645" s="7" t="str">
        <f>IF(INDEX(Banco!$H:$H,ROW())="","",INDEX(Banco!$H:$H,ROW()))</f>
        <v/>
      </c>
      <c r="I645" t="str">
        <f t="shared" si="430"/>
        <v/>
      </c>
      <c r="J645" s="10" t="str">
        <f t="shared" si="431"/>
        <v/>
      </c>
      <c r="K645" s="11" t="str">
        <f t="shared" si="432"/>
        <v>—</v>
      </c>
      <c r="L645" t="str">
        <f t="shared" si="433"/>
        <v/>
      </c>
      <c r="M645" s="11" t="str">
        <f t="shared" si="434"/>
        <v>—</v>
      </c>
      <c r="N645" t="str">
        <f t="shared" si="435"/>
        <v/>
      </c>
      <c r="O645" s="11" t="str">
        <f t="shared" si="436"/>
        <v>—</v>
      </c>
      <c r="P645" t="str">
        <f t="shared" si="437"/>
        <v/>
      </c>
      <c r="Q645" s="11" t="str">
        <f t="shared" si="438"/>
        <v>—</v>
      </c>
      <c r="R645" t="str">
        <f t="shared" si="439"/>
        <v/>
      </c>
      <c r="S645" t="str">
        <f t="shared" si="440"/>
        <v/>
      </c>
      <c r="T645" t="str">
        <f t="shared" si="441"/>
        <v/>
      </c>
      <c r="U645" t="str">
        <f t="shared" si="442"/>
        <v/>
      </c>
      <c r="V645" t="str">
        <f t="shared" si="443"/>
        <v/>
      </c>
      <c r="W645" t="str">
        <f t="shared" si="444"/>
        <v/>
      </c>
      <c r="X645" t="str">
        <f t="shared" si="445"/>
        <v/>
      </c>
      <c r="Y645" t="str">
        <f t="shared" si="446"/>
        <v/>
      </c>
      <c r="Z645" t="str">
        <f t="shared" si="447"/>
        <v/>
      </c>
      <c r="AA645" t="str">
        <f t="shared" si="448"/>
        <v/>
      </c>
      <c r="AB645" t="str">
        <f t="shared" si="449"/>
        <v/>
      </c>
      <c r="AC645" t="str">
        <f t="shared" si="450"/>
        <v/>
      </c>
      <c r="AD645" t="str">
        <f t="shared" si="451"/>
        <v/>
      </c>
      <c r="AE645" t="str">
        <f t="shared" si="452"/>
        <v/>
      </c>
      <c r="AF645" t="str">
        <f t="shared" si="453"/>
        <v/>
      </c>
      <c r="AG645" t="str">
        <f t="shared" si="454"/>
        <v/>
      </c>
      <c r="AH645" t="str">
        <f t="shared" si="455"/>
        <v/>
      </c>
      <c r="AI645" t="str">
        <f t="shared" si="456"/>
        <v/>
      </c>
      <c r="AJ645" t="str">
        <f t="shared" si="457"/>
        <v/>
      </c>
      <c r="AK645" t="str">
        <f t="shared" si="458"/>
        <v/>
      </c>
      <c r="AL645" t="str">
        <f t="shared" si="459"/>
        <v/>
      </c>
      <c r="AM645" t="str">
        <f t="shared" si="460"/>
        <v/>
      </c>
      <c r="AN645" t="str">
        <f t="shared" si="461"/>
        <v/>
      </c>
      <c r="AO645" t="str">
        <f t="shared" si="462"/>
        <v/>
      </c>
      <c r="AP645" t="str">
        <f t="shared" si="463"/>
        <v/>
      </c>
      <c r="AQ645" t="str">
        <f t="shared" si="464"/>
        <v/>
      </c>
      <c r="AR645" t="str">
        <f t="shared" si="465"/>
        <v/>
      </c>
      <c r="AS645" t="str">
        <f t="shared" si="466"/>
        <v/>
      </c>
      <c r="AT645" t="str">
        <f t="shared" si="467"/>
        <v/>
      </c>
      <c r="AU645" t="str">
        <f t="shared" si="468"/>
        <v/>
      </c>
      <c r="AV645" t="str">
        <f t="shared" si="469"/>
        <v/>
      </c>
      <c r="AW645" t="str">
        <f t="shared" si="470"/>
        <v/>
      </c>
      <c r="AX645" t="str">
        <f t="shared" si="471"/>
        <v/>
      </c>
      <c r="AY645" t="str">
        <f t="shared" si="472"/>
        <v/>
      </c>
      <c r="AZ645" t="str">
        <f>IF(OR($A645="",$A645&lt;&gt;Ficha!$C$4),"",COUNTIF($A$2:$A645,Ficha!$C$4))</f>
        <v/>
      </c>
    </row>
    <row r="646" spans="1:52">
      <c r="A646" s="7" t="str">
        <f>IF(INDEX(Banco!$A:$A,ROW())="","",INDEX(Banco!$A:$A,ROW()))</f>
        <v/>
      </c>
      <c r="B646" s="7" t="str">
        <f>IF(INDEX(Banco!$B:$B,ROW())="","",INDEX(Banco!$B:$B,ROW()))</f>
        <v/>
      </c>
      <c r="C646" s="7" t="str">
        <f>IF(INDEX(Banco!$C:$C,ROW())="","",INDEX(Banco!$C:$C,ROW()))</f>
        <v/>
      </c>
      <c r="D646" s="8" t="str">
        <f>IF(INDEX(Banco!$D:$D,ROW())="","",INDEX(Banco!$D:$D,ROW()))</f>
        <v/>
      </c>
      <c r="E646" s="8" t="str">
        <f>IF(INDEX(Banco!$E:$E,ROW())="","",INDEX(Banco!$E:$E,ROW()))</f>
        <v/>
      </c>
      <c r="F646" s="9" t="str">
        <f>IF(INDEX(Banco!$F:$F,ROW())="","",INDEX(Banco!$F:$F,ROW()))</f>
        <v/>
      </c>
      <c r="G646" s="9" t="str">
        <f>IF(INDEX(Banco!$G:$G,ROW())="","",INDEX(Banco!$G:$G,ROW()))</f>
        <v/>
      </c>
      <c r="H646" s="7" t="str">
        <f>IF(INDEX(Banco!$H:$H,ROW())="","",INDEX(Banco!$H:$H,ROW()))</f>
        <v/>
      </c>
      <c r="I646" t="str">
        <f t="shared" si="430"/>
        <v/>
      </c>
      <c r="J646" s="10" t="str">
        <f t="shared" si="431"/>
        <v/>
      </c>
      <c r="K646" s="11" t="str">
        <f t="shared" si="432"/>
        <v>—</v>
      </c>
      <c r="L646" t="str">
        <f t="shared" si="433"/>
        <v/>
      </c>
      <c r="M646" s="11" t="str">
        <f t="shared" si="434"/>
        <v>—</v>
      </c>
      <c r="N646" t="str">
        <f t="shared" si="435"/>
        <v/>
      </c>
      <c r="O646" s="11" t="str">
        <f t="shared" si="436"/>
        <v>—</v>
      </c>
      <c r="P646" t="str">
        <f t="shared" si="437"/>
        <v/>
      </c>
      <c r="Q646" s="11" t="str">
        <f t="shared" si="438"/>
        <v>—</v>
      </c>
      <c r="R646" t="str">
        <f t="shared" si="439"/>
        <v/>
      </c>
      <c r="S646" t="str">
        <f t="shared" si="440"/>
        <v/>
      </c>
      <c r="T646" t="str">
        <f t="shared" si="441"/>
        <v/>
      </c>
      <c r="U646" t="str">
        <f t="shared" si="442"/>
        <v/>
      </c>
      <c r="V646" t="str">
        <f t="shared" si="443"/>
        <v/>
      </c>
      <c r="W646" t="str">
        <f t="shared" si="444"/>
        <v/>
      </c>
      <c r="X646" t="str">
        <f t="shared" si="445"/>
        <v/>
      </c>
      <c r="Y646" t="str">
        <f t="shared" si="446"/>
        <v/>
      </c>
      <c r="Z646" t="str">
        <f t="shared" si="447"/>
        <v/>
      </c>
      <c r="AA646" t="str">
        <f t="shared" si="448"/>
        <v/>
      </c>
      <c r="AB646" t="str">
        <f t="shared" si="449"/>
        <v/>
      </c>
      <c r="AC646" t="str">
        <f t="shared" si="450"/>
        <v/>
      </c>
      <c r="AD646" t="str">
        <f t="shared" si="451"/>
        <v/>
      </c>
      <c r="AE646" t="str">
        <f t="shared" si="452"/>
        <v/>
      </c>
      <c r="AF646" t="str">
        <f t="shared" si="453"/>
        <v/>
      </c>
      <c r="AG646" t="str">
        <f t="shared" si="454"/>
        <v/>
      </c>
      <c r="AH646" t="str">
        <f t="shared" si="455"/>
        <v/>
      </c>
      <c r="AI646" t="str">
        <f t="shared" si="456"/>
        <v/>
      </c>
      <c r="AJ646" t="str">
        <f t="shared" si="457"/>
        <v/>
      </c>
      <c r="AK646" t="str">
        <f t="shared" si="458"/>
        <v/>
      </c>
      <c r="AL646" t="str">
        <f t="shared" si="459"/>
        <v/>
      </c>
      <c r="AM646" t="str">
        <f t="shared" si="460"/>
        <v/>
      </c>
      <c r="AN646" t="str">
        <f t="shared" si="461"/>
        <v/>
      </c>
      <c r="AO646" t="str">
        <f t="shared" si="462"/>
        <v/>
      </c>
      <c r="AP646" t="str">
        <f t="shared" si="463"/>
        <v/>
      </c>
      <c r="AQ646" t="str">
        <f t="shared" si="464"/>
        <v/>
      </c>
      <c r="AR646" t="str">
        <f t="shared" si="465"/>
        <v/>
      </c>
      <c r="AS646" t="str">
        <f t="shared" si="466"/>
        <v/>
      </c>
      <c r="AT646" t="str">
        <f t="shared" si="467"/>
        <v/>
      </c>
      <c r="AU646" t="str">
        <f t="shared" si="468"/>
        <v/>
      </c>
      <c r="AV646" t="str">
        <f t="shared" si="469"/>
        <v/>
      </c>
      <c r="AW646" t="str">
        <f t="shared" si="470"/>
        <v/>
      </c>
      <c r="AX646" t="str">
        <f t="shared" si="471"/>
        <v/>
      </c>
      <c r="AY646" t="str">
        <f t="shared" si="472"/>
        <v/>
      </c>
      <c r="AZ646" t="str">
        <f>IF(OR($A646="",$A646&lt;&gt;Ficha!$C$4),"",COUNTIF($A$2:$A646,Ficha!$C$4))</f>
        <v/>
      </c>
    </row>
    <row r="647" spans="1:52">
      <c r="A647" s="7" t="str">
        <f>IF(INDEX(Banco!$A:$A,ROW())="","",INDEX(Banco!$A:$A,ROW()))</f>
        <v/>
      </c>
      <c r="B647" s="7" t="str">
        <f>IF(INDEX(Banco!$B:$B,ROW())="","",INDEX(Banco!$B:$B,ROW()))</f>
        <v/>
      </c>
      <c r="C647" s="7" t="str">
        <f>IF(INDEX(Banco!$C:$C,ROW())="","",INDEX(Banco!$C:$C,ROW()))</f>
        <v/>
      </c>
      <c r="D647" s="8" t="str">
        <f>IF(INDEX(Banco!$D:$D,ROW())="","",INDEX(Banco!$D:$D,ROW()))</f>
        <v/>
      </c>
      <c r="E647" s="8" t="str">
        <f>IF(INDEX(Banco!$E:$E,ROW())="","",INDEX(Banco!$E:$E,ROW()))</f>
        <v/>
      </c>
      <c r="F647" s="9" t="str">
        <f>IF(INDEX(Banco!$F:$F,ROW())="","",INDEX(Banco!$F:$F,ROW()))</f>
        <v/>
      </c>
      <c r="G647" s="9" t="str">
        <f>IF(INDEX(Banco!$G:$G,ROW())="","",INDEX(Banco!$G:$G,ROW()))</f>
        <v/>
      </c>
      <c r="H647" s="7" t="str">
        <f>IF(INDEX(Banco!$H:$H,ROW())="","",INDEX(Banco!$H:$H,ROW()))</f>
        <v/>
      </c>
      <c r="I647" t="str">
        <f t="shared" si="430"/>
        <v/>
      </c>
      <c r="J647" s="10" t="str">
        <f t="shared" si="431"/>
        <v/>
      </c>
      <c r="K647" s="11" t="str">
        <f t="shared" si="432"/>
        <v>—</v>
      </c>
      <c r="L647" t="str">
        <f t="shared" si="433"/>
        <v/>
      </c>
      <c r="M647" s="11" t="str">
        <f t="shared" si="434"/>
        <v>—</v>
      </c>
      <c r="N647" t="str">
        <f t="shared" si="435"/>
        <v/>
      </c>
      <c r="O647" s="11" t="str">
        <f t="shared" si="436"/>
        <v>—</v>
      </c>
      <c r="P647" t="str">
        <f t="shared" si="437"/>
        <v/>
      </c>
      <c r="Q647" s="11" t="str">
        <f t="shared" si="438"/>
        <v>—</v>
      </c>
      <c r="R647" t="str">
        <f t="shared" si="439"/>
        <v/>
      </c>
      <c r="S647" t="str">
        <f t="shared" si="440"/>
        <v/>
      </c>
      <c r="T647" t="str">
        <f t="shared" si="441"/>
        <v/>
      </c>
      <c r="U647" t="str">
        <f t="shared" si="442"/>
        <v/>
      </c>
      <c r="V647" t="str">
        <f t="shared" si="443"/>
        <v/>
      </c>
      <c r="W647" t="str">
        <f t="shared" si="444"/>
        <v/>
      </c>
      <c r="X647" t="str">
        <f t="shared" si="445"/>
        <v/>
      </c>
      <c r="Y647" t="str">
        <f t="shared" si="446"/>
        <v/>
      </c>
      <c r="Z647" t="str">
        <f t="shared" si="447"/>
        <v/>
      </c>
      <c r="AA647" t="str">
        <f t="shared" si="448"/>
        <v/>
      </c>
      <c r="AB647" t="str">
        <f t="shared" si="449"/>
        <v/>
      </c>
      <c r="AC647" t="str">
        <f t="shared" si="450"/>
        <v/>
      </c>
      <c r="AD647" t="str">
        <f t="shared" si="451"/>
        <v/>
      </c>
      <c r="AE647" t="str">
        <f t="shared" si="452"/>
        <v/>
      </c>
      <c r="AF647" t="str">
        <f t="shared" si="453"/>
        <v/>
      </c>
      <c r="AG647" t="str">
        <f t="shared" si="454"/>
        <v/>
      </c>
      <c r="AH647" t="str">
        <f t="shared" si="455"/>
        <v/>
      </c>
      <c r="AI647" t="str">
        <f t="shared" si="456"/>
        <v/>
      </c>
      <c r="AJ647" t="str">
        <f t="shared" si="457"/>
        <v/>
      </c>
      <c r="AK647" t="str">
        <f t="shared" si="458"/>
        <v/>
      </c>
      <c r="AL647" t="str">
        <f t="shared" si="459"/>
        <v/>
      </c>
      <c r="AM647" t="str">
        <f t="shared" si="460"/>
        <v/>
      </c>
      <c r="AN647" t="str">
        <f t="shared" si="461"/>
        <v/>
      </c>
      <c r="AO647" t="str">
        <f t="shared" si="462"/>
        <v/>
      </c>
      <c r="AP647" t="str">
        <f t="shared" si="463"/>
        <v/>
      </c>
      <c r="AQ647" t="str">
        <f t="shared" si="464"/>
        <v/>
      </c>
      <c r="AR647" t="str">
        <f t="shared" si="465"/>
        <v/>
      </c>
      <c r="AS647" t="str">
        <f t="shared" si="466"/>
        <v/>
      </c>
      <c r="AT647" t="str">
        <f t="shared" si="467"/>
        <v/>
      </c>
      <c r="AU647" t="str">
        <f t="shared" si="468"/>
        <v/>
      </c>
      <c r="AV647" t="str">
        <f t="shared" si="469"/>
        <v/>
      </c>
      <c r="AW647" t="str">
        <f t="shared" si="470"/>
        <v/>
      </c>
      <c r="AX647" t="str">
        <f t="shared" si="471"/>
        <v/>
      </c>
      <c r="AY647" t="str">
        <f t="shared" si="472"/>
        <v/>
      </c>
      <c r="AZ647" t="str">
        <f>IF(OR($A647="",$A647&lt;&gt;Ficha!$C$4),"",COUNTIF($A$2:$A647,Ficha!$C$4))</f>
        <v/>
      </c>
    </row>
    <row r="648" spans="1:52">
      <c r="A648" s="7" t="str">
        <f>IF(INDEX(Banco!$A:$A,ROW())="","",INDEX(Banco!$A:$A,ROW()))</f>
        <v/>
      </c>
      <c r="B648" s="7" t="str">
        <f>IF(INDEX(Banco!$B:$B,ROW())="","",INDEX(Banco!$B:$B,ROW()))</f>
        <v/>
      </c>
      <c r="C648" s="7" t="str">
        <f>IF(INDEX(Banco!$C:$C,ROW())="","",INDEX(Banco!$C:$C,ROW()))</f>
        <v/>
      </c>
      <c r="D648" s="8" t="str">
        <f>IF(INDEX(Banco!$D:$D,ROW())="","",INDEX(Banco!$D:$D,ROW()))</f>
        <v/>
      </c>
      <c r="E648" s="8" t="str">
        <f>IF(INDEX(Banco!$E:$E,ROW())="","",INDEX(Banco!$E:$E,ROW()))</f>
        <v/>
      </c>
      <c r="F648" s="9" t="str">
        <f>IF(INDEX(Banco!$F:$F,ROW())="","",INDEX(Banco!$F:$F,ROW()))</f>
        <v/>
      </c>
      <c r="G648" s="9" t="str">
        <f>IF(INDEX(Banco!$G:$G,ROW())="","",INDEX(Banco!$G:$G,ROW()))</f>
        <v/>
      </c>
      <c r="H648" s="7" t="str">
        <f>IF(INDEX(Banco!$H:$H,ROW())="","",INDEX(Banco!$H:$H,ROW()))</f>
        <v/>
      </c>
      <c r="I648" t="str">
        <f t="shared" si="430"/>
        <v/>
      </c>
      <c r="J648" s="10" t="str">
        <f t="shared" si="431"/>
        <v/>
      </c>
      <c r="K648" s="11" t="str">
        <f t="shared" si="432"/>
        <v>—</v>
      </c>
      <c r="L648" t="str">
        <f t="shared" si="433"/>
        <v/>
      </c>
      <c r="M648" s="11" t="str">
        <f t="shared" si="434"/>
        <v>—</v>
      </c>
      <c r="N648" t="str">
        <f t="shared" si="435"/>
        <v/>
      </c>
      <c r="O648" s="11" t="str">
        <f t="shared" si="436"/>
        <v>—</v>
      </c>
      <c r="P648" t="str">
        <f t="shared" si="437"/>
        <v/>
      </c>
      <c r="Q648" s="11" t="str">
        <f t="shared" si="438"/>
        <v>—</v>
      </c>
      <c r="R648" t="str">
        <f t="shared" si="439"/>
        <v/>
      </c>
      <c r="S648" t="str">
        <f t="shared" si="440"/>
        <v/>
      </c>
      <c r="T648" t="str">
        <f t="shared" si="441"/>
        <v/>
      </c>
      <c r="U648" t="str">
        <f t="shared" si="442"/>
        <v/>
      </c>
      <c r="V648" t="str">
        <f t="shared" si="443"/>
        <v/>
      </c>
      <c r="W648" t="str">
        <f t="shared" si="444"/>
        <v/>
      </c>
      <c r="X648" t="str">
        <f t="shared" si="445"/>
        <v/>
      </c>
      <c r="Y648" t="str">
        <f t="shared" si="446"/>
        <v/>
      </c>
      <c r="Z648" t="str">
        <f t="shared" si="447"/>
        <v/>
      </c>
      <c r="AA648" t="str">
        <f t="shared" si="448"/>
        <v/>
      </c>
      <c r="AB648" t="str">
        <f t="shared" si="449"/>
        <v/>
      </c>
      <c r="AC648" t="str">
        <f t="shared" si="450"/>
        <v/>
      </c>
      <c r="AD648" t="str">
        <f t="shared" si="451"/>
        <v/>
      </c>
      <c r="AE648" t="str">
        <f t="shared" si="452"/>
        <v/>
      </c>
      <c r="AF648" t="str">
        <f t="shared" si="453"/>
        <v/>
      </c>
      <c r="AG648" t="str">
        <f t="shared" si="454"/>
        <v/>
      </c>
      <c r="AH648" t="str">
        <f t="shared" si="455"/>
        <v/>
      </c>
      <c r="AI648" t="str">
        <f t="shared" si="456"/>
        <v/>
      </c>
      <c r="AJ648" t="str">
        <f t="shared" si="457"/>
        <v/>
      </c>
      <c r="AK648" t="str">
        <f t="shared" si="458"/>
        <v/>
      </c>
      <c r="AL648" t="str">
        <f t="shared" si="459"/>
        <v/>
      </c>
      <c r="AM648" t="str">
        <f t="shared" si="460"/>
        <v/>
      </c>
      <c r="AN648" t="str">
        <f t="shared" si="461"/>
        <v/>
      </c>
      <c r="AO648" t="str">
        <f t="shared" si="462"/>
        <v/>
      </c>
      <c r="AP648" t="str">
        <f t="shared" si="463"/>
        <v/>
      </c>
      <c r="AQ648" t="str">
        <f t="shared" si="464"/>
        <v/>
      </c>
      <c r="AR648" t="str">
        <f t="shared" si="465"/>
        <v/>
      </c>
      <c r="AS648" t="str">
        <f t="shared" si="466"/>
        <v/>
      </c>
      <c r="AT648" t="str">
        <f t="shared" si="467"/>
        <v/>
      </c>
      <c r="AU648" t="str">
        <f t="shared" si="468"/>
        <v/>
      </c>
      <c r="AV648" t="str">
        <f t="shared" si="469"/>
        <v/>
      </c>
      <c r="AW648" t="str">
        <f t="shared" si="470"/>
        <v/>
      </c>
      <c r="AX648" t="str">
        <f t="shared" si="471"/>
        <v/>
      </c>
      <c r="AY648" t="str">
        <f t="shared" si="472"/>
        <v/>
      </c>
      <c r="AZ648" t="str">
        <f>IF(OR($A648="",$A648&lt;&gt;Ficha!$C$4),"",COUNTIF($A$2:$A648,Ficha!$C$4))</f>
        <v/>
      </c>
    </row>
    <row r="649" spans="1:52">
      <c r="A649" s="7" t="str">
        <f>IF(INDEX(Banco!$A:$A,ROW())="","",INDEX(Banco!$A:$A,ROW()))</f>
        <v/>
      </c>
      <c r="B649" s="7" t="str">
        <f>IF(INDEX(Banco!$B:$B,ROW())="","",INDEX(Banco!$B:$B,ROW()))</f>
        <v/>
      </c>
      <c r="C649" s="7" t="str">
        <f>IF(INDEX(Banco!$C:$C,ROW())="","",INDEX(Banco!$C:$C,ROW()))</f>
        <v/>
      </c>
      <c r="D649" s="8" t="str">
        <f>IF(INDEX(Banco!$D:$D,ROW())="","",INDEX(Banco!$D:$D,ROW()))</f>
        <v/>
      </c>
      <c r="E649" s="8" t="str">
        <f>IF(INDEX(Banco!$E:$E,ROW())="","",INDEX(Banco!$E:$E,ROW()))</f>
        <v/>
      </c>
      <c r="F649" s="9" t="str">
        <f>IF(INDEX(Banco!$F:$F,ROW())="","",INDEX(Banco!$F:$F,ROW()))</f>
        <v/>
      </c>
      <c r="G649" s="9" t="str">
        <f>IF(INDEX(Banco!$G:$G,ROW())="","",INDEX(Banco!$G:$G,ROW()))</f>
        <v/>
      </c>
      <c r="H649" s="7" t="str">
        <f>IF(INDEX(Banco!$H:$H,ROW())="","",INDEX(Banco!$H:$H,ROW()))</f>
        <v/>
      </c>
      <c r="I649" t="str">
        <f t="shared" si="430"/>
        <v/>
      </c>
      <c r="J649" s="10" t="str">
        <f t="shared" si="431"/>
        <v/>
      </c>
      <c r="K649" s="11" t="str">
        <f t="shared" si="432"/>
        <v>—</v>
      </c>
      <c r="L649" t="str">
        <f t="shared" si="433"/>
        <v/>
      </c>
      <c r="M649" s="11" t="str">
        <f t="shared" si="434"/>
        <v>—</v>
      </c>
      <c r="N649" t="str">
        <f t="shared" si="435"/>
        <v/>
      </c>
      <c r="O649" s="11" t="str">
        <f t="shared" si="436"/>
        <v>—</v>
      </c>
      <c r="P649" t="str">
        <f t="shared" si="437"/>
        <v/>
      </c>
      <c r="Q649" s="11" t="str">
        <f t="shared" si="438"/>
        <v>—</v>
      </c>
      <c r="R649" t="str">
        <f t="shared" si="439"/>
        <v/>
      </c>
      <c r="S649" t="str">
        <f t="shared" si="440"/>
        <v/>
      </c>
      <c r="T649" t="str">
        <f t="shared" si="441"/>
        <v/>
      </c>
      <c r="U649" t="str">
        <f t="shared" si="442"/>
        <v/>
      </c>
      <c r="V649" t="str">
        <f t="shared" si="443"/>
        <v/>
      </c>
      <c r="W649" t="str">
        <f t="shared" si="444"/>
        <v/>
      </c>
      <c r="X649" t="str">
        <f t="shared" si="445"/>
        <v/>
      </c>
      <c r="Y649" t="str">
        <f t="shared" si="446"/>
        <v/>
      </c>
      <c r="Z649" t="str">
        <f t="shared" si="447"/>
        <v/>
      </c>
      <c r="AA649" t="str">
        <f t="shared" si="448"/>
        <v/>
      </c>
      <c r="AB649" t="str">
        <f t="shared" si="449"/>
        <v/>
      </c>
      <c r="AC649" t="str">
        <f t="shared" si="450"/>
        <v/>
      </c>
      <c r="AD649" t="str">
        <f t="shared" si="451"/>
        <v/>
      </c>
      <c r="AE649" t="str">
        <f t="shared" si="452"/>
        <v/>
      </c>
      <c r="AF649" t="str">
        <f t="shared" si="453"/>
        <v/>
      </c>
      <c r="AG649" t="str">
        <f t="shared" si="454"/>
        <v/>
      </c>
      <c r="AH649" t="str">
        <f t="shared" si="455"/>
        <v/>
      </c>
      <c r="AI649" t="str">
        <f t="shared" si="456"/>
        <v/>
      </c>
      <c r="AJ649" t="str">
        <f t="shared" si="457"/>
        <v/>
      </c>
      <c r="AK649" t="str">
        <f t="shared" si="458"/>
        <v/>
      </c>
      <c r="AL649" t="str">
        <f t="shared" si="459"/>
        <v/>
      </c>
      <c r="AM649" t="str">
        <f t="shared" si="460"/>
        <v/>
      </c>
      <c r="AN649" t="str">
        <f t="shared" si="461"/>
        <v/>
      </c>
      <c r="AO649" t="str">
        <f t="shared" si="462"/>
        <v/>
      </c>
      <c r="AP649" t="str">
        <f t="shared" si="463"/>
        <v/>
      </c>
      <c r="AQ649" t="str">
        <f t="shared" si="464"/>
        <v/>
      </c>
      <c r="AR649" t="str">
        <f t="shared" si="465"/>
        <v/>
      </c>
      <c r="AS649" t="str">
        <f t="shared" si="466"/>
        <v/>
      </c>
      <c r="AT649" t="str">
        <f t="shared" si="467"/>
        <v/>
      </c>
      <c r="AU649" t="str">
        <f t="shared" si="468"/>
        <v/>
      </c>
      <c r="AV649" t="str">
        <f t="shared" si="469"/>
        <v/>
      </c>
      <c r="AW649" t="str">
        <f t="shared" si="470"/>
        <v/>
      </c>
      <c r="AX649" t="str">
        <f t="shared" si="471"/>
        <v/>
      </c>
      <c r="AY649" t="str">
        <f t="shared" si="472"/>
        <v/>
      </c>
      <c r="AZ649" t="str">
        <f>IF(OR($A649="",$A649&lt;&gt;Ficha!$C$4),"",COUNTIF($A$2:$A649,Ficha!$C$4))</f>
        <v/>
      </c>
    </row>
    <row r="650" spans="1:52">
      <c r="A650" s="7" t="str">
        <f>IF(INDEX(Banco!$A:$A,ROW())="","",INDEX(Banco!$A:$A,ROW()))</f>
        <v/>
      </c>
      <c r="B650" s="7" t="str">
        <f>IF(INDEX(Banco!$B:$B,ROW())="","",INDEX(Banco!$B:$B,ROW()))</f>
        <v/>
      </c>
      <c r="C650" s="7" t="str">
        <f>IF(INDEX(Banco!$C:$C,ROW())="","",INDEX(Banco!$C:$C,ROW()))</f>
        <v/>
      </c>
      <c r="D650" s="8" t="str">
        <f>IF(INDEX(Banco!$D:$D,ROW())="","",INDEX(Banco!$D:$D,ROW()))</f>
        <v/>
      </c>
      <c r="E650" s="8" t="str">
        <f>IF(INDEX(Banco!$E:$E,ROW())="","",INDEX(Banco!$E:$E,ROW()))</f>
        <v/>
      </c>
      <c r="F650" s="9" t="str">
        <f>IF(INDEX(Banco!$F:$F,ROW())="","",INDEX(Banco!$F:$F,ROW()))</f>
        <v/>
      </c>
      <c r="G650" s="9" t="str">
        <f>IF(INDEX(Banco!$G:$G,ROW())="","",INDEX(Banco!$G:$G,ROW()))</f>
        <v/>
      </c>
      <c r="H650" s="7" t="str">
        <f>IF(INDEX(Banco!$H:$H,ROW())="","",INDEX(Banco!$H:$H,ROW()))</f>
        <v/>
      </c>
      <c r="I650" t="str">
        <f t="shared" si="430"/>
        <v/>
      </c>
      <c r="J650" s="10" t="str">
        <f t="shared" si="431"/>
        <v/>
      </c>
      <c r="K650" s="11" t="str">
        <f t="shared" si="432"/>
        <v>—</v>
      </c>
      <c r="L650" t="str">
        <f t="shared" si="433"/>
        <v/>
      </c>
      <c r="M650" s="11" t="str">
        <f t="shared" si="434"/>
        <v>—</v>
      </c>
      <c r="N650" t="str">
        <f t="shared" si="435"/>
        <v/>
      </c>
      <c r="O650" s="11" t="str">
        <f t="shared" si="436"/>
        <v>—</v>
      </c>
      <c r="P650" t="str">
        <f t="shared" si="437"/>
        <v/>
      </c>
      <c r="Q650" s="11" t="str">
        <f t="shared" si="438"/>
        <v>—</v>
      </c>
      <c r="R650" t="str">
        <f t="shared" si="439"/>
        <v/>
      </c>
      <c r="S650" t="str">
        <f t="shared" si="440"/>
        <v/>
      </c>
      <c r="T650" t="str">
        <f t="shared" si="441"/>
        <v/>
      </c>
      <c r="U650" t="str">
        <f t="shared" si="442"/>
        <v/>
      </c>
      <c r="V650" t="str">
        <f t="shared" si="443"/>
        <v/>
      </c>
      <c r="W650" t="str">
        <f t="shared" si="444"/>
        <v/>
      </c>
      <c r="X650" t="str">
        <f t="shared" si="445"/>
        <v/>
      </c>
      <c r="Y650" t="str">
        <f t="shared" si="446"/>
        <v/>
      </c>
      <c r="Z650" t="str">
        <f t="shared" si="447"/>
        <v/>
      </c>
      <c r="AA650" t="str">
        <f t="shared" si="448"/>
        <v/>
      </c>
      <c r="AB650" t="str">
        <f t="shared" si="449"/>
        <v/>
      </c>
      <c r="AC650" t="str">
        <f t="shared" si="450"/>
        <v/>
      </c>
      <c r="AD650" t="str">
        <f t="shared" si="451"/>
        <v/>
      </c>
      <c r="AE650" t="str">
        <f t="shared" si="452"/>
        <v/>
      </c>
      <c r="AF650" t="str">
        <f t="shared" si="453"/>
        <v/>
      </c>
      <c r="AG650" t="str">
        <f t="shared" si="454"/>
        <v/>
      </c>
      <c r="AH650" t="str">
        <f t="shared" si="455"/>
        <v/>
      </c>
      <c r="AI650" t="str">
        <f t="shared" si="456"/>
        <v/>
      </c>
      <c r="AJ650" t="str">
        <f t="shared" si="457"/>
        <v/>
      </c>
      <c r="AK650" t="str">
        <f t="shared" si="458"/>
        <v/>
      </c>
      <c r="AL650" t="str">
        <f t="shared" si="459"/>
        <v/>
      </c>
      <c r="AM650" t="str">
        <f t="shared" si="460"/>
        <v/>
      </c>
      <c r="AN650" t="str">
        <f t="shared" si="461"/>
        <v/>
      </c>
      <c r="AO650" t="str">
        <f t="shared" si="462"/>
        <v/>
      </c>
      <c r="AP650" t="str">
        <f t="shared" si="463"/>
        <v/>
      </c>
      <c r="AQ650" t="str">
        <f t="shared" si="464"/>
        <v/>
      </c>
      <c r="AR650" t="str">
        <f t="shared" si="465"/>
        <v/>
      </c>
      <c r="AS650" t="str">
        <f t="shared" si="466"/>
        <v/>
      </c>
      <c r="AT650" t="str">
        <f t="shared" si="467"/>
        <v/>
      </c>
      <c r="AU650" t="str">
        <f t="shared" si="468"/>
        <v/>
      </c>
      <c r="AV650" t="str">
        <f t="shared" si="469"/>
        <v/>
      </c>
      <c r="AW650" t="str">
        <f t="shared" si="470"/>
        <v/>
      </c>
      <c r="AX650" t="str">
        <f t="shared" si="471"/>
        <v/>
      </c>
      <c r="AY650" t="str">
        <f t="shared" si="472"/>
        <v/>
      </c>
      <c r="AZ650" t="str">
        <f>IF(OR($A650="",$A650&lt;&gt;Ficha!$C$4),"",COUNTIF($A$2:$A650,Ficha!$C$4))</f>
        <v/>
      </c>
    </row>
    <row r="651" spans="1:52">
      <c r="A651" s="7" t="str">
        <f>IF(INDEX(Banco!$A:$A,ROW())="","",INDEX(Banco!$A:$A,ROW()))</f>
        <v/>
      </c>
      <c r="B651" s="7" t="str">
        <f>IF(INDEX(Banco!$B:$B,ROW())="","",INDEX(Banco!$B:$B,ROW()))</f>
        <v/>
      </c>
      <c r="C651" s="7" t="str">
        <f>IF(INDEX(Banco!$C:$C,ROW())="","",INDEX(Banco!$C:$C,ROW()))</f>
        <v/>
      </c>
      <c r="D651" s="8" t="str">
        <f>IF(INDEX(Banco!$D:$D,ROW())="","",INDEX(Banco!$D:$D,ROW()))</f>
        <v/>
      </c>
      <c r="E651" s="8" t="str">
        <f>IF(INDEX(Banco!$E:$E,ROW())="","",INDEX(Banco!$E:$E,ROW()))</f>
        <v/>
      </c>
      <c r="F651" s="9" t="str">
        <f>IF(INDEX(Banco!$F:$F,ROW())="","",INDEX(Banco!$F:$F,ROW()))</f>
        <v/>
      </c>
      <c r="G651" s="9" t="str">
        <f>IF(INDEX(Banco!$G:$G,ROW())="","",INDEX(Banco!$G:$G,ROW()))</f>
        <v/>
      </c>
      <c r="H651" s="7" t="str">
        <f>IF(INDEX(Banco!$H:$H,ROW())="","",INDEX(Banco!$H:$H,ROW()))</f>
        <v/>
      </c>
      <c r="I651" t="str">
        <f t="shared" si="430"/>
        <v/>
      </c>
      <c r="J651" s="10" t="str">
        <f t="shared" si="431"/>
        <v/>
      </c>
      <c r="K651" s="11" t="str">
        <f t="shared" si="432"/>
        <v>—</v>
      </c>
      <c r="L651" t="str">
        <f t="shared" si="433"/>
        <v/>
      </c>
      <c r="M651" s="11" t="str">
        <f t="shared" si="434"/>
        <v>—</v>
      </c>
      <c r="N651" t="str">
        <f t="shared" si="435"/>
        <v/>
      </c>
      <c r="O651" s="11" t="str">
        <f t="shared" si="436"/>
        <v>—</v>
      </c>
      <c r="P651" t="str">
        <f t="shared" si="437"/>
        <v/>
      </c>
      <c r="Q651" s="11" t="str">
        <f t="shared" si="438"/>
        <v>—</v>
      </c>
      <c r="R651" t="str">
        <f t="shared" si="439"/>
        <v/>
      </c>
      <c r="S651" t="str">
        <f t="shared" si="440"/>
        <v/>
      </c>
      <c r="T651" t="str">
        <f t="shared" si="441"/>
        <v/>
      </c>
      <c r="U651" t="str">
        <f t="shared" si="442"/>
        <v/>
      </c>
      <c r="V651" t="str">
        <f t="shared" si="443"/>
        <v/>
      </c>
      <c r="W651" t="str">
        <f t="shared" si="444"/>
        <v/>
      </c>
      <c r="X651" t="str">
        <f t="shared" si="445"/>
        <v/>
      </c>
      <c r="Y651" t="str">
        <f t="shared" si="446"/>
        <v/>
      </c>
      <c r="Z651" t="str">
        <f t="shared" si="447"/>
        <v/>
      </c>
      <c r="AA651" t="str">
        <f t="shared" si="448"/>
        <v/>
      </c>
      <c r="AB651" t="str">
        <f t="shared" si="449"/>
        <v/>
      </c>
      <c r="AC651" t="str">
        <f t="shared" si="450"/>
        <v/>
      </c>
      <c r="AD651" t="str">
        <f t="shared" si="451"/>
        <v/>
      </c>
      <c r="AE651" t="str">
        <f t="shared" si="452"/>
        <v/>
      </c>
      <c r="AF651" t="str">
        <f t="shared" si="453"/>
        <v/>
      </c>
      <c r="AG651" t="str">
        <f t="shared" si="454"/>
        <v/>
      </c>
      <c r="AH651" t="str">
        <f t="shared" si="455"/>
        <v/>
      </c>
      <c r="AI651" t="str">
        <f t="shared" si="456"/>
        <v/>
      </c>
      <c r="AJ651" t="str">
        <f t="shared" si="457"/>
        <v/>
      </c>
      <c r="AK651" t="str">
        <f t="shared" si="458"/>
        <v/>
      </c>
      <c r="AL651" t="str">
        <f t="shared" si="459"/>
        <v/>
      </c>
      <c r="AM651" t="str">
        <f t="shared" si="460"/>
        <v/>
      </c>
      <c r="AN651" t="str">
        <f t="shared" si="461"/>
        <v/>
      </c>
      <c r="AO651" t="str">
        <f t="shared" si="462"/>
        <v/>
      </c>
      <c r="AP651" t="str">
        <f t="shared" si="463"/>
        <v/>
      </c>
      <c r="AQ651" t="str">
        <f t="shared" si="464"/>
        <v/>
      </c>
      <c r="AR651" t="str">
        <f t="shared" si="465"/>
        <v/>
      </c>
      <c r="AS651" t="str">
        <f t="shared" si="466"/>
        <v/>
      </c>
      <c r="AT651" t="str">
        <f t="shared" si="467"/>
        <v/>
      </c>
      <c r="AU651" t="str">
        <f t="shared" si="468"/>
        <v/>
      </c>
      <c r="AV651" t="str">
        <f t="shared" si="469"/>
        <v/>
      </c>
      <c r="AW651" t="str">
        <f t="shared" si="470"/>
        <v/>
      </c>
      <c r="AX651" t="str">
        <f t="shared" si="471"/>
        <v/>
      </c>
      <c r="AY651" t="str">
        <f t="shared" si="472"/>
        <v/>
      </c>
      <c r="AZ651" t="str">
        <f>IF(OR($A651="",$A651&lt;&gt;Ficha!$C$4),"",COUNTIF($A$2:$A651,Ficha!$C$4))</f>
        <v/>
      </c>
    </row>
    <row r="652" spans="1:52">
      <c r="A652" s="7" t="str">
        <f>IF(INDEX(Banco!$A:$A,ROW())="","",INDEX(Banco!$A:$A,ROW()))</f>
        <v/>
      </c>
      <c r="B652" s="7" t="str">
        <f>IF(INDEX(Banco!$B:$B,ROW())="","",INDEX(Banco!$B:$B,ROW()))</f>
        <v/>
      </c>
      <c r="C652" s="7" t="str">
        <f>IF(INDEX(Banco!$C:$C,ROW())="","",INDEX(Banco!$C:$C,ROW()))</f>
        <v/>
      </c>
      <c r="D652" s="8" t="str">
        <f>IF(INDEX(Banco!$D:$D,ROW())="","",INDEX(Banco!$D:$D,ROW()))</f>
        <v/>
      </c>
      <c r="E652" s="8" t="str">
        <f>IF(INDEX(Banco!$E:$E,ROW())="","",INDEX(Banco!$E:$E,ROW()))</f>
        <v/>
      </c>
      <c r="F652" s="9" t="str">
        <f>IF(INDEX(Banco!$F:$F,ROW())="","",INDEX(Banco!$F:$F,ROW()))</f>
        <v/>
      </c>
      <c r="G652" s="9" t="str">
        <f>IF(INDEX(Banco!$G:$G,ROW())="","",INDEX(Banco!$G:$G,ROW()))</f>
        <v/>
      </c>
      <c r="H652" s="7" t="str">
        <f>IF(INDEX(Banco!$H:$H,ROW())="","",INDEX(Banco!$H:$H,ROW()))</f>
        <v/>
      </c>
      <c r="I652" t="str">
        <f t="shared" si="430"/>
        <v/>
      </c>
      <c r="J652" s="10" t="str">
        <f t="shared" si="431"/>
        <v/>
      </c>
      <c r="K652" s="11" t="str">
        <f t="shared" si="432"/>
        <v>—</v>
      </c>
      <c r="L652" t="str">
        <f t="shared" si="433"/>
        <v/>
      </c>
      <c r="M652" s="11" t="str">
        <f t="shared" si="434"/>
        <v>—</v>
      </c>
      <c r="N652" t="str">
        <f t="shared" si="435"/>
        <v/>
      </c>
      <c r="O652" s="11" t="str">
        <f t="shared" si="436"/>
        <v>—</v>
      </c>
      <c r="P652" t="str">
        <f t="shared" si="437"/>
        <v/>
      </c>
      <c r="Q652" s="11" t="str">
        <f t="shared" si="438"/>
        <v>—</v>
      </c>
      <c r="R652" t="str">
        <f t="shared" si="439"/>
        <v/>
      </c>
      <c r="S652" t="str">
        <f t="shared" si="440"/>
        <v/>
      </c>
      <c r="T652" t="str">
        <f t="shared" si="441"/>
        <v/>
      </c>
      <c r="U652" t="str">
        <f t="shared" si="442"/>
        <v/>
      </c>
      <c r="V652" t="str">
        <f t="shared" si="443"/>
        <v/>
      </c>
      <c r="W652" t="str">
        <f t="shared" si="444"/>
        <v/>
      </c>
      <c r="X652" t="str">
        <f t="shared" si="445"/>
        <v/>
      </c>
      <c r="Y652" t="str">
        <f t="shared" si="446"/>
        <v/>
      </c>
      <c r="Z652" t="str">
        <f t="shared" si="447"/>
        <v/>
      </c>
      <c r="AA652" t="str">
        <f t="shared" si="448"/>
        <v/>
      </c>
      <c r="AB652" t="str">
        <f t="shared" si="449"/>
        <v/>
      </c>
      <c r="AC652" t="str">
        <f t="shared" si="450"/>
        <v/>
      </c>
      <c r="AD652" t="str">
        <f t="shared" si="451"/>
        <v/>
      </c>
      <c r="AE652" t="str">
        <f t="shared" si="452"/>
        <v/>
      </c>
      <c r="AF652" t="str">
        <f t="shared" si="453"/>
        <v/>
      </c>
      <c r="AG652" t="str">
        <f t="shared" si="454"/>
        <v/>
      </c>
      <c r="AH652" t="str">
        <f t="shared" si="455"/>
        <v/>
      </c>
      <c r="AI652" t="str">
        <f t="shared" si="456"/>
        <v/>
      </c>
      <c r="AJ652" t="str">
        <f t="shared" si="457"/>
        <v/>
      </c>
      <c r="AK652" t="str">
        <f t="shared" si="458"/>
        <v/>
      </c>
      <c r="AL652" t="str">
        <f t="shared" si="459"/>
        <v/>
      </c>
      <c r="AM652" t="str">
        <f t="shared" si="460"/>
        <v/>
      </c>
      <c r="AN652" t="str">
        <f t="shared" si="461"/>
        <v/>
      </c>
      <c r="AO652" t="str">
        <f t="shared" si="462"/>
        <v/>
      </c>
      <c r="AP652" t="str">
        <f t="shared" si="463"/>
        <v/>
      </c>
      <c r="AQ652" t="str">
        <f t="shared" si="464"/>
        <v/>
      </c>
      <c r="AR652" t="str">
        <f t="shared" si="465"/>
        <v/>
      </c>
      <c r="AS652" t="str">
        <f t="shared" si="466"/>
        <v/>
      </c>
      <c r="AT652" t="str">
        <f t="shared" si="467"/>
        <v/>
      </c>
      <c r="AU652" t="str">
        <f t="shared" si="468"/>
        <v/>
      </c>
      <c r="AV652" t="str">
        <f t="shared" si="469"/>
        <v/>
      </c>
      <c r="AW652" t="str">
        <f t="shared" si="470"/>
        <v/>
      </c>
      <c r="AX652" t="str">
        <f t="shared" si="471"/>
        <v/>
      </c>
      <c r="AY652" t="str">
        <f t="shared" si="472"/>
        <v/>
      </c>
      <c r="AZ652" t="str">
        <f>IF(OR($A652="",$A652&lt;&gt;Ficha!$C$4),"",COUNTIF($A$2:$A652,Ficha!$C$4))</f>
        <v/>
      </c>
    </row>
    <row r="653" spans="1:52">
      <c r="A653" s="7" t="str">
        <f>IF(INDEX(Banco!$A:$A,ROW())="","",INDEX(Banco!$A:$A,ROW()))</f>
        <v/>
      </c>
      <c r="B653" s="7" t="str">
        <f>IF(INDEX(Banco!$B:$B,ROW())="","",INDEX(Banco!$B:$B,ROW()))</f>
        <v/>
      </c>
      <c r="C653" s="7" t="str">
        <f>IF(INDEX(Banco!$C:$C,ROW())="","",INDEX(Banco!$C:$C,ROW()))</f>
        <v/>
      </c>
      <c r="D653" s="8" t="str">
        <f>IF(INDEX(Banco!$D:$D,ROW())="","",INDEX(Banco!$D:$D,ROW()))</f>
        <v/>
      </c>
      <c r="E653" s="8" t="str">
        <f>IF(INDEX(Banco!$E:$E,ROW())="","",INDEX(Banco!$E:$E,ROW()))</f>
        <v/>
      </c>
      <c r="F653" s="9" t="str">
        <f>IF(INDEX(Banco!$F:$F,ROW())="","",INDEX(Banco!$F:$F,ROW()))</f>
        <v/>
      </c>
      <c r="G653" s="9" t="str">
        <f>IF(INDEX(Banco!$G:$G,ROW())="","",INDEX(Banco!$G:$G,ROW()))</f>
        <v/>
      </c>
      <c r="H653" s="7" t="str">
        <f>IF(INDEX(Banco!$H:$H,ROW())="","",INDEX(Banco!$H:$H,ROW()))</f>
        <v/>
      </c>
      <c r="I653" t="str">
        <f t="shared" si="430"/>
        <v/>
      </c>
      <c r="J653" s="10" t="str">
        <f t="shared" si="431"/>
        <v/>
      </c>
      <c r="K653" s="11" t="str">
        <f t="shared" si="432"/>
        <v>—</v>
      </c>
      <c r="L653" t="str">
        <f t="shared" si="433"/>
        <v/>
      </c>
      <c r="M653" s="11" t="str">
        <f t="shared" si="434"/>
        <v>—</v>
      </c>
      <c r="N653" t="str">
        <f t="shared" si="435"/>
        <v/>
      </c>
      <c r="O653" s="11" t="str">
        <f t="shared" si="436"/>
        <v>—</v>
      </c>
      <c r="P653" t="str">
        <f t="shared" si="437"/>
        <v/>
      </c>
      <c r="Q653" s="11" t="str">
        <f t="shared" si="438"/>
        <v>—</v>
      </c>
      <c r="R653" t="str">
        <f t="shared" si="439"/>
        <v/>
      </c>
      <c r="S653" t="str">
        <f t="shared" si="440"/>
        <v/>
      </c>
      <c r="T653" t="str">
        <f t="shared" si="441"/>
        <v/>
      </c>
      <c r="U653" t="str">
        <f t="shared" si="442"/>
        <v/>
      </c>
      <c r="V653" t="str">
        <f t="shared" si="443"/>
        <v/>
      </c>
      <c r="W653" t="str">
        <f t="shared" si="444"/>
        <v/>
      </c>
      <c r="X653" t="str">
        <f t="shared" si="445"/>
        <v/>
      </c>
      <c r="Y653" t="str">
        <f t="shared" si="446"/>
        <v/>
      </c>
      <c r="Z653" t="str">
        <f t="shared" si="447"/>
        <v/>
      </c>
      <c r="AA653" t="str">
        <f t="shared" si="448"/>
        <v/>
      </c>
      <c r="AB653" t="str">
        <f t="shared" si="449"/>
        <v/>
      </c>
      <c r="AC653" t="str">
        <f t="shared" si="450"/>
        <v/>
      </c>
      <c r="AD653" t="str">
        <f t="shared" si="451"/>
        <v/>
      </c>
      <c r="AE653" t="str">
        <f t="shared" si="452"/>
        <v/>
      </c>
      <c r="AF653" t="str">
        <f t="shared" si="453"/>
        <v/>
      </c>
      <c r="AG653" t="str">
        <f t="shared" si="454"/>
        <v/>
      </c>
      <c r="AH653" t="str">
        <f t="shared" si="455"/>
        <v/>
      </c>
      <c r="AI653" t="str">
        <f t="shared" si="456"/>
        <v/>
      </c>
      <c r="AJ653" t="str">
        <f t="shared" si="457"/>
        <v/>
      </c>
      <c r="AK653" t="str">
        <f t="shared" si="458"/>
        <v/>
      </c>
      <c r="AL653" t="str">
        <f t="shared" si="459"/>
        <v/>
      </c>
      <c r="AM653" t="str">
        <f t="shared" si="460"/>
        <v/>
      </c>
      <c r="AN653" t="str">
        <f t="shared" si="461"/>
        <v/>
      </c>
      <c r="AO653" t="str">
        <f t="shared" si="462"/>
        <v/>
      </c>
      <c r="AP653" t="str">
        <f t="shared" si="463"/>
        <v/>
      </c>
      <c r="AQ653" t="str">
        <f t="shared" si="464"/>
        <v/>
      </c>
      <c r="AR653" t="str">
        <f t="shared" si="465"/>
        <v/>
      </c>
      <c r="AS653" t="str">
        <f t="shared" si="466"/>
        <v/>
      </c>
      <c r="AT653" t="str">
        <f t="shared" si="467"/>
        <v/>
      </c>
      <c r="AU653" t="str">
        <f t="shared" si="468"/>
        <v/>
      </c>
      <c r="AV653" t="str">
        <f t="shared" si="469"/>
        <v/>
      </c>
      <c r="AW653" t="str">
        <f t="shared" si="470"/>
        <v/>
      </c>
      <c r="AX653" t="str">
        <f t="shared" si="471"/>
        <v/>
      </c>
      <c r="AY653" t="str">
        <f t="shared" si="472"/>
        <v/>
      </c>
      <c r="AZ653" t="str">
        <f>IF(OR($A653="",$A653&lt;&gt;Ficha!$C$4),"",COUNTIF($A$2:$A653,Ficha!$C$4))</f>
        <v/>
      </c>
    </row>
    <row r="654" spans="1:52">
      <c r="A654" s="7" t="str">
        <f>IF(INDEX(Banco!$A:$A,ROW())="","",INDEX(Banco!$A:$A,ROW()))</f>
        <v/>
      </c>
      <c r="B654" s="7" t="str">
        <f>IF(INDEX(Banco!$B:$B,ROW())="","",INDEX(Banco!$B:$B,ROW()))</f>
        <v/>
      </c>
      <c r="C654" s="7" t="str">
        <f>IF(INDEX(Banco!$C:$C,ROW())="","",INDEX(Banco!$C:$C,ROW()))</f>
        <v/>
      </c>
      <c r="D654" s="8" t="str">
        <f>IF(INDEX(Banco!$D:$D,ROW())="","",INDEX(Banco!$D:$D,ROW()))</f>
        <v/>
      </c>
      <c r="E654" s="8" t="str">
        <f>IF(INDEX(Banco!$E:$E,ROW())="","",INDEX(Banco!$E:$E,ROW()))</f>
        <v/>
      </c>
      <c r="F654" s="9" t="str">
        <f>IF(INDEX(Banco!$F:$F,ROW())="","",INDEX(Banco!$F:$F,ROW()))</f>
        <v/>
      </c>
      <c r="G654" s="9" t="str">
        <f>IF(INDEX(Banco!$G:$G,ROW())="","",INDEX(Banco!$G:$G,ROW()))</f>
        <v/>
      </c>
      <c r="H654" s="7" t="str">
        <f>IF(INDEX(Banco!$H:$H,ROW())="","",INDEX(Banco!$H:$H,ROW()))</f>
        <v/>
      </c>
      <c r="I654" t="str">
        <f t="shared" si="430"/>
        <v/>
      </c>
      <c r="J654" s="10" t="str">
        <f t="shared" si="431"/>
        <v/>
      </c>
      <c r="K654" s="11" t="str">
        <f t="shared" si="432"/>
        <v>—</v>
      </c>
      <c r="L654" t="str">
        <f t="shared" si="433"/>
        <v/>
      </c>
      <c r="M654" s="11" t="str">
        <f t="shared" si="434"/>
        <v>—</v>
      </c>
      <c r="N654" t="str">
        <f t="shared" si="435"/>
        <v/>
      </c>
      <c r="O654" s="11" t="str">
        <f t="shared" si="436"/>
        <v>—</v>
      </c>
      <c r="P654" t="str">
        <f t="shared" si="437"/>
        <v/>
      </c>
      <c r="Q654" s="11" t="str">
        <f t="shared" si="438"/>
        <v>—</v>
      </c>
      <c r="R654" t="str">
        <f t="shared" si="439"/>
        <v/>
      </c>
      <c r="S654" t="str">
        <f t="shared" si="440"/>
        <v/>
      </c>
      <c r="T654" t="str">
        <f t="shared" si="441"/>
        <v/>
      </c>
      <c r="U654" t="str">
        <f t="shared" si="442"/>
        <v/>
      </c>
      <c r="V654" t="str">
        <f t="shared" si="443"/>
        <v/>
      </c>
      <c r="W654" t="str">
        <f t="shared" si="444"/>
        <v/>
      </c>
      <c r="X654" t="str">
        <f t="shared" si="445"/>
        <v/>
      </c>
      <c r="Y654" t="str">
        <f t="shared" si="446"/>
        <v/>
      </c>
      <c r="Z654" t="str">
        <f t="shared" si="447"/>
        <v/>
      </c>
      <c r="AA654" t="str">
        <f t="shared" si="448"/>
        <v/>
      </c>
      <c r="AB654" t="str">
        <f t="shared" si="449"/>
        <v/>
      </c>
      <c r="AC654" t="str">
        <f t="shared" si="450"/>
        <v/>
      </c>
      <c r="AD654" t="str">
        <f t="shared" si="451"/>
        <v/>
      </c>
      <c r="AE654" t="str">
        <f t="shared" si="452"/>
        <v/>
      </c>
      <c r="AF654" t="str">
        <f t="shared" si="453"/>
        <v/>
      </c>
      <c r="AG654" t="str">
        <f t="shared" si="454"/>
        <v/>
      </c>
      <c r="AH654" t="str">
        <f t="shared" si="455"/>
        <v/>
      </c>
      <c r="AI654" t="str">
        <f t="shared" si="456"/>
        <v/>
      </c>
      <c r="AJ654" t="str">
        <f t="shared" si="457"/>
        <v/>
      </c>
      <c r="AK654" t="str">
        <f t="shared" si="458"/>
        <v/>
      </c>
      <c r="AL654" t="str">
        <f t="shared" si="459"/>
        <v/>
      </c>
      <c r="AM654" t="str">
        <f t="shared" si="460"/>
        <v/>
      </c>
      <c r="AN654" t="str">
        <f t="shared" si="461"/>
        <v/>
      </c>
      <c r="AO654" t="str">
        <f t="shared" si="462"/>
        <v/>
      </c>
      <c r="AP654" t="str">
        <f t="shared" si="463"/>
        <v/>
      </c>
      <c r="AQ654" t="str">
        <f t="shared" si="464"/>
        <v/>
      </c>
      <c r="AR654" t="str">
        <f t="shared" si="465"/>
        <v/>
      </c>
      <c r="AS654" t="str">
        <f t="shared" si="466"/>
        <v/>
      </c>
      <c r="AT654" t="str">
        <f t="shared" si="467"/>
        <v/>
      </c>
      <c r="AU654" t="str">
        <f t="shared" si="468"/>
        <v/>
      </c>
      <c r="AV654" t="str">
        <f t="shared" si="469"/>
        <v/>
      </c>
      <c r="AW654" t="str">
        <f t="shared" si="470"/>
        <v/>
      </c>
      <c r="AX654" t="str">
        <f t="shared" si="471"/>
        <v/>
      </c>
      <c r="AY654" t="str">
        <f t="shared" si="472"/>
        <v/>
      </c>
      <c r="AZ654" t="str">
        <f>IF(OR($A654="",$A654&lt;&gt;Ficha!$C$4),"",COUNTIF($A$2:$A654,Ficha!$C$4))</f>
        <v/>
      </c>
    </row>
    <row r="655" spans="1:52">
      <c r="A655" s="7" t="str">
        <f>IF(INDEX(Banco!$A:$A,ROW())="","",INDEX(Banco!$A:$A,ROW()))</f>
        <v/>
      </c>
      <c r="B655" s="7" t="str">
        <f>IF(INDEX(Banco!$B:$B,ROW())="","",INDEX(Banco!$B:$B,ROW()))</f>
        <v/>
      </c>
      <c r="C655" s="7" t="str">
        <f>IF(INDEX(Banco!$C:$C,ROW())="","",INDEX(Banco!$C:$C,ROW()))</f>
        <v/>
      </c>
      <c r="D655" s="8" t="str">
        <f>IF(INDEX(Banco!$D:$D,ROW())="","",INDEX(Banco!$D:$D,ROW()))</f>
        <v/>
      </c>
      <c r="E655" s="8" t="str">
        <f>IF(INDEX(Banco!$E:$E,ROW())="","",INDEX(Banco!$E:$E,ROW()))</f>
        <v/>
      </c>
      <c r="F655" s="9" t="str">
        <f>IF(INDEX(Banco!$F:$F,ROW())="","",INDEX(Banco!$F:$F,ROW()))</f>
        <v/>
      </c>
      <c r="G655" s="9" t="str">
        <f>IF(INDEX(Banco!$G:$G,ROW())="","",INDEX(Banco!$G:$G,ROW()))</f>
        <v/>
      </c>
      <c r="H655" s="7" t="str">
        <f>IF(INDEX(Banco!$H:$H,ROW())="","",INDEX(Banco!$H:$H,ROW()))</f>
        <v/>
      </c>
      <c r="I655" t="str">
        <f t="shared" si="430"/>
        <v/>
      </c>
      <c r="J655" s="10" t="str">
        <f t="shared" si="431"/>
        <v/>
      </c>
      <c r="K655" s="11" t="str">
        <f t="shared" si="432"/>
        <v>—</v>
      </c>
      <c r="L655" t="str">
        <f t="shared" si="433"/>
        <v/>
      </c>
      <c r="M655" s="11" t="str">
        <f t="shared" si="434"/>
        <v>—</v>
      </c>
      <c r="N655" t="str">
        <f t="shared" si="435"/>
        <v/>
      </c>
      <c r="O655" s="11" t="str">
        <f t="shared" si="436"/>
        <v>—</v>
      </c>
      <c r="P655" t="str">
        <f t="shared" si="437"/>
        <v/>
      </c>
      <c r="Q655" s="11" t="str">
        <f t="shared" si="438"/>
        <v>—</v>
      </c>
      <c r="R655" t="str">
        <f t="shared" si="439"/>
        <v/>
      </c>
      <c r="S655" t="str">
        <f t="shared" si="440"/>
        <v/>
      </c>
      <c r="T655" t="str">
        <f t="shared" si="441"/>
        <v/>
      </c>
      <c r="U655" t="str">
        <f t="shared" si="442"/>
        <v/>
      </c>
      <c r="V655" t="str">
        <f t="shared" si="443"/>
        <v/>
      </c>
      <c r="W655" t="str">
        <f t="shared" si="444"/>
        <v/>
      </c>
      <c r="X655" t="str">
        <f t="shared" si="445"/>
        <v/>
      </c>
      <c r="Y655" t="str">
        <f t="shared" si="446"/>
        <v/>
      </c>
      <c r="Z655" t="str">
        <f t="shared" si="447"/>
        <v/>
      </c>
      <c r="AA655" t="str">
        <f t="shared" si="448"/>
        <v/>
      </c>
      <c r="AB655" t="str">
        <f t="shared" si="449"/>
        <v/>
      </c>
      <c r="AC655" t="str">
        <f t="shared" si="450"/>
        <v/>
      </c>
      <c r="AD655" t="str">
        <f t="shared" si="451"/>
        <v/>
      </c>
      <c r="AE655" t="str">
        <f t="shared" si="452"/>
        <v/>
      </c>
      <c r="AF655" t="str">
        <f t="shared" si="453"/>
        <v/>
      </c>
      <c r="AG655" t="str">
        <f t="shared" si="454"/>
        <v/>
      </c>
      <c r="AH655" t="str">
        <f t="shared" si="455"/>
        <v/>
      </c>
      <c r="AI655" t="str">
        <f t="shared" si="456"/>
        <v/>
      </c>
      <c r="AJ655" t="str">
        <f t="shared" si="457"/>
        <v/>
      </c>
      <c r="AK655" t="str">
        <f t="shared" si="458"/>
        <v/>
      </c>
      <c r="AL655" t="str">
        <f t="shared" si="459"/>
        <v/>
      </c>
      <c r="AM655" t="str">
        <f t="shared" si="460"/>
        <v/>
      </c>
      <c r="AN655" t="str">
        <f t="shared" si="461"/>
        <v/>
      </c>
      <c r="AO655" t="str">
        <f t="shared" si="462"/>
        <v/>
      </c>
      <c r="AP655" t="str">
        <f t="shared" si="463"/>
        <v/>
      </c>
      <c r="AQ655" t="str">
        <f t="shared" si="464"/>
        <v/>
      </c>
      <c r="AR655" t="str">
        <f t="shared" si="465"/>
        <v/>
      </c>
      <c r="AS655" t="str">
        <f t="shared" si="466"/>
        <v/>
      </c>
      <c r="AT655" t="str">
        <f t="shared" si="467"/>
        <v/>
      </c>
      <c r="AU655" t="str">
        <f t="shared" si="468"/>
        <v/>
      </c>
      <c r="AV655" t="str">
        <f t="shared" si="469"/>
        <v/>
      </c>
      <c r="AW655" t="str">
        <f t="shared" si="470"/>
        <v/>
      </c>
      <c r="AX655" t="str">
        <f t="shared" si="471"/>
        <v/>
      </c>
      <c r="AY655" t="str">
        <f t="shared" si="472"/>
        <v/>
      </c>
      <c r="AZ655" t="str">
        <f>IF(OR($A655="",$A655&lt;&gt;Ficha!$C$4),"",COUNTIF($A$2:$A655,Ficha!$C$4))</f>
        <v/>
      </c>
    </row>
    <row r="656" spans="1:52">
      <c r="A656" s="7" t="str">
        <f>IF(INDEX(Banco!$A:$A,ROW())="","",INDEX(Banco!$A:$A,ROW()))</f>
        <v/>
      </c>
      <c r="B656" s="7" t="str">
        <f>IF(INDEX(Banco!$B:$B,ROW())="","",INDEX(Banco!$B:$B,ROW()))</f>
        <v/>
      </c>
      <c r="C656" s="7" t="str">
        <f>IF(INDEX(Banco!$C:$C,ROW())="","",INDEX(Banco!$C:$C,ROW()))</f>
        <v/>
      </c>
      <c r="D656" s="8" t="str">
        <f>IF(INDEX(Banco!$D:$D,ROW())="","",INDEX(Banco!$D:$D,ROW()))</f>
        <v/>
      </c>
      <c r="E656" s="8" t="str">
        <f>IF(INDEX(Banco!$E:$E,ROW())="","",INDEX(Banco!$E:$E,ROW()))</f>
        <v/>
      </c>
      <c r="F656" s="9" t="str">
        <f>IF(INDEX(Banco!$F:$F,ROW())="","",INDEX(Banco!$F:$F,ROW()))</f>
        <v/>
      </c>
      <c r="G656" s="9" t="str">
        <f>IF(INDEX(Banco!$G:$G,ROW())="","",INDEX(Banco!$G:$G,ROW()))</f>
        <v/>
      </c>
      <c r="H656" s="7" t="str">
        <f>IF(INDEX(Banco!$H:$H,ROW())="","",INDEX(Banco!$H:$H,ROW()))</f>
        <v/>
      </c>
      <c r="I656" t="str">
        <f t="shared" si="430"/>
        <v/>
      </c>
      <c r="J656" s="10" t="str">
        <f t="shared" si="431"/>
        <v/>
      </c>
      <c r="K656" s="11" t="str">
        <f t="shared" si="432"/>
        <v>—</v>
      </c>
      <c r="L656" t="str">
        <f t="shared" si="433"/>
        <v/>
      </c>
      <c r="M656" s="11" t="str">
        <f t="shared" si="434"/>
        <v>—</v>
      </c>
      <c r="N656" t="str">
        <f t="shared" si="435"/>
        <v/>
      </c>
      <c r="O656" s="11" t="str">
        <f t="shared" si="436"/>
        <v>—</v>
      </c>
      <c r="P656" t="str">
        <f t="shared" si="437"/>
        <v/>
      </c>
      <c r="Q656" s="11" t="str">
        <f t="shared" si="438"/>
        <v>—</v>
      </c>
      <c r="R656" t="str">
        <f t="shared" si="439"/>
        <v/>
      </c>
      <c r="S656" t="str">
        <f t="shared" si="440"/>
        <v/>
      </c>
      <c r="T656" t="str">
        <f t="shared" si="441"/>
        <v/>
      </c>
      <c r="U656" t="str">
        <f t="shared" si="442"/>
        <v/>
      </c>
      <c r="V656" t="str">
        <f t="shared" si="443"/>
        <v/>
      </c>
      <c r="W656" t="str">
        <f t="shared" si="444"/>
        <v/>
      </c>
      <c r="X656" t="str">
        <f t="shared" si="445"/>
        <v/>
      </c>
      <c r="Y656" t="str">
        <f t="shared" si="446"/>
        <v/>
      </c>
      <c r="Z656" t="str">
        <f t="shared" si="447"/>
        <v/>
      </c>
      <c r="AA656" t="str">
        <f t="shared" si="448"/>
        <v/>
      </c>
      <c r="AB656" t="str">
        <f t="shared" si="449"/>
        <v/>
      </c>
      <c r="AC656" t="str">
        <f t="shared" si="450"/>
        <v/>
      </c>
      <c r="AD656" t="str">
        <f t="shared" si="451"/>
        <v/>
      </c>
      <c r="AE656" t="str">
        <f t="shared" si="452"/>
        <v/>
      </c>
      <c r="AF656" t="str">
        <f t="shared" si="453"/>
        <v/>
      </c>
      <c r="AG656" t="str">
        <f t="shared" si="454"/>
        <v/>
      </c>
      <c r="AH656" t="str">
        <f t="shared" si="455"/>
        <v/>
      </c>
      <c r="AI656" t="str">
        <f t="shared" si="456"/>
        <v/>
      </c>
      <c r="AJ656" t="str">
        <f t="shared" si="457"/>
        <v/>
      </c>
      <c r="AK656" t="str">
        <f t="shared" si="458"/>
        <v/>
      </c>
      <c r="AL656" t="str">
        <f t="shared" si="459"/>
        <v/>
      </c>
      <c r="AM656" t="str">
        <f t="shared" si="460"/>
        <v/>
      </c>
      <c r="AN656" t="str">
        <f t="shared" si="461"/>
        <v/>
      </c>
      <c r="AO656" t="str">
        <f t="shared" si="462"/>
        <v/>
      </c>
      <c r="AP656" t="str">
        <f t="shared" si="463"/>
        <v/>
      </c>
      <c r="AQ656" t="str">
        <f t="shared" si="464"/>
        <v/>
      </c>
      <c r="AR656" t="str">
        <f t="shared" si="465"/>
        <v/>
      </c>
      <c r="AS656" t="str">
        <f t="shared" si="466"/>
        <v/>
      </c>
      <c r="AT656" t="str">
        <f t="shared" si="467"/>
        <v/>
      </c>
      <c r="AU656" t="str">
        <f t="shared" si="468"/>
        <v/>
      </c>
      <c r="AV656" t="str">
        <f t="shared" si="469"/>
        <v/>
      </c>
      <c r="AW656" t="str">
        <f t="shared" si="470"/>
        <v/>
      </c>
      <c r="AX656" t="str">
        <f t="shared" si="471"/>
        <v/>
      </c>
      <c r="AY656" t="str">
        <f t="shared" si="472"/>
        <v/>
      </c>
      <c r="AZ656" t="str">
        <f>IF(OR($A656="",$A656&lt;&gt;Ficha!$C$4),"",COUNTIF($A$2:$A656,Ficha!$C$4))</f>
        <v/>
      </c>
    </row>
    <row r="657" spans="1:52">
      <c r="A657" s="7" t="str">
        <f>IF(INDEX(Banco!$A:$A,ROW())="","",INDEX(Banco!$A:$A,ROW()))</f>
        <v/>
      </c>
      <c r="B657" s="7" t="str">
        <f>IF(INDEX(Banco!$B:$B,ROW())="","",INDEX(Banco!$B:$B,ROW()))</f>
        <v/>
      </c>
      <c r="C657" s="7" t="str">
        <f>IF(INDEX(Banco!$C:$C,ROW())="","",INDEX(Banco!$C:$C,ROW()))</f>
        <v/>
      </c>
      <c r="D657" s="8" t="str">
        <f>IF(INDEX(Banco!$D:$D,ROW())="","",INDEX(Banco!$D:$D,ROW()))</f>
        <v/>
      </c>
      <c r="E657" s="8" t="str">
        <f>IF(INDEX(Banco!$E:$E,ROW())="","",INDEX(Banco!$E:$E,ROW()))</f>
        <v/>
      </c>
      <c r="F657" s="9" t="str">
        <f>IF(INDEX(Banco!$F:$F,ROW())="","",INDEX(Banco!$F:$F,ROW()))</f>
        <v/>
      </c>
      <c r="G657" s="9" t="str">
        <f>IF(INDEX(Banco!$G:$G,ROW())="","",INDEX(Banco!$G:$G,ROW()))</f>
        <v/>
      </c>
      <c r="H657" s="7" t="str">
        <f>IF(INDEX(Banco!$H:$H,ROW())="","",INDEX(Banco!$H:$H,ROW()))</f>
        <v/>
      </c>
      <c r="I657" t="str">
        <f t="shared" si="430"/>
        <v/>
      </c>
      <c r="J657" s="10" t="str">
        <f t="shared" si="431"/>
        <v/>
      </c>
      <c r="K657" s="11" t="str">
        <f t="shared" si="432"/>
        <v>—</v>
      </c>
      <c r="L657" t="str">
        <f t="shared" si="433"/>
        <v/>
      </c>
      <c r="M657" s="11" t="str">
        <f t="shared" si="434"/>
        <v>—</v>
      </c>
      <c r="N657" t="str">
        <f t="shared" si="435"/>
        <v/>
      </c>
      <c r="O657" s="11" t="str">
        <f t="shared" si="436"/>
        <v>—</v>
      </c>
      <c r="P657" t="str">
        <f t="shared" si="437"/>
        <v/>
      </c>
      <c r="Q657" s="11" t="str">
        <f t="shared" si="438"/>
        <v>—</v>
      </c>
      <c r="R657" t="str">
        <f t="shared" si="439"/>
        <v/>
      </c>
      <c r="S657" t="str">
        <f t="shared" si="440"/>
        <v/>
      </c>
      <c r="T657" t="str">
        <f t="shared" si="441"/>
        <v/>
      </c>
      <c r="U657" t="str">
        <f t="shared" si="442"/>
        <v/>
      </c>
      <c r="V657" t="str">
        <f t="shared" si="443"/>
        <v/>
      </c>
      <c r="W657" t="str">
        <f t="shared" si="444"/>
        <v/>
      </c>
      <c r="X657" t="str">
        <f t="shared" si="445"/>
        <v/>
      </c>
      <c r="Y657" t="str">
        <f t="shared" si="446"/>
        <v/>
      </c>
      <c r="Z657" t="str">
        <f t="shared" si="447"/>
        <v/>
      </c>
      <c r="AA657" t="str">
        <f t="shared" si="448"/>
        <v/>
      </c>
      <c r="AB657" t="str">
        <f t="shared" si="449"/>
        <v/>
      </c>
      <c r="AC657" t="str">
        <f t="shared" si="450"/>
        <v/>
      </c>
      <c r="AD657" t="str">
        <f t="shared" si="451"/>
        <v/>
      </c>
      <c r="AE657" t="str">
        <f t="shared" si="452"/>
        <v/>
      </c>
      <c r="AF657" t="str">
        <f t="shared" si="453"/>
        <v/>
      </c>
      <c r="AG657" t="str">
        <f t="shared" si="454"/>
        <v/>
      </c>
      <c r="AH657" t="str">
        <f t="shared" si="455"/>
        <v/>
      </c>
      <c r="AI657" t="str">
        <f t="shared" si="456"/>
        <v/>
      </c>
      <c r="AJ657" t="str">
        <f t="shared" si="457"/>
        <v/>
      </c>
      <c r="AK657" t="str">
        <f t="shared" si="458"/>
        <v/>
      </c>
      <c r="AL657" t="str">
        <f t="shared" si="459"/>
        <v/>
      </c>
      <c r="AM657" t="str">
        <f t="shared" si="460"/>
        <v/>
      </c>
      <c r="AN657" t="str">
        <f t="shared" si="461"/>
        <v/>
      </c>
      <c r="AO657" t="str">
        <f t="shared" si="462"/>
        <v/>
      </c>
      <c r="AP657" t="str">
        <f t="shared" si="463"/>
        <v/>
      </c>
      <c r="AQ657" t="str">
        <f t="shared" si="464"/>
        <v/>
      </c>
      <c r="AR657" t="str">
        <f t="shared" si="465"/>
        <v/>
      </c>
      <c r="AS657" t="str">
        <f t="shared" si="466"/>
        <v/>
      </c>
      <c r="AT657" t="str">
        <f t="shared" si="467"/>
        <v/>
      </c>
      <c r="AU657" t="str">
        <f t="shared" si="468"/>
        <v/>
      </c>
      <c r="AV657" t="str">
        <f t="shared" si="469"/>
        <v/>
      </c>
      <c r="AW657" t="str">
        <f t="shared" si="470"/>
        <v/>
      </c>
      <c r="AX657" t="str">
        <f t="shared" si="471"/>
        <v/>
      </c>
      <c r="AY657" t="str">
        <f t="shared" si="472"/>
        <v/>
      </c>
      <c r="AZ657" t="str">
        <f>IF(OR($A657="",$A657&lt;&gt;Ficha!$C$4),"",COUNTIF($A$2:$A657,Ficha!$C$4))</f>
        <v/>
      </c>
    </row>
    <row r="658" spans="1:52">
      <c r="A658" s="7" t="str">
        <f>IF(INDEX(Banco!$A:$A,ROW())="","",INDEX(Banco!$A:$A,ROW()))</f>
        <v/>
      </c>
      <c r="B658" s="7" t="str">
        <f>IF(INDEX(Banco!$B:$B,ROW())="","",INDEX(Banco!$B:$B,ROW()))</f>
        <v/>
      </c>
      <c r="C658" s="7" t="str">
        <f>IF(INDEX(Banco!$C:$C,ROW())="","",INDEX(Banco!$C:$C,ROW()))</f>
        <v/>
      </c>
      <c r="D658" s="8" t="str">
        <f>IF(INDEX(Banco!$D:$D,ROW())="","",INDEX(Banco!$D:$D,ROW()))</f>
        <v/>
      </c>
      <c r="E658" s="8" t="str">
        <f>IF(INDEX(Banco!$E:$E,ROW())="","",INDEX(Banco!$E:$E,ROW()))</f>
        <v/>
      </c>
      <c r="F658" s="9" t="str">
        <f>IF(INDEX(Banco!$F:$F,ROW())="","",INDEX(Banco!$F:$F,ROW()))</f>
        <v/>
      </c>
      <c r="G658" s="9" t="str">
        <f>IF(INDEX(Banco!$G:$G,ROW())="","",INDEX(Banco!$G:$G,ROW()))</f>
        <v/>
      </c>
      <c r="H658" s="7" t="str">
        <f>IF(INDEX(Banco!$H:$H,ROW())="","",INDEX(Banco!$H:$H,ROW()))</f>
        <v/>
      </c>
      <c r="I658" t="str">
        <f t="shared" si="430"/>
        <v/>
      </c>
      <c r="J658" s="10" t="str">
        <f t="shared" si="431"/>
        <v/>
      </c>
      <c r="K658" s="11" t="str">
        <f t="shared" si="432"/>
        <v>—</v>
      </c>
      <c r="L658" t="str">
        <f t="shared" si="433"/>
        <v/>
      </c>
      <c r="M658" s="11" t="str">
        <f t="shared" si="434"/>
        <v>—</v>
      </c>
      <c r="N658" t="str">
        <f t="shared" si="435"/>
        <v/>
      </c>
      <c r="O658" s="11" t="str">
        <f t="shared" si="436"/>
        <v>—</v>
      </c>
      <c r="P658" t="str">
        <f t="shared" si="437"/>
        <v/>
      </c>
      <c r="Q658" s="11" t="str">
        <f t="shared" si="438"/>
        <v>—</v>
      </c>
      <c r="R658" t="str">
        <f t="shared" si="439"/>
        <v/>
      </c>
      <c r="S658" t="str">
        <f t="shared" si="440"/>
        <v/>
      </c>
      <c r="T658" t="str">
        <f t="shared" si="441"/>
        <v/>
      </c>
      <c r="U658" t="str">
        <f t="shared" si="442"/>
        <v/>
      </c>
      <c r="V658" t="str">
        <f t="shared" si="443"/>
        <v/>
      </c>
      <c r="W658" t="str">
        <f t="shared" si="444"/>
        <v/>
      </c>
      <c r="X658" t="str">
        <f t="shared" si="445"/>
        <v/>
      </c>
      <c r="Y658" t="str">
        <f t="shared" si="446"/>
        <v/>
      </c>
      <c r="Z658" t="str">
        <f t="shared" si="447"/>
        <v/>
      </c>
      <c r="AA658" t="str">
        <f t="shared" si="448"/>
        <v/>
      </c>
      <c r="AB658" t="str">
        <f t="shared" si="449"/>
        <v/>
      </c>
      <c r="AC658" t="str">
        <f t="shared" si="450"/>
        <v/>
      </c>
      <c r="AD658" t="str">
        <f t="shared" si="451"/>
        <v/>
      </c>
      <c r="AE658" t="str">
        <f t="shared" si="452"/>
        <v/>
      </c>
      <c r="AF658" t="str">
        <f t="shared" si="453"/>
        <v/>
      </c>
      <c r="AG658" t="str">
        <f t="shared" si="454"/>
        <v/>
      </c>
      <c r="AH658" t="str">
        <f t="shared" si="455"/>
        <v/>
      </c>
      <c r="AI658" t="str">
        <f t="shared" si="456"/>
        <v/>
      </c>
      <c r="AJ658" t="str">
        <f t="shared" si="457"/>
        <v/>
      </c>
      <c r="AK658" t="str">
        <f t="shared" si="458"/>
        <v/>
      </c>
      <c r="AL658" t="str">
        <f t="shared" si="459"/>
        <v/>
      </c>
      <c r="AM658" t="str">
        <f t="shared" si="460"/>
        <v/>
      </c>
      <c r="AN658" t="str">
        <f t="shared" si="461"/>
        <v/>
      </c>
      <c r="AO658" t="str">
        <f t="shared" si="462"/>
        <v/>
      </c>
      <c r="AP658" t="str">
        <f t="shared" si="463"/>
        <v/>
      </c>
      <c r="AQ658" t="str">
        <f t="shared" si="464"/>
        <v/>
      </c>
      <c r="AR658" t="str">
        <f t="shared" si="465"/>
        <v/>
      </c>
      <c r="AS658" t="str">
        <f t="shared" si="466"/>
        <v/>
      </c>
      <c r="AT658" t="str">
        <f t="shared" si="467"/>
        <v/>
      </c>
      <c r="AU658" t="str">
        <f t="shared" si="468"/>
        <v/>
      </c>
      <c r="AV658" t="str">
        <f t="shared" si="469"/>
        <v/>
      </c>
      <c r="AW658" t="str">
        <f t="shared" si="470"/>
        <v/>
      </c>
      <c r="AX658" t="str">
        <f t="shared" si="471"/>
        <v/>
      </c>
      <c r="AY658" t="str">
        <f t="shared" si="472"/>
        <v/>
      </c>
      <c r="AZ658" t="str">
        <f>IF(OR($A658="",$A658&lt;&gt;Ficha!$C$4),"",COUNTIF($A$2:$A658,Ficha!$C$4))</f>
        <v/>
      </c>
    </row>
    <row r="659" spans="1:52">
      <c r="A659" s="7" t="str">
        <f>IF(INDEX(Banco!$A:$A,ROW())="","",INDEX(Banco!$A:$A,ROW()))</f>
        <v/>
      </c>
      <c r="B659" s="7" t="str">
        <f>IF(INDEX(Banco!$B:$B,ROW())="","",INDEX(Banco!$B:$B,ROW()))</f>
        <v/>
      </c>
      <c r="C659" s="7" t="str">
        <f>IF(INDEX(Banco!$C:$C,ROW())="","",INDEX(Banco!$C:$C,ROW()))</f>
        <v/>
      </c>
      <c r="D659" s="8" t="str">
        <f>IF(INDEX(Banco!$D:$D,ROW())="","",INDEX(Banco!$D:$D,ROW()))</f>
        <v/>
      </c>
      <c r="E659" s="8" t="str">
        <f>IF(INDEX(Banco!$E:$E,ROW())="","",INDEX(Banco!$E:$E,ROW()))</f>
        <v/>
      </c>
      <c r="F659" s="9" t="str">
        <f>IF(INDEX(Banco!$F:$F,ROW())="","",INDEX(Banco!$F:$F,ROW()))</f>
        <v/>
      </c>
      <c r="G659" s="9" t="str">
        <f>IF(INDEX(Banco!$G:$G,ROW())="","",INDEX(Banco!$G:$G,ROW()))</f>
        <v/>
      </c>
      <c r="H659" s="7" t="str">
        <f>IF(INDEX(Banco!$H:$H,ROW())="","",INDEX(Banco!$H:$H,ROW()))</f>
        <v/>
      </c>
      <c r="I659" t="str">
        <f t="shared" si="430"/>
        <v/>
      </c>
      <c r="J659" s="10" t="str">
        <f t="shared" si="431"/>
        <v/>
      </c>
      <c r="K659" s="11" t="str">
        <f t="shared" si="432"/>
        <v>—</v>
      </c>
      <c r="L659" t="str">
        <f t="shared" si="433"/>
        <v/>
      </c>
      <c r="M659" s="11" t="str">
        <f t="shared" si="434"/>
        <v>—</v>
      </c>
      <c r="N659" t="str">
        <f t="shared" si="435"/>
        <v/>
      </c>
      <c r="O659" s="11" t="str">
        <f t="shared" si="436"/>
        <v>—</v>
      </c>
      <c r="P659" t="str">
        <f t="shared" si="437"/>
        <v/>
      </c>
      <c r="Q659" s="11" t="str">
        <f t="shared" si="438"/>
        <v>—</v>
      </c>
      <c r="R659" t="str">
        <f t="shared" si="439"/>
        <v/>
      </c>
      <c r="S659" t="str">
        <f t="shared" si="440"/>
        <v/>
      </c>
      <c r="T659" t="str">
        <f t="shared" si="441"/>
        <v/>
      </c>
      <c r="U659" t="str">
        <f t="shared" si="442"/>
        <v/>
      </c>
      <c r="V659" t="str">
        <f t="shared" si="443"/>
        <v/>
      </c>
      <c r="W659" t="str">
        <f t="shared" si="444"/>
        <v/>
      </c>
      <c r="X659" t="str">
        <f t="shared" si="445"/>
        <v/>
      </c>
      <c r="Y659" t="str">
        <f t="shared" si="446"/>
        <v/>
      </c>
      <c r="Z659" t="str">
        <f t="shared" si="447"/>
        <v/>
      </c>
      <c r="AA659" t="str">
        <f t="shared" si="448"/>
        <v/>
      </c>
      <c r="AB659" t="str">
        <f t="shared" si="449"/>
        <v/>
      </c>
      <c r="AC659" t="str">
        <f t="shared" si="450"/>
        <v/>
      </c>
      <c r="AD659" t="str">
        <f t="shared" si="451"/>
        <v/>
      </c>
      <c r="AE659" t="str">
        <f t="shared" si="452"/>
        <v/>
      </c>
      <c r="AF659" t="str">
        <f t="shared" si="453"/>
        <v/>
      </c>
      <c r="AG659" t="str">
        <f t="shared" si="454"/>
        <v/>
      </c>
      <c r="AH659" t="str">
        <f t="shared" si="455"/>
        <v/>
      </c>
      <c r="AI659" t="str">
        <f t="shared" si="456"/>
        <v/>
      </c>
      <c r="AJ659" t="str">
        <f t="shared" si="457"/>
        <v/>
      </c>
      <c r="AK659" t="str">
        <f t="shared" si="458"/>
        <v/>
      </c>
      <c r="AL659" t="str">
        <f t="shared" si="459"/>
        <v/>
      </c>
      <c r="AM659" t="str">
        <f t="shared" si="460"/>
        <v/>
      </c>
      <c r="AN659" t="str">
        <f t="shared" si="461"/>
        <v/>
      </c>
      <c r="AO659" t="str">
        <f t="shared" si="462"/>
        <v/>
      </c>
      <c r="AP659" t="str">
        <f t="shared" si="463"/>
        <v/>
      </c>
      <c r="AQ659" t="str">
        <f t="shared" si="464"/>
        <v/>
      </c>
      <c r="AR659" t="str">
        <f t="shared" si="465"/>
        <v/>
      </c>
      <c r="AS659" t="str">
        <f t="shared" si="466"/>
        <v/>
      </c>
      <c r="AT659" t="str">
        <f t="shared" si="467"/>
        <v/>
      </c>
      <c r="AU659" t="str">
        <f t="shared" si="468"/>
        <v/>
      </c>
      <c r="AV659" t="str">
        <f t="shared" si="469"/>
        <v/>
      </c>
      <c r="AW659" t="str">
        <f t="shared" si="470"/>
        <v/>
      </c>
      <c r="AX659" t="str">
        <f t="shared" si="471"/>
        <v/>
      </c>
      <c r="AY659" t="str">
        <f t="shared" si="472"/>
        <v/>
      </c>
      <c r="AZ659" t="str">
        <f>IF(OR($A659="",$A659&lt;&gt;Ficha!$C$4),"",COUNTIF($A$2:$A659,Ficha!$C$4))</f>
        <v/>
      </c>
    </row>
    <row r="660" spans="1:52">
      <c r="A660" s="7" t="str">
        <f>IF(INDEX(Banco!$A:$A,ROW())="","",INDEX(Banco!$A:$A,ROW()))</f>
        <v/>
      </c>
      <c r="B660" s="7" t="str">
        <f>IF(INDEX(Banco!$B:$B,ROW())="","",INDEX(Banco!$B:$B,ROW()))</f>
        <v/>
      </c>
      <c r="C660" s="7" t="str">
        <f>IF(INDEX(Banco!$C:$C,ROW())="","",INDEX(Banco!$C:$C,ROW()))</f>
        <v/>
      </c>
      <c r="D660" s="8" t="str">
        <f>IF(INDEX(Banco!$D:$D,ROW())="","",INDEX(Banco!$D:$D,ROW()))</f>
        <v/>
      </c>
      <c r="E660" s="8" t="str">
        <f>IF(INDEX(Banco!$E:$E,ROW())="","",INDEX(Banco!$E:$E,ROW()))</f>
        <v/>
      </c>
      <c r="F660" s="9" t="str">
        <f>IF(INDEX(Banco!$F:$F,ROW())="","",INDEX(Banco!$F:$F,ROW()))</f>
        <v/>
      </c>
      <c r="G660" s="9" t="str">
        <f>IF(INDEX(Banco!$G:$G,ROW())="","",INDEX(Banco!$G:$G,ROW()))</f>
        <v/>
      </c>
      <c r="H660" s="7" t="str">
        <f>IF(INDEX(Banco!$H:$H,ROW())="","",INDEX(Banco!$H:$H,ROW()))</f>
        <v/>
      </c>
      <c r="I660" t="str">
        <f t="shared" si="430"/>
        <v/>
      </c>
      <c r="J660" s="10" t="str">
        <f t="shared" si="431"/>
        <v/>
      </c>
      <c r="K660" s="11" t="str">
        <f t="shared" si="432"/>
        <v>—</v>
      </c>
      <c r="L660" t="str">
        <f t="shared" si="433"/>
        <v/>
      </c>
      <c r="M660" s="11" t="str">
        <f t="shared" si="434"/>
        <v>—</v>
      </c>
      <c r="N660" t="str">
        <f t="shared" si="435"/>
        <v/>
      </c>
      <c r="O660" s="11" t="str">
        <f t="shared" si="436"/>
        <v>—</v>
      </c>
      <c r="P660" t="str">
        <f t="shared" si="437"/>
        <v/>
      </c>
      <c r="Q660" s="11" t="str">
        <f t="shared" si="438"/>
        <v>—</v>
      </c>
      <c r="R660" t="str">
        <f t="shared" si="439"/>
        <v/>
      </c>
      <c r="S660" t="str">
        <f t="shared" si="440"/>
        <v/>
      </c>
      <c r="T660" t="str">
        <f t="shared" si="441"/>
        <v/>
      </c>
      <c r="U660" t="str">
        <f t="shared" si="442"/>
        <v/>
      </c>
      <c r="V660" t="str">
        <f t="shared" si="443"/>
        <v/>
      </c>
      <c r="W660" t="str">
        <f t="shared" si="444"/>
        <v/>
      </c>
      <c r="X660" t="str">
        <f t="shared" si="445"/>
        <v/>
      </c>
      <c r="Y660" t="str">
        <f t="shared" si="446"/>
        <v/>
      </c>
      <c r="Z660" t="str">
        <f t="shared" si="447"/>
        <v/>
      </c>
      <c r="AA660" t="str">
        <f t="shared" si="448"/>
        <v/>
      </c>
      <c r="AB660" t="str">
        <f t="shared" si="449"/>
        <v/>
      </c>
      <c r="AC660" t="str">
        <f t="shared" si="450"/>
        <v/>
      </c>
      <c r="AD660" t="str">
        <f t="shared" si="451"/>
        <v/>
      </c>
      <c r="AE660" t="str">
        <f t="shared" si="452"/>
        <v/>
      </c>
      <c r="AF660" t="str">
        <f t="shared" si="453"/>
        <v/>
      </c>
      <c r="AG660" t="str">
        <f t="shared" si="454"/>
        <v/>
      </c>
      <c r="AH660" t="str">
        <f t="shared" si="455"/>
        <v/>
      </c>
      <c r="AI660" t="str">
        <f t="shared" si="456"/>
        <v/>
      </c>
      <c r="AJ660" t="str">
        <f t="shared" si="457"/>
        <v/>
      </c>
      <c r="AK660" t="str">
        <f t="shared" si="458"/>
        <v/>
      </c>
      <c r="AL660" t="str">
        <f t="shared" si="459"/>
        <v/>
      </c>
      <c r="AM660" t="str">
        <f t="shared" si="460"/>
        <v/>
      </c>
      <c r="AN660" t="str">
        <f t="shared" si="461"/>
        <v/>
      </c>
      <c r="AO660" t="str">
        <f t="shared" si="462"/>
        <v/>
      </c>
      <c r="AP660" t="str">
        <f t="shared" si="463"/>
        <v/>
      </c>
      <c r="AQ660" t="str">
        <f t="shared" si="464"/>
        <v/>
      </c>
      <c r="AR660" t="str">
        <f t="shared" si="465"/>
        <v/>
      </c>
      <c r="AS660" t="str">
        <f t="shared" si="466"/>
        <v/>
      </c>
      <c r="AT660" t="str">
        <f t="shared" si="467"/>
        <v/>
      </c>
      <c r="AU660" t="str">
        <f t="shared" si="468"/>
        <v/>
      </c>
      <c r="AV660" t="str">
        <f t="shared" si="469"/>
        <v/>
      </c>
      <c r="AW660" t="str">
        <f t="shared" si="470"/>
        <v/>
      </c>
      <c r="AX660" t="str">
        <f t="shared" si="471"/>
        <v/>
      </c>
      <c r="AY660" t="str">
        <f t="shared" si="472"/>
        <v/>
      </c>
      <c r="AZ660" t="str">
        <f>IF(OR($A660="",$A660&lt;&gt;Ficha!$C$4),"",COUNTIF($A$2:$A660,Ficha!$C$4))</f>
        <v/>
      </c>
    </row>
    <row r="661" spans="1:52">
      <c r="A661" s="7" t="str">
        <f>IF(INDEX(Banco!$A:$A,ROW())="","",INDEX(Banco!$A:$A,ROW()))</f>
        <v/>
      </c>
      <c r="B661" s="7" t="str">
        <f>IF(INDEX(Banco!$B:$B,ROW())="","",INDEX(Banco!$B:$B,ROW()))</f>
        <v/>
      </c>
      <c r="C661" s="7" t="str">
        <f>IF(INDEX(Banco!$C:$C,ROW())="","",INDEX(Banco!$C:$C,ROW()))</f>
        <v/>
      </c>
      <c r="D661" s="8" t="str">
        <f>IF(INDEX(Banco!$D:$D,ROW())="","",INDEX(Banco!$D:$D,ROW()))</f>
        <v/>
      </c>
      <c r="E661" s="8" t="str">
        <f>IF(INDEX(Banco!$E:$E,ROW())="","",INDEX(Banco!$E:$E,ROW()))</f>
        <v/>
      </c>
      <c r="F661" s="9" t="str">
        <f>IF(INDEX(Banco!$F:$F,ROW())="","",INDEX(Banco!$F:$F,ROW()))</f>
        <v/>
      </c>
      <c r="G661" s="9" t="str">
        <f>IF(INDEX(Banco!$G:$G,ROW())="","",INDEX(Banco!$G:$G,ROW()))</f>
        <v/>
      </c>
      <c r="H661" s="7" t="str">
        <f>IF(INDEX(Banco!$H:$H,ROW())="","",INDEX(Banco!$H:$H,ROW()))</f>
        <v/>
      </c>
      <c r="I661" t="str">
        <f t="shared" si="430"/>
        <v/>
      </c>
      <c r="J661" s="10" t="str">
        <f t="shared" si="431"/>
        <v/>
      </c>
      <c r="K661" s="11" t="str">
        <f t="shared" si="432"/>
        <v>—</v>
      </c>
      <c r="L661" t="str">
        <f t="shared" si="433"/>
        <v/>
      </c>
      <c r="M661" s="11" t="str">
        <f t="shared" si="434"/>
        <v>—</v>
      </c>
      <c r="N661" t="str">
        <f t="shared" si="435"/>
        <v/>
      </c>
      <c r="O661" s="11" t="str">
        <f t="shared" si="436"/>
        <v>—</v>
      </c>
      <c r="P661" t="str">
        <f t="shared" si="437"/>
        <v/>
      </c>
      <c r="Q661" s="11" t="str">
        <f t="shared" si="438"/>
        <v>—</v>
      </c>
      <c r="R661" t="str">
        <f t="shared" si="439"/>
        <v/>
      </c>
      <c r="S661" t="str">
        <f t="shared" si="440"/>
        <v/>
      </c>
      <c r="T661" t="str">
        <f t="shared" si="441"/>
        <v/>
      </c>
      <c r="U661" t="str">
        <f t="shared" si="442"/>
        <v/>
      </c>
      <c r="V661" t="str">
        <f t="shared" si="443"/>
        <v/>
      </c>
      <c r="W661" t="str">
        <f t="shared" si="444"/>
        <v/>
      </c>
      <c r="X661" t="str">
        <f t="shared" si="445"/>
        <v/>
      </c>
      <c r="Y661" t="str">
        <f t="shared" si="446"/>
        <v/>
      </c>
      <c r="Z661" t="str">
        <f t="shared" si="447"/>
        <v/>
      </c>
      <c r="AA661" t="str">
        <f t="shared" si="448"/>
        <v/>
      </c>
      <c r="AB661" t="str">
        <f t="shared" si="449"/>
        <v/>
      </c>
      <c r="AC661" t="str">
        <f t="shared" si="450"/>
        <v/>
      </c>
      <c r="AD661" t="str">
        <f t="shared" si="451"/>
        <v/>
      </c>
      <c r="AE661" t="str">
        <f t="shared" si="452"/>
        <v/>
      </c>
      <c r="AF661" t="str">
        <f t="shared" si="453"/>
        <v/>
      </c>
      <c r="AG661" t="str">
        <f t="shared" si="454"/>
        <v/>
      </c>
      <c r="AH661" t="str">
        <f t="shared" si="455"/>
        <v/>
      </c>
      <c r="AI661" t="str">
        <f t="shared" si="456"/>
        <v/>
      </c>
      <c r="AJ661" t="str">
        <f t="shared" si="457"/>
        <v/>
      </c>
      <c r="AK661" t="str">
        <f t="shared" si="458"/>
        <v/>
      </c>
      <c r="AL661" t="str">
        <f t="shared" si="459"/>
        <v/>
      </c>
      <c r="AM661" t="str">
        <f t="shared" si="460"/>
        <v/>
      </c>
      <c r="AN661" t="str">
        <f t="shared" si="461"/>
        <v/>
      </c>
      <c r="AO661" t="str">
        <f t="shared" si="462"/>
        <v/>
      </c>
      <c r="AP661" t="str">
        <f t="shared" si="463"/>
        <v/>
      </c>
      <c r="AQ661" t="str">
        <f t="shared" si="464"/>
        <v/>
      </c>
      <c r="AR661" t="str">
        <f t="shared" si="465"/>
        <v/>
      </c>
      <c r="AS661" t="str">
        <f t="shared" si="466"/>
        <v/>
      </c>
      <c r="AT661" t="str">
        <f t="shared" si="467"/>
        <v/>
      </c>
      <c r="AU661" t="str">
        <f t="shared" si="468"/>
        <v/>
      </c>
      <c r="AV661" t="str">
        <f t="shared" si="469"/>
        <v/>
      </c>
      <c r="AW661" t="str">
        <f t="shared" si="470"/>
        <v/>
      </c>
      <c r="AX661" t="str">
        <f t="shared" si="471"/>
        <v/>
      </c>
      <c r="AY661" t="str">
        <f t="shared" si="472"/>
        <v/>
      </c>
      <c r="AZ661" t="str">
        <f>IF(OR($A661="",$A661&lt;&gt;Ficha!$C$4),"",COUNTIF($A$2:$A661,Ficha!$C$4))</f>
        <v/>
      </c>
    </row>
    <row r="662" spans="1:52">
      <c r="A662" s="7" t="str">
        <f>IF(INDEX(Banco!$A:$A,ROW())="","",INDEX(Banco!$A:$A,ROW()))</f>
        <v/>
      </c>
      <c r="B662" s="7" t="str">
        <f>IF(INDEX(Banco!$B:$B,ROW())="","",INDEX(Banco!$B:$B,ROW()))</f>
        <v/>
      </c>
      <c r="C662" s="7" t="str">
        <f>IF(INDEX(Banco!$C:$C,ROW())="","",INDEX(Banco!$C:$C,ROW()))</f>
        <v/>
      </c>
      <c r="D662" s="8" t="str">
        <f>IF(INDEX(Banco!$D:$D,ROW())="","",INDEX(Banco!$D:$D,ROW()))</f>
        <v/>
      </c>
      <c r="E662" s="8" t="str">
        <f>IF(INDEX(Banco!$E:$E,ROW())="","",INDEX(Banco!$E:$E,ROW()))</f>
        <v/>
      </c>
      <c r="F662" s="9" t="str">
        <f>IF(INDEX(Banco!$F:$F,ROW())="","",INDEX(Banco!$F:$F,ROW()))</f>
        <v/>
      </c>
      <c r="G662" s="9" t="str">
        <f>IF(INDEX(Banco!$G:$G,ROW())="","",INDEX(Banco!$G:$G,ROW()))</f>
        <v/>
      </c>
      <c r="H662" s="7" t="str">
        <f>IF(INDEX(Banco!$H:$H,ROW())="","",INDEX(Banco!$H:$H,ROW()))</f>
        <v/>
      </c>
      <c r="I662" t="str">
        <f t="shared" si="430"/>
        <v/>
      </c>
      <c r="J662" s="10" t="str">
        <f t="shared" si="431"/>
        <v/>
      </c>
      <c r="K662" s="11" t="str">
        <f t="shared" si="432"/>
        <v>—</v>
      </c>
      <c r="L662" t="str">
        <f t="shared" si="433"/>
        <v/>
      </c>
      <c r="M662" s="11" t="str">
        <f t="shared" si="434"/>
        <v>—</v>
      </c>
      <c r="N662" t="str">
        <f t="shared" si="435"/>
        <v/>
      </c>
      <c r="O662" s="11" t="str">
        <f t="shared" si="436"/>
        <v>—</v>
      </c>
      <c r="P662" t="str">
        <f t="shared" si="437"/>
        <v/>
      </c>
      <c r="Q662" s="11" t="str">
        <f t="shared" si="438"/>
        <v>—</v>
      </c>
      <c r="R662" t="str">
        <f t="shared" si="439"/>
        <v/>
      </c>
      <c r="S662" t="str">
        <f t="shared" si="440"/>
        <v/>
      </c>
      <c r="T662" t="str">
        <f t="shared" si="441"/>
        <v/>
      </c>
      <c r="U662" t="str">
        <f t="shared" si="442"/>
        <v/>
      </c>
      <c r="V662" t="str">
        <f t="shared" si="443"/>
        <v/>
      </c>
      <c r="W662" t="str">
        <f t="shared" si="444"/>
        <v/>
      </c>
      <c r="X662" t="str">
        <f t="shared" si="445"/>
        <v/>
      </c>
      <c r="Y662" t="str">
        <f t="shared" si="446"/>
        <v/>
      </c>
      <c r="Z662" t="str">
        <f t="shared" si="447"/>
        <v/>
      </c>
      <c r="AA662" t="str">
        <f t="shared" si="448"/>
        <v/>
      </c>
      <c r="AB662" t="str">
        <f t="shared" si="449"/>
        <v/>
      </c>
      <c r="AC662" t="str">
        <f t="shared" si="450"/>
        <v/>
      </c>
      <c r="AD662" t="str">
        <f t="shared" si="451"/>
        <v/>
      </c>
      <c r="AE662" t="str">
        <f t="shared" si="452"/>
        <v/>
      </c>
      <c r="AF662" t="str">
        <f t="shared" si="453"/>
        <v/>
      </c>
      <c r="AG662" t="str">
        <f t="shared" si="454"/>
        <v/>
      </c>
      <c r="AH662" t="str">
        <f t="shared" si="455"/>
        <v/>
      </c>
      <c r="AI662" t="str">
        <f t="shared" si="456"/>
        <v/>
      </c>
      <c r="AJ662" t="str">
        <f t="shared" si="457"/>
        <v/>
      </c>
      <c r="AK662" t="str">
        <f t="shared" si="458"/>
        <v/>
      </c>
      <c r="AL662" t="str">
        <f t="shared" si="459"/>
        <v/>
      </c>
      <c r="AM662" t="str">
        <f t="shared" si="460"/>
        <v/>
      </c>
      <c r="AN662" t="str">
        <f t="shared" si="461"/>
        <v/>
      </c>
      <c r="AO662" t="str">
        <f t="shared" si="462"/>
        <v/>
      </c>
      <c r="AP662" t="str">
        <f t="shared" si="463"/>
        <v/>
      </c>
      <c r="AQ662" t="str">
        <f t="shared" si="464"/>
        <v/>
      </c>
      <c r="AR662" t="str">
        <f t="shared" si="465"/>
        <v/>
      </c>
      <c r="AS662" t="str">
        <f t="shared" si="466"/>
        <v/>
      </c>
      <c r="AT662" t="str">
        <f t="shared" si="467"/>
        <v/>
      </c>
      <c r="AU662" t="str">
        <f t="shared" si="468"/>
        <v/>
      </c>
      <c r="AV662" t="str">
        <f t="shared" si="469"/>
        <v/>
      </c>
      <c r="AW662" t="str">
        <f t="shared" si="470"/>
        <v/>
      </c>
      <c r="AX662" t="str">
        <f t="shared" si="471"/>
        <v/>
      </c>
      <c r="AY662" t="str">
        <f t="shared" si="472"/>
        <v/>
      </c>
      <c r="AZ662" t="str">
        <f>IF(OR($A662="",$A662&lt;&gt;Ficha!$C$4),"",COUNTIF($A$2:$A662,Ficha!$C$4))</f>
        <v/>
      </c>
    </row>
    <row r="663" spans="1:52">
      <c r="A663" s="7" t="str">
        <f>IF(INDEX(Banco!$A:$A,ROW())="","",INDEX(Banco!$A:$A,ROW()))</f>
        <v/>
      </c>
      <c r="B663" s="7" t="str">
        <f>IF(INDEX(Banco!$B:$B,ROW())="","",INDEX(Banco!$B:$B,ROW()))</f>
        <v/>
      </c>
      <c r="C663" s="7" t="str">
        <f>IF(INDEX(Banco!$C:$C,ROW())="","",INDEX(Banco!$C:$C,ROW()))</f>
        <v/>
      </c>
      <c r="D663" s="8" t="str">
        <f>IF(INDEX(Banco!$D:$D,ROW())="","",INDEX(Banco!$D:$D,ROW()))</f>
        <v/>
      </c>
      <c r="E663" s="8" t="str">
        <f>IF(INDEX(Banco!$E:$E,ROW())="","",INDEX(Banco!$E:$E,ROW()))</f>
        <v/>
      </c>
      <c r="F663" s="9" t="str">
        <f>IF(INDEX(Banco!$F:$F,ROW())="","",INDEX(Banco!$F:$F,ROW()))</f>
        <v/>
      </c>
      <c r="G663" s="9" t="str">
        <f>IF(INDEX(Banco!$G:$G,ROW())="","",INDEX(Banco!$G:$G,ROW()))</f>
        <v/>
      </c>
      <c r="H663" s="7" t="str">
        <f>IF(INDEX(Banco!$H:$H,ROW())="","",INDEX(Banco!$H:$H,ROW()))</f>
        <v/>
      </c>
      <c r="I663" t="str">
        <f t="shared" si="430"/>
        <v/>
      </c>
      <c r="J663" s="10" t="str">
        <f t="shared" si="431"/>
        <v/>
      </c>
      <c r="K663" s="11" t="str">
        <f t="shared" si="432"/>
        <v>—</v>
      </c>
      <c r="L663" t="str">
        <f t="shared" si="433"/>
        <v/>
      </c>
      <c r="M663" s="11" t="str">
        <f t="shared" si="434"/>
        <v>—</v>
      </c>
      <c r="N663" t="str">
        <f t="shared" si="435"/>
        <v/>
      </c>
      <c r="O663" s="11" t="str">
        <f t="shared" si="436"/>
        <v>—</v>
      </c>
      <c r="P663" t="str">
        <f t="shared" si="437"/>
        <v/>
      </c>
      <c r="Q663" s="11" t="str">
        <f t="shared" si="438"/>
        <v>—</v>
      </c>
      <c r="R663" t="str">
        <f t="shared" si="439"/>
        <v/>
      </c>
      <c r="S663" t="str">
        <f t="shared" si="440"/>
        <v/>
      </c>
      <c r="T663" t="str">
        <f t="shared" si="441"/>
        <v/>
      </c>
      <c r="U663" t="str">
        <f t="shared" si="442"/>
        <v/>
      </c>
      <c r="V663" t="str">
        <f t="shared" si="443"/>
        <v/>
      </c>
      <c r="W663" t="str">
        <f t="shared" si="444"/>
        <v/>
      </c>
      <c r="X663" t="str">
        <f t="shared" si="445"/>
        <v/>
      </c>
      <c r="Y663" t="str">
        <f t="shared" si="446"/>
        <v/>
      </c>
      <c r="Z663" t="str">
        <f t="shared" si="447"/>
        <v/>
      </c>
      <c r="AA663" t="str">
        <f t="shared" si="448"/>
        <v/>
      </c>
      <c r="AB663" t="str">
        <f t="shared" si="449"/>
        <v/>
      </c>
      <c r="AC663" t="str">
        <f t="shared" si="450"/>
        <v/>
      </c>
      <c r="AD663" t="str">
        <f t="shared" si="451"/>
        <v/>
      </c>
      <c r="AE663" t="str">
        <f t="shared" si="452"/>
        <v/>
      </c>
      <c r="AF663" t="str">
        <f t="shared" si="453"/>
        <v/>
      </c>
      <c r="AG663" t="str">
        <f t="shared" si="454"/>
        <v/>
      </c>
      <c r="AH663" t="str">
        <f t="shared" si="455"/>
        <v/>
      </c>
      <c r="AI663" t="str">
        <f t="shared" si="456"/>
        <v/>
      </c>
      <c r="AJ663" t="str">
        <f t="shared" si="457"/>
        <v/>
      </c>
      <c r="AK663" t="str">
        <f t="shared" si="458"/>
        <v/>
      </c>
      <c r="AL663" t="str">
        <f t="shared" si="459"/>
        <v/>
      </c>
      <c r="AM663" t="str">
        <f t="shared" si="460"/>
        <v/>
      </c>
      <c r="AN663" t="str">
        <f t="shared" si="461"/>
        <v/>
      </c>
      <c r="AO663" t="str">
        <f t="shared" si="462"/>
        <v/>
      </c>
      <c r="AP663" t="str">
        <f t="shared" si="463"/>
        <v/>
      </c>
      <c r="AQ663" t="str">
        <f t="shared" si="464"/>
        <v/>
      </c>
      <c r="AR663" t="str">
        <f t="shared" si="465"/>
        <v/>
      </c>
      <c r="AS663" t="str">
        <f t="shared" si="466"/>
        <v/>
      </c>
      <c r="AT663" t="str">
        <f t="shared" si="467"/>
        <v/>
      </c>
      <c r="AU663" t="str">
        <f t="shared" si="468"/>
        <v/>
      </c>
      <c r="AV663" t="str">
        <f t="shared" si="469"/>
        <v/>
      </c>
      <c r="AW663" t="str">
        <f t="shared" si="470"/>
        <v/>
      </c>
      <c r="AX663" t="str">
        <f t="shared" si="471"/>
        <v/>
      </c>
      <c r="AY663" t="str">
        <f t="shared" si="472"/>
        <v/>
      </c>
      <c r="AZ663" t="str">
        <f>IF(OR($A663="",$A663&lt;&gt;Ficha!$C$4),"",COUNTIF($A$2:$A663,Ficha!$C$4))</f>
        <v/>
      </c>
    </row>
    <row r="664" spans="1:52">
      <c r="A664" s="7" t="str">
        <f>IF(INDEX(Banco!$A:$A,ROW())="","",INDEX(Banco!$A:$A,ROW()))</f>
        <v/>
      </c>
      <c r="B664" s="7" t="str">
        <f>IF(INDEX(Banco!$B:$B,ROW())="","",INDEX(Banco!$B:$B,ROW()))</f>
        <v/>
      </c>
      <c r="C664" s="7" t="str">
        <f>IF(INDEX(Banco!$C:$C,ROW())="","",INDEX(Banco!$C:$C,ROW()))</f>
        <v/>
      </c>
      <c r="D664" s="8" t="str">
        <f>IF(INDEX(Banco!$D:$D,ROW())="","",INDEX(Banco!$D:$D,ROW()))</f>
        <v/>
      </c>
      <c r="E664" s="8" t="str">
        <f>IF(INDEX(Banco!$E:$E,ROW())="","",INDEX(Banco!$E:$E,ROW()))</f>
        <v/>
      </c>
      <c r="F664" s="9" t="str">
        <f>IF(INDEX(Banco!$F:$F,ROW())="","",INDEX(Banco!$F:$F,ROW()))</f>
        <v/>
      </c>
      <c r="G664" s="9" t="str">
        <f>IF(INDEX(Banco!$G:$G,ROW())="","",INDEX(Banco!$G:$G,ROW()))</f>
        <v/>
      </c>
      <c r="H664" s="7" t="str">
        <f>IF(INDEX(Banco!$H:$H,ROW())="","",INDEX(Banco!$H:$H,ROW()))</f>
        <v/>
      </c>
      <c r="I664" t="str">
        <f t="shared" si="430"/>
        <v/>
      </c>
      <c r="J664" s="10" t="str">
        <f t="shared" si="431"/>
        <v/>
      </c>
      <c r="K664" s="11" t="str">
        <f t="shared" si="432"/>
        <v>—</v>
      </c>
      <c r="L664" t="str">
        <f t="shared" si="433"/>
        <v/>
      </c>
      <c r="M664" s="11" t="str">
        <f t="shared" si="434"/>
        <v>—</v>
      </c>
      <c r="N664" t="str">
        <f t="shared" si="435"/>
        <v/>
      </c>
      <c r="O664" s="11" t="str">
        <f t="shared" si="436"/>
        <v>—</v>
      </c>
      <c r="P664" t="str">
        <f t="shared" si="437"/>
        <v/>
      </c>
      <c r="Q664" s="11" t="str">
        <f t="shared" si="438"/>
        <v>—</v>
      </c>
      <c r="R664" t="str">
        <f t="shared" si="439"/>
        <v/>
      </c>
      <c r="S664" t="str">
        <f t="shared" si="440"/>
        <v/>
      </c>
      <c r="T664" t="str">
        <f t="shared" si="441"/>
        <v/>
      </c>
      <c r="U664" t="str">
        <f t="shared" si="442"/>
        <v/>
      </c>
      <c r="V664" t="str">
        <f t="shared" si="443"/>
        <v/>
      </c>
      <c r="W664" t="str">
        <f t="shared" si="444"/>
        <v/>
      </c>
      <c r="X664" t="str">
        <f t="shared" si="445"/>
        <v/>
      </c>
      <c r="Y664" t="str">
        <f t="shared" si="446"/>
        <v/>
      </c>
      <c r="Z664" t="str">
        <f t="shared" si="447"/>
        <v/>
      </c>
      <c r="AA664" t="str">
        <f t="shared" si="448"/>
        <v/>
      </c>
      <c r="AB664" t="str">
        <f t="shared" si="449"/>
        <v/>
      </c>
      <c r="AC664" t="str">
        <f t="shared" si="450"/>
        <v/>
      </c>
      <c r="AD664" t="str">
        <f t="shared" si="451"/>
        <v/>
      </c>
      <c r="AE664" t="str">
        <f t="shared" si="452"/>
        <v/>
      </c>
      <c r="AF664" t="str">
        <f t="shared" si="453"/>
        <v/>
      </c>
      <c r="AG664" t="str">
        <f t="shared" si="454"/>
        <v/>
      </c>
      <c r="AH664" t="str">
        <f t="shared" si="455"/>
        <v/>
      </c>
      <c r="AI664" t="str">
        <f t="shared" si="456"/>
        <v/>
      </c>
      <c r="AJ664" t="str">
        <f t="shared" si="457"/>
        <v/>
      </c>
      <c r="AK664" t="str">
        <f t="shared" si="458"/>
        <v/>
      </c>
      <c r="AL664" t="str">
        <f t="shared" si="459"/>
        <v/>
      </c>
      <c r="AM664" t="str">
        <f t="shared" si="460"/>
        <v/>
      </c>
      <c r="AN664" t="str">
        <f t="shared" si="461"/>
        <v/>
      </c>
      <c r="AO664" t="str">
        <f t="shared" si="462"/>
        <v/>
      </c>
      <c r="AP664" t="str">
        <f t="shared" si="463"/>
        <v/>
      </c>
      <c r="AQ664" t="str">
        <f t="shared" si="464"/>
        <v/>
      </c>
      <c r="AR664" t="str">
        <f t="shared" si="465"/>
        <v/>
      </c>
      <c r="AS664" t="str">
        <f t="shared" si="466"/>
        <v/>
      </c>
      <c r="AT664" t="str">
        <f t="shared" si="467"/>
        <v/>
      </c>
      <c r="AU664" t="str">
        <f t="shared" si="468"/>
        <v/>
      </c>
      <c r="AV664" t="str">
        <f t="shared" si="469"/>
        <v/>
      </c>
      <c r="AW664" t="str">
        <f t="shared" si="470"/>
        <v/>
      </c>
      <c r="AX664" t="str">
        <f t="shared" si="471"/>
        <v/>
      </c>
      <c r="AY664" t="str">
        <f t="shared" si="472"/>
        <v/>
      </c>
      <c r="AZ664" t="str">
        <f>IF(OR($A664="",$A664&lt;&gt;Ficha!$C$4),"",COUNTIF($A$2:$A664,Ficha!$C$4))</f>
        <v/>
      </c>
    </row>
    <row r="665" spans="1:52">
      <c r="A665" s="7" t="str">
        <f>IF(INDEX(Banco!$A:$A,ROW())="","",INDEX(Banco!$A:$A,ROW()))</f>
        <v/>
      </c>
      <c r="B665" s="7" t="str">
        <f>IF(INDEX(Banco!$B:$B,ROW())="","",INDEX(Banco!$B:$B,ROW()))</f>
        <v/>
      </c>
      <c r="C665" s="7" t="str">
        <f>IF(INDEX(Banco!$C:$C,ROW())="","",INDEX(Banco!$C:$C,ROW()))</f>
        <v/>
      </c>
      <c r="D665" s="8" t="str">
        <f>IF(INDEX(Banco!$D:$D,ROW())="","",INDEX(Banco!$D:$D,ROW()))</f>
        <v/>
      </c>
      <c r="E665" s="8" t="str">
        <f>IF(INDEX(Banco!$E:$E,ROW())="","",INDEX(Banco!$E:$E,ROW()))</f>
        <v/>
      </c>
      <c r="F665" s="9" t="str">
        <f>IF(INDEX(Banco!$F:$F,ROW())="","",INDEX(Banco!$F:$F,ROW()))</f>
        <v/>
      </c>
      <c r="G665" s="9" t="str">
        <f>IF(INDEX(Banco!$G:$G,ROW())="","",INDEX(Banco!$G:$G,ROW()))</f>
        <v/>
      </c>
      <c r="H665" s="7" t="str">
        <f>IF(INDEX(Banco!$H:$H,ROW())="","",INDEX(Banco!$H:$H,ROW()))</f>
        <v/>
      </c>
      <c r="I665" t="str">
        <f t="shared" si="430"/>
        <v/>
      </c>
      <c r="J665" s="10" t="str">
        <f t="shared" si="431"/>
        <v/>
      </c>
      <c r="K665" s="11" t="str">
        <f t="shared" si="432"/>
        <v>—</v>
      </c>
      <c r="L665" t="str">
        <f t="shared" si="433"/>
        <v/>
      </c>
      <c r="M665" s="11" t="str">
        <f t="shared" si="434"/>
        <v>—</v>
      </c>
      <c r="N665" t="str">
        <f t="shared" si="435"/>
        <v/>
      </c>
      <c r="O665" s="11" t="str">
        <f t="shared" si="436"/>
        <v>—</v>
      </c>
      <c r="P665" t="str">
        <f t="shared" si="437"/>
        <v/>
      </c>
      <c r="Q665" s="11" t="str">
        <f t="shared" si="438"/>
        <v>—</v>
      </c>
      <c r="R665" t="str">
        <f t="shared" si="439"/>
        <v/>
      </c>
      <c r="S665" t="str">
        <f t="shared" si="440"/>
        <v/>
      </c>
      <c r="T665" t="str">
        <f t="shared" si="441"/>
        <v/>
      </c>
      <c r="U665" t="str">
        <f t="shared" si="442"/>
        <v/>
      </c>
      <c r="V665" t="str">
        <f t="shared" si="443"/>
        <v/>
      </c>
      <c r="W665" t="str">
        <f t="shared" si="444"/>
        <v/>
      </c>
      <c r="X665" t="str">
        <f t="shared" si="445"/>
        <v/>
      </c>
      <c r="Y665" t="str">
        <f t="shared" si="446"/>
        <v/>
      </c>
      <c r="Z665" t="str">
        <f t="shared" si="447"/>
        <v/>
      </c>
      <c r="AA665" t="str">
        <f t="shared" si="448"/>
        <v/>
      </c>
      <c r="AB665" t="str">
        <f t="shared" si="449"/>
        <v/>
      </c>
      <c r="AC665" t="str">
        <f t="shared" si="450"/>
        <v/>
      </c>
      <c r="AD665" t="str">
        <f t="shared" si="451"/>
        <v/>
      </c>
      <c r="AE665" t="str">
        <f t="shared" si="452"/>
        <v/>
      </c>
      <c r="AF665" t="str">
        <f t="shared" si="453"/>
        <v/>
      </c>
      <c r="AG665" t="str">
        <f t="shared" si="454"/>
        <v/>
      </c>
      <c r="AH665" t="str">
        <f t="shared" si="455"/>
        <v/>
      </c>
      <c r="AI665" t="str">
        <f t="shared" si="456"/>
        <v/>
      </c>
      <c r="AJ665" t="str">
        <f t="shared" si="457"/>
        <v/>
      </c>
      <c r="AK665" t="str">
        <f t="shared" si="458"/>
        <v/>
      </c>
      <c r="AL665" t="str">
        <f t="shared" si="459"/>
        <v/>
      </c>
      <c r="AM665" t="str">
        <f t="shared" si="460"/>
        <v/>
      </c>
      <c r="AN665" t="str">
        <f t="shared" si="461"/>
        <v/>
      </c>
      <c r="AO665" t="str">
        <f t="shared" si="462"/>
        <v/>
      </c>
      <c r="AP665" t="str">
        <f t="shared" si="463"/>
        <v/>
      </c>
      <c r="AQ665" t="str">
        <f t="shared" si="464"/>
        <v/>
      </c>
      <c r="AR665" t="str">
        <f t="shared" si="465"/>
        <v/>
      </c>
      <c r="AS665" t="str">
        <f t="shared" si="466"/>
        <v/>
      </c>
      <c r="AT665" t="str">
        <f t="shared" si="467"/>
        <v/>
      </c>
      <c r="AU665" t="str">
        <f t="shared" si="468"/>
        <v/>
      </c>
      <c r="AV665" t="str">
        <f t="shared" si="469"/>
        <v/>
      </c>
      <c r="AW665" t="str">
        <f t="shared" si="470"/>
        <v/>
      </c>
      <c r="AX665" t="str">
        <f t="shared" si="471"/>
        <v/>
      </c>
      <c r="AY665" t="str">
        <f t="shared" si="472"/>
        <v/>
      </c>
      <c r="AZ665" t="str">
        <f>IF(OR($A665="",$A665&lt;&gt;Ficha!$C$4),"",COUNTIF($A$2:$A665,Ficha!$C$4))</f>
        <v/>
      </c>
    </row>
    <row r="666" spans="1:52">
      <c r="A666" s="7" t="str">
        <f>IF(INDEX(Banco!$A:$A,ROW())="","",INDEX(Banco!$A:$A,ROW()))</f>
        <v/>
      </c>
      <c r="B666" s="7" t="str">
        <f>IF(INDEX(Banco!$B:$B,ROW())="","",INDEX(Banco!$B:$B,ROW()))</f>
        <v/>
      </c>
      <c r="C666" s="7" t="str">
        <f>IF(INDEX(Banco!$C:$C,ROW())="","",INDEX(Banco!$C:$C,ROW()))</f>
        <v/>
      </c>
      <c r="D666" s="8" t="str">
        <f>IF(INDEX(Banco!$D:$D,ROW())="","",INDEX(Banco!$D:$D,ROW()))</f>
        <v/>
      </c>
      <c r="E666" s="8" t="str">
        <f>IF(INDEX(Banco!$E:$E,ROW())="","",INDEX(Banco!$E:$E,ROW()))</f>
        <v/>
      </c>
      <c r="F666" s="9" t="str">
        <f>IF(INDEX(Banco!$F:$F,ROW())="","",INDEX(Banco!$F:$F,ROW()))</f>
        <v/>
      </c>
      <c r="G666" s="9" t="str">
        <f>IF(INDEX(Banco!$G:$G,ROW())="","",INDEX(Banco!$G:$G,ROW()))</f>
        <v/>
      </c>
      <c r="H666" s="7" t="str">
        <f>IF(INDEX(Banco!$H:$H,ROW())="","",INDEX(Banco!$H:$H,ROW()))</f>
        <v/>
      </c>
      <c r="I666" t="str">
        <f t="shared" si="430"/>
        <v/>
      </c>
      <c r="J666" s="10" t="str">
        <f t="shared" si="431"/>
        <v/>
      </c>
      <c r="K666" s="11" t="str">
        <f t="shared" si="432"/>
        <v>—</v>
      </c>
      <c r="L666" t="str">
        <f t="shared" si="433"/>
        <v/>
      </c>
      <c r="M666" s="11" t="str">
        <f t="shared" si="434"/>
        <v>—</v>
      </c>
      <c r="N666" t="str">
        <f t="shared" si="435"/>
        <v/>
      </c>
      <c r="O666" s="11" t="str">
        <f t="shared" si="436"/>
        <v>—</v>
      </c>
      <c r="P666" t="str">
        <f t="shared" si="437"/>
        <v/>
      </c>
      <c r="Q666" s="11" t="str">
        <f t="shared" si="438"/>
        <v>—</v>
      </c>
      <c r="R666" t="str">
        <f t="shared" si="439"/>
        <v/>
      </c>
      <c r="S666" t="str">
        <f t="shared" si="440"/>
        <v/>
      </c>
      <c r="T666" t="str">
        <f t="shared" si="441"/>
        <v/>
      </c>
      <c r="U666" t="str">
        <f t="shared" si="442"/>
        <v/>
      </c>
      <c r="V666" t="str">
        <f t="shared" si="443"/>
        <v/>
      </c>
      <c r="W666" t="str">
        <f t="shared" si="444"/>
        <v/>
      </c>
      <c r="X666" t="str">
        <f t="shared" si="445"/>
        <v/>
      </c>
      <c r="Y666" t="str">
        <f t="shared" si="446"/>
        <v/>
      </c>
      <c r="Z666" t="str">
        <f t="shared" si="447"/>
        <v/>
      </c>
      <c r="AA666" t="str">
        <f t="shared" si="448"/>
        <v/>
      </c>
      <c r="AB666" t="str">
        <f t="shared" si="449"/>
        <v/>
      </c>
      <c r="AC666" t="str">
        <f t="shared" si="450"/>
        <v/>
      </c>
      <c r="AD666" t="str">
        <f t="shared" si="451"/>
        <v/>
      </c>
      <c r="AE666" t="str">
        <f t="shared" si="452"/>
        <v/>
      </c>
      <c r="AF666" t="str">
        <f t="shared" si="453"/>
        <v/>
      </c>
      <c r="AG666" t="str">
        <f t="shared" si="454"/>
        <v/>
      </c>
      <c r="AH666" t="str">
        <f t="shared" si="455"/>
        <v/>
      </c>
      <c r="AI666" t="str">
        <f t="shared" si="456"/>
        <v/>
      </c>
      <c r="AJ666" t="str">
        <f t="shared" si="457"/>
        <v/>
      </c>
      <c r="AK666" t="str">
        <f t="shared" si="458"/>
        <v/>
      </c>
      <c r="AL666" t="str">
        <f t="shared" si="459"/>
        <v/>
      </c>
      <c r="AM666" t="str">
        <f t="shared" si="460"/>
        <v/>
      </c>
      <c r="AN666" t="str">
        <f t="shared" si="461"/>
        <v/>
      </c>
      <c r="AO666" t="str">
        <f t="shared" si="462"/>
        <v/>
      </c>
      <c r="AP666" t="str">
        <f t="shared" si="463"/>
        <v/>
      </c>
      <c r="AQ666" t="str">
        <f t="shared" si="464"/>
        <v/>
      </c>
      <c r="AR666" t="str">
        <f t="shared" si="465"/>
        <v/>
      </c>
      <c r="AS666" t="str">
        <f t="shared" si="466"/>
        <v/>
      </c>
      <c r="AT666" t="str">
        <f t="shared" si="467"/>
        <v/>
      </c>
      <c r="AU666" t="str">
        <f t="shared" si="468"/>
        <v/>
      </c>
      <c r="AV666" t="str">
        <f t="shared" si="469"/>
        <v/>
      </c>
      <c r="AW666" t="str">
        <f t="shared" si="470"/>
        <v/>
      </c>
      <c r="AX666" t="str">
        <f t="shared" si="471"/>
        <v/>
      </c>
      <c r="AY666" t="str">
        <f t="shared" si="472"/>
        <v/>
      </c>
      <c r="AZ666" t="str">
        <f>IF(OR($A666="",$A666&lt;&gt;Ficha!$C$4),"",COUNTIF($A$2:$A666,Ficha!$C$4))</f>
        <v/>
      </c>
    </row>
    <row r="667" spans="1:52">
      <c r="A667" s="7" t="str">
        <f>IF(INDEX(Banco!$A:$A,ROW())="","",INDEX(Banco!$A:$A,ROW()))</f>
        <v/>
      </c>
      <c r="B667" s="7" t="str">
        <f>IF(INDEX(Banco!$B:$B,ROW())="","",INDEX(Banco!$B:$B,ROW()))</f>
        <v/>
      </c>
      <c r="C667" s="7" t="str">
        <f>IF(INDEX(Banco!$C:$C,ROW())="","",INDEX(Banco!$C:$C,ROW()))</f>
        <v/>
      </c>
      <c r="D667" s="8" t="str">
        <f>IF(INDEX(Banco!$D:$D,ROW())="","",INDEX(Banco!$D:$D,ROW()))</f>
        <v/>
      </c>
      <c r="E667" s="8" t="str">
        <f>IF(INDEX(Banco!$E:$E,ROW())="","",INDEX(Banco!$E:$E,ROW()))</f>
        <v/>
      </c>
      <c r="F667" s="9" t="str">
        <f>IF(INDEX(Banco!$F:$F,ROW())="","",INDEX(Banco!$F:$F,ROW()))</f>
        <v/>
      </c>
      <c r="G667" s="9" t="str">
        <f>IF(INDEX(Banco!$G:$G,ROW())="","",INDEX(Banco!$G:$G,ROW()))</f>
        <v/>
      </c>
      <c r="H667" s="7" t="str">
        <f>IF(INDEX(Banco!$H:$H,ROW())="","",INDEX(Banco!$H:$H,ROW()))</f>
        <v/>
      </c>
      <c r="I667" t="str">
        <f t="shared" si="430"/>
        <v/>
      </c>
      <c r="J667" s="10" t="str">
        <f t="shared" si="431"/>
        <v/>
      </c>
      <c r="K667" s="11" t="str">
        <f t="shared" si="432"/>
        <v>—</v>
      </c>
      <c r="L667" t="str">
        <f t="shared" si="433"/>
        <v/>
      </c>
      <c r="M667" s="11" t="str">
        <f t="shared" si="434"/>
        <v>—</v>
      </c>
      <c r="N667" t="str">
        <f t="shared" si="435"/>
        <v/>
      </c>
      <c r="O667" s="11" t="str">
        <f t="shared" si="436"/>
        <v>—</v>
      </c>
      <c r="P667" t="str">
        <f t="shared" si="437"/>
        <v/>
      </c>
      <c r="Q667" s="11" t="str">
        <f t="shared" si="438"/>
        <v>—</v>
      </c>
      <c r="R667" t="str">
        <f t="shared" si="439"/>
        <v/>
      </c>
      <c r="S667" t="str">
        <f t="shared" si="440"/>
        <v/>
      </c>
      <c r="T667" t="str">
        <f t="shared" si="441"/>
        <v/>
      </c>
      <c r="U667" t="str">
        <f t="shared" si="442"/>
        <v/>
      </c>
      <c r="V667" t="str">
        <f t="shared" si="443"/>
        <v/>
      </c>
      <c r="W667" t="str">
        <f t="shared" si="444"/>
        <v/>
      </c>
      <c r="X667" t="str">
        <f t="shared" si="445"/>
        <v/>
      </c>
      <c r="Y667" t="str">
        <f t="shared" si="446"/>
        <v/>
      </c>
      <c r="Z667" t="str">
        <f t="shared" si="447"/>
        <v/>
      </c>
      <c r="AA667" t="str">
        <f t="shared" si="448"/>
        <v/>
      </c>
      <c r="AB667" t="str">
        <f t="shared" si="449"/>
        <v/>
      </c>
      <c r="AC667" t="str">
        <f t="shared" si="450"/>
        <v/>
      </c>
      <c r="AD667" t="str">
        <f t="shared" si="451"/>
        <v/>
      </c>
      <c r="AE667" t="str">
        <f t="shared" si="452"/>
        <v/>
      </c>
      <c r="AF667" t="str">
        <f t="shared" si="453"/>
        <v/>
      </c>
      <c r="AG667" t="str">
        <f t="shared" si="454"/>
        <v/>
      </c>
      <c r="AH667" t="str">
        <f t="shared" si="455"/>
        <v/>
      </c>
      <c r="AI667" t="str">
        <f t="shared" si="456"/>
        <v/>
      </c>
      <c r="AJ667" t="str">
        <f t="shared" si="457"/>
        <v/>
      </c>
      <c r="AK667" t="str">
        <f t="shared" si="458"/>
        <v/>
      </c>
      <c r="AL667" t="str">
        <f t="shared" si="459"/>
        <v/>
      </c>
      <c r="AM667" t="str">
        <f t="shared" si="460"/>
        <v/>
      </c>
      <c r="AN667" t="str">
        <f t="shared" si="461"/>
        <v/>
      </c>
      <c r="AO667" t="str">
        <f t="shared" si="462"/>
        <v/>
      </c>
      <c r="AP667" t="str">
        <f t="shared" si="463"/>
        <v/>
      </c>
      <c r="AQ667" t="str">
        <f t="shared" si="464"/>
        <v/>
      </c>
      <c r="AR667" t="str">
        <f t="shared" si="465"/>
        <v/>
      </c>
      <c r="AS667" t="str">
        <f t="shared" si="466"/>
        <v/>
      </c>
      <c r="AT667" t="str">
        <f t="shared" si="467"/>
        <v/>
      </c>
      <c r="AU667" t="str">
        <f t="shared" si="468"/>
        <v/>
      </c>
      <c r="AV667" t="str">
        <f t="shared" si="469"/>
        <v/>
      </c>
      <c r="AW667" t="str">
        <f t="shared" si="470"/>
        <v/>
      </c>
      <c r="AX667" t="str">
        <f t="shared" si="471"/>
        <v/>
      </c>
      <c r="AY667" t="str">
        <f t="shared" si="472"/>
        <v/>
      </c>
      <c r="AZ667" t="str">
        <f>IF(OR($A667="",$A667&lt;&gt;Ficha!$C$4),"",COUNTIF($A$2:$A667,Ficha!$C$4))</f>
        <v/>
      </c>
    </row>
    <row r="668" spans="1:52">
      <c r="A668" s="7" t="str">
        <f>IF(INDEX(Banco!$A:$A,ROW())="","",INDEX(Banco!$A:$A,ROW()))</f>
        <v/>
      </c>
      <c r="B668" s="7" t="str">
        <f>IF(INDEX(Banco!$B:$B,ROW())="","",INDEX(Banco!$B:$B,ROW()))</f>
        <v/>
      </c>
      <c r="C668" s="7" t="str">
        <f>IF(INDEX(Banco!$C:$C,ROW())="","",INDEX(Banco!$C:$C,ROW()))</f>
        <v/>
      </c>
      <c r="D668" s="8" t="str">
        <f>IF(INDEX(Banco!$D:$D,ROW())="","",INDEX(Banco!$D:$D,ROW()))</f>
        <v/>
      </c>
      <c r="E668" s="8" t="str">
        <f>IF(INDEX(Banco!$E:$E,ROW())="","",INDEX(Banco!$E:$E,ROW()))</f>
        <v/>
      </c>
      <c r="F668" s="9" t="str">
        <f>IF(INDEX(Banco!$F:$F,ROW())="","",INDEX(Banco!$F:$F,ROW()))</f>
        <v/>
      </c>
      <c r="G668" s="9" t="str">
        <f>IF(INDEX(Banco!$G:$G,ROW())="","",INDEX(Banco!$G:$G,ROW()))</f>
        <v/>
      </c>
      <c r="H668" s="7" t="str">
        <f>IF(INDEX(Banco!$H:$H,ROW())="","",INDEX(Banco!$H:$H,ROW()))</f>
        <v/>
      </c>
      <c r="I668" t="str">
        <f t="shared" si="430"/>
        <v/>
      </c>
      <c r="J668" s="10" t="str">
        <f t="shared" si="431"/>
        <v/>
      </c>
      <c r="K668" s="11" t="str">
        <f t="shared" si="432"/>
        <v>—</v>
      </c>
      <c r="L668" t="str">
        <f t="shared" si="433"/>
        <v/>
      </c>
      <c r="M668" s="11" t="str">
        <f t="shared" si="434"/>
        <v>—</v>
      </c>
      <c r="N668" t="str">
        <f t="shared" si="435"/>
        <v/>
      </c>
      <c r="O668" s="11" t="str">
        <f t="shared" si="436"/>
        <v>—</v>
      </c>
      <c r="P668" t="str">
        <f t="shared" si="437"/>
        <v/>
      </c>
      <c r="Q668" s="11" t="str">
        <f t="shared" si="438"/>
        <v>—</v>
      </c>
      <c r="R668" t="str">
        <f t="shared" si="439"/>
        <v/>
      </c>
      <c r="S668" t="str">
        <f t="shared" si="440"/>
        <v/>
      </c>
      <c r="T668" t="str">
        <f t="shared" si="441"/>
        <v/>
      </c>
      <c r="U668" t="str">
        <f t="shared" si="442"/>
        <v/>
      </c>
      <c r="V668" t="str">
        <f t="shared" si="443"/>
        <v/>
      </c>
      <c r="W668" t="str">
        <f t="shared" si="444"/>
        <v/>
      </c>
      <c r="X668" t="str">
        <f t="shared" si="445"/>
        <v/>
      </c>
      <c r="Y668" t="str">
        <f t="shared" si="446"/>
        <v/>
      </c>
      <c r="Z668" t="str">
        <f t="shared" si="447"/>
        <v/>
      </c>
      <c r="AA668" t="str">
        <f t="shared" si="448"/>
        <v/>
      </c>
      <c r="AB668" t="str">
        <f t="shared" si="449"/>
        <v/>
      </c>
      <c r="AC668" t="str">
        <f t="shared" si="450"/>
        <v/>
      </c>
      <c r="AD668" t="str">
        <f t="shared" si="451"/>
        <v/>
      </c>
      <c r="AE668" t="str">
        <f t="shared" si="452"/>
        <v/>
      </c>
      <c r="AF668" t="str">
        <f t="shared" si="453"/>
        <v/>
      </c>
      <c r="AG668" t="str">
        <f t="shared" si="454"/>
        <v/>
      </c>
      <c r="AH668" t="str">
        <f t="shared" si="455"/>
        <v/>
      </c>
      <c r="AI668" t="str">
        <f t="shared" si="456"/>
        <v/>
      </c>
      <c r="AJ668" t="str">
        <f t="shared" si="457"/>
        <v/>
      </c>
      <c r="AK668" t="str">
        <f t="shared" si="458"/>
        <v/>
      </c>
      <c r="AL668" t="str">
        <f t="shared" si="459"/>
        <v/>
      </c>
      <c r="AM668" t="str">
        <f t="shared" si="460"/>
        <v/>
      </c>
      <c r="AN668" t="str">
        <f t="shared" si="461"/>
        <v/>
      </c>
      <c r="AO668" t="str">
        <f t="shared" si="462"/>
        <v/>
      </c>
      <c r="AP668" t="str">
        <f t="shared" si="463"/>
        <v/>
      </c>
      <c r="AQ668" t="str">
        <f t="shared" si="464"/>
        <v/>
      </c>
      <c r="AR668" t="str">
        <f t="shared" si="465"/>
        <v/>
      </c>
      <c r="AS668" t="str">
        <f t="shared" si="466"/>
        <v/>
      </c>
      <c r="AT668" t="str">
        <f t="shared" si="467"/>
        <v/>
      </c>
      <c r="AU668" t="str">
        <f t="shared" si="468"/>
        <v/>
      </c>
      <c r="AV668" t="str">
        <f t="shared" si="469"/>
        <v/>
      </c>
      <c r="AW668" t="str">
        <f t="shared" si="470"/>
        <v/>
      </c>
      <c r="AX668" t="str">
        <f t="shared" si="471"/>
        <v/>
      </c>
      <c r="AY668" t="str">
        <f t="shared" si="472"/>
        <v/>
      </c>
      <c r="AZ668" t="str">
        <f>IF(OR($A668="",$A668&lt;&gt;Ficha!$C$4),"",COUNTIF($A$2:$A668,Ficha!$C$4))</f>
        <v/>
      </c>
    </row>
    <row r="669" spans="1:52">
      <c r="A669" s="7" t="str">
        <f>IF(INDEX(Banco!$A:$A,ROW())="","",INDEX(Banco!$A:$A,ROW()))</f>
        <v/>
      </c>
      <c r="B669" s="7" t="str">
        <f>IF(INDEX(Banco!$B:$B,ROW())="","",INDEX(Banco!$B:$B,ROW()))</f>
        <v/>
      </c>
      <c r="C669" s="7" t="str">
        <f>IF(INDEX(Banco!$C:$C,ROW())="","",INDEX(Banco!$C:$C,ROW()))</f>
        <v/>
      </c>
      <c r="D669" s="8" t="str">
        <f>IF(INDEX(Banco!$D:$D,ROW())="","",INDEX(Banco!$D:$D,ROW()))</f>
        <v/>
      </c>
      <c r="E669" s="8" t="str">
        <f>IF(INDEX(Banco!$E:$E,ROW())="","",INDEX(Banco!$E:$E,ROW()))</f>
        <v/>
      </c>
      <c r="F669" s="9" t="str">
        <f>IF(INDEX(Banco!$F:$F,ROW())="","",INDEX(Banco!$F:$F,ROW()))</f>
        <v/>
      </c>
      <c r="G669" s="9" t="str">
        <f>IF(INDEX(Banco!$G:$G,ROW())="","",INDEX(Banco!$G:$G,ROW()))</f>
        <v/>
      </c>
      <c r="H669" s="7" t="str">
        <f>IF(INDEX(Banco!$H:$H,ROW())="","",INDEX(Banco!$H:$H,ROW()))</f>
        <v/>
      </c>
      <c r="I669" t="str">
        <f t="shared" si="430"/>
        <v/>
      </c>
      <c r="J669" s="10" t="str">
        <f t="shared" si="431"/>
        <v/>
      </c>
      <c r="K669" s="11" t="str">
        <f t="shared" si="432"/>
        <v>—</v>
      </c>
      <c r="L669" t="str">
        <f t="shared" si="433"/>
        <v/>
      </c>
      <c r="M669" s="11" t="str">
        <f t="shared" si="434"/>
        <v>—</v>
      </c>
      <c r="N669" t="str">
        <f t="shared" si="435"/>
        <v/>
      </c>
      <c r="O669" s="11" t="str">
        <f t="shared" si="436"/>
        <v>—</v>
      </c>
      <c r="P669" t="str">
        <f t="shared" si="437"/>
        <v/>
      </c>
      <c r="Q669" s="11" t="str">
        <f t="shared" si="438"/>
        <v>—</v>
      </c>
      <c r="R669" t="str">
        <f t="shared" si="439"/>
        <v/>
      </c>
      <c r="S669" t="str">
        <f t="shared" si="440"/>
        <v/>
      </c>
      <c r="T669" t="str">
        <f t="shared" si="441"/>
        <v/>
      </c>
      <c r="U669" t="str">
        <f t="shared" si="442"/>
        <v/>
      </c>
      <c r="V669" t="str">
        <f t="shared" si="443"/>
        <v/>
      </c>
      <c r="W669" t="str">
        <f t="shared" si="444"/>
        <v/>
      </c>
      <c r="X669" t="str">
        <f t="shared" si="445"/>
        <v/>
      </c>
      <c r="Y669" t="str">
        <f t="shared" si="446"/>
        <v/>
      </c>
      <c r="Z669" t="str">
        <f t="shared" si="447"/>
        <v/>
      </c>
      <c r="AA669" t="str">
        <f t="shared" si="448"/>
        <v/>
      </c>
      <c r="AB669" t="str">
        <f t="shared" si="449"/>
        <v/>
      </c>
      <c r="AC669" t="str">
        <f t="shared" si="450"/>
        <v/>
      </c>
      <c r="AD669" t="str">
        <f t="shared" si="451"/>
        <v/>
      </c>
      <c r="AE669" t="str">
        <f t="shared" si="452"/>
        <v/>
      </c>
      <c r="AF669" t="str">
        <f t="shared" si="453"/>
        <v/>
      </c>
      <c r="AG669" t="str">
        <f t="shared" si="454"/>
        <v/>
      </c>
      <c r="AH669" t="str">
        <f t="shared" si="455"/>
        <v/>
      </c>
      <c r="AI669" t="str">
        <f t="shared" si="456"/>
        <v/>
      </c>
      <c r="AJ669" t="str">
        <f t="shared" si="457"/>
        <v/>
      </c>
      <c r="AK669" t="str">
        <f t="shared" si="458"/>
        <v/>
      </c>
      <c r="AL669" t="str">
        <f t="shared" si="459"/>
        <v/>
      </c>
      <c r="AM669" t="str">
        <f t="shared" si="460"/>
        <v/>
      </c>
      <c r="AN669" t="str">
        <f t="shared" si="461"/>
        <v/>
      </c>
      <c r="AO669" t="str">
        <f t="shared" si="462"/>
        <v/>
      </c>
      <c r="AP669" t="str">
        <f t="shared" si="463"/>
        <v/>
      </c>
      <c r="AQ669" t="str">
        <f t="shared" si="464"/>
        <v/>
      </c>
      <c r="AR669" t="str">
        <f t="shared" si="465"/>
        <v/>
      </c>
      <c r="AS669" t="str">
        <f t="shared" si="466"/>
        <v/>
      </c>
      <c r="AT669" t="str">
        <f t="shared" si="467"/>
        <v/>
      </c>
      <c r="AU669" t="str">
        <f t="shared" si="468"/>
        <v/>
      </c>
      <c r="AV669" t="str">
        <f t="shared" si="469"/>
        <v/>
      </c>
      <c r="AW669" t="str">
        <f t="shared" si="470"/>
        <v/>
      </c>
      <c r="AX669" t="str">
        <f t="shared" si="471"/>
        <v/>
      </c>
      <c r="AY669" t="str">
        <f t="shared" si="472"/>
        <v/>
      </c>
      <c r="AZ669" t="str">
        <f>IF(OR($A669="",$A669&lt;&gt;Ficha!$C$4),"",COUNTIF($A$2:$A669,Ficha!$C$4))</f>
        <v/>
      </c>
    </row>
    <row r="670" spans="1:52">
      <c r="A670" s="7" t="str">
        <f>IF(INDEX(Banco!$A:$A,ROW())="","",INDEX(Banco!$A:$A,ROW()))</f>
        <v/>
      </c>
      <c r="B670" s="7" t="str">
        <f>IF(INDEX(Banco!$B:$B,ROW())="","",INDEX(Banco!$B:$B,ROW()))</f>
        <v/>
      </c>
      <c r="C670" s="7" t="str">
        <f>IF(INDEX(Banco!$C:$C,ROW())="","",INDEX(Banco!$C:$C,ROW()))</f>
        <v/>
      </c>
      <c r="D670" s="8" t="str">
        <f>IF(INDEX(Banco!$D:$D,ROW())="","",INDEX(Banco!$D:$D,ROW()))</f>
        <v/>
      </c>
      <c r="E670" s="8" t="str">
        <f>IF(INDEX(Banco!$E:$E,ROW())="","",INDEX(Banco!$E:$E,ROW()))</f>
        <v/>
      </c>
      <c r="F670" s="9" t="str">
        <f>IF(INDEX(Banco!$F:$F,ROW())="","",INDEX(Banco!$F:$F,ROW()))</f>
        <v/>
      </c>
      <c r="G670" s="9" t="str">
        <f>IF(INDEX(Banco!$G:$G,ROW())="","",INDEX(Banco!$G:$G,ROW()))</f>
        <v/>
      </c>
      <c r="H670" s="7" t="str">
        <f>IF(INDEX(Banco!$H:$H,ROW())="","",INDEX(Banco!$H:$H,ROW()))</f>
        <v/>
      </c>
      <c r="I670" t="str">
        <f t="shared" si="430"/>
        <v/>
      </c>
      <c r="J670" s="10" t="str">
        <f t="shared" si="431"/>
        <v/>
      </c>
      <c r="K670" s="11" t="str">
        <f t="shared" si="432"/>
        <v>—</v>
      </c>
      <c r="L670" t="str">
        <f t="shared" si="433"/>
        <v/>
      </c>
      <c r="M670" s="11" t="str">
        <f t="shared" si="434"/>
        <v>—</v>
      </c>
      <c r="N670" t="str">
        <f t="shared" si="435"/>
        <v/>
      </c>
      <c r="O670" s="11" t="str">
        <f t="shared" si="436"/>
        <v>—</v>
      </c>
      <c r="P670" t="str">
        <f t="shared" si="437"/>
        <v/>
      </c>
      <c r="Q670" s="11" t="str">
        <f t="shared" si="438"/>
        <v>—</v>
      </c>
      <c r="R670" t="str">
        <f t="shared" si="439"/>
        <v/>
      </c>
      <c r="S670" t="str">
        <f t="shared" si="440"/>
        <v/>
      </c>
      <c r="T670" t="str">
        <f t="shared" si="441"/>
        <v/>
      </c>
      <c r="U670" t="str">
        <f t="shared" si="442"/>
        <v/>
      </c>
      <c r="V670" t="str">
        <f t="shared" si="443"/>
        <v/>
      </c>
      <c r="W670" t="str">
        <f t="shared" si="444"/>
        <v/>
      </c>
      <c r="X670" t="str">
        <f t="shared" si="445"/>
        <v/>
      </c>
      <c r="Y670" t="str">
        <f t="shared" si="446"/>
        <v/>
      </c>
      <c r="Z670" t="str">
        <f t="shared" si="447"/>
        <v/>
      </c>
      <c r="AA670" t="str">
        <f t="shared" si="448"/>
        <v/>
      </c>
      <c r="AB670" t="str">
        <f t="shared" si="449"/>
        <v/>
      </c>
      <c r="AC670" t="str">
        <f t="shared" si="450"/>
        <v/>
      </c>
      <c r="AD670" t="str">
        <f t="shared" si="451"/>
        <v/>
      </c>
      <c r="AE670" t="str">
        <f t="shared" si="452"/>
        <v/>
      </c>
      <c r="AF670" t="str">
        <f t="shared" si="453"/>
        <v/>
      </c>
      <c r="AG670" t="str">
        <f t="shared" si="454"/>
        <v/>
      </c>
      <c r="AH670" t="str">
        <f t="shared" si="455"/>
        <v/>
      </c>
      <c r="AI670" t="str">
        <f t="shared" si="456"/>
        <v/>
      </c>
      <c r="AJ670" t="str">
        <f t="shared" si="457"/>
        <v/>
      </c>
      <c r="AK670" t="str">
        <f t="shared" si="458"/>
        <v/>
      </c>
      <c r="AL670" t="str">
        <f t="shared" si="459"/>
        <v/>
      </c>
      <c r="AM670" t="str">
        <f t="shared" si="460"/>
        <v/>
      </c>
      <c r="AN670" t="str">
        <f t="shared" si="461"/>
        <v/>
      </c>
      <c r="AO670" t="str">
        <f t="shared" si="462"/>
        <v/>
      </c>
      <c r="AP670" t="str">
        <f t="shared" si="463"/>
        <v/>
      </c>
      <c r="AQ670" t="str">
        <f t="shared" si="464"/>
        <v/>
      </c>
      <c r="AR670" t="str">
        <f t="shared" si="465"/>
        <v/>
      </c>
      <c r="AS670" t="str">
        <f t="shared" si="466"/>
        <v/>
      </c>
      <c r="AT670" t="str">
        <f t="shared" si="467"/>
        <v/>
      </c>
      <c r="AU670" t="str">
        <f t="shared" si="468"/>
        <v/>
      </c>
      <c r="AV670" t="str">
        <f t="shared" si="469"/>
        <v/>
      </c>
      <c r="AW670" t="str">
        <f t="shared" si="470"/>
        <v/>
      </c>
      <c r="AX670" t="str">
        <f t="shared" si="471"/>
        <v/>
      </c>
      <c r="AY670" t="str">
        <f t="shared" si="472"/>
        <v/>
      </c>
      <c r="AZ670" t="str">
        <f>IF(OR($A670="",$A670&lt;&gt;Ficha!$C$4),"",COUNTIF($A$2:$A670,Ficha!$C$4))</f>
        <v/>
      </c>
    </row>
    <row r="671" spans="1:52">
      <c r="A671" s="7" t="str">
        <f>IF(INDEX(Banco!$A:$A,ROW())="","",INDEX(Banco!$A:$A,ROW()))</f>
        <v/>
      </c>
      <c r="B671" s="7" t="str">
        <f>IF(INDEX(Banco!$B:$B,ROW())="","",INDEX(Banco!$B:$B,ROW()))</f>
        <v/>
      </c>
      <c r="C671" s="7" t="str">
        <f>IF(INDEX(Banco!$C:$C,ROW())="","",INDEX(Banco!$C:$C,ROW()))</f>
        <v/>
      </c>
      <c r="D671" s="8" t="str">
        <f>IF(INDEX(Banco!$D:$D,ROW())="","",INDEX(Banco!$D:$D,ROW()))</f>
        <v/>
      </c>
      <c r="E671" s="8" t="str">
        <f>IF(INDEX(Banco!$E:$E,ROW())="","",INDEX(Banco!$E:$E,ROW()))</f>
        <v/>
      </c>
      <c r="F671" s="9" t="str">
        <f>IF(INDEX(Banco!$F:$F,ROW())="","",INDEX(Banco!$F:$F,ROW()))</f>
        <v/>
      </c>
      <c r="G671" s="9" t="str">
        <f>IF(INDEX(Banco!$G:$G,ROW())="","",INDEX(Banco!$G:$G,ROW()))</f>
        <v/>
      </c>
      <c r="H671" s="7" t="str">
        <f>IF(INDEX(Banco!$H:$H,ROW())="","",INDEX(Banco!$H:$H,ROW()))</f>
        <v/>
      </c>
      <c r="I671" t="str">
        <f t="shared" si="430"/>
        <v/>
      </c>
      <c r="J671" s="10" t="str">
        <f t="shared" si="431"/>
        <v/>
      </c>
      <c r="K671" s="11" t="str">
        <f t="shared" si="432"/>
        <v>—</v>
      </c>
      <c r="L671" t="str">
        <f t="shared" si="433"/>
        <v/>
      </c>
      <c r="M671" s="11" t="str">
        <f t="shared" si="434"/>
        <v>—</v>
      </c>
      <c r="N671" t="str">
        <f t="shared" si="435"/>
        <v/>
      </c>
      <c r="O671" s="11" t="str">
        <f t="shared" si="436"/>
        <v>—</v>
      </c>
      <c r="P671" t="str">
        <f t="shared" si="437"/>
        <v/>
      </c>
      <c r="Q671" s="11" t="str">
        <f t="shared" si="438"/>
        <v>—</v>
      </c>
      <c r="R671" t="str">
        <f t="shared" si="439"/>
        <v/>
      </c>
      <c r="S671" t="str">
        <f t="shared" si="440"/>
        <v/>
      </c>
      <c r="T671" t="str">
        <f t="shared" si="441"/>
        <v/>
      </c>
      <c r="U671" t="str">
        <f t="shared" si="442"/>
        <v/>
      </c>
      <c r="V671" t="str">
        <f t="shared" si="443"/>
        <v/>
      </c>
      <c r="W671" t="str">
        <f t="shared" si="444"/>
        <v/>
      </c>
      <c r="X671" t="str">
        <f t="shared" si="445"/>
        <v/>
      </c>
      <c r="Y671" t="str">
        <f t="shared" si="446"/>
        <v/>
      </c>
      <c r="Z671" t="str">
        <f t="shared" si="447"/>
        <v/>
      </c>
      <c r="AA671" t="str">
        <f t="shared" si="448"/>
        <v/>
      </c>
      <c r="AB671" t="str">
        <f t="shared" si="449"/>
        <v/>
      </c>
      <c r="AC671" t="str">
        <f t="shared" si="450"/>
        <v/>
      </c>
      <c r="AD671" t="str">
        <f t="shared" si="451"/>
        <v/>
      </c>
      <c r="AE671" t="str">
        <f t="shared" si="452"/>
        <v/>
      </c>
      <c r="AF671" t="str">
        <f t="shared" si="453"/>
        <v/>
      </c>
      <c r="AG671" t="str">
        <f t="shared" si="454"/>
        <v/>
      </c>
      <c r="AH671" t="str">
        <f t="shared" si="455"/>
        <v/>
      </c>
      <c r="AI671" t="str">
        <f t="shared" si="456"/>
        <v/>
      </c>
      <c r="AJ671" t="str">
        <f t="shared" si="457"/>
        <v/>
      </c>
      <c r="AK671" t="str">
        <f t="shared" si="458"/>
        <v/>
      </c>
      <c r="AL671" t="str">
        <f t="shared" si="459"/>
        <v/>
      </c>
      <c r="AM671" t="str">
        <f t="shared" si="460"/>
        <v/>
      </c>
      <c r="AN671" t="str">
        <f t="shared" si="461"/>
        <v/>
      </c>
      <c r="AO671" t="str">
        <f t="shared" si="462"/>
        <v/>
      </c>
      <c r="AP671" t="str">
        <f t="shared" si="463"/>
        <v/>
      </c>
      <c r="AQ671" t="str">
        <f t="shared" si="464"/>
        <v/>
      </c>
      <c r="AR671" t="str">
        <f t="shared" si="465"/>
        <v/>
      </c>
      <c r="AS671" t="str">
        <f t="shared" si="466"/>
        <v/>
      </c>
      <c r="AT671" t="str">
        <f t="shared" si="467"/>
        <v/>
      </c>
      <c r="AU671" t="str">
        <f t="shared" si="468"/>
        <v/>
      </c>
      <c r="AV671" t="str">
        <f t="shared" si="469"/>
        <v/>
      </c>
      <c r="AW671" t="str">
        <f t="shared" si="470"/>
        <v/>
      </c>
      <c r="AX671" t="str">
        <f t="shared" si="471"/>
        <v/>
      </c>
      <c r="AY671" t="str">
        <f t="shared" si="472"/>
        <v/>
      </c>
      <c r="AZ671" t="str">
        <f>IF(OR($A671="",$A671&lt;&gt;Ficha!$C$4),"",COUNTIF($A$2:$A671,Ficha!$C$4))</f>
        <v/>
      </c>
    </row>
    <row r="672" spans="1:52">
      <c r="A672" s="7" t="str">
        <f>IF(INDEX(Banco!$A:$A,ROW())="","",INDEX(Banco!$A:$A,ROW()))</f>
        <v/>
      </c>
      <c r="B672" s="7" t="str">
        <f>IF(INDEX(Banco!$B:$B,ROW())="","",INDEX(Banco!$B:$B,ROW()))</f>
        <v/>
      </c>
      <c r="C672" s="7" t="str">
        <f>IF(INDEX(Banco!$C:$C,ROW())="","",INDEX(Banco!$C:$C,ROW()))</f>
        <v/>
      </c>
      <c r="D672" s="8" t="str">
        <f>IF(INDEX(Banco!$D:$D,ROW())="","",INDEX(Banco!$D:$D,ROW()))</f>
        <v/>
      </c>
      <c r="E672" s="8" t="str">
        <f>IF(INDEX(Banco!$E:$E,ROW())="","",INDEX(Banco!$E:$E,ROW()))</f>
        <v/>
      </c>
      <c r="F672" s="9" t="str">
        <f>IF(INDEX(Banco!$F:$F,ROW())="","",INDEX(Banco!$F:$F,ROW()))</f>
        <v/>
      </c>
      <c r="G672" s="9" t="str">
        <f>IF(INDEX(Banco!$G:$G,ROW())="","",INDEX(Banco!$G:$G,ROW()))</f>
        <v/>
      </c>
      <c r="H672" s="7" t="str">
        <f>IF(INDEX(Banco!$H:$H,ROW())="","",INDEX(Banco!$H:$H,ROW()))</f>
        <v/>
      </c>
      <c r="I672" t="str">
        <f t="shared" si="430"/>
        <v/>
      </c>
      <c r="J672" s="10" t="str">
        <f t="shared" si="431"/>
        <v/>
      </c>
      <c r="K672" s="11" t="str">
        <f t="shared" si="432"/>
        <v>—</v>
      </c>
      <c r="L672" t="str">
        <f t="shared" si="433"/>
        <v/>
      </c>
      <c r="M672" s="11" t="str">
        <f t="shared" si="434"/>
        <v>—</v>
      </c>
      <c r="N672" t="str">
        <f t="shared" si="435"/>
        <v/>
      </c>
      <c r="O672" s="11" t="str">
        <f t="shared" si="436"/>
        <v>—</v>
      </c>
      <c r="P672" t="str">
        <f t="shared" si="437"/>
        <v/>
      </c>
      <c r="Q672" s="11" t="str">
        <f t="shared" si="438"/>
        <v>—</v>
      </c>
      <c r="R672" t="str">
        <f t="shared" si="439"/>
        <v/>
      </c>
      <c r="S672" t="str">
        <f t="shared" si="440"/>
        <v/>
      </c>
      <c r="T672" t="str">
        <f t="shared" si="441"/>
        <v/>
      </c>
      <c r="U672" t="str">
        <f t="shared" si="442"/>
        <v/>
      </c>
      <c r="V672" t="str">
        <f t="shared" si="443"/>
        <v/>
      </c>
      <c r="W672" t="str">
        <f t="shared" si="444"/>
        <v/>
      </c>
      <c r="X672" t="str">
        <f t="shared" si="445"/>
        <v/>
      </c>
      <c r="Y672" t="str">
        <f t="shared" si="446"/>
        <v/>
      </c>
      <c r="Z672" t="str">
        <f t="shared" si="447"/>
        <v/>
      </c>
      <c r="AA672" t="str">
        <f t="shared" si="448"/>
        <v/>
      </c>
      <c r="AB672" t="str">
        <f t="shared" si="449"/>
        <v/>
      </c>
      <c r="AC672" t="str">
        <f t="shared" si="450"/>
        <v/>
      </c>
      <c r="AD672" t="str">
        <f t="shared" si="451"/>
        <v/>
      </c>
      <c r="AE672" t="str">
        <f t="shared" si="452"/>
        <v/>
      </c>
      <c r="AF672" t="str">
        <f t="shared" si="453"/>
        <v/>
      </c>
      <c r="AG672" t="str">
        <f t="shared" si="454"/>
        <v/>
      </c>
      <c r="AH672" t="str">
        <f t="shared" si="455"/>
        <v/>
      </c>
      <c r="AI672" t="str">
        <f t="shared" si="456"/>
        <v/>
      </c>
      <c r="AJ672" t="str">
        <f t="shared" si="457"/>
        <v/>
      </c>
      <c r="AK672" t="str">
        <f t="shared" si="458"/>
        <v/>
      </c>
      <c r="AL672" t="str">
        <f t="shared" si="459"/>
        <v/>
      </c>
      <c r="AM672" t="str">
        <f t="shared" si="460"/>
        <v/>
      </c>
      <c r="AN672" t="str">
        <f t="shared" si="461"/>
        <v/>
      </c>
      <c r="AO672" t="str">
        <f t="shared" si="462"/>
        <v/>
      </c>
      <c r="AP672" t="str">
        <f t="shared" si="463"/>
        <v/>
      </c>
      <c r="AQ672" t="str">
        <f t="shared" si="464"/>
        <v/>
      </c>
      <c r="AR672" t="str">
        <f t="shared" si="465"/>
        <v/>
      </c>
      <c r="AS672" t="str">
        <f t="shared" si="466"/>
        <v/>
      </c>
      <c r="AT672" t="str">
        <f t="shared" si="467"/>
        <v/>
      </c>
      <c r="AU672" t="str">
        <f t="shared" si="468"/>
        <v/>
      </c>
      <c r="AV672" t="str">
        <f t="shared" si="469"/>
        <v/>
      </c>
      <c r="AW672" t="str">
        <f t="shared" si="470"/>
        <v/>
      </c>
      <c r="AX672" t="str">
        <f t="shared" si="471"/>
        <v/>
      </c>
      <c r="AY672" t="str">
        <f t="shared" si="472"/>
        <v/>
      </c>
      <c r="AZ672" t="str">
        <f>IF(OR($A672="",$A672&lt;&gt;Ficha!$C$4),"",COUNTIF($A$2:$A672,Ficha!$C$4))</f>
        <v/>
      </c>
    </row>
    <row r="673" spans="1:52">
      <c r="A673" s="7" t="str">
        <f>IF(INDEX(Banco!$A:$A,ROW())="","",INDEX(Banco!$A:$A,ROW()))</f>
        <v/>
      </c>
      <c r="B673" s="7" t="str">
        <f>IF(INDEX(Banco!$B:$B,ROW())="","",INDEX(Banco!$B:$B,ROW()))</f>
        <v/>
      </c>
      <c r="C673" s="7" t="str">
        <f>IF(INDEX(Banco!$C:$C,ROW())="","",INDEX(Banco!$C:$C,ROW()))</f>
        <v/>
      </c>
      <c r="D673" s="8" t="str">
        <f>IF(INDEX(Banco!$D:$D,ROW())="","",INDEX(Banco!$D:$D,ROW()))</f>
        <v/>
      </c>
      <c r="E673" s="8" t="str">
        <f>IF(INDEX(Banco!$E:$E,ROW())="","",INDEX(Banco!$E:$E,ROW()))</f>
        <v/>
      </c>
      <c r="F673" s="9" t="str">
        <f>IF(INDEX(Banco!$F:$F,ROW())="","",INDEX(Banco!$F:$F,ROW()))</f>
        <v/>
      </c>
      <c r="G673" s="9" t="str">
        <f>IF(INDEX(Banco!$G:$G,ROW())="","",INDEX(Banco!$G:$G,ROW()))</f>
        <v/>
      </c>
      <c r="H673" s="7" t="str">
        <f>IF(INDEX(Banco!$H:$H,ROW())="","",INDEX(Banco!$H:$H,ROW()))</f>
        <v/>
      </c>
      <c r="I673" t="str">
        <f t="shared" si="430"/>
        <v/>
      </c>
      <c r="J673" s="10" t="str">
        <f t="shared" si="431"/>
        <v/>
      </c>
      <c r="K673" s="11" t="str">
        <f t="shared" si="432"/>
        <v>—</v>
      </c>
      <c r="L673" t="str">
        <f t="shared" si="433"/>
        <v/>
      </c>
      <c r="M673" s="11" t="str">
        <f t="shared" si="434"/>
        <v>—</v>
      </c>
      <c r="N673" t="str">
        <f t="shared" si="435"/>
        <v/>
      </c>
      <c r="O673" s="11" t="str">
        <f t="shared" si="436"/>
        <v>—</v>
      </c>
      <c r="P673" t="str">
        <f t="shared" si="437"/>
        <v/>
      </c>
      <c r="Q673" s="11" t="str">
        <f t="shared" si="438"/>
        <v>—</v>
      </c>
      <c r="R673" t="str">
        <f t="shared" si="439"/>
        <v/>
      </c>
      <c r="S673" t="str">
        <f t="shared" si="440"/>
        <v/>
      </c>
      <c r="T673" t="str">
        <f t="shared" si="441"/>
        <v/>
      </c>
      <c r="U673" t="str">
        <f t="shared" si="442"/>
        <v/>
      </c>
      <c r="V673" t="str">
        <f t="shared" si="443"/>
        <v/>
      </c>
      <c r="W673" t="str">
        <f t="shared" si="444"/>
        <v/>
      </c>
      <c r="X673" t="str">
        <f t="shared" si="445"/>
        <v/>
      </c>
      <c r="Y673" t="str">
        <f t="shared" si="446"/>
        <v/>
      </c>
      <c r="Z673" t="str">
        <f t="shared" si="447"/>
        <v/>
      </c>
      <c r="AA673" t="str">
        <f t="shared" si="448"/>
        <v/>
      </c>
      <c r="AB673" t="str">
        <f t="shared" si="449"/>
        <v/>
      </c>
      <c r="AC673" t="str">
        <f t="shared" si="450"/>
        <v/>
      </c>
      <c r="AD673" t="str">
        <f t="shared" si="451"/>
        <v/>
      </c>
      <c r="AE673" t="str">
        <f t="shared" si="452"/>
        <v/>
      </c>
      <c r="AF673" t="str">
        <f t="shared" si="453"/>
        <v/>
      </c>
      <c r="AG673" t="str">
        <f t="shared" si="454"/>
        <v/>
      </c>
      <c r="AH673" t="str">
        <f t="shared" si="455"/>
        <v/>
      </c>
      <c r="AI673" t="str">
        <f t="shared" si="456"/>
        <v/>
      </c>
      <c r="AJ673" t="str">
        <f t="shared" si="457"/>
        <v/>
      </c>
      <c r="AK673" t="str">
        <f t="shared" si="458"/>
        <v/>
      </c>
      <c r="AL673" t="str">
        <f t="shared" si="459"/>
        <v/>
      </c>
      <c r="AM673" t="str">
        <f t="shared" si="460"/>
        <v/>
      </c>
      <c r="AN673" t="str">
        <f t="shared" si="461"/>
        <v/>
      </c>
      <c r="AO673" t="str">
        <f t="shared" si="462"/>
        <v/>
      </c>
      <c r="AP673" t="str">
        <f t="shared" si="463"/>
        <v/>
      </c>
      <c r="AQ673" t="str">
        <f t="shared" si="464"/>
        <v/>
      </c>
      <c r="AR673" t="str">
        <f t="shared" si="465"/>
        <v/>
      </c>
      <c r="AS673" t="str">
        <f t="shared" si="466"/>
        <v/>
      </c>
      <c r="AT673" t="str">
        <f t="shared" si="467"/>
        <v/>
      </c>
      <c r="AU673" t="str">
        <f t="shared" si="468"/>
        <v/>
      </c>
      <c r="AV673" t="str">
        <f t="shared" si="469"/>
        <v/>
      </c>
      <c r="AW673" t="str">
        <f t="shared" si="470"/>
        <v/>
      </c>
      <c r="AX673" t="str">
        <f t="shared" si="471"/>
        <v/>
      </c>
      <c r="AY673" t="str">
        <f t="shared" si="472"/>
        <v/>
      </c>
      <c r="AZ673" t="str">
        <f>IF(OR($A673="",$A673&lt;&gt;Ficha!$C$4),"",COUNTIF($A$2:$A673,Ficha!$C$4))</f>
        <v/>
      </c>
    </row>
    <row r="674" spans="1:52">
      <c r="A674" s="7" t="str">
        <f>IF(INDEX(Banco!$A:$A,ROW())="","",INDEX(Banco!$A:$A,ROW()))</f>
        <v/>
      </c>
      <c r="B674" s="7" t="str">
        <f>IF(INDEX(Banco!$B:$B,ROW())="","",INDEX(Banco!$B:$B,ROW()))</f>
        <v/>
      </c>
      <c r="C674" s="7" t="str">
        <f>IF(INDEX(Banco!$C:$C,ROW())="","",INDEX(Banco!$C:$C,ROW()))</f>
        <v/>
      </c>
      <c r="D674" s="8" t="str">
        <f>IF(INDEX(Banco!$D:$D,ROW())="","",INDEX(Banco!$D:$D,ROW()))</f>
        <v/>
      </c>
      <c r="E674" s="8" t="str">
        <f>IF(INDEX(Banco!$E:$E,ROW())="","",INDEX(Banco!$E:$E,ROW()))</f>
        <v/>
      </c>
      <c r="F674" s="9" t="str">
        <f>IF(INDEX(Banco!$F:$F,ROW())="","",INDEX(Banco!$F:$F,ROW()))</f>
        <v/>
      </c>
      <c r="G674" s="9" t="str">
        <f>IF(INDEX(Banco!$G:$G,ROW())="","",INDEX(Banco!$G:$G,ROW()))</f>
        <v/>
      </c>
      <c r="H674" s="7" t="str">
        <f>IF(INDEX(Banco!$H:$H,ROW())="","",INDEX(Banco!$H:$H,ROW()))</f>
        <v/>
      </c>
      <c r="I674" t="str">
        <f t="shared" si="430"/>
        <v/>
      </c>
      <c r="J674" s="10" t="str">
        <f t="shared" si="431"/>
        <v/>
      </c>
      <c r="K674" s="11" t="str">
        <f t="shared" si="432"/>
        <v>—</v>
      </c>
      <c r="L674" t="str">
        <f t="shared" si="433"/>
        <v/>
      </c>
      <c r="M674" s="11" t="str">
        <f t="shared" si="434"/>
        <v>—</v>
      </c>
      <c r="N674" t="str">
        <f t="shared" si="435"/>
        <v/>
      </c>
      <c r="O674" s="11" t="str">
        <f t="shared" si="436"/>
        <v>—</v>
      </c>
      <c r="P674" t="str">
        <f t="shared" si="437"/>
        <v/>
      </c>
      <c r="Q674" s="11" t="str">
        <f t="shared" si="438"/>
        <v>—</v>
      </c>
      <c r="R674" t="str">
        <f t="shared" si="439"/>
        <v/>
      </c>
      <c r="S674" t="str">
        <f t="shared" si="440"/>
        <v/>
      </c>
      <c r="T674" t="str">
        <f t="shared" si="441"/>
        <v/>
      </c>
      <c r="U674" t="str">
        <f t="shared" si="442"/>
        <v/>
      </c>
      <c r="V674" t="str">
        <f t="shared" si="443"/>
        <v/>
      </c>
      <c r="W674" t="str">
        <f t="shared" si="444"/>
        <v/>
      </c>
      <c r="X674" t="str">
        <f t="shared" si="445"/>
        <v/>
      </c>
      <c r="Y674" t="str">
        <f t="shared" si="446"/>
        <v/>
      </c>
      <c r="Z674" t="str">
        <f t="shared" si="447"/>
        <v/>
      </c>
      <c r="AA674" t="str">
        <f t="shared" si="448"/>
        <v/>
      </c>
      <c r="AB674" t="str">
        <f t="shared" si="449"/>
        <v/>
      </c>
      <c r="AC674" t="str">
        <f t="shared" si="450"/>
        <v/>
      </c>
      <c r="AD674" t="str">
        <f t="shared" si="451"/>
        <v/>
      </c>
      <c r="AE674" t="str">
        <f t="shared" si="452"/>
        <v/>
      </c>
      <c r="AF674" t="str">
        <f t="shared" si="453"/>
        <v/>
      </c>
      <c r="AG674" t="str">
        <f t="shared" si="454"/>
        <v/>
      </c>
      <c r="AH674" t="str">
        <f t="shared" si="455"/>
        <v/>
      </c>
      <c r="AI674" t="str">
        <f t="shared" si="456"/>
        <v/>
      </c>
      <c r="AJ674" t="str">
        <f t="shared" si="457"/>
        <v/>
      </c>
      <c r="AK674" t="str">
        <f t="shared" si="458"/>
        <v/>
      </c>
      <c r="AL674" t="str">
        <f t="shared" si="459"/>
        <v/>
      </c>
      <c r="AM674" t="str">
        <f t="shared" si="460"/>
        <v/>
      </c>
      <c r="AN674" t="str">
        <f t="shared" si="461"/>
        <v/>
      </c>
      <c r="AO674" t="str">
        <f t="shared" si="462"/>
        <v/>
      </c>
      <c r="AP674" t="str">
        <f t="shared" si="463"/>
        <v/>
      </c>
      <c r="AQ674" t="str">
        <f t="shared" si="464"/>
        <v/>
      </c>
      <c r="AR674" t="str">
        <f t="shared" si="465"/>
        <v/>
      </c>
      <c r="AS674" t="str">
        <f t="shared" si="466"/>
        <v/>
      </c>
      <c r="AT674" t="str">
        <f t="shared" si="467"/>
        <v/>
      </c>
      <c r="AU674" t="str">
        <f t="shared" si="468"/>
        <v/>
      </c>
      <c r="AV674" t="str">
        <f t="shared" si="469"/>
        <v/>
      </c>
      <c r="AW674" t="str">
        <f t="shared" si="470"/>
        <v/>
      </c>
      <c r="AX674" t="str">
        <f t="shared" si="471"/>
        <v/>
      </c>
      <c r="AY674" t="str">
        <f t="shared" si="472"/>
        <v/>
      </c>
      <c r="AZ674" t="str">
        <f>IF(OR($A674="",$A674&lt;&gt;Ficha!$C$4),"",COUNTIF($A$2:$A674,Ficha!$C$4))</f>
        <v/>
      </c>
    </row>
    <row r="675" spans="1:52">
      <c r="A675" s="7" t="str">
        <f>IF(INDEX(Banco!$A:$A,ROW())="","",INDEX(Banco!$A:$A,ROW()))</f>
        <v/>
      </c>
      <c r="B675" s="7" t="str">
        <f>IF(INDEX(Banco!$B:$B,ROW())="","",INDEX(Banco!$B:$B,ROW()))</f>
        <v/>
      </c>
      <c r="C675" s="7" t="str">
        <f>IF(INDEX(Banco!$C:$C,ROW())="","",INDEX(Banco!$C:$C,ROW()))</f>
        <v/>
      </c>
      <c r="D675" s="8" t="str">
        <f>IF(INDEX(Banco!$D:$D,ROW())="","",INDEX(Banco!$D:$D,ROW()))</f>
        <v/>
      </c>
      <c r="E675" s="8" t="str">
        <f>IF(INDEX(Banco!$E:$E,ROW())="","",INDEX(Banco!$E:$E,ROW()))</f>
        <v/>
      </c>
      <c r="F675" s="9" t="str">
        <f>IF(INDEX(Banco!$F:$F,ROW())="","",INDEX(Banco!$F:$F,ROW()))</f>
        <v/>
      </c>
      <c r="G675" s="9" t="str">
        <f>IF(INDEX(Banco!$G:$G,ROW())="","",INDEX(Banco!$G:$G,ROW()))</f>
        <v/>
      </c>
      <c r="H675" s="7" t="str">
        <f>IF(INDEX(Banco!$H:$H,ROW())="","",INDEX(Banco!$H:$H,ROW()))</f>
        <v/>
      </c>
      <c r="I675" t="str">
        <f t="shared" si="430"/>
        <v/>
      </c>
      <c r="J675" s="10" t="str">
        <f t="shared" si="431"/>
        <v/>
      </c>
      <c r="K675" s="11" t="str">
        <f t="shared" si="432"/>
        <v>—</v>
      </c>
      <c r="L675" t="str">
        <f t="shared" si="433"/>
        <v/>
      </c>
      <c r="M675" s="11" t="str">
        <f t="shared" si="434"/>
        <v>—</v>
      </c>
      <c r="N675" t="str">
        <f t="shared" si="435"/>
        <v/>
      </c>
      <c r="O675" s="11" t="str">
        <f t="shared" si="436"/>
        <v>—</v>
      </c>
      <c r="P675" t="str">
        <f t="shared" si="437"/>
        <v/>
      </c>
      <c r="Q675" s="11" t="str">
        <f t="shared" si="438"/>
        <v>—</v>
      </c>
      <c r="R675" t="str">
        <f t="shared" si="439"/>
        <v/>
      </c>
      <c r="S675" t="str">
        <f t="shared" si="440"/>
        <v/>
      </c>
      <c r="T675" t="str">
        <f t="shared" si="441"/>
        <v/>
      </c>
      <c r="U675" t="str">
        <f t="shared" si="442"/>
        <v/>
      </c>
      <c r="V675" t="str">
        <f t="shared" si="443"/>
        <v/>
      </c>
      <c r="W675" t="str">
        <f t="shared" si="444"/>
        <v/>
      </c>
      <c r="X675" t="str">
        <f t="shared" si="445"/>
        <v/>
      </c>
      <c r="Y675" t="str">
        <f t="shared" si="446"/>
        <v/>
      </c>
      <c r="Z675" t="str">
        <f t="shared" si="447"/>
        <v/>
      </c>
      <c r="AA675" t="str">
        <f t="shared" si="448"/>
        <v/>
      </c>
      <c r="AB675" t="str">
        <f t="shared" si="449"/>
        <v/>
      </c>
      <c r="AC675" t="str">
        <f t="shared" si="450"/>
        <v/>
      </c>
      <c r="AD675" t="str">
        <f t="shared" si="451"/>
        <v/>
      </c>
      <c r="AE675" t="str">
        <f t="shared" si="452"/>
        <v/>
      </c>
      <c r="AF675" t="str">
        <f t="shared" si="453"/>
        <v/>
      </c>
      <c r="AG675" t="str">
        <f t="shared" si="454"/>
        <v/>
      </c>
      <c r="AH675" t="str">
        <f t="shared" si="455"/>
        <v/>
      </c>
      <c r="AI675" t="str">
        <f t="shared" si="456"/>
        <v/>
      </c>
      <c r="AJ675" t="str">
        <f t="shared" si="457"/>
        <v/>
      </c>
      <c r="AK675" t="str">
        <f t="shared" si="458"/>
        <v/>
      </c>
      <c r="AL675" t="str">
        <f t="shared" si="459"/>
        <v/>
      </c>
      <c r="AM675" t="str">
        <f t="shared" si="460"/>
        <v/>
      </c>
      <c r="AN675" t="str">
        <f t="shared" si="461"/>
        <v/>
      </c>
      <c r="AO675" t="str">
        <f t="shared" si="462"/>
        <v/>
      </c>
      <c r="AP675" t="str">
        <f t="shared" si="463"/>
        <v/>
      </c>
      <c r="AQ675" t="str">
        <f t="shared" si="464"/>
        <v/>
      </c>
      <c r="AR675" t="str">
        <f t="shared" si="465"/>
        <v/>
      </c>
      <c r="AS675" t="str">
        <f t="shared" si="466"/>
        <v/>
      </c>
      <c r="AT675" t="str">
        <f t="shared" si="467"/>
        <v/>
      </c>
      <c r="AU675" t="str">
        <f t="shared" si="468"/>
        <v/>
      </c>
      <c r="AV675" t="str">
        <f t="shared" si="469"/>
        <v/>
      </c>
      <c r="AW675" t="str">
        <f t="shared" si="470"/>
        <v/>
      </c>
      <c r="AX675" t="str">
        <f t="shared" si="471"/>
        <v/>
      </c>
      <c r="AY675" t="str">
        <f t="shared" si="472"/>
        <v/>
      </c>
      <c r="AZ675" t="str">
        <f>IF(OR($A675="",$A675&lt;&gt;Ficha!$C$4),"",COUNTIF($A$2:$A675,Ficha!$C$4))</f>
        <v/>
      </c>
    </row>
    <row r="676" spans="1:52">
      <c r="A676" s="7" t="str">
        <f>IF(INDEX(Banco!$A:$A,ROW())="","",INDEX(Banco!$A:$A,ROW()))</f>
        <v/>
      </c>
      <c r="B676" s="7" t="str">
        <f>IF(INDEX(Banco!$B:$B,ROW())="","",INDEX(Banco!$B:$B,ROW()))</f>
        <v/>
      </c>
      <c r="C676" s="7" t="str">
        <f>IF(INDEX(Banco!$C:$C,ROW())="","",INDEX(Banco!$C:$C,ROW()))</f>
        <v/>
      </c>
      <c r="D676" s="8" t="str">
        <f>IF(INDEX(Banco!$D:$D,ROW())="","",INDEX(Banco!$D:$D,ROW()))</f>
        <v/>
      </c>
      <c r="E676" s="8" t="str">
        <f>IF(INDEX(Banco!$E:$E,ROW())="","",INDEX(Banco!$E:$E,ROW()))</f>
        <v/>
      </c>
      <c r="F676" s="9" t="str">
        <f>IF(INDEX(Banco!$F:$F,ROW())="","",INDEX(Banco!$F:$F,ROW()))</f>
        <v/>
      </c>
      <c r="G676" s="9" t="str">
        <f>IF(INDEX(Banco!$G:$G,ROW())="","",INDEX(Banco!$G:$G,ROW()))</f>
        <v/>
      </c>
      <c r="H676" s="7" t="str">
        <f>IF(INDEX(Banco!$H:$H,ROW())="","",INDEX(Banco!$H:$H,ROW()))</f>
        <v/>
      </c>
      <c r="I676" t="str">
        <f t="shared" si="430"/>
        <v/>
      </c>
      <c r="J676" s="10" t="str">
        <f t="shared" si="431"/>
        <v/>
      </c>
      <c r="K676" s="11" t="str">
        <f t="shared" si="432"/>
        <v>—</v>
      </c>
      <c r="L676" t="str">
        <f t="shared" si="433"/>
        <v/>
      </c>
      <c r="M676" s="11" t="str">
        <f t="shared" si="434"/>
        <v>—</v>
      </c>
      <c r="N676" t="str">
        <f t="shared" si="435"/>
        <v/>
      </c>
      <c r="O676" s="11" t="str">
        <f t="shared" si="436"/>
        <v>—</v>
      </c>
      <c r="P676" t="str">
        <f t="shared" si="437"/>
        <v/>
      </c>
      <c r="Q676" s="11" t="str">
        <f t="shared" si="438"/>
        <v>—</v>
      </c>
      <c r="R676" t="str">
        <f t="shared" si="439"/>
        <v/>
      </c>
      <c r="S676" t="str">
        <f t="shared" si="440"/>
        <v/>
      </c>
      <c r="T676" t="str">
        <f t="shared" si="441"/>
        <v/>
      </c>
      <c r="U676" t="str">
        <f t="shared" si="442"/>
        <v/>
      </c>
      <c r="V676" t="str">
        <f t="shared" si="443"/>
        <v/>
      </c>
      <c r="W676" t="str">
        <f t="shared" si="444"/>
        <v/>
      </c>
      <c r="X676" t="str">
        <f t="shared" si="445"/>
        <v/>
      </c>
      <c r="Y676" t="str">
        <f t="shared" si="446"/>
        <v/>
      </c>
      <c r="Z676" t="str">
        <f t="shared" si="447"/>
        <v/>
      </c>
      <c r="AA676" t="str">
        <f t="shared" si="448"/>
        <v/>
      </c>
      <c r="AB676" t="str">
        <f t="shared" si="449"/>
        <v/>
      </c>
      <c r="AC676" t="str">
        <f t="shared" si="450"/>
        <v/>
      </c>
      <c r="AD676" t="str">
        <f t="shared" si="451"/>
        <v/>
      </c>
      <c r="AE676" t="str">
        <f t="shared" si="452"/>
        <v/>
      </c>
      <c r="AF676" t="str">
        <f t="shared" si="453"/>
        <v/>
      </c>
      <c r="AG676" t="str">
        <f t="shared" si="454"/>
        <v/>
      </c>
      <c r="AH676" t="str">
        <f t="shared" si="455"/>
        <v/>
      </c>
      <c r="AI676" t="str">
        <f t="shared" si="456"/>
        <v/>
      </c>
      <c r="AJ676" t="str">
        <f t="shared" si="457"/>
        <v/>
      </c>
      <c r="AK676" t="str">
        <f t="shared" si="458"/>
        <v/>
      </c>
      <c r="AL676" t="str">
        <f t="shared" si="459"/>
        <v/>
      </c>
      <c r="AM676" t="str">
        <f t="shared" si="460"/>
        <v/>
      </c>
      <c r="AN676" t="str">
        <f t="shared" si="461"/>
        <v/>
      </c>
      <c r="AO676" t="str">
        <f t="shared" si="462"/>
        <v/>
      </c>
      <c r="AP676" t="str">
        <f t="shared" si="463"/>
        <v/>
      </c>
      <c r="AQ676" t="str">
        <f t="shared" si="464"/>
        <v/>
      </c>
      <c r="AR676" t="str">
        <f t="shared" si="465"/>
        <v/>
      </c>
      <c r="AS676" t="str">
        <f t="shared" si="466"/>
        <v/>
      </c>
      <c r="AT676" t="str">
        <f t="shared" si="467"/>
        <v/>
      </c>
      <c r="AU676" t="str">
        <f t="shared" si="468"/>
        <v/>
      </c>
      <c r="AV676" t="str">
        <f t="shared" si="469"/>
        <v/>
      </c>
      <c r="AW676" t="str">
        <f t="shared" si="470"/>
        <v/>
      </c>
      <c r="AX676" t="str">
        <f t="shared" si="471"/>
        <v/>
      </c>
      <c r="AY676" t="str">
        <f t="shared" si="472"/>
        <v/>
      </c>
      <c r="AZ676" t="str">
        <f>IF(OR($A676="",$A676&lt;&gt;Ficha!$C$4),"",COUNTIF($A$2:$A676,Ficha!$C$4))</f>
        <v/>
      </c>
    </row>
    <row r="677" spans="1:52">
      <c r="A677" s="7" t="str">
        <f>IF(INDEX(Banco!$A:$A,ROW())="","",INDEX(Banco!$A:$A,ROW()))</f>
        <v/>
      </c>
      <c r="B677" s="7" t="str">
        <f>IF(INDEX(Banco!$B:$B,ROW())="","",INDEX(Banco!$B:$B,ROW()))</f>
        <v/>
      </c>
      <c r="C677" s="7" t="str">
        <f>IF(INDEX(Banco!$C:$C,ROW())="","",INDEX(Banco!$C:$C,ROW()))</f>
        <v/>
      </c>
      <c r="D677" s="8" t="str">
        <f>IF(INDEX(Banco!$D:$D,ROW())="","",INDEX(Banco!$D:$D,ROW()))</f>
        <v/>
      </c>
      <c r="E677" s="8" t="str">
        <f>IF(INDEX(Banco!$E:$E,ROW())="","",INDEX(Banco!$E:$E,ROW()))</f>
        <v/>
      </c>
      <c r="F677" s="9" t="str">
        <f>IF(INDEX(Banco!$F:$F,ROW())="","",INDEX(Banco!$F:$F,ROW()))</f>
        <v/>
      </c>
      <c r="G677" s="9" t="str">
        <f>IF(INDEX(Banco!$G:$G,ROW())="","",INDEX(Banco!$G:$G,ROW()))</f>
        <v/>
      </c>
      <c r="H677" s="7" t="str">
        <f>IF(INDEX(Banco!$H:$H,ROW())="","",INDEX(Banco!$H:$H,ROW()))</f>
        <v/>
      </c>
      <c r="I677" t="str">
        <f t="shared" si="430"/>
        <v/>
      </c>
      <c r="J677" s="10" t="str">
        <f t="shared" si="431"/>
        <v/>
      </c>
      <c r="K677" s="11" t="str">
        <f t="shared" si="432"/>
        <v>—</v>
      </c>
      <c r="L677" t="str">
        <f t="shared" si="433"/>
        <v/>
      </c>
      <c r="M677" s="11" t="str">
        <f t="shared" si="434"/>
        <v>—</v>
      </c>
      <c r="N677" t="str">
        <f t="shared" si="435"/>
        <v/>
      </c>
      <c r="O677" s="11" t="str">
        <f t="shared" si="436"/>
        <v>—</v>
      </c>
      <c r="P677" t="str">
        <f t="shared" si="437"/>
        <v/>
      </c>
      <c r="Q677" s="11" t="str">
        <f t="shared" si="438"/>
        <v>—</v>
      </c>
      <c r="R677" t="str">
        <f t="shared" si="439"/>
        <v/>
      </c>
      <c r="S677" t="str">
        <f t="shared" si="440"/>
        <v/>
      </c>
      <c r="T677" t="str">
        <f t="shared" si="441"/>
        <v/>
      </c>
      <c r="U677" t="str">
        <f t="shared" si="442"/>
        <v/>
      </c>
      <c r="V677" t="str">
        <f t="shared" si="443"/>
        <v/>
      </c>
      <c r="W677" t="str">
        <f t="shared" si="444"/>
        <v/>
      </c>
      <c r="X677" t="str">
        <f t="shared" si="445"/>
        <v/>
      </c>
      <c r="Y677" t="str">
        <f t="shared" si="446"/>
        <v/>
      </c>
      <c r="Z677" t="str">
        <f t="shared" si="447"/>
        <v/>
      </c>
      <c r="AA677" t="str">
        <f t="shared" si="448"/>
        <v/>
      </c>
      <c r="AB677" t="str">
        <f t="shared" si="449"/>
        <v/>
      </c>
      <c r="AC677" t="str">
        <f t="shared" si="450"/>
        <v/>
      </c>
      <c r="AD677" t="str">
        <f t="shared" si="451"/>
        <v/>
      </c>
      <c r="AE677" t="str">
        <f t="shared" si="452"/>
        <v/>
      </c>
      <c r="AF677" t="str">
        <f t="shared" si="453"/>
        <v/>
      </c>
      <c r="AG677" t="str">
        <f t="shared" si="454"/>
        <v/>
      </c>
      <c r="AH677" t="str">
        <f t="shared" si="455"/>
        <v/>
      </c>
      <c r="AI677" t="str">
        <f t="shared" si="456"/>
        <v/>
      </c>
      <c r="AJ677" t="str">
        <f t="shared" si="457"/>
        <v/>
      </c>
      <c r="AK677" t="str">
        <f t="shared" si="458"/>
        <v/>
      </c>
      <c r="AL677" t="str">
        <f t="shared" si="459"/>
        <v/>
      </c>
      <c r="AM677" t="str">
        <f t="shared" si="460"/>
        <v/>
      </c>
      <c r="AN677" t="str">
        <f t="shared" si="461"/>
        <v/>
      </c>
      <c r="AO677" t="str">
        <f t="shared" si="462"/>
        <v/>
      </c>
      <c r="AP677" t="str">
        <f t="shared" si="463"/>
        <v/>
      </c>
      <c r="AQ677" t="str">
        <f t="shared" si="464"/>
        <v/>
      </c>
      <c r="AR677" t="str">
        <f t="shared" si="465"/>
        <v/>
      </c>
      <c r="AS677" t="str">
        <f t="shared" si="466"/>
        <v/>
      </c>
      <c r="AT677" t="str">
        <f t="shared" si="467"/>
        <v/>
      </c>
      <c r="AU677" t="str">
        <f t="shared" si="468"/>
        <v/>
      </c>
      <c r="AV677" t="str">
        <f t="shared" si="469"/>
        <v/>
      </c>
      <c r="AW677" t="str">
        <f t="shared" si="470"/>
        <v/>
      </c>
      <c r="AX677" t="str">
        <f t="shared" si="471"/>
        <v/>
      </c>
      <c r="AY677" t="str">
        <f t="shared" si="472"/>
        <v/>
      </c>
      <c r="AZ677" t="str">
        <f>IF(OR($A677="",$A677&lt;&gt;Ficha!$C$4),"",COUNTIF($A$2:$A677,Ficha!$C$4))</f>
        <v/>
      </c>
    </row>
    <row r="678" spans="1:52">
      <c r="A678" s="7" t="str">
        <f>IF(INDEX(Banco!$A:$A,ROW())="","",INDEX(Banco!$A:$A,ROW()))</f>
        <v/>
      </c>
      <c r="B678" s="7" t="str">
        <f>IF(INDEX(Banco!$B:$B,ROW())="","",INDEX(Banco!$B:$B,ROW()))</f>
        <v/>
      </c>
      <c r="C678" s="7" t="str">
        <f>IF(INDEX(Banco!$C:$C,ROW())="","",INDEX(Banco!$C:$C,ROW()))</f>
        <v/>
      </c>
      <c r="D678" s="8" t="str">
        <f>IF(INDEX(Banco!$D:$D,ROW())="","",INDEX(Banco!$D:$D,ROW()))</f>
        <v/>
      </c>
      <c r="E678" s="8" t="str">
        <f>IF(INDEX(Banco!$E:$E,ROW())="","",INDEX(Banco!$E:$E,ROW()))</f>
        <v/>
      </c>
      <c r="F678" s="9" t="str">
        <f>IF(INDEX(Banco!$F:$F,ROW())="","",INDEX(Banco!$F:$F,ROW()))</f>
        <v/>
      </c>
      <c r="G678" s="9" t="str">
        <f>IF(INDEX(Banco!$G:$G,ROW())="","",INDEX(Banco!$G:$G,ROW()))</f>
        <v/>
      </c>
      <c r="H678" s="7" t="str">
        <f>IF(INDEX(Banco!$H:$H,ROW())="","",INDEX(Banco!$H:$H,ROW()))</f>
        <v/>
      </c>
      <c r="I678" t="str">
        <f t="shared" si="430"/>
        <v/>
      </c>
      <c r="J678" s="10" t="str">
        <f t="shared" si="431"/>
        <v/>
      </c>
      <c r="K678" s="11" t="str">
        <f t="shared" si="432"/>
        <v>—</v>
      </c>
      <c r="L678" t="str">
        <f t="shared" si="433"/>
        <v/>
      </c>
      <c r="M678" s="11" t="str">
        <f t="shared" si="434"/>
        <v>—</v>
      </c>
      <c r="N678" t="str">
        <f t="shared" si="435"/>
        <v/>
      </c>
      <c r="O678" s="11" t="str">
        <f t="shared" si="436"/>
        <v>—</v>
      </c>
      <c r="P678" t="str">
        <f t="shared" si="437"/>
        <v/>
      </c>
      <c r="Q678" s="11" t="str">
        <f t="shared" si="438"/>
        <v>—</v>
      </c>
      <c r="R678" t="str">
        <f t="shared" si="439"/>
        <v/>
      </c>
      <c r="S678" t="str">
        <f t="shared" si="440"/>
        <v/>
      </c>
      <c r="T678" t="str">
        <f t="shared" si="441"/>
        <v/>
      </c>
      <c r="U678" t="str">
        <f t="shared" si="442"/>
        <v/>
      </c>
      <c r="V678" t="str">
        <f t="shared" si="443"/>
        <v/>
      </c>
      <c r="W678" t="str">
        <f t="shared" si="444"/>
        <v/>
      </c>
      <c r="X678" t="str">
        <f t="shared" si="445"/>
        <v/>
      </c>
      <c r="Y678" t="str">
        <f t="shared" si="446"/>
        <v/>
      </c>
      <c r="Z678" t="str">
        <f t="shared" si="447"/>
        <v/>
      </c>
      <c r="AA678" t="str">
        <f t="shared" si="448"/>
        <v/>
      </c>
      <c r="AB678" t="str">
        <f t="shared" si="449"/>
        <v/>
      </c>
      <c r="AC678" t="str">
        <f t="shared" si="450"/>
        <v/>
      </c>
      <c r="AD678" t="str">
        <f t="shared" si="451"/>
        <v/>
      </c>
      <c r="AE678" t="str">
        <f t="shared" si="452"/>
        <v/>
      </c>
      <c r="AF678" t="str">
        <f t="shared" si="453"/>
        <v/>
      </c>
      <c r="AG678" t="str">
        <f t="shared" si="454"/>
        <v/>
      </c>
      <c r="AH678" t="str">
        <f t="shared" si="455"/>
        <v/>
      </c>
      <c r="AI678" t="str">
        <f t="shared" si="456"/>
        <v/>
      </c>
      <c r="AJ678" t="str">
        <f t="shared" si="457"/>
        <v/>
      </c>
      <c r="AK678" t="str">
        <f t="shared" si="458"/>
        <v/>
      </c>
      <c r="AL678" t="str">
        <f t="shared" si="459"/>
        <v/>
      </c>
      <c r="AM678" t="str">
        <f t="shared" si="460"/>
        <v/>
      </c>
      <c r="AN678" t="str">
        <f t="shared" si="461"/>
        <v/>
      </c>
      <c r="AO678" t="str">
        <f t="shared" si="462"/>
        <v/>
      </c>
      <c r="AP678" t="str">
        <f t="shared" si="463"/>
        <v/>
      </c>
      <c r="AQ678" t="str">
        <f t="shared" si="464"/>
        <v/>
      </c>
      <c r="AR678" t="str">
        <f t="shared" si="465"/>
        <v/>
      </c>
      <c r="AS678" t="str">
        <f t="shared" si="466"/>
        <v/>
      </c>
      <c r="AT678" t="str">
        <f t="shared" si="467"/>
        <v/>
      </c>
      <c r="AU678" t="str">
        <f t="shared" si="468"/>
        <v/>
      </c>
      <c r="AV678" t="str">
        <f t="shared" si="469"/>
        <v/>
      </c>
      <c r="AW678" t="str">
        <f t="shared" si="470"/>
        <v/>
      </c>
      <c r="AX678" t="str">
        <f t="shared" si="471"/>
        <v/>
      </c>
      <c r="AY678" t="str">
        <f t="shared" si="472"/>
        <v/>
      </c>
      <c r="AZ678" t="str">
        <f>IF(OR($A678="",$A678&lt;&gt;Ficha!$C$4),"",COUNTIF($A$2:$A678,Ficha!$C$4))</f>
        <v/>
      </c>
    </row>
    <row r="679" spans="1:52">
      <c r="A679" s="7" t="str">
        <f>IF(INDEX(Banco!$A:$A,ROW())="","",INDEX(Banco!$A:$A,ROW()))</f>
        <v/>
      </c>
      <c r="B679" s="7" t="str">
        <f>IF(INDEX(Banco!$B:$B,ROW())="","",INDEX(Banco!$B:$B,ROW()))</f>
        <v/>
      </c>
      <c r="C679" s="7" t="str">
        <f>IF(INDEX(Banco!$C:$C,ROW())="","",INDEX(Banco!$C:$C,ROW()))</f>
        <v/>
      </c>
      <c r="D679" s="8" t="str">
        <f>IF(INDEX(Banco!$D:$D,ROW())="","",INDEX(Banco!$D:$D,ROW()))</f>
        <v/>
      </c>
      <c r="E679" s="8" t="str">
        <f>IF(INDEX(Banco!$E:$E,ROW())="","",INDEX(Banco!$E:$E,ROW()))</f>
        <v/>
      </c>
      <c r="F679" s="9" t="str">
        <f>IF(INDEX(Banco!$F:$F,ROW())="","",INDEX(Banco!$F:$F,ROW()))</f>
        <v/>
      </c>
      <c r="G679" s="9" t="str">
        <f>IF(INDEX(Banco!$G:$G,ROW())="","",INDEX(Banco!$G:$G,ROW()))</f>
        <v/>
      </c>
      <c r="H679" s="7" t="str">
        <f>IF(INDEX(Banco!$H:$H,ROW())="","",INDEX(Banco!$H:$H,ROW()))</f>
        <v/>
      </c>
      <c r="I679" t="str">
        <f t="shared" si="430"/>
        <v/>
      </c>
      <c r="J679" s="10" t="str">
        <f t="shared" si="431"/>
        <v/>
      </c>
      <c r="K679" s="11" t="str">
        <f t="shared" si="432"/>
        <v>—</v>
      </c>
      <c r="L679" t="str">
        <f t="shared" si="433"/>
        <v/>
      </c>
      <c r="M679" s="11" t="str">
        <f t="shared" si="434"/>
        <v>—</v>
      </c>
      <c r="N679" t="str">
        <f t="shared" si="435"/>
        <v/>
      </c>
      <c r="O679" s="11" t="str">
        <f t="shared" si="436"/>
        <v>—</v>
      </c>
      <c r="P679" t="str">
        <f t="shared" si="437"/>
        <v/>
      </c>
      <c r="Q679" s="11" t="str">
        <f t="shared" si="438"/>
        <v>—</v>
      </c>
      <c r="R679" t="str">
        <f t="shared" si="439"/>
        <v/>
      </c>
      <c r="S679" t="str">
        <f t="shared" si="440"/>
        <v/>
      </c>
      <c r="T679" t="str">
        <f t="shared" si="441"/>
        <v/>
      </c>
      <c r="U679" t="str">
        <f t="shared" si="442"/>
        <v/>
      </c>
      <c r="V679" t="str">
        <f t="shared" si="443"/>
        <v/>
      </c>
      <c r="W679" t="str">
        <f t="shared" si="444"/>
        <v/>
      </c>
      <c r="X679" t="str">
        <f t="shared" si="445"/>
        <v/>
      </c>
      <c r="Y679" t="str">
        <f t="shared" si="446"/>
        <v/>
      </c>
      <c r="Z679" t="str">
        <f t="shared" si="447"/>
        <v/>
      </c>
      <c r="AA679" t="str">
        <f t="shared" si="448"/>
        <v/>
      </c>
      <c r="AB679" t="str">
        <f t="shared" si="449"/>
        <v/>
      </c>
      <c r="AC679" t="str">
        <f t="shared" si="450"/>
        <v/>
      </c>
      <c r="AD679" t="str">
        <f t="shared" si="451"/>
        <v/>
      </c>
      <c r="AE679" t="str">
        <f t="shared" si="452"/>
        <v/>
      </c>
      <c r="AF679" t="str">
        <f t="shared" si="453"/>
        <v/>
      </c>
      <c r="AG679" t="str">
        <f t="shared" si="454"/>
        <v/>
      </c>
      <c r="AH679" t="str">
        <f t="shared" si="455"/>
        <v/>
      </c>
      <c r="AI679" t="str">
        <f t="shared" si="456"/>
        <v/>
      </c>
      <c r="AJ679" t="str">
        <f t="shared" si="457"/>
        <v/>
      </c>
      <c r="AK679" t="str">
        <f t="shared" si="458"/>
        <v/>
      </c>
      <c r="AL679" t="str">
        <f t="shared" si="459"/>
        <v/>
      </c>
      <c r="AM679" t="str">
        <f t="shared" si="460"/>
        <v/>
      </c>
      <c r="AN679" t="str">
        <f t="shared" si="461"/>
        <v/>
      </c>
      <c r="AO679" t="str">
        <f t="shared" si="462"/>
        <v/>
      </c>
      <c r="AP679" t="str">
        <f t="shared" si="463"/>
        <v/>
      </c>
      <c r="AQ679" t="str">
        <f t="shared" si="464"/>
        <v/>
      </c>
      <c r="AR679" t="str">
        <f t="shared" si="465"/>
        <v/>
      </c>
      <c r="AS679" t="str">
        <f t="shared" si="466"/>
        <v/>
      </c>
      <c r="AT679" t="str">
        <f t="shared" si="467"/>
        <v/>
      </c>
      <c r="AU679" t="str">
        <f t="shared" si="468"/>
        <v/>
      </c>
      <c r="AV679" t="str">
        <f t="shared" si="469"/>
        <v/>
      </c>
      <c r="AW679" t="str">
        <f t="shared" si="470"/>
        <v/>
      </c>
      <c r="AX679" t="str">
        <f t="shared" si="471"/>
        <v/>
      </c>
      <c r="AY679" t="str">
        <f t="shared" si="472"/>
        <v/>
      </c>
      <c r="AZ679" t="str">
        <f>IF(OR($A679="",$A679&lt;&gt;Ficha!$C$4),"",COUNTIF($A$2:$A679,Ficha!$C$4))</f>
        <v/>
      </c>
    </row>
    <row r="680" spans="1:52">
      <c r="A680" s="7" t="str">
        <f>IF(INDEX(Banco!$A:$A,ROW())="","",INDEX(Banco!$A:$A,ROW()))</f>
        <v/>
      </c>
      <c r="B680" s="7" t="str">
        <f>IF(INDEX(Banco!$B:$B,ROW())="","",INDEX(Banco!$B:$B,ROW()))</f>
        <v/>
      </c>
      <c r="C680" s="7" t="str">
        <f>IF(INDEX(Banco!$C:$C,ROW())="","",INDEX(Banco!$C:$C,ROW()))</f>
        <v/>
      </c>
      <c r="D680" s="8" t="str">
        <f>IF(INDEX(Banco!$D:$D,ROW())="","",INDEX(Banco!$D:$D,ROW()))</f>
        <v/>
      </c>
      <c r="E680" s="8" t="str">
        <f>IF(INDEX(Banco!$E:$E,ROW())="","",INDEX(Banco!$E:$E,ROW()))</f>
        <v/>
      </c>
      <c r="F680" s="9" t="str">
        <f>IF(INDEX(Banco!$F:$F,ROW())="","",INDEX(Banco!$F:$F,ROW()))</f>
        <v/>
      </c>
      <c r="G680" s="9" t="str">
        <f>IF(INDEX(Banco!$G:$G,ROW())="","",INDEX(Banco!$G:$G,ROW()))</f>
        <v/>
      </c>
      <c r="H680" s="7" t="str">
        <f>IF(INDEX(Banco!$H:$H,ROW())="","",INDEX(Banco!$H:$H,ROW()))</f>
        <v/>
      </c>
      <c r="I680" t="str">
        <f t="shared" si="430"/>
        <v/>
      </c>
      <c r="J680" s="10" t="str">
        <f t="shared" si="431"/>
        <v/>
      </c>
      <c r="K680" s="11" t="str">
        <f t="shared" si="432"/>
        <v>—</v>
      </c>
      <c r="L680" t="str">
        <f t="shared" si="433"/>
        <v/>
      </c>
      <c r="M680" s="11" t="str">
        <f t="shared" si="434"/>
        <v>—</v>
      </c>
      <c r="N680" t="str">
        <f t="shared" si="435"/>
        <v/>
      </c>
      <c r="O680" s="11" t="str">
        <f t="shared" si="436"/>
        <v>—</v>
      </c>
      <c r="P680" t="str">
        <f t="shared" si="437"/>
        <v/>
      </c>
      <c r="Q680" s="11" t="str">
        <f t="shared" si="438"/>
        <v>—</v>
      </c>
      <c r="R680" t="str">
        <f t="shared" si="439"/>
        <v/>
      </c>
      <c r="S680" t="str">
        <f t="shared" si="440"/>
        <v/>
      </c>
      <c r="T680" t="str">
        <f t="shared" si="441"/>
        <v/>
      </c>
      <c r="U680" t="str">
        <f t="shared" si="442"/>
        <v/>
      </c>
      <c r="V680" t="str">
        <f t="shared" si="443"/>
        <v/>
      </c>
      <c r="W680" t="str">
        <f t="shared" si="444"/>
        <v/>
      </c>
      <c r="X680" t="str">
        <f t="shared" si="445"/>
        <v/>
      </c>
      <c r="Y680" t="str">
        <f t="shared" si="446"/>
        <v/>
      </c>
      <c r="Z680" t="str">
        <f t="shared" si="447"/>
        <v/>
      </c>
      <c r="AA680" t="str">
        <f t="shared" si="448"/>
        <v/>
      </c>
      <c r="AB680" t="str">
        <f t="shared" si="449"/>
        <v/>
      </c>
      <c r="AC680" t="str">
        <f t="shared" si="450"/>
        <v/>
      </c>
      <c r="AD680" t="str">
        <f t="shared" si="451"/>
        <v/>
      </c>
      <c r="AE680" t="str">
        <f t="shared" si="452"/>
        <v/>
      </c>
      <c r="AF680" t="str">
        <f t="shared" si="453"/>
        <v/>
      </c>
      <c r="AG680" t="str">
        <f t="shared" si="454"/>
        <v/>
      </c>
      <c r="AH680" t="str">
        <f t="shared" si="455"/>
        <v/>
      </c>
      <c r="AI680" t="str">
        <f t="shared" si="456"/>
        <v/>
      </c>
      <c r="AJ680" t="str">
        <f t="shared" si="457"/>
        <v/>
      </c>
      <c r="AK680" t="str">
        <f t="shared" si="458"/>
        <v/>
      </c>
      <c r="AL680" t="str">
        <f t="shared" si="459"/>
        <v/>
      </c>
      <c r="AM680" t="str">
        <f t="shared" si="460"/>
        <v/>
      </c>
      <c r="AN680" t="str">
        <f t="shared" si="461"/>
        <v/>
      </c>
      <c r="AO680" t="str">
        <f t="shared" si="462"/>
        <v/>
      </c>
      <c r="AP680" t="str">
        <f t="shared" si="463"/>
        <v/>
      </c>
      <c r="AQ680" t="str">
        <f t="shared" si="464"/>
        <v/>
      </c>
      <c r="AR680" t="str">
        <f t="shared" si="465"/>
        <v/>
      </c>
      <c r="AS680" t="str">
        <f t="shared" si="466"/>
        <v/>
      </c>
      <c r="AT680" t="str">
        <f t="shared" si="467"/>
        <v/>
      </c>
      <c r="AU680" t="str">
        <f t="shared" si="468"/>
        <v/>
      </c>
      <c r="AV680" t="str">
        <f t="shared" si="469"/>
        <v/>
      </c>
      <c r="AW680" t="str">
        <f t="shared" si="470"/>
        <v/>
      </c>
      <c r="AX680" t="str">
        <f t="shared" si="471"/>
        <v/>
      </c>
      <c r="AY680" t="str">
        <f t="shared" si="472"/>
        <v/>
      </c>
      <c r="AZ680" t="str">
        <f>IF(OR($A680="",$A680&lt;&gt;Ficha!$C$4),"",COUNTIF($A$2:$A680,Ficha!$C$4))</f>
        <v/>
      </c>
    </row>
    <row r="681" spans="1:52">
      <c r="A681" s="7" t="str">
        <f>IF(INDEX(Banco!$A:$A,ROW())="","",INDEX(Banco!$A:$A,ROW()))</f>
        <v/>
      </c>
      <c r="B681" s="7" t="str">
        <f>IF(INDEX(Banco!$B:$B,ROW())="","",INDEX(Banco!$B:$B,ROW()))</f>
        <v/>
      </c>
      <c r="C681" s="7" t="str">
        <f>IF(INDEX(Banco!$C:$C,ROW())="","",INDEX(Banco!$C:$C,ROW()))</f>
        <v/>
      </c>
      <c r="D681" s="8" t="str">
        <f>IF(INDEX(Banco!$D:$D,ROW())="","",INDEX(Banco!$D:$D,ROW()))</f>
        <v/>
      </c>
      <c r="E681" s="8" t="str">
        <f>IF(INDEX(Banco!$E:$E,ROW())="","",INDEX(Banco!$E:$E,ROW()))</f>
        <v/>
      </c>
      <c r="F681" s="9" t="str">
        <f>IF(INDEX(Banco!$F:$F,ROW())="","",INDEX(Banco!$F:$F,ROW()))</f>
        <v/>
      </c>
      <c r="G681" s="9" t="str">
        <f>IF(INDEX(Banco!$G:$G,ROW())="","",INDEX(Banco!$G:$G,ROW()))</f>
        <v/>
      </c>
      <c r="H681" s="7" t="str">
        <f>IF(INDEX(Banco!$H:$H,ROW())="","",INDEX(Banco!$H:$H,ROW()))</f>
        <v/>
      </c>
      <c r="I681" t="str">
        <f t="shared" si="430"/>
        <v/>
      </c>
      <c r="J681" s="10" t="str">
        <f t="shared" si="431"/>
        <v/>
      </c>
      <c r="K681" s="11" t="str">
        <f t="shared" si="432"/>
        <v>—</v>
      </c>
      <c r="L681" t="str">
        <f t="shared" si="433"/>
        <v/>
      </c>
      <c r="M681" s="11" t="str">
        <f t="shared" si="434"/>
        <v>—</v>
      </c>
      <c r="N681" t="str">
        <f t="shared" si="435"/>
        <v/>
      </c>
      <c r="O681" s="11" t="str">
        <f t="shared" si="436"/>
        <v>—</v>
      </c>
      <c r="P681" t="str">
        <f t="shared" si="437"/>
        <v/>
      </c>
      <c r="Q681" s="11" t="str">
        <f t="shared" si="438"/>
        <v>—</v>
      </c>
      <c r="R681" t="str">
        <f t="shared" si="439"/>
        <v/>
      </c>
      <c r="S681" t="str">
        <f t="shared" si="440"/>
        <v/>
      </c>
      <c r="T681" t="str">
        <f t="shared" si="441"/>
        <v/>
      </c>
      <c r="U681" t="str">
        <f t="shared" si="442"/>
        <v/>
      </c>
      <c r="V681" t="str">
        <f t="shared" si="443"/>
        <v/>
      </c>
      <c r="W681" t="str">
        <f t="shared" si="444"/>
        <v/>
      </c>
      <c r="X681" t="str">
        <f t="shared" si="445"/>
        <v/>
      </c>
      <c r="Y681" t="str">
        <f t="shared" si="446"/>
        <v/>
      </c>
      <c r="Z681" t="str">
        <f t="shared" si="447"/>
        <v/>
      </c>
      <c r="AA681" t="str">
        <f t="shared" si="448"/>
        <v/>
      </c>
      <c r="AB681" t="str">
        <f t="shared" si="449"/>
        <v/>
      </c>
      <c r="AC681" t="str">
        <f t="shared" si="450"/>
        <v/>
      </c>
      <c r="AD681" t="str">
        <f t="shared" si="451"/>
        <v/>
      </c>
      <c r="AE681" t="str">
        <f t="shared" si="452"/>
        <v/>
      </c>
      <c r="AF681" t="str">
        <f t="shared" si="453"/>
        <v/>
      </c>
      <c r="AG681" t="str">
        <f t="shared" si="454"/>
        <v/>
      </c>
      <c r="AH681" t="str">
        <f t="shared" si="455"/>
        <v/>
      </c>
      <c r="AI681" t="str">
        <f t="shared" si="456"/>
        <v/>
      </c>
      <c r="AJ681" t="str">
        <f t="shared" si="457"/>
        <v/>
      </c>
      <c r="AK681" t="str">
        <f t="shared" si="458"/>
        <v/>
      </c>
      <c r="AL681" t="str">
        <f t="shared" si="459"/>
        <v/>
      </c>
      <c r="AM681" t="str">
        <f t="shared" si="460"/>
        <v/>
      </c>
      <c r="AN681" t="str">
        <f t="shared" si="461"/>
        <v/>
      </c>
      <c r="AO681" t="str">
        <f t="shared" si="462"/>
        <v/>
      </c>
      <c r="AP681" t="str">
        <f t="shared" si="463"/>
        <v/>
      </c>
      <c r="AQ681" t="str">
        <f t="shared" si="464"/>
        <v/>
      </c>
      <c r="AR681" t="str">
        <f t="shared" si="465"/>
        <v/>
      </c>
      <c r="AS681" t="str">
        <f t="shared" si="466"/>
        <v/>
      </c>
      <c r="AT681" t="str">
        <f t="shared" si="467"/>
        <v/>
      </c>
      <c r="AU681" t="str">
        <f t="shared" si="468"/>
        <v/>
      </c>
      <c r="AV681" t="str">
        <f t="shared" si="469"/>
        <v/>
      </c>
      <c r="AW681" t="str">
        <f t="shared" si="470"/>
        <v/>
      </c>
      <c r="AX681" t="str">
        <f t="shared" si="471"/>
        <v/>
      </c>
      <c r="AY681" t="str">
        <f t="shared" si="472"/>
        <v/>
      </c>
      <c r="AZ681" t="str">
        <f>IF(OR($A681="",$A681&lt;&gt;Ficha!$C$4),"",COUNTIF($A$2:$A681,Ficha!$C$4))</f>
        <v/>
      </c>
    </row>
    <row r="682" spans="1:52">
      <c r="A682" s="7" t="str">
        <f>IF(INDEX(Banco!$A:$A,ROW())="","",INDEX(Banco!$A:$A,ROW()))</f>
        <v/>
      </c>
      <c r="B682" s="7" t="str">
        <f>IF(INDEX(Banco!$B:$B,ROW())="","",INDEX(Banco!$B:$B,ROW()))</f>
        <v/>
      </c>
      <c r="C682" s="7" t="str">
        <f>IF(INDEX(Banco!$C:$C,ROW())="","",INDEX(Banco!$C:$C,ROW()))</f>
        <v/>
      </c>
      <c r="D682" s="8" t="str">
        <f>IF(INDEX(Banco!$D:$D,ROW())="","",INDEX(Banco!$D:$D,ROW()))</f>
        <v/>
      </c>
      <c r="E682" s="8" t="str">
        <f>IF(INDEX(Banco!$E:$E,ROW())="","",INDEX(Banco!$E:$E,ROW()))</f>
        <v/>
      </c>
      <c r="F682" s="9" t="str">
        <f>IF(INDEX(Banco!$F:$F,ROW())="","",INDEX(Banco!$F:$F,ROW()))</f>
        <v/>
      </c>
      <c r="G682" s="9" t="str">
        <f>IF(INDEX(Banco!$G:$G,ROW())="","",INDEX(Banco!$G:$G,ROW()))</f>
        <v/>
      </c>
      <c r="H682" s="7" t="str">
        <f>IF(INDEX(Banco!$H:$H,ROW())="","",INDEX(Banco!$H:$H,ROW()))</f>
        <v/>
      </c>
      <c r="I682" t="str">
        <f t="shared" si="430"/>
        <v/>
      </c>
      <c r="J682" s="10" t="str">
        <f t="shared" si="431"/>
        <v/>
      </c>
      <c r="K682" s="11" t="str">
        <f t="shared" si="432"/>
        <v>—</v>
      </c>
      <c r="L682" t="str">
        <f t="shared" si="433"/>
        <v/>
      </c>
      <c r="M682" s="11" t="str">
        <f t="shared" si="434"/>
        <v>—</v>
      </c>
      <c r="N682" t="str">
        <f t="shared" si="435"/>
        <v/>
      </c>
      <c r="O682" s="11" t="str">
        <f t="shared" si="436"/>
        <v>—</v>
      </c>
      <c r="P682" t="str">
        <f t="shared" si="437"/>
        <v/>
      </c>
      <c r="Q682" s="11" t="str">
        <f t="shared" si="438"/>
        <v>—</v>
      </c>
      <c r="R682" t="str">
        <f t="shared" si="439"/>
        <v/>
      </c>
      <c r="S682" t="str">
        <f t="shared" si="440"/>
        <v/>
      </c>
      <c r="T682" t="str">
        <f t="shared" si="441"/>
        <v/>
      </c>
      <c r="U682" t="str">
        <f t="shared" si="442"/>
        <v/>
      </c>
      <c r="V682" t="str">
        <f t="shared" si="443"/>
        <v/>
      </c>
      <c r="W682" t="str">
        <f t="shared" si="444"/>
        <v/>
      </c>
      <c r="X682" t="str">
        <f t="shared" si="445"/>
        <v/>
      </c>
      <c r="Y682" t="str">
        <f t="shared" si="446"/>
        <v/>
      </c>
      <c r="Z682" t="str">
        <f t="shared" si="447"/>
        <v/>
      </c>
      <c r="AA682" t="str">
        <f t="shared" si="448"/>
        <v/>
      </c>
      <c r="AB682" t="str">
        <f t="shared" si="449"/>
        <v/>
      </c>
      <c r="AC682" t="str">
        <f t="shared" si="450"/>
        <v/>
      </c>
      <c r="AD682" t="str">
        <f t="shared" si="451"/>
        <v/>
      </c>
      <c r="AE682" t="str">
        <f t="shared" si="452"/>
        <v/>
      </c>
      <c r="AF682" t="str">
        <f t="shared" si="453"/>
        <v/>
      </c>
      <c r="AG682" t="str">
        <f t="shared" si="454"/>
        <v/>
      </c>
      <c r="AH682" t="str">
        <f t="shared" si="455"/>
        <v/>
      </c>
      <c r="AI682" t="str">
        <f t="shared" si="456"/>
        <v/>
      </c>
      <c r="AJ682" t="str">
        <f t="shared" si="457"/>
        <v/>
      </c>
      <c r="AK682" t="str">
        <f t="shared" si="458"/>
        <v/>
      </c>
      <c r="AL682" t="str">
        <f t="shared" si="459"/>
        <v/>
      </c>
      <c r="AM682" t="str">
        <f t="shared" si="460"/>
        <v/>
      </c>
      <c r="AN682" t="str">
        <f t="shared" si="461"/>
        <v/>
      </c>
      <c r="AO682" t="str">
        <f t="shared" si="462"/>
        <v/>
      </c>
      <c r="AP682" t="str">
        <f t="shared" si="463"/>
        <v/>
      </c>
      <c r="AQ682" t="str">
        <f t="shared" si="464"/>
        <v/>
      </c>
      <c r="AR682" t="str">
        <f t="shared" si="465"/>
        <v/>
      </c>
      <c r="AS682" t="str">
        <f t="shared" si="466"/>
        <v/>
      </c>
      <c r="AT682" t="str">
        <f t="shared" si="467"/>
        <v/>
      </c>
      <c r="AU682" t="str">
        <f t="shared" si="468"/>
        <v/>
      </c>
      <c r="AV682" t="str">
        <f t="shared" si="469"/>
        <v/>
      </c>
      <c r="AW682" t="str">
        <f t="shared" si="470"/>
        <v/>
      </c>
      <c r="AX682" t="str">
        <f t="shared" si="471"/>
        <v/>
      </c>
      <c r="AY682" t="str">
        <f t="shared" si="472"/>
        <v/>
      </c>
      <c r="AZ682" t="str">
        <f>IF(OR($A682="",$A682&lt;&gt;Ficha!$C$4),"",COUNTIF($A$2:$A682,Ficha!$C$4))</f>
        <v/>
      </c>
    </row>
    <row r="683" spans="1:52">
      <c r="A683" s="7" t="str">
        <f>IF(INDEX(Banco!$A:$A,ROW())="","",INDEX(Banco!$A:$A,ROW()))</f>
        <v/>
      </c>
      <c r="B683" s="7" t="str">
        <f>IF(INDEX(Banco!$B:$B,ROW())="","",INDEX(Banco!$B:$B,ROW()))</f>
        <v/>
      </c>
      <c r="C683" s="7" t="str">
        <f>IF(INDEX(Banco!$C:$C,ROW())="","",INDEX(Banco!$C:$C,ROW()))</f>
        <v/>
      </c>
      <c r="D683" s="8" t="str">
        <f>IF(INDEX(Banco!$D:$D,ROW())="","",INDEX(Banco!$D:$D,ROW()))</f>
        <v/>
      </c>
      <c r="E683" s="8" t="str">
        <f>IF(INDEX(Banco!$E:$E,ROW())="","",INDEX(Banco!$E:$E,ROW()))</f>
        <v/>
      </c>
      <c r="F683" s="9" t="str">
        <f>IF(INDEX(Banco!$F:$F,ROW())="","",INDEX(Banco!$F:$F,ROW()))</f>
        <v/>
      </c>
      <c r="G683" s="9" t="str">
        <f>IF(INDEX(Banco!$G:$G,ROW())="","",INDEX(Banco!$G:$G,ROW()))</f>
        <v/>
      </c>
      <c r="H683" s="7" t="str">
        <f>IF(INDEX(Banco!$H:$H,ROW())="","",INDEX(Banco!$H:$H,ROW()))</f>
        <v/>
      </c>
      <c r="I683" t="str">
        <f t="shared" si="430"/>
        <v/>
      </c>
      <c r="J683" s="10" t="str">
        <f t="shared" si="431"/>
        <v/>
      </c>
      <c r="K683" s="11" t="str">
        <f t="shared" si="432"/>
        <v>—</v>
      </c>
      <c r="L683" t="str">
        <f t="shared" si="433"/>
        <v/>
      </c>
      <c r="M683" s="11" t="str">
        <f t="shared" si="434"/>
        <v>—</v>
      </c>
      <c r="N683" t="str">
        <f t="shared" si="435"/>
        <v/>
      </c>
      <c r="O683" s="11" t="str">
        <f t="shared" si="436"/>
        <v>—</v>
      </c>
      <c r="P683" t="str">
        <f t="shared" si="437"/>
        <v/>
      </c>
      <c r="Q683" s="11" t="str">
        <f t="shared" si="438"/>
        <v>—</v>
      </c>
      <c r="R683" t="str">
        <f t="shared" si="439"/>
        <v/>
      </c>
      <c r="S683" t="str">
        <f t="shared" si="440"/>
        <v/>
      </c>
      <c r="T683" t="str">
        <f t="shared" si="441"/>
        <v/>
      </c>
      <c r="U683" t="str">
        <f t="shared" si="442"/>
        <v/>
      </c>
      <c r="V683" t="str">
        <f t="shared" si="443"/>
        <v/>
      </c>
      <c r="W683" t="str">
        <f t="shared" si="444"/>
        <v/>
      </c>
      <c r="X683" t="str">
        <f t="shared" si="445"/>
        <v/>
      </c>
      <c r="Y683" t="str">
        <f t="shared" si="446"/>
        <v/>
      </c>
      <c r="Z683" t="str">
        <f t="shared" si="447"/>
        <v/>
      </c>
      <c r="AA683" t="str">
        <f t="shared" si="448"/>
        <v/>
      </c>
      <c r="AB683" t="str">
        <f t="shared" si="449"/>
        <v/>
      </c>
      <c r="AC683" t="str">
        <f t="shared" si="450"/>
        <v/>
      </c>
      <c r="AD683" t="str">
        <f t="shared" si="451"/>
        <v/>
      </c>
      <c r="AE683" t="str">
        <f t="shared" si="452"/>
        <v/>
      </c>
      <c r="AF683" t="str">
        <f t="shared" si="453"/>
        <v/>
      </c>
      <c r="AG683" t="str">
        <f t="shared" si="454"/>
        <v/>
      </c>
      <c r="AH683" t="str">
        <f t="shared" si="455"/>
        <v/>
      </c>
      <c r="AI683" t="str">
        <f t="shared" si="456"/>
        <v/>
      </c>
      <c r="AJ683" t="str">
        <f t="shared" si="457"/>
        <v/>
      </c>
      <c r="AK683" t="str">
        <f t="shared" si="458"/>
        <v/>
      </c>
      <c r="AL683" t="str">
        <f t="shared" si="459"/>
        <v/>
      </c>
      <c r="AM683" t="str">
        <f t="shared" si="460"/>
        <v/>
      </c>
      <c r="AN683" t="str">
        <f t="shared" si="461"/>
        <v/>
      </c>
      <c r="AO683" t="str">
        <f t="shared" si="462"/>
        <v/>
      </c>
      <c r="AP683" t="str">
        <f t="shared" si="463"/>
        <v/>
      </c>
      <c r="AQ683" t="str">
        <f t="shared" si="464"/>
        <v/>
      </c>
      <c r="AR683" t="str">
        <f t="shared" si="465"/>
        <v/>
      </c>
      <c r="AS683" t="str">
        <f t="shared" si="466"/>
        <v/>
      </c>
      <c r="AT683" t="str">
        <f t="shared" si="467"/>
        <v/>
      </c>
      <c r="AU683" t="str">
        <f t="shared" si="468"/>
        <v/>
      </c>
      <c r="AV683" t="str">
        <f t="shared" si="469"/>
        <v/>
      </c>
      <c r="AW683" t="str">
        <f t="shared" si="470"/>
        <v/>
      </c>
      <c r="AX683" t="str">
        <f t="shared" si="471"/>
        <v/>
      </c>
      <c r="AY683" t="str">
        <f t="shared" si="472"/>
        <v/>
      </c>
      <c r="AZ683" t="str">
        <f>IF(OR($A683="",$A683&lt;&gt;Ficha!$C$4),"",COUNTIF($A$2:$A683,Ficha!$C$4))</f>
        <v/>
      </c>
    </row>
    <row r="684" spans="1:52">
      <c r="A684" s="7" t="str">
        <f>IF(INDEX(Banco!$A:$A,ROW())="","",INDEX(Banco!$A:$A,ROW()))</f>
        <v/>
      </c>
      <c r="B684" s="7" t="str">
        <f>IF(INDEX(Banco!$B:$B,ROW())="","",INDEX(Banco!$B:$B,ROW()))</f>
        <v/>
      </c>
      <c r="C684" s="7" t="str">
        <f>IF(INDEX(Banco!$C:$C,ROW())="","",INDEX(Banco!$C:$C,ROW()))</f>
        <v/>
      </c>
      <c r="D684" s="8" t="str">
        <f>IF(INDEX(Banco!$D:$D,ROW())="","",INDEX(Banco!$D:$D,ROW()))</f>
        <v/>
      </c>
      <c r="E684" s="8" t="str">
        <f>IF(INDEX(Banco!$E:$E,ROW())="","",INDEX(Banco!$E:$E,ROW()))</f>
        <v/>
      </c>
      <c r="F684" s="9" t="str">
        <f>IF(INDEX(Banco!$F:$F,ROW())="","",INDEX(Banco!$F:$F,ROW()))</f>
        <v/>
      </c>
      <c r="G684" s="9" t="str">
        <f>IF(INDEX(Banco!$G:$G,ROW())="","",INDEX(Banco!$G:$G,ROW()))</f>
        <v/>
      </c>
      <c r="H684" s="7" t="str">
        <f>IF(INDEX(Banco!$H:$H,ROW())="","",INDEX(Banco!$H:$H,ROW()))</f>
        <v/>
      </c>
      <c r="I684" t="str">
        <f t="shared" si="430"/>
        <v/>
      </c>
      <c r="J684" s="10" t="str">
        <f t="shared" si="431"/>
        <v/>
      </c>
      <c r="K684" s="11" t="str">
        <f t="shared" si="432"/>
        <v>—</v>
      </c>
      <c r="L684" t="str">
        <f t="shared" si="433"/>
        <v/>
      </c>
      <c r="M684" s="11" t="str">
        <f t="shared" si="434"/>
        <v>—</v>
      </c>
      <c r="N684" t="str">
        <f t="shared" si="435"/>
        <v/>
      </c>
      <c r="O684" s="11" t="str">
        <f t="shared" si="436"/>
        <v>—</v>
      </c>
      <c r="P684" t="str">
        <f t="shared" si="437"/>
        <v/>
      </c>
      <c r="Q684" s="11" t="str">
        <f t="shared" si="438"/>
        <v>—</v>
      </c>
      <c r="R684" t="str">
        <f t="shared" si="439"/>
        <v/>
      </c>
      <c r="S684" t="str">
        <f t="shared" si="440"/>
        <v/>
      </c>
      <c r="T684" t="str">
        <f t="shared" si="441"/>
        <v/>
      </c>
      <c r="U684" t="str">
        <f t="shared" si="442"/>
        <v/>
      </c>
      <c r="V684" t="str">
        <f t="shared" si="443"/>
        <v/>
      </c>
      <c r="W684" t="str">
        <f t="shared" si="444"/>
        <v/>
      </c>
      <c r="X684" t="str">
        <f t="shared" si="445"/>
        <v/>
      </c>
      <c r="Y684" t="str">
        <f t="shared" si="446"/>
        <v/>
      </c>
      <c r="Z684" t="str">
        <f t="shared" si="447"/>
        <v/>
      </c>
      <c r="AA684" t="str">
        <f t="shared" si="448"/>
        <v/>
      </c>
      <c r="AB684" t="str">
        <f t="shared" si="449"/>
        <v/>
      </c>
      <c r="AC684" t="str">
        <f t="shared" si="450"/>
        <v/>
      </c>
      <c r="AD684" t="str">
        <f t="shared" si="451"/>
        <v/>
      </c>
      <c r="AE684" t="str">
        <f t="shared" si="452"/>
        <v/>
      </c>
      <c r="AF684" t="str">
        <f t="shared" si="453"/>
        <v/>
      </c>
      <c r="AG684" t="str">
        <f t="shared" si="454"/>
        <v/>
      </c>
      <c r="AH684" t="str">
        <f t="shared" si="455"/>
        <v/>
      </c>
      <c r="AI684" t="str">
        <f t="shared" si="456"/>
        <v/>
      </c>
      <c r="AJ684" t="str">
        <f t="shared" si="457"/>
        <v/>
      </c>
      <c r="AK684" t="str">
        <f t="shared" si="458"/>
        <v/>
      </c>
      <c r="AL684" t="str">
        <f t="shared" si="459"/>
        <v/>
      </c>
      <c r="AM684" t="str">
        <f t="shared" si="460"/>
        <v/>
      </c>
      <c r="AN684" t="str">
        <f t="shared" si="461"/>
        <v/>
      </c>
      <c r="AO684" t="str">
        <f t="shared" si="462"/>
        <v/>
      </c>
      <c r="AP684" t="str">
        <f t="shared" si="463"/>
        <v/>
      </c>
      <c r="AQ684" t="str">
        <f t="shared" si="464"/>
        <v/>
      </c>
      <c r="AR684" t="str">
        <f t="shared" si="465"/>
        <v/>
      </c>
      <c r="AS684" t="str">
        <f t="shared" si="466"/>
        <v/>
      </c>
      <c r="AT684" t="str">
        <f t="shared" si="467"/>
        <v/>
      </c>
      <c r="AU684" t="str">
        <f t="shared" si="468"/>
        <v/>
      </c>
      <c r="AV684" t="str">
        <f t="shared" si="469"/>
        <v/>
      </c>
      <c r="AW684" t="str">
        <f t="shared" si="470"/>
        <v/>
      </c>
      <c r="AX684" t="str">
        <f t="shared" si="471"/>
        <v/>
      </c>
      <c r="AY684" t="str">
        <f t="shared" si="472"/>
        <v/>
      </c>
      <c r="AZ684" t="str">
        <f>IF(OR($A684="",$A684&lt;&gt;Ficha!$C$4),"",COUNTIF($A$2:$A684,Ficha!$C$4))</f>
        <v/>
      </c>
    </row>
    <row r="685" spans="1:52">
      <c r="A685" s="7" t="str">
        <f>IF(INDEX(Banco!$A:$A,ROW())="","",INDEX(Banco!$A:$A,ROW()))</f>
        <v/>
      </c>
      <c r="B685" s="7" t="str">
        <f>IF(INDEX(Banco!$B:$B,ROW())="","",INDEX(Banco!$B:$B,ROW()))</f>
        <v/>
      </c>
      <c r="C685" s="7" t="str">
        <f>IF(INDEX(Banco!$C:$C,ROW())="","",INDEX(Banco!$C:$C,ROW()))</f>
        <v/>
      </c>
      <c r="D685" s="8" t="str">
        <f>IF(INDEX(Banco!$D:$D,ROW())="","",INDEX(Banco!$D:$D,ROW()))</f>
        <v/>
      </c>
      <c r="E685" s="8" t="str">
        <f>IF(INDEX(Banco!$E:$E,ROW())="","",INDEX(Banco!$E:$E,ROW()))</f>
        <v/>
      </c>
      <c r="F685" s="9" t="str">
        <f>IF(INDEX(Banco!$F:$F,ROW())="","",INDEX(Banco!$F:$F,ROW()))</f>
        <v/>
      </c>
      <c r="G685" s="9" t="str">
        <f>IF(INDEX(Banco!$G:$G,ROW())="","",INDEX(Banco!$G:$G,ROW()))</f>
        <v/>
      </c>
      <c r="H685" s="7" t="str">
        <f>IF(INDEX(Banco!$H:$H,ROW())="","",INDEX(Banco!$H:$H,ROW()))</f>
        <v/>
      </c>
      <c r="I685" t="str">
        <f t="shared" si="430"/>
        <v/>
      </c>
      <c r="J685" s="10" t="str">
        <f t="shared" si="431"/>
        <v/>
      </c>
      <c r="K685" s="11" t="str">
        <f t="shared" si="432"/>
        <v>—</v>
      </c>
      <c r="L685" t="str">
        <f t="shared" si="433"/>
        <v/>
      </c>
      <c r="M685" s="11" t="str">
        <f t="shared" si="434"/>
        <v>—</v>
      </c>
      <c r="N685" t="str">
        <f t="shared" si="435"/>
        <v/>
      </c>
      <c r="O685" s="11" t="str">
        <f t="shared" si="436"/>
        <v>—</v>
      </c>
      <c r="P685" t="str">
        <f t="shared" si="437"/>
        <v/>
      </c>
      <c r="Q685" s="11" t="str">
        <f t="shared" si="438"/>
        <v>—</v>
      </c>
      <c r="R685" t="str">
        <f t="shared" si="439"/>
        <v/>
      </c>
      <c r="S685" t="str">
        <f t="shared" si="440"/>
        <v/>
      </c>
      <c r="T685" t="str">
        <f t="shared" si="441"/>
        <v/>
      </c>
      <c r="U685" t="str">
        <f t="shared" si="442"/>
        <v/>
      </c>
      <c r="V685" t="str">
        <f t="shared" si="443"/>
        <v/>
      </c>
      <c r="W685" t="str">
        <f t="shared" si="444"/>
        <v/>
      </c>
      <c r="X685" t="str">
        <f t="shared" si="445"/>
        <v/>
      </c>
      <c r="Y685" t="str">
        <f t="shared" si="446"/>
        <v/>
      </c>
      <c r="Z685" t="str">
        <f t="shared" si="447"/>
        <v/>
      </c>
      <c r="AA685" t="str">
        <f t="shared" si="448"/>
        <v/>
      </c>
      <c r="AB685" t="str">
        <f t="shared" si="449"/>
        <v/>
      </c>
      <c r="AC685" t="str">
        <f t="shared" si="450"/>
        <v/>
      </c>
      <c r="AD685" t="str">
        <f t="shared" si="451"/>
        <v/>
      </c>
      <c r="AE685" t="str">
        <f t="shared" si="452"/>
        <v/>
      </c>
      <c r="AF685" t="str">
        <f t="shared" si="453"/>
        <v/>
      </c>
      <c r="AG685" t="str">
        <f t="shared" si="454"/>
        <v/>
      </c>
      <c r="AH685" t="str">
        <f t="shared" si="455"/>
        <v/>
      </c>
      <c r="AI685" t="str">
        <f t="shared" si="456"/>
        <v/>
      </c>
      <c r="AJ685" t="str">
        <f t="shared" si="457"/>
        <v/>
      </c>
      <c r="AK685" t="str">
        <f t="shared" si="458"/>
        <v/>
      </c>
      <c r="AL685" t="str">
        <f t="shared" si="459"/>
        <v/>
      </c>
      <c r="AM685" t="str">
        <f t="shared" si="460"/>
        <v/>
      </c>
      <c r="AN685" t="str">
        <f t="shared" si="461"/>
        <v/>
      </c>
      <c r="AO685" t="str">
        <f t="shared" si="462"/>
        <v/>
      </c>
      <c r="AP685" t="str">
        <f t="shared" si="463"/>
        <v/>
      </c>
      <c r="AQ685" t="str">
        <f t="shared" si="464"/>
        <v/>
      </c>
      <c r="AR685" t="str">
        <f t="shared" si="465"/>
        <v/>
      </c>
      <c r="AS685" t="str">
        <f t="shared" si="466"/>
        <v/>
      </c>
      <c r="AT685" t="str">
        <f t="shared" si="467"/>
        <v/>
      </c>
      <c r="AU685" t="str">
        <f t="shared" si="468"/>
        <v/>
      </c>
      <c r="AV685" t="str">
        <f t="shared" si="469"/>
        <v/>
      </c>
      <c r="AW685" t="str">
        <f t="shared" si="470"/>
        <v/>
      </c>
      <c r="AX685" t="str">
        <f t="shared" si="471"/>
        <v/>
      </c>
      <c r="AY685" t="str">
        <f t="shared" si="472"/>
        <v/>
      </c>
      <c r="AZ685" t="str">
        <f>IF(OR($A685="",$A685&lt;&gt;Ficha!$C$4),"",COUNTIF($A$2:$A685,Ficha!$C$4))</f>
        <v/>
      </c>
    </row>
    <row r="686" spans="1:52">
      <c r="A686" s="7" t="str">
        <f>IF(INDEX(Banco!$A:$A,ROW())="","",INDEX(Banco!$A:$A,ROW()))</f>
        <v/>
      </c>
      <c r="B686" s="7" t="str">
        <f>IF(INDEX(Banco!$B:$B,ROW())="","",INDEX(Banco!$B:$B,ROW()))</f>
        <v/>
      </c>
      <c r="C686" s="7" t="str">
        <f>IF(INDEX(Banco!$C:$C,ROW())="","",INDEX(Banco!$C:$C,ROW()))</f>
        <v/>
      </c>
      <c r="D686" s="8" t="str">
        <f>IF(INDEX(Banco!$D:$D,ROW())="","",INDEX(Banco!$D:$D,ROW()))</f>
        <v/>
      </c>
      <c r="E686" s="8" t="str">
        <f>IF(INDEX(Banco!$E:$E,ROW())="","",INDEX(Banco!$E:$E,ROW()))</f>
        <v/>
      </c>
      <c r="F686" s="9" t="str">
        <f>IF(INDEX(Banco!$F:$F,ROW())="","",INDEX(Banco!$F:$F,ROW()))</f>
        <v/>
      </c>
      <c r="G686" s="9" t="str">
        <f>IF(INDEX(Banco!$G:$G,ROW())="","",INDEX(Banco!$G:$G,ROW()))</f>
        <v/>
      </c>
      <c r="H686" s="7" t="str">
        <f>IF(INDEX(Banco!$H:$H,ROW())="","",INDEX(Banco!$H:$H,ROW()))</f>
        <v/>
      </c>
      <c r="I686" t="str">
        <f t="shared" si="430"/>
        <v/>
      </c>
      <c r="J686" s="10" t="str">
        <f t="shared" si="431"/>
        <v/>
      </c>
      <c r="K686" s="11" t="str">
        <f t="shared" si="432"/>
        <v>—</v>
      </c>
      <c r="L686" t="str">
        <f t="shared" si="433"/>
        <v/>
      </c>
      <c r="M686" s="11" t="str">
        <f t="shared" si="434"/>
        <v>—</v>
      </c>
      <c r="N686" t="str">
        <f t="shared" si="435"/>
        <v/>
      </c>
      <c r="O686" s="11" t="str">
        <f t="shared" si="436"/>
        <v>—</v>
      </c>
      <c r="P686" t="str">
        <f t="shared" si="437"/>
        <v/>
      </c>
      <c r="Q686" s="11" t="str">
        <f t="shared" si="438"/>
        <v>—</v>
      </c>
      <c r="R686" t="str">
        <f t="shared" si="439"/>
        <v/>
      </c>
      <c r="S686" t="str">
        <f t="shared" si="440"/>
        <v/>
      </c>
      <c r="T686" t="str">
        <f t="shared" si="441"/>
        <v/>
      </c>
      <c r="U686" t="str">
        <f t="shared" si="442"/>
        <v/>
      </c>
      <c r="V686" t="str">
        <f t="shared" si="443"/>
        <v/>
      </c>
      <c r="W686" t="str">
        <f t="shared" si="444"/>
        <v/>
      </c>
      <c r="X686" t="str">
        <f t="shared" si="445"/>
        <v/>
      </c>
      <c r="Y686" t="str">
        <f t="shared" si="446"/>
        <v/>
      </c>
      <c r="Z686" t="str">
        <f t="shared" si="447"/>
        <v/>
      </c>
      <c r="AA686" t="str">
        <f t="shared" si="448"/>
        <v/>
      </c>
      <c r="AB686" t="str">
        <f t="shared" si="449"/>
        <v/>
      </c>
      <c r="AC686" t="str">
        <f t="shared" si="450"/>
        <v/>
      </c>
      <c r="AD686" t="str">
        <f t="shared" si="451"/>
        <v/>
      </c>
      <c r="AE686" t="str">
        <f t="shared" si="452"/>
        <v/>
      </c>
      <c r="AF686" t="str">
        <f t="shared" si="453"/>
        <v/>
      </c>
      <c r="AG686" t="str">
        <f t="shared" si="454"/>
        <v/>
      </c>
      <c r="AH686" t="str">
        <f t="shared" si="455"/>
        <v/>
      </c>
      <c r="AI686" t="str">
        <f t="shared" si="456"/>
        <v/>
      </c>
      <c r="AJ686" t="str">
        <f t="shared" si="457"/>
        <v/>
      </c>
      <c r="AK686" t="str">
        <f t="shared" si="458"/>
        <v/>
      </c>
      <c r="AL686" t="str">
        <f t="shared" si="459"/>
        <v/>
      </c>
      <c r="AM686" t="str">
        <f t="shared" si="460"/>
        <v/>
      </c>
      <c r="AN686" t="str">
        <f t="shared" si="461"/>
        <v/>
      </c>
      <c r="AO686" t="str">
        <f t="shared" si="462"/>
        <v/>
      </c>
      <c r="AP686" t="str">
        <f t="shared" si="463"/>
        <v/>
      </c>
      <c r="AQ686" t="str">
        <f t="shared" si="464"/>
        <v/>
      </c>
      <c r="AR686" t="str">
        <f t="shared" si="465"/>
        <v/>
      </c>
      <c r="AS686" t="str">
        <f t="shared" si="466"/>
        <v/>
      </c>
      <c r="AT686" t="str">
        <f t="shared" si="467"/>
        <v/>
      </c>
      <c r="AU686" t="str">
        <f t="shared" si="468"/>
        <v/>
      </c>
      <c r="AV686" t="str">
        <f t="shared" si="469"/>
        <v/>
      </c>
      <c r="AW686" t="str">
        <f t="shared" si="470"/>
        <v/>
      </c>
      <c r="AX686" t="str">
        <f t="shared" si="471"/>
        <v/>
      </c>
      <c r="AY686" t="str">
        <f t="shared" si="472"/>
        <v/>
      </c>
      <c r="AZ686" t="str">
        <f>IF(OR($A686="",$A686&lt;&gt;Ficha!$C$4),"",COUNTIF($A$2:$A686,Ficha!$C$4))</f>
        <v/>
      </c>
    </row>
    <row r="687" spans="1:52">
      <c r="A687" s="7" t="str">
        <f>IF(INDEX(Banco!$A:$A,ROW())="","",INDEX(Banco!$A:$A,ROW()))</f>
        <v/>
      </c>
      <c r="B687" s="7" t="str">
        <f>IF(INDEX(Banco!$B:$B,ROW())="","",INDEX(Banco!$B:$B,ROW()))</f>
        <v/>
      </c>
      <c r="C687" s="7" t="str">
        <f>IF(INDEX(Banco!$C:$C,ROW())="","",INDEX(Banco!$C:$C,ROW()))</f>
        <v/>
      </c>
      <c r="D687" s="8" t="str">
        <f>IF(INDEX(Banco!$D:$D,ROW())="","",INDEX(Banco!$D:$D,ROW()))</f>
        <v/>
      </c>
      <c r="E687" s="8" t="str">
        <f>IF(INDEX(Banco!$E:$E,ROW())="","",INDEX(Banco!$E:$E,ROW()))</f>
        <v/>
      </c>
      <c r="F687" s="9" t="str">
        <f>IF(INDEX(Banco!$F:$F,ROW())="","",INDEX(Banco!$F:$F,ROW()))</f>
        <v/>
      </c>
      <c r="G687" s="9" t="str">
        <f>IF(INDEX(Banco!$G:$G,ROW())="","",INDEX(Banco!$G:$G,ROW()))</f>
        <v/>
      </c>
      <c r="H687" s="7" t="str">
        <f>IF(INDEX(Banco!$H:$H,ROW())="","",INDEX(Banco!$H:$H,ROW()))</f>
        <v/>
      </c>
      <c r="I687" t="str">
        <f t="shared" si="430"/>
        <v/>
      </c>
      <c r="J687" s="10" t="str">
        <f t="shared" si="431"/>
        <v/>
      </c>
      <c r="K687" s="11" t="str">
        <f t="shared" si="432"/>
        <v>—</v>
      </c>
      <c r="L687" t="str">
        <f t="shared" si="433"/>
        <v/>
      </c>
      <c r="M687" s="11" t="str">
        <f t="shared" si="434"/>
        <v>—</v>
      </c>
      <c r="N687" t="str">
        <f t="shared" si="435"/>
        <v/>
      </c>
      <c r="O687" s="11" t="str">
        <f t="shared" si="436"/>
        <v>—</v>
      </c>
      <c r="P687" t="str">
        <f t="shared" si="437"/>
        <v/>
      </c>
      <c r="Q687" s="11" t="str">
        <f t="shared" si="438"/>
        <v>—</v>
      </c>
      <c r="R687" t="str">
        <f t="shared" si="439"/>
        <v/>
      </c>
      <c r="S687" t="str">
        <f t="shared" si="440"/>
        <v/>
      </c>
      <c r="T687" t="str">
        <f t="shared" si="441"/>
        <v/>
      </c>
      <c r="U687" t="str">
        <f t="shared" si="442"/>
        <v/>
      </c>
      <c r="V687" t="str">
        <f t="shared" si="443"/>
        <v/>
      </c>
      <c r="W687" t="str">
        <f t="shared" si="444"/>
        <v/>
      </c>
      <c r="X687" t="str">
        <f t="shared" si="445"/>
        <v/>
      </c>
      <c r="Y687" t="str">
        <f t="shared" si="446"/>
        <v/>
      </c>
      <c r="Z687" t="str">
        <f t="shared" si="447"/>
        <v/>
      </c>
      <c r="AA687" t="str">
        <f t="shared" si="448"/>
        <v/>
      </c>
      <c r="AB687" t="str">
        <f t="shared" si="449"/>
        <v/>
      </c>
      <c r="AC687" t="str">
        <f t="shared" si="450"/>
        <v/>
      </c>
      <c r="AD687" t="str">
        <f t="shared" si="451"/>
        <v/>
      </c>
      <c r="AE687" t="str">
        <f t="shared" si="452"/>
        <v/>
      </c>
      <c r="AF687" t="str">
        <f t="shared" si="453"/>
        <v/>
      </c>
      <c r="AG687" t="str">
        <f t="shared" si="454"/>
        <v/>
      </c>
      <c r="AH687" t="str">
        <f t="shared" si="455"/>
        <v/>
      </c>
      <c r="AI687" t="str">
        <f t="shared" si="456"/>
        <v/>
      </c>
      <c r="AJ687" t="str">
        <f t="shared" si="457"/>
        <v/>
      </c>
      <c r="AK687" t="str">
        <f t="shared" si="458"/>
        <v/>
      </c>
      <c r="AL687" t="str">
        <f t="shared" si="459"/>
        <v/>
      </c>
      <c r="AM687" t="str">
        <f t="shared" si="460"/>
        <v/>
      </c>
      <c r="AN687" t="str">
        <f t="shared" si="461"/>
        <v/>
      </c>
      <c r="AO687" t="str">
        <f t="shared" si="462"/>
        <v/>
      </c>
      <c r="AP687" t="str">
        <f t="shared" si="463"/>
        <v/>
      </c>
      <c r="AQ687" t="str">
        <f t="shared" si="464"/>
        <v/>
      </c>
      <c r="AR687" t="str">
        <f t="shared" si="465"/>
        <v/>
      </c>
      <c r="AS687" t="str">
        <f t="shared" si="466"/>
        <v/>
      </c>
      <c r="AT687" t="str">
        <f t="shared" si="467"/>
        <v/>
      </c>
      <c r="AU687" t="str">
        <f t="shared" si="468"/>
        <v/>
      </c>
      <c r="AV687" t="str">
        <f t="shared" si="469"/>
        <v/>
      </c>
      <c r="AW687" t="str">
        <f t="shared" si="470"/>
        <v/>
      </c>
      <c r="AX687" t="str">
        <f t="shared" si="471"/>
        <v/>
      </c>
      <c r="AY687" t="str">
        <f t="shared" si="472"/>
        <v/>
      </c>
      <c r="AZ687" t="str">
        <f>IF(OR($A687="",$A687&lt;&gt;Ficha!$C$4),"",COUNTIF($A$2:$A687,Ficha!$C$4))</f>
        <v/>
      </c>
    </row>
    <row r="688" spans="1:52">
      <c r="A688" s="7" t="str">
        <f>IF(INDEX(Banco!$A:$A,ROW())="","",INDEX(Banco!$A:$A,ROW()))</f>
        <v/>
      </c>
      <c r="B688" s="7" t="str">
        <f>IF(INDEX(Banco!$B:$B,ROW())="","",INDEX(Banco!$B:$B,ROW()))</f>
        <v/>
      </c>
      <c r="C688" s="7" t="str">
        <f>IF(INDEX(Banco!$C:$C,ROW())="","",INDEX(Banco!$C:$C,ROW()))</f>
        <v/>
      </c>
      <c r="D688" s="8" t="str">
        <f>IF(INDEX(Banco!$D:$D,ROW())="","",INDEX(Banco!$D:$D,ROW()))</f>
        <v/>
      </c>
      <c r="E688" s="8" t="str">
        <f>IF(INDEX(Banco!$E:$E,ROW())="","",INDEX(Banco!$E:$E,ROW()))</f>
        <v/>
      </c>
      <c r="F688" s="9" t="str">
        <f>IF(INDEX(Banco!$F:$F,ROW())="","",INDEX(Banco!$F:$F,ROW()))</f>
        <v/>
      </c>
      <c r="G688" s="9" t="str">
        <f>IF(INDEX(Banco!$G:$G,ROW())="","",INDEX(Banco!$G:$G,ROW()))</f>
        <v/>
      </c>
      <c r="H688" s="7" t="str">
        <f>IF(INDEX(Banco!$H:$H,ROW())="","",INDEX(Banco!$H:$H,ROW()))</f>
        <v/>
      </c>
      <c r="I688" t="str">
        <f t="shared" si="430"/>
        <v/>
      </c>
      <c r="J688" s="10" t="str">
        <f t="shared" si="431"/>
        <v/>
      </c>
      <c r="K688" s="11" t="str">
        <f t="shared" si="432"/>
        <v>—</v>
      </c>
      <c r="L688" t="str">
        <f t="shared" si="433"/>
        <v/>
      </c>
      <c r="M688" s="11" t="str">
        <f t="shared" si="434"/>
        <v>—</v>
      </c>
      <c r="N688" t="str">
        <f t="shared" si="435"/>
        <v/>
      </c>
      <c r="O688" s="11" t="str">
        <f t="shared" si="436"/>
        <v>—</v>
      </c>
      <c r="P688" t="str">
        <f t="shared" si="437"/>
        <v/>
      </c>
      <c r="Q688" s="11" t="str">
        <f t="shared" si="438"/>
        <v>—</v>
      </c>
      <c r="R688" t="str">
        <f t="shared" si="439"/>
        <v/>
      </c>
      <c r="S688" t="str">
        <f t="shared" si="440"/>
        <v/>
      </c>
      <c r="T688" t="str">
        <f t="shared" si="441"/>
        <v/>
      </c>
      <c r="U688" t="str">
        <f t="shared" si="442"/>
        <v/>
      </c>
      <c r="V688" t="str">
        <f t="shared" si="443"/>
        <v/>
      </c>
      <c r="W688" t="str">
        <f t="shared" si="444"/>
        <v/>
      </c>
      <c r="X688" t="str">
        <f t="shared" si="445"/>
        <v/>
      </c>
      <c r="Y688" t="str">
        <f t="shared" si="446"/>
        <v/>
      </c>
      <c r="Z688" t="str">
        <f t="shared" si="447"/>
        <v/>
      </c>
      <c r="AA688" t="str">
        <f t="shared" si="448"/>
        <v/>
      </c>
      <c r="AB688" t="str">
        <f t="shared" si="449"/>
        <v/>
      </c>
      <c r="AC688" t="str">
        <f t="shared" si="450"/>
        <v/>
      </c>
      <c r="AD688" t="str">
        <f t="shared" si="451"/>
        <v/>
      </c>
      <c r="AE688" t="str">
        <f t="shared" si="452"/>
        <v/>
      </c>
      <c r="AF688" t="str">
        <f t="shared" si="453"/>
        <v/>
      </c>
      <c r="AG688" t="str">
        <f t="shared" si="454"/>
        <v/>
      </c>
      <c r="AH688" t="str">
        <f t="shared" si="455"/>
        <v/>
      </c>
      <c r="AI688" t="str">
        <f t="shared" si="456"/>
        <v/>
      </c>
      <c r="AJ688" t="str">
        <f t="shared" si="457"/>
        <v/>
      </c>
      <c r="AK688" t="str">
        <f t="shared" si="458"/>
        <v/>
      </c>
      <c r="AL688" t="str">
        <f t="shared" si="459"/>
        <v/>
      </c>
      <c r="AM688" t="str">
        <f t="shared" si="460"/>
        <v/>
      </c>
      <c r="AN688" t="str">
        <f t="shared" si="461"/>
        <v/>
      </c>
      <c r="AO688" t="str">
        <f t="shared" si="462"/>
        <v/>
      </c>
      <c r="AP688" t="str">
        <f t="shared" si="463"/>
        <v/>
      </c>
      <c r="AQ688" t="str">
        <f t="shared" si="464"/>
        <v/>
      </c>
      <c r="AR688" t="str">
        <f t="shared" si="465"/>
        <v/>
      </c>
      <c r="AS688" t="str">
        <f t="shared" si="466"/>
        <v/>
      </c>
      <c r="AT688" t="str">
        <f t="shared" si="467"/>
        <v/>
      </c>
      <c r="AU688" t="str">
        <f t="shared" si="468"/>
        <v/>
      </c>
      <c r="AV688" t="str">
        <f t="shared" si="469"/>
        <v/>
      </c>
      <c r="AW688" t="str">
        <f t="shared" si="470"/>
        <v/>
      </c>
      <c r="AX688" t="str">
        <f t="shared" si="471"/>
        <v/>
      </c>
      <c r="AY688" t="str">
        <f t="shared" si="472"/>
        <v/>
      </c>
      <c r="AZ688" t="str">
        <f>IF(OR($A688="",$A688&lt;&gt;Ficha!$C$4),"",COUNTIF($A$2:$A688,Ficha!$C$4))</f>
        <v/>
      </c>
    </row>
    <row r="689" spans="1:52">
      <c r="A689" s="7" t="str">
        <f>IF(INDEX(Banco!$A:$A,ROW())="","",INDEX(Banco!$A:$A,ROW()))</f>
        <v/>
      </c>
      <c r="B689" s="7" t="str">
        <f>IF(INDEX(Banco!$B:$B,ROW())="","",INDEX(Banco!$B:$B,ROW()))</f>
        <v/>
      </c>
      <c r="C689" s="7" t="str">
        <f>IF(INDEX(Banco!$C:$C,ROW())="","",INDEX(Banco!$C:$C,ROW()))</f>
        <v/>
      </c>
      <c r="D689" s="8" t="str">
        <f>IF(INDEX(Banco!$D:$D,ROW())="","",INDEX(Banco!$D:$D,ROW()))</f>
        <v/>
      </c>
      <c r="E689" s="8" t="str">
        <f>IF(INDEX(Banco!$E:$E,ROW())="","",INDEX(Banco!$E:$E,ROW()))</f>
        <v/>
      </c>
      <c r="F689" s="9" t="str">
        <f>IF(INDEX(Banco!$F:$F,ROW())="","",INDEX(Banco!$F:$F,ROW()))</f>
        <v/>
      </c>
      <c r="G689" s="9" t="str">
        <f>IF(INDEX(Banco!$G:$G,ROW())="","",INDEX(Banco!$G:$G,ROW()))</f>
        <v/>
      </c>
      <c r="H689" s="7" t="str">
        <f>IF(INDEX(Banco!$H:$H,ROW())="","",INDEX(Banco!$H:$H,ROW()))</f>
        <v/>
      </c>
      <c r="I689" t="str">
        <f t="shared" si="430"/>
        <v/>
      </c>
      <c r="J689" s="10" t="str">
        <f t="shared" si="431"/>
        <v/>
      </c>
      <c r="K689" s="11" t="str">
        <f t="shared" si="432"/>
        <v>—</v>
      </c>
      <c r="L689" t="str">
        <f t="shared" si="433"/>
        <v/>
      </c>
      <c r="M689" s="11" t="str">
        <f t="shared" si="434"/>
        <v>—</v>
      </c>
      <c r="N689" t="str">
        <f t="shared" si="435"/>
        <v/>
      </c>
      <c r="O689" s="11" t="str">
        <f t="shared" si="436"/>
        <v>—</v>
      </c>
      <c r="P689" t="str">
        <f t="shared" si="437"/>
        <v/>
      </c>
      <c r="Q689" s="11" t="str">
        <f t="shared" si="438"/>
        <v>—</v>
      </c>
      <c r="R689" t="str">
        <f t="shared" si="439"/>
        <v/>
      </c>
      <c r="S689" t="str">
        <f t="shared" si="440"/>
        <v/>
      </c>
      <c r="T689" t="str">
        <f t="shared" si="441"/>
        <v/>
      </c>
      <c r="U689" t="str">
        <f t="shared" si="442"/>
        <v/>
      </c>
      <c r="V689" t="str">
        <f t="shared" si="443"/>
        <v/>
      </c>
      <c r="W689" t="str">
        <f t="shared" si="444"/>
        <v/>
      </c>
      <c r="X689" t="str">
        <f t="shared" si="445"/>
        <v/>
      </c>
      <c r="Y689" t="str">
        <f t="shared" si="446"/>
        <v/>
      </c>
      <c r="Z689" t="str">
        <f t="shared" si="447"/>
        <v/>
      </c>
      <c r="AA689" t="str">
        <f t="shared" si="448"/>
        <v/>
      </c>
      <c r="AB689" t="str">
        <f t="shared" si="449"/>
        <v/>
      </c>
      <c r="AC689" t="str">
        <f t="shared" si="450"/>
        <v/>
      </c>
      <c r="AD689" t="str">
        <f t="shared" si="451"/>
        <v/>
      </c>
      <c r="AE689" t="str">
        <f t="shared" si="452"/>
        <v/>
      </c>
      <c r="AF689" t="str">
        <f t="shared" si="453"/>
        <v/>
      </c>
      <c r="AG689" t="str">
        <f t="shared" si="454"/>
        <v/>
      </c>
      <c r="AH689" t="str">
        <f t="shared" si="455"/>
        <v/>
      </c>
      <c r="AI689" t="str">
        <f t="shared" si="456"/>
        <v/>
      </c>
      <c r="AJ689" t="str">
        <f t="shared" si="457"/>
        <v/>
      </c>
      <c r="AK689" t="str">
        <f t="shared" si="458"/>
        <v/>
      </c>
      <c r="AL689" t="str">
        <f t="shared" si="459"/>
        <v/>
      </c>
      <c r="AM689" t="str">
        <f t="shared" si="460"/>
        <v/>
      </c>
      <c r="AN689" t="str">
        <f t="shared" si="461"/>
        <v/>
      </c>
      <c r="AO689" t="str">
        <f t="shared" si="462"/>
        <v/>
      </c>
      <c r="AP689" t="str">
        <f t="shared" si="463"/>
        <v/>
      </c>
      <c r="AQ689" t="str">
        <f t="shared" si="464"/>
        <v/>
      </c>
      <c r="AR689" t="str">
        <f t="shared" si="465"/>
        <v/>
      </c>
      <c r="AS689" t="str">
        <f t="shared" si="466"/>
        <v/>
      </c>
      <c r="AT689" t="str">
        <f t="shared" si="467"/>
        <v/>
      </c>
      <c r="AU689" t="str">
        <f t="shared" si="468"/>
        <v/>
      </c>
      <c r="AV689" t="str">
        <f t="shared" si="469"/>
        <v/>
      </c>
      <c r="AW689" t="str">
        <f t="shared" si="470"/>
        <v/>
      </c>
      <c r="AX689" t="str">
        <f t="shared" si="471"/>
        <v/>
      </c>
      <c r="AY689" t="str">
        <f t="shared" si="472"/>
        <v/>
      </c>
      <c r="AZ689" t="str">
        <f>IF(OR($A689="",$A689&lt;&gt;Ficha!$C$4),"",COUNTIF($A$2:$A689,Ficha!$C$4))</f>
        <v/>
      </c>
    </row>
    <row r="690" spans="1:52">
      <c r="A690" s="7" t="str">
        <f>IF(INDEX(Banco!$A:$A,ROW())="","",INDEX(Banco!$A:$A,ROW()))</f>
        <v/>
      </c>
      <c r="B690" s="7" t="str">
        <f>IF(INDEX(Banco!$B:$B,ROW())="","",INDEX(Banco!$B:$B,ROW()))</f>
        <v/>
      </c>
      <c r="C690" s="7" t="str">
        <f>IF(INDEX(Banco!$C:$C,ROW())="","",INDEX(Banco!$C:$C,ROW()))</f>
        <v/>
      </c>
      <c r="D690" s="8" t="str">
        <f>IF(INDEX(Banco!$D:$D,ROW())="","",INDEX(Banco!$D:$D,ROW()))</f>
        <v/>
      </c>
      <c r="E690" s="8" t="str">
        <f>IF(INDEX(Banco!$E:$E,ROW())="","",INDEX(Banco!$E:$E,ROW()))</f>
        <v/>
      </c>
      <c r="F690" s="9" t="str">
        <f>IF(INDEX(Banco!$F:$F,ROW())="","",INDEX(Banco!$F:$F,ROW()))</f>
        <v/>
      </c>
      <c r="G690" s="9" t="str">
        <f>IF(INDEX(Banco!$G:$G,ROW())="","",INDEX(Banco!$G:$G,ROW()))</f>
        <v/>
      </c>
      <c r="H690" s="7" t="str">
        <f>IF(INDEX(Banco!$H:$H,ROW())="","",INDEX(Banco!$H:$H,ROW()))</f>
        <v/>
      </c>
      <c r="I690" t="str">
        <f t="shared" si="430"/>
        <v/>
      </c>
      <c r="J690" s="10" t="str">
        <f t="shared" si="431"/>
        <v/>
      </c>
      <c r="K690" s="11" t="str">
        <f t="shared" si="432"/>
        <v>—</v>
      </c>
      <c r="L690" t="str">
        <f t="shared" si="433"/>
        <v/>
      </c>
      <c r="M690" s="11" t="str">
        <f t="shared" si="434"/>
        <v>—</v>
      </c>
      <c r="N690" t="str">
        <f t="shared" si="435"/>
        <v/>
      </c>
      <c r="O690" s="11" t="str">
        <f t="shared" si="436"/>
        <v>—</v>
      </c>
      <c r="P690" t="str">
        <f t="shared" si="437"/>
        <v/>
      </c>
      <c r="Q690" s="11" t="str">
        <f t="shared" si="438"/>
        <v>—</v>
      </c>
      <c r="R690" t="str">
        <f t="shared" si="439"/>
        <v/>
      </c>
      <c r="S690" t="str">
        <f t="shared" si="440"/>
        <v/>
      </c>
      <c r="T690" t="str">
        <f t="shared" si="441"/>
        <v/>
      </c>
      <c r="U690" t="str">
        <f t="shared" si="442"/>
        <v/>
      </c>
      <c r="V690" t="str">
        <f t="shared" si="443"/>
        <v/>
      </c>
      <c r="W690" t="str">
        <f t="shared" si="444"/>
        <v/>
      </c>
      <c r="X690" t="str">
        <f t="shared" si="445"/>
        <v/>
      </c>
      <c r="Y690" t="str">
        <f t="shared" si="446"/>
        <v/>
      </c>
      <c r="Z690" t="str">
        <f t="shared" si="447"/>
        <v/>
      </c>
      <c r="AA690" t="str">
        <f t="shared" si="448"/>
        <v/>
      </c>
      <c r="AB690" t="str">
        <f t="shared" si="449"/>
        <v/>
      </c>
      <c r="AC690" t="str">
        <f t="shared" si="450"/>
        <v/>
      </c>
      <c r="AD690" t="str">
        <f t="shared" si="451"/>
        <v/>
      </c>
      <c r="AE690" t="str">
        <f t="shared" si="452"/>
        <v/>
      </c>
      <c r="AF690" t="str">
        <f t="shared" si="453"/>
        <v/>
      </c>
      <c r="AG690" t="str">
        <f t="shared" si="454"/>
        <v/>
      </c>
      <c r="AH690" t="str">
        <f t="shared" si="455"/>
        <v/>
      </c>
      <c r="AI690" t="str">
        <f t="shared" si="456"/>
        <v/>
      </c>
      <c r="AJ690" t="str">
        <f t="shared" si="457"/>
        <v/>
      </c>
      <c r="AK690" t="str">
        <f t="shared" si="458"/>
        <v/>
      </c>
      <c r="AL690" t="str">
        <f t="shared" si="459"/>
        <v/>
      </c>
      <c r="AM690" t="str">
        <f t="shared" si="460"/>
        <v/>
      </c>
      <c r="AN690" t="str">
        <f t="shared" si="461"/>
        <v/>
      </c>
      <c r="AO690" t="str">
        <f t="shared" si="462"/>
        <v/>
      </c>
      <c r="AP690" t="str">
        <f t="shared" si="463"/>
        <v/>
      </c>
      <c r="AQ690" t="str">
        <f t="shared" si="464"/>
        <v/>
      </c>
      <c r="AR690" t="str">
        <f t="shared" si="465"/>
        <v/>
      </c>
      <c r="AS690" t="str">
        <f t="shared" si="466"/>
        <v/>
      </c>
      <c r="AT690" t="str">
        <f t="shared" si="467"/>
        <v/>
      </c>
      <c r="AU690" t="str">
        <f t="shared" si="468"/>
        <v/>
      </c>
      <c r="AV690" t="str">
        <f t="shared" si="469"/>
        <v/>
      </c>
      <c r="AW690" t="str">
        <f t="shared" si="470"/>
        <v/>
      </c>
      <c r="AX690" t="str">
        <f t="shared" si="471"/>
        <v/>
      </c>
      <c r="AY690" t="str">
        <f t="shared" si="472"/>
        <v/>
      </c>
      <c r="AZ690" t="str">
        <f>IF(OR($A690="",$A690&lt;&gt;Ficha!$C$4),"",COUNTIF($A$2:$A690,Ficha!$C$4))</f>
        <v/>
      </c>
    </row>
    <row r="691" spans="1:52">
      <c r="A691" s="7" t="str">
        <f>IF(INDEX(Banco!$A:$A,ROW())="","",INDEX(Banco!$A:$A,ROW()))</f>
        <v/>
      </c>
      <c r="B691" s="7" t="str">
        <f>IF(INDEX(Banco!$B:$B,ROW())="","",INDEX(Banco!$B:$B,ROW()))</f>
        <v/>
      </c>
      <c r="C691" s="7" t="str">
        <f>IF(INDEX(Banco!$C:$C,ROW())="","",INDEX(Banco!$C:$C,ROW()))</f>
        <v/>
      </c>
      <c r="D691" s="8" t="str">
        <f>IF(INDEX(Banco!$D:$D,ROW())="","",INDEX(Banco!$D:$D,ROW()))</f>
        <v/>
      </c>
      <c r="E691" s="8" t="str">
        <f>IF(INDEX(Banco!$E:$E,ROW())="","",INDEX(Banco!$E:$E,ROW()))</f>
        <v/>
      </c>
      <c r="F691" s="9" t="str">
        <f>IF(INDEX(Banco!$F:$F,ROW())="","",INDEX(Banco!$F:$F,ROW()))</f>
        <v/>
      </c>
      <c r="G691" s="9" t="str">
        <f>IF(INDEX(Banco!$G:$G,ROW())="","",INDEX(Banco!$G:$G,ROW()))</f>
        <v/>
      </c>
      <c r="H691" s="7" t="str">
        <f>IF(INDEX(Banco!$H:$H,ROW())="","",INDEX(Banco!$H:$H,ROW()))</f>
        <v/>
      </c>
      <c r="I691" t="str">
        <f t="shared" si="430"/>
        <v/>
      </c>
      <c r="J691" s="10" t="str">
        <f t="shared" si="431"/>
        <v/>
      </c>
      <c r="K691" s="11" t="str">
        <f t="shared" si="432"/>
        <v>—</v>
      </c>
      <c r="L691" t="str">
        <f t="shared" si="433"/>
        <v/>
      </c>
      <c r="M691" s="11" t="str">
        <f t="shared" si="434"/>
        <v>—</v>
      </c>
      <c r="N691" t="str">
        <f t="shared" si="435"/>
        <v/>
      </c>
      <c r="O691" s="11" t="str">
        <f t="shared" si="436"/>
        <v>—</v>
      </c>
      <c r="P691" t="str">
        <f t="shared" si="437"/>
        <v/>
      </c>
      <c r="Q691" s="11" t="str">
        <f t="shared" si="438"/>
        <v>—</v>
      </c>
      <c r="R691" t="str">
        <f t="shared" si="439"/>
        <v/>
      </c>
      <c r="S691" t="str">
        <f t="shared" si="440"/>
        <v/>
      </c>
      <c r="T691" t="str">
        <f t="shared" si="441"/>
        <v/>
      </c>
      <c r="U691" t="str">
        <f t="shared" si="442"/>
        <v/>
      </c>
      <c r="V691" t="str">
        <f t="shared" si="443"/>
        <v/>
      </c>
      <c r="W691" t="str">
        <f t="shared" si="444"/>
        <v/>
      </c>
      <c r="X691" t="str">
        <f t="shared" si="445"/>
        <v/>
      </c>
      <c r="Y691" t="str">
        <f t="shared" si="446"/>
        <v/>
      </c>
      <c r="Z691" t="str">
        <f t="shared" si="447"/>
        <v/>
      </c>
      <c r="AA691" t="str">
        <f t="shared" si="448"/>
        <v/>
      </c>
      <c r="AB691" t="str">
        <f t="shared" si="449"/>
        <v/>
      </c>
      <c r="AC691" t="str">
        <f t="shared" si="450"/>
        <v/>
      </c>
      <c r="AD691" t="str">
        <f t="shared" si="451"/>
        <v/>
      </c>
      <c r="AE691" t="str">
        <f t="shared" si="452"/>
        <v/>
      </c>
      <c r="AF691" t="str">
        <f t="shared" si="453"/>
        <v/>
      </c>
      <c r="AG691" t="str">
        <f t="shared" si="454"/>
        <v/>
      </c>
      <c r="AH691" t="str">
        <f t="shared" si="455"/>
        <v/>
      </c>
      <c r="AI691" t="str">
        <f t="shared" si="456"/>
        <v/>
      </c>
      <c r="AJ691" t="str">
        <f t="shared" si="457"/>
        <v/>
      </c>
      <c r="AK691" t="str">
        <f t="shared" si="458"/>
        <v/>
      </c>
      <c r="AL691" t="str">
        <f t="shared" si="459"/>
        <v/>
      </c>
      <c r="AM691" t="str">
        <f t="shared" si="460"/>
        <v/>
      </c>
      <c r="AN691" t="str">
        <f t="shared" si="461"/>
        <v/>
      </c>
      <c r="AO691" t="str">
        <f t="shared" si="462"/>
        <v/>
      </c>
      <c r="AP691" t="str">
        <f t="shared" si="463"/>
        <v/>
      </c>
      <c r="AQ691" t="str">
        <f t="shared" si="464"/>
        <v/>
      </c>
      <c r="AR691" t="str">
        <f t="shared" si="465"/>
        <v/>
      </c>
      <c r="AS691" t="str">
        <f t="shared" si="466"/>
        <v/>
      </c>
      <c r="AT691" t="str">
        <f t="shared" si="467"/>
        <v/>
      </c>
      <c r="AU691" t="str">
        <f t="shared" si="468"/>
        <v/>
      </c>
      <c r="AV691" t="str">
        <f t="shared" si="469"/>
        <v/>
      </c>
      <c r="AW691" t="str">
        <f t="shared" si="470"/>
        <v/>
      </c>
      <c r="AX691" t="str">
        <f t="shared" si="471"/>
        <v/>
      </c>
      <c r="AY691" t="str">
        <f t="shared" si="472"/>
        <v/>
      </c>
      <c r="AZ691" t="str">
        <f>IF(OR($A691="",$A691&lt;&gt;Ficha!$C$4),"",COUNTIF($A$2:$A691,Ficha!$C$4))</f>
        <v/>
      </c>
    </row>
    <row r="692" spans="1:52">
      <c r="A692" s="7" t="str">
        <f>IF(INDEX(Banco!$A:$A,ROW())="","",INDEX(Banco!$A:$A,ROW()))</f>
        <v/>
      </c>
      <c r="B692" s="7" t="str">
        <f>IF(INDEX(Banco!$B:$B,ROW())="","",INDEX(Banco!$B:$B,ROW()))</f>
        <v/>
      </c>
      <c r="C692" s="7" t="str">
        <f>IF(INDEX(Banco!$C:$C,ROW())="","",INDEX(Banco!$C:$C,ROW()))</f>
        <v/>
      </c>
      <c r="D692" s="8" t="str">
        <f>IF(INDEX(Banco!$D:$D,ROW())="","",INDEX(Banco!$D:$D,ROW()))</f>
        <v/>
      </c>
      <c r="E692" s="8" t="str">
        <f>IF(INDEX(Banco!$E:$E,ROW())="","",INDEX(Banco!$E:$E,ROW()))</f>
        <v/>
      </c>
      <c r="F692" s="9" t="str">
        <f>IF(INDEX(Banco!$F:$F,ROW())="","",INDEX(Banco!$F:$F,ROW()))</f>
        <v/>
      </c>
      <c r="G692" s="9" t="str">
        <f>IF(INDEX(Banco!$G:$G,ROW())="","",INDEX(Banco!$G:$G,ROW()))</f>
        <v/>
      </c>
      <c r="H692" s="7" t="str">
        <f>IF(INDEX(Banco!$H:$H,ROW())="","",INDEX(Banco!$H:$H,ROW()))</f>
        <v/>
      </c>
      <c r="I692" t="str">
        <f t="shared" si="430"/>
        <v/>
      </c>
      <c r="J692" s="10" t="str">
        <f t="shared" si="431"/>
        <v/>
      </c>
      <c r="K692" s="11" t="str">
        <f t="shared" si="432"/>
        <v>—</v>
      </c>
      <c r="L692" t="str">
        <f t="shared" si="433"/>
        <v/>
      </c>
      <c r="M692" s="11" t="str">
        <f t="shared" si="434"/>
        <v>—</v>
      </c>
      <c r="N692" t="str">
        <f t="shared" si="435"/>
        <v/>
      </c>
      <c r="O692" s="11" t="str">
        <f t="shared" si="436"/>
        <v>—</v>
      </c>
      <c r="P692" t="str">
        <f t="shared" si="437"/>
        <v/>
      </c>
      <c r="Q692" s="11" t="str">
        <f t="shared" si="438"/>
        <v>—</v>
      </c>
      <c r="R692" t="str">
        <f t="shared" si="439"/>
        <v/>
      </c>
      <c r="S692" t="str">
        <f t="shared" si="440"/>
        <v/>
      </c>
      <c r="T692" t="str">
        <f t="shared" si="441"/>
        <v/>
      </c>
      <c r="U692" t="str">
        <f t="shared" si="442"/>
        <v/>
      </c>
      <c r="V692" t="str">
        <f t="shared" si="443"/>
        <v/>
      </c>
      <c r="W692" t="str">
        <f t="shared" si="444"/>
        <v/>
      </c>
      <c r="X692" t="str">
        <f t="shared" si="445"/>
        <v/>
      </c>
      <c r="Y692" t="str">
        <f t="shared" si="446"/>
        <v/>
      </c>
      <c r="Z692" t="str">
        <f t="shared" si="447"/>
        <v/>
      </c>
      <c r="AA692" t="str">
        <f t="shared" si="448"/>
        <v/>
      </c>
      <c r="AB692" t="str">
        <f t="shared" si="449"/>
        <v/>
      </c>
      <c r="AC692" t="str">
        <f t="shared" si="450"/>
        <v/>
      </c>
      <c r="AD692" t="str">
        <f t="shared" si="451"/>
        <v/>
      </c>
      <c r="AE692" t="str">
        <f t="shared" si="452"/>
        <v/>
      </c>
      <c r="AF692" t="str">
        <f t="shared" si="453"/>
        <v/>
      </c>
      <c r="AG692" t="str">
        <f t="shared" si="454"/>
        <v/>
      </c>
      <c r="AH692" t="str">
        <f t="shared" si="455"/>
        <v/>
      </c>
      <c r="AI692" t="str">
        <f t="shared" si="456"/>
        <v/>
      </c>
      <c r="AJ692" t="str">
        <f t="shared" si="457"/>
        <v/>
      </c>
      <c r="AK692" t="str">
        <f t="shared" si="458"/>
        <v/>
      </c>
      <c r="AL692" t="str">
        <f t="shared" si="459"/>
        <v/>
      </c>
      <c r="AM692" t="str">
        <f t="shared" si="460"/>
        <v/>
      </c>
      <c r="AN692" t="str">
        <f t="shared" si="461"/>
        <v/>
      </c>
      <c r="AO692" t="str">
        <f t="shared" si="462"/>
        <v/>
      </c>
      <c r="AP692" t="str">
        <f t="shared" si="463"/>
        <v/>
      </c>
      <c r="AQ692" t="str">
        <f t="shared" si="464"/>
        <v/>
      </c>
      <c r="AR692" t="str">
        <f t="shared" si="465"/>
        <v/>
      </c>
      <c r="AS692" t="str">
        <f t="shared" si="466"/>
        <v/>
      </c>
      <c r="AT692" t="str">
        <f t="shared" si="467"/>
        <v/>
      </c>
      <c r="AU692" t="str">
        <f t="shared" si="468"/>
        <v/>
      </c>
      <c r="AV692" t="str">
        <f t="shared" si="469"/>
        <v/>
      </c>
      <c r="AW692" t="str">
        <f t="shared" si="470"/>
        <v/>
      </c>
      <c r="AX692" t="str">
        <f t="shared" si="471"/>
        <v/>
      </c>
      <c r="AY692" t="str">
        <f t="shared" si="472"/>
        <v/>
      </c>
      <c r="AZ692" t="str">
        <f>IF(OR($A692="",$A692&lt;&gt;Ficha!$C$4),"",COUNTIF($A$2:$A692,Ficha!$C$4))</f>
        <v/>
      </c>
    </row>
    <row r="693" spans="1:52">
      <c r="A693" s="7" t="str">
        <f>IF(INDEX(Banco!$A:$A,ROW())="","",INDEX(Banco!$A:$A,ROW()))</f>
        <v/>
      </c>
      <c r="B693" s="7" t="str">
        <f>IF(INDEX(Banco!$B:$B,ROW())="","",INDEX(Banco!$B:$B,ROW()))</f>
        <v/>
      </c>
      <c r="C693" s="7" t="str">
        <f>IF(INDEX(Banco!$C:$C,ROW())="","",INDEX(Banco!$C:$C,ROW()))</f>
        <v/>
      </c>
      <c r="D693" s="8" t="str">
        <f>IF(INDEX(Banco!$D:$D,ROW())="","",INDEX(Banco!$D:$D,ROW()))</f>
        <v/>
      </c>
      <c r="E693" s="8" t="str">
        <f>IF(INDEX(Banco!$E:$E,ROW())="","",INDEX(Banco!$E:$E,ROW()))</f>
        <v/>
      </c>
      <c r="F693" s="9" t="str">
        <f>IF(INDEX(Banco!$F:$F,ROW())="","",INDEX(Banco!$F:$F,ROW()))</f>
        <v/>
      </c>
      <c r="G693" s="9" t="str">
        <f>IF(INDEX(Banco!$G:$G,ROW())="","",INDEX(Banco!$G:$G,ROW()))</f>
        <v/>
      </c>
      <c r="H693" s="7" t="str">
        <f>IF(INDEX(Banco!$H:$H,ROW())="","",INDEX(Banco!$H:$H,ROW()))</f>
        <v/>
      </c>
      <c r="I693" t="str">
        <f t="shared" si="430"/>
        <v/>
      </c>
      <c r="J693" s="10" t="str">
        <f t="shared" si="431"/>
        <v/>
      </c>
      <c r="K693" s="11" t="str">
        <f t="shared" si="432"/>
        <v>—</v>
      </c>
      <c r="L693" t="str">
        <f t="shared" si="433"/>
        <v/>
      </c>
      <c r="M693" s="11" t="str">
        <f t="shared" si="434"/>
        <v>—</v>
      </c>
      <c r="N693" t="str">
        <f t="shared" si="435"/>
        <v/>
      </c>
      <c r="O693" s="11" t="str">
        <f t="shared" si="436"/>
        <v>—</v>
      </c>
      <c r="P693" t="str">
        <f t="shared" si="437"/>
        <v/>
      </c>
      <c r="Q693" s="11" t="str">
        <f t="shared" si="438"/>
        <v>—</v>
      </c>
      <c r="R693" t="str">
        <f t="shared" si="439"/>
        <v/>
      </c>
      <c r="S693" t="str">
        <f t="shared" si="440"/>
        <v/>
      </c>
      <c r="T693" t="str">
        <f t="shared" si="441"/>
        <v/>
      </c>
      <c r="U693" t="str">
        <f t="shared" si="442"/>
        <v/>
      </c>
      <c r="V693" t="str">
        <f t="shared" si="443"/>
        <v/>
      </c>
      <c r="W693" t="str">
        <f t="shared" si="444"/>
        <v/>
      </c>
      <c r="X693" t="str">
        <f t="shared" si="445"/>
        <v/>
      </c>
      <c r="Y693" t="str">
        <f t="shared" si="446"/>
        <v/>
      </c>
      <c r="Z693" t="str">
        <f t="shared" si="447"/>
        <v/>
      </c>
      <c r="AA693" t="str">
        <f t="shared" si="448"/>
        <v/>
      </c>
      <c r="AB693" t="str">
        <f t="shared" si="449"/>
        <v/>
      </c>
      <c r="AC693" t="str">
        <f t="shared" si="450"/>
        <v/>
      </c>
      <c r="AD693" t="str">
        <f t="shared" si="451"/>
        <v/>
      </c>
      <c r="AE693" t="str">
        <f t="shared" si="452"/>
        <v/>
      </c>
      <c r="AF693" t="str">
        <f t="shared" si="453"/>
        <v/>
      </c>
      <c r="AG693" t="str">
        <f t="shared" si="454"/>
        <v/>
      </c>
      <c r="AH693" t="str">
        <f t="shared" si="455"/>
        <v/>
      </c>
      <c r="AI693" t="str">
        <f t="shared" si="456"/>
        <v/>
      </c>
      <c r="AJ693" t="str">
        <f t="shared" si="457"/>
        <v/>
      </c>
      <c r="AK693" t="str">
        <f t="shared" si="458"/>
        <v/>
      </c>
      <c r="AL693" t="str">
        <f t="shared" si="459"/>
        <v/>
      </c>
      <c r="AM693" t="str">
        <f t="shared" si="460"/>
        <v/>
      </c>
      <c r="AN693" t="str">
        <f t="shared" si="461"/>
        <v/>
      </c>
      <c r="AO693" t="str">
        <f t="shared" si="462"/>
        <v/>
      </c>
      <c r="AP693" t="str">
        <f t="shared" si="463"/>
        <v/>
      </c>
      <c r="AQ693" t="str">
        <f t="shared" si="464"/>
        <v/>
      </c>
      <c r="AR693" t="str">
        <f t="shared" si="465"/>
        <v/>
      </c>
      <c r="AS693" t="str">
        <f t="shared" si="466"/>
        <v/>
      </c>
      <c r="AT693" t="str">
        <f t="shared" si="467"/>
        <v/>
      </c>
      <c r="AU693" t="str">
        <f t="shared" si="468"/>
        <v/>
      </c>
      <c r="AV693" t="str">
        <f t="shared" si="469"/>
        <v/>
      </c>
      <c r="AW693" t="str">
        <f t="shared" si="470"/>
        <v/>
      </c>
      <c r="AX693" t="str">
        <f t="shared" si="471"/>
        <v/>
      </c>
      <c r="AY693" t="str">
        <f t="shared" si="472"/>
        <v/>
      </c>
      <c r="AZ693" t="str">
        <f>IF(OR($A693="",$A693&lt;&gt;Ficha!$C$4),"",COUNTIF($A$2:$A693,Ficha!$C$4))</f>
        <v/>
      </c>
    </row>
    <row r="694" spans="1:52">
      <c r="A694" s="7" t="str">
        <f>IF(INDEX(Banco!$A:$A,ROW())="","",INDEX(Banco!$A:$A,ROW()))</f>
        <v/>
      </c>
      <c r="B694" s="7" t="str">
        <f>IF(INDEX(Banco!$B:$B,ROW())="","",INDEX(Banco!$B:$B,ROW()))</f>
        <v/>
      </c>
      <c r="C694" s="7" t="str">
        <f>IF(INDEX(Banco!$C:$C,ROW())="","",INDEX(Banco!$C:$C,ROW()))</f>
        <v/>
      </c>
      <c r="D694" s="8" t="str">
        <f>IF(INDEX(Banco!$D:$D,ROW())="","",INDEX(Banco!$D:$D,ROW()))</f>
        <v/>
      </c>
      <c r="E694" s="8" t="str">
        <f>IF(INDEX(Banco!$E:$E,ROW())="","",INDEX(Banco!$E:$E,ROW()))</f>
        <v/>
      </c>
      <c r="F694" s="9" t="str">
        <f>IF(INDEX(Banco!$F:$F,ROW())="","",INDEX(Banco!$F:$F,ROW()))</f>
        <v/>
      </c>
      <c r="G694" s="9" t="str">
        <f>IF(INDEX(Banco!$G:$G,ROW())="","",INDEX(Banco!$G:$G,ROW()))</f>
        <v/>
      </c>
      <c r="H694" s="7" t="str">
        <f>IF(INDEX(Banco!$H:$H,ROW())="","",INDEX(Banco!$H:$H,ROW()))</f>
        <v/>
      </c>
      <c r="I694" t="str">
        <f t="shared" si="430"/>
        <v/>
      </c>
      <c r="J694" s="10" t="str">
        <f t="shared" si="431"/>
        <v/>
      </c>
      <c r="K694" s="11" t="str">
        <f t="shared" si="432"/>
        <v>—</v>
      </c>
      <c r="L694" t="str">
        <f t="shared" si="433"/>
        <v/>
      </c>
      <c r="M694" s="11" t="str">
        <f t="shared" si="434"/>
        <v>—</v>
      </c>
      <c r="N694" t="str">
        <f t="shared" si="435"/>
        <v/>
      </c>
      <c r="O694" s="11" t="str">
        <f t="shared" si="436"/>
        <v>—</v>
      </c>
      <c r="P694" t="str">
        <f t="shared" si="437"/>
        <v/>
      </c>
      <c r="Q694" s="11" t="str">
        <f t="shared" si="438"/>
        <v>—</v>
      </c>
      <c r="R694" t="str">
        <f t="shared" si="439"/>
        <v/>
      </c>
      <c r="S694" t="str">
        <f t="shared" si="440"/>
        <v/>
      </c>
      <c r="T694" t="str">
        <f t="shared" si="441"/>
        <v/>
      </c>
      <c r="U694" t="str">
        <f t="shared" si="442"/>
        <v/>
      </c>
      <c r="V694" t="str">
        <f t="shared" si="443"/>
        <v/>
      </c>
      <c r="W694" t="str">
        <f t="shared" si="444"/>
        <v/>
      </c>
      <c r="X694" t="str">
        <f t="shared" si="445"/>
        <v/>
      </c>
      <c r="Y694" t="str">
        <f t="shared" si="446"/>
        <v/>
      </c>
      <c r="Z694" t="str">
        <f t="shared" si="447"/>
        <v/>
      </c>
      <c r="AA694" t="str">
        <f t="shared" si="448"/>
        <v/>
      </c>
      <c r="AB694" t="str">
        <f t="shared" si="449"/>
        <v/>
      </c>
      <c r="AC694" t="str">
        <f t="shared" si="450"/>
        <v/>
      </c>
      <c r="AD694" t="str">
        <f t="shared" si="451"/>
        <v/>
      </c>
      <c r="AE694" t="str">
        <f t="shared" si="452"/>
        <v/>
      </c>
      <c r="AF694" t="str">
        <f t="shared" si="453"/>
        <v/>
      </c>
      <c r="AG694" t="str">
        <f t="shared" si="454"/>
        <v/>
      </c>
      <c r="AH694" t="str">
        <f t="shared" si="455"/>
        <v/>
      </c>
      <c r="AI694" t="str">
        <f t="shared" si="456"/>
        <v/>
      </c>
      <c r="AJ694" t="str">
        <f t="shared" si="457"/>
        <v/>
      </c>
      <c r="AK694" t="str">
        <f t="shared" si="458"/>
        <v/>
      </c>
      <c r="AL694" t="str">
        <f t="shared" si="459"/>
        <v/>
      </c>
      <c r="AM694" t="str">
        <f t="shared" si="460"/>
        <v/>
      </c>
      <c r="AN694" t="str">
        <f t="shared" si="461"/>
        <v/>
      </c>
      <c r="AO694" t="str">
        <f t="shared" si="462"/>
        <v/>
      </c>
      <c r="AP694" t="str">
        <f t="shared" si="463"/>
        <v/>
      </c>
      <c r="AQ694" t="str">
        <f t="shared" si="464"/>
        <v/>
      </c>
      <c r="AR694" t="str">
        <f t="shared" si="465"/>
        <v/>
      </c>
      <c r="AS694" t="str">
        <f t="shared" si="466"/>
        <v/>
      </c>
      <c r="AT694" t="str">
        <f t="shared" si="467"/>
        <v/>
      </c>
      <c r="AU694" t="str">
        <f t="shared" si="468"/>
        <v/>
      </c>
      <c r="AV694" t="str">
        <f t="shared" si="469"/>
        <v/>
      </c>
      <c r="AW694" t="str">
        <f t="shared" si="470"/>
        <v/>
      </c>
      <c r="AX694" t="str">
        <f t="shared" si="471"/>
        <v/>
      </c>
      <c r="AY694" t="str">
        <f t="shared" si="472"/>
        <v/>
      </c>
      <c r="AZ694" t="str">
        <f>IF(OR($A694="",$A694&lt;&gt;Ficha!$C$4),"",COUNTIF($A$2:$A694,Ficha!$C$4))</f>
        <v/>
      </c>
    </row>
    <row r="695" spans="1:52">
      <c r="A695" s="7" t="str">
        <f>IF(INDEX(Banco!$A:$A,ROW())="","",INDEX(Banco!$A:$A,ROW()))</f>
        <v/>
      </c>
      <c r="B695" s="7" t="str">
        <f>IF(INDEX(Banco!$B:$B,ROW())="","",INDEX(Banco!$B:$B,ROW()))</f>
        <v/>
      </c>
      <c r="C695" s="7" t="str">
        <f>IF(INDEX(Banco!$C:$C,ROW())="","",INDEX(Banco!$C:$C,ROW()))</f>
        <v/>
      </c>
      <c r="D695" s="8" t="str">
        <f>IF(INDEX(Banco!$D:$D,ROW())="","",INDEX(Banco!$D:$D,ROW()))</f>
        <v/>
      </c>
      <c r="E695" s="8" t="str">
        <f>IF(INDEX(Banco!$E:$E,ROW())="","",INDEX(Banco!$E:$E,ROW()))</f>
        <v/>
      </c>
      <c r="F695" s="9" t="str">
        <f>IF(INDEX(Banco!$F:$F,ROW())="","",INDEX(Banco!$F:$F,ROW()))</f>
        <v/>
      </c>
      <c r="G695" s="9" t="str">
        <f>IF(INDEX(Banco!$G:$G,ROW())="","",INDEX(Banco!$G:$G,ROW()))</f>
        <v/>
      </c>
      <c r="H695" s="7" t="str">
        <f>IF(INDEX(Banco!$H:$H,ROW())="","",INDEX(Banco!$H:$H,ROW()))</f>
        <v/>
      </c>
      <c r="I695" t="str">
        <f t="shared" si="430"/>
        <v/>
      </c>
      <c r="J695" s="10" t="str">
        <f t="shared" si="431"/>
        <v/>
      </c>
      <c r="K695" s="11" t="str">
        <f t="shared" si="432"/>
        <v>—</v>
      </c>
      <c r="L695" t="str">
        <f t="shared" si="433"/>
        <v/>
      </c>
      <c r="M695" s="11" t="str">
        <f t="shared" si="434"/>
        <v>—</v>
      </c>
      <c r="N695" t="str">
        <f t="shared" si="435"/>
        <v/>
      </c>
      <c r="O695" s="11" t="str">
        <f t="shared" si="436"/>
        <v>—</v>
      </c>
      <c r="P695" t="str">
        <f t="shared" si="437"/>
        <v/>
      </c>
      <c r="Q695" s="11" t="str">
        <f t="shared" si="438"/>
        <v>—</v>
      </c>
      <c r="R695" t="str">
        <f t="shared" si="439"/>
        <v/>
      </c>
      <c r="S695" t="str">
        <f t="shared" si="440"/>
        <v/>
      </c>
      <c r="T695" t="str">
        <f t="shared" si="441"/>
        <v/>
      </c>
      <c r="U695" t="str">
        <f t="shared" si="442"/>
        <v/>
      </c>
      <c r="V695" t="str">
        <f t="shared" si="443"/>
        <v/>
      </c>
      <c r="W695" t="str">
        <f t="shared" si="444"/>
        <v/>
      </c>
      <c r="X695" t="str">
        <f t="shared" si="445"/>
        <v/>
      </c>
      <c r="Y695" t="str">
        <f t="shared" si="446"/>
        <v/>
      </c>
      <c r="Z695" t="str">
        <f t="shared" si="447"/>
        <v/>
      </c>
      <c r="AA695" t="str">
        <f t="shared" si="448"/>
        <v/>
      </c>
      <c r="AB695" t="str">
        <f t="shared" si="449"/>
        <v/>
      </c>
      <c r="AC695" t="str">
        <f t="shared" si="450"/>
        <v/>
      </c>
      <c r="AD695" t="str">
        <f t="shared" si="451"/>
        <v/>
      </c>
      <c r="AE695" t="str">
        <f t="shared" si="452"/>
        <v/>
      </c>
      <c r="AF695" t="str">
        <f t="shared" si="453"/>
        <v/>
      </c>
      <c r="AG695" t="str">
        <f t="shared" si="454"/>
        <v/>
      </c>
      <c r="AH695" t="str">
        <f t="shared" si="455"/>
        <v/>
      </c>
      <c r="AI695" t="str">
        <f t="shared" si="456"/>
        <v/>
      </c>
      <c r="AJ695" t="str">
        <f t="shared" si="457"/>
        <v/>
      </c>
      <c r="AK695" t="str">
        <f t="shared" si="458"/>
        <v/>
      </c>
      <c r="AL695" t="str">
        <f t="shared" si="459"/>
        <v/>
      </c>
      <c r="AM695" t="str">
        <f t="shared" si="460"/>
        <v/>
      </c>
      <c r="AN695" t="str">
        <f t="shared" si="461"/>
        <v/>
      </c>
      <c r="AO695" t="str">
        <f t="shared" si="462"/>
        <v/>
      </c>
      <c r="AP695" t="str">
        <f t="shared" si="463"/>
        <v/>
      </c>
      <c r="AQ695" t="str">
        <f t="shared" si="464"/>
        <v/>
      </c>
      <c r="AR695" t="str">
        <f t="shared" si="465"/>
        <v/>
      </c>
      <c r="AS695" t="str">
        <f t="shared" si="466"/>
        <v/>
      </c>
      <c r="AT695" t="str">
        <f t="shared" si="467"/>
        <v/>
      </c>
      <c r="AU695" t="str">
        <f t="shared" si="468"/>
        <v/>
      </c>
      <c r="AV695" t="str">
        <f t="shared" si="469"/>
        <v/>
      </c>
      <c r="AW695" t="str">
        <f t="shared" si="470"/>
        <v/>
      </c>
      <c r="AX695" t="str">
        <f t="shared" si="471"/>
        <v/>
      </c>
      <c r="AY695" t="str">
        <f t="shared" si="472"/>
        <v/>
      </c>
      <c r="AZ695" t="str">
        <f>IF(OR($A695="",$A695&lt;&gt;Ficha!$C$4),"",COUNTIF($A$2:$A695,Ficha!$C$4))</f>
        <v/>
      </c>
    </row>
    <row r="696" spans="1:52">
      <c r="A696" s="7" t="str">
        <f>IF(INDEX(Banco!$A:$A,ROW())="","",INDEX(Banco!$A:$A,ROW()))</f>
        <v/>
      </c>
      <c r="B696" s="7" t="str">
        <f>IF(INDEX(Banco!$B:$B,ROW())="","",INDEX(Banco!$B:$B,ROW()))</f>
        <v/>
      </c>
      <c r="C696" s="7" t="str">
        <f>IF(INDEX(Banco!$C:$C,ROW())="","",INDEX(Banco!$C:$C,ROW()))</f>
        <v/>
      </c>
      <c r="D696" s="8" t="str">
        <f>IF(INDEX(Banco!$D:$D,ROW())="","",INDEX(Banco!$D:$D,ROW()))</f>
        <v/>
      </c>
      <c r="E696" s="8" t="str">
        <f>IF(INDEX(Banco!$E:$E,ROW())="","",INDEX(Banco!$E:$E,ROW()))</f>
        <v/>
      </c>
      <c r="F696" s="9" t="str">
        <f>IF(INDEX(Banco!$F:$F,ROW())="","",INDEX(Banco!$F:$F,ROW()))</f>
        <v/>
      </c>
      <c r="G696" s="9" t="str">
        <f>IF(INDEX(Banco!$G:$G,ROW())="","",INDEX(Banco!$G:$G,ROW()))</f>
        <v/>
      </c>
      <c r="H696" s="7" t="str">
        <f>IF(INDEX(Banco!$H:$H,ROW())="","",INDEX(Banco!$H:$H,ROW()))</f>
        <v/>
      </c>
      <c r="I696" t="str">
        <f t="shared" si="430"/>
        <v/>
      </c>
      <c r="J696" s="10" t="str">
        <f t="shared" si="431"/>
        <v/>
      </c>
      <c r="K696" s="11" t="str">
        <f t="shared" si="432"/>
        <v>—</v>
      </c>
      <c r="L696" t="str">
        <f t="shared" si="433"/>
        <v/>
      </c>
      <c r="M696" s="11" t="str">
        <f t="shared" si="434"/>
        <v>—</v>
      </c>
      <c r="N696" t="str">
        <f t="shared" si="435"/>
        <v/>
      </c>
      <c r="O696" s="11" t="str">
        <f t="shared" si="436"/>
        <v>—</v>
      </c>
      <c r="P696" t="str">
        <f t="shared" si="437"/>
        <v/>
      </c>
      <c r="Q696" s="11" t="str">
        <f t="shared" si="438"/>
        <v>—</v>
      </c>
      <c r="R696" t="str">
        <f t="shared" si="439"/>
        <v/>
      </c>
      <c r="S696" t="str">
        <f t="shared" si="440"/>
        <v/>
      </c>
      <c r="T696" t="str">
        <f t="shared" si="441"/>
        <v/>
      </c>
      <c r="U696" t="str">
        <f t="shared" si="442"/>
        <v/>
      </c>
      <c r="V696" t="str">
        <f t="shared" si="443"/>
        <v/>
      </c>
      <c r="W696" t="str">
        <f t="shared" si="444"/>
        <v/>
      </c>
      <c r="X696" t="str">
        <f t="shared" si="445"/>
        <v/>
      </c>
      <c r="Y696" t="str">
        <f t="shared" si="446"/>
        <v/>
      </c>
      <c r="Z696" t="str">
        <f t="shared" si="447"/>
        <v/>
      </c>
      <c r="AA696" t="str">
        <f t="shared" si="448"/>
        <v/>
      </c>
      <c r="AB696" t="str">
        <f t="shared" si="449"/>
        <v/>
      </c>
      <c r="AC696" t="str">
        <f t="shared" si="450"/>
        <v/>
      </c>
      <c r="AD696" t="str">
        <f t="shared" si="451"/>
        <v/>
      </c>
      <c r="AE696" t="str">
        <f t="shared" si="452"/>
        <v/>
      </c>
      <c r="AF696" t="str">
        <f t="shared" si="453"/>
        <v/>
      </c>
      <c r="AG696" t="str">
        <f t="shared" si="454"/>
        <v/>
      </c>
      <c r="AH696" t="str">
        <f t="shared" si="455"/>
        <v/>
      </c>
      <c r="AI696" t="str">
        <f t="shared" si="456"/>
        <v/>
      </c>
      <c r="AJ696" t="str">
        <f t="shared" si="457"/>
        <v/>
      </c>
      <c r="AK696" t="str">
        <f t="shared" si="458"/>
        <v/>
      </c>
      <c r="AL696" t="str">
        <f t="shared" si="459"/>
        <v/>
      </c>
      <c r="AM696" t="str">
        <f t="shared" si="460"/>
        <v/>
      </c>
      <c r="AN696" t="str">
        <f t="shared" si="461"/>
        <v/>
      </c>
      <c r="AO696" t="str">
        <f t="shared" si="462"/>
        <v/>
      </c>
      <c r="AP696" t="str">
        <f t="shared" si="463"/>
        <v/>
      </c>
      <c r="AQ696" t="str">
        <f t="shared" si="464"/>
        <v/>
      </c>
      <c r="AR696" t="str">
        <f t="shared" si="465"/>
        <v/>
      </c>
      <c r="AS696" t="str">
        <f t="shared" si="466"/>
        <v/>
      </c>
      <c r="AT696" t="str">
        <f t="shared" si="467"/>
        <v/>
      </c>
      <c r="AU696" t="str">
        <f t="shared" si="468"/>
        <v/>
      </c>
      <c r="AV696" t="str">
        <f t="shared" si="469"/>
        <v/>
      </c>
      <c r="AW696" t="str">
        <f t="shared" si="470"/>
        <v/>
      </c>
      <c r="AX696" t="str">
        <f t="shared" si="471"/>
        <v/>
      </c>
      <c r="AY696" t="str">
        <f t="shared" si="472"/>
        <v/>
      </c>
      <c r="AZ696" t="str">
        <f>IF(OR($A696="",$A696&lt;&gt;Ficha!$C$4),"",COUNTIF($A$2:$A696,Ficha!$C$4))</f>
        <v/>
      </c>
    </row>
    <row r="697" spans="1:52">
      <c r="A697" s="7" t="str">
        <f>IF(INDEX(Banco!$A:$A,ROW())="","",INDEX(Banco!$A:$A,ROW()))</f>
        <v/>
      </c>
      <c r="B697" s="7" t="str">
        <f>IF(INDEX(Banco!$B:$B,ROW())="","",INDEX(Banco!$B:$B,ROW()))</f>
        <v/>
      </c>
      <c r="C697" s="7" t="str">
        <f>IF(INDEX(Banco!$C:$C,ROW())="","",INDEX(Banco!$C:$C,ROW()))</f>
        <v/>
      </c>
      <c r="D697" s="8" t="str">
        <f>IF(INDEX(Banco!$D:$D,ROW())="","",INDEX(Banco!$D:$D,ROW()))</f>
        <v/>
      </c>
      <c r="E697" s="8" t="str">
        <f>IF(INDEX(Banco!$E:$E,ROW())="","",INDEX(Banco!$E:$E,ROW()))</f>
        <v/>
      </c>
      <c r="F697" s="9" t="str">
        <f>IF(INDEX(Banco!$F:$F,ROW())="","",INDEX(Banco!$F:$F,ROW()))</f>
        <v/>
      </c>
      <c r="G697" s="9" t="str">
        <f>IF(INDEX(Banco!$G:$G,ROW())="","",INDEX(Banco!$G:$G,ROW()))</f>
        <v/>
      </c>
      <c r="H697" s="7" t="str">
        <f>IF(INDEX(Banco!$H:$H,ROW())="","",INDEX(Banco!$H:$H,ROW()))</f>
        <v/>
      </c>
      <c r="I697" t="str">
        <f t="shared" si="430"/>
        <v/>
      </c>
      <c r="J697" s="10" t="str">
        <f t="shared" si="431"/>
        <v/>
      </c>
      <c r="K697" s="11" t="str">
        <f t="shared" si="432"/>
        <v>—</v>
      </c>
      <c r="L697" t="str">
        <f t="shared" si="433"/>
        <v/>
      </c>
      <c r="M697" s="11" t="str">
        <f t="shared" si="434"/>
        <v>—</v>
      </c>
      <c r="N697" t="str">
        <f t="shared" si="435"/>
        <v/>
      </c>
      <c r="O697" s="11" t="str">
        <f t="shared" si="436"/>
        <v>—</v>
      </c>
      <c r="P697" t="str">
        <f t="shared" si="437"/>
        <v/>
      </c>
      <c r="Q697" s="11" t="str">
        <f t="shared" si="438"/>
        <v>—</v>
      </c>
      <c r="R697" t="str">
        <f t="shared" si="439"/>
        <v/>
      </c>
      <c r="S697" t="str">
        <f t="shared" si="440"/>
        <v/>
      </c>
      <c r="T697" t="str">
        <f t="shared" si="441"/>
        <v/>
      </c>
      <c r="U697" t="str">
        <f t="shared" si="442"/>
        <v/>
      </c>
      <c r="V697" t="str">
        <f t="shared" si="443"/>
        <v/>
      </c>
      <c r="W697" t="str">
        <f t="shared" si="444"/>
        <v/>
      </c>
      <c r="X697" t="str">
        <f t="shared" si="445"/>
        <v/>
      </c>
      <c r="Y697" t="str">
        <f t="shared" si="446"/>
        <v/>
      </c>
      <c r="Z697" t="str">
        <f t="shared" si="447"/>
        <v/>
      </c>
      <c r="AA697" t="str">
        <f t="shared" si="448"/>
        <v/>
      </c>
      <c r="AB697" t="str">
        <f t="shared" si="449"/>
        <v/>
      </c>
      <c r="AC697" t="str">
        <f t="shared" si="450"/>
        <v/>
      </c>
      <c r="AD697" t="str">
        <f t="shared" si="451"/>
        <v/>
      </c>
      <c r="AE697" t="str">
        <f t="shared" si="452"/>
        <v/>
      </c>
      <c r="AF697" t="str">
        <f t="shared" si="453"/>
        <v/>
      </c>
      <c r="AG697" t="str">
        <f t="shared" si="454"/>
        <v/>
      </c>
      <c r="AH697" t="str">
        <f t="shared" si="455"/>
        <v/>
      </c>
      <c r="AI697" t="str">
        <f t="shared" si="456"/>
        <v/>
      </c>
      <c r="AJ697" t="str">
        <f t="shared" si="457"/>
        <v/>
      </c>
      <c r="AK697" t="str">
        <f t="shared" si="458"/>
        <v/>
      </c>
      <c r="AL697" t="str">
        <f t="shared" si="459"/>
        <v/>
      </c>
      <c r="AM697" t="str">
        <f t="shared" si="460"/>
        <v/>
      </c>
      <c r="AN697" t="str">
        <f t="shared" si="461"/>
        <v/>
      </c>
      <c r="AO697" t="str">
        <f t="shared" si="462"/>
        <v/>
      </c>
      <c r="AP697" t="str">
        <f t="shared" si="463"/>
        <v/>
      </c>
      <c r="AQ697" t="str">
        <f t="shared" si="464"/>
        <v/>
      </c>
      <c r="AR697" t="str">
        <f t="shared" si="465"/>
        <v/>
      </c>
      <c r="AS697" t="str">
        <f t="shared" si="466"/>
        <v/>
      </c>
      <c r="AT697" t="str">
        <f t="shared" si="467"/>
        <v/>
      </c>
      <c r="AU697" t="str">
        <f t="shared" si="468"/>
        <v/>
      </c>
      <c r="AV697" t="str">
        <f t="shared" si="469"/>
        <v/>
      </c>
      <c r="AW697" t="str">
        <f t="shared" si="470"/>
        <v/>
      </c>
      <c r="AX697" t="str">
        <f t="shared" si="471"/>
        <v/>
      </c>
      <c r="AY697" t="str">
        <f t="shared" si="472"/>
        <v/>
      </c>
      <c r="AZ697" t="str">
        <f>IF(OR($A697="",$A697&lt;&gt;Ficha!$C$4),"",COUNTIF($A$2:$A697,Ficha!$C$4))</f>
        <v/>
      </c>
    </row>
    <row r="698" spans="1:52">
      <c r="A698" s="7" t="str">
        <f>IF(INDEX(Banco!$A:$A,ROW())="","",INDEX(Banco!$A:$A,ROW()))</f>
        <v/>
      </c>
      <c r="B698" s="7" t="str">
        <f>IF(INDEX(Banco!$B:$B,ROW())="","",INDEX(Banco!$B:$B,ROW()))</f>
        <v/>
      </c>
      <c r="C698" s="7" t="str">
        <f>IF(INDEX(Banco!$C:$C,ROW())="","",INDEX(Banco!$C:$C,ROW()))</f>
        <v/>
      </c>
      <c r="D698" s="8" t="str">
        <f>IF(INDEX(Banco!$D:$D,ROW())="","",INDEX(Banco!$D:$D,ROW()))</f>
        <v/>
      </c>
      <c r="E698" s="8" t="str">
        <f>IF(INDEX(Banco!$E:$E,ROW())="","",INDEX(Banco!$E:$E,ROW()))</f>
        <v/>
      </c>
      <c r="F698" s="9" t="str">
        <f>IF(INDEX(Banco!$F:$F,ROW())="","",INDEX(Banco!$F:$F,ROW()))</f>
        <v/>
      </c>
      <c r="G698" s="9" t="str">
        <f>IF(INDEX(Banco!$G:$G,ROW())="","",INDEX(Banco!$G:$G,ROW()))</f>
        <v/>
      </c>
      <c r="H698" s="7" t="str">
        <f>IF(INDEX(Banco!$H:$H,ROW())="","",INDEX(Banco!$H:$H,ROW()))</f>
        <v/>
      </c>
      <c r="I698" t="str">
        <f t="shared" si="430"/>
        <v/>
      </c>
      <c r="J698" s="10" t="str">
        <f t="shared" si="431"/>
        <v/>
      </c>
      <c r="K698" s="11" t="str">
        <f t="shared" si="432"/>
        <v>—</v>
      </c>
      <c r="L698" t="str">
        <f t="shared" si="433"/>
        <v/>
      </c>
      <c r="M698" s="11" t="str">
        <f t="shared" si="434"/>
        <v>—</v>
      </c>
      <c r="N698" t="str">
        <f t="shared" si="435"/>
        <v/>
      </c>
      <c r="O698" s="11" t="str">
        <f t="shared" si="436"/>
        <v>—</v>
      </c>
      <c r="P698" t="str">
        <f t="shared" si="437"/>
        <v/>
      </c>
      <c r="Q698" s="11" t="str">
        <f t="shared" si="438"/>
        <v>—</v>
      </c>
      <c r="R698" t="str">
        <f t="shared" si="439"/>
        <v/>
      </c>
      <c r="S698" t="str">
        <f t="shared" si="440"/>
        <v/>
      </c>
      <c r="T698" t="str">
        <f t="shared" si="441"/>
        <v/>
      </c>
      <c r="U698" t="str">
        <f t="shared" si="442"/>
        <v/>
      </c>
      <c r="V698" t="str">
        <f t="shared" si="443"/>
        <v/>
      </c>
      <c r="W698" t="str">
        <f t="shared" si="444"/>
        <v/>
      </c>
      <c r="X698" t="str">
        <f t="shared" si="445"/>
        <v/>
      </c>
      <c r="Y698" t="str">
        <f t="shared" si="446"/>
        <v/>
      </c>
      <c r="Z698" t="str">
        <f t="shared" si="447"/>
        <v/>
      </c>
      <c r="AA698" t="str">
        <f t="shared" si="448"/>
        <v/>
      </c>
      <c r="AB698" t="str">
        <f t="shared" si="449"/>
        <v/>
      </c>
      <c r="AC698" t="str">
        <f t="shared" si="450"/>
        <v/>
      </c>
      <c r="AD698" t="str">
        <f t="shared" si="451"/>
        <v/>
      </c>
      <c r="AE698" t="str">
        <f t="shared" si="452"/>
        <v/>
      </c>
      <c r="AF698" t="str">
        <f t="shared" si="453"/>
        <v/>
      </c>
      <c r="AG698" t="str">
        <f t="shared" si="454"/>
        <v/>
      </c>
      <c r="AH698" t="str">
        <f t="shared" si="455"/>
        <v/>
      </c>
      <c r="AI698" t="str">
        <f t="shared" si="456"/>
        <v/>
      </c>
      <c r="AJ698" t="str">
        <f t="shared" si="457"/>
        <v/>
      </c>
      <c r="AK698" t="str">
        <f t="shared" si="458"/>
        <v/>
      </c>
      <c r="AL698" t="str">
        <f t="shared" si="459"/>
        <v/>
      </c>
      <c r="AM698" t="str">
        <f t="shared" si="460"/>
        <v/>
      </c>
      <c r="AN698" t="str">
        <f t="shared" si="461"/>
        <v/>
      </c>
      <c r="AO698" t="str">
        <f t="shared" si="462"/>
        <v/>
      </c>
      <c r="AP698" t="str">
        <f t="shared" si="463"/>
        <v/>
      </c>
      <c r="AQ698" t="str">
        <f t="shared" si="464"/>
        <v/>
      </c>
      <c r="AR698" t="str">
        <f t="shared" si="465"/>
        <v/>
      </c>
      <c r="AS698" t="str">
        <f t="shared" si="466"/>
        <v/>
      </c>
      <c r="AT698" t="str">
        <f t="shared" si="467"/>
        <v/>
      </c>
      <c r="AU698" t="str">
        <f t="shared" si="468"/>
        <v/>
      </c>
      <c r="AV698" t="str">
        <f t="shared" si="469"/>
        <v/>
      </c>
      <c r="AW698" t="str">
        <f t="shared" si="470"/>
        <v/>
      </c>
      <c r="AX698" t="str">
        <f t="shared" si="471"/>
        <v/>
      </c>
      <c r="AY698" t="str">
        <f t="shared" si="472"/>
        <v/>
      </c>
      <c r="AZ698" t="str">
        <f>IF(OR($A698="",$A698&lt;&gt;Ficha!$C$4),"",COUNTIF($A$2:$A698,Ficha!$C$4))</f>
        <v/>
      </c>
    </row>
    <row r="699" spans="1:52">
      <c r="A699" s="7" t="str">
        <f>IF(INDEX(Banco!$A:$A,ROW())="","",INDEX(Banco!$A:$A,ROW()))</f>
        <v/>
      </c>
      <c r="B699" s="7" t="str">
        <f>IF(INDEX(Banco!$B:$B,ROW())="","",INDEX(Banco!$B:$B,ROW()))</f>
        <v/>
      </c>
      <c r="C699" s="7" t="str">
        <f>IF(INDEX(Banco!$C:$C,ROW())="","",INDEX(Banco!$C:$C,ROW()))</f>
        <v/>
      </c>
      <c r="D699" s="8" t="str">
        <f>IF(INDEX(Banco!$D:$D,ROW())="","",INDEX(Banco!$D:$D,ROW()))</f>
        <v/>
      </c>
      <c r="E699" s="8" t="str">
        <f>IF(INDEX(Banco!$E:$E,ROW())="","",INDEX(Banco!$E:$E,ROW()))</f>
        <v/>
      </c>
      <c r="F699" s="9" t="str">
        <f>IF(INDEX(Banco!$F:$F,ROW())="","",INDEX(Banco!$F:$F,ROW()))</f>
        <v/>
      </c>
      <c r="G699" s="9" t="str">
        <f>IF(INDEX(Banco!$G:$G,ROW())="","",INDEX(Banco!$G:$G,ROW()))</f>
        <v/>
      </c>
      <c r="H699" s="7" t="str">
        <f>IF(INDEX(Banco!$H:$H,ROW())="","",INDEX(Banco!$H:$H,ROW()))</f>
        <v/>
      </c>
      <c r="I699" t="str">
        <f t="shared" si="430"/>
        <v/>
      </c>
      <c r="J699" s="10" t="str">
        <f t="shared" si="431"/>
        <v/>
      </c>
      <c r="K699" s="11" t="str">
        <f t="shared" si="432"/>
        <v>—</v>
      </c>
      <c r="L699" t="str">
        <f t="shared" si="433"/>
        <v/>
      </c>
      <c r="M699" s="11" t="str">
        <f t="shared" si="434"/>
        <v>—</v>
      </c>
      <c r="N699" t="str">
        <f t="shared" si="435"/>
        <v/>
      </c>
      <c r="O699" s="11" t="str">
        <f t="shared" si="436"/>
        <v>—</v>
      </c>
      <c r="P699" t="str">
        <f t="shared" si="437"/>
        <v/>
      </c>
      <c r="Q699" s="11" t="str">
        <f t="shared" si="438"/>
        <v>—</v>
      </c>
      <c r="R699" t="str">
        <f t="shared" si="439"/>
        <v/>
      </c>
      <c r="S699" t="str">
        <f t="shared" si="440"/>
        <v/>
      </c>
      <c r="T699" t="str">
        <f t="shared" si="441"/>
        <v/>
      </c>
      <c r="U699" t="str">
        <f t="shared" si="442"/>
        <v/>
      </c>
      <c r="V699" t="str">
        <f t="shared" si="443"/>
        <v/>
      </c>
      <c r="W699" t="str">
        <f t="shared" si="444"/>
        <v/>
      </c>
      <c r="X699" t="str">
        <f t="shared" si="445"/>
        <v/>
      </c>
      <c r="Y699" t="str">
        <f t="shared" si="446"/>
        <v/>
      </c>
      <c r="Z699" t="str">
        <f t="shared" si="447"/>
        <v/>
      </c>
      <c r="AA699" t="str">
        <f t="shared" si="448"/>
        <v/>
      </c>
      <c r="AB699" t="str">
        <f t="shared" si="449"/>
        <v/>
      </c>
      <c r="AC699" t="str">
        <f t="shared" si="450"/>
        <v/>
      </c>
      <c r="AD699" t="str">
        <f t="shared" si="451"/>
        <v/>
      </c>
      <c r="AE699" t="str">
        <f t="shared" si="452"/>
        <v/>
      </c>
      <c r="AF699" t="str">
        <f t="shared" si="453"/>
        <v/>
      </c>
      <c r="AG699" t="str">
        <f t="shared" si="454"/>
        <v/>
      </c>
      <c r="AH699" t="str">
        <f t="shared" si="455"/>
        <v/>
      </c>
      <c r="AI699" t="str">
        <f t="shared" si="456"/>
        <v/>
      </c>
      <c r="AJ699" t="str">
        <f t="shared" si="457"/>
        <v/>
      </c>
      <c r="AK699" t="str">
        <f t="shared" si="458"/>
        <v/>
      </c>
      <c r="AL699" t="str">
        <f t="shared" si="459"/>
        <v/>
      </c>
      <c r="AM699" t="str">
        <f t="shared" si="460"/>
        <v/>
      </c>
      <c r="AN699" t="str">
        <f t="shared" si="461"/>
        <v/>
      </c>
      <c r="AO699" t="str">
        <f t="shared" si="462"/>
        <v/>
      </c>
      <c r="AP699" t="str">
        <f t="shared" si="463"/>
        <v/>
      </c>
      <c r="AQ699" t="str">
        <f t="shared" si="464"/>
        <v/>
      </c>
      <c r="AR699" t="str">
        <f t="shared" si="465"/>
        <v/>
      </c>
      <c r="AS699" t="str">
        <f t="shared" si="466"/>
        <v/>
      </c>
      <c r="AT699" t="str">
        <f t="shared" si="467"/>
        <v/>
      </c>
      <c r="AU699" t="str">
        <f t="shared" si="468"/>
        <v/>
      </c>
      <c r="AV699" t="str">
        <f t="shared" si="469"/>
        <v/>
      </c>
      <c r="AW699" t="str">
        <f t="shared" si="470"/>
        <v/>
      </c>
      <c r="AX699" t="str">
        <f t="shared" si="471"/>
        <v/>
      </c>
      <c r="AY699" t="str">
        <f t="shared" si="472"/>
        <v/>
      </c>
      <c r="AZ699" t="str">
        <f>IF(OR($A699="",$A699&lt;&gt;Ficha!$C$4),"",COUNTIF($A$2:$A699,Ficha!$C$4))</f>
        <v/>
      </c>
    </row>
    <row r="700" spans="1:52">
      <c r="A700" s="7" t="str">
        <f>IF(INDEX(Banco!$A:$A,ROW())="","",INDEX(Banco!$A:$A,ROW()))</f>
        <v/>
      </c>
      <c r="B700" s="7" t="str">
        <f>IF(INDEX(Banco!$B:$B,ROW())="","",INDEX(Banco!$B:$B,ROW()))</f>
        <v/>
      </c>
      <c r="C700" s="7" t="str">
        <f>IF(INDEX(Banco!$C:$C,ROW())="","",INDEX(Banco!$C:$C,ROW()))</f>
        <v/>
      </c>
      <c r="D700" s="8" t="str">
        <f>IF(INDEX(Banco!$D:$D,ROW())="","",INDEX(Banco!$D:$D,ROW()))</f>
        <v/>
      </c>
      <c r="E700" s="8" t="str">
        <f>IF(INDEX(Banco!$E:$E,ROW())="","",INDEX(Banco!$E:$E,ROW()))</f>
        <v/>
      </c>
      <c r="F700" s="9" t="str">
        <f>IF(INDEX(Banco!$F:$F,ROW())="","",INDEX(Banco!$F:$F,ROW()))</f>
        <v/>
      </c>
      <c r="G700" s="9" t="str">
        <f>IF(INDEX(Banco!$G:$G,ROW())="","",INDEX(Banco!$G:$G,ROW()))</f>
        <v/>
      </c>
      <c r="H700" s="7" t="str">
        <f>IF(INDEX(Banco!$H:$H,ROW())="","",INDEX(Banco!$H:$H,ROW()))</f>
        <v/>
      </c>
      <c r="I700" t="str">
        <f t="shared" si="430"/>
        <v/>
      </c>
      <c r="J700" s="10" t="str">
        <f t="shared" si="431"/>
        <v/>
      </c>
      <c r="K700" s="11" t="str">
        <f t="shared" si="432"/>
        <v>—</v>
      </c>
      <c r="L700" t="str">
        <f t="shared" si="433"/>
        <v/>
      </c>
      <c r="M700" s="11" t="str">
        <f t="shared" si="434"/>
        <v>—</v>
      </c>
      <c r="N700" t="str">
        <f t="shared" si="435"/>
        <v/>
      </c>
      <c r="O700" s="11" t="str">
        <f t="shared" si="436"/>
        <v>—</v>
      </c>
      <c r="P700" t="str">
        <f t="shared" si="437"/>
        <v/>
      </c>
      <c r="Q700" s="11" t="str">
        <f t="shared" si="438"/>
        <v>—</v>
      </c>
      <c r="R700" t="str">
        <f t="shared" si="439"/>
        <v/>
      </c>
      <c r="S700" t="str">
        <f t="shared" si="440"/>
        <v/>
      </c>
      <c r="T700" t="str">
        <f t="shared" si="441"/>
        <v/>
      </c>
      <c r="U700" t="str">
        <f t="shared" si="442"/>
        <v/>
      </c>
      <c r="V700" t="str">
        <f t="shared" si="443"/>
        <v/>
      </c>
      <c r="W700" t="str">
        <f t="shared" si="444"/>
        <v/>
      </c>
      <c r="X700" t="str">
        <f t="shared" si="445"/>
        <v/>
      </c>
      <c r="Y700" t="str">
        <f t="shared" si="446"/>
        <v/>
      </c>
      <c r="Z700" t="str">
        <f t="shared" si="447"/>
        <v/>
      </c>
      <c r="AA700" t="str">
        <f t="shared" si="448"/>
        <v/>
      </c>
      <c r="AB700" t="str">
        <f t="shared" si="449"/>
        <v/>
      </c>
      <c r="AC700" t="str">
        <f t="shared" si="450"/>
        <v/>
      </c>
      <c r="AD700" t="str">
        <f t="shared" si="451"/>
        <v/>
      </c>
      <c r="AE700" t="str">
        <f t="shared" si="452"/>
        <v/>
      </c>
      <c r="AF700" t="str">
        <f t="shared" si="453"/>
        <v/>
      </c>
      <c r="AG700" t="str">
        <f t="shared" si="454"/>
        <v/>
      </c>
      <c r="AH700" t="str">
        <f t="shared" si="455"/>
        <v/>
      </c>
      <c r="AI700" t="str">
        <f t="shared" si="456"/>
        <v/>
      </c>
      <c r="AJ700" t="str">
        <f t="shared" si="457"/>
        <v/>
      </c>
      <c r="AK700" t="str">
        <f t="shared" si="458"/>
        <v/>
      </c>
      <c r="AL700" t="str">
        <f t="shared" si="459"/>
        <v/>
      </c>
      <c r="AM700" t="str">
        <f t="shared" si="460"/>
        <v/>
      </c>
      <c r="AN700" t="str">
        <f t="shared" si="461"/>
        <v/>
      </c>
      <c r="AO700" t="str">
        <f t="shared" si="462"/>
        <v/>
      </c>
      <c r="AP700" t="str">
        <f t="shared" si="463"/>
        <v/>
      </c>
      <c r="AQ700" t="str">
        <f t="shared" si="464"/>
        <v/>
      </c>
      <c r="AR700" t="str">
        <f t="shared" si="465"/>
        <v/>
      </c>
      <c r="AS700" t="str">
        <f t="shared" si="466"/>
        <v/>
      </c>
      <c r="AT700" t="str">
        <f t="shared" si="467"/>
        <v/>
      </c>
      <c r="AU700" t="str">
        <f t="shared" si="468"/>
        <v/>
      </c>
      <c r="AV700" t="str">
        <f t="shared" si="469"/>
        <v/>
      </c>
      <c r="AW700" t="str">
        <f t="shared" si="470"/>
        <v/>
      </c>
      <c r="AX700" t="str">
        <f t="shared" si="471"/>
        <v/>
      </c>
      <c r="AY700" t="str">
        <f t="shared" si="472"/>
        <v/>
      </c>
      <c r="AZ700" t="str">
        <f>IF(OR($A700="",$A700&lt;&gt;Ficha!$C$4),"",COUNTIF($A$2:$A700,Ficha!$C$4))</f>
        <v/>
      </c>
    </row>
    <row r="701" spans="1:52">
      <c r="A701" s="7" t="str">
        <f>IF(INDEX(Banco!$A:$A,ROW())="","",INDEX(Banco!$A:$A,ROW()))</f>
        <v/>
      </c>
      <c r="B701" s="7" t="str">
        <f>IF(INDEX(Banco!$B:$B,ROW())="","",INDEX(Banco!$B:$B,ROW()))</f>
        <v/>
      </c>
      <c r="C701" s="7" t="str">
        <f>IF(INDEX(Banco!$C:$C,ROW())="","",INDEX(Banco!$C:$C,ROW()))</f>
        <v/>
      </c>
      <c r="D701" s="8" t="str">
        <f>IF(INDEX(Banco!$D:$D,ROW())="","",INDEX(Banco!$D:$D,ROW()))</f>
        <v/>
      </c>
      <c r="E701" s="8" t="str">
        <f>IF(INDEX(Banco!$E:$E,ROW())="","",INDEX(Banco!$E:$E,ROW()))</f>
        <v/>
      </c>
      <c r="F701" s="9" t="str">
        <f>IF(INDEX(Banco!$F:$F,ROW())="","",INDEX(Banco!$F:$F,ROW()))</f>
        <v/>
      </c>
      <c r="G701" s="9" t="str">
        <f>IF(INDEX(Banco!$G:$G,ROW())="","",INDEX(Banco!$G:$G,ROW()))</f>
        <v/>
      </c>
      <c r="H701" s="7" t="str">
        <f>IF(INDEX(Banco!$H:$H,ROW())="","",INDEX(Banco!$H:$H,ROW()))</f>
        <v/>
      </c>
      <c r="I701" t="str">
        <f t="shared" si="430"/>
        <v/>
      </c>
      <c r="J701" s="10" t="str">
        <f t="shared" si="431"/>
        <v/>
      </c>
      <c r="K701" s="11" t="str">
        <f t="shared" si="432"/>
        <v>—</v>
      </c>
      <c r="L701" t="str">
        <f t="shared" si="433"/>
        <v/>
      </c>
      <c r="M701" s="11" t="str">
        <f t="shared" si="434"/>
        <v>—</v>
      </c>
      <c r="N701" t="str">
        <f t="shared" si="435"/>
        <v/>
      </c>
      <c r="O701" s="11" t="str">
        <f t="shared" si="436"/>
        <v>—</v>
      </c>
      <c r="P701" t="str">
        <f t="shared" si="437"/>
        <v/>
      </c>
      <c r="Q701" s="11" t="str">
        <f t="shared" si="438"/>
        <v>—</v>
      </c>
      <c r="R701" t="str">
        <f t="shared" si="439"/>
        <v/>
      </c>
      <c r="S701" t="str">
        <f t="shared" si="440"/>
        <v/>
      </c>
      <c r="T701" t="str">
        <f t="shared" si="441"/>
        <v/>
      </c>
      <c r="U701" t="str">
        <f t="shared" si="442"/>
        <v/>
      </c>
      <c r="V701" t="str">
        <f t="shared" si="443"/>
        <v/>
      </c>
      <c r="W701" t="str">
        <f t="shared" si="444"/>
        <v/>
      </c>
      <c r="X701" t="str">
        <f t="shared" si="445"/>
        <v/>
      </c>
      <c r="Y701" t="str">
        <f t="shared" si="446"/>
        <v/>
      </c>
      <c r="Z701" t="str">
        <f t="shared" si="447"/>
        <v/>
      </c>
      <c r="AA701" t="str">
        <f t="shared" si="448"/>
        <v/>
      </c>
      <c r="AB701" t="str">
        <f t="shared" si="449"/>
        <v/>
      </c>
      <c r="AC701" t="str">
        <f t="shared" si="450"/>
        <v/>
      </c>
      <c r="AD701" t="str">
        <f t="shared" si="451"/>
        <v/>
      </c>
      <c r="AE701" t="str">
        <f t="shared" si="452"/>
        <v/>
      </c>
      <c r="AF701" t="str">
        <f t="shared" si="453"/>
        <v/>
      </c>
      <c r="AG701" t="str">
        <f t="shared" si="454"/>
        <v/>
      </c>
      <c r="AH701" t="str">
        <f t="shared" si="455"/>
        <v/>
      </c>
      <c r="AI701" t="str">
        <f t="shared" si="456"/>
        <v/>
      </c>
      <c r="AJ701" t="str">
        <f t="shared" si="457"/>
        <v/>
      </c>
      <c r="AK701" t="str">
        <f t="shared" si="458"/>
        <v/>
      </c>
      <c r="AL701" t="str">
        <f t="shared" si="459"/>
        <v/>
      </c>
      <c r="AM701" t="str">
        <f t="shared" si="460"/>
        <v/>
      </c>
      <c r="AN701" t="str">
        <f t="shared" si="461"/>
        <v/>
      </c>
      <c r="AO701" t="str">
        <f t="shared" si="462"/>
        <v/>
      </c>
      <c r="AP701" t="str">
        <f t="shared" si="463"/>
        <v/>
      </c>
      <c r="AQ701" t="str">
        <f t="shared" si="464"/>
        <v/>
      </c>
      <c r="AR701" t="str">
        <f t="shared" si="465"/>
        <v/>
      </c>
      <c r="AS701" t="str">
        <f t="shared" si="466"/>
        <v/>
      </c>
      <c r="AT701" t="str">
        <f t="shared" si="467"/>
        <v/>
      </c>
      <c r="AU701" t="str">
        <f t="shared" si="468"/>
        <v/>
      </c>
      <c r="AV701" t="str">
        <f t="shared" si="469"/>
        <v/>
      </c>
      <c r="AW701" t="str">
        <f t="shared" si="470"/>
        <v/>
      </c>
      <c r="AX701" t="str">
        <f t="shared" si="471"/>
        <v/>
      </c>
      <c r="AY701" t="str">
        <f t="shared" si="472"/>
        <v/>
      </c>
      <c r="AZ701" t="str">
        <f>IF(OR($A701="",$A701&lt;&gt;Ficha!$C$4),"",COUNTIF($A$2:$A701,Ficha!$C$4))</f>
        <v/>
      </c>
    </row>
    <row r="702" spans="1:52">
      <c r="A702" s="7" t="str">
        <f>IF(INDEX(Banco!$A:$A,ROW())="","",INDEX(Banco!$A:$A,ROW()))</f>
        <v/>
      </c>
      <c r="B702" s="7" t="str">
        <f>IF(INDEX(Banco!$B:$B,ROW())="","",INDEX(Banco!$B:$B,ROW()))</f>
        <v/>
      </c>
      <c r="C702" s="7" t="str">
        <f>IF(INDEX(Banco!$C:$C,ROW())="","",INDEX(Banco!$C:$C,ROW()))</f>
        <v/>
      </c>
      <c r="D702" s="8" t="str">
        <f>IF(INDEX(Banco!$D:$D,ROW())="","",INDEX(Banco!$D:$D,ROW()))</f>
        <v/>
      </c>
      <c r="E702" s="8" t="str">
        <f>IF(INDEX(Banco!$E:$E,ROW())="","",INDEX(Banco!$E:$E,ROW()))</f>
        <v/>
      </c>
      <c r="F702" s="9" t="str">
        <f>IF(INDEX(Banco!$F:$F,ROW())="","",INDEX(Banco!$F:$F,ROW()))</f>
        <v/>
      </c>
      <c r="G702" s="9" t="str">
        <f>IF(INDEX(Banco!$G:$G,ROW())="","",INDEX(Banco!$G:$G,ROW()))</f>
        <v/>
      </c>
      <c r="H702" s="7" t="str">
        <f>IF(INDEX(Banco!$H:$H,ROW())="","",INDEX(Banco!$H:$H,ROW()))</f>
        <v/>
      </c>
      <c r="I702" t="str">
        <f t="shared" si="430"/>
        <v/>
      </c>
      <c r="J702" s="10" t="str">
        <f t="shared" si="431"/>
        <v/>
      </c>
      <c r="K702" s="11" t="str">
        <f t="shared" si="432"/>
        <v>—</v>
      </c>
      <c r="L702" t="str">
        <f t="shared" si="433"/>
        <v/>
      </c>
      <c r="M702" s="11" t="str">
        <f t="shared" si="434"/>
        <v>—</v>
      </c>
      <c r="N702" t="str">
        <f t="shared" si="435"/>
        <v/>
      </c>
      <c r="O702" s="11" t="str">
        <f t="shared" si="436"/>
        <v>—</v>
      </c>
      <c r="P702" t="str">
        <f t="shared" si="437"/>
        <v/>
      </c>
      <c r="Q702" s="11" t="str">
        <f t="shared" si="438"/>
        <v>—</v>
      </c>
      <c r="R702" t="str">
        <f t="shared" si="439"/>
        <v/>
      </c>
      <c r="S702" t="str">
        <f t="shared" si="440"/>
        <v/>
      </c>
      <c r="T702" t="str">
        <f t="shared" si="441"/>
        <v/>
      </c>
      <c r="U702" t="str">
        <f t="shared" si="442"/>
        <v/>
      </c>
      <c r="V702" t="str">
        <f t="shared" si="443"/>
        <v/>
      </c>
      <c r="W702" t="str">
        <f t="shared" si="444"/>
        <v/>
      </c>
      <c r="X702" t="str">
        <f t="shared" si="445"/>
        <v/>
      </c>
      <c r="Y702" t="str">
        <f t="shared" si="446"/>
        <v/>
      </c>
      <c r="Z702" t="str">
        <f t="shared" si="447"/>
        <v/>
      </c>
      <c r="AA702" t="str">
        <f t="shared" si="448"/>
        <v/>
      </c>
      <c r="AB702" t="str">
        <f t="shared" si="449"/>
        <v/>
      </c>
      <c r="AC702" t="str">
        <f t="shared" si="450"/>
        <v/>
      </c>
      <c r="AD702" t="str">
        <f t="shared" si="451"/>
        <v/>
      </c>
      <c r="AE702" t="str">
        <f t="shared" si="452"/>
        <v/>
      </c>
      <c r="AF702" t="str">
        <f t="shared" si="453"/>
        <v/>
      </c>
      <c r="AG702" t="str">
        <f t="shared" si="454"/>
        <v/>
      </c>
      <c r="AH702" t="str">
        <f t="shared" si="455"/>
        <v/>
      </c>
      <c r="AI702" t="str">
        <f t="shared" si="456"/>
        <v/>
      </c>
      <c r="AJ702" t="str">
        <f t="shared" si="457"/>
        <v/>
      </c>
      <c r="AK702" t="str">
        <f t="shared" si="458"/>
        <v/>
      </c>
      <c r="AL702" t="str">
        <f t="shared" si="459"/>
        <v/>
      </c>
      <c r="AM702" t="str">
        <f t="shared" si="460"/>
        <v/>
      </c>
      <c r="AN702" t="str">
        <f t="shared" si="461"/>
        <v/>
      </c>
      <c r="AO702" t="str">
        <f t="shared" si="462"/>
        <v/>
      </c>
      <c r="AP702" t="str">
        <f t="shared" si="463"/>
        <v/>
      </c>
      <c r="AQ702" t="str">
        <f t="shared" si="464"/>
        <v/>
      </c>
      <c r="AR702" t="str">
        <f t="shared" si="465"/>
        <v/>
      </c>
      <c r="AS702" t="str">
        <f t="shared" si="466"/>
        <v/>
      </c>
      <c r="AT702" t="str">
        <f t="shared" si="467"/>
        <v/>
      </c>
      <c r="AU702" t="str">
        <f t="shared" si="468"/>
        <v/>
      </c>
      <c r="AV702" t="str">
        <f t="shared" si="469"/>
        <v/>
      </c>
      <c r="AW702" t="str">
        <f t="shared" si="470"/>
        <v/>
      </c>
      <c r="AX702" t="str">
        <f t="shared" si="471"/>
        <v/>
      </c>
      <c r="AY702" t="str">
        <f t="shared" si="472"/>
        <v/>
      </c>
      <c r="AZ702" t="str">
        <f>IF(OR($A702="",$A702&lt;&gt;Ficha!$C$4),"",COUNTIF($A$2:$A702,Ficha!$C$4))</f>
        <v/>
      </c>
    </row>
    <row r="703" spans="1:52">
      <c r="A703" s="7" t="str">
        <f>IF(INDEX(Banco!$A:$A,ROW())="","",INDEX(Banco!$A:$A,ROW()))</f>
        <v/>
      </c>
      <c r="B703" s="7" t="str">
        <f>IF(INDEX(Banco!$B:$B,ROW())="","",INDEX(Banco!$B:$B,ROW()))</f>
        <v/>
      </c>
      <c r="C703" s="7" t="str">
        <f>IF(INDEX(Banco!$C:$C,ROW())="","",INDEX(Banco!$C:$C,ROW()))</f>
        <v/>
      </c>
      <c r="D703" s="8" t="str">
        <f>IF(INDEX(Banco!$D:$D,ROW())="","",INDEX(Banco!$D:$D,ROW()))</f>
        <v/>
      </c>
      <c r="E703" s="8" t="str">
        <f>IF(INDEX(Banco!$E:$E,ROW())="","",INDEX(Banco!$E:$E,ROW()))</f>
        <v/>
      </c>
      <c r="F703" s="9" t="str">
        <f>IF(INDEX(Banco!$F:$F,ROW())="","",INDEX(Banco!$F:$F,ROW()))</f>
        <v/>
      </c>
      <c r="G703" s="9" t="str">
        <f>IF(INDEX(Banco!$G:$G,ROW())="","",INDEX(Banco!$G:$G,ROW()))</f>
        <v/>
      </c>
      <c r="H703" s="7" t="str">
        <f>IF(INDEX(Banco!$H:$H,ROW())="","",INDEX(Banco!$H:$H,ROW()))</f>
        <v/>
      </c>
      <c r="I703" t="str">
        <f t="shared" si="430"/>
        <v/>
      </c>
      <c r="J703" s="10" t="str">
        <f t="shared" si="431"/>
        <v/>
      </c>
      <c r="K703" s="11" t="str">
        <f t="shared" si="432"/>
        <v>—</v>
      </c>
      <c r="L703" t="str">
        <f t="shared" si="433"/>
        <v/>
      </c>
      <c r="M703" s="11" t="str">
        <f t="shared" si="434"/>
        <v>—</v>
      </c>
      <c r="N703" t="str">
        <f t="shared" si="435"/>
        <v/>
      </c>
      <c r="O703" s="11" t="str">
        <f t="shared" si="436"/>
        <v>—</v>
      </c>
      <c r="P703" t="str">
        <f t="shared" si="437"/>
        <v/>
      </c>
      <c r="Q703" s="11" t="str">
        <f t="shared" si="438"/>
        <v>—</v>
      </c>
      <c r="R703" t="str">
        <f t="shared" si="439"/>
        <v/>
      </c>
      <c r="S703" t="str">
        <f t="shared" si="440"/>
        <v/>
      </c>
      <c r="T703" t="str">
        <f t="shared" si="441"/>
        <v/>
      </c>
      <c r="U703" t="str">
        <f t="shared" si="442"/>
        <v/>
      </c>
      <c r="V703" t="str">
        <f t="shared" si="443"/>
        <v/>
      </c>
      <c r="W703" t="str">
        <f t="shared" si="444"/>
        <v/>
      </c>
      <c r="X703" t="str">
        <f t="shared" si="445"/>
        <v/>
      </c>
      <c r="Y703" t="str">
        <f t="shared" si="446"/>
        <v/>
      </c>
      <c r="Z703" t="str">
        <f t="shared" si="447"/>
        <v/>
      </c>
      <c r="AA703" t="str">
        <f t="shared" si="448"/>
        <v/>
      </c>
      <c r="AB703" t="str">
        <f t="shared" si="449"/>
        <v/>
      </c>
      <c r="AC703" t="str">
        <f t="shared" si="450"/>
        <v/>
      </c>
      <c r="AD703" t="str">
        <f t="shared" si="451"/>
        <v/>
      </c>
      <c r="AE703" t="str">
        <f t="shared" si="452"/>
        <v/>
      </c>
      <c r="AF703" t="str">
        <f t="shared" si="453"/>
        <v/>
      </c>
      <c r="AG703" t="str">
        <f t="shared" si="454"/>
        <v/>
      </c>
      <c r="AH703" t="str">
        <f t="shared" si="455"/>
        <v/>
      </c>
      <c r="AI703" t="str">
        <f t="shared" si="456"/>
        <v/>
      </c>
      <c r="AJ703" t="str">
        <f t="shared" si="457"/>
        <v/>
      </c>
      <c r="AK703" t="str">
        <f t="shared" si="458"/>
        <v/>
      </c>
      <c r="AL703" t="str">
        <f t="shared" si="459"/>
        <v/>
      </c>
      <c r="AM703" t="str">
        <f t="shared" si="460"/>
        <v/>
      </c>
      <c r="AN703" t="str">
        <f t="shared" si="461"/>
        <v/>
      </c>
      <c r="AO703" t="str">
        <f t="shared" si="462"/>
        <v/>
      </c>
      <c r="AP703" t="str">
        <f t="shared" si="463"/>
        <v/>
      </c>
      <c r="AQ703" t="str">
        <f t="shared" si="464"/>
        <v/>
      </c>
      <c r="AR703" t="str">
        <f t="shared" si="465"/>
        <v/>
      </c>
      <c r="AS703" t="str">
        <f t="shared" si="466"/>
        <v/>
      </c>
      <c r="AT703" t="str">
        <f t="shared" si="467"/>
        <v/>
      </c>
      <c r="AU703" t="str">
        <f t="shared" si="468"/>
        <v/>
      </c>
      <c r="AV703" t="str">
        <f t="shared" si="469"/>
        <v/>
      </c>
      <c r="AW703" t="str">
        <f t="shared" si="470"/>
        <v/>
      </c>
      <c r="AX703" t="str">
        <f t="shared" si="471"/>
        <v/>
      </c>
      <c r="AY703" t="str">
        <f t="shared" si="472"/>
        <v/>
      </c>
      <c r="AZ703" t="str">
        <f>IF(OR($A703="",$A703&lt;&gt;Ficha!$C$4),"",COUNTIF($A$2:$A703,Ficha!$C$4))</f>
        <v/>
      </c>
    </row>
    <row r="704" spans="1:52">
      <c r="A704" s="7" t="str">
        <f>IF(INDEX(Banco!$A:$A,ROW())="","",INDEX(Banco!$A:$A,ROW()))</f>
        <v/>
      </c>
      <c r="B704" s="7" t="str">
        <f>IF(INDEX(Banco!$B:$B,ROW())="","",INDEX(Banco!$B:$B,ROW()))</f>
        <v/>
      </c>
      <c r="C704" s="7" t="str">
        <f>IF(INDEX(Banco!$C:$C,ROW())="","",INDEX(Banco!$C:$C,ROW()))</f>
        <v/>
      </c>
      <c r="D704" s="8" t="str">
        <f>IF(INDEX(Banco!$D:$D,ROW())="","",INDEX(Banco!$D:$D,ROW()))</f>
        <v/>
      </c>
      <c r="E704" s="8" t="str">
        <f>IF(INDEX(Banco!$E:$E,ROW())="","",INDEX(Banco!$E:$E,ROW()))</f>
        <v/>
      </c>
      <c r="F704" s="9" t="str">
        <f>IF(INDEX(Banco!$F:$F,ROW())="","",INDEX(Banco!$F:$F,ROW()))</f>
        <v/>
      </c>
      <c r="G704" s="9" t="str">
        <f>IF(INDEX(Banco!$G:$G,ROW())="","",INDEX(Banco!$G:$G,ROW()))</f>
        <v/>
      </c>
      <c r="H704" s="7" t="str">
        <f>IF(INDEX(Banco!$H:$H,ROW())="","",INDEX(Banco!$H:$H,ROW()))</f>
        <v/>
      </c>
      <c r="I704" t="str">
        <f t="shared" si="430"/>
        <v/>
      </c>
      <c r="J704" s="10" t="str">
        <f t="shared" si="431"/>
        <v/>
      </c>
      <c r="K704" s="11" t="str">
        <f t="shared" si="432"/>
        <v>—</v>
      </c>
      <c r="L704" t="str">
        <f t="shared" si="433"/>
        <v/>
      </c>
      <c r="M704" s="11" t="str">
        <f t="shared" si="434"/>
        <v>—</v>
      </c>
      <c r="N704" t="str">
        <f t="shared" si="435"/>
        <v/>
      </c>
      <c r="O704" s="11" t="str">
        <f t="shared" si="436"/>
        <v>—</v>
      </c>
      <c r="P704" t="str">
        <f t="shared" si="437"/>
        <v/>
      </c>
      <c r="Q704" s="11" t="str">
        <f t="shared" si="438"/>
        <v>—</v>
      </c>
      <c r="R704" t="str">
        <f t="shared" si="439"/>
        <v/>
      </c>
      <c r="S704" t="str">
        <f t="shared" si="440"/>
        <v/>
      </c>
      <c r="T704" t="str">
        <f t="shared" si="441"/>
        <v/>
      </c>
      <c r="U704" t="str">
        <f t="shared" si="442"/>
        <v/>
      </c>
      <c r="V704" t="str">
        <f t="shared" si="443"/>
        <v/>
      </c>
      <c r="W704" t="str">
        <f t="shared" si="444"/>
        <v/>
      </c>
      <c r="X704" t="str">
        <f t="shared" si="445"/>
        <v/>
      </c>
      <c r="Y704" t="str">
        <f t="shared" si="446"/>
        <v/>
      </c>
      <c r="Z704" t="str">
        <f t="shared" si="447"/>
        <v/>
      </c>
      <c r="AA704" t="str">
        <f t="shared" si="448"/>
        <v/>
      </c>
      <c r="AB704" t="str">
        <f t="shared" si="449"/>
        <v/>
      </c>
      <c r="AC704" t="str">
        <f t="shared" si="450"/>
        <v/>
      </c>
      <c r="AD704" t="str">
        <f t="shared" si="451"/>
        <v/>
      </c>
      <c r="AE704" t="str">
        <f t="shared" si="452"/>
        <v/>
      </c>
      <c r="AF704" t="str">
        <f t="shared" si="453"/>
        <v/>
      </c>
      <c r="AG704" t="str">
        <f t="shared" si="454"/>
        <v/>
      </c>
      <c r="AH704" t="str">
        <f t="shared" si="455"/>
        <v/>
      </c>
      <c r="AI704" t="str">
        <f t="shared" si="456"/>
        <v/>
      </c>
      <c r="AJ704" t="str">
        <f t="shared" si="457"/>
        <v/>
      </c>
      <c r="AK704" t="str">
        <f t="shared" si="458"/>
        <v/>
      </c>
      <c r="AL704" t="str">
        <f t="shared" si="459"/>
        <v/>
      </c>
      <c r="AM704" t="str">
        <f t="shared" si="460"/>
        <v/>
      </c>
      <c r="AN704" t="str">
        <f t="shared" si="461"/>
        <v/>
      </c>
      <c r="AO704" t="str">
        <f t="shared" si="462"/>
        <v/>
      </c>
      <c r="AP704" t="str">
        <f t="shared" si="463"/>
        <v/>
      </c>
      <c r="AQ704" t="str">
        <f t="shared" si="464"/>
        <v/>
      </c>
      <c r="AR704" t="str">
        <f t="shared" si="465"/>
        <v/>
      </c>
      <c r="AS704" t="str">
        <f t="shared" si="466"/>
        <v/>
      </c>
      <c r="AT704" t="str">
        <f t="shared" si="467"/>
        <v/>
      </c>
      <c r="AU704" t="str">
        <f t="shared" si="468"/>
        <v/>
      </c>
      <c r="AV704" t="str">
        <f t="shared" si="469"/>
        <v/>
      </c>
      <c r="AW704" t="str">
        <f t="shared" si="470"/>
        <v/>
      </c>
      <c r="AX704" t="str">
        <f t="shared" si="471"/>
        <v/>
      </c>
      <c r="AY704" t="str">
        <f t="shared" si="472"/>
        <v/>
      </c>
      <c r="AZ704" t="str">
        <f>IF(OR($A704="",$A704&lt;&gt;Ficha!$C$4),"",COUNTIF($A$2:$A704,Ficha!$C$4))</f>
        <v/>
      </c>
    </row>
    <row r="705" spans="1:52">
      <c r="A705" s="7" t="str">
        <f>IF(INDEX(Banco!$A:$A,ROW())="","",INDEX(Banco!$A:$A,ROW()))</f>
        <v/>
      </c>
      <c r="B705" s="7" t="str">
        <f>IF(INDEX(Banco!$B:$B,ROW())="","",INDEX(Banco!$B:$B,ROW()))</f>
        <v/>
      </c>
      <c r="C705" s="7" t="str">
        <f>IF(INDEX(Banco!$C:$C,ROW())="","",INDEX(Banco!$C:$C,ROW()))</f>
        <v/>
      </c>
      <c r="D705" s="8" t="str">
        <f>IF(INDEX(Banco!$D:$D,ROW())="","",INDEX(Banco!$D:$D,ROW()))</f>
        <v/>
      </c>
      <c r="E705" s="8" t="str">
        <f>IF(INDEX(Banco!$E:$E,ROW())="","",INDEX(Banco!$E:$E,ROW()))</f>
        <v/>
      </c>
      <c r="F705" s="9" t="str">
        <f>IF(INDEX(Banco!$F:$F,ROW())="","",INDEX(Banco!$F:$F,ROW()))</f>
        <v/>
      </c>
      <c r="G705" s="9" t="str">
        <f>IF(INDEX(Banco!$G:$G,ROW())="","",INDEX(Banco!$G:$G,ROW()))</f>
        <v/>
      </c>
      <c r="H705" s="7" t="str">
        <f>IF(INDEX(Banco!$H:$H,ROW())="","",INDEX(Banco!$H:$H,ROW()))</f>
        <v/>
      </c>
      <c r="I705" t="str">
        <f t="shared" si="430"/>
        <v/>
      </c>
      <c r="J705" s="10" t="str">
        <f t="shared" si="431"/>
        <v/>
      </c>
      <c r="K705" s="11" t="str">
        <f t="shared" si="432"/>
        <v>—</v>
      </c>
      <c r="L705" t="str">
        <f t="shared" si="433"/>
        <v/>
      </c>
      <c r="M705" s="11" t="str">
        <f t="shared" si="434"/>
        <v>—</v>
      </c>
      <c r="N705" t="str">
        <f t="shared" si="435"/>
        <v/>
      </c>
      <c r="O705" s="11" t="str">
        <f t="shared" si="436"/>
        <v>—</v>
      </c>
      <c r="P705" t="str">
        <f t="shared" si="437"/>
        <v/>
      </c>
      <c r="Q705" s="11" t="str">
        <f t="shared" si="438"/>
        <v>—</v>
      </c>
      <c r="R705" t="str">
        <f t="shared" si="439"/>
        <v/>
      </c>
      <c r="S705" t="str">
        <f t="shared" si="440"/>
        <v/>
      </c>
      <c r="T705" t="str">
        <f t="shared" si="441"/>
        <v/>
      </c>
      <c r="U705" t="str">
        <f t="shared" si="442"/>
        <v/>
      </c>
      <c r="V705" t="str">
        <f t="shared" si="443"/>
        <v/>
      </c>
      <c r="W705" t="str">
        <f t="shared" si="444"/>
        <v/>
      </c>
      <c r="X705" t="str">
        <f t="shared" si="445"/>
        <v/>
      </c>
      <c r="Y705" t="str">
        <f t="shared" si="446"/>
        <v/>
      </c>
      <c r="Z705" t="str">
        <f t="shared" si="447"/>
        <v/>
      </c>
      <c r="AA705" t="str">
        <f t="shared" si="448"/>
        <v/>
      </c>
      <c r="AB705" t="str">
        <f t="shared" si="449"/>
        <v/>
      </c>
      <c r="AC705" t="str">
        <f t="shared" si="450"/>
        <v/>
      </c>
      <c r="AD705" t="str">
        <f t="shared" si="451"/>
        <v/>
      </c>
      <c r="AE705" t="str">
        <f t="shared" si="452"/>
        <v/>
      </c>
      <c r="AF705" t="str">
        <f t="shared" si="453"/>
        <v/>
      </c>
      <c r="AG705" t="str">
        <f t="shared" si="454"/>
        <v/>
      </c>
      <c r="AH705" t="str">
        <f t="shared" si="455"/>
        <v/>
      </c>
      <c r="AI705" t="str">
        <f t="shared" si="456"/>
        <v/>
      </c>
      <c r="AJ705" t="str">
        <f t="shared" si="457"/>
        <v/>
      </c>
      <c r="AK705" t="str">
        <f t="shared" si="458"/>
        <v/>
      </c>
      <c r="AL705" t="str">
        <f t="shared" si="459"/>
        <v/>
      </c>
      <c r="AM705" t="str">
        <f t="shared" si="460"/>
        <v/>
      </c>
      <c r="AN705" t="str">
        <f t="shared" si="461"/>
        <v/>
      </c>
      <c r="AO705" t="str">
        <f t="shared" si="462"/>
        <v/>
      </c>
      <c r="AP705" t="str">
        <f t="shared" si="463"/>
        <v/>
      </c>
      <c r="AQ705" t="str">
        <f t="shared" si="464"/>
        <v/>
      </c>
      <c r="AR705" t="str">
        <f t="shared" si="465"/>
        <v/>
      </c>
      <c r="AS705" t="str">
        <f t="shared" si="466"/>
        <v/>
      </c>
      <c r="AT705" t="str">
        <f t="shared" si="467"/>
        <v/>
      </c>
      <c r="AU705" t="str">
        <f t="shared" si="468"/>
        <v/>
      </c>
      <c r="AV705" t="str">
        <f t="shared" si="469"/>
        <v/>
      </c>
      <c r="AW705" t="str">
        <f t="shared" si="470"/>
        <v/>
      </c>
      <c r="AX705" t="str">
        <f t="shared" si="471"/>
        <v/>
      </c>
      <c r="AY705" t="str">
        <f t="shared" si="472"/>
        <v/>
      </c>
      <c r="AZ705" t="str">
        <f>IF(OR($A705="",$A705&lt;&gt;Ficha!$C$4),"",COUNTIF($A$2:$A705,Ficha!$C$4))</f>
        <v/>
      </c>
    </row>
    <row r="706" spans="1:52">
      <c r="A706" s="7" t="str">
        <f>IF(INDEX(Banco!$A:$A,ROW())="","",INDEX(Banco!$A:$A,ROW()))</f>
        <v/>
      </c>
      <c r="B706" s="7" t="str">
        <f>IF(INDEX(Banco!$B:$B,ROW())="","",INDEX(Banco!$B:$B,ROW()))</f>
        <v/>
      </c>
      <c r="C706" s="7" t="str">
        <f>IF(INDEX(Banco!$C:$C,ROW())="","",INDEX(Banco!$C:$C,ROW()))</f>
        <v/>
      </c>
      <c r="D706" s="8" t="str">
        <f>IF(INDEX(Banco!$D:$D,ROW())="","",INDEX(Banco!$D:$D,ROW()))</f>
        <v/>
      </c>
      <c r="E706" s="8" t="str">
        <f>IF(INDEX(Banco!$E:$E,ROW())="","",INDEX(Banco!$E:$E,ROW()))</f>
        <v/>
      </c>
      <c r="F706" s="9" t="str">
        <f>IF(INDEX(Banco!$F:$F,ROW())="","",INDEX(Banco!$F:$F,ROW()))</f>
        <v/>
      </c>
      <c r="G706" s="9" t="str">
        <f>IF(INDEX(Banco!$G:$G,ROW())="","",INDEX(Banco!$G:$G,ROW()))</f>
        <v/>
      </c>
      <c r="H706" s="7" t="str">
        <f>IF(INDEX(Banco!$H:$H,ROW())="","",INDEX(Banco!$H:$H,ROW()))</f>
        <v/>
      </c>
      <c r="I706" t="str">
        <f t="shared" ref="I706:I769" si="473">IF($T706="","",INT($T706/12)&amp;"a "&amp;MOD($T706,12)&amp;"m")</f>
        <v/>
      </c>
      <c r="J706" s="10" t="str">
        <f t="shared" ref="J706:J769" si="474">IF(OR($F706="",$G706=""),"",ROUND($F706/($G706/100)^2,2))</f>
        <v/>
      </c>
      <c r="K706" s="11" t="str">
        <f t="shared" ref="K706:K769" si="475">IF(OR($S706="",$J706="",$T706="",$T706&lt;0,$T706&gt;228,$Y706=""),"—",ROUND(IF(ABS($AB706)&lt;=3,$AB706,IF($AB706&gt;3,3+($J706-$AD706)/($AD706-$AC706),-3+($J706-$AF706)/($AE706-$AF706))),2))</f>
        <v>—</v>
      </c>
      <c r="L706" t="str">
        <f t="shared" ref="L706:L769" si="476">IF(OR($K706="",$K706="—"),"",IF($T706&lt;=60,IF($K706&lt;-3,"Magreza acentuada",IF($K706&lt;-2,"Magreza",IF($K706&lt;=1,"Eutrofia",IF($K706&lt;=2,"Risco de sobrepeso",IF($K706&lt;=3,"Sobrepeso","Obesidade"))))),IF($K706&lt;-3,"Magreza acentuada",IF($K706&lt;-2,"Magreza",IF($K706&lt;=1,"Eutrofia",IF($K706&lt;=2,"Sobrepeso",IF($K706&lt;=3,"Obesidade","Obesidade grave")))))))</f>
        <v/>
      </c>
      <c r="M706" s="11" t="str">
        <f t="shared" ref="M706:M769" si="477">IF(OR($S706="",$V706="",$T706="",$T706&lt;0,$T706&gt;228,$AG706=""),"—",ROUND(IF($AG706=0,LN($V706/$AH706)/$AI706,((($V706/$AH706)^$AG706)-1)/($AG706*$AI706)),2))</f>
        <v>—</v>
      </c>
      <c r="N706" t="str">
        <f t="shared" ref="N706:N769" si="478">IF(OR($M706="",$M706="—"),"",IF($M706&lt;-3,"Muito baixa",IF($M706&lt;-2,"Baixa","Adequada")))</f>
        <v/>
      </c>
      <c r="O706" s="11" t="str">
        <f t="shared" ref="O706:O769" si="479">IF(OR($S706="",$F706="",$T706="",$T706&lt;0,$T706&gt;120,$AJ706=""),"—",ROUND(IF(ABS($AM706)&lt;=3,$AM706,IF($AM706&gt;3,3+($F706-$AO706)/($AO706-$AN706),-3+($F706-$AQ706)/($AP706-$AQ706))),2))</f>
        <v>—</v>
      </c>
      <c r="P706" t="str">
        <f t="shared" ref="P706:P769" si="480">IF(OR($O706="",$O706="—"),"",IF($O706&lt;-3,"Muito baixo",IF($O706&lt;-2,"Baixo",IF($O706&lt;=2,"Adequado","Elevado"))))</f>
        <v/>
      </c>
      <c r="Q706" s="11" t="str">
        <f t="shared" ref="Q706:Q769" si="481">IF(OR($S706="",$F706="",$T706="",$T706&lt;0,$T706&gt;60,$AR706=""),"—",ROUND(IF(ABS($AU706)&lt;=3,$AU706,IF($AU706&gt;3,3+($F706-$AW706)/($AW706-$AV706),-3+($F706-$AY706)/($AX706-$AY706))),2))</f>
        <v>—</v>
      </c>
      <c r="R706" t="str">
        <f t="shared" ref="R706:R769" si="482">IF(OR($Q706="",$Q706="—"),"",IF($Q706&lt;-3,"Magreza acentuada",IF($Q706&lt;-2,"Magreza",IF($Q706&lt;=1,"Eutrofia",IF($Q706&lt;=2,"Risco de sobrepeso",IF($Q706&lt;=3,"Sobrepeso","Obesidade"))))))</f>
        <v/>
      </c>
      <c r="S706" t="str">
        <f t="shared" ref="S706:S769" si="483">IF($C706="","",IF(UPPER(LEFT($C706,1))="M",1,IF(UPPER(LEFT($C706,1))="F",2,"")))</f>
        <v/>
      </c>
      <c r="T706" t="str">
        <f t="shared" ref="T706:T769" si="484">IF(OR($D706="",$E706=""),"",DATEDIF($D706,$E706,"m"))</f>
        <v/>
      </c>
      <c r="U706" t="str">
        <f t="shared" ref="U706:U769" si="485">IF(OR($D706="",$E706=""),"",$E706-$D706)</f>
        <v/>
      </c>
      <c r="V706" t="str">
        <f t="shared" ref="V706:V769" si="486">IF(OR($G706="",$T706=""),"",IF($T706&lt;24,IF(LEFT(LOWER($H706),4)="em p",$G706+0.7,$G706),IF(LEFT(LOWER($H706),4)="deit",$G706-0.7,$G706)))</f>
        <v/>
      </c>
      <c r="W706" t="str">
        <f t="shared" ref="W706:W769" si="487">IF(OR($S706="",$T706=""),"",$S706*1000000+IF($T706&lt;=60,$U706,$T706))</f>
        <v/>
      </c>
      <c r="X706" t="str">
        <f t="shared" ref="X706:X769" si="488">IF(OR($S706="",$V706="",$T706&gt;60,$T706=""),"",$S706*1000000+ROUND($V706*10,0))</f>
        <v/>
      </c>
      <c r="Y706" t="str">
        <f t="shared" ref="Y706:Y769" si="489">IF($W706="","",IFERROR(INDEX(IF($T706&lt;=60,imc05_l,imc519_l),MATCH($W706,IF($T706&lt;=60,imc05_k,imc519_k),1)),""))</f>
        <v/>
      </c>
      <c r="Z706" t="str">
        <f t="shared" ref="Z706:Z769" si="490">IF($W706="","",IFERROR(INDEX(IF($T706&lt;=60,imc05_m,imc519_m),MATCH($W706,IF($T706&lt;=60,imc05_k,imc519_k),1)),""))</f>
        <v/>
      </c>
      <c r="AA706" t="str">
        <f t="shared" ref="AA706:AA769" si="491">IF($W706="","",IFERROR(INDEX(IF($T706&lt;=60,imc05_s,imc519_s),MATCH($W706,IF($T706&lt;=60,imc05_k,imc519_k),1)),""))</f>
        <v/>
      </c>
      <c r="AB706" t="str">
        <f t="shared" ref="AB706:AB769" si="492">IF($Y706="","",IF($Y706=0,LN($J706/$Z706)/$AA706,((($J706/$Z706)^$Y706)-1)/($Y706*$AA706)))</f>
        <v/>
      </c>
      <c r="AC706" t="str">
        <f t="shared" ref="AC706:AC769" si="493">IF($Y706="","",IF($Y706=0,$Z706*EXP($AA706*2),$Z706*(1+$Y706*$AA706*2)^(1/$Y706)))</f>
        <v/>
      </c>
      <c r="AD706" t="str">
        <f t="shared" ref="AD706:AD769" si="494">IF($Y706="","",IF($Y706=0,$Z706*EXP($AA706*3),$Z706*(1+$Y706*$AA706*3)^(1/$Y706)))</f>
        <v/>
      </c>
      <c r="AE706" t="str">
        <f t="shared" ref="AE706:AE769" si="495">IF($Y706="","",IF($Y706=0,$Z706*EXP($AA706*-2),$Z706*(1+$Y706*$AA706*-2)^(1/$Y706)))</f>
        <v/>
      </c>
      <c r="AF706" t="str">
        <f t="shared" ref="AF706:AF769" si="496">IF($Y706="","",IF($Y706=0,$Z706*EXP($AA706*-3),$Z706*(1+$Y706*$AA706*-3)^(1/$Y706)))</f>
        <v/>
      </c>
      <c r="AG706" t="str">
        <f t="shared" ref="AG706:AG769" si="497">IF($W706="","",IFERROR(INDEX(IF($T706&lt;=60,est05_l,est519_l),MATCH($W706,IF($T706&lt;=60,est05_k,est519_k),1)),""))</f>
        <v/>
      </c>
      <c r="AH706" t="str">
        <f t="shared" ref="AH706:AH769" si="498">IF($W706="","",IFERROR(INDEX(IF($T706&lt;=60,est05_m,est519_m),MATCH($W706,IF($T706&lt;=60,est05_k,est519_k),1)),""))</f>
        <v/>
      </c>
      <c r="AI706" t="str">
        <f t="shared" ref="AI706:AI769" si="499">IF($W706="","",IFERROR(INDEX(IF($T706&lt;=60,est05_s,est519_s),MATCH($W706,IF($T706&lt;=60,est05_k,est519_k),1)),""))</f>
        <v/>
      </c>
      <c r="AJ706" t="str">
        <f t="shared" ref="AJ706:AJ769" si="500">IF($W706="","",IFERROR(INDEX(IF($T706&lt;=60,peso05_l,peso510_l),MATCH($W706,IF($T706&lt;=60,peso05_k,peso510_k),1)),""))</f>
        <v/>
      </c>
      <c r="AK706" t="str">
        <f t="shared" ref="AK706:AK769" si="501">IF($W706="","",IFERROR(INDEX(IF($T706&lt;=60,peso05_m,peso510_m),MATCH($W706,IF($T706&lt;=60,peso05_k,peso510_k),1)),""))</f>
        <v/>
      </c>
      <c r="AL706" t="str">
        <f t="shared" ref="AL706:AL769" si="502">IF($W706="","",IFERROR(INDEX(IF($T706&lt;=60,peso05_s,peso510_s),MATCH($W706,IF($T706&lt;=60,peso05_k,peso510_k),1)),""))</f>
        <v/>
      </c>
      <c r="AM706" t="str">
        <f t="shared" ref="AM706:AM769" si="503">IF($AJ706="","",IF($AJ706=0,LN($F706/$AK706)/$AL706,((($F706/$AK706)^$AJ706)-1)/($AJ706*$AL706)))</f>
        <v/>
      </c>
      <c r="AN706" t="str">
        <f t="shared" ref="AN706:AN769" si="504">IF($AJ706="","",IF($AJ706=0,$AK706*EXP($AL706*2),$AK706*(1+$AJ706*$AL706*2)^(1/$AJ706)))</f>
        <v/>
      </c>
      <c r="AO706" t="str">
        <f t="shared" ref="AO706:AO769" si="505">IF($AJ706="","",IF($AJ706=0,$AK706*EXP($AL706*3),$AK706*(1+$AJ706*$AL706*3)^(1/$AJ706)))</f>
        <v/>
      </c>
      <c r="AP706" t="str">
        <f t="shared" ref="AP706:AP769" si="506">IF($AJ706="","",IF($AJ706=0,$AK706*EXP($AL706*-2),$AK706*(1+$AJ706*$AL706*-2)^(1/$AJ706)))</f>
        <v/>
      </c>
      <c r="AQ706" t="str">
        <f t="shared" ref="AQ706:AQ769" si="507">IF($AJ706="","",IF($AJ706=0,$AK706*EXP($AL706*-3),$AK706*(1+$AJ706*$AL706*-3)^(1/$AJ706)))</f>
        <v/>
      </c>
      <c r="AR706" t="str">
        <f t="shared" ref="AR706:AR769" si="508">IF(OR($X706="",$T706&gt;60),"",IFERROR(INDEX(IF($T706&lt;24,pcomp_l,palt_l),MATCH($X706,IF($T706&lt;24,pcomp_k,palt_k),1)),""))</f>
        <v/>
      </c>
      <c r="AS706" t="str">
        <f t="shared" ref="AS706:AS769" si="509">IF(OR($X706="",$T706&gt;60),"",IFERROR(INDEX(IF($T706&lt;24,pcomp_m,palt_m),MATCH($X706,IF($T706&lt;24,pcomp_k,palt_k),1)),""))</f>
        <v/>
      </c>
      <c r="AT706" t="str">
        <f t="shared" ref="AT706:AT769" si="510">IF(OR($X706="",$T706&gt;60),"",IFERROR(INDEX(IF($T706&lt;24,pcomp_s,palt_s),MATCH($X706,IF($T706&lt;24,pcomp_k,palt_k),1)),""))</f>
        <v/>
      </c>
      <c r="AU706" t="str">
        <f t="shared" ref="AU706:AU769" si="511">IF($AR706="","",IF($AR706=0,LN($F706/$AS706)/$AT706,((($F706/$AS706)^$AR706)-1)/($AR706*$AT706)))</f>
        <v/>
      </c>
      <c r="AV706" t="str">
        <f t="shared" ref="AV706:AV769" si="512">IF($AR706="","",IF($AR706=0,$AS706*EXP($AT706*2),$AS706*(1+$AR706*$AT706*2)^(1/$AR706)))</f>
        <v/>
      </c>
      <c r="AW706" t="str">
        <f t="shared" ref="AW706:AW769" si="513">IF($AR706="","",IF($AR706=0,$AS706*EXP($AT706*3),$AS706*(1+$AR706*$AT706*3)^(1/$AR706)))</f>
        <v/>
      </c>
      <c r="AX706" t="str">
        <f t="shared" ref="AX706:AX769" si="514">IF($AR706="","",IF($AR706=0,$AS706*EXP($AT706*-2),$AS706*(1+$AR706*$AT706*-2)^(1/$AR706)))</f>
        <v/>
      </c>
      <c r="AY706" t="str">
        <f t="shared" ref="AY706:AY769" si="515">IF($AR706="","",IF($AR706=0,$AS706*EXP($AT706*-3),$AS706*(1+$AR706*$AT706*-3)^(1/$AR706)))</f>
        <v/>
      </c>
      <c r="AZ706" t="str">
        <f>IF(OR($A706="",$A706&lt;&gt;Ficha!$C$4),"",COUNTIF($A$2:$A706,Ficha!$C$4))</f>
        <v/>
      </c>
    </row>
    <row r="707" spans="1:52">
      <c r="A707" s="7" t="str">
        <f>IF(INDEX(Banco!$A:$A,ROW())="","",INDEX(Banco!$A:$A,ROW()))</f>
        <v/>
      </c>
      <c r="B707" s="7" t="str">
        <f>IF(INDEX(Banco!$B:$B,ROW())="","",INDEX(Banco!$B:$B,ROW()))</f>
        <v/>
      </c>
      <c r="C707" s="7" t="str">
        <f>IF(INDEX(Banco!$C:$C,ROW())="","",INDEX(Banco!$C:$C,ROW()))</f>
        <v/>
      </c>
      <c r="D707" s="8" t="str">
        <f>IF(INDEX(Banco!$D:$D,ROW())="","",INDEX(Banco!$D:$D,ROW()))</f>
        <v/>
      </c>
      <c r="E707" s="8" t="str">
        <f>IF(INDEX(Banco!$E:$E,ROW())="","",INDEX(Banco!$E:$E,ROW()))</f>
        <v/>
      </c>
      <c r="F707" s="9" t="str">
        <f>IF(INDEX(Banco!$F:$F,ROW())="","",INDEX(Banco!$F:$F,ROW()))</f>
        <v/>
      </c>
      <c r="G707" s="9" t="str">
        <f>IF(INDEX(Banco!$G:$G,ROW())="","",INDEX(Banco!$G:$G,ROW()))</f>
        <v/>
      </c>
      <c r="H707" s="7" t="str">
        <f>IF(INDEX(Banco!$H:$H,ROW())="","",INDEX(Banco!$H:$H,ROW()))</f>
        <v/>
      </c>
      <c r="I707" t="str">
        <f t="shared" si="473"/>
        <v/>
      </c>
      <c r="J707" s="10" t="str">
        <f t="shared" si="474"/>
        <v/>
      </c>
      <c r="K707" s="11" t="str">
        <f t="shared" si="475"/>
        <v>—</v>
      </c>
      <c r="L707" t="str">
        <f t="shared" si="476"/>
        <v/>
      </c>
      <c r="M707" s="11" t="str">
        <f t="shared" si="477"/>
        <v>—</v>
      </c>
      <c r="N707" t="str">
        <f t="shared" si="478"/>
        <v/>
      </c>
      <c r="O707" s="11" t="str">
        <f t="shared" si="479"/>
        <v>—</v>
      </c>
      <c r="P707" t="str">
        <f t="shared" si="480"/>
        <v/>
      </c>
      <c r="Q707" s="11" t="str">
        <f t="shared" si="481"/>
        <v>—</v>
      </c>
      <c r="R707" t="str">
        <f t="shared" si="482"/>
        <v/>
      </c>
      <c r="S707" t="str">
        <f t="shared" si="483"/>
        <v/>
      </c>
      <c r="T707" t="str">
        <f t="shared" si="484"/>
        <v/>
      </c>
      <c r="U707" t="str">
        <f t="shared" si="485"/>
        <v/>
      </c>
      <c r="V707" t="str">
        <f t="shared" si="486"/>
        <v/>
      </c>
      <c r="W707" t="str">
        <f t="shared" si="487"/>
        <v/>
      </c>
      <c r="X707" t="str">
        <f t="shared" si="488"/>
        <v/>
      </c>
      <c r="Y707" t="str">
        <f t="shared" si="489"/>
        <v/>
      </c>
      <c r="Z707" t="str">
        <f t="shared" si="490"/>
        <v/>
      </c>
      <c r="AA707" t="str">
        <f t="shared" si="491"/>
        <v/>
      </c>
      <c r="AB707" t="str">
        <f t="shared" si="492"/>
        <v/>
      </c>
      <c r="AC707" t="str">
        <f t="shared" si="493"/>
        <v/>
      </c>
      <c r="AD707" t="str">
        <f t="shared" si="494"/>
        <v/>
      </c>
      <c r="AE707" t="str">
        <f t="shared" si="495"/>
        <v/>
      </c>
      <c r="AF707" t="str">
        <f t="shared" si="496"/>
        <v/>
      </c>
      <c r="AG707" t="str">
        <f t="shared" si="497"/>
        <v/>
      </c>
      <c r="AH707" t="str">
        <f t="shared" si="498"/>
        <v/>
      </c>
      <c r="AI707" t="str">
        <f t="shared" si="499"/>
        <v/>
      </c>
      <c r="AJ707" t="str">
        <f t="shared" si="500"/>
        <v/>
      </c>
      <c r="AK707" t="str">
        <f t="shared" si="501"/>
        <v/>
      </c>
      <c r="AL707" t="str">
        <f t="shared" si="502"/>
        <v/>
      </c>
      <c r="AM707" t="str">
        <f t="shared" si="503"/>
        <v/>
      </c>
      <c r="AN707" t="str">
        <f t="shared" si="504"/>
        <v/>
      </c>
      <c r="AO707" t="str">
        <f t="shared" si="505"/>
        <v/>
      </c>
      <c r="AP707" t="str">
        <f t="shared" si="506"/>
        <v/>
      </c>
      <c r="AQ707" t="str">
        <f t="shared" si="507"/>
        <v/>
      </c>
      <c r="AR707" t="str">
        <f t="shared" si="508"/>
        <v/>
      </c>
      <c r="AS707" t="str">
        <f t="shared" si="509"/>
        <v/>
      </c>
      <c r="AT707" t="str">
        <f t="shared" si="510"/>
        <v/>
      </c>
      <c r="AU707" t="str">
        <f t="shared" si="511"/>
        <v/>
      </c>
      <c r="AV707" t="str">
        <f t="shared" si="512"/>
        <v/>
      </c>
      <c r="AW707" t="str">
        <f t="shared" si="513"/>
        <v/>
      </c>
      <c r="AX707" t="str">
        <f t="shared" si="514"/>
        <v/>
      </c>
      <c r="AY707" t="str">
        <f t="shared" si="515"/>
        <v/>
      </c>
      <c r="AZ707" t="str">
        <f>IF(OR($A707="",$A707&lt;&gt;Ficha!$C$4),"",COUNTIF($A$2:$A707,Ficha!$C$4))</f>
        <v/>
      </c>
    </row>
    <row r="708" spans="1:52">
      <c r="A708" s="7" t="str">
        <f>IF(INDEX(Banco!$A:$A,ROW())="","",INDEX(Banco!$A:$A,ROW()))</f>
        <v/>
      </c>
      <c r="B708" s="7" t="str">
        <f>IF(INDEX(Banco!$B:$B,ROW())="","",INDEX(Banco!$B:$B,ROW()))</f>
        <v/>
      </c>
      <c r="C708" s="7" t="str">
        <f>IF(INDEX(Banco!$C:$C,ROW())="","",INDEX(Banco!$C:$C,ROW()))</f>
        <v/>
      </c>
      <c r="D708" s="8" t="str">
        <f>IF(INDEX(Banco!$D:$D,ROW())="","",INDEX(Banco!$D:$D,ROW()))</f>
        <v/>
      </c>
      <c r="E708" s="8" t="str">
        <f>IF(INDEX(Banco!$E:$E,ROW())="","",INDEX(Banco!$E:$E,ROW()))</f>
        <v/>
      </c>
      <c r="F708" s="9" t="str">
        <f>IF(INDEX(Banco!$F:$F,ROW())="","",INDEX(Banco!$F:$F,ROW()))</f>
        <v/>
      </c>
      <c r="G708" s="9" t="str">
        <f>IF(INDEX(Banco!$G:$G,ROW())="","",INDEX(Banco!$G:$G,ROW()))</f>
        <v/>
      </c>
      <c r="H708" s="7" t="str">
        <f>IF(INDEX(Banco!$H:$H,ROW())="","",INDEX(Banco!$H:$H,ROW()))</f>
        <v/>
      </c>
      <c r="I708" t="str">
        <f t="shared" si="473"/>
        <v/>
      </c>
      <c r="J708" s="10" t="str">
        <f t="shared" si="474"/>
        <v/>
      </c>
      <c r="K708" s="11" t="str">
        <f t="shared" si="475"/>
        <v>—</v>
      </c>
      <c r="L708" t="str">
        <f t="shared" si="476"/>
        <v/>
      </c>
      <c r="M708" s="11" t="str">
        <f t="shared" si="477"/>
        <v>—</v>
      </c>
      <c r="N708" t="str">
        <f t="shared" si="478"/>
        <v/>
      </c>
      <c r="O708" s="11" t="str">
        <f t="shared" si="479"/>
        <v>—</v>
      </c>
      <c r="P708" t="str">
        <f t="shared" si="480"/>
        <v/>
      </c>
      <c r="Q708" s="11" t="str">
        <f t="shared" si="481"/>
        <v>—</v>
      </c>
      <c r="R708" t="str">
        <f t="shared" si="482"/>
        <v/>
      </c>
      <c r="S708" t="str">
        <f t="shared" si="483"/>
        <v/>
      </c>
      <c r="T708" t="str">
        <f t="shared" si="484"/>
        <v/>
      </c>
      <c r="U708" t="str">
        <f t="shared" si="485"/>
        <v/>
      </c>
      <c r="V708" t="str">
        <f t="shared" si="486"/>
        <v/>
      </c>
      <c r="W708" t="str">
        <f t="shared" si="487"/>
        <v/>
      </c>
      <c r="X708" t="str">
        <f t="shared" si="488"/>
        <v/>
      </c>
      <c r="Y708" t="str">
        <f t="shared" si="489"/>
        <v/>
      </c>
      <c r="Z708" t="str">
        <f t="shared" si="490"/>
        <v/>
      </c>
      <c r="AA708" t="str">
        <f t="shared" si="491"/>
        <v/>
      </c>
      <c r="AB708" t="str">
        <f t="shared" si="492"/>
        <v/>
      </c>
      <c r="AC708" t="str">
        <f t="shared" si="493"/>
        <v/>
      </c>
      <c r="AD708" t="str">
        <f t="shared" si="494"/>
        <v/>
      </c>
      <c r="AE708" t="str">
        <f t="shared" si="495"/>
        <v/>
      </c>
      <c r="AF708" t="str">
        <f t="shared" si="496"/>
        <v/>
      </c>
      <c r="AG708" t="str">
        <f t="shared" si="497"/>
        <v/>
      </c>
      <c r="AH708" t="str">
        <f t="shared" si="498"/>
        <v/>
      </c>
      <c r="AI708" t="str">
        <f t="shared" si="499"/>
        <v/>
      </c>
      <c r="AJ708" t="str">
        <f t="shared" si="500"/>
        <v/>
      </c>
      <c r="AK708" t="str">
        <f t="shared" si="501"/>
        <v/>
      </c>
      <c r="AL708" t="str">
        <f t="shared" si="502"/>
        <v/>
      </c>
      <c r="AM708" t="str">
        <f t="shared" si="503"/>
        <v/>
      </c>
      <c r="AN708" t="str">
        <f t="shared" si="504"/>
        <v/>
      </c>
      <c r="AO708" t="str">
        <f t="shared" si="505"/>
        <v/>
      </c>
      <c r="AP708" t="str">
        <f t="shared" si="506"/>
        <v/>
      </c>
      <c r="AQ708" t="str">
        <f t="shared" si="507"/>
        <v/>
      </c>
      <c r="AR708" t="str">
        <f t="shared" si="508"/>
        <v/>
      </c>
      <c r="AS708" t="str">
        <f t="shared" si="509"/>
        <v/>
      </c>
      <c r="AT708" t="str">
        <f t="shared" si="510"/>
        <v/>
      </c>
      <c r="AU708" t="str">
        <f t="shared" si="511"/>
        <v/>
      </c>
      <c r="AV708" t="str">
        <f t="shared" si="512"/>
        <v/>
      </c>
      <c r="AW708" t="str">
        <f t="shared" si="513"/>
        <v/>
      </c>
      <c r="AX708" t="str">
        <f t="shared" si="514"/>
        <v/>
      </c>
      <c r="AY708" t="str">
        <f t="shared" si="515"/>
        <v/>
      </c>
      <c r="AZ708" t="str">
        <f>IF(OR($A708="",$A708&lt;&gt;Ficha!$C$4),"",COUNTIF($A$2:$A708,Ficha!$C$4))</f>
        <v/>
      </c>
    </row>
    <row r="709" spans="1:52">
      <c r="A709" s="7" t="str">
        <f>IF(INDEX(Banco!$A:$A,ROW())="","",INDEX(Banco!$A:$A,ROW()))</f>
        <v/>
      </c>
      <c r="B709" s="7" t="str">
        <f>IF(INDEX(Banco!$B:$B,ROW())="","",INDEX(Banco!$B:$B,ROW()))</f>
        <v/>
      </c>
      <c r="C709" s="7" t="str">
        <f>IF(INDEX(Banco!$C:$C,ROW())="","",INDEX(Banco!$C:$C,ROW()))</f>
        <v/>
      </c>
      <c r="D709" s="8" t="str">
        <f>IF(INDEX(Banco!$D:$D,ROW())="","",INDEX(Banco!$D:$D,ROW()))</f>
        <v/>
      </c>
      <c r="E709" s="8" t="str">
        <f>IF(INDEX(Banco!$E:$E,ROW())="","",INDEX(Banco!$E:$E,ROW()))</f>
        <v/>
      </c>
      <c r="F709" s="9" t="str">
        <f>IF(INDEX(Banco!$F:$F,ROW())="","",INDEX(Banco!$F:$F,ROW()))</f>
        <v/>
      </c>
      <c r="G709" s="9" t="str">
        <f>IF(INDEX(Banco!$G:$G,ROW())="","",INDEX(Banco!$G:$G,ROW()))</f>
        <v/>
      </c>
      <c r="H709" s="7" t="str">
        <f>IF(INDEX(Banco!$H:$H,ROW())="","",INDEX(Banco!$H:$H,ROW()))</f>
        <v/>
      </c>
      <c r="I709" t="str">
        <f t="shared" si="473"/>
        <v/>
      </c>
      <c r="J709" s="10" t="str">
        <f t="shared" si="474"/>
        <v/>
      </c>
      <c r="K709" s="11" t="str">
        <f t="shared" si="475"/>
        <v>—</v>
      </c>
      <c r="L709" t="str">
        <f t="shared" si="476"/>
        <v/>
      </c>
      <c r="M709" s="11" t="str">
        <f t="shared" si="477"/>
        <v>—</v>
      </c>
      <c r="N709" t="str">
        <f t="shared" si="478"/>
        <v/>
      </c>
      <c r="O709" s="11" t="str">
        <f t="shared" si="479"/>
        <v>—</v>
      </c>
      <c r="P709" t="str">
        <f t="shared" si="480"/>
        <v/>
      </c>
      <c r="Q709" s="11" t="str">
        <f t="shared" si="481"/>
        <v>—</v>
      </c>
      <c r="R709" t="str">
        <f t="shared" si="482"/>
        <v/>
      </c>
      <c r="S709" t="str">
        <f t="shared" si="483"/>
        <v/>
      </c>
      <c r="T709" t="str">
        <f t="shared" si="484"/>
        <v/>
      </c>
      <c r="U709" t="str">
        <f t="shared" si="485"/>
        <v/>
      </c>
      <c r="V709" t="str">
        <f t="shared" si="486"/>
        <v/>
      </c>
      <c r="W709" t="str">
        <f t="shared" si="487"/>
        <v/>
      </c>
      <c r="X709" t="str">
        <f t="shared" si="488"/>
        <v/>
      </c>
      <c r="Y709" t="str">
        <f t="shared" si="489"/>
        <v/>
      </c>
      <c r="Z709" t="str">
        <f t="shared" si="490"/>
        <v/>
      </c>
      <c r="AA709" t="str">
        <f t="shared" si="491"/>
        <v/>
      </c>
      <c r="AB709" t="str">
        <f t="shared" si="492"/>
        <v/>
      </c>
      <c r="AC709" t="str">
        <f t="shared" si="493"/>
        <v/>
      </c>
      <c r="AD709" t="str">
        <f t="shared" si="494"/>
        <v/>
      </c>
      <c r="AE709" t="str">
        <f t="shared" si="495"/>
        <v/>
      </c>
      <c r="AF709" t="str">
        <f t="shared" si="496"/>
        <v/>
      </c>
      <c r="AG709" t="str">
        <f t="shared" si="497"/>
        <v/>
      </c>
      <c r="AH709" t="str">
        <f t="shared" si="498"/>
        <v/>
      </c>
      <c r="AI709" t="str">
        <f t="shared" si="499"/>
        <v/>
      </c>
      <c r="AJ709" t="str">
        <f t="shared" si="500"/>
        <v/>
      </c>
      <c r="AK709" t="str">
        <f t="shared" si="501"/>
        <v/>
      </c>
      <c r="AL709" t="str">
        <f t="shared" si="502"/>
        <v/>
      </c>
      <c r="AM709" t="str">
        <f t="shared" si="503"/>
        <v/>
      </c>
      <c r="AN709" t="str">
        <f t="shared" si="504"/>
        <v/>
      </c>
      <c r="AO709" t="str">
        <f t="shared" si="505"/>
        <v/>
      </c>
      <c r="AP709" t="str">
        <f t="shared" si="506"/>
        <v/>
      </c>
      <c r="AQ709" t="str">
        <f t="shared" si="507"/>
        <v/>
      </c>
      <c r="AR709" t="str">
        <f t="shared" si="508"/>
        <v/>
      </c>
      <c r="AS709" t="str">
        <f t="shared" si="509"/>
        <v/>
      </c>
      <c r="AT709" t="str">
        <f t="shared" si="510"/>
        <v/>
      </c>
      <c r="AU709" t="str">
        <f t="shared" si="511"/>
        <v/>
      </c>
      <c r="AV709" t="str">
        <f t="shared" si="512"/>
        <v/>
      </c>
      <c r="AW709" t="str">
        <f t="shared" si="513"/>
        <v/>
      </c>
      <c r="AX709" t="str">
        <f t="shared" si="514"/>
        <v/>
      </c>
      <c r="AY709" t="str">
        <f t="shared" si="515"/>
        <v/>
      </c>
      <c r="AZ709" t="str">
        <f>IF(OR($A709="",$A709&lt;&gt;Ficha!$C$4),"",COUNTIF($A$2:$A709,Ficha!$C$4))</f>
        <v/>
      </c>
    </row>
    <row r="710" spans="1:52">
      <c r="A710" s="7" t="str">
        <f>IF(INDEX(Banco!$A:$A,ROW())="","",INDEX(Banco!$A:$A,ROW()))</f>
        <v/>
      </c>
      <c r="B710" s="7" t="str">
        <f>IF(INDEX(Banco!$B:$B,ROW())="","",INDEX(Banco!$B:$B,ROW()))</f>
        <v/>
      </c>
      <c r="C710" s="7" t="str">
        <f>IF(INDEX(Banco!$C:$C,ROW())="","",INDEX(Banco!$C:$C,ROW()))</f>
        <v/>
      </c>
      <c r="D710" s="8" t="str">
        <f>IF(INDEX(Banco!$D:$D,ROW())="","",INDEX(Banco!$D:$D,ROW()))</f>
        <v/>
      </c>
      <c r="E710" s="8" t="str">
        <f>IF(INDEX(Banco!$E:$E,ROW())="","",INDEX(Banco!$E:$E,ROW()))</f>
        <v/>
      </c>
      <c r="F710" s="9" t="str">
        <f>IF(INDEX(Banco!$F:$F,ROW())="","",INDEX(Banco!$F:$F,ROW()))</f>
        <v/>
      </c>
      <c r="G710" s="9" t="str">
        <f>IF(INDEX(Banco!$G:$G,ROW())="","",INDEX(Banco!$G:$G,ROW()))</f>
        <v/>
      </c>
      <c r="H710" s="7" t="str">
        <f>IF(INDEX(Banco!$H:$H,ROW())="","",INDEX(Banco!$H:$H,ROW()))</f>
        <v/>
      </c>
      <c r="I710" t="str">
        <f t="shared" si="473"/>
        <v/>
      </c>
      <c r="J710" s="10" t="str">
        <f t="shared" si="474"/>
        <v/>
      </c>
      <c r="K710" s="11" t="str">
        <f t="shared" si="475"/>
        <v>—</v>
      </c>
      <c r="L710" t="str">
        <f t="shared" si="476"/>
        <v/>
      </c>
      <c r="M710" s="11" t="str">
        <f t="shared" si="477"/>
        <v>—</v>
      </c>
      <c r="N710" t="str">
        <f t="shared" si="478"/>
        <v/>
      </c>
      <c r="O710" s="11" t="str">
        <f t="shared" si="479"/>
        <v>—</v>
      </c>
      <c r="P710" t="str">
        <f t="shared" si="480"/>
        <v/>
      </c>
      <c r="Q710" s="11" t="str">
        <f t="shared" si="481"/>
        <v>—</v>
      </c>
      <c r="R710" t="str">
        <f t="shared" si="482"/>
        <v/>
      </c>
      <c r="S710" t="str">
        <f t="shared" si="483"/>
        <v/>
      </c>
      <c r="T710" t="str">
        <f t="shared" si="484"/>
        <v/>
      </c>
      <c r="U710" t="str">
        <f t="shared" si="485"/>
        <v/>
      </c>
      <c r="V710" t="str">
        <f t="shared" si="486"/>
        <v/>
      </c>
      <c r="W710" t="str">
        <f t="shared" si="487"/>
        <v/>
      </c>
      <c r="X710" t="str">
        <f t="shared" si="488"/>
        <v/>
      </c>
      <c r="Y710" t="str">
        <f t="shared" si="489"/>
        <v/>
      </c>
      <c r="Z710" t="str">
        <f t="shared" si="490"/>
        <v/>
      </c>
      <c r="AA710" t="str">
        <f t="shared" si="491"/>
        <v/>
      </c>
      <c r="AB710" t="str">
        <f t="shared" si="492"/>
        <v/>
      </c>
      <c r="AC710" t="str">
        <f t="shared" si="493"/>
        <v/>
      </c>
      <c r="AD710" t="str">
        <f t="shared" si="494"/>
        <v/>
      </c>
      <c r="AE710" t="str">
        <f t="shared" si="495"/>
        <v/>
      </c>
      <c r="AF710" t="str">
        <f t="shared" si="496"/>
        <v/>
      </c>
      <c r="AG710" t="str">
        <f t="shared" si="497"/>
        <v/>
      </c>
      <c r="AH710" t="str">
        <f t="shared" si="498"/>
        <v/>
      </c>
      <c r="AI710" t="str">
        <f t="shared" si="499"/>
        <v/>
      </c>
      <c r="AJ710" t="str">
        <f t="shared" si="500"/>
        <v/>
      </c>
      <c r="AK710" t="str">
        <f t="shared" si="501"/>
        <v/>
      </c>
      <c r="AL710" t="str">
        <f t="shared" si="502"/>
        <v/>
      </c>
      <c r="AM710" t="str">
        <f t="shared" si="503"/>
        <v/>
      </c>
      <c r="AN710" t="str">
        <f t="shared" si="504"/>
        <v/>
      </c>
      <c r="AO710" t="str">
        <f t="shared" si="505"/>
        <v/>
      </c>
      <c r="AP710" t="str">
        <f t="shared" si="506"/>
        <v/>
      </c>
      <c r="AQ710" t="str">
        <f t="shared" si="507"/>
        <v/>
      </c>
      <c r="AR710" t="str">
        <f t="shared" si="508"/>
        <v/>
      </c>
      <c r="AS710" t="str">
        <f t="shared" si="509"/>
        <v/>
      </c>
      <c r="AT710" t="str">
        <f t="shared" si="510"/>
        <v/>
      </c>
      <c r="AU710" t="str">
        <f t="shared" si="511"/>
        <v/>
      </c>
      <c r="AV710" t="str">
        <f t="shared" si="512"/>
        <v/>
      </c>
      <c r="AW710" t="str">
        <f t="shared" si="513"/>
        <v/>
      </c>
      <c r="AX710" t="str">
        <f t="shared" si="514"/>
        <v/>
      </c>
      <c r="AY710" t="str">
        <f t="shared" si="515"/>
        <v/>
      </c>
      <c r="AZ710" t="str">
        <f>IF(OR($A710="",$A710&lt;&gt;Ficha!$C$4),"",COUNTIF($A$2:$A710,Ficha!$C$4))</f>
        <v/>
      </c>
    </row>
    <row r="711" spans="1:52">
      <c r="A711" s="7" t="str">
        <f>IF(INDEX(Banco!$A:$A,ROW())="","",INDEX(Banco!$A:$A,ROW()))</f>
        <v/>
      </c>
      <c r="B711" s="7" t="str">
        <f>IF(INDEX(Banco!$B:$B,ROW())="","",INDEX(Banco!$B:$B,ROW()))</f>
        <v/>
      </c>
      <c r="C711" s="7" t="str">
        <f>IF(INDEX(Banco!$C:$C,ROW())="","",INDEX(Banco!$C:$C,ROW()))</f>
        <v/>
      </c>
      <c r="D711" s="8" t="str">
        <f>IF(INDEX(Banco!$D:$D,ROW())="","",INDEX(Banco!$D:$D,ROW()))</f>
        <v/>
      </c>
      <c r="E711" s="8" t="str">
        <f>IF(INDEX(Banco!$E:$E,ROW())="","",INDEX(Banco!$E:$E,ROW()))</f>
        <v/>
      </c>
      <c r="F711" s="9" t="str">
        <f>IF(INDEX(Banco!$F:$F,ROW())="","",INDEX(Banco!$F:$F,ROW()))</f>
        <v/>
      </c>
      <c r="G711" s="9" t="str">
        <f>IF(INDEX(Banco!$G:$G,ROW())="","",INDEX(Banco!$G:$G,ROW()))</f>
        <v/>
      </c>
      <c r="H711" s="7" t="str">
        <f>IF(INDEX(Banco!$H:$H,ROW())="","",INDEX(Banco!$H:$H,ROW()))</f>
        <v/>
      </c>
      <c r="I711" t="str">
        <f t="shared" si="473"/>
        <v/>
      </c>
      <c r="J711" s="10" t="str">
        <f t="shared" si="474"/>
        <v/>
      </c>
      <c r="K711" s="11" t="str">
        <f t="shared" si="475"/>
        <v>—</v>
      </c>
      <c r="L711" t="str">
        <f t="shared" si="476"/>
        <v/>
      </c>
      <c r="M711" s="11" t="str">
        <f t="shared" si="477"/>
        <v>—</v>
      </c>
      <c r="N711" t="str">
        <f t="shared" si="478"/>
        <v/>
      </c>
      <c r="O711" s="11" t="str">
        <f t="shared" si="479"/>
        <v>—</v>
      </c>
      <c r="P711" t="str">
        <f t="shared" si="480"/>
        <v/>
      </c>
      <c r="Q711" s="11" t="str">
        <f t="shared" si="481"/>
        <v>—</v>
      </c>
      <c r="R711" t="str">
        <f t="shared" si="482"/>
        <v/>
      </c>
      <c r="S711" t="str">
        <f t="shared" si="483"/>
        <v/>
      </c>
      <c r="T711" t="str">
        <f t="shared" si="484"/>
        <v/>
      </c>
      <c r="U711" t="str">
        <f t="shared" si="485"/>
        <v/>
      </c>
      <c r="V711" t="str">
        <f t="shared" si="486"/>
        <v/>
      </c>
      <c r="W711" t="str">
        <f t="shared" si="487"/>
        <v/>
      </c>
      <c r="X711" t="str">
        <f t="shared" si="488"/>
        <v/>
      </c>
      <c r="Y711" t="str">
        <f t="shared" si="489"/>
        <v/>
      </c>
      <c r="Z711" t="str">
        <f t="shared" si="490"/>
        <v/>
      </c>
      <c r="AA711" t="str">
        <f t="shared" si="491"/>
        <v/>
      </c>
      <c r="AB711" t="str">
        <f t="shared" si="492"/>
        <v/>
      </c>
      <c r="AC711" t="str">
        <f t="shared" si="493"/>
        <v/>
      </c>
      <c r="AD711" t="str">
        <f t="shared" si="494"/>
        <v/>
      </c>
      <c r="AE711" t="str">
        <f t="shared" si="495"/>
        <v/>
      </c>
      <c r="AF711" t="str">
        <f t="shared" si="496"/>
        <v/>
      </c>
      <c r="AG711" t="str">
        <f t="shared" si="497"/>
        <v/>
      </c>
      <c r="AH711" t="str">
        <f t="shared" si="498"/>
        <v/>
      </c>
      <c r="AI711" t="str">
        <f t="shared" si="499"/>
        <v/>
      </c>
      <c r="AJ711" t="str">
        <f t="shared" si="500"/>
        <v/>
      </c>
      <c r="AK711" t="str">
        <f t="shared" si="501"/>
        <v/>
      </c>
      <c r="AL711" t="str">
        <f t="shared" si="502"/>
        <v/>
      </c>
      <c r="AM711" t="str">
        <f t="shared" si="503"/>
        <v/>
      </c>
      <c r="AN711" t="str">
        <f t="shared" si="504"/>
        <v/>
      </c>
      <c r="AO711" t="str">
        <f t="shared" si="505"/>
        <v/>
      </c>
      <c r="AP711" t="str">
        <f t="shared" si="506"/>
        <v/>
      </c>
      <c r="AQ711" t="str">
        <f t="shared" si="507"/>
        <v/>
      </c>
      <c r="AR711" t="str">
        <f t="shared" si="508"/>
        <v/>
      </c>
      <c r="AS711" t="str">
        <f t="shared" si="509"/>
        <v/>
      </c>
      <c r="AT711" t="str">
        <f t="shared" si="510"/>
        <v/>
      </c>
      <c r="AU711" t="str">
        <f t="shared" si="511"/>
        <v/>
      </c>
      <c r="AV711" t="str">
        <f t="shared" si="512"/>
        <v/>
      </c>
      <c r="AW711" t="str">
        <f t="shared" si="513"/>
        <v/>
      </c>
      <c r="AX711" t="str">
        <f t="shared" si="514"/>
        <v/>
      </c>
      <c r="AY711" t="str">
        <f t="shared" si="515"/>
        <v/>
      </c>
      <c r="AZ711" t="str">
        <f>IF(OR($A711="",$A711&lt;&gt;Ficha!$C$4),"",COUNTIF($A$2:$A711,Ficha!$C$4))</f>
        <v/>
      </c>
    </row>
    <row r="712" spans="1:52">
      <c r="A712" s="7" t="str">
        <f>IF(INDEX(Banco!$A:$A,ROW())="","",INDEX(Banco!$A:$A,ROW()))</f>
        <v/>
      </c>
      <c r="B712" s="7" t="str">
        <f>IF(INDEX(Banco!$B:$B,ROW())="","",INDEX(Banco!$B:$B,ROW()))</f>
        <v/>
      </c>
      <c r="C712" s="7" t="str">
        <f>IF(INDEX(Banco!$C:$C,ROW())="","",INDEX(Banco!$C:$C,ROW()))</f>
        <v/>
      </c>
      <c r="D712" s="8" t="str">
        <f>IF(INDEX(Banco!$D:$D,ROW())="","",INDEX(Banco!$D:$D,ROW()))</f>
        <v/>
      </c>
      <c r="E712" s="8" t="str">
        <f>IF(INDEX(Banco!$E:$E,ROW())="","",INDEX(Banco!$E:$E,ROW()))</f>
        <v/>
      </c>
      <c r="F712" s="9" t="str">
        <f>IF(INDEX(Banco!$F:$F,ROW())="","",INDEX(Banco!$F:$F,ROW()))</f>
        <v/>
      </c>
      <c r="G712" s="9" t="str">
        <f>IF(INDEX(Banco!$G:$G,ROW())="","",INDEX(Banco!$G:$G,ROW()))</f>
        <v/>
      </c>
      <c r="H712" s="7" t="str">
        <f>IF(INDEX(Banco!$H:$H,ROW())="","",INDEX(Banco!$H:$H,ROW()))</f>
        <v/>
      </c>
      <c r="I712" t="str">
        <f t="shared" si="473"/>
        <v/>
      </c>
      <c r="J712" s="10" t="str">
        <f t="shared" si="474"/>
        <v/>
      </c>
      <c r="K712" s="11" t="str">
        <f t="shared" si="475"/>
        <v>—</v>
      </c>
      <c r="L712" t="str">
        <f t="shared" si="476"/>
        <v/>
      </c>
      <c r="M712" s="11" t="str">
        <f t="shared" si="477"/>
        <v>—</v>
      </c>
      <c r="N712" t="str">
        <f t="shared" si="478"/>
        <v/>
      </c>
      <c r="O712" s="11" t="str">
        <f t="shared" si="479"/>
        <v>—</v>
      </c>
      <c r="P712" t="str">
        <f t="shared" si="480"/>
        <v/>
      </c>
      <c r="Q712" s="11" t="str">
        <f t="shared" si="481"/>
        <v>—</v>
      </c>
      <c r="R712" t="str">
        <f t="shared" si="482"/>
        <v/>
      </c>
      <c r="S712" t="str">
        <f t="shared" si="483"/>
        <v/>
      </c>
      <c r="T712" t="str">
        <f t="shared" si="484"/>
        <v/>
      </c>
      <c r="U712" t="str">
        <f t="shared" si="485"/>
        <v/>
      </c>
      <c r="V712" t="str">
        <f t="shared" si="486"/>
        <v/>
      </c>
      <c r="W712" t="str">
        <f t="shared" si="487"/>
        <v/>
      </c>
      <c r="X712" t="str">
        <f t="shared" si="488"/>
        <v/>
      </c>
      <c r="Y712" t="str">
        <f t="shared" si="489"/>
        <v/>
      </c>
      <c r="Z712" t="str">
        <f t="shared" si="490"/>
        <v/>
      </c>
      <c r="AA712" t="str">
        <f t="shared" si="491"/>
        <v/>
      </c>
      <c r="AB712" t="str">
        <f t="shared" si="492"/>
        <v/>
      </c>
      <c r="AC712" t="str">
        <f t="shared" si="493"/>
        <v/>
      </c>
      <c r="AD712" t="str">
        <f t="shared" si="494"/>
        <v/>
      </c>
      <c r="AE712" t="str">
        <f t="shared" si="495"/>
        <v/>
      </c>
      <c r="AF712" t="str">
        <f t="shared" si="496"/>
        <v/>
      </c>
      <c r="AG712" t="str">
        <f t="shared" si="497"/>
        <v/>
      </c>
      <c r="AH712" t="str">
        <f t="shared" si="498"/>
        <v/>
      </c>
      <c r="AI712" t="str">
        <f t="shared" si="499"/>
        <v/>
      </c>
      <c r="AJ712" t="str">
        <f t="shared" si="500"/>
        <v/>
      </c>
      <c r="AK712" t="str">
        <f t="shared" si="501"/>
        <v/>
      </c>
      <c r="AL712" t="str">
        <f t="shared" si="502"/>
        <v/>
      </c>
      <c r="AM712" t="str">
        <f t="shared" si="503"/>
        <v/>
      </c>
      <c r="AN712" t="str">
        <f t="shared" si="504"/>
        <v/>
      </c>
      <c r="AO712" t="str">
        <f t="shared" si="505"/>
        <v/>
      </c>
      <c r="AP712" t="str">
        <f t="shared" si="506"/>
        <v/>
      </c>
      <c r="AQ712" t="str">
        <f t="shared" si="507"/>
        <v/>
      </c>
      <c r="AR712" t="str">
        <f t="shared" si="508"/>
        <v/>
      </c>
      <c r="AS712" t="str">
        <f t="shared" si="509"/>
        <v/>
      </c>
      <c r="AT712" t="str">
        <f t="shared" si="510"/>
        <v/>
      </c>
      <c r="AU712" t="str">
        <f t="shared" si="511"/>
        <v/>
      </c>
      <c r="AV712" t="str">
        <f t="shared" si="512"/>
        <v/>
      </c>
      <c r="AW712" t="str">
        <f t="shared" si="513"/>
        <v/>
      </c>
      <c r="AX712" t="str">
        <f t="shared" si="514"/>
        <v/>
      </c>
      <c r="AY712" t="str">
        <f t="shared" si="515"/>
        <v/>
      </c>
      <c r="AZ712" t="str">
        <f>IF(OR($A712="",$A712&lt;&gt;Ficha!$C$4),"",COUNTIF($A$2:$A712,Ficha!$C$4))</f>
        <v/>
      </c>
    </row>
    <row r="713" spans="1:52">
      <c r="A713" s="7" t="str">
        <f>IF(INDEX(Banco!$A:$A,ROW())="","",INDEX(Banco!$A:$A,ROW()))</f>
        <v/>
      </c>
      <c r="B713" s="7" t="str">
        <f>IF(INDEX(Banco!$B:$B,ROW())="","",INDEX(Banco!$B:$B,ROW()))</f>
        <v/>
      </c>
      <c r="C713" s="7" t="str">
        <f>IF(INDEX(Banco!$C:$C,ROW())="","",INDEX(Banco!$C:$C,ROW()))</f>
        <v/>
      </c>
      <c r="D713" s="8" t="str">
        <f>IF(INDEX(Banco!$D:$D,ROW())="","",INDEX(Banco!$D:$D,ROW()))</f>
        <v/>
      </c>
      <c r="E713" s="8" t="str">
        <f>IF(INDEX(Banco!$E:$E,ROW())="","",INDEX(Banco!$E:$E,ROW()))</f>
        <v/>
      </c>
      <c r="F713" s="9" t="str">
        <f>IF(INDEX(Banco!$F:$F,ROW())="","",INDEX(Banco!$F:$F,ROW()))</f>
        <v/>
      </c>
      <c r="G713" s="9" t="str">
        <f>IF(INDEX(Banco!$G:$G,ROW())="","",INDEX(Banco!$G:$G,ROW()))</f>
        <v/>
      </c>
      <c r="H713" s="7" t="str">
        <f>IF(INDEX(Banco!$H:$H,ROW())="","",INDEX(Banco!$H:$H,ROW()))</f>
        <v/>
      </c>
      <c r="I713" t="str">
        <f t="shared" si="473"/>
        <v/>
      </c>
      <c r="J713" s="10" t="str">
        <f t="shared" si="474"/>
        <v/>
      </c>
      <c r="K713" s="11" t="str">
        <f t="shared" si="475"/>
        <v>—</v>
      </c>
      <c r="L713" t="str">
        <f t="shared" si="476"/>
        <v/>
      </c>
      <c r="M713" s="11" t="str">
        <f t="shared" si="477"/>
        <v>—</v>
      </c>
      <c r="N713" t="str">
        <f t="shared" si="478"/>
        <v/>
      </c>
      <c r="O713" s="11" t="str">
        <f t="shared" si="479"/>
        <v>—</v>
      </c>
      <c r="P713" t="str">
        <f t="shared" si="480"/>
        <v/>
      </c>
      <c r="Q713" s="11" t="str">
        <f t="shared" si="481"/>
        <v>—</v>
      </c>
      <c r="R713" t="str">
        <f t="shared" si="482"/>
        <v/>
      </c>
      <c r="S713" t="str">
        <f t="shared" si="483"/>
        <v/>
      </c>
      <c r="T713" t="str">
        <f t="shared" si="484"/>
        <v/>
      </c>
      <c r="U713" t="str">
        <f t="shared" si="485"/>
        <v/>
      </c>
      <c r="V713" t="str">
        <f t="shared" si="486"/>
        <v/>
      </c>
      <c r="W713" t="str">
        <f t="shared" si="487"/>
        <v/>
      </c>
      <c r="X713" t="str">
        <f t="shared" si="488"/>
        <v/>
      </c>
      <c r="Y713" t="str">
        <f t="shared" si="489"/>
        <v/>
      </c>
      <c r="Z713" t="str">
        <f t="shared" si="490"/>
        <v/>
      </c>
      <c r="AA713" t="str">
        <f t="shared" si="491"/>
        <v/>
      </c>
      <c r="AB713" t="str">
        <f t="shared" si="492"/>
        <v/>
      </c>
      <c r="AC713" t="str">
        <f t="shared" si="493"/>
        <v/>
      </c>
      <c r="AD713" t="str">
        <f t="shared" si="494"/>
        <v/>
      </c>
      <c r="AE713" t="str">
        <f t="shared" si="495"/>
        <v/>
      </c>
      <c r="AF713" t="str">
        <f t="shared" si="496"/>
        <v/>
      </c>
      <c r="AG713" t="str">
        <f t="shared" si="497"/>
        <v/>
      </c>
      <c r="AH713" t="str">
        <f t="shared" si="498"/>
        <v/>
      </c>
      <c r="AI713" t="str">
        <f t="shared" si="499"/>
        <v/>
      </c>
      <c r="AJ713" t="str">
        <f t="shared" si="500"/>
        <v/>
      </c>
      <c r="AK713" t="str">
        <f t="shared" si="501"/>
        <v/>
      </c>
      <c r="AL713" t="str">
        <f t="shared" si="502"/>
        <v/>
      </c>
      <c r="AM713" t="str">
        <f t="shared" si="503"/>
        <v/>
      </c>
      <c r="AN713" t="str">
        <f t="shared" si="504"/>
        <v/>
      </c>
      <c r="AO713" t="str">
        <f t="shared" si="505"/>
        <v/>
      </c>
      <c r="AP713" t="str">
        <f t="shared" si="506"/>
        <v/>
      </c>
      <c r="AQ713" t="str">
        <f t="shared" si="507"/>
        <v/>
      </c>
      <c r="AR713" t="str">
        <f t="shared" si="508"/>
        <v/>
      </c>
      <c r="AS713" t="str">
        <f t="shared" si="509"/>
        <v/>
      </c>
      <c r="AT713" t="str">
        <f t="shared" si="510"/>
        <v/>
      </c>
      <c r="AU713" t="str">
        <f t="shared" si="511"/>
        <v/>
      </c>
      <c r="AV713" t="str">
        <f t="shared" si="512"/>
        <v/>
      </c>
      <c r="AW713" t="str">
        <f t="shared" si="513"/>
        <v/>
      </c>
      <c r="AX713" t="str">
        <f t="shared" si="514"/>
        <v/>
      </c>
      <c r="AY713" t="str">
        <f t="shared" si="515"/>
        <v/>
      </c>
      <c r="AZ713" t="str">
        <f>IF(OR($A713="",$A713&lt;&gt;Ficha!$C$4),"",COUNTIF($A$2:$A713,Ficha!$C$4))</f>
        <v/>
      </c>
    </row>
    <row r="714" spans="1:52">
      <c r="A714" s="7" t="str">
        <f>IF(INDEX(Banco!$A:$A,ROW())="","",INDEX(Banco!$A:$A,ROW()))</f>
        <v/>
      </c>
      <c r="B714" s="7" t="str">
        <f>IF(INDEX(Banco!$B:$B,ROW())="","",INDEX(Banco!$B:$B,ROW()))</f>
        <v/>
      </c>
      <c r="C714" s="7" t="str">
        <f>IF(INDEX(Banco!$C:$C,ROW())="","",INDEX(Banco!$C:$C,ROW()))</f>
        <v/>
      </c>
      <c r="D714" s="8" t="str">
        <f>IF(INDEX(Banco!$D:$D,ROW())="","",INDEX(Banco!$D:$D,ROW()))</f>
        <v/>
      </c>
      <c r="E714" s="8" t="str">
        <f>IF(INDEX(Banco!$E:$E,ROW())="","",INDEX(Banco!$E:$E,ROW()))</f>
        <v/>
      </c>
      <c r="F714" s="9" t="str">
        <f>IF(INDEX(Banco!$F:$F,ROW())="","",INDEX(Banco!$F:$F,ROW()))</f>
        <v/>
      </c>
      <c r="G714" s="9" t="str">
        <f>IF(INDEX(Banco!$G:$G,ROW())="","",INDEX(Banco!$G:$G,ROW()))</f>
        <v/>
      </c>
      <c r="H714" s="7" t="str">
        <f>IF(INDEX(Banco!$H:$H,ROW())="","",INDEX(Banco!$H:$H,ROW()))</f>
        <v/>
      </c>
      <c r="I714" t="str">
        <f t="shared" si="473"/>
        <v/>
      </c>
      <c r="J714" s="10" t="str">
        <f t="shared" si="474"/>
        <v/>
      </c>
      <c r="K714" s="11" t="str">
        <f t="shared" si="475"/>
        <v>—</v>
      </c>
      <c r="L714" t="str">
        <f t="shared" si="476"/>
        <v/>
      </c>
      <c r="M714" s="11" t="str">
        <f t="shared" si="477"/>
        <v>—</v>
      </c>
      <c r="N714" t="str">
        <f t="shared" si="478"/>
        <v/>
      </c>
      <c r="O714" s="11" t="str">
        <f t="shared" si="479"/>
        <v>—</v>
      </c>
      <c r="P714" t="str">
        <f t="shared" si="480"/>
        <v/>
      </c>
      <c r="Q714" s="11" t="str">
        <f t="shared" si="481"/>
        <v>—</v>
      </c>
      <c r="R714" t="str">
        <f t="shared" si="482"/>
        <v/>
      </c>
      <c r="S714" t="str">
        <f t="shared" si="483"/>
        <v/>
      </c>
      <c r="T714" t="str">
        <f t="shared" si="484"/>
        <v/>
      </c>
      <c r="U714" t="str">
        <f t="shared" si="485"/>
        <v/>
      </c>
      <c r="V714" t="str">
        <f t="shared" si="486"/>
        <v/>
      </c>
      <c r="W714" t="str">
        <f t="shared" si="487"/>
        <v/>
      </c>
      <c r="X714" t="str">
        <f t="shared" si="488"/>
        <v/>
      </c>
      <c r="Y714" t="str">
        <f t="shared" si="489"/>
        <v/>
      </c>
      <c r="Z714" t="str">
        <f t="shared" si="490"/>
        <v/>
      </c>
      <c r="AA714" t="str">
        <f t="shared" si="491"/>
        <v/>
      </c>
      <c r="AB714" t="str">
        <f t="shared" si="492"/>
        <v/>
      </c>
      <c r="AC714" t="str">
        <f t="shared" si="493"/>
        <v/>
      </c>
      <c r="AD714" t="str">
        <f t="shared" si="494"/>
        <v/>
      </c>
      <c r="AE714" t="str">
        <f t="shared" si="495"/>
        <v/>
      </c>
      <c r="AF714" t="str">
        <f t="shared" si="496"/>
        <v/>
      </c>
      <c r="AG714" t="str">
        <f t="shared" si="497"/>
        <v/>
      </c>
      <c r="AH714" t="str">
        <f t="shared" si="498"/>
        <v/>
      </c>
      <c r="AI714" t="str">
        <f t="shared" si="499"/>
        <v/>
      </c>
      <c r="AJ714" t="str">
        <f t="shared" si="500"/>
        <v/>
      </c>
      <c r="AK714" t="str">
        <f t="shared" si="501"/>
        <v/>
      </c>
      <c r="AL714" t="str">
        <f t="shared" si="502"/>
        <v/>
      </c>
      <c r="AM714" t="str">
        <f t="shared" si="503"/>
        <v/>
      </c>
      <c r="AN714" t="str">
        <f t="shared" si="504"/>
        <v/>
      </c>
      <c r="AO714" t="str">
        <f t="shared" si="505"/>
        <v/>
      </c>
      <c r="AP714" t="str">
        <f t="shared" si="506"/>
        <v/>
      </c>
      <c r="AQ714" t="str">
        <f t="shared" si="507"/>
        <v/>
      </c>
      <c r="AR714" t="str">
        <f t="shared" si="508"/>
        <v/>
      </c>
      <c r="AS714" t="str">
        <f t="shared" si="509"/>
        <v/>
      </c>
      <c r="AT714" t="str">
        <f t="shared" si="510"/>
        <v/>
      </c>
      <c r="AU714" t="str">
        <f t="shared" si="511"/>
        <v/>
      </c>
      <c r="AV714" t="str">
        <f t="shared" si="512"/>
        <v/>
      </c>
      <c r="AW714" t="str">
        <f t="shared" si="513"/>
        <v/>
      </c>
      <c r="AX714" t="str">
        <f t="shared" si="514"/>
        <v/>
      </c>
      <c r="AY714" t="str">
        <f t="shared" si="515"/>
        <v/>
      </c>
      <c r="AZ714" t="str">
        <f>IF(OR($A714="",$A714&lt;&gt;Ficha!$C$4),"",COUNTIF($A$2:$A714,Ficha!$C$4))</f>
        <v/>
      </c>
    </row>
    <row r="715" spans="1:52">
      <c r="A715" s="7" t="str">
        <f>IF(INDEX(Banco!$A:$A,ROW())="","",INDEX(Banco!$A:$A,ROW()))</f>
        <v/>
      </c>
      <c r="B715" s="7" t="str">
        <f>IF(INDEX(Banco!$B:$B,ROW())="","",INDEX(Banco!$B:$B,ROW()))</f>
        <v/>
      </c>
      <c r="C715" s="7" t="str">
        <f>IF(INDEX(Banco!$C:$C,ROW())="","",INDEX(Banco!$C:$C,ROW()))</f>
        <v/>
      </c>
      <c r="D715" s="8" t="str">
        <f>IF(INDEX(Banco!$D:$D,ROW())="","",INDEX(Banco!$D:$D,ROW()))</f>
        <v/>
      </c>
      <c r="E715" s="8" t="str">
        <f>IF(INDEX(Banco!$E:$E,ROW())="","",INDEX(Banco!$E:$E,ROW()))</f>
        <v/>
      </c>
      <c r="F715" s="9" t="str">
        <f>IF(INDEX(Banco!$F:$F,ROW())="","",INDEX(Banco!$F:$F,ROW()))</f>
        <v/>
      </c>
      <c r="G715" s="9" t="str">
        <f>IF(INDEX(Banco!$G:$G,ROW())="","",INDEX(Banco!$G:$G,ROW()))</f>
        <v/>
      </c>
      <c r="H715" s="7" t="str">
        <f>IF(INDEX(Banco!$H:$H,ROW())="","",INDEX(Banco!$H:$H,ROW()))</f>
        <v/>
      </c>
      <c r="I715" t="str">
        <f t="shared" si="473"/>
        <v/>
      </c>
      <c r="J715" s="10" t="str">
        <f t="shared" si="474"/>
        <v/>
      </c>
      <c r="K715" s="11" t="str">
        <f t="shared" si="475"/>
        <v>—</v>
      </c>
      <c r="L715" t="str">
        <f t="shared" si="476"/>
        <v/>
      </c>
      <c r="M715" s="11" t="str">
        <f t="shared" si="477"/>
        <v>—</v>
      </c>
      <c r="N715" t="str">
        <f t="shared" si="478"/>
        <v/>
      </c>
      <c r="O715" s="11" t="str">
        <f t="shared" si="479"/>
        <v>—</v>
      </c>
      <c r="P715" t="str">
        <f t="shared" si="480"/>
        <v/>
      </c>
      <c r="Q715" s="11" t="str">
        <f t="shared" si="481"/>
        <v>—</v>
      </c>
      <c r="R715" t="str">
        <f t="shared" si="482"/>
        <v/>
      </c>
      <c r="S715" t="str">
        <f t="shared" si="483"/>
        <v/>
      </c>
      <c r="T715" t="str">
        <f t="shared" si="484"/>
        <v/>
      </c>
      <c r="U715" t="str">
        <f t="shared" si="485"/>
        <v/>
      </c>
      <c r="V715" t="str">
        <f t="shared" si="486"/>
        <v/>
      </c>
      <c r="W715" t="str">
        <f t="shared" si="487"/>
        <v/>
      </c>
      <c r="X715" t="str">
        <f t="shared" si="488"/>
        <v/>
      </c>
      <c r="Y715" t="str">
        <f t="shared" si="489"/>
        <v/>
      </c>
      <c r="Z715" t="str">
        <f t="shared" si="490"/>
        <v/>
      </c>
      <c r="AA715" t="str">
        <f t="shared" si="491"/>
        <v/>
      </c>
      <c r="AB715" t="str">
        <f t="shared" si="492"/>
        <v/>
      </c>
      <c r="AC715" t="str">
        <f t="shared" si="493"/>
        <v/>
      </c>
      <c r="AD715" t="str">
        <f t="shared" si="494"/>
        <v/>
      </c>
      <c r="AE715" t="str">
        <f t="shared" si="495"/>
        <v/>
      </c>
      <c r="AF715" t="str">
        <f t="shared" si="496"/>
        <v/>
      </c>
      <c r="AG715" t="str">
        <f t="shared" si="497"/>
        <v/>
      </c>
      <c r="AH715" t="str">
        <f t="shared" si="498"/>
        <v/>
      </c>
      <c r="AI715" t="str">
        <f t="shared" si="499"/>
        <v/>
      </c>
      <c r="AJ715" t="str">
        <f t="shared" si="500"/>
        <v/>
      </c>
      <c r="AK715" t="str">
        <f t="shared" si="501"/>
        <v/>
      </c>
      <c r="AL715" t="str">
        <f t="shared" si="502"/>
        <v/>
      </c>
      <c r="AM715" t="str">
        <f t="shared" si="503"/>
        <v/>
      </c>
      <c r="AN715" t="str">
        <f t="shared" si="504"/>
        <v/>
      </c>
      <c r="AO715" t="str">
        <f t="shared" si="505"/>
        <v/>
      </c>
      <c r="AP715" t="str">
        <f t="shared" si="506"/>
        <v/>
      </c>
      <c r="AQ715" t="str">
        <f t="shared" si="507"/>
        <v/>
      </c>
      <c r="AR715" t="str">
        <f t="shared" si="508"/>
        <v/>
      </c>
      <c r="AS715" t="str">
        <f t="shared" si="509"/>
        <v/>
      </c>
      <c r="AT715" t="str">
        <f t="shared" si="510"/>
        <v/>
      </c>
      <c r="AU715" t="str">
        <f t="shared" si="511"/>
        <v/>
      </c>
      <c r="AV715" t="str">
        <f t="shared" si="512"/>
        <v/>
      </c>
      <c r="AW715" t="str">
        <f t="shared" si="513"/>
        <v/>
      </c>
      <c r="AX715" t="str">
        <f t="shared" si="514"/>
        <v/>
      </c>
      <c r="AY715" t="str">
        <f t="shared" si="515"/>
        <v/>
      </c>
      <c r="AZ715" t="str">
        <f>IF(OR($A715="",$A715&lt;&gt;Ficha!$C$4),"",COUNTIF($A$2:$A715,Ficha!$C$4))</f>
        <v/>
      </c>
    </row>
    <row r="716" spans="1:52">
      <c r="A716" s="7" t="str">
        <f>IF(INDEX(Banco!$A:$A,ROW())="","",INDEX(Banco!$A:$A,ROW()))</f>
        <v/>
      </c>
      <c r="B716" s="7" t="str">
        <f>IF(INDEX(Banco!$B:$B,ROW())="","",INDEX(Banco!$B:$B,ROW()))</f>
        <v/>
      </c>
      <c r="C716" s="7" t="str">
        <f>IF(INDEX(Banco!$C:$C,ROW())="","",INDEX(Banco!$C:$C,ROW()))</f>
        <v/>
      </c>
      <c r="D716" s="8" t="str">
        <f>IF(INDEX(Banco!$D:$D,ROW())="","",INDEX(Banco!$D:$D,ROW()))</f>
        <v/>
      </c>
      <c r="E716" s="8" t="str">
        <f>IF(INDEX(Banco!$E:$E,ROW())="","",INDEX(Banco!$E:$E,ROW()))</f>
        <v/>
      </c>
      <c r="F716" s="9" t="str">
        <f>IF(INDEX(Banco!$F:$F,ROW())="","",INDEX(Banco!$F:$F,ROW()))</f>
        <v/>
      </c>
      <c r="G716" s="9" t="str">
        <f>IF(INDEX(Banco!$G:$G,ROW())="","",INDEX(Banco!$G:$G,ROW()))</f>
        <v/>
      </c>
      <c r="H716" s="7" t="str">
        <f>IF(INDEX(Banco!$H:$H,ROW())="","",INDEX(Banco!$H:$H,ROW()))</f>
        <v/>
      </c>
      <c r="I716" t="str">
        <f t="shared" si="473"/>
        <v/>
      </c>
      <c r="J716" s="10" t="str">
        <f t="shared" si="474"/>
        <v/>
      </c>
      <c r="K716" s="11" t="str">
        <f t="shared" si="475"/>
        <v>—</v>
      </c>
      <c r="L716" t="str">
        <f t="shared" si="476"/>
        <v/>
      </c>
      <c r="M716" s="11" t="str">
        <f t="shared" si="477"/>
        <v>—</v>
      </c>
      <c r="N716" t="str">
        <f t="shared" si="478"/>
        <v/>
      </c>
      <c r="O716" s="11" t="str">
        <f t="shared" si="479"/>
        <v>—</v>
      </c>
      <c r="P716" t="str">
        <f t="shared" si="480"/>
        <v/>
      </c>
      <c r="Q716" s="11" t="str">
        <f t="shared" si="481"/>
        <v>—</v>
      </c>
      <c r="R716" t="str">
        <f t="shared" si="482"/>
        <v/>
      </c>
      <c r="S716" t="str">
        <f t="shared" si="483"/>
        <v/>
      </c>
      <c r="T716" t="str">
        <f t="shared" si="484"/>
        <v/>
      </c>
      <c r="U716" t="str">
        <f t="shared" si="485"/>
        <v/>
      </c>
      <c r="V716" t="str">
        <f t="shared" si="486"/>
        <v/>
      </c>
      <c r="W716" t="str">
        <f t="shared" si="487"/>
        <v/>
      </c>
      <c r="X716" t="str">
        <f t="shared" si="488"/>
        <v/>
      </c>
      <c r="Y716" t="str">
        <f t="shared" si="489"/>
        <v/>
      </c>
      <c r="Z716" t="str">
        <f t="shared" si="490"/>
        <v/>
      </c>
      <c r="AA716" t="str">
        <f t="shared" si="491"/>
        <v/>
      </c>
      <c r="AB716" t="str">
        <f t="shared" si="492"/>
        <v/>
      </c>
      <c r="AC716" t="str">
        <f t="shared" si="493"/>
        <v/>
      </c>
      <c r="AD716" t="str">
        <f t="shared" si="494"/>
        <v/>
      </c>
      <c r="AE716" t="str">
        <f t="shared" si="495"/>
        <v/>
      </c>
      <c r="AF716" t="str">
        <f t="shared" si="496"/>
        <v/>
      </c>
      <c r="AG716" t="str">
        <f t="shared" si="497"/>
        <v/>
      </c>
      <c r="AH716" t="str">
        <f t="shared" si="498"/>
        <v/>
      </c>
      <c r="AI716" t="str">
        <f t="shared" si="499"/>
        <v/>
      </c>
      <c r="AJ716" t="str">
        <f t="shared" si="500"/>
        <v/>
      </c>
      <c r="AK716" t="str">
        <f t="shared" si="501"/>
        <v/>
      </c>
      <c r="AL716" t="str">
        <f t="shared" si="502"/>
        <v/>
      </c>
      <c r="AM716" t="str">
        <f t="shared" si="503"/>
        <v/>
      </c>
      <c r="AN716" t="str">
        <f t="shared" si="504"/>
        <v/>
      </c>
      <c r="AO716" t="str">
        <f t="shared" si="505"/>
        <v/>
      </c>
      <c r="AP716" t="str">
        <f t="shared" si="506"/>
        <v/>
      </c>
      <c r="AQ716" t="str">
        <f t="shared" si="507"/>
        <v/>
      </c>
      <c r="AR716" t="str">
        <f t="shared" si="508"/>
        <v/>
      </c>
      <c r="AS716" t="str">
        <f t="shared" si="509"/>
        <v/>
      </c>
      <c r="AT716" t="str">
        <f t="shared" si="510"/>
        <v/>
      </c>
      <c r="AU716" t="str">
        <f t="shared" si="511"/>
        <v/>
      </c>
      <c r="AV716" t="str">
        <f t="shared" si="512"/>
        <v/>
      </c>
      <c r="AW716" t="str">
        <f t="shared" si="513"/>
        <v/>
      </c>
      <c r="AX716" t="str">
        <f t="shared" si="514"/>
        <v/>
      </c>
      <c r="AY716" t="str">
        <f t="shared" si="515"/>
        <v/>
      </c>
      <c r="AZ716" t="str">
        <f>IF(OR($A716="",$A716&lt;&gt;Ficha!$C$4),"",COUNTIF($A$2:$A716,Ficha!$C$4))</f>
        <v/>
      </c>
    </row>
    <row r="717" spans="1:52">
      <c r="A717" s="7" t="str">
        <f>IF(INDEX(Banco!$A:$A,ROW())="","",INDEX(Banco!$A:$A,ROW()))</f>
        <v/>
      </c>
      <c r="B717" s="7" t="str">
        <f>IF(INDEX(Banco!$B:$B,ROW())="","",INDEX(Banco!$B:$B,ROW()))</f>
        <v/>
      </c>
      <c r="C717" s="7" t="str">
        <f>IF(INDEX(Banco!$C:$C,ROW())="","",INDEX(Banco!$C:$C,ROW()))</f>
        <v/>
      </c>
      <c r="D717" s="8" t="str">
        <f>IF(INDEX(Banco!$D:$D,ROW())="","",INDEX(Banco!$D:$D,ROW()))</f>
        <v/>
      </c>
      <c r="E717" s="8" t="str">
        <f>IF(INDEX(Banco!$E:$E,ROW())="","",INDEX(Banco!$E:$E,ROW()))</f>
        <v/>
      </c>
      <c r="F717" s="9" t="str">
        <f>IF(INDEX(Banco!$F:$F,ROW())="","",INDEX(Banco!$F:$F,ROW()))</f>
        <v/>
      </c>
      <c r="G717" s="9" t="str">
        <f>IF(INDEX(Banco!$G:$G,ROW())="","",INDEX(Banco!$G:$G,ROW()))</f>
        <v/>
      </c>
      <c r="H717" s="7" t="str">
        <f>IF(INDEX(Banco!$H:$H,ROW())="","",INDEX(Banco!$H:$H,ROW()))</f>
        <v/>
      </c>
      <c r="I717" t="str">
        <f t="shared" si="473"/>
        <v/>
      </c>
      <c r="J717" s="10" t="str">
        <f t="shared" si="474"/>
        <v/>
      </c>
      <c r="K717" s="11" t="str">
        <f t="shared" si="475"/>
        <v>—</v>
      </c>
      <c r="L717" t="str">
        <f t="shared" si="476"/>
        <v/>
      </c>
      <c r="M717" s="11" t="str">
        <f t="shared" si="477"/>
        <v>—</v>
      </c>
      <c r="N717" t="str">
        <f t="shared" si="478"/>
        <v/>
      </c>
      <c r="O717" s="11" t="str">
        <f t="shared" si="479"/>
        <v>—</v>
      </c>
      <c r="P717" t="str">
        <f t="shared" si="480"/>
        <v/>
      </c>
      <c r="Q717" s="11" t="str">
        <f t="shared" si="481"/>
        <v>—</v>
      </c>
      <c r="R717" t="str">
        <f t="shared" si="482"/>
        <v/>
      </c>
      <c r="S717" t="str">
        <f t="shared" si="483"/>
        <v/>
      </c>
      <c r="T717" t="str">
        <f t="shared" si="484"/>
        <v/>
      </c>
      <c r="U717" t="str">
        <f t="shared" si="485"/>
        <v/>
      </c>
      <c r="V717" t="str">
        <f t="shared" si="486"/>
        <v/>
      </c>
      <c r="W717" t="str">
        <f t="shared" si="487"/>
        <v/>
      </c>
      <c r="X717" t="str">
        <f t="shared" si="488"/>
        <v/>
      </c>
      <c r="Y717" t="str">
        <f t="shared" si="489"/>
        <v/>
      </c>
      <c r="Z717" t="str">
        <f t="shared" si="490"/>
        <v/>
      </c>
      <c r="AA717" t="str">
        <f t="shared" si="491"/>
        <v/>
      </c>
      <c r="AB717" t="str">
        <f t="shared" si="492"/>
        <v/>
      </c>
      <c r="AC717" t="str">
        <f t="shared" si="493"/>
        <v/>
      </c>
      <c r="AD717" t="str">
        <f t="shared" si="494"/>
        <v/>
      </c>
      <c r="AE717" t="str">
        <f t="shared" si="495"/>
        <v/>
      </c>
      <c r="AF717" t="str">
        <f t="shared" si="496"/>
        <v/>
      </c>
      <c r="AG717" t="str">
        <f t="shared" si="497"/>
        <v/>
      </c>
      <c r="AH717" t="str">
        <f t="shared" si="498"/>
        <v/>
      </c>
      <c r="AI717" t="str">
        <f t="shared" si="499"/>
        <v/>
      </c>
      <c r="AJ717" t="str">
        <f t="shared" si="500"/>
        <v/>
      </c>
      <c r="AK717" t="str">
        <f t="shared" si="501"/>
        <v/>
      </c>
      <c r="AL717" t="str">
        <f t="shared" si="502"/>
        <v/>
      </c>
      <c r="AM717" t="str">
        <f t="shared" si="503"/>
        <v/>
      </c>
      <c r="AN717" t="str">
        <f t="shared" si="504"/>
        <v/>
      </c>
      <c r="AO717" t="str">
        <f t="shared" si="505"/>
        <v/>
      </c>
      <c r="AP717" t="str">
        <f t="shared" si="506"/>
        <v/>
      </c>
      <c r="AQ717" t="str">
        <f t="shared" si="507"/>
        <v/>
      </c>
      <c r="AR717" t="str">
        <f t="shared" si="508"/>
        <v/>
      </c>
      <c r="AS717" t="str">
        <f t="shared" si="509"/>
        <v/>
      </c>
      <c r="AT717" t="str">
        <f t="shared" si="510"/>
        <v/>
      </c>
      <c r="AU717" t="str">
        <f t="shared" si="511"/>
        <v/>
      </c>
      <c r="AV717" t="str">
        <f t="shared" si="512"/>
        <v/>
      </c>
      <c r="AW717" t="str">
        <f t="shared" si="513"/>
        <v/>
      </c>
      <c r="AX717" t="str">
        <f t="shared" si="514"/>
        <v/>
      </c>
      <c r="AY717" t="str">
        <f t="shared" si="515"/>
        <v/>
      </c>
      <c r="AZ717" t="str">
        <f>IF(OR($A717="",$A717&lt;&gt;Ficha!$C$4),"",COUNTIF($A$2:$A717,Ficha!$C$4))</f>
        <v/>
      </c>
    </row>
    <row r="718" spans="1:52">
      <c r="A718" s="7" t="str">
        <f>IF(INDEX(Banco!$A:$A,ROW())="","",INDEX(Banco!$A:$A,ROW()))</f>
        <v/>
      </c>
      <c r="B718" s="7" t="str">
        <f>IF(INDEX(Banco!$B:$B,ROW())="","",INDEX(Banco!$B:$B,ROW()))</f>
        <v/>
      </c>
      <c r="C718" s="7" t="str">
        <f>IF(INDEX(Banco!$C:$C,ROW())="","",INDEX(Banco!$C:$C,ROW()))</f>
        <v/>
      </c>
      <c r="D718" s="8" t="str">
        <f>IF(INDEX(Banco!$D:$D,ROW())="","",INDEX(Banco!$D:$D,ROW()))</f>
        <v/>
      </c>
      <c r="E718" s="8" t="str">
        <f>IF(INDEX(Banco!$E:$E,ROW())="","",INDEX(Banco!$E:$E,ROW()))</f>
        <v/>
      </c>
      <c r="F718" s="9" t="str">
        <f>IF(INDEX(Banco!$F:$F,ROW())="","",INDEX(Banco!$F:$F,ROW()))</f>
        <v/>
      </c>
      <c r="G718" s="9" t="str">
        <f>IF(INDEX(Banco!$G:$G,ROW())="","",INDEX(Banco!$G:$G,ROW()))</f>
        <v/>
      </c>
      <c r="H718" s="7" t="str">
        <f>IF(INDEX(Banco!$H:$H,ROW())="","",INDEX(Banco!$H:$H,ROW()))</f>
        <v/>
      </c>
      <c r="I718" t="str">
        <f t="shared" si="473"/>
        <v/>
      </c>
      <c r="J718" s="10" t="str">
        <f t="shared" si="474"/>
        <v/>
      </c>
      <c r="K718" s="11" t="str">
        <f t="shared" si="475"/>
        <v>—</v>
      </c>
      <c r="L718" t="str">
        <f t="shared" si="476"/>
        <v/>
      </c>
      <c r="M718" s="11" t="str">
        <f t="shared" si="477"/>
        <v>—</v>
      </c>
      <c r="N718" t="str">
        <f t="shared" si="478"/>
        <v/>
      </c>
      <c r="O718" s="11" t="str">
        <f t="shared" si="479"/>
        <v>—</v>
      </c>
      <c r="P718" t="str">
        <f t="shared" si="480"/>
        <v/>
      </c>
      <c r="Q718" s="11" t="str">
        <f t="shared" si="481"/>
        <v>—</v>
      </c>
      <c r="R718" t="str">
        <f t="shared" si="482"/>
        <v/>
      </c>
      <c r="S718" t="str">
        <f t="shared" si="483"/>
        <v/>
      </c>
      <c r="T718" t="str">
        <f t="shared" si="484"/>
        <v/>
      </c>
      <c r="U718" t="str">
        <f t="shared" si="485"/>
        <v/>
      </c>
      <c r="V718" t="str">
        <f t="shared" si="486"/>
        <v/>
      </c>
      <c r="W718" t="str">
        <f t="shared" si="487"/>
        <v/>
      </c>
      <c r="X718" t="str">
        <f t="shared" si="488"/>
        <v/>
      </c>
      <c r="Y718" t="str">
        <f t="shared" si="489"/>
        <v/>
      </c>
      <c r="Z718" t="str">
        <f t="shared" si="490"/>
        <v/>
      </c>
      <c r="AA718" t="str">
        <f t="shared" si="491"/>
        <v/>
      </c>
      <c r="AB718" t="str">
        <f t="shared" si="492"/>
        <v/>
      </c>
      <c r="AC718" t="str">
        <f t="shared" si="493"/>
        <v/>
      </c>
      <c r="AD718" t="str">
        <f t="shared" si="494"/>
        <v/>
      </c>
      <c r="AE718" t="str">
        <f t="shared" si="495"/>
        <v/>
      </c>
      <c r="AF718" t="str">
        <f t="shared" si="496"/>
        <v/>
      </c>
      <c r="AG718" t="str">
        <f t="shared" si="497"/>
        <v/>
      </c>
      <c r="AH718" t="str">
        <f t="shared" si="498"/>
        <v/>
      </c>
      <c r="AI718" t="str">
        <f t="shared" si="499"/>
        <v/>
      </c>
      <c r="AJ718" t="str">
        <f t="shared" si="500"/>
        <v/>
      </c>
      <c r="AK718" t="str">
        <f t="shared" si="501"/>
        <v/>
      </c>
      <c r="AL718" t="str">
        <f t="shared" si="502"/>
        <v/>
      </c>
      <c r="AM718" t="str">
        <f t="shared" si="503"/>
        <v/>
      </c>
      <c r="AN718" t="str">
        <f t="shared" si="504"/>
        <v/>
      </c>
      <c r="AO718" t="str">
        <f t="shared" si="505"/>
        <v/>
      </c>
      <c r="AP718" t="str">
        <f t="shared" si="506"/>
        <v/>
      </c>
      <c r="AQ718" t="str">
        <f t="shared" si="507"/>
        <v/>
      </c>
      <c r="AR718" t="str">
        <f t="shared" si="508"/>
        <v/>
      </c>
      <c r="AS718" t="str">
        <f t="shared" si="509"/>
        <v/>
      </c>
      <c r="AT718" t="str">
        <f t="shared" si="510"/>
        <v/>
      </c>
      <c r="AU718" t="str">
        <f t="shared" si="511"/>
        <v/>
      </c>
      <c r="AV718" t="str">
        <f t="shared" si="512"/>
        <v/>
      </c>
      <c r="AW718" t="str">
        <f t="shared" si="513"/>
        <v/>
      </c>
      <c r="AX718" t="str">
        <f t="shared" si="514"/>
        <v/>
      </c>
      <c r="AY718" t="str">
        <f t="shared" si="515"/>
        <v/>
      </c>
      <c r="AZ718" t="str">
        <f>IF(OR($A718="",$A718&lt;&gt;Ficha!$C$4),"",COUNTIF($A$2:$A718,Ficha!$C$4))</f>
        <v/>
      </c>
    </row>
    <row r="719" spans="1:52">
      <c r="A719" s="7" t="str">
        <f>IF(INDEX(Banco!$A:$A,ROW())="","",INDEX(Banco!$A:$A,ROW()))</f>
        <v/>
      </c>
      <c r="B719" s="7" t="str">
        <f>IF(INDEX(Banco!$B:$B,ROW())="","",INDEX(Banco!$B:$B,ROW()))</f>
        <v/>
      </c>
      <c r="C719" s="7" t="str">
        <f>IF(INDEX(Banco!$C:$C,ROW())="","",INDEX(Banco!$C:$C,ROW()))</f>
        <v/>
      </c>
      <c r="D719" s="8" t="str">
        <f>IF(INDEX(Banco!$D:$D,ROW())="","",INDEX(Banco!$D:$D,ROW()))</f>
        <v/>
      </c>
      <c r="E719" s="8" t="str">
        <f>IF(INDEX(Banco!$E:$E,ROW())="","",INDEX(Banco!$E:$E,ROW()))</f>
        <v/>
      </c>
      <c r="F719" s="9" t="str">
        <f>IF(INDEX(Banco!$F:$F,ROW())="","",INDEX(Banco!$F:$F,ROW()))</f>
        <v/>
      </c>
      <c r="G719" s="9" t="str">
        <f>IF(INDEX(Banco!$G:$G,ROW())="","",INDEX(Banco!$G:$G,ROW()))</f>
        <v/>
      </c>
      <c r="H719" s="7" t="str">
        <f>IF(INDEX(Banco!$H:$H,ROW())="","",INDEX(Banco!$H:$H,ROW()))</f>
        <v/>
      </c>
      <c r="I719" t="str">
        <f t="shared" si="473"/>
        <v/>
      </c>
      <c r="J719" s="10" t="str">
        <f t="shared" si="474"/>
        <v/>
      </c>
      <c r="K719" s="11" t="str">
        <f t="shared" si="475"/>
        <v>—</v>
      </c>
      <c r="L719" t="str">
        <f t="shared" si="476"/>
        <v/>
      </c>
      <c r="M719" s="11" t="str">
        <f t="shared" si="477"/>
        <v>—</v>
      </c>
      <c r="N719" t="str">
        <f t="shared" si="478"/>
        <v/>
      </c>
      <c r="O719" s="11" t="str">
        <f t="shared" si="479"/>
        <v>—</v>
      </c>
      <c r="P719" t="str">
        <f t="shared" si="480"/>
        <v/>
      </c>
      <c r="Q719" s="11" t="str">
        <f t="shared" si="481"/>
        <v>—</v>
      </c>
      <c r="R719" t="str">
        <f t="shared" si="482"/>
        <v/>
      </c>
      <c r="S719" t="str">
        <f t="shared" si="483"/>
        <v/>
      </c>
      <c r="T719" t="str">
        <f t="shared" si="484"/>
        <v/>
      </c>
      <c r="U719" t="str">
        <f t="shared" si="485"/>
        <v/>
      </c>
      <c r="V719" t="str">
        <f t="shared" si="486"/>
        <v/>
      </c>
      <c r="W719" t="str">
        <f t="shared" si="487"/>
        <v/>
      </c>
      <c r="X719" t="str">
        <f t="shared" si="488"/>
        <v/>
      </c>
      <c r="Y719" t="str">
        <f t="shared" si="489"/>
        <v/>
      </c>
      <c r="Z719" t="str">
        <f t="shared" si="490"/>
        <v/>
      </c>
      <c r="AA719" t="str">
        <f t="shared" si="491"/>
        <v/>
      </c>
      <c r="AB719" t="str">
        <f t="shared" si="492"/>
        <v/>
      </c>
      <c r="AC719" t="str">
        <f t="shared" si="493"/>
        <v/>
      </c>
      <c r="AD719" t="str">
        <f t="shared" si="494"/>
        <v/>
      </c>
      <c r="AE719" t="str">
        <f t="shared" si="495"/>
        <v/>
      </c>
      <c r="AF719" t="str">
        <f t="shared" si="496"/>
        <v/>
      </c>
      <c r="AG719" t="str">
        <f t="shared" si="497"/>
        <v/>
      </c>
      <c r="AH719" t="str">
        <f t="shared" si="498"/>
        <v/>
      </c>
      <c r="AI719" t="str">
        <f t="shared" si="499"/>
        <v/>
      </c>
      <c r="AJ719" t="str">
        <f t="shared" si="500"/>
        <v/>
      </c>
      <c r="AK719" t="str">
        <f t="shared" si="501"/>
        <v/>
      </c>
      <c r="AL719" t="str">
        <f t="shared" si="502"/>
        <v/>
      </c>
      <c r="AM719" t="str">
        <f t="shared" si="503"/>
        <v/>
      </c>
      <c r="AN719" t="str">
        <f t="shared" si="504"/>
        <v/>
      </c>
      <c r="AO719" t="str">
        <f t="shared" si="505"/>
        <v/>
      </c>
      <c r="AP719" t="str">
        <f t="shared" si="506"/>
        <v/>
      </c>
      <c r="AQ719" t="str">
        <f t="shared" si="507"/>
        <v/>
      </c>
      <c r="AR719" t="str">
        <f t="shared" si="508"/>
        <v/>
      </c>
      <c r="AS719" t="str">
        <f t="shared" si="509"/>
        <v/>
      </c>
      <c r="AT719" t="str">
        <f t="shared" si="510"/>
        <v/>
      </c>
      <c r="AU719" t="str">
        <f t="shared" si="511"/>
        <v/>
      </c>
      <c r="AV719" t="str">
        <f t="shared" si="512"/>
        <v/>
      </c>
      <c r="AW719" t="str">
        <f t="shared" si="513"/>
        <v/>
      </c>
      <c r="AX719" t="str">
        <f t="shared" si="514"/>
        <v/>
      </c>
      <c r="AY719" t="str">
        <f t="shared" si="515"/>
        <v/>
      </c>
      <c r="AZ719" t="str">
        <f>IF(OR($A719="",$A719&lt;&gt;Ficha!$C$4),"",COUNTIF($A$2:$A719,Ficha!$C$4))</f>
        <v/>
      </c>
    </row>
    <row r="720" spans="1:52">
      <c r="A720" s="7" t="str">
        <f>IF(INDEX(Banco!$A:$A,ROW())="","",INDEX(Banco!$A:$A,ROW()))</f>
        <v/>
      </c>
      <c r="B720" s="7" t="str">
        <f>IF(INDEX(Banco!$B:$B,ROW())="","",INDEX(Banco!$B:$B,ROW()))</f>
        <v/>
      </c>
      <c r="C720" s="7" t="str">
        <f>IF(INDEX(Banco!$C:$C,ROW())="","",INDEX(Banco!$C:$C,ROW()))</f>
        <v/>
      </c>
      <c r="D720" s="8" t="str">
        <f>IF(INDEX(Banco!$D:$D,ROW())="","",INDEX(Banco!$D:$D,ROW()))</f>
        <v/>
      </c>
      <c r="E720" s="8" t="str">
        <f>IF(INDEX(Banco!$E:$E,ROW())="","",INDEX(Banco!$E:$E,ROW()))</f>
        <v/>
      </c>
      <c r="F720" s="9" t="str">
        <f>IF(INDEX(Banco!$F:$F,ROW())="","",INDEX(Banco!$F:$F,ROW()))</f>
        <v/>
      </c>
      <c r="G720" s="9" t="str">
        <f>IF(INDEX(Banco!$G:$G,ROW())="","",INDEX(Banco!$G:$G,ROW()))</f>
        <v/>
      </c>
      <c r="H720" s="7" t="str">
        <f>IF(INDEX(Banco!$H:$H,ROW())="","",INDEX(Banco!$H:$H,ROW()))</f>
        <v/>
      </c>
      <c r="I720" t="str">
        <f t="shared" si="473"/>
        <v/>
      </c>
      <c r="J720" s="10" t="str">
        <f t="shared" si="474"/>
        <v/>
      </c>
      <c r="K720" s="11" t="str">
        <f t="shared" si="475"/>
        <v>—</v>
      </c>
      <c r="L720" t="str">
        <f t="shared" si="476"/>
        <v/>
      </c>
      <c r="M720" s="11" t="str">
        <f t="shared" si="477"/>
        <v>—</v>
      </c>
      <c r="N720" t="str">
        <f t="shared" si="478"/>
        <v/>
      </c>
      <c r="O720" s="11" t="str">
        <f t="shared" si="479"/>
        <v>—</v>
      </c>
      <c r="P720" t="str">
        <f t="shared" si="480"/>
        <v/>
      </c>
      <c r="Q720" s="11" t="str">
        <f t="shared" si="481"/>
        <v>—</v>
      </c>
      <c r="R720" t="str">
        <f t="shared" si="482"/>
        <v/>
      </c>
      <c r="S720" t="str">
        <f t="shared" si="483"/>
        <v/>
      </c>
      <c r="T720" t="str">
        <f t="shared" si="484"/>
        <v/>
      </c>
      <c r="U720" t="str">
        <f t="shared" si="485"/>
        <v/>
      </c>
      <c r="V720" t="str">
        <f t="shared" si="486"/>
        <v/>
      </c>
      <c r="W720" t="str">
        <f t="shared" si="487"/>
        <v/>
      </c>
      <c r="X720" t="str">
        <f t="shared" si="488"/>
        <v/>
      </c>
      <c r="Y720" t="str">
        <f t="shared" si="489"/>
        <v/>
      </c>
      <c r="Z720" t="str">
        <f t="shared" si="490"/>
        <v/>
      </c>
      <c r="AA720" t="str">
        <f t="shared" si="491"/>
        <v/>
      </c>
      <c r="AB720" t="str">
        <f t="shared" si="492"/>
        <v/>
      </c>
      <c r="AC720" t="str">
        <f t="shared" si="493"/>
        <v/>
      </c>
      <c r="AD720" t="str">
        <f t="shared" si="494"/>
        <v/>
      </c>
      <c r="AE720" t="str">
        <f t="shared" si="495"/>
        <v/>
      </c>
      <c r="AF720" t="str">
        <f t="shared" si="496"/>
        <v/>
      </c>
      <c r="AG720" t="str">
        <f t="shared" si="497"/>
        <v/>
      </c>
      <c r="AH720" t="str">
        <f t="shared" si="498"/>
        <v/>
      </c>
      <c r="AI720" t="str">
        <f t="shared" si="499"/>
        <v/>
      </c>
      <c r="AJ720" t="str">
        <f t="shared" si="500"/>
        <v/>
      </c>
      <c r="AK720" t="str">
        <f t="shared" si="501"/>
        <v/>
      </c>
      <c r="AL720" t="str">
        <f t="shared" si="502"/>
        <v/>
      </c>
      <c r="AM720" t="str">
        <f t="shared" si="503"/>
        <v/>
      </c>
      <c r="AN720" t="str">
        <f t="shared" si="504"/>
        <v/>
      </c>
      <c r="AO720" t="str">
        <f t="shared" si="505"/>
        <v/>
      </c>
      <c r="AP720" t="str">
        <f t="shared" si="506"/>
        <v/>
      </c>
      <c r="AQ720" t="str">
        <f t="shared" si="507"/>
        <v/>
      </c>
      <c r="AR720" t="str">
        <f t="shared" si="508"/>
        <v/>
      </c>
      <c r="AS720" t="str">
        <f t="shared" si="509"/>
        <v/>
      </c>
      <c r="AT720" t="str">
        <f t="shared" si="510"/>
        <v/>
      </c>
      <c r="AU720" t="str">
        <f t="shared" si="511"/>
        <v/>
      </c>
      <c r="AV720" t="str">
        <f t="shared" si="512"/>
        <v/>
      </c>
      <c r="AW720" t="str">
        <f t="shared" si="513"/>
        <v/>
      </c>
      <c r="AX720" t="str">
        <f t="shared" si="514"/>
        <v/>
      </c>
      <c r="AY720" t="str">
        <f t="shared" si="515"/>
        <v/>
      </c>
      <c r="AZ720" t="str">
        <f>IF(OR($A720="",$A720&lt;&gt;Ficha!$C$4),"",COUNTIF($A$2:$A720,Ficha!$C$4))</f>
        <v/>
      </c>
    </row>
    <row r="721" spans="1:52">
      <c r="A721" s="7" t="str">
        <f>IF(INDEX(Banco!$A:$A,ROW())="","",INDEX(Banco!$A:$A,ROW()))</f>
        <v/>
      </c>
      <c r="B721" s="7" t="str">
        <f>IF(INDEX(Banco!$B:$B,ROW())="","",INDEX(Banco!$B:$B,ROW()))</f>
        <v/>
      </c>
      <c r="C721" s="7" t="str">
        <f>IF(INDEX(Banco!$C:$C,ROW())="","",INDEX(Banco!$C:$C,ROW()))</f>
        <v/>
      </c>
      <c r="D721" s="8" t="str">
        <f>IF(INDEX(Banco!$D:$D,ROW())="","",INDEX(Banco!$D:$D,ROW()))</f>
        <v/>
      </c>
      <c r="E721" s="8" t="str">
        <f>IF(INDEX(Banco!$E:$E,ROW())="","",INDEX(Banco!$E:$E,ROW()))</f>
        <v/>
      </c>
      <c r="F721" s="9" t="str">
        <f>IF(INDEX(Banco!$F:$F,ROW())="","",INDEX(Banco!$F:$F,ROW()))</f>
        <v/>
      </c>
      <c r="G721" s="9" t="str">
        <f>IF(INDEX(Banco!$G:$G,ROW())="","",INDEX(Banco!$G:$G,ROW()))</f>
        <v/>
      </c>
      <c r="H721" s="7" t="str">
        <f>IF(INDEX(Banco!$H:$H,ROW())="","",INDEX(Banco!$H:$H,ROW()))</f>
        <v/>
      </c>
      <c r="I721" t="str">
        <f t="shared" si="473"/>
        <v/>
      </c>
      <c r="J721" s="10" t="str">
        <f t="shared" si="474"/>
        <v/>
      </c>
      <c r="K721" s="11" t="str">
        <f t="shared" si="475"/>
        <v>—</v>
      </c>
      <c r="L721" t="str">
        <f t="shared" si="476"/>
        <v/>
      </c>
      <c r="M721" s="11" t="str">
        <f t="shared" si="477"/>
        <v>—</v>
      </c>
      <c r="N721" t="str">
        <f t="shared" si="478"/>
        <v/>
      </c>
      <c r="O721" s="11" t="str">
        <f t="shared" si="479"/>
        <v>—</v>
      </c>
      <c r="P721" t="str">
        <f t="shared" si="480"/>
        <v/>
      </c>
      <c r="Q721" s="11" t="str">
        <f t="shared" si="481"/>
        <v>—</v>
      </c>
      <c r="R721" t="str">
        <f t="shared" si="482"/>
        <v/>
      </c>
      <c r="S721" t="str">
        <f t="shared" si="483"/>
        <v/>
      </c>
      <c r="T721" t="str">
        <f t="shared" si="484"/>
        <v/>
      </c>
      <c r="U721" t="str">
        <f t="shared" si="485"/>
        <v/>
      </c>
      <c r="V721" t="str">
        <f t="shared" si="486"/>
        <v/>
      </c>
      <c r="W721" t="str">
        <f t="shared" si="487"/>
        <v/>
      </c>
      <c r="X721" t="str">
        <f t="shared" si="488"/>
        <v/>
      </c>
      <c r="Y721" t="str">
        <f t="shared" si="489"/>
        <v/>
      </c>
      <c r="Z721" t="str">
        <f t="shared" si="490"/>
        <v/>
      </c>
      <c r="AA721" t="str">
        <f t="shared" si="491"/>
        <v/>
      </c>
      <c r="AB721" t="str">
        <f t="shared" si="492"/>
        <v/>
      </c>
      <c r="AC721" t="str">
        <f t="shared" si="493"/>
        <v/>
      </c>
      <c r="AD721" t="str">
        <f t="shared" si="494"/>
        <v/>
      </c>
      <c r="AE721" t="str">
        <f t="shared" si="495"/>
        <v/>
      </c>
      <c r="AF721" t="str">
        <f t="shared" si="496"/>
        <v/>
      </c>
      <c r="AG721" t="str">
        <f t="shared" si="497"/>
        <v/>
      </c>
      <c r="AH721" t="str">
        <f t="shared" si="498"/>
        <v/>
      </c>
      <c r="AI721" t="str">
        <f t="shared" si="499"/>
        <v/>
      </c>
      <c r="AJ721" t="str">
        <f t="shared" si="500"/>
        <v/>
      </c>
      <c r="AK721" t="str">
        <f t="shared" si="501"/>
        <v/>
      </c>
      <c r="AL721" t="str">
        <f t="shared" si="502"/>
        <v/>
      </c>
      <c r="AM721" t="str">
        <f t="shared" si="503"/>
        <v/>
      </c>
      <c r="AN721" t="str">
        <f t="shared" si="504"/>
        <v/>
      </c>
      <c r="AO721" t="str">
        <f t="shared" si="505"/>
        <v/>
      </c>
      <c r="AP721" t="str">
        <f t="shared" si="506"/>
        <v/>
      </c>
      <c r="AQ721" t="str">
        <f t="shared" si="507"/>
        <v/>
      </c>
      <c r="AR721" t="str">
        <f t="shared" si="508"/>
        <v/>
      </c>
      <c r="AS721" t="str">
        <f t="shared" si="509"/>
        <v/>
      </c>
      <c r="AT721" t="str">
        <f t="shared" si="510"/>
        <v/>
      </c>
      <c r="AU721" t="str">
        <f t="shared" si="511"/>
        <v/>
      </c>
      <c r="AV721" t="str">
        <f t="shared" si="512"/>
        <v/>
      </c>
      <c r="AW721" t="str">
        <f t="shared" si="513"/>
        <v/>
      </c>
      <c r="AX721" t="str">
        <f t="shared" si="514"/>
        <v/>
      </c>
      <c r="AY721" t="str">
        <f t="shared" si="515"/>
        <v/>
      </c>
      <c r="AZ721" t="str">
        <f>IF(OR($A721="",$A721&lt;&gt;Ficha!$C$4),"",COUNTIF($A$2:$A721,Ficha!$C$4))</f>
        <v/>
      </c>
    </row>
    <row r="722" spans="1:52">
      <c r="A722" s="7" t="str">
        <f>IF(INDEX(Banco!$A:$A,ROW())="","",INDEX(Banco!$A:$A,ROW()))</f>
        <v/>
      </c>
      <c r="B722" s="7" t="str">
        <f>IF(INDEX(Banco!$B:$B,ROW())="","",INDEX(Banco!$B:$B,ROW()))</f>
        <v/>
      </c>
      <c r="C722" s="7" t="str">
        <f>IF(INDEX(Banco!$C:$C,ROW())="","",INDEX(Banco!$C:$C,ROW()))</f>
        <v/>
      </c>
      <c r="D722" s="8" t="str">
        <f>IF(INDEX(Banco!$D:$D,ROW())="","",INDEX(Banco!$D:$D,ROW()))</f>
        <v/>
      </c>
      <c r="E722" s="8" t="str">
        <f>IF(INDEX(Banco!$E:$E,ROW())="","",INDEX(Banco!$E:$E,ROW()))</f>
        <v/>
      </c>
      <c r="F722" s="9" t="str">
        <f>IF(INDEX(Banco!$F:$F,ROW())="","",INDEX(Banco!$F:$F,ROW()))</f>
        <v/>
      </c>
      <c r="G722" s="9" t="str">
        <f>IF(INDEX(Banco!$G:$G,ROW())="","",INDEX(Banco!$G:$G,ROW()))</f>
        <v/>
      </c>
      <c r="H722" s="7" t="str">
        <f>IF(INDEX(Banco!$H:$H,ROW())="","",INDEX(Banco!$H:$H,ROW()))</f>
        <v/>
      </c>
      <c r="I722" t="str">
        <f t="shared" si="473"/>
        <v/>
      </c>
      <c r="J722" s="10" t="str">
        <f t="shared" si="474"/>
        <v/>
      </c>
      <c r="K722" s="11" t="str">
        <f t="shared" si="475"/>
        <v>—</v>
      </c>
      <c r="L722" t="str">
        <f t="shared" si="476"/>
        <v/>
      </c>
      <c r="M722" s="11" t="str">
        <f t="shared" si="477"/>
        <v>—</v>
      </c>
      <c r="N722" t="str">
        <f t="shared" si="478"/>
        <v/>
      </c>
      <c r="O722" s="11" t="str">
        <f t="shared" si="479"/>
        <v>—</v>
      </c>
      <c r="P722" t="str">
        <f t="shared" si="480"/>
        <v/>
      </c>
      <c r="Q722" s="11" t="str">
        <f t="shared" si="481"/>
        <v>—</v>
      </c>
      <c r="R722" t="str">
        <f t="shared" si="482"/>
        <v/>
      </c>
      <c r="S722" t="str">
        <f t="shared" si="483"/>
        <v/>
      </c>
      <c r="T722" t="str">
        <f t="shared" si="484"/>
        <v/>
      </c>
      <c r="U722" t="str">
        <f t="shared" si="485"/>
        <v/>
      </c>
      <c r="V722" t="str">
        <f t="shared" si="486"/>
        <v/>
      </c>
      <c r="W722" t="str">
        <f t="shared" si="487"/>
        <v/>
      </c>
      <c r="X722" t="str">
        <f t="shared" si="488"/>
        <v/>
      </c>
      <c r="Y722" t="str">
        <f t="shared" si="489"/>
        <v/>
      </c>
      <c r="Z722" t="str">
        <f t="shared" si="490"/>
        <v/>
      </c>
      <c r="AA722" t="str">
        <f t="shared" si="491"/>
        <v/>
      </c>
      <c r="AB722" t="str">
        <f t="shared" si="492"/>
        <v/>
      </c>
      <c r="AC722" t="str">
        <f t="shared" si="493"/>
        <v/>
      </c>
      <c r="AD722" t="str">
        <f t="shared" si="494"/>
        <v/>
      </c>
      <c r="AE722" t="str">
        <f t="shared" si="495"/>
        <v/>
      </c>
      <c r="AF722" t="str">
        <f t="shared" si="496"/>
        <v/>
      </c>
      <c r="AG722" t="str">
        <f t="shared" si="497"/>
        <v/>
      </c>
      <c r="AH722" t="str">
        <f t="shared" si="498"/>
        <v/>
      </c>
      <c r="AI722" t="str">
        <f t="shared" si="499"/>
        <v/>
      </c>
      <c r="AJ722" t="str">
        <f t="shared" si="500"/>
        <v/>
      </c>
      <c r="AK722" t="str">
        <f t="shared" si="501"/>
        <v/>
      </c>
      <c r="AL722" t="str">
        <f t="shared" si="502"/>
        <v/>
      </c>
      <c r="AM722" t="str">
        <f t="shared" si="503"/>
        <v/>
      </c>
      <c r="AN722" t="str">
        <f t="shared" si="504"/>
        <v/>
      </c>
      <c r="AO722" t="str">
        <f t="shared" si="505"/>
        <v/>
      </c>
      <c r="AP722" t="str">
        <f t="shared" si="506"/>
        <v/>
      </c>
      <c r="AQ722" t="str">
        <f t="shared" si="507"/>
        <v/>
      </c>
      <c r="AR722" t="str">
        <f t="shared" si="508"/>
        <v/>
      </c>
      <c r="AS722" t="str">
        <f t="shared" si="509"/>
        <v/>
      </c>
      <c r="AT722" t="str">
        <f t="shared" si="510"/>
        <v/>
      </c>
      <c r="AU722" t="str">
        <f t="shared" si="511"/>
        <v/>
      </c>
      <c r="AV722" t="str">
        <f t="shared" si="512"/>
        <v/>
      </c>
      <c r="AW722" t="str">
        <f t="shared" si="513"/>
        <v/>
      </c>
      <c r="AX722" t="str">
        <f t="shared" si="514"/>
        <v/>
      </c>
      <c r="AY722" t="str">
        <f t="shared" si="515"/>
        <v/>
      </c>
      <c r="AZ722" t="str">
        <f>IF(OR($A722="",$A722&lt;&gt;Ficha!$C$4),"",COUNTIF($A$2:$A722,Ficha!$C$4))</f>
        <v/>
      </c>
    </row>
    <row r="723" spans="1:52">
      <c r="A723" s="7" t="str">
        <f>IF(INDEX(Banco!$A:$A,ROW())="","",INDEX(Banco!$A:$A,ROW()))</f>
        <v/>
      </c>
      <c r="B723" s="7" t="str">
        <f>IF(INDEX(Banco!$B:$B,ROW())="","",INDEX(Banco!$B:$B,ROW()))</f>
        <v/>
      </c>
      <c r="C723" s="7" t="str">
        <f>IF(INDEX(Banco!$C:$C,ROW())="","",INDEX(Banco!$C:$C,ROW()))</f>
        <v/>
      </c>
      <c r="D723" s="8" t="str">
        <f>IF(INDEX(Banco!$D:$D,ROW())="","",INDEX(Banco!$D:$D,ROW()))</f>
        <v/>
      </c>
      <c r="E723" s="8" t="str">
        <f>IF(INDEX(Banco!$E:$E,ROW())="","",INDEX(Banco!$E:$E,ROW()))</f>
        <v/>
      </c>
      <c r="F723" s="9" t="str">
        <f>IF(INDEX(Banco!$F:$F,ROW())="","",INDEX(Banco!$F:$F,ROW()))</f>
        <v/>
      </c>
      <c r="G723" s="9" t="str">
        <f>IF(INDEX(Banco!$G:$G,ROW())="","",INDEX(Banco!$G:$G,ROW()))</f>
        <v/>
      </c>
      <c r="H723" s="7" t="str">
        <f>IF(INDEX(Banco!$H:$H,ROW())="","",INDEX(Banco!$H:$H,ROW()))</f>
        <v/>
      </c>
      <c r="I723" t="str">
        <f t="shared" si="473"/>
        <v/>
      </c>
      <c r="J723" s="10" t="str">
        <f t="shared" si="474"/>
        <v/>
      </c>
      <c r="K723" s="11" t="str">
        <f t="shared" si="475"/>
        <v>—</v>
      </c>
      <c r="L723" t="str">
        <f t="shared" si="476"/>
        <v/>
      </c>
      <c r="M723" s="11" t="str">
        <f t="shared" si="477"/>
        <v>—</v>
      </c>
      <c r="N723" t="str">
        <f t="shared" si="478"/>
        <v/>
      </c>
      <c r="O723" s="11" t="str">
        <f t="shared" si="479"/>
        <v>—</v>
      </c>
      <c r="P723" t="str">
        <f t="shared" si="480"/>
        <v/>
      </c>
      <c r="Q723" s="11" t="str">
        <f t="shared" si="481"/>
        <v>—</v>
      </c>
      <c r="R723" t="str">
        <f t="shared" si="482"/>
        <v/>
      </c>
      <c r="S723" t="str">
        <f t="shared" si="483"/>
        <v/>
      </c>
      <c r="T723" t="str">
        <f t="shared" si="484"/>
        <v/>
      </c>
      <c r="U723" t="str">
        <f t="shared" si="485"/>
        <v/>
      </c>
      <c r="V723" t="str">
        <f t="shared" si="486"/>
        <v/>
      </c>
      <c r="W723" t="str">
        <f t="shared" si="487"/>
        <v/>
      </c>
      <c r="X723" t="str">
        <f t="shared" si="488"/>
        <v/>
      </c>
      <c r="Y723" t="str">
        <f t="shared" si="489"/>
        <v/>
      </c>
      <c r="Z723" t="str">
        <f t="shared" si="490"/>
        <v/>
      </c>
      <c r="AA723" t="str">
        <f t="shared" si="491"/>
        <v/>
      </c>
      <c r="AB723" t="str">
        <f t="shared" si="492"/>
        <v/>
      </c>
      <c r="AC723" t="str">
        <f t="shared" si="493"/>
        <v/>
      </c>
      <c r="AD723" t="str">
        <f t="shared" si="494"/>
        <v/>
      </c>
      <c r="AE723" t="str">
        <f t="shared" si="495"/>
        <v/>
      </c>
      <c r="AF723" t="str">
        <f t="shared" si="496"/>
        <v/>
      </c>
      <c r="AG723" t="str">
        <f t="shared" si="497"/>
        <v/>
      </c>
      <c r="AH723" t="str">
        <f t="shared" si="498"/>
        <v/>
      </c>
      <c r="AI723" t="str">
        <f t="shared" si="499"/>
        <v/>
      </c>
      <c r="AJ723" t="str">
        <f t="shared" si="500"/>
        <v/>
      </c>
      <c r="AK723" t="str">
        <f t="shared" si="501"/>
        <v/>
      </c>
      <c r="AL723" t="str">
        <f t="shared" si="502"/>
        <v/>
      </c>
      <c r="AM723" t="str">
        <f t="shared" si="503"/>
        <v/>
      </c>
      <c r="AN723" t="str">
        <f t="shared" si="504"/>
        <v/>
      </c>
      <c r="AO723" t="str">
        <f t="shared" si="505"/>
        <v/>
      </c>
      <c r="AP723" t="str">
        <f t="shared" si="506"/>
        <v/>
      </c>
      <c r="AQ723" t="str">
        <f t="shared" si="507"/>
        <v/>
      </c>
      <c r="AR723" t="str">
        <f t="shared" si="508"/>
        <v/>
      </c>
      <c r="AS723" t="str">
        <f t="shared" si="509"/>
        <v/>
      </c>
      <c r="AT723" t="str">
        <f t="shared" si="510"/>
        <v/>
      </c>
      <c r="AU723" t="str">
        <f t="shared" si="511"/>
        <v/>
      </c>
      <c r="AV723" t="str">
        <f t="shared" si="512"/>
        <v/>
      </c>
      <c r="AW723" t="str">
        <f t="shared" si="513"/>
        <v/>
      </c>
      <c r="AX723" t="str">
        <f t="shared" si="514"/>
        <v/>
      </c>
      <c r="AY723" t="str">
        <f t="shared" si="515"/>
        <v/>
      </c>
      <c r="AZ723" t="str">
        <f>IF(OR($A723="",$A723&lt;&gt;Ficha!$C$4),"",COUNTIF($A$2:$A723,Ficha!$C$4))</f>
        <v/>
      </c>
    </row>
    <row r="724" spans="1:52">
      <c r="A724" s="7" t="str">
        <f>IF(INDEX(Banco!$A:$A,ROW())="","",INDEX(Banco!$A:$A,ROW()))</f>
        <v/>
      </c>
      <c r="B724" s="7" t="str">
        <f>IF(INDEX(Banco!$B:$B,ROW())="","",INDEX(Banco!$B:$B,ROW()))</f>
        <v/>
      </c>
      <c r="C724" s="7" t="str">
        <f>IF(INDEX(Banco!$C:$C,ROW())="","",INDEX(Banco!$C:$C,ROW()))</f>
        <v/>
      </c>
      <c r="D724" s="8" t="str">
        <f>IF(INDEX(Banco!$D:$D,ROW())="","",INDEX(Banco!$D:$D,ROW()))</f>
        <v/>
      </c>
      <c r="E724" s="8" t="str">
        <f>IF(INDEX(Banco!$E:$E,ROW())="","",INDEX(Banco!$E:$E,ROW()))</f>
        <v/>
      </c>
      <c r="F724" s="9" t="str">
        <f>IF(INDEX(Banco!$F:$F,ROW())="","",INDEX(Banco!$F:$F,ROW()))</f>
        <v/>
      </c>
      <c r="G724" s="9" t="str">
        <f>IF(INDEX(Banco!$G:$G,ROW())="","",INDEX(Banco!$G:$G,ROW()))</f>
        <v/>
      </c>
      <c r="H724" s="7" t="str">
        <f>IF(INDEX(Banco!$H:$H,ROW())="","",INDEX(Banco!$H:$H,ROW()))</f>
        <v/>
      </c>
      <c r="I724" t="str">
        <f t="shared" si="473"/>
        <v/>
      </c>
      <c r="J724" s="10" t="str">
        <f t="shared" si="474"/>
        <v/>
      </c>
      <c r="K724" s="11" t="str">
        <f t="shared" si="475"/>
        <v>—</v>
      </c>
      <c r="L724" t="str">
        <f t="shared" si="476"/>
        <v/>
      </c>
      <c r="M724" s="11" t="str">
        <f t="shared" si="477"/>
        <v>—</v>
      </c>
      <c r="N724" t="str">
        <f t="shared" si="478"/>
        <v/>
      </c>
      <c r="O724" s="11" t="str">
        <f t="shared" si="479"/>
        <v>—</v>
      </c>
      <c r="P724" t="str">
        <f t="shared" si="480"/>
        <v/>
      </c>
      <c r="Q724" s="11" t="str">
        <f t="shared" si="481"/>
        <v>—</v>
      </c>
      <c r="R724" t="str">
        <f t="shared" si="482"/>
        <v/>
      </c>
      <c r="S724" t="str">
        <f t="shared" si="483"/>
        <v/>
      </c>
      <c r="T724" t="str">
        <f t="shared" si="484"/>
        <v/>
      </c>
      <c r="U724" t="str">
        <f t="shared" si="485"/>
        <v/>
      </c>
      <c r="V724" t="str">
        <f t="shared" si="486"/>
        <v/>
      </c>
      <c r="W724" t="str">
        <f t="shared" si="487"/>
        <v/>
      </c>
      <c r="X724" t="str">
        <f t="shared" si="488"/>
        <v/>
      </c>
      <c r="Y724" t="str">
        <f t="shared" si="489"/>
        <v/>
      </c>
      <c r="Z724" t="str">
        <f t="shared" si="490"/>
        <v/>
      </c>
      <c r="AA724" t="str">
        <f t="shared" si="491"/>
        <v/>
      </c>
      <c r="AB724" t="str">
        <f t="shared" si="492"/>
        <v/>
      </c>
      <c r="AC724" t="str">
        <f t="shared" si="493"/>
        <v/>
      </c>
      <c r="AD724" t="str">
        <f t="shared" si="494"/>
        <v/>
      </c>
      <c r="AE724" t="str">
        <f t="shared" si="495"/>
        <v/>
      </c>
      <c r="AF724" t="str">
        <f t="shared" si="496"/>
        <v/>
      </c>
      <c r="AG724" t="str">
        <f t="shared" si="497"/>
        <v/>
      </c>
      <c r="AH724" t="str">
        <f t="shared" si="498"/>
        <v/>
      </c>
      <c r="AI724" t="str">
        <f t="shared" si="499"/>
        <v/>
      </c>
      <c r="AJ724" t="str">
        <f t="shared" si="500"/>
        <v/>
      </c>
      <c r="AK724" t="str">
        <f t="shared" si="501"/>
        <v/>
      </c>
      <c r="AL724" t="str">
        <f t="shared" si="502"/>
        <v/>
      </c>
      <c r="AM724" t="str">
        <f t="shared" si="503"/>
        <v/>
      </c>
      <c r="AN724" t="str">
        <f t="shared" si="504"/>
        <v/>
      </c>
      <c r="AO724" t="str">
        <f t="shared" si="505"/>
        <v/>
      </c>
      <c r="AP724" t="str">
        <f t="shared" si="506"/>
        <v/>
      </c>
      <c r="AQ724" t="str">
        <f t="shared" si="507"/>
        <v/>
      </c>
      <c r="AR724" t="str">
        <f t="shared" si="508"/>
        <v/>
      </c>
      <c r="AS724" t="str">
        <f t="shared" si="509"/>
        <v/>
      </c>
      <c r="AT724" t="str">
        <f t="shared" si="510"/>
        <v/>
      </c>
      <c r="AU724" t="str">
        <f t="shared" si="511"/>
        <v/>
      </c>
      <c r="AV724" t="str">
        <f t="shared" si="512"/>
        <v/>
      </c>
      <c r="AW724" t="str">
        <f t="shared" si="513"/>
        <v/>
      </c>
      <c r="AX724" t="str">
        <f t="shared" si="514"/>
        <v/>
      </c>
      <c r="AY724" t="str">
        <f t="shared" si="515"/>
        <v/>
      </c>
      <c r="AZ724" t="str">
        <f>IF(OR($A724="",$A724&lt;&gt;Ficha!$C$4),"",COUNTIF($A$2:$A724,Ficha!$C$4))</f>
        <v/>
      </c>
    </row>
    <row r="725" spans="1:52">
      <c r="A725" s="7" t="str">
        <f>IF(INDEX(Banco!$A:$A,ROW())="","",INDEX(Banco!$A:$A,ROW()))</f>
        <v/>
      </c>
      <c r="B725" s="7" t="str">
        <f>IF(INDEX(Banco!$B:$B,ROW())="","",INDEX(Banco!$B:$B,ROW()))</f>
        <v/>
      </c>
      <c r="C725" s="7" t="str">
        <f>IF(INDEX(Banco!$C:$C,ROW())="","",INDEX(Banco!$C:$C,ROW()))</f>
        <v/>
      </c>
      <c r="D725" s="8" t="str">
        <f>IF(INDEX(Banco!$D:$D,ROW())="","",INDEX(Banco!$D:$D,ROW()))</f>
        <v/>
      </c>
      <c r="E725" s="8" t="str">
        <f>IF(INDEX(Banco!$E:$E,ROW())="","",INDEX(Banco!$E:$E,ROW()))</f>
        <v/>
      </c>
      <c r="F725" s="9" t="str">
        <f>IF(INDEX(Banco!$F:$F,ROW())="","",INDEX(Banco!$F:$F,ROW()))</f>
        <v/>
      </c>
      <c r="G725" s="9" t="str">
        <f>IF(INDEX(Banco!$G:$G,ROW())="","",INDEX(Banco!$G:$G,ROW()))</f>
        <v/>
      </c>
      <c r="H725" s="7" t="str">
        <f>IF(INDEX(Banco!$H:$H,ROW())="","",INDEX(Banco!$H:$H,ROW()))</f>
        <v/>
      </c>
      <c r="I725" t="str">
        <f t="shared" si="473"/>
        <v/>
      </c>
      <c r="J725" s="10" t="str">
        <f t="shared" si="474"/>
        <v/>
      </c>
      <c r="K725" s="11" t="str">
        <f t="shared" si="475"/>
        <v>—</v>
      </c>
      <c r="L725" t="str">
        <f t="shared" si="476"/>
        <v/>
      </c>
      <c r="M725" s="11" t="str">
        <f t="shared" si="477"/>
        <v>—</v>
      </c>
      <c r="N725" t="str">
        <f t="shared" si="478"/>
        <v/>
      </c>
      <c r="O725" s="11" t="str">
        <f t="shared" si="479"/>
        <v>—</v>
      </c>
      <c r="P725" t="str">
        <f t="shared" si="480"/>
        <v/>
      </c>
      <c r="Q725" s="11" t="str">
        <f t="shared" si="481"/>
        <v>—</v>
      </c>
      <c r="R725" t="str">
        <f t="shared" si="482"/>
        <v/>
      </c>
      <c r="S725" t="str">
        <f t="shared" si="483"/>
        <v/>
      </c>
      <c r="T725" t="str">
        <f t="shared" si="484"/>
        <v/>
      </c>
      <c r="U725" t="str">
        <f t="shared" si="485"/>
        <v/>
      </c>
      <c r="V725" t="str">
        <f t="shared" si="486"/>
        <v/>
      </c>
      <c r="W725" t="str">
        <f t="shared" si="487"/>
        <v/>
      </c>
      <c r="X725" t="str">
        <f t="shared" si="488"/>
        <v/>
      </c>
      <c r="Y725" t="str">
        <f t="shared" si="489"/>
        <v/>
      </c>
      <c r="Z725" t="str">
        <f t="shared" si="490"/>
        <v/>
      </c>
      <c r="AA725" t="str">
        <f t="shared" si="491"/>
        <v/>
      </c>
      <c r="AB725" t="str">
        <f t="shared" si="492"/>
        <v/>
      </c>
      <c r="AC725" t="str">
        <f t="shared" si="493"/>
        <v/>
      </c>
      <c r="AD725" t="str">
        <f t="shared" si="494"/>
        <v/>
      </c>
      <c r="AE725" t="str">
        <f t="shared" si="495"/>
        <v/>
      </c>
      <c r="AF725" t="str">
        <f t="shared" si="496"/>
        <v/>
      </c>
      <c r="AG725" t="str">
        <f t="shared" si="497"/>
        <v/>
      </c>
      <c r="AH725" t="str">
        <f t="shared" si="498"/>
        <v/>
      </c>
      <c r="AI725" t="str">
        <f t="shared" si="499"/>
        <v/>
      </c>
      <c r="AJ725" t="str">
        <f t="shared" si="500"/>
        <v/>
      </c>
      <c r="AK725" t="str">
        <f t="shared" si="501"/>
        <v/>
      </c>
      <c r="AL725" t="str">
        <f t="shared" si="502"/>
        <v/>
      </c>
      <c r="AM725" t="str">
        <f t="shared" si="503"/>
        <v/>
      </c>
      <c r="AN725" t="str">
        <f t="shared" si="504"/>
        <v/>
      </c>
      <c r="AO725" t="str">
        <f t="shared" si="505"/>
        <v/>
      </c>
      <c r="AP725" t="str">
        <f t="shared" si="506"/>
        <v/>
      </c>
      <c r="AQ725" t="str">
        <f t="shared" si="507"/>
        <v/>
      </c>
      <c r="AR725" t="str">
        <f t="shared" si="508"/>
        <v/>
      </c>
      <c r="AS725" t="str">
        <f t="shared" si="509"/>
        <v/>
      </c>
      <c r="AT725" t="str">
        <f t="shared" si="510"/>
        <v/>
      </c>
      <c r="AU725" t="str">
        <f t="shared" si="511"/>
        <v/>
      </c>
      <c r="AV725" t="str">
        <f t="shared" si="512"/>
        <v/>
      </c>
      <c r="AW725" t="str">
        <f t="shared" si="513"/>
        <v/>
      </c>
      <c r="AX725" t="str">
        <f t="shared" si="514"/>
        <v/>
      </c>
      <c r="AY725" t="str">
        <f t="shared" si="515"/>
        <v/>
      </c>
      <c r="AZ725" t="str">
        <f>IF(OR($A725="",$A725&lt;&gt;Ficha!$C$4),"",COUNTIF($A$2:$A725,Ficha!$C$4))</f>
        <v/>
      </c>
    </row>
    <row r="726" spans="1:52">
      <c r="A726" s="7" t="str">
        <f>IF(INDEX(Banco!$A:$A,ROW())="","",INDEX(Banco!$A:$A,ROW()))</f>
        <v/>
      </c>
      <c r="B726" s="7" t="str">
        <f>IF(INDEX(Banco!$B:$B,ROW())="","",INDEX(Banco!$B:$B,ROW()))</f>
        <v/>
      </c>
      <c r="C726" s="7" t="str">
        <f>IF(INDEX(Banco!$C:$C,ROW())="","",INDEX(Banco!$C:$C,ROW()))</f>
        <v/>
      </c>
      <c r="D726" s="8" t="str">
        <f>IF(INDEX(Banco!$D:$D,ROW())="","",INDEX(Banco!$D:$D,ROW()))</f>
        <v/>
      </c>
      <c r="E726" s="8" t="str">
        <f>IF(INDEX(Banco!$E:$E,ROW())="","",INDEX(Banco!$E:$E,ROW()))</f>
        <v/>
      </c>
      <c r="F726" s="9" t="str">
        <f>IF(INDEX(Banco!$F:$F,ROW())="","",INDEX(Banco!$F:$F,ROW()))</f>
        <v/>
      </c>
      <c r="G726" s="9" t="str">
        <f>IF(INDEX(Banco!$G:$G,ROW())="","",INDEX(Banco!$G:$G,ROW()))</f>
        <v/>
      </c>
      <c r="H726" s="7" t="str">
        <f>IF(INDEX(Banco!$H:$H,ROW())="","",INDEX(Banco!$H:$H,ROW()))</f>
        <v/>
      </c>
      <c r="I726" t="str">
        <f t="shared" si="473"/>
        <v/>
      </c>
      <c r="J726" s="10" t="str">
        <f t="shared" si="474"/>
        <v/>
      </c>
      <c r="K726" s="11" t="str">
        <f t="shared" si="475"/>
        <v>—</v>
      </c>
      <c r="L726" t="str">
        <f t="shared" si="476"/>
        <v/>
      </c>
      <c r="M726" s="11" t="str">
        <f t="shared" si="477"/>
        <v>—</v>
      </c>
      <c r="N726" t="str">
        <f t="shared" si="478"/>
        <v/>
      </c>
      <c r="O726" s="11" t="str">
        <f t="shared" si="479"/>
        <v>—</v>
      </c>
      <c r="P726" t="str">
        <f t="shared" si="480"/>
        <v/>
      </c>
      <c r="Q726" s="11" t="str">
        <f t="shared" si="481"/>
        <v>—</v>
      </c>
      <c r="R726" t="str">
        <f t="shared" si="482"/>
        <v/>
      </c>
      <c r="S726" t="str">
        <f t="shared" si="483"/>
        <v/>
      </c>
      <c r="T726" t="str">
        <f t="shared" si="484"/>
        <v/>
      </c>
      <c r="U726" t="str">
        <f t="shared" si="485"/>
        <v/>
      </c>
      <c r="V726" t="str">
        <f t="shared" si="486"/>
        <v/>
      </c>
      <c r="W726" t="str">
        <f t="shared" si="487"/>
        <v/>
      </c>
      <c r="X726" t="str">
        <f t="shared" si="488"/>
        <v/>
      </c>
      <c r="Y726" t="str">
        <f t="shared" si="489"/>
        <v/>
      </c>
      <c r="Z726" t="str">
        <f t="shared" si="490"/>
        <v/>
      </c>
      <c r="AA726" t="str">
        <f t="shared" si="491"/>
        <v/>
      </c>
      <c r="AB726" t="str">
        <f t="shared" si="492"/>
        <v/>
      </c>
      <c r="AC726" t="str">
        <f t="shared" si="493"/>
        <v/>
      </c>
      <c r="AD726" t="str">
        <f t="shared" si="494"/>
        <v/>
      </c>
      <c r="AE726" t="str">
        <f t="shared" si="495"/>
        <v/>
      </c>
      <c r="AF726" t="str">
        <f t="shared" si="496"/>
        <v/>
      </c>
      <c r="AG726" t="str">
        <f t="shared" si="497"/>
        <v/>
      </c>
      <c r="AH726" t="str">
        <f t="shared" si="498"/>
        <v/>
      </c>
      <c r="AI726" t="str">
        <f t="shared" si="499"/>
        <v/>
      </c>
      <c r="AJ726" t="str">
        <f t="shared" si="500"/>
        <v/>
      </c>
      <c r="AK726" t="str">
        <f t="shared" si="501"/>
        <v/>
      </c>
      <c r="AL726" t="str">
        <f t="shared" si="502"/>
        <v/>
      </c>
      <c r="AM726" t="str">
        <f t="shared" si="503"/>
        <v/>
      </c>
      <c r="AN726" t="str">
        <f t="shared" si="504"/>
        <v/>
      </c>
      <c r="AO726" t="str">
        <f t="shared" si="505"/>
        <v/>
      </c>
      <c r="AP726" t="str">
        <f t="shared" si="506"/>
        <v/>
      </c>
      <c r="AQ726" t="str">
        <f t="shared" si="507"/>
        <v/>
      </c>
      <c r="AR726" t="str">
        <f t="shared" si="508"/>
        <v/>
      </c>
      <c r="AS726" t="str">
        <f t="shared" si="509"/>
        <v/>
      </c>
      <c r="AT726" t="str">
        <f t="shared" si="510"/>
        <v/>
      </c>
      <c r="AU726" t="str">
        <f t="shared" si="511"/>
        <v/>
      </c>
      <c r="AV726" t="str">
        <f t="shared" si="512"/>
        <v/>
      </c>
      <c r="AW726" t="str">
        <f t="shared" si="513"/>
        <v/>
      </c>
      <c r="AX726" t="str">
        <f t="shared" si="514"/>
        <v/>
      </c>
      <c r="AY726" t="str">
        <f t="shared" si="515"/>
        <v/>
      </c>
      <c r="AZ726" t="str">
        <f>IF(OR($A726="",$A726&lt;&gt;Ficha!$C$4),"",COUNTIF($A$2:$A726,Ficha!$C$4))</f>
        <v/>
      </c>
    </row>
    <row r="727" spans="1:52">
      <c r="A727" s="7" t="str">
        <f>IF(INDEX(Banco!$A:$A,ROW())="","",INDEX(Banco!$A:$A,ROW()))</f>
        <v/>
      </c>
      <c r="B727" s="7" t="str">
        <f>IF(INDEX(Banco!$B:$B,ROW())="","",INDEX(Banco!$B:$B,ROW()))</f>
        <v/>
      </c>
      <c r="C727" s="7" t="str">
        <f>IF(INDEX(Banco!$C:$C,ROW())="","",INDEX(Banco!$C:$C,ROW()))</f>
        <v/>
      </c>
      <c r="D727" s="8" t="str">
        <f>IF(INDEX(Banco!$D:$D,ROW())="","",INDEX(Banco!$D:$D,ROW()))</f>
        <v/>
      </c>
      <c r="E727" s="8" t="str">
        <f>IF(INDEX(Banco!$E:$E,ROW())="","",INDEX(Banco!$E:$E,ROW()))</f>
        <v/>
      </c>
      <c r="F727" s="9" t="str">
        <f>IF(INDEX(Banco!$F:$F,ROW())="","",INDEX(Banco!$F:$F,ROW()))</f>
        <v/>
      </c>
      <c r="G727" s="9" t="str">
        <f>IF(INDEX(Banco!$G:$G,ROW())="","",INDEX(Banco!$G:$G,ROW()))</f>
        <v/>
      </c>
      <c r="H727" s="7" t="str">
        <f>IF(INDEX(Banco!$H:$H,ROW())="","",INDEX(Banco!$H:$H,ROW()))</f>
        <v/>
      </c>
      <c r="I727" t="str">
        <f t="shared" si="473"/>
        <v/>
      </c>
      <c r="J727" s="10" t="str">
        <f t="shared" si="474"/>
        <v/>
      </c>
      <c r="K727" s="11" t="str">
        <f t="shared" si="475"/>
        <v>—</v>
      </c>
      <c r="L727" t="str">
        <f t="shared" si="476"/>
        <v/>
      </c>
      <c r="M727" s="11" t="str">
        <f t="shared" si="477"/>
        <v>—</v>
      </c>
      <c r="N727" t="str">
        <f t="shared" si="478"/>
        <v/>
      </c>
      <c r="O727" s="11" t="str">
        <f t="shared" si="479"/>
        <v>—</v>
      </c>
      <c r="P727" t="str">
        <f t="shared" si="480"/>
        <v/>
      </c>
      <c r="Q727" s="11" t="str">
        <f t="shared" si="481"/>
        <v>—</v>
      </c>
      <c r="R727" t="str">
        <f t="shared" si="482"/>
        <v/>
      </c>
      <c r="S727" t="str">
        <f t="shared" si="483"/>
        <v/>
      </c>
      <c r="T727" t="str">
        <f t="shared" si="484"/>
        <v/>
      </c>
      <c r="U727" t="str">
        <f t="shared" si="485"/>
        <v/>
      </c>
      <c r="V727" t="str">
        <f t="shared" si="486"/>
        <v/>
      </c>
      <c r="W727" t="str">
        <f t="shared" si="487"/>
        <v/>
      </c>
      <c r="X727" t="str">
        <f t="shared" si="488"/>
        <v/>
      </c>
      <c r="Y727" t="str">
        <f t="shared" si="489"/>
        <v/>
      </c>
      <c r="Z727" t="str">
        <f t="shared" si="490"/>
        <v/>
      </c>
      <c r="AA727" t="str">
        <f t="shared" si="491"/>
        <v/>
      </c>
      <c r="AB727" t="str">
        <f t="shared" si="492"/>
        <v/>
      </c>
      <c r="AC727" t="str">
        <f t="shared" si="493"/>
        <v/>
      </c>
      <c r="AD727" t="str">
        <f t="shared" si="494"/>
        <v/>
      </c>
      <c r="AE727" t="str">
        <f t="shared" si="495"/>
        <v/>
      </c>
      <c r="AF727" t="str">
        <f t="shared" si="496"/>
        <v/>
      </c>
      <c r="AG727" t="str">
        <f t="shared" si="497"/>
        <v/>
      </c>
      <c r="AH727" t="str">
        <f t="shared" si="498"/>
        <v/>
      </c>
      <c r="AI727" t="str">
        <f t="shared" si="499"/>
        <v/>
      </c>
      <c r="AJ727" t="str">
        <f t="shared" si="500"/>
        <v/>
      </c>
      <c r="AK727" t="str">
        <f t="shared" si="501"/>
        <v/>
      </c>
      <c r="AL727" t="str">
        <f t="shared" si="502"/>
        <v/>
      </c>
      <c r="AM727" t="str">
        <f t="shared" si="503"/>
        <v/>
      </c>
      <c r="AN727" t="str">
        <f t="shared" si="504"/>
        <v/>
      </c>
      <c r="AO727" t="str">
        <f t="shared" si="505"/>
        <v/>
      </c>
      <c r="AP727" t="str">
        <f t="shared" si="506"/>
        <v/>
      </c>
      <c r="AQ727" t="str">
        <f t="shared" si="507"/>
        <v/>
      </c>
      <c r="AR727" t="str">
        <f t="shared" si="508"/>
        <v/>
      </c>
      <c r="AS727" t="str">
        <f t="shared" si="509"/>
        <v/>
      </c>
      <c r="AT727" t="str">
        <f t="shared" si="510"/>
        <v/>
      </c>
      <c r="AU727" t="str">
        <f t="shared" si="511"/>
        <v/>
      </c>
      <c r="AV727" t="str">
        <f t="shared" si="512"/>
        <v/>
      </c>
      <c r="AW727" t="str">
        <f t="shared" si="513"/>
        <v/>
      </c>
      <c r="AX727" t="str">
        <f t="shared" si="514"/>
        <v/>
      </c>
      <c r="AY727" t="str">
        <f t="shared" si="515"/>
        <v/>
      </c>
      <c r="AZ727" t="str">
        <f>IF(OR($A727="",$A727&lt;&gt;Ficha!$C$4),"",COUNTIF($A$2:$A727,Ficha!$C$4))</f>
        <v/>
      </c>
    </row>
    <row r="728" spans="1:52">
      <c r="A728" s="7" t="str">
        <f>IF(INDEX(Banco!$A:$A,ROW())="","",INDEX(Banco!$A:$A,ROW()))</f>
        <v/>
      </c>
      <c r="B728" s="7" t="str">
        <f>IF(INDEX(Banco!$B:$B,ROW())="","",INDEX(Banco!$B:$B,ROW()))</f>
        <v/>
      </c>
      <c r="C728" s="7" t="str">
        <f>IF(INDEX(Banco!$C:$C,ROW())="","",INDEX(Banco!$C:$C,ROW()))</f>
        <v/>
      </c>
      <c r="D728" s="8" t="str">
        <f>IF(INDEX(Banco!$D:$D,ROW())="","",INDEX(Banco!$D:$D,ROW()))</f>
        <v/>
      </c>
      <c r="E728" s="8" t="str">
        <f>IF(INDEX(Banco!$E:$E,ROW())="","",INDEX(Banco!$E:$E,ROW()))</f>
        <v/>
      </c>
      <c r="F728" s="9" t="str">
        <f>IF(INDEX(Banco!$F:$F,ROW())="","",INDEX(Banco!$F:$F,ROW()))</f>
        <v/>
      </c>
      <c r="G728" s="9" t="str">
        <f>IF(INDEX(Banco!$G:$G,ROW())="","",INDEX(Banco!$G:$G,ROW()))</f>
        <v/>
      </c>
      <c r="H728" s="7" t="str">
        <f>IF(INDEX(Banco!$H:$H,ROW())="","",INDEX(Banco!$H:$H,ROW()))</f>
        <v/>
      </c>
      <c r="I728" t="str">
        <f t="shared" si="473"/>
        <v/>
      </c>
      <c r="J728" s="10" t="str">
        <f t="shared" si="474"/>
        <v/>
      </c>
      <c r="K728" s="11" t="str">
        <f t="shared" si="475"/>
        <v>—</v>
      </c>
      <c r="L728" t="str">
        <f t="shared" si="476"/>
        <v/>
      </c>
      <c r="M728" s="11" t="str">
        <f t="shared" si="477"/>
        <v>—</v>
      </c>
      <c r="N728" t="str">
        <f t="shared" si="478"/>
        <v/>
      </c>
      <c r="O728" s="11" t="str">
        <f t="shared" si="479"/>
        <v>—</v>
      </c>
      <c r="P728" t="str">
        <f t="shared" si="480"/>
        <v/>
      </c>
      <c r="Q728" s="11" t="str">
        <f t="shared" si="481"/>
        <v>—</v>
      </c>
      <c r="R728" t="str">
        <f t="shared" si="482"/>
        <v/>
      </c>
      <c r="S728" t="str">
        <f t="shared" si="483"/>
        <v/>
      </c>
      <c r="T728" t="str">
        <f t="shared" si="484"/>
        <v/>
      </c>
      <c r="U728" t="str">
        <f t="shared" si="485"/>
        <v/>
      </c>
      <c r="V728" t="str">
        <f t="shared" si="486"/>
        <v/>
      </c>
      <c r="W728" t="str">
        <f t="shared" si="487"/>
        <v/>
      </c>
      <c r="X728" t="str">
        <f t="shared" si="488"/>
        <v/>
      </c>
      <c r="Y728" t="str">
        <f t="shared" si="489"/>
        <v/>
      </c>
      <c r="Z728" t="str">
        <f t="shared" si="490"/>
        <v/>
      </c>
      <c r="AA728" t="str">
        <f t="shared" si="491"/>
        <v/>
      </c>
      <c r="AB728" t="str">
        <f t="shared" si="492"/>
        <v/>
      </c>
      <c r="AC728" t="str">
        <f t="shared" si="493"/>
        <v/>
      </c>
      <c r="AD728" t="str">
        <f t="shared" si="494"/>
        <v/>
      </c>
      <c r="AE728" t="str">
        <f t="shared" si="495"/>
        <v/>
      </c>
      <c r="AF728" t="str">
        <f t="shared" si="496"/>
        <v/>
      </c>
      <c r="AG728" t="str">
        <f t="shared" si="497"/>
        <v/>
      </c>
      <c r="AH728" t="str">
        <f t="shared" si="498"/>
        <v/>
      </c>
      <c r="AI728" t="str">
        <f t="shared" si="499"/>
        <v/>
      </c>
      <c r="AJ728" t="str">
        <f t="shared" si="500"/>
        <v/>
      </c>
      <c r="AK728" t="str">
        <f t="shared" si="501"/>
        <v/>
      </c>
      <c r="AL728" t="str">
        <f t="shared" si="502"/>
        <v/>
      </c>
      <c r="AM728" t="str">
        <f t="shared" si="503"/>
        <v/>
      </c>
      <c r="AN728" t="str">
        <f t="shared" si="504"/>
        <v/>
      </c>
      <c r="AO728" t="str">
        <f t="shared" si="505"/>
        <v/>
      </c>
      <c r="AP728" t="str">
        <f t="shared" si="506"/>
        <v/>
      </c>
      <c r="AQ728" t="str">
        <f t="shared" si="507"/>
        <v/>
      </c>
      <c r="AR728" t="str">
        <f t="shared" si="508"/>
        <v/>
      </c>
      <c r="AS728" t="str">
        <f t="shared" si="509"/>
        <v/>
      </c>
      <c r="AT728" t="str">
        <f t="shared" si="510"/>
        <v/>
      </c>
      <c r="AU728" t="str">
        <f t="shared" si="511"/>
        <v/>
      </c>
      <c r="AV728" t="str">
        <f t="shared" si="512"/>
        <v/>
      </c>
      <c r="AW728" t="str">
        <f t="shared" si="513"/>
        <v/>
      </c>
      <c r="AX728" t="str">
        <f t="shared" si="514"/>
        <v/>
      </c>
      <c r="AY728" t="str">
        <f t="shared" si="515"/>
        <v/>
      </c>
      <c r="AZ728" t="str">
        <f>IF(OR($A728="",$A728&lt;&gt;Ficha!$C$4),"",COUNTIF($A$2:$A728,Ficha!$C$4))</f>
        <v/>
      </c>
    </row>
    <row r="729" spans="1:52">
      <c r="A729" s="7" t="str">
        <f>IF(INDEX(Banco!$A:$A,ROW())="","",INDEX(Banco!$A:$A,ROW()))</f>
        <v/>
      </c>
      <c r="B729" s="7" t="str">
        <f>IF(INDEX(Banco!$B:$B,ROW())="","",INDEX(Banco!$B:$B,ROW()))</f>
        <v/>
      </c>
      <c r="C729" s="7" t="str">
        <f>IF(INDEX(Banco!$C:$C,ROW())="","",INDEX(Banco!$C:$C,ROW()))</f>
        <v/>
      </c>
      <c r="D729" s="8" t="str">
        <f>IF(INDEX(Banco!$D:$D,ROW())="","",INDEX(Banco!$D:$D,ROW()))</f>
        <v/>
      </c>
      <c r="E729" s="8" t="str">
        <f>IF(INDEX(Banco!$E:$E,ROW())="","",INDEX(Banco!$E:$E,ROW()))</f>
        <v/>
      </c>
      <c r="F729" s="9" t="str">
        <f>IF(INDEX(Banco!$F:$F,ROW())="","",INDEX(Banco!$F:$F,ROW()))</f>
        <v/>
      </c>
      <c r="G729" s="9" t="str">
        <f>IF(INDEX(Banco!$G:$G,ROW())="","",INDEX(Banco!$G:$G,ROW()))</f>
        <v/>
      </c>
      <c r="H729" s="7" t="str">
        <f>IF(INDEX(Banco!$H:$H,ROW())="","",INDEX(Banco!$H:$H,ROW()))</f>
        <v/>
      </c>
      <c r="I729" t="str">
        <f t="shared" si="473"/>
        <v/>
      </c>
      <c r="J729" s="10" t="str">
        <f t="shared" si="474"/>
        <v/>
      </c>
      <c r="K729" s="11" t="str">
        <f t="shared" si="475"/>
        <v>—</v>
      </c>
      <c r="L729" t="str">
        <f t="shared" si="476"/>
        <v/>
      </c>
      <c r="M729" s="11" t="str">
        <f t="shared" si="477"/>
        <v>—</v>
      </c>
      <c r="N729" t="str">
        <f t="shared" si="478"/>
        <v/>
      </c>
      <c r="O729" s="11" t="str">
        <f t="shared" si="479"/>
        <v>—</v>
      </c>
      <c r="P729" t="str">
        <f t="shared" si="480"/>
        <v/>
      </c>
      <c r="Q729" s="11" t="str">
        <f t="shared" si="481"/>
        <v>—</v>
      </c>
      <c r="R729" t="str">
        <f t="shared" si="482"/>
        <v/>
      </c>
      <c r="S729" t="str">
        <f t="shared" si="483"/>
        <v/>
      </c>
      <c r="T729" t="str">
        <f t="shared" si="484"/>
        <v/>
      </c>
      <c r="U729" t="str">
        <f t="shared" si="485"/>
        <v/>
      </c>
      <c r="V729" t="str">
        <f t="shared" si="486"/>
        <v/>
      </c>
      <c r="W729" t="str">
        <f t="shared" si="487"/>
        <v/>
      </c>
      <c r="X729" t="str">
        <f t="shared" si="488"/>
        <v/>
      </c>
      <c r="Y729" t="str">
        <f t="shared" si="489"/>
        <v/>
      </c>
      <c r="Z729" t="str">
        <f t="shared" si="490"/>
        <v/>
      </c>
      <c r="AA729" t="str">
        <f t="shared" si="491"/>
        <v/>
      </c>
      <c r="AB729" t="str">
        <f t="shared" si="492"/>
        <v/>
      </c>
      <c r="AC729" t="str">
        <f t="shared" si="493"/>
        <v/>
      </c>
      <c r="AD729" t="str">
        <f t="shared" si="494"/>
        <v/>
      </c>
      <c r="AE729" t="str">
        <f t="shared" si="495"/>
        <v/>
      </c>
      <c r="AF729" t="str">
        <f t="shared" si="496"/>
        <v/>
      </c>
      <c r="AG729" t="str">
        <f t="shared" si="497"/>
        <v/>
      </c>
      <c r="AH729" t="str">
        <f t="shared" si="498"/>
        <v/>
      </c>
      <c r="AI729" t="str">
        <f t="shared" si="499"/>
        <v/>
      </c>
      <c r="AJ729" t="str">
        <f t="shared" si="500"/>
        <v/>
      </c>
      <c r="AK729" t="str">
        <f t="shared" si="501"/>
        <v/>
      </c>
      <c r="AL729" t="str">
        <f t="shared" si="502"/>
        <v/>
      </c>
      <c r="AM729" t="str">
        <f t="shared" si="503"/>
        <v/>
      </c>
      <c r="AN729" t="str">
        <f t="shared" si="504"/>
        <v/>
      </c>
      <c r="AO729" t="str">
        <f t="shared" si="505"/>
        <v/>
      </c>
      <c r="AP729" t="str">
        <f t="shared" si="506"/>
        <v/>
      </c>
      <c r="AQ729" t="str">
        <f t="shared" si="507"/>
        <v/>
      </c>
      <c r="AR729" t="str">
        <f t="shared" si="508"/>
        <v/>
      </c>
      <c r="AS729" t="str">
        <f t="shared" si="509"/>
        <v/>
      </c>
      <c r="AT729" t="str">
        <f t="shared" si="510"/>
        <v/>
      </c>
      <c r="AU729" t="str">
        <f t="shared" si="511"/>
        <v/>
      </c>
      <c r="AV729" t="str">
        <f t="shared" si="512"/>
        <v/>
      </c>
      <c r="AW729" t="str">
        <f t="shared" si="513"/>
        <v/>
      </c>
      <c r="AX729" t="str">
        <f t="shared" si="514"/>
        <v/>
      </c>
      <c r="AY729" t="str">
        <f t="shared" si="515"/>
        <v/>
      </c>
      <c r="AZ729" t="str">
        <f>IF(OR($A729="",$A729&lt;&gt;Ficha!$C$4),"",COUNTIF($A$2:$A729,Ficha!$C$4))</f>
        <v/>
      </c>
    </row>
    <row r="730" spans="1:52">
      <c r="A730" s="7" t="str">
        <f>IF(INDEX(Banco!$A:$A,ROW())="","",INDEX(Banco!$A:$A,ROW()))</f>
        <v/>
      </c>
      <c r="B730" s="7" t="str">
        <f>IF(INDEX(Banco!$B:$B,ROW())="","",INDEX(Banco!$B:$B,ROW()))</f>
        <v/>
      </c>
      <c r="C730" s="7" t="str">
        <f>IF(INDEX(Banco!$C:$C,ROW())="","",INDEX(Banco!$C:$C,ROW()))</f>
        <v/>
      </c>
      <c r="D730" s="8" t="str">
        <f>IF(INDEX(Banco!$D:$D,ROW())="","",INDEX(Banco!$D:$D,ROW()))</f>
        <v/>
      </c>
      <c r="E730" s="8" t="str">
        <f>IF(INDEX(Banco!$E:$E,ROW())="","",INDEX(Banco!$E:$E,ROW()))</f>
        <v/>
      </c>
      <c r="F730" s="9" t="str">
        <f>IF(INDEX(Banco!$F:$F,ROW())="","",INDEX(Banco!$F:$F,ROW()))</f>
        <v/>
      </c>
      <c r="G730" s="9" t="str">
        <f>IF(INDEX(Banco!$G:$G,ROW())="","",INDEX(Banco!$G:$G,ROW()))</f>
        <v/>
      </c>
      <c r="H730" s="7" t="str">
        <f>IF(INDEX(Banco!$H:$H,ROW())="","",INDEX(Banco!$H:$H,ROW()))</f>
        <v/>
      </c>
      <c r="I730" t="str">
        <f t="shared" si="473"/>
        <v/>
      </c>
      <c r="J730" s="10" t="str">
        <f t="shared" si="474"/>
        <v/>
      </c>
      <c r="K730" s="11" t="str">
        <f t="shared" si="475"/>
        <v>—</v>
      </c>
      <c r="L730" t="str">
        <f t="shared" si="476"/>
        <v/>
      </c>
      <c r="M730" s="11" t="str">
        <f t="shared" si="477"/>
        <v>—</v>
      </c>
      <c r="N730" t="str">
        <f t="shared" si="478"/>
        <v/>
      </c>
      <c r="O730" s="11" t="str">
        <f t="shared" si="479"/>
        <v>—</v>
      </c>
      <c r="P730" t="str">
        <f t="shared" si="480"/>
        <v/>
      </c>
      <c r="Q730" s="11" t="str">
        <f t="shared" si="481"/>
        <v>—</v>
      </c>
      <c r="R730" t="str">
        <f t="shared" si="482"/>
        <v/>
      </c>
      <c r="S730" t="str">
        <f t="shared" si="483"/>
        <v/>
      </c>
      <c r="T730" t="str">
        <f t="shared" si="484"/>
        <v/>
      </c>
      <c r="U730" t="str">
        <f t="shared" si="485"/>
        <v/>
      </c>
      <c r="V730" t="str">
        <f t="shared" si="486"/>
        <v/>
      </c>
      <c r="W730" t="str">
        <f t="shared" si="487"/>
        <v/>
      </c>
      <c r="X730" t="str">
        <f t="shared" si="488"/>
        <v/>
      </c>
      <c r="Y730" t="str">
        <f t="shared" si="489"/>
        <v/>
      </c>
      <c r="Z730" t="str">
        <f t="shared" si="490"/>
        <v/>
      </c>
      <c r="AA730" t="str">
        <f t="shared" si="491"/>
        <v/>
      </c>
      <c r="AB730" t="str">
        <f t="shared" si="492"/>
        <v/>
      </c>
      <c r="AC730" t="str">
        <f t="shared" si="493"/>
        <v/>
      </c>
      <c r="AD730" t="str">
        <f t="shared" si="494"/>
        <v/>
      </c>
      <c r="AE730" t="str">
        <f t="shared" si="495"/>
        <v/>
      </c>
      <c r="AF730" t="str">
        <f t="shared" si="496"/>
        <v/>
      </c>
      <c r="AG730" t="str">
        <f t="shared" si="497"/>
        <v/>
      </c>
      <c r="AH730" t="str">
        <f t="shared" si="498"/>
        <v/>
      </c>
      <c r="AI730" t="str">
        <f t="shared" si="499"/>
        <v/>
      </c>
      <c r="AJ730" t="str">
        <f t="shared" si="500"/>
        <v/>
      </c>
      <c r="AK730" t="str">
        <f t="shared" si="501"/>
        <v/>
      </c>
      <c r="AL730" t="str">
        <f t="shared" si="502"/>
        <v/>
      </c>
      <c r="AM730" t="str">
        <f t="shared" si="503"/>
        <v/>
      </c>
      <c r="AN730" t="str">
        <f t="shared" si="504"/>
        <v/>
      </c>
      <c r="AO730" t="str">
        <f t="shared" si="505"/>
        <v/>
      </c>
      <c r="AP730" t="str">
        <f t="shared" si="506"/>
        <v/>
      </c>
      <c r="AQ730" t="str">
        <f t="shared" si="507"/>
        <v/>
      </c>
      <c r="AR730" t="str">
        <f t="shared" si="508"/>
        <v/>
      </c>
      <c r="AS730" t="str">
        <f t="shared" si="509"/>
        <v/>
      </c>
      <c r="AT730" t="str">
        <f t="shared" si="510"/>
        <v/>
      </c>
      <c r="AU730" t="str">
        <f t="shared" si="511"/>
        <v/>
      </c>
      <c r="AV730" t="str">
        <f t="shared" si="512"/>
        <v/>
      </c>
      <c r="AW730" t="str">
        <f t="shared" si="513"/>
        <v/>
      </c>
      <c r="AX730" t="str">
        <f t="shared" si="514"/>
        <v/>
      </c>
      <c r="AY730" t="str">
        <f t="shared" si="515"/>
        <v/>
      </c>
      <c r="AZ730" t="str">
        <f>IF(OR($A730="",$A730&lt;&gt;Ficha!$C$4),"",COUNTIF($A$2:$A730,Ficha!$C$4))</f>
        <v/>
      </c>
    </row>
    <row r="731" spans="1:52">
      <c r="A731" s="7" t="str">
        <f>IF(INDEX(Banco!$A:$A,ROW())="","",INDEX(Banco!$A:$A,ROW()))</f>
        <v/>
      </c>
      <c r="B731" s="7" t="str">
        <f>IF(INDEX(Banco!$B:$B,ROW())="","",INDEX(Banco!$B:$B,ROW()))</f>
        <v/>
      </c>
      <c r="C731" s="7" t="str">
        <f>IF(INDEX(Banco!$C:$C,ROW())="","",INDEX(Banco!$C:$C,ROW()))</f>
        <v/>
      </c>
      <c r="D731" s="8" t="str">
        <f>IF(INDEX(Banco!$D:$D,ROW())="","",INDEX(Banco!$D:$D,ROW()))</f>
        <v/>
      </c>
      <c r="E731" s="8" t="str">
        <f>IF(INDEX(Banco!$E:$E,ROW())="","",INDEX(Banco!$E:$E,ROW()))</f>
        <v/>
      </c>
      <c r="F731" s="9" t="str">
        <f>IF(INDEX(Banco!$F:$F,ROW())="","",INDEX(Banco!$F:$F,ROW()))</f>
        <v/>
      </c>
      <c r="G731" s="9" t="str">
        <f>IF(INDEX(Banco!$G:$G,ROW())="","",INDEX(Banco!$G:$G,ROW()))</f>
        <v/>
      </c>
      <c r="H731" s="7" t="str">
        <f>IF(INDEX(Banco!$H:$H,ROW())="","",INDEX(Banco!$H:$H,ROW()))</f>
        <v/>
      </c>
      <c r="I731" t="str">
        <f t="shared" si="473"/>
        <v/>
      </c>
      <c r="J731" s="10" t="str">
        <f t="shared" si="474"/>
        <v/>
      </c>
      <c r="K731" s="11" t="str">
        <f t="shared" si="475"/>
        <v>—</v>
      </c>
      <c r="L731" t="str">
        <f t="shared" si="476"/>
        <v/>
      </c>
      <c r="M731" s="11" t="str">
        <f t="shared" si="477"/>
        <v>—</v>
      </c>
      <c r="N731" t="str">
        <f t="shared" si="478"/>
        <v/>
      </c>
      <c r="O731" s="11" t="str">
        <f t="shared" si="479"/>
        <v>—</v>
      </c>
      <c r="P731" t="str">
        <f t="shared" si="480"/>
        <v/>
      </c>
      <c r="Q731" s="11" t="str">
        <f t="shared" si="481"/>
        <v>—</v>
      </c>
      <c r="R731" t="str">
        <f t="shared" si="482"/>
        <v/>
      </c>
      <c r="S731" t="str">
        <f t="shared" si="483"/>
        <v/>
      </c>
      <c r="T731" t="str">
        <f t="shared" si="484"/>
        <v/>
      </c>
      <c r="U731" t="str">
        <f t="shared" si="485"/>
        <v/>
      </c>
      <c r="V731" t="str">
        <f t="shared" si="486"/>
        <v/>
      </c>
      <c r="W731" t="str">
        <f t="shared" si="487"/>
        <v/>
      </c>
      <c r="X731" t="str">
        <f t="shared" si="488"/>
        <v/>
      </c>
      <c r="Y731" t="str">
        <f t="shared" si="489"/>
        <v/>
      </c>
      <c r="Z731" t="str">
        <f t="shared" si="490"/>
        <v/>
      </c>
      <c r="AA731" t="str">
        <f t="shared" si="491"/>
        <v/>
      </c>
      <c r="AB731" t="str">
        <f t="shared" si="492"/>
        <v/>
      </c>
      <c r="AC731" t="str">
        <f t="shared" si="493"/>
        <v/>
      </c>
      <c r="AD731" t="str">
        <f t="shared" si="494"/>
        <v/>
      </c>
      <c r="AE731" t="str">
        <f t="shared" si="495"/>
        <v/>
      </c>
      <c r="AF731" t="str">
        <f t="shared" si="496"/>
        <v/>
      </c>
      <c r="AG731" t="str">
        <f t="shared" si="497"/>
        <v/>
      </c>
      <c r="AH731" t="str">
        <f t="shared" si="498"/>
        <v/>
      </c>
      <c r="AI731" t="str">
        <f t="shared" si="499"/>
        <v/>
      </c>
      <c r="AJ731" t="str">
        <f t="shared" si="500"/>
        <v/>
      </c>
      <c r="AK731" t="str">
        <f t="shared" si="501"/>
        <v/>
      </c>
      <c r="AL731" t="str">
        <f t="shared" si="502"/>
        <v/>
      </c>
      <c r="AM731" t="str">
        <f t="shared" si="503"/>
        <v/>
      </c>
      <c r="AN731" t="str">
        <f t="shared" si="504"/>
        <v/>
      </c>
      <c r="AO731" t="str">
        <f t="shared" si="505"/>
        <v/>
      </c>
      <c r="AP731" t="str">
        <f t="shared" si="506"/>
        <v/>
      </c>
      <c r="AQ731" t="str">
        <f t="shared" si="507"/>
        <v/>
      </c>
      <c r="AR731" t="str">
        <f t="shared" si="508"/>
        <v/>
      </c>
      <c r="AS731" t="str">
        <f t="shared" si="509"/>
        <v/>
      </c>
      <c r="AT731" t="str">
        <f t="shared" si="510"/>
        <v/>
      </c>
      <c r="AU731" t="str">
        <f t="shared" si="511"/>
        <v/>
      </c>
      <c r="AV731" t="str">
        <f t="shared" si="512"/>
        <v/>
      </c>
      <c r="AW731" t="str">
        <f t="shared" si="513"/>
        <v/>
      </c>
      <c r="AX731" t="str">
        <f t="shared" si="514"/>
        <v/>
      </c>
      <c r="AY731" t="str">
        <f t="shared" si="515"/>
        <v/>
      </c>
      <c r="AZ731" t="str">
        <f>IF(OR($A731="",$A731&lt;&gt;Ficha!$C$4),"",COUNTIF($A$2:$A731,Ficha!$C$4))</f>
        <v/>
      </c>
    </row>
    <row r="732" spans="1:52">
      <c r="A732" s="7" t="str">
        <f>IF(INDEX(Banco!$A:$A,ROW())="","",INDEX(Banco!$A:$A,ROW()))</f>
        <v/>
      </c>
      <c r="B732" s="7" t="str">
        <f>IF(INDEX(Banco!$B:$B,ROW())="","",INDEX(Banco!$B:$B,ROW()))</f>
        <v/>
      </c>
      <c r="C732" s="7" t="str">
        <f>IF(INDEX(Banco!$C:$C,ROW())="","",INDEX(Banco!$C:$C,ROW()))</f>
        <v/>
      </c>
      <c r="D732" s="8" t="str">
        <f>IF(INDEX(Banco!$D:$D,ROW())="","",INDEX(Banco!$D:$D,ROW()))</f>
        <v/>
      </c>
      <c r="E732" s="8" t="str">
        <f>IF(INDEX(Banco!$E:$E,ROW())="","",INDEX(Banco!$E:$E,ROW()))</f>
        <v/>
      </c>
      <c r="F732" s="9" t="str">
        <f>IF(INDEX(Banco!$F:$F,ROW())="","",INDEX(Banco!$F:$F,ROW()))</f>
        <v/>
      </c>
      <c r="G732" s="9" t="str">
        <f>IF(INDEX(Banco!$G:$G,ROW())="","",INDEX(Banco!$G:$G,ROW()))</f>
        <v/>
      </c>
      <c r="H732" s="7" t="str">
        <f>IF(INDEX(Banco!$H:$H,ROW())="","",INDEX(Banco!$H:$H,ROW()))</f>
        <v/>
      </c>
      <c r="I732" t="str">
        <f t="shared" si="473"/>
        <v/>
      </c>
      <c r="J732" s="10" t="str">
        <f t="shared" si="474"/>
        <v/>
      </c>
      <c r="K732" s="11" t="str">
        <f t="shared" si="475"/>
        <v>—</v>
      </c>
      <c r="L732" t="str">
        <f t="shared" si="476"/>
        <v/>
      </c>
      <c r="M732" s="11" t="str">
        <f t="shared" si="477"/>
        <v>—</v>
      </c>
      <c r="N732" t="str">
        <f t="shared" si="478"/>
        <v/>
      </c>
      <c r="O732" s="11" t="str">
        <f t="shared" si="479"/>
        <v>—</v>
      </c>
      <c r="P732" t="str">
        <f t="shared" si="480"/>
        <v/>
      </c>
      <c r="Q732" s="11" t="str">
        <f t="shared" si="481"/>
        <v>—</v>
      </c>
      <c r="R732" t="str">
        <f t="shared" si="482"/>
        <v/>
      </c>
      <c r="S732" t="str">
        <f t="shared" si="483"/>
        <v/>
      </c>
      <c r="T732" t="str">
        <f t="shared" si="484"/>
        <v/>
      </c>
      <c r="U732" t="str">
        <f t="shared" si="485"/>
        <v/>
      </c>
      <c r="V732" t="str">
        <f t="shared" si="486"/>
        <v/>
      </c>
      <c r="W732" t="str">
        <f t="shared" si="487"/>
        <v/>
      </c>
      <c r="X732" t="str">
        <f t="shared" si="488"/>
        <v/>
      </c>
      <c r="Y732" t="str">
        <f t="shared" si="489"/>
        <v/>
      </c>
      <c r="Z732" t="str">
        <f t="shared" si="490"/>
        <v/>
      </c>
      <c r="AA732" t="str">
        <f t="shared" si="491"/>
        <v/>
      </c>
      <c r="AB732" t="str">
        <f t="shared" si="492"/>
        <v/>
      </c>
      <c r="AC732" t="str">
        <f t="shared" si="493"/>
        <v/>
      </c>
      <c r="AD732" t="str">
        <f t="shared" si="494"/>
        <v/>
      </c>
      <c r="AE732" t="str">
        <f t="shared" si="495"/>
        <v/>
      </c>
      <c r="AF732" t="str">
        <f t="shared" si="496"/>
        <v/>
      </c>
      <c r="AG732" t="str">
        <f t="shared" si="497"/>
        <v/>
      </c>
      <c r="AH732" t="str">
        <f t="shared" si="498"/>
        <v/>
      </c>
      <c r="AI732" t="str">
        <f t="shared" si="499"/>
        <v/>
      </c>
      <c r="AJ732" t="str">
        <f t="shared" si="500"/>
        <v/>
      </c>
      <c r="AK732" t="str">
        <f t="shared" si="501"/>
        <v/>
      </c>
      <c r="AL732" t="str">
        <f t="shared" si="502"/>
        <v/>
      </c>
      <c r="AM732" t="str">
        <f t="shared" si="503"/>
        <v/>
      </c>
      <c r="AN732" t="str">
        <f t="shared" si="504"/>
        <v/>
      </c>
      <c r="AO732" t="str">
        <f t="shared" si="505"/>
        <v/>
      </c>
      <c r="AP732" t="str">
        <f t="shared" si="506"/>
        <v/>
      </c>
      <c r="AQ732" t="str">
        <f t="shared" si="507"/>
        <v/>
      </c>
      <c r="AR732" t="str">
        <f t="shared" si="508"/>
        <v/>
      </c>
      <c r="AS732" t="str">
        <f t="shared" si="509"/>
        <v/>
      </c>
      <c r="AT732" t="str">
        <f t="shared" si="510"/>
        <v/>
      </c>
      <c r="AU732" t="str">
        <f t="shared" si="511"/>
        <v/>
      </c>
      <c r="AV732" t="str">
        <f t="shared" si="512"/>
        <v/>
      </c>
      <c r="AW732" t="str">
        <f t="shared" si="513"/>
        <v/>
      </c>
      <c r="AX732" t="str">
        <f t="shared" si="514"/>
        <v/>
      </c>
      <c r="AY732" t="str">
        <f t="shared" si="515"/>
        <v/>
      </c>
      <c r="AZ732" t="str">
        <f>IF(OR($A732="",$A732&lt;&gt;Ficha!$C$4),"",COUNTIF($A$2:$A732,Ficha!$C$4))</f>
        <v/>
      </c>
    </row>
    <row r="733" spans="1:52">
      <c r="A733" s="7" t="str">
        <f>IF(INDEX(Banco!$A:$A,ROW())="","",INDEX(Banco!$A:$A,ROW()))</f>
        <v/>
      </c>
      <c r="B733" s="7" t="str">
        <f>IF(INDEX(Banco!$B:$B,ROW())="","",INDEX(Banco!$B:$B,ROW()))</f>
        <v/>
      </c>
      <c r="C733" s="7" t="str">
        <f>IF(INDEX(Banco!$C:$C,ROW())="","",INDEX(Banco!$C:$C,ROW()))</f>
        <v/>
      </c>
      <c r="D733" s="8" t="str">
        <f>IF(INDEX(Banco!$D:$D,ROW())="","",INDEX(Banco!$D:$D,ROW()))</f>
        <v/>
      </c>
      <c r="E733" s="8" t="str">
        <f>IF(INDEX(Banco!$E:$E,ROW())="","",INDEX(Banco!$E:$E,ROW()))</f>
        <v/>
      </c>
      <c r="F733" s="9" t="str">
        <f>IF(INDEX(Banco!$F:$F,ROW())="","",INDEX(Banco!$F:$F,ROW()))</f>
        <v/>
      </c>
      <c r="G733" s="9" t="str">
        <f>IF(INDEX(Banco!$G:$G,ROW())="","",INDEX(Banco!$G:$G,ROW()))</f>
        <v/>
      </c>
      <c r="H733" s="7" t="str">
        <f>IF(INDEX(Banco!$H:$H,ROW())="","",INDEX(Banco!$H:$H,ROW()))</f>
        <v/>
      </c>
      <c r="I733" t="str">
        <f t="shared" si="473"/>
        <v/>
      </c>
      <c r="J733" s="10" t="str">
        <f t="shared" si="474"/>
        <v/>
      </c>
      <c r="K733" s="11" t="str">
        <f t="shared" si="475"/>
        <v>—</v>
      </c>
      <c r="L733" t="str">
        <f t="shared" si="476"/>
        <v/>
      </c>
      <c r="M733" s="11" t="str">
        <f t="shared" si="477"/>
        <v>—</v>
      </c>
      <c r="N733" t="str">
        <f t="shared" si="478"/>
        <v/>
      </c>
      <c r="O733" s="11" t="str">
        <f t="shared" si="479"/>
        <v>—</v>
      </c>
      <c r="P733" t="str">
        <f t="shared" si="480"/>
        <v/>
      </c>
      <c r="Q733" s="11" t="str">
        <f t="shared" si="481"/>
        <v>—</v>
      </c>
      <c r="R733" t="str">
        <f t="shared" si="482"/>
        <v/>
      </c>
      <c r="S733" t="str">
        <f t="shared" si="483"/>
        <v/>
      </c>
      <c r="T733" t="str">
        <f t="shared" si="484"/>
        <v/>
      </c>
      <c r="U733" t="str">
        <f t="shared" si="485"/>
        <v/>
      </c>
      <c r="V733" t="str">
        <f t="shared" si="486"/>
        <v/>
      </c>
      <c r="W733" t="str">
        <f t="shared" si="487"/>
        <v/>
      </c>
      <c r="X733" t="str">
        <f t="shared" si="488"/>
        <v/>
      </c>
      <c r="Y733" t="str">
        <f t="shared" si="489"/>
        <v/>
      </c>
      <c r="Z733" t="str">
        <f t="shared" si="490"/>
        <v/>
      </c>
      <c r="AA733" t="str">
        <f t="shared" si="491"/>
        <v/>
      </c>
      <c r="AB733" t="str">
        <f t="shared" si="492"/>
        <v/>
      </c>
      <c r="AC733" t="str">
        <f t="shared" si="493"/>
        <v/>
      </c>
      <c r="AD733" t="str">
        <f t="shared" si="494"/>
        <v/>
      </c>
      <c r="AE733" t="str">
        <f t="shared" si="495"/>
        <v/>
      </c>
      <c r="AF733" t="str">
        <f t="shared" si="496"/>
        <v/>
      </c>
      <c r="AG733" t="str">
        <f t="shared" si="497"/>
        <v/>
      </c>
      <c r="AH733" t="str">
        <f t="shared" si="498"/>
        <v/>
      </c>
      <c r="AI733" t="str">
        <f t="shared" si="499"/>
        <v/>
      </c>
      <c r="AJ733" t="str">
        <f t="shared" si="500"/>
        <v/>
      </c>
      <c r="AK733" t="str">
        <f t="shared" si="501"/>
        <v/>
      </c>
      <c r="AL733" t="str">
        <f t="shared" si="502"/>
        <v/>
      </c>
      <c r="AM733" t="str">
        <f t="shared" si="503"/>
        <v/>
      </c>
      <c r="AN733" t="str">
        <f t="shared" si="504"/>
        <v/>
      </c>
      <c r="AO733" t="str">
        <f t="shared" si="505"/>
        <v/>
      </c>
      <c r="AP733" t="str">
        <f t="shared" si="506"/>
        <v/>
      </c>
      <c r="AQ733" t="str">
        <f t="shared" si="507"/>
        <v/>
      </c>
      <c r="AR733" t="str">
        <f t="shared" si="508"/>
        <v/>
      </c>
      <c r="AS733" t="str">
        <f t="shared" si="509"/>
        <v/>
      </c>
      <c r="AT733" t="str">
        <f t="shared" si="510"/>
        <v/>
      </c>
      <c r="AU733" t="str">
        <f t="shared" si="511"/>
        <v/>
      </c>
      <c r="AV733" t="str">
        <f t="shared" si="512"/>
        <v/>
      </c>
      <c r="AW733" t="str">
        <f t="shared" si="513"/>
        <v/>
      </c>
      <c r="AX733" t="str">
        <f t="shared" si="514"/>
        <v/>
      </c>
      <c r="AY733" t="str">
        <f t="shared" si="515"/>
        <v/>
      </c>
      <c r="AZ733" t="str">
        <f>IF(OR($A733="",$A733&lt;&gt;Ficha!$C$4),"",COUNTIF($A$2:$A733,Ficha!$C$4))</f>
        <v/>
      </c>
    </row>
    <row r="734" spans="1:52">
      <c r="A734" s="7" t="str">
        <f>IF(INDEX(Banco!$A:$A,ROW())="","",INDEX(Banco!$A:$A,ROW()))</f>
        <v/>
      </c>
      <c r="B734" s="7" t="str">
        <f>IF(INDEX(Banco!$B:$B,ROW())="","",INDEX(Banco!$B:$B,ROW()))</f>
        <v/>
      </c>
      <c r="C734" s="7" t="str">
        <f>IF(INDEX(Banco!$C:$C,ROW())="","",INDEX(Banco!$C:$C,ROW()))</f>
        <v/>
      </c>
      <c r="D734" s="8" t="str">
        <f>IF(INDEX(Banco!$D:$D,ROW())="","",INDEX(Banco!$D:$D,ROW()))</f>
        <v/>
      </c>
      <c r="E734" s="8" t="str">
        <f>IF(INDEX(Banco!$E:$E,ROW())="","",INDEX(Banco!$E:$E,ROW()))</f>
        <v/>
      </c>
      <c r="F734" s="9" t="str">
        <f>IF(INDEX(Banco!$F:$F,ROW())="","",INDEX(Banco!$F:$F,ROW()))</f>
        <v/>
      </c>
      <c r="G734" s="9" t="str">
        <f>IF(INDEX(Banco!$G:$G,ROW())="","",INDEX(Banco!$G:$G,ROW()))</f>
        <v/>
      </c>
      <c r="H734" s="7" t="str">
        <f>IF(INDEX(Banco!$H:$H,ROW())="","",INDEX(Banco!$H:$H,ROW()))</f>
        <v/>
      </c>
      <c r="I734" t="str">
        <f t="shared" si="473"/>
        <v/>
      </c>
      <c r="J734" s="10" t="str">
        <f t="shared" si="474"/>
        <v/>
      </c>
      <c r="K734" s="11" t="str">
        <f t="shared" si="475"/>
        <v>—</v>
      </c>
      <c r="L734" t="str">
        <f t="shared" si="476"/>
        <v/>
      </c>
      <c r="M734" s="11" t="str">
        <f t="shared" si="477"/>
        <v>—</v>
      </c>
      <c r="N734" t="str">
        <f t="shared" si="478"/>
        <v/>
      </c>
      <c r="O734" s="11" t="str">
        <f t="shared" si="479"/>
        <v>—</v>
      </c>
      <c r="P734" t="str">
        <f t="shared" si="480"/>
        <v/>
      </c>
      <c r="Q734" s="11" t="str">
        <f t="shared" si="481"/>
        <v>—</v>
      </c>
      <c r="R734" t="str">
        <f t="shared" si="482"/>
        <v/>
      </c>
      <c r="S734" t="str">
        <f t="shared" si="483"/>
        <v/>
      </c>
      <c r="T734" t="str">
        <f t="shared" si="484"/>
        <v/>
      </c>
      <c r="U734" t="str">
        <f t="shared" si="485"/>
        <v/>
      </c>
      <c r="V734" t="str">
        <f t="shared" si="486"/>
        <v/>
      </c>
      <c r="W734" t="str">
        <f t="shared" si="487"/>
        <v/>
      </c>
      <c r="X734" t="str">
        <f t="shared" si="488"/>
        <v/>
      </c>
      <c r="Y734" t="str">
        <f t="shared" si="489"/>
        <v/>
      </c>
      <c r="Z734" t="str">
        <f t="shared" si="490"/>
        <v/>
      </c>
      <c r="AA734" t="str">
        <f t="shared" si="491"/>
        <v/>
      </c>
      <c r="AB734" t="str">
        <f t="shared" si="492"/>
        <v/>
      </c>
      <c r="AC734" t="str">
        <f t="shared" si="493"/>
        <v/>
      </c>
      <c r="AD734" t="str">
        <f t="shared" si="494"/>
        <v/>
      </c>
      <c r="AE734" t="str">
        <f t="shared" si="495"/>
        <v/>
      </c>
      <c r="AF734" t="str">
        <f t="shared" si="496"/>
        <v/>
      </c>
      <c r="AG734" t="str">
        <f t="shared" si="497"/>
        <v/>
      </c>
      <c r="AH734" t="str">
        <f t="shared" si="498"/>
        <v/>
      </c>
      <c r="AI734" t="str">
        <f t="shared" si="499"/>
        <v/>
      </c>
      <c r="AJ734" t="str">
        <f t="shared" si="500"/>
        <v/>
      </c>
      <c r="AK734" t="str">
        <f t="shared" si="501"/>
        <v/>
      </c>
      <c r="AL734" t="str">
        <f t="shared" si="502"/>
        <v/>
      </c>
      <c r="AM734" t="str">
        <f t="shared" si="503"/>
        <v/>
      </c>
      <c r="AN734" t="str">
        <f t="shared" si="504"/>
        <v/>
      </c>
      <c r="AO734" t="str">
        <f t="shared" si="505"/>
        <v/>
      </c>
      <c r="AP734" t="str">
        <f t="shared" si="506"/>
        <v/>
      </c>
      <c r="AQ734" t="str">
        <f t="shared" si="507"/>
        <v/>
      </c>
      <c r="AR734" t="str">
        <f t="shared" si="508"/>
        <v/>
      </c>
      <c r="AS734" t="str">
        <f t="shared" si="509"/>
        <v/>
      </c>
      <c r="AT734" t="str">
        <f t="shared" si="510"/>
        <v/>
      </c>
      <c r="AU734" t="str">
        <f t="shared" si="511"/>
        <v/>
      </c>
      <c r="AV734" t="str">
        <f t="shared" si="512"/>
        <v/>
      </c>
      <c r="AW734" t="str">
        <f t="shared" si="513"/>
        <v/>
      </c>
      <c r="AX734" t="str">
        <f t="shared" si="514"/>
        <v/>
      </c>
      <c r="AY734" t="str">
        <f t="shared" si="515"/>
        <v/>
      </c>
      <c r="AZ734" t="str">
        <f>IF(OR($A734="",$A734&lt;&gt;Ficha!$C$4),"",COUNTIF($A$2:$A734,Ficha!$C$4))</f>
        <v/>
      </c>
    </row>
    <row r="735" spans="1:52">
      <c r="A735" s="7" t="str">
        <f>IF(INDEX(Banco!$A:$A,ROW())="","",INDEX(Banco!$A:$A,ROW()))</f>
        <v/>
      </c>
      <c r="B735" s="7" t="str">
        <f>IF(INDEX(Banco!$B:$B,ROW())="","",INDEX(Banco!$B:$B,ROW()))</f>
        <v/>
      </c>
      <c r="C735" s="7" t="str">
        <f>IF(INDEX(Banco!$C:$C,ROW())="","",INDEX(Banco!$C:$C,ROW()))</f>
        <v/>
      </c>
      <c r="D735" s="8" t="str">
        <f>IF(INDEX(Banco!$D:$D,ROW())="","",INDEX(Banco!$D:$D,ROW()))</f>
        <v/>
      </c>
      <c r="E735" s="8" t="str">
        <f>IF(INDEX(Banco!$E:$E,ROW())="","",INDEX(Banco!$E:$E,ROW()))</f>
        <v/>
      </c>
      <c r="F735" s="9" t="str">
        <f>IF(INDEX(Banco!$F:$F,ROW())="","",INDEX(Banco!$F:$F,ROW()))</f>
        <v/>
      </c>
      <c r="G735" s="9" t="str">
        <f>IF(INDEX(Banco!$G:$G,ROW())="","",INDEX(Banco!$G:$G,ROW()))</f>
        <v/>
      </c>
      <c r="H735" s="7" t="str">
        <f>IF(INDEX(Banco!$H:$H,ROW())="","",INDEX(Banco!$H:$H,ROW()))</f>
        <v/>
      </c>
      <c r="I735" t="str">
        <f t="shared" si="473"/>
        <v/>
      </c>
      <c r="J735" s="10" t="str">
        <f t="shared" si="474"/>
        <v/>
      </c>
      <c r="K735" s="11" t="str">
        <f t="shared" si="475"/>
        <v>—</v>
      </c>
      <c r="L735" t="str">
        <f t="shared" si="476"/>
        <v/>
      </c>
      <c r="M735" s="11" t="str">
        <f t="shared" si="477"/>
        <v>—</v>
      </c>
      <c r="N735" t="str">
        <f t="shared" si="478"/>
        <v/>
      </c>
      <c r="O735" s="11" t="str">
        <f t="shared" si="479"/>
        <v>—</v>
      </c>
      <c r="P735" t="str">
        <f t="shared" si="480"/>
        <v/>
      </c>
      <c r="Q735" s="11" t="str">
        <f t="shared" si="481"/>
        <v>—</v>
      </c>
      <c r="R735" t="str">
        <f t="shared" si="482"/>
        <v/>
      </c>
      <c r="S735" t="str">
        <f t="shared" si="483"/>
        <v/>
      </c>
      <c r="T735" t="str">
        <f t="shared" si="484"/>
        <v/>
      </c>
      <c r="U735" t="str">
        <f t="shared" si="485"/>
        <v/>
      </c>
      <c r="V735" t="str">
        <f t="shared" si="486"/>
        <v/>
      </c>
      <c r="W735" t="str">
        <f t="shared" si="487"/>
        <v/>
      </c>
      <c r="X735" t="str">
        <f t="shared" si="488"/>
        <v/>
      </c>
      <c r="Y735" t="str">
        <f t="shared" si="489"/>
        <v/>
      </c>
      <c r="Z735" t="str">
        <f t="shared" si="490"/>
        <v/>
      </c>
      <c r="AA735" t="str">
        <f t="shared" si="491"/>
        <v/>
      </c>
      <c r="AB735" t="str">
        <f t="shared" si="492"/>
        <v/>
      </c>
      <c r="AC735" t="str">
        <f t="shared" si="493"/>
        <v/>
      </c>
      <c r="AD735" t="str">
        <f t="shared" si="494"/>
        <v/>
      </c>
      <c r="AE735" t="str">
        <f t="shared" si="495"/>
        <v/>
      </c>
      <c r="AF735" t="str">
        <f t="shared" si="496"/>
        <v/>
      </c>
      <c r="AG735" t="str">
        <f t="shared" si="497"/>
        <v/>
      </c>
      <c r="AH735" t="str">
        <f t="shared" si="498"/>
        <v/>
      </c>
      <c r="AI735" t="str">
        <f t="shared" si="499"/>
        <v/>
      </c>
      <c r="AJ735" t="str">
        <f t="shared" si="500"/>
        <v/>
      </c>
      <c r="AK735" t="str">
        <f t="shared" si="501"/>
        <v/>
      </c>
      <c r="AL735" t="str">
        <f t="shared" si="502"/>
        <v/>
      </c>
      <c r="AM735" t="str">
        <f t="shared" si="503"/>
        <v/>
      </c>
      <c r="AN735" t="str">
        <f t="shared" si="504"/>
        <v/>
      </c>
      <c r="AO735" t="str">
        <f t="shared" si="505"/>
        <v/>
      </c>
      <c r="AP735" t="str">
        <f t="shared" si="506"/>
        <v/>
      </c>
      <c r="AQ735" t="str">
        <f t="shared" si="507"/>
        <v/>
      </c>
      <c r="AR735" t="str">
        <f t="shared" si="508"/>
        <v/>
      </c>
      <c r="AS735" t="str">
        <f t="shared" si="509"/>
        <v/>
      </c>
      <c r="AT735" t="str">
        <f t="shared" si="510"/>
        <v/>
      </c>
      <c r="AU735" t="str">
        <f t="shared" si="511"/>
        <v/>
      </c>
      <c r="AV735" t="str">
        <f t="shared" si="512"/>
        <v/>
      </c>
      <c r="AW735" t="str">
        <f t="shared" si="513"/>
        <v/>
      </c>
      <c r="AX735" t="str">
        <f t="shared" si="514"/>
        <v/>
      </c>
      <c r="AY735" t="str">
        <f t="shared" si="515"/>
        <v/>
      </c>
      <c r="AZ735" t="str">
        <f>IF(OR($A735="",$A735&lt;&gt;Ficha!$C$4),"",COUNTIF($A$2:$A735,Ficha!$C$4))</f>
        <v/>
      </c>
    </row>
    <row r="736" spans="1:52">
      <c r="A736" s="7" t="str">
        <f>IF(INDEX(Banco!$A:$A,ROW())="","",INDEX(Banco!$A:$A,ROW()))</f>
        <v/>
      </c>
      <c r="B736" s="7" t="str">
        <f>IF(INDEX(Banco!$B:$B,ROW())="","",INDEX(Banco!$B:$B,ROW()))</f>
        <v/>
      </c>
      <c r="C736" s="7" t="str">
        <f>IF(INDEX(Banco!$C:$C,ROW())="","",INDEX(Banco!$C:$C,ROW()))</f>
        <v/>
      </c>
      <c r="D736" s="8" t="str">
        <f>IF(INDEX(Banco!$D:$D,ROW())="","",INDEX(Banco!$D:$D,ROW()))</f>
        <v/>
      </c>
      <c r="E736" s="8" t="str">
        <f>IF(INDEX(Banco!$E:$E,ROW())="","",INDEX(Banco!$E:$E,ROW()))</f>
        <v/>
      </c>
      <c r="F736" s="9" t="str">
        <f>IF(INDEX(Banco!$F:$F,ROW())="","",INDEX(Banco!$F:$F,ROW()))</f>
        <v/>
      </c>
      <c r="G736" s="9" t="str">
        <f>IF(INDEX(Banco!$G:$G,ROW())="","",INDEX(Banco!$G:$G,ROW()))</f>
        <v/>
      </c>
      <c r="H736" s="7" t="str">
        <f>IF(INDEX(Banco!$H:$H,ROW())="","",INDEX(Banco!$H:$H,ROW()))</f>
        <v/>
      </c>
      <c r="I736" t="str">
        <f t="shared" si="473"/>
        <v/>
      </c>
      <c r="J736" s="10" t="str">
        <f t="shared" si="474"/>
        <v/>
      </c>
      <c r="K736" s="11" t="str">
        <f t="shared" si="475"/>
        <v>—</v>
      </c>
      <c r="L736" t="str">
        <f t="shared" si="476"/>
        <v/>
      </c>
      <c r="M736" s="11" t="str">
        <f t="shared" si="477"/>
        <v>—</v>
      </c>
      <c r="N736" t="str">
        <f t="shared" si="478"/>
        <v/>
      </c>
      <c r="O736" s="11" t="str">
        <f t="shared" si="479"/>
        <v>—</v>
      </c>
      <c r="P736" t="str">
        <f t="shared" si="480"/>
        <v/>
      </c>
      <c r="Q736" s="11" t="str">
        <f t="shared" si="481"/>
        <v>—</v>
      </c>
      <c r="R736" t="str">
        <f t="shared" si="482"/>
        <v/>
      </c>
      <c r="S736" t="str">
        <f t="shared" si="483"/>
        <v/>
      </c>
      <c r="T736" t="str">
        <f t="shared" si="484"/>
        <v/>
      </c>
      <c r="U736" t="str">
        <f t="shared" si="485"/>
        <v/>
      </c>
      <c r="V736" t="str">
        <f t="shared" si="486"/>
        <v/>
      </c>
      <c r="W736" t="str">
        <f t="shared" si="487"/>
        <v/>
      </c>
      <c r="X736" t="str">
        <f t="shared" si="488"/>
        <v/>
      </c>
      <c r="Y736" t="str">
        <f t="shared" si="489"/>
        <v/>
      </c>
      <c r="Z736" t="str">
        <f t="shared" si="490"/>
        <v/>
      </c>
      <c r="AA736" t="str">
        <f t="shared" si="491"/>
        <v/>
      </c>
      <c r="AB736" t="str">
        <f t="shared" si="492"/>
        <v/>
      </c>
      <c r="AC736" t="str">
        <f t="shared" si="493"/>
        <v/>
      </c>
      <c r="AD736" t="str">
        <f t="shared" si="494"/>
        <v/>
      </c>
      <c r="AE736" t="str">
        <f t="shared" si="495"/>
        <v/>
      </c>
      <c r="AF736" t="str">
        <f t="shared" si="496"/>
        <v/>
      </c>
      <c r="AG736" t="str">
        <f t="shared" si="497"/>
        <v/>
      </c>
      <c r="AH736" t="str">
        <f t="shared" si="498"/>
        <v/>
      </c>
      <c r="AI736" t="str">
        <f t="shared" si="499"/>
        <v/>
      </c>
      <c r="AJ736" t="str">
        <f t="shared" si="500"/>
        <v/>
      </c>
      <c r="AK736" t="str">
        <f t="shared" si="501"/>
        <v/>
      </c>
      <c r="AL736" t="str">
        <f t="shared" si="502"/>
        <v/>
      </c>
      <c r="AM736" t="str">
        <f t="shared" si="503"/>
        <v/>
      </c>
      <c r="AN736" t="str">
        <f t="shared" si="504"/>
        <v/>
      </c>
      <c r="AO736" t="str">
        <f t="shared" si="505"/>
        <v/>
      </c>
      <c r="AP736" t="str">
        <f t="shared" si="506"/>
        <v/>
      </c>
      <c r="AQ736" t="str">
        <f t="shared" si="507"/>
        <v/>
      </c>
      <c r="AR736" t="str">
        <f t="shared" si="508"/>
        <v/>
      </c>
      <c r="AS736" t="str">
        <f t="shared" si="509"/>
        <v/>
      </c>
      <c r="AT736" t="str">
        <f t="shared" si="510"/>
        <v/>
      </c>
      <c r="AU736" t="str">
        <f t="shared" si="511"/>
        <v/>
      </c>
      <c r="AV736" t="str">
        <f t="shared" si="512"/>
        <v/>
      </c>
      <c r="AW736" t="str">
        <f t="shared" si="513"/>
        <v/>
      </c>
      <c r="AX736" t="str">
        <f t="shared" si="514"/>
        <v/>
      </c>
      <c r="AY736" t="str">
        <f t="shared" si="515"/>
        <v/>
      </c>
      <c r="AZ736" t="str">
        <f>IF(OR($A736="",$A736&lt;&gt;Ficha!$C$4),"",COUNTIF($A$2:$A736,Ficha!$C$4))</f>
        <v/>
      </c>
    </row>
    <row r="737" spans="1:52">
      <c r="A737" s="7" t="str">
        <f>IF(INDEX(Banco!$A:$A,ROW())="","",INDEX(Banco!$A:$A,ROW()))</f>
        <v/>
      </c>
      <c r="B737" s="7" t="str">
        <f>IF(INDEX(Banco!$B:$B,ROW())="","",INDEX(Banco!$B:$B,ROW()))</f>
        <v/>
      </c>
      <c r="C737" s="7" t="str">
        <f>IF(INDEX(Banco!$C:$C,ROW())="","",INDEX(Banco!$C:$C,ROW()))</f>
        <v/>
      </c>
      <c r="D737" s="8" t="str">
        <f>IF(INDEX(Banco!$D:$D,ROW())="","",INDEX(Banco!$D:$D,ROW()))</f>
        <v/>
      </c>
      <c r="E737" s="8" t="str">
        <f>IF(INDEX(Banco!$E:$E,ROW())="","",INDEX(Banco!$E:$E,ROW()))</f>
        <v/>
      </c>
      <c r="F737" s="9" t="str">
        <f>IF(INDEX(Banco!$F:$F,ROW())="","",INDEX(Banco!$F:$F,ROW()))</f>
        <v/>
      </c>
      <c r="G737" s="9" t="str">
        <f>IF(INDEX(Banco!$G:$G,ROW())="","",INDEX(Banco!$G:$G,ROW()))</f>
        <v/>
      </c>
      <c r="H737" s="7" t="str">
        <f>IF(INDEX(Banco!$H:$H,ROW())="","",INDEX(Banco!$H:$H,ROW()))</f>
        <v/>
      </c>
      <c r="I737" t="str">
        <f t="shared" si="473"/>
        <v/>
      </c>
      <c r="J737" s="10" t="str">
        <f t="shared" si="474"/>
        <v/>
      </c>
      <c r="K737" s="11" t="str">
        <f t="shared" si="475"/>
        <v>—</v>
      </c>
      <c r="L737" t="str">
        <f t="shared" si="476"/>
        <v/>
      </c>
      <c r="M737" s="11" t="str">
        <f t="shared" si="477"/>
        <v>—</v>
      </c>
      <c r="N737" t="str">
        <f t="shared" si="478"/>
        <v/>
      </c>
      <c r="O737" s="11" t="str">
        <f t="shared" si="479"/>
        <v>—</v>
      </c>
      <c r="P737" t="str">
        <f t="shared" si="480"/>
        <v/>
      </c>
      <c r="Q737" s="11" t="str">
        <f t="shared" si="481"/>
        <v>—</v>
      </c>
      <c r="R737" t="str">
        <f t="shared" si="482"/>
        <v/>
      </c>
      <c r="S737" t="str">
        <f t="shared" si="483"/>
        <v/>
      </c>
      <c r="T737" t="str">
        <f t="shared" si="484"/>
        <v/>
      </c>
      <c r="U737" t="str">
        <f t="shared" si="485"/>
        <v/>
      </c>
      <c r="V737" t="str">
        <f t="shared" si="486"/>
        <v/>
      </c>
      <c r="W737" t="str">
        <f t="shared" si="487"/>
        <v/>
      </c>
      <c r="X737" t="str">
        <f t="shared" si="488"/>
        <v/>
      </c>
      <c r="Y737" t="str">
        <f t="shared" si="489"/>
        <v/>
      </c>
      <c r="Z737" t="str">
        <f t="shared" si="490"/>
        <v/>
      </c>
      <c r="AA737" t="str">
        <f t="shared" si="491"/>
        <v/>
      </c>
      <c r="AB737" t="str">
        <f t="shared" si="492"/>
        <v/>
      </c>
      <c r="AC737" t="str">
        <f t="shared" si="493"/>
        <v/>
      </c>
      <c r="AD737" t="str">
        <f t="shared" si="494"/>
        <v/>
      </c>
      <c r="AE737" t="str">
        <f t="shared" si="495"/>
        <v/>
      </c>
      <c r="AF737" t="str">
        <f t="shared" si="496"/>
        <v/>
      </c>
      <c r="AG737" t="str">
        <f t="shared" si="497"/>
        <v/>
      </c>
      <c r="AH737" t="str">
        <f t="shared" si="498"/>
        <v/>
      </c>
      <c r="AI737" t="str">
        <f t="shared" si="499"/>
        <v/>
      </c>
      <c r="AJ737" t="str">
        <f t="shared" si="500"/>
        <v/>
      </c>
      <c r="AK737" t="str">
        <f t="shared" si="501"/>
        <v/>
      </c>
      <c r="AL737" t="str">
        <f t="shared" si="502"/>
        <v/>
      </c>
      <c r="AM737" t="str">
        <f t="shared" si="503"/>
        <v/>
      </c>
      <c r="AN737" t="str">
        <f t="shared" si="504"/>
        <v/>
      </c>
      <c r="AO737" t="str">
        <f t="shared" si="505"/>
        <v/>
      </c>
      <c r="AP737" t="str">
        <f t="shared" si="506"/>
        <v/>
      </c>
      <c r="AQ737" t="str">
        <f t="shared" si="507"/>
        <v/>
      </c>
      <c r="AR737" t="str">
        <f t="shared" si="508"/>
        <v/>
      </c>
      <c r="AS737" t="str">
        <f t="shared" si="509"/>
        <v/>
      </c>
      <c r="AT737" t="str">
        <f t="shared" si="510"/>
        <v/>
      </c>
      <c r="AU737" t="str">
        <f t="shared" si="511"/>
        <v/>
      </c>
      <c r="AV737" t="str">
        <f t="shared" si="512"/>
        <v/>
      </c>
      <c r="AW737" t="str">
        <f t="shared" si="513"/>
        <v/>
      </c>
      <c r="AX737" t="str">
        <f t="shared" si="514"/>
        <v/>
      </c>
      <c r="AY737" t="str">
        <f t="shared" si="515"/>
        <v/>
      </c>
      <c r="AZ737" t="str">
        <f>IF(OR($A737="",$A737&lt;&gt;Ficha!$C$4),"",COUNTIF($A$2:$A737,Ficha!$C$4))</f>
        <v/>
      </c>
    </row>
    <row r="738" spans="1:52">
      <c r="A738" s="7" t="str">
        <f>IF(INDEX(Banco!$A:$A,ROW())="","",INDEX(Banco!$A:$A,ROW()))</f>
        <v/>
      </c>
      <c r="B738" s="7" t="str">
        <f>IF(INDEX(Banco!$B:$B,ROW())="","",INDEX(Banco!$B:$B,ROW()))</f>
        <v/>
      </c>
      <c r="C738" s="7" t="str">
        <f>IF(INDEX(Banco!$C:$C,ROW())="","",INDEX(Banco!$C:$C,ROW()))</f>
        <v/>
      </c>
      <c r="D738" s="8" t="str">
        <f>IF(INDEX(Banco!$D:$D,ROW())="","",INDEX(Banco!$D:$D,ROW()))</f>
        <v/>
      </c>
      <c r="E738" s="8" t="str">
        <f>IF(INDEX(Banco!$E:$E,ROW())="","",INDEX(Banco!$E:$E,ROW()))</f>
        <v/>
      </c>
      <c r="F738" s="9" t="str">
        <f>IF(INDEX(Banco!$F:$F,ROW())="","",INDEX(Banco!$F:$F,ROW()))</f>
        <v/>
      </c>
      <c r="G738" s="9" t="str">
        <f>IF(INDEX(Banco!$G:$G,ROW())="","",INDEX(Banco!$G:$G,ROW()))</f>
        <v/>
      </c>
      <c r="H738" s="7" t="str">
        <f>IF(INDEX(Banco!$H:$H,ROW())="","",INDEX(Banco!$H:$H,ROW()))</f>
        <v/>
      </c>
      <c r="I738" t="str">
        <f t="shared" si="473"/>
        <v/>
      </c>
      <c r="J738" s="10" t="str">
        <f t="shared" si="474"/>
        <v/>
      </c>
      <c r="K738" s="11" t="str">
        <f t="shared" si="475"/>
        <v>—</v>
      </c>
      <c r="L738" t="str">
        <f t="shared" si="476"/>
        <v/>
      </c>
      <c r="M738" s="11" t="str">
        <f t="shared" si="477"/>
        <v>—</v>
      </c>
      <c r="N738" t="str">
        <f t="shared" si="478"/>
        <v/>
      </c>
      <c r="O738" s="11" t="str">
        <f t="shared" si="479"/>
        <v>—</v>
      </c>
      <c r="P738" t="str">
        <f t="shared" si="480"/>
        <v/>
      </c>
      <c r="Q738" s="11" t="str">
        <f t="shared" si="481"/>
        <v>—</v>
      </c>
      <c r="R738" t="str">
        <f t="shared" si="482"/>
        <v/>
      </c>
      <c r="S738" t="str">
        <f t="shared" si="483"/>
        <v/>
      </c>
      <c r="T738" t="str">
        <f t="shared" si="484"/>
        <v/>
      </c>
      <c r="U738" t="str">
        <f t="shared" si="485"/>
        <v/>
      </c>
      <c r="V738" t="str">
        <f t="shared" si="486"/>
        <v/>
      </c>
      <c r="W738" t="str">
        <f t="shared" si="487"/>
        <v/>
      </c>
      <c r="X738" t="str">
        <f t="shared" si="488"/>
        <v/>
      </c>
      <c r="Y738" t="str">
        <f t="shared" si="489"/>
        <v/>
      </c>
      <c r="Z738" t="str">
        <f t="shared" si="490"/>
        <v/>
      </c>
      <c r="AA738" t="str">
        <f t="shared" si="491"/>
        <v/>
      </c>
      <c r="AB738" t="str">
        <f t="shared" si="492"/>
        <v/>
      </c>
      <c r="AC738" t="str">
        <f t="shared" si="493"/>
        <v/>
      </c>
      <c r="AD738" t="str">
        <f t="shared" si="494"/>
        <v/>
      </c>
      <c r="AE738" t="str">
        <f t="shared" si="495"/>
        <v/>
      </c>
      <c r="AF738" t="str">
        <f t="shared" si="496"/>
        <v/>
      </c>
      <c r="AG738" t="str">
        <f t="shared" si="497"/>
        <v/>
      </c>
      <c r="AH738" t="str">
        <f t="shared" si="498"/>
        <v/>
      </c>
      <c r="AI738" t="str">
        <f t="shared" si="499"/>
        <v/>
      </c>
      <c r="AJ738" t="str">
        <f t="shared" si="500"/>
        <v/>
      </c>
      <c r="AK738" t="str">
        <f t="shared" si="501"/>
        <v/>
      </c>
      <c r="AL738" t="str">
        <f t="shared" si="502"/>
        <v/>
      </c>
      <c r="AM738" t="str">
        <f t="shared" si="503"/>
        <v/>
      </c>
      <c r="AN738" t="str">
        <f t="shared" si="504"/>
        <v/>
      </c>
      <c r="AO738" t="str">
        <f t="shared" si="505"/>
        <v/>
      </c>
      <c r="AP738" t="str">
        <f t="shared" si="506"/>
        <v/>
      </c>
      <c r="AQ738" t="str">
        <f t="shared" si="507"/>
        <v/>
      </c>
      <c r="AR738" t="str">
        <f t="shared" si="508"/>
        <v/>
      </c>
      <c r="AS738" t="str">
        <f t="shared" si="509"/>
        <v/>
      </c>
      <c r="AT738" t="str">
        <f t="shared" si="510"/>
        <v/>
      </c>
      <c r="AU738" t="str">
        <f t="shared" si="511"/>
        <v/>
      </c>
      <c r="AV738" t="str">
        <f t="shared" si="512"/>
        <v/>
      </c>
      <c r="AW738" t="str">
        <f t="shared" si="513"/>
        <v/>
      </c>
      <c r="AX738" t="str">
        <f t="shared" si="514"/>
        <v/>
      </c>
      <c r="AY738" t="str">
        <f t="shared" si="515"/>
        <v/>
      </c>
      <c r="AZ738" t="str">
        <f>IF(OR($A738="",$A738&lt;&gt;Ficha!$C$4),"",COUNTIF($A$2:$A738,Ficha!$C$4))</f>
        <v/>
      </c>
    </row>
    <row r="739" spans="1:52">
      <c r="A739" s="7" t="str">
        <f>IF(INDEX(Banco!$A:$A,ROW())="","",INDEX(Banco!$A:$A,ROW()))</f>
        <v/>
      </c>
      <c r="B739" s="7" t="str">
        <f>IF(INDEX(Banco!$B:$B,ROW())="","",INDEX(Banco!$B:$B,ROW()))</f>
        <v/>
      </c>
      <c r="C739" s="7" t="str">
        <f>IF(INDEX(Banco!$C:$C,ROW())="","",INDEX(Banco!$C:$C,ROW()))</f>
        <v/>
      </c>
      <c r="D739" s="8" t="str">
        <f>IF(INDEX(Banco!$D:$D,ROW())="","",INDEX(Banco!$D:$D,ROW()))</f>
        <v/>
      </c>
      <c r="E739" s="8" t="str">
        <f>IF(INDEX(Banco!$E:$E,ROW())="","",INDEX(Banco!$E:$E,ROW()))</f>
        <v/>
      </c>
      <c r="F739" s="9" t="str">
        <f>IF(INDEX(Banco!$F:$F,ROW())="","",INDEX(Banco!$F:$F,ROW()))</f>
        <v/>
      </c>
      <c r="G739" s="9" t="str">
        <f>IF(INDEX(Banco!$G:$G,ROW())="","",INDEX(Banco!$G:$G,ROW()))</f>
        <v/>
      </c>
      <c r="H739" s="7" t="str">
        <f>IF(INDEX(Banco!$H:$H,ROW())="","",INDEX(Banco!$H:$H,ROW()))</f>
        <v/>
      </c>
      <c r="I739" t="str">
        <f t="shared" si="473"/>
        <v/>
      </c>
      <c r="J739" s="10" t="str">
        <f t="shared" si="474"/>
        <v/>
      </c>
      <c r="K739" s="11" t="str">
        <f t="shared" si="475"/>
        <v>—</v>
      </c>
      <c r="L739" t="str">
        <f t="shared" si="476"/>
        <v/>
      </c>
      <c r="M739" s="11" t="str">
        <f t="shared" si="477"/>
        <v>—</v>
      </c>
      <c r="N739" t="str">
        <f t="shared" si="478"/>
        <v/>
      </c>
      <c r="O739" s="11" t="str">
        <f t="shared" si="479"/>
        <v>—</v>
      </c>
      <c r="P739" t="str">
        <f t="shared" si="480"/>
        <v/>
      </c>
      <c r="Q739" s="11" t="str">
        <f t="shared" si="481"/>
        <v>—</v>
      </c>
      <c r="R739" t="str">
        <f t="shared" si="482"/>
        <v/>
      </c>
      <c r="S739" t="str">
        <f t="shared" si="483"/>
        <v/>
      </c>
      <c r="T739" t="str">
        <f t="shared" si="484"/>
        <v/>
      </c>
      <c r="U739" t="str">
        <f t="shared" si="485"/>
        <v/>
      </c>
      <c r="V739" t="str">
        <f t="shared" si="486"/>
        <v/>
      </c>
      <c r="W739" t="str">
        <f t="shared" si="487"/>
        <v/>
      </c>
      <c r="X739" t="str">
        <f t="shared" si="488"/>
        <v/>
      </c>
      <c r="Y739" t="str">
        <f t="shared" si="489"/>
        <v/>
      </c>
      <c r="Z739" t="str">
        <f t="shared" si="490"/>
        <v/>
      </c>
      <c r="AA739" t="str">
        <f t="shared" si="491"/>
        <v/>
      </c>
      <c r="AB739" t="str">
        <f t="shared" si="492"/>
        <v/>
      </c>
      <c r="AC739" t="str">
        <f t="shared" si="493"/>
        <v/>
      </c>
      <c r="AD739" t="str">
        <f t="shared" si="494"/>
        <v/>
      </c>
      <c r="AE739" t="str">
        <f t="shared" si="495"/>
        <v/>
      </c>
      <c r="AF739" t="str">
        <f t="shared" si="496"/>
        <v/>
      </c>
      <c r="AG739" t="str">
        <f t="shared" si="497"/>
        <v/>
      </c>
      <c r="AH739" t="str">
        <f t="shared" si="498"/>
        <v/>
      </c>
      <c r="AI739" t="str">
        <f t="shared" si="499"/>
        <v/>
      </c>
      <c r="AJ739" t="str">
        <f t="shared" si="500"/>
        <v/>
      </c>
      <c r="AK739" t="str">
        <f t="shared" si="501"/>
        <v/>
      </c>
      <c r="AL739" t="str">
        <f t="shared" si="502"/>
        <v/>
      </c>
      <c r="AM739" t="str">
        <f t="shared" si="503"/>
        <v/>
      </c>
      <c r="AN739" t="str">
        <f t="shared" si="504"/>
        <v/>
      </c>
      <c r="AO739" t="str">
        <f t="shared" si="505"/>
        <v/>
      </c>
      <c r="AP739" t="str">
        <f t="shared" si="506"/>
        <v/>
      </c>
      <c r="AQ739" t="str">
        <f t="shared" si="507"/>
        <v/>
      </c>
      <c r="AR739" t="str">
        <f t="shared" si="508"/>
        <v/>
      </c>
      <c r="AS739" t="str">
        <f t="shared" si="509"/>
        <v/>
      </c>
      <c r="AT739" t="str">
        <f t="shared" si="510"/>
        <v/>
      </c>
      <c r="AU739" t="str">
        <f t="shared" si="511"/>
        <v/>
      </c>
      <c r="AV739" t="str">
        <f t="shared" si="512"/>
        <v/>
      </c>
      <c r="AW739" t="str">
        <f t="shared" si="513"/>
        <v/>
      </c>
      <c r="AX739" t="str">
        <f t="shared" si="514"/>
        <v/>
      </c>
      <c r="AY739" t="str">
        <f t="shared" si="515"/>
        <v/>
      </c>
      <c r="AZ739" t="str">
        <f>IF(OR($A739="",$A739&lt;&gt;Ficha!$C$4),"",COUNTIF($A$2:$A739,Ficha!$C$4))</f>
        <v/>
      </c>
    </row>
    <row r="740" spans="1:52">
      <c r="A740" s="7" t="str">
        <f>IF(INDEX(Banco!$A:$A,ROW())="","",INDEX(Banco!$A:$A,ROW()))</f>
        <v/>
      </c>
      <c r="B740" s="7" t="str">
        <f>IF(INDEX(Banco!$B:$B,ROW())="","",INDEX(Banco!$B:$B,ROW()))</f>
        <v/>
      </c>
      <c r="C740" s="7" t="str">
        <f>IF(INDEX(Banco!$C:$C,ROW())="","",INDEX(Banco!$C:$C,ROW()))</f>
        <v/>
      </c>
      <c r="D740" s="8" t="str">
        <f>IF(INDEX(Banco!$D:$D,ROW())="","",INDEX(Banco!$D:$D,ROW()))</f>
        <v/>
      </c>
      <c r="E740" s="8" t="str">
        <f>IF(INDEX(Banco!$E:$E,ROW())="","",INDEX(Banco!$E:$E,ROW()))</f>
        <v/>
      </c>
      <c r="F740" s="9" t="str">
        <f>IF(INDEX(Banco!$F:$F,ROW())="","",INDEX(Banco!$F:$F,ROW()))</f>
        <v/>
      </c>
      <c r="G740" s="9" t="str">
        <f>IF(INDEX(Banco!$G:$G,ROW())="","",INDEX(Banco!$G:$G,ROW()))</f>
        <v/>
      </c>
      <c r="H740" s="7" t="str">
        <f>IF(INDEX(Banco!$H:$H,ROW())="","",INDEX(Banco!$H:$H,ROW()))</f>
        <v/>
      </c>
      <c r="I740" t="str">
        <f t="shared" si="473"/>
        <v/>
      </c>
      <c r="J740" s="10" t="str">
        <f t="shared" si="474"/>
        <v/>
      </c>
      <c r="K740" s="11" t="str">
        <f t="shared" si="475"/>
        <v>—</v>
      </c>
      <c r="L740" t="str">
        <f t="shared" si="476"/>
        <v/>
      </c>
      <c r="M740" s="11" t="str">
        <f t="shared" si="477"/>
        <v>—</v>
      </c>
      <c r="N740" t="str">
        <f t="shared" si="478"/>
        <v/>
      </c>
      <c r="O740" s="11" t="str">
        <f t="shared" si="479"/>
        <v>—</v>
      </c>
      <c r="P740" t="str">
        <f t="shared" si="480"/>
        <v/>
      </c>
      <c r="Q740" s="11" t="str">
        <f t="shared" si="481"/>
        <v>—</v>
      </c>
      <c r="R740" t="str">
        <f t="shared" si="482"/>
        <v/>
      </c>
      <c r="S740" t="str">
        <f t="shared" si="483"/>
        <v/>
      </c>
      <c r="T740" t="str">
        <f t="shared" si="484"/>
        <v/>
      </c>
      <c r="U740" t="str">
        <f t="shared" si="485"/>
        <v/>
      </c>
      <c r="V740" t="str">
        <f t="shared" si="486"/>
        <v/>
      </c>
      <c r="W740" t="str">
        <f t="shared" si="487"/>
        <v/>
      </c>
      <c r="X740" t="str">
        <f t="shared" si="488"/>
        <v/>
      </c>
      <c r="Y740" t="str">
        <f t="shared" si="489"/>
        <v/>
      </c>
      <c r="Z740" t="str">
        <f t="shared" si="490"/>
        <v/>
      </c>
      <c r="AA740" t="str">
        <f t="shared" si="491"/>
        <v/>
      </c>
      <c r="AB740" t="str">
        <f t="shared" si="492"/>
        <v/>
      </c>
      <c r="AC740" t="str">
        <f t="shared" si="493"/>
        <v/>
      </c>
      <c r="AD740" t="str">
        <f t="shared" si="494"/>
        <v/>
      </c>
      <c r="AE740" t="str">
        <f t="shared" si="495"/>
        <v/>
      </c>
      <c r="AF740" t="str">
        <f t="shared" si="496"/>
        <v/>
      </c>
      <c r="AG740" t="str">
        <f t="shared" si="497"/>
        <v/>
      </c>
      <c r="AH740" t="str">
        <f t="shared" si="498"/>
        <v/>
      </c>
      <c r="AI740" t="str">
        <f t="shared" si="499"/>
        <v/>
      </c>
      <c r="AJ740" t="str">
        <f t="shared" si="500"/>
        <v/>
      </c>
      <c r="AK740" t="str">
        <f t="shared" si="501"/>
        <v/>
      </c>
      <c r="AL740" t="str">
        <f t="shared" si="502"/>
        <v/>
      </c>
      <c r="AM740" t="str">
        <f t="shared" si="503"/>
        <v/>
      </c>
      <c r="AN740" t="str">
        <f t="shared" si="504"/>
        <v/>
      </c>
      <c r="AO740" t="str">
        <f t="shared" si="505"/>
        <v/>
      </c>
      <c r="AP740" t="str">
        <f t="shared" si="506"/>
        <v/>
      </c>
      <c r="AQ740" t="str">
        <f t="shared" si="507"/>
        <v/>
      </c>
      <c r="AR740" t="str">
        <f t="shared" si="508"/>
        <v/>
      </c>
      <c r="AS740" t="str">
        <f t="shared" si="509"/>
        <v/>
      </c>
      <c r="AT740" t="str">
        <f t="shared" si="510"/>
        <v/>
      </c>
      <c r="AU740" t="str">
        <f t="shared" si="511"/>
        <v/>
      </c>
      <c r="AV740" t="str">
        <f t="shared" si="512"/>
        <v/>
      </c>
      <c r="AW740" t="str">
        <f t="shared" si="513"/>
        <v/>
      </c>
      <c r="AX740" t="str">
        <f t="shared" si="514"/>
        <v/>
      </c>
      <c r="AY740" t="str">
        <f t="shared" si="515"/>
        <v/>
      </c>
      <c r="AZ740" t="str">
        <f>IF(OR($A740="",$A740&lt;&gt;Ficha!$C$4),"",COUNTIF($A$2:$A740,Ficha!$C$4))</f>
        <v/>
      </c>
    </row>
    <row r="741" spans="1:52">
      <c r="A741" s="7" t="str">
        <f>IF(INDEX(Banco!$A:$A,ROW())="","",INDEX(Banco!$A:$A,ROW()))</f>
        <v/>
      </c>
      <c r="B741" s="7" t="str">
        <f>IF(INDEX(Banco!$B:$B,ROW())="","",INDEX(Banco!$B:$B,ROW()))</f>
        <v/>
      </c>
      <c r="C741" s="7" t="str">
        <f>IF(INDEX(Banco!$C:$C,ROW())="","",INDEX(Banco!$C:$C,ROW()))</f>
        <v/>
      </c>
      <c r="D741" s="8" t="str">
        <f>IF(INDEX(Banco!$D:$D,ROW())="","",INDEX(Banco!$D:$D,ROW()))</f>
        <v/>
      </c>
      <c r="E741" s="8" t="str">
        <f>IF(INDEX(Banco!$E:$E,ROW())="","",INDEX(Banco!$E:$E,ROW()))</f>
        <v/>
      </c>
      <c r="F741" s="9" t="str">
        <f>IF(INDEX(Banco!$F:$F,ROW())="","",INDEX(Banco!$F:$F,ROW()))</f>
        <v/>
      </c>
      <c r="G741" s="9" t="str">
        <f>IF(INDEX(Banco!$G:$G,ROW())="","",INDEX(Banco!$G:$G,ROW()))</f>
        <v/>
      </c>
      <c r="H741" s="7" t="str">
        <f>IF(INDEX(Banco!$H:$H,ROW())="","",INDEX(Banco!$H:$H,ROW()))</f>
        <v/>
      </c>
      <c r="I741" t="str">
        <f t="shared" si="473"/>
        <v/>
      </c>
      <c r="J741" s="10" t="str">
        <f t="shared" si="474"/>
        <v/>
      </c>
      <c r="K741" s="11" t="str">
        <f t="shared" si="475"/>
        <v>—</v>
      </c>
      <c r="L741" t="str">
        <f t="shared" si="476"/>
        <v/>
      </c>
      <c r="M741" s="11" t="str">
        <f t="shared" si="477"/>
        <v>—</v>
      </c>
      <c r="N741" t="str">
        <f t="shared" si="478"/>
        <v/>
      </c>
      <c r="O741" s="11" t="str">
        <f t="shared" si="479"/>
        <v>—</v>
      </c>
      <c r="P741" t="str">
        <f t="shared" si="480"/>
        <v/>
      </c>
      <c r="Q741" s="11" t="str">
        <f t="shared" si="481"/>
        <v>—</v>
      </c>
      <c r="R741" t="str">
        <f t="shared" si="482"/>
        <v/>
      </c>
      <c r="S741" t="str">
        <f t="shared" si="483"/>
        <v/>
      </c>
      <c r="T741" t="str">
        <f t="shared" si="484"/>
        <v/>
      </c>
      <c r="U741" t="str">
        <f t="shared" si="485"/>
        <v/>
      </c>
      <c r="V741" t="str">
        <f t="shared" si="486"/>
        <v/>
      </c>
      <c r="W741" t="str">
        <f t="shared" si="487"/>
        <v/>
      </c>
      <c r="X741" t="str">
        <f t="shared" si="488"/>
        <v/>
      </c>
      <c r="Y741" t="str">
        <f t="shared" si="489"/>
        <v/>
      </c>
      <c r="Z741" t="str">
        <f t="shared" si="490"/>
        <v/>
      </c>
      <c r="AA741" t="str">
        <f t="shared" si="491"/>
        <v/>
      </c>
      <c r="AB741" t="str">
        <f t="shared" si="492"/>
        <v/>
      </c>
      <c r="AC741" t="str">
        <f t="shared" si="493"/>
        <v/>
      </c>
      <c r="AD741" t="str">
        <f t="shared" si="494"/>
        <v/>
      </c>
      <c r="AE741" t="str">
        <f t="shared" si="495"/>
        <v/>
      </c>
      <c r="AF741" t="str">
        <f t="shared" si="496"/>
        <v/>
      </c>
      <c r="AG741" t="str">
        <f t="shared" si="497"/>
        <v/>
      </c>
      <c r="AH741" t="str">
        <f t="shared" si="498"/>
        <v/>
      </c>
      <c r="AI741" t="str">
        <f t="shared" si="499"/>
        <v/>
      </c>
      <c r="AJ741" t="str">
        <f t="shared" si="500"/>
        <v/>
      </c>
      <c r="AK741" t="str">
        <f t="shared" si="501"/>
        <v/>
      </c>
      <c r="AL741" t="str">
        <f t="shared" si="502"/>
        <v/>
      </c>
      <c r="AM741" t="str">
        <f t="shared" si="503"/>
        <v/>
      </c>
      <c r="AN741" t="str">
        <f t="shared" si="504"/>
        <v/>
      </c>
      <c r="AO741" t="str">
        <f t="shared" si="505"/>
        <v/>
      </c>
      <c r="AP741" t="str">
        <f t="shared" si="506"/>
        <v/>
      </c>
      <c r="AQ741" t="str">
        <f t="shared" si="507"/>
        <v/>
      </c>
      <c r="AR741" t="str">
        <f t="shared" si="508"/>
        <v/>
      </c>
      <c r="AS741" t="str">
        <f t="shared" si="509"/>
        <v/>
      </c>
      <c r="AT741" t="str">
        <f t="shared" si="510"/>
        <v/>
      </c>
      <c r="AU741" t="str">
        <f t="shared" si="511"/>
        <v/>
      </c>
      <c r="AV741" t="str">
        <f t="shared" si="512"/>
        <v/>
      </c>
      <c r="AW741" t="str">
        <f t="shared" si="513"/>
        <v/>
      </c>
      <c r="AX741" t="str">
        <f t="shared" si="514"/>
        <v/>
      </c>
      <c r="AY741" t="str">
        <f t="shared" si="515"/>
        <v/>
      </c>
      <c r="AZ741" t="str">
        <f>IF(OR($A741="",$A741&lt;&gt;Ficha!$C$4),"",COUNTIF($A$2:$A741,Ficha!$C$4))</f>
        <v/>
      </c>
    </row>
    <row r="742" spans="1:52">
      <c r="A742" s="7" t="str">
        <f>IF(INDEX(Banco!$A:$A,ROW())="","",INDEX(Banco!$A:$A,ROW()))</f>
        <v/>
      </c>
      <c r="B742" s="7" t="str">
        <f>IF(INDEX(Banco!$B:$B,ROW())="","",INDEX(Banco!$B:$B,ROW()))</f>
        <v/>
      </c>
      <c r="C742" s="7" t="str">
        <f>IF(INDEX(Banco!$C:$C,ROW())="","",INDEX(Banco!$C:$C,ROW()))</f>
        <v/>
      </c>
      <c r="D742" s="8" t="str">
        <f>IF(INDEX(Banco!$D:$D,ROW())="","",INDEX(Banco!$D:$D,ROW()))</f>
        <v/>
      </c>
      <c r="E742" s="8" t="str">
        <f>IF(INDEX(Banco!$E:$E,ROW())="","",INDEX(Banco!$E:$E,ROW()))</f>
        <v/>
      </c>
      <c r="F742" s="9" t="str">
        <f>IF(INDEX(Banco!$F:$F,ROW())="","",INDEX(Banco!$F:$F,ROW()))</f>
        <v/>
      </c>
      <c r="G742" s="9" t="str">
        <f>IF(INDEX(Banco!$G:$G,ROW())="","",INDEX(Banco!$G:$G,ROW()))</f>
        <v/>
      </c>
      <c r="H742" s="7" t="str">
        <f>IF(INDEX(Banco!$H:$H,ROW())="","",INDEX(Banco!$H:$H,ROW()))</f>
        <v/>
      </c>
      <c r="I742" t="str">
        <f t="shared" si="473"/>
        <v/>
      </c>
      <c r="J742" s="10" t="str">
        <f t="shared" si="474"/>
        <v/>
      </c>
      <c r="K742" s="11" t="str">
        <f t="shared" si="475"/>
        <v>—</v>
      </c>
      <c r="L742" t="str">
        <f t="shared" si="476"/>
        <v/>
      </c>
      <c r="M742" s="11" t="str">
        <f t="shared" si="477"/>
        <v>—</v>
      </c>
      <c r="N742" t="str">
        <f t="shared" si="478"/>
        <v/>
      </c>
      <c r="O742" s="11" t="str">
        <f t="shared" si="479"/>
        <v>—</v>
      </c>
      <c r="P742" t="str">
        <f t="shared" si="480"/>
        <v/>
      </c>
      <c r="Q742" s="11" t="str">
        <f t="shared" si="481"/>
        <v>—</v>
      </c>
      <c r="R742" t="str">
        <f t="shared" si="482"/>
        <v/>
      </c>
      <c r="S742" t="str">
        <f t="shared" si="483"/>
        <v/>
      </c>
      <c r="T742" t="str">
        <f t="shared" si="484"/>
        <v/>
      </c>
      <c r="U742" t="str">
        <f t="shared" si="485"/>
        <v/>
      </c>
      <c r="V742" t="str">
        <f t="shared" si="486"/>
        <v/>
      </c>
      <c r="W742" t="str">
        <f t="shared" si="487"/>
        <v/>
      </c>
      <c r="X742" t="str">
        <f t="shared" si="488"/>
        <v/>
      </c>
      <c r="Y742" t="str">
        <f t="shared" si="489"/>
        <v/>
      </c>
      <c r="Z742" t="str">
        <f t="shared" si="490"/>
        <v/>
      </c>
      <c r="AA742" t="str">
        <f t="shared" si="491"/>
        <v/>
      </c>
      <c r="AB742" t="str">
        <f t="shared" si="492"/>
        <v/>
      </c>
      <c r="AC742" t="str">
        <f t="shared" si="493"/>
        <v/>
      </c>
      <c r="AD742" t="str">
        <f t="shared" si="494"/>
        <v/>
      </c>
      <c r="AE742" t="str">
        <f t="shared" si="495"/>
        <v/>
      </c>
      <c r="AF742" t="str">
        <f t="shared" si="496"/>
        <v/>
      </c>
      <c r="AG742" t="str">
        <f t="shared" si="497"/>
        <v/>
      </c>
      <c r="AH742" t="str">
        <f t="shared" si="498"/>
        <v/>
      </c>
      <c r="AI742" t="str">
        <f t="shared" si="499"/>
        <v/>
      </c>
      <c r="AJ742" t="str">
        <f t="shared" si="500"/>
        <v/>
      </c>
      <c r="AK742" t="str">
        <f t="shared" si="501"/>
        <v/>
      </c>
      <c r="AL742" t="str">
        <f t="shared" si="502"/>
        <v/>
      </c>
      <c r="AM742" t="str">
        <f t="shared" si="503"/>
        <v/>
      </c>
      <c r="AN742" t="str">
        <f t="shared" si="504"/>
        <v/>
      </c>
      <c r="AO742" t="str">
        <f t="shared" si="505"/>
        <v/>
      </c>
      <c r="AP742" t="str">
        <f t="shared" si="506"/>
        <v/>
      </c>
      <c r="AQ742" t="str">
        <f t="shared" si="507"/>
        <v/>
      </c>
      <c r="AR742" t="str">
        <f t="shared" si="508"/>
        <v/>
      </c>
      <c r="AS742" t="str">
        <f t="shared" si="509"/>
        <v/>
      </c>
      <c r="AT742" t="str">
        <f t="shared" si="510"/>
        <v/>
      </c>
      <c r="AU742" t="str">
        <f t="shared" si="511"/>
        <v/>
      </c>
      <c r="AV742" t="str">
        <f t="shared" si="512"/>
        <v/>
      </c>
      <c r="AW742" t="str">
        <f t="shared" si="513"/>
        <v/>
      </c>
      <c r="AX742" t="str">
        <f t="shared" si="514"/>
        <v/>
      </c>
      <c r="AY742" t="str">
        <f t="shared" si="515"/>
        <v/>
      </c>
      <c r="AZ742" t="str">
        <f>IF(OR($A742="",$A742&lt;&gt;Ficha!$C$4),"",COUNTIF($A$2:$A742,Ficha!$C$4))</f>
        <v/>
      </c>
    </row>
    <row r="743" spans="1:52">
      <c r="A743" s="7" t="str">
        <f>IF(INDEX(Banco!$A:$A,ROW())="","",INDEX(Banco!$A:$A,ROW()))</f>
        <v/>
      </c>
      <c r="B743" s="7" t="str">
        <f>IF(INDEX(Banco!$B:$B,ROW())="","",INDEX(Banco!$B:$B,ROW()))</f>
        <v/>
      </c>
      <c r="C743" s="7" t="str">
        <f>IF(INDEX(Banco!$C:$C,ROW())="","",INDEX(Banco!$C:$C,ROW()))</f>
        <v/>
      </c>
      <c r="D743" s="8" t="str">
        <f>IF(INDEX(Banco!$D:$D,ROW())="","",INDEX(Banco!$D:$D,ROW()))</f>
        <v/>
      </c>
      <c r="E743" s="8" t="str">
        <f>IF(INDEX(Banco!$E:$E,ROW())="","",INDEX(Banco!$E:$E,ROW()))</f>
        <v/>
      </c>
      <c r="F743" s="9" t="str">
        <f>IF(INDEX(Banco!$F:$F,ROW())="","",INDEX(Banco!$F:$F,ROW()))</f>
        <v/>
      </c>
      <c r="G743" s="9" t="str">
        <f>IF(INDEX(Banco!$G:$G,ROW())="","",INDEX(Banco!$G:$G,ROW()))</f>
        <v/>
      </c>
      <c r="H743" s="7" t="str">
        <f>IF(INDEX(Banco!$H:$H,ROW())="","",INDEX(Banco!$H:$H,ROW()))</f>
        <v/>
      </c>
      <c r="I743" t="str">
        <f t="shared" si="473"/>
        <v/>
      </c>
      <c r="J743" s="10" t="str">
        <f t="shared" si="474"/>
        <v/>
      </c>
      <c r="K743" s="11" t="str">
        <f t="shared" si="475"/>
        <v>—</v>
      </c>
      <c r="L743" t="str">
        <f t="shared" si="476"/>
        <v/>
      </c>
      <c r="M743" s="11" t="str">
        <f t="shared" si="477"/>
        <v>—</v>
      </c>
      <c r="N743" t="str">
        <f t="shared" si="478"/>
        <v/>
      </c>
      <c r="O743" s="11" t="str">
        <f t="shared" si="479"/>
        <v>—</v>
      </c>
      <c r="P743" t="str">
        <f t="shared" si="480"/>
        <v/>
      </c>
      <c r="Q743" s="11" t="str">
        <f t="shared" si="481"/>
        <v>—</v>
      </c>
      <c r="R743" t="str">
        <f t="shared" si="482"/>
        <v/>
      </c>
      <c r="S743" t="str">
        <f t="shared" si="483"/>
        <v/>
      </c>
      <c r="T743" t="str">
        <f t="shared" si="484"/>
        <v/>
      </c>
      <c r="U743" t="str">
        <f t="shared" si="485"/>
        <v/>
      </c>
      <c r="V743" t="str">
        <f t="shared" si="486"/>
        <v/>
      </c>
      <c r="W743" t="str">
        <f t="shared" si="487"/>
        <v/>
      </c>
      <c r="X743" t="str">
        <f t="shared" si="488"/>
        <v/>
      </c>
      <c r="Y743" t="str">
        <f t="shared" si="489"/>
        <v/>
      </c>
      <c r="Z743" t="str">
        <f t="shared" si="490"/>
        <v/>
      </c>
      <c r="AA743" t="str">
        <f t="shared" si="491"/>
        <v/>
      </c>
      <c r="AB743" t="str">
        <f t="shared" si="492"/>
        <v/>
      </c>
      <c r="AC743" t="str">
        <f t="shared" si="493"/>
        <v/>
      </c>
      <c r="AD743" t="str">
        <f t="shared" si="494"/>
        <v/>
      </c>
      <c r="AE743" t="str">
        <f t="shared" si="495"/>
        <v/>
      </c>
      <c r="AF743" t="str">
        <f t="shared" si="496"/>
        <v/>
      </c>
      <c r="AG743" t="str">
        <f t="shared" si="497"/>
        <v/>
      </c>
      <c r="AH743" t="str">
        <f t="shared" si="498"/>
        <v/>
      </c>
      <c r="AI743" t="str">
        <f t="shared" si="499"/>
        <v/>
      </c>
      <c r="AJ743" t="str">
        <f t="shared" si="500"/>
        <v/>
      </c>
      <c r="AK743" t="str">
        <f t="shared" si="501"/>
        <v/>
      </c>
      <c r="AL743" t="str">
        <f t="shared" si="502"/>
        <v/>
      </c>
      <c r="AM743" t="str">
        <f t="shared" si="503"/>
        <v/>
      </c>
      <c r="AN743" t="str">
        <f t="shared" si="504"/>
        <v/>
      </c>
      <c r="AO743" t="str">
        <f t="shared" si="505"/>
        <v/>
      </c>
      <c r="AP743" t="str">
        <f t="shared" si="506"/>
        <v/>
      </c>
      <c r="AQ743" t="str">
        <f t="shared" si="507"/>
        <v/>
      </c>
      <c r="AR743" t="str">
        <f t="shared" si="508"/>
        <v/>
      </c>
      <c r="AS743" t="str">
        <f t="shared" si="509"/>
        <v/>
      </c>
      <c r="AT743" t="str">
        <f t="shared" si="510"/>
        <v/>
      </c>
      <c r="AU743" t="str">
        <f t="shared" si="511"/>
        <v/>
      </c>
      <c r="AV743" t="str">
        <f t="shared" si="512"/>
        <v/>
      </c>
      <c r="AW743" t="str">
        <f t="shared" si="513"/>
        <v/>
      </c>
      <c r="AX743" t="str">
        <f t="shared" si="514"/>
        <v/>
      </c>
      <c r="AY743" t="str">
        <f t="shared" si="515"/>
        <v/>
      </c>
      <c r="AZ743" t="str">
        <f>IF(OR($A743="",$A743&lt;&gt;Ficha!$C$4),"",COUNTIF($A$2:$A743,Ficha!$C$4))</f>
        <v/>
      </c>
    </row>
    <row r="744" spans="1:52">
      <c r="A744" s="7" t="str">
        <f>IF(INDEX(Banco!$A:$A,ROW())="","",INDEX(Banco!$A:$A,ROW()))</f>
        <v/>
      </c>
      <c r="B744" s="7" t="str">
        <f>IF(INDEX(Banco!$B:$B,ROW())="","",INDEX(Banco!$B:$B,ROW()))</f>
        <v/>
      </c>
      <c r="C744" s="7" t="str">
        <f>IF(INDEX(Banco!$C:$C,ROW())="","",INDEX(Banco!$C:$C,ROW()))</f>
        <v/>
      </c>
      <c r="D744" s="8" t="str">
        <f>IF(INDEX(Banco!$D:$D,ROW())="","",INDEX(Banco!$D:$D,ROW()))</f>
        <v/>
      </c>
      <c r="E744" s="8" t="str">
        <f>IF(INDEX(Banco!$E:$E,ROW())="","",INDEX(Banco!$E:$E,ROW()))</f>
        <v/>
      </c>
      <c r="F744" s="9" t="str">
        <f>IF(INDEX(Banco!$F:$F,ROW())="","",INDEX(Banco!$F:$F,ROW()))</f>
        <v/>
      </c>
      <c r="G744" s="9" t="str">
        <f>IF(INDEX(Banco!$G:$G,ROW())="","",INDEX(Banco!$G:$G,ROW()))</f>
        <v/>
      </c>
      <c r="H744" s="7" t="str">
        <f>IF(INDEX(Banco!$H:$H,ROW())="","",INDEX(Banco!$H:$H,ROW()))</f>
        <v/>
      </c>
      <c r="I744" t="str">
        <f t="shared" si="473"/>
        <v/>
      </c>
      <c r="J744" s="10" t="str">
        <f t="shared" si="474"/>
        <v/>
      </c>
      <c r="K744" s="11" t="str">
        <f t="shared" si="475"/>
        <v>—</v>
      </c>
      <c r="L744" t="str">
        <f t="shared" si="476"/>
        <v/>
      </c>
      <c r="M744" s="11" t="str">
        <f t="shared" si="477"/>
        <v>—</v>
      </c>
      <c r="N744" t="str">
        <f t="shared" si="478"/>
        <v/>
      </c>
      <c r="O744" s="11" t="str">
        <f t="shared" si="479"/>
        <v>—</v>
      </c>
      <c r="P744" t="str">
        <f t="shared" si="480"/>
        <v/>
      </c>
      <c r="Q744" s="11" t="str">
        <f t="shared" si="481"/>
        <v>—</v>
      </c>
      <c r="R744" t="str">
        <f t="shared" si="482"/>
        <v/>
      </c>
      <c r="S744" t="str">
        <f t="shared" si="483"/>
        <v/>
      </c>
      <c r="T744" t="str">
        <f t="shared" si="484"/>
        <v/>
      </c>
      <c r="U744" t="str">
        <f t="shared" si="485"/>
        <v/>
      </c>
      <c r="V744" t="str">
        <f t="shared" si="486"/>
        <v/>
      </c>
      <c r="W744" t="str">
        <f t="shared" si="487"/>
        <v/>
      </c>
      <c r="X744" t="str">
        <f t="shared" si="488"/>
        <v/>
      </c>
      <c r="Y744" t="str">
        <f t="shared" si="489"/>
        <v/>
      </c>
      <c r="Z744" t="str">
        <f t="shared" si="490"/>
        <v/>
      </c>
      <c r="AA744" t="str">
        <f t="shared" si="491"/>
        <v/>
      </c>
      <c r="AB744" t="str">
        <f t="shared" si="492"/>
        <v/>
      </c>
      <c r="AC744" t="str">
        <f t="shared" si="493"/>
        <v/>
      </c>
      <c r="AD744" t="str">
        <f t="shared" si="494"/>
        <v/>
      </c>
      <c r="AE744" t="str">
        <f t="shared" si="495"/>
        <v/>
      </c>
      <c r="AF744" t="str">
        <f t="shared" si="496"/>
        <v/>
      </c>
      <c r="AG744" t="str">
        <f t="shared" si="497"/>
        <v/>
      </c>
      <c r="AH744" t="str">
        <f t="shared" si="498"/>
        <v/>
      </c>
      <c r="AI744" t="str">
        <f t="shared" si="499"/>
        <v/>
      </c>
      <c r="AJ744" t="str">
        <f t="shared" si="500"/>
        <v/>
      </c>
      <c r="AK744" t="str">
        <f t="shared" si="501"/>
        <v/>
      </c>
      <c r="AL744" t="str">
        <f t="shared" si="502"/>
        <v/>
      </c>
      <c r="AM744" t="str">
        <f t="shared" si="503"/>
        <v/>
      </c>
      <c r="AN744" t="str">
        <f t="shared" si="504"/>
        <v/>
      </c>
      <c r="AO744" t="str">
        <f t="shared" si="505"/>
        <v/>
      </c>
      <c r="AP744" t="str">
        <f t="shared" si="506"/>
        <v/>
      </c>
      <c r="AQ744" t="str">
        <f t="shared" si="507"/>
        <v/>
      </c>
      <c r="AR744" t="str">
        <f t="shared" si="508"/>
        <v/>
      </c>
      <c r="AS744" t="str">
        <f t="shared" si="509"/>
        <v/>
      </c>
      <c r="AT744" t="str">
        <f t="shared" si="510"/>
        <v/>
      </c>
      <c r="AU744" t="str">
        <f t="shared" si="511"/>
        <v/>
      </c>
      <c r="AV744" t="str">
        <f t="shared" si="512"/>
        <v/>
      </c>
      <c r="AW744" t="str">
        <f t="shared" si="513"/>
        <v/>
      </c>
      <c r="AX744" t="str">
        <f t="shared" si="514"/>
        <v/>
      </c>
      <c r="AY744" t="str">
        <f t="shared" si="515"/>
        <v/>
      </c>
      <c r="AZ744" t="str">
        <f>IF(OR($A744="",$A744&lt;&gt;Ficha!$C$4),"",COUNTIF($A$2:$A744,Ficha!$C$4))</f>
        <v/>
      </c>
    </row>
    <row r="745" spans="1:52">
      <c r="A745" s="7" t="str">
        <f>IF(INDEX(Banco!$A:$A,ROW())="","",INDEX(Banco!$A:$A,ROW()))</f>
        <v/>
      </c>
      <c r="B745" s="7" t="str">
        <f>IF(INDEX(Banco!$B:$B,ROW())="","",INDEX(Banco!$B:$B,ROW()))</f>
        <v/>
      </c>
      <c r="C745" s="7" t="str">
        <f>IF(INDEX(Banco!$C:$C,ROW())="","",INDEX(Banco!$C:$C,ROW()))</f>
        <v/>
      </c>
      <c r="D745" s="8" t="str">
        <f>IF(INDEX(Banco!$D:$D,ROW())="","",INDEX(Banco!$D:$D,ROW()))</f>
        <v/>
      </c>
      <c r="E745" s="8" t="str">
        <f>IF(INDEX(Banco!$E:$E,ROW())="","",INDEX(Banco!$E:$E,ROW()))</f>
        <v/>
      </c>
      <c r="F745" s="9" t="str">
        <f>IF(INDEX(Banco!$F:$F,ROW())="","",INDEX(Banco!$F:$F,ROW()))</f>
        <v/>
      </c>
      <c r="G745" s="9" t="str">
        <f>IF(INDEX(Banco!$G:$G,ROW())="","",INDEX(Banco!$G:$G,ROW()))</f>
        <v/>
      </c>
      <c r="H745" s="7" t="str">
        <f>IF(INDEX(Banco!$H:$H,ROW())="","",INDEX(Banco!$H:$H,ROW()))</f>
        <v/>
      </c>
      <c r="I745" t="str">
        <f t="shared" si="473"/>
        <v/>
      </c>
      <c r="J745" s="10" t="str">
        <f t="shared" si="474"/>
        <v/>
      </c>
      <c r="K745" s="11" t="str">
        <f t="shared" si="475"/>
        <v>—</v>
      </c>
      <c r="L745" t="str">
        <f t="shared" si="476"/>
        <v/>
      </c>
      <c r="M745" s="11" t="str">
        <f t="shared" si="477"/>
        <v>—</v>
      </c>
      <c r="N745" t="str">
        <f t="shared" si="478"/>
        <v/>
      </c>
      <c r="O745" s="11" t="str">
        <f t="shared" si="479"/>
        <v>—</v>
      </c>
      <c r="P745" t="str">
        <f t="shared" si="480"/>
        <v/>
      </c>
      <c r="Q745" s="11" t="str">
        <f t="shared" si="481"/>
        <v>—</v>
      </c>
      <c r="R745" t="str">
        <f t="shared" si="482"/>
        <v/>
      </c>
      <c r="S745" t="str">
        <f t="shared" si="483"/>
        <v/>
      </c>
      <c r="T745" t="str">
        <f t="shared" si="484"/>
        <v/>
      </c>
      <c r="U745" t="str">
        <f t="shared" si="485"/>
        <v/>
      </c>
      <c r="V745" t="str">
        <f t="shared" si="486"/>
        <v/>
      </c>
      <c r="W745" t="str">
        <f t="shared" si="487"/>
        <v/>
      </c>
      <c r="X745" t="str">
        <f t="shared" si="488"/>
        <v/>
      </c>
      <c r="Y745" t="str">
        <f t="shared" si="489"/>
        <v/>
      </c>
      <c r="Z745" t="str">
        <f t="shared" si="490"/>
        <v/>
      </c>
      <c r="AA745" t="str">
        <f t="shared" si="491"/>
        <v/>
      </c>
      <c r="AB745" t="str">
        <f t="shared" si="492"/>
        <v/>
      </c>
      <c r="AC745" t="str">
        <f t="shared" si="493"/>
        <v/>
      </c>
      <c r="AD745" t="str">
        <f t="shared" si="494"/>
        <v/>
      </c>
      <c r="AE745" t="str">
        <f t="shared" si="495"/>
        <v/>
      </c>
      <c r="AF745" t="str">
        <f t="shared" si="496"/>
        <v/>
      </c>
      <c r="AG745" t="str">
        <f t="shared" si="497"/>
        <v/>
      </c>
      <c r="AH745" t="str">
        <f t="shared" si="498"/>
        <v/>
      </c>
      <c r="AI745" t="str">
        <f t="shared" si="499"/>
        <v/>
      </c>
      <c r="AJ745" t="str">
        <f t="shared" si="500"/>
        <v/>
      </c>
      <c r="AK745" t="str">
        <f t="shared" si="501"/>
        <v/>
      </c>
      <c r="AL745" t="str">
        <f t="shared" si="502"/>
        <v/>
      </c>
      <c r="AM745" t="str">
        <f t="shared" si="503"/>
        <v/>
      </c>
      <c r="AN745" t="str">
        <f t="shared" si="504"/>
        <v/>
      </c>
      <c r="AO745" t="str">
        <f t="shared" si="505"/>
        <v/>
      </c>
      <c r="AP745" t="str">
        <f t="shared" si="506"/>
        <v/>
      </c>
      <c r="AQ745" t="str">
        <f t="shared" si="507"/>
        <v/>
      </c>
      <c r="AR745" t="str">
        <f t="shared" si="508"/>
        <v/>
      </c>
      <c r="AS745" t="str">
        <f t="shared" si="509"/>
        <v/>
      </c>
      <c r="AT745" t="str">
        <f t="shared" si="510"/>
        <v/>
      </c>
      <c r="AU745" t="str">
        <f t="shared" si="511"/>
        <v/>
      </c>
      <c r="AV745" t="str">
        <f t="shared" si="512"/>
        <v/>
      </c>
      <c r="AW745" t="str">
        <f t="shared" si="513"/>
        <v/>
      </c>
      <c r="AX745" t="str">
        <f t="shared" si="514"/>
        <v/>
      </c>
      <c r="AY745" t="str">
        <f t="shared" si="515"/>
        <v/>
      </c>
      <c r="AZ745" t="str">
        <f>IF(OR($A745="",$A745&lt;&gt;Ficha!$C$4),"",COUNTIF($A$2:$A745,Ficha!$C$4))</f>
        <v/>
      </c>
    </row>
    <row r="746" spans="1:52">
      <c r="A746" s="7" t="str">
        <f>IF(INDEX(Banco!$A:$A,ROW())="","",INDEX(Banco!$A:$A,ROW()))</f>
        <v/>
      </c>
      <c r="B746" s="7" t="str">
        <f>IF(INDEX(Banco!$B:$B,ROW())="","",INDEX(Banco!$B:$B,ROW()))</f>
        <v/>
      </c>
      <c r="C746" s="7" t="str">
        <f>IF(INDEX(Banco!$C:$C,ROW())="","",INDEX(Banco!$C:$C,ROW()))</f>
        <v/>
      </c>
      <c r="D746" s="8" t="str">
        <f>IF(INDEX(Banco!$D:$D,ROW())="","",INDEX(Banco!$D:$D,ROW()))</f>
        <v/>
      </c>
      <c r="E746" s="8" t="str">
        <f>IF(INDEX(Banco!$E:$E,ROW())="","",INDEX(Banco!$E:$E,ROW()))</f>
        <v/>
      </c>
      <c r="F746" s="9" t="str">
        <f>IF(INDEX(Banco!$F:$F,ROW())="","",INDEX(Banco!$F:$F,ROW()))</f>
        <v/>
      </c>
      <c r="G746" s="9" t="str">
        <f>IF(INDEX(Banco!$G:$G,ROW())="","",INDEX(Banco!$G:$G,ROW()))</f>
        <v/>
      </c>
      <c r="H746" s="7" t="str">
        <f>IF(INDEX(Banco!$H:$H,ROW())="","",INDEX(Banco!$H:$H,ROW()))</f>
        <v/>
      </c>
      <c r="I746" t="str">
        <f t="shared" si="473"/>
        <v/>
      </c>
      <c r="J746" s="10" t="str">
        <f t="shared" si="474"/>
        <v/>
      </c>
      <c r="K746" s="11" t="str">
        <f t="shared" si="475"/>
        <v>—</v>
      </c>
      <c r="L746" t="str">
        <f t="shared" si="476"/>
        <v/>
      </c>
      <c r="M746" s="11" t="str">
        <f t="shared" si="477"/>
        <v>—</v>
      </c>
      <c r="N746" t="str">
        <f t="shared" si="478"/>
        <v/>
      </c>
      <c r="O746" s="11" t="str">
        <f t="shared" si="479"/>
        <v>—</v>
      </c>
      <c r="P746" t="str">
        <f t="shared" si="480"/>
        <v/>
      </c>
      <c r="Q746" s="11" t="str">
        <f t="shared" si="481"/>
        <v>—</v>
      </c>
      <c r="R746" t="str">
        <f t="shared" si="482"/>
        <v/>
      </c>
      <c r="S746" t="str">
        <f t="shared" si="483"/>
        <v/>
      </c>
      <c r="T746" t="str">
        <f t="shared" si="484"/>
        <v/>
      </c>
      <c r="U746" t="str">
        <f t="shared" si="485"/>
        <v/>
      </c>
      <c r="V746" t="str">
        <f t="shared" si="486"/>
        <v/>
      </c>
      <c r="W746" t="str">
        <f t="shared" si="487"/>
        <v/>
      </c>
      <c r="X746" t="str">
        <f t="shared" si="488"/>
        <v/>
      </c>
      <c r="Y746" t="str">
        <f t="shared" si="489"/>
        <v/>
      </c>
      <c r="Z746" t="str">
        <f t="shared" si="490"/>
        <v/>
      </c>
      <c r="AA746" t="str">
        <f t="shared" si="491"/>
        <v/>
      </c>
      <c r="AB746" t="str">
        <f t="shared" si="492"/>
        <v/>
      </c>
      <c r="AC746" t="str">
        <f t="shared" si="493"/>
        <v/>
      </c>
      <c r="AD746" t="str">
        <f t="shared" si="494"/>
        <v/>
      </c>
      <c r="AE746" t="str">
        <f t="shared" si="495"/>
        <v/>
      </c>
      <c r="AF746" t="str">
        <f t="shared" si="496"/>
        <v/>
      </c>
      <c r="AG746" t="str">
        <f t="shared" si="497"/>
        <v/>
      </c>
      <c r="AH746" t="str">
        <f t="shared" si="498"/>
        <v/>
      </c>
      <c r="AI746" t="str">
        <f t="shared" si="499"/>
        <v/>
      </c>
      <c r="AJ746" t="str">
        <f t="shared" si="500"/>
        <v/>
      </c>
      <c r="AK746" t="str">
        <f t="shared" si="501"/>
        <v/>
      </c>
      <c r="AL746" t="str">
        <f t="shared" si="502"/>
        <v/>
      </c>
      <c r="AM746" t="str">
        <f t="shared" si="503"/>
        <v/>
      </c>
      <c r="AN746" t="str">
        <f t="shared" si="504"/>
        <v/>
      </c>
      <c r="AO746" t="str">
        <f t="shared" si="505"/>
        <v/>
      </c>
      <c r="AP746" t="str">
        <f t="shared" si="506"/>
        <v/>
      </c>
      <c r="AQ746" t="str">
        <f t="shared" si="507"/>
        <v/>
      </c>
      <c r="AR746" t="str">
        <f t="shared" si="508"/>
        <v/>
      </c>
      <c r="AS746" t="str">
        <f t="shared" si="509"/>
        <v/>
      </c>
      <c r="AT746" t="str">
        <f t="shared" si="510"/>
        <v/>
      </c>
      <c r="AU746" t="str">
        <f t="shared" si="511"/>
        <v/>
      </c>
      <c r="AV746" t="str">
        <f t="shared" si="512"/>
        <v/>
      </c>
      <c r="AW746" t="str">
        <f t="shared" si="513"/>
        <v/>
      </c>
      <c r="AX746" t="str">
        <f t="shared" si="514"/>
        <v/>
      </c>
      <c r="AY746" t="str">
        <f t="shared" si="515"/>
        <v/>
      </c>
      <c r="AZ746" t="str">
        <f>IF(OR($A746="",$A746&lt;&gt;Ficha!$C$4),"",COUNTIF($A$2:$A746,Ficha!$C$4))</f>
        <v/>
      </c>
    </row>
    <row r="747" spans="1:52">
      <c r="A747" s="7" t="str">
        <f>IF(INDEX(Banco!$A:$A,ROW())="","",INDEX(Banco!$A:$A,ROW()))</f>
        <v/>
      </c>
      <c r="B747" s="7" t="str">
        <f>IF(INDEX(Banco!$B:$B,ROW())="","",INDEX(Banco!$B:$B,ROW()))</f>
        <v/>
      </c>
      <c r="C747" s="7" t="str">
        <f>IF(INDEX(Banco!$C:$C,ROW())="","",INDEX(Banco!$C:$C,ROW()))</f>
        <v/>
      </c>
      <c r="D747" s="8" t="str">
        <f>IF(INDEX(Banco!$D:$D,ROW())="","",INDEX(Banco!$D:$D,ROW()))</f>
        <v/>
      </c>
      <c r="E747" s="8" t="str">
        <f>IF(INDEX(Banco!$E:$E,ROW())="","",INDEX(Banco!$E:$E,ROW()))</f>
        <v/>
      </c>
      <c r="F747" s="9" t="str">
        <f>IF(INDEX(Banco!$F:$F,ROW())="","",INDEX(Banco!$F:$F,ROW()))</f>
        <v/>
      </c>
      <c r="G747" s="9" t="str">
        <f>IF(INDEX(Banco!$G:$G,ROW())="","",INDEX(Banco!$G:$G,ROW()))</f>
        <v/>
      </c>
      <c r="H747" s="7" t="str">
        <f>IF(INDEX(Banco!$H:$H,ROW())="","",INDEX(Banco!$H:$H,ROW()))</f>
        <v/>
      </c>
      <c r="I747" t="str">
        <f t="shared" si="473"/>
        <v/>
      </c>
      <c r="J747" s="10" t="str">
        <f t="shared" si="474"/>
        <v/>
      </c>
      <c r="K747" s="11" t="str">
        <f t="shared" si="475"/>
        <v>—</v>
      </c>
      <c r="L747" t="str">
        <f t="shared" si="476"/>
        <v/>
      </c>
      <c r="M747" s="11" t="str">
        <f t="shared" si="477"/>
        <v>—</v>
      </c>
      <c r="N747" t="str">
        <f t="shared" si="478"/>
        <v/>
      </c>
      <c r="O747" s="11" t="str">
        <f t="shared" si="479"/>
        <v>—</v>
      </c>
      <c r="P747" t="str">
        <f t="shared" si="480"/>
        <v/>
      </c>
      <c r="Q747" s="11" t="str">
        <f t="shared" si="481"/>
        <v>—</v>
      </c>
      <c r="R747" t="str">
        <f t="shared" si="482"/>
        <v/>
      </c>
      <c r="S747" t="str">
        <f t="shared" si="483"/>
        <v/>
      </c>
      <c r="T747" t="str">
        <f t="shared" si="484"/>
        <v/>
      </c>
      <c r="U747" t="str">
        <f t="shared" si="485"/>
        <v/>
      </c>
      <c r="V747" t="str">
        <f t="shared" si="486"/>
        <v/>
      </c>
      <c r="W747" t="str">
        <f t="shared" si="487"/>
        <v/>
      </c>
      <c r="X747" t="str">
        <f t="shared" si="488"/>
        <v/>
      </c>
      <c r="Y747" t="str">
        <f t="shared" si="489"/>
        <v/>
      </c>
      <c r="Z747" t="str">
        <f t="shared" si="490"/>
        <v/>
      </c>
      <c r="AA747" t="str">
        <f t="shared" si="491"/>
        <v/>
      </c>
      <c r="AB747" t="str">
        <f t="shared" si="492"/>
        <v/>
      </c>
      <c r="AC747" t="str">
        <f t="shared" si="493"/>
        <v/>
      </c>
      <c r="AD747" t="str">
        <f t="shared" si="494"/>
        <v/>
      </c>
      <c r="AE747" t="str">
        <f t="shared" si="495"/>
        <v/>
      </c>
      <c r="AF747" t="str">
        <f t="shared" si="496"/>
        <v/>
      </c>
      <c r="AG747" t="str">
        <f t="shared" si="497"/>
        <v/>
      </c>
      <c r="AH747" t="str">
        <f t="shared" si="498"/>
        <v/>
      </c>
      <c r="AI747" t="str">
        <f t="shared" si="499"/>
        <v/>
      </c>
      <c r="AJ747" t="str">
        <f t="shared" si="500"/>
        <v/>
      </c>
      <c r="AK747" t="str">
        <f t="shared" si="501"/>
        <v/>
      </c>
      <c r="AL747" t="str">
        <f t="shared" si="502"/>
        <v/>
      </c>
      <c r="AM747" t="str">
        <f t="shared" si="503"/>
        <v/>
      </c>
      <c r="AN747" t="str">
        <f t="shared" si="504"/>
        <v/>
      </c>
      <c r="AO747" t="str">
        <f t="shared" si="505"/>
        <v/>
      </c>
      <c r="AP747" t="str">
        <f t="shared" si="506"/>
        <v/>
      </c>
      <c r="AQ747" t="str">
        <f t="shared" si="507"/>
        <v/>
      </c>
      <c r="AR747" t="str">
        <f t="shared" si="508"/>
        <v/>
      </c>
      <c r="AS747" t="str">
        <f t="shared" si="509"/>
        <v/>
      </c>
      <c r="AT747" t="str">
        <f t="shared" si="510"/>
        <v/>
      </c>
      <c r="AU747" t="str">
        <f t="shared" si="511"/>
        <v/>
      </c>
      <c r="AV747" t="str">
        <f t="shared" si="512"/>
        <v/>
      </c>
      <c r="AW747" t="str">
        <f t="shared" si="513"/>
        <v/>
      </c>
      <c r="AX747" t="str">
        <f t="shared" si="514"/>
        <v/>
      </c>
      <c r="AY747" t="str">
        <f t="shared" si="515"/>
        <v/>
      </c>
      <c r="AZ747" t="str">
        <f>IF(OR($A747="",$A747&lt;&gt;Ficha!$C$4),"",COUNTIF($A$2:$A747,Ficha!$C$4))</f>
        <v/>
      </c>
    </row>
    <row r="748" spans="1:52">
      <c r="A748" s="7" t="str">
        <f>IF(INDEX(Banco!$A:$A,ROW())="","",INDEX(Banco!$A:$A,ROW()))</f>
        <v/>
      </c>
      <c r="B748" s="7" t="str">
        <f>IF(INDEX(Banco!$B:$B,ROW())="","",INDEX(Banco!$B:$B,ROW()))</f>
        <v/>
      </c>
      <c r="C748" s="7" t="str">
        <f>IF(INDEX(Banco!$C:$C,ROW())="","",INDEX(Banco!$C:$C,ROW()))</f>
        <v/>
      </c>
      <c r="D748" s="8" t="str">
        <f>IF(INDEX(Banco!$D:$D,ROW())="","",INDEX(Banco!$D:$D,ROW()))</f>
        <v/>
      </c>
      <c r="E748" s="8" t="str">
        <f>IF(INDEX(Banco!$E:$E,ROW())="","",INDEX(Banco!$E:$E,ROW()))</f>
        <v/>
      </c>
      <c r="F748" s="9" t="str">
        <f>IF(INDEX(Banco!$F:$F,ROW())="","",INDEX(Banco!$F:$F,ROW()))</f>
        <v/>
      </c>
      <c r="G748" s="9" t="str">
        <f>IF(INDEX(Banco!$G:$G,ROW())="","",INDEX(Banco!$G:$G,ROW()))</f>
        <v/>
      </c>
      <c r="H748" s="7" t="str">
        <f>IF(INDEX(Banco!$H:$H,ROW())="","",INDEX(Banco!$H:$H,ROW()))</f>
        <v/>
      </c>
      <c r="I748" t="str">
        <f t="shared" si="473"/>
        <v/>
      </c>
      <c r="J748" s="10" t="str">
        <f t="shared" si="474"/>
        <v/>
      </c>
      <c r="K748" s="11" t="str">
        <f t="shared" si="475"/>
        <v>—</v>
      </c>
      <c r="L748" t="str">
        <f t="shared" si="476"/>
        <v/>
      </c>
      <c r="M748" s="11" t="str">
        <f t="shared" si="477"/>
        <v>—</v>
      </c>
      <c r="N748" t="str">
        <f t="shared" si="478"/>
        <v/>
      </c>
      <c r="O748" s="11" t="str">
        <f t="shared" si="479"/>
        <v>—</v>
      </c>
      <c r="P748" t="str">
        <f t="shared" si="480"/>
        <v/>
      </c>
      <c r="Q748" s="11" t="str">
        <f t="shared" si="481"/>
        <v>—</v>
      </c>
      <c r="R748" t="str">
        <f t="shared" si="482"/>
        <v/>
      </c>
      <c r="S748" t="str">
        <f t="shared" si="483"/>
        <v/>
      </c>
      <c r="T748" t="str">
        <f t="shared" si="484"/>
        <v/>
      </c>
      <c r="U748" t="str">
        <f t="shared" si="485"/>
        <v/>
      </c>
      <c r="V748" t="str">
        <f t="shared" si="486"/>
        <v/>
      </c>
      <c r="W748" t="str">
        <f t="shared" si="487"/>
        <v/>
      </c>
      <c r="X748" t="str">
        <f t="shared" si="488"/>
        <v/>
      </c>
      <c r="Y748" t="str">
        <f t="shared" si="489"/>
        <v/>
      </c>
      <c r="Z748" t="str">
        <f t="shared" si="490"/>
        <v/>
      </c>
      <c r="AA748" t="str">
        <f t="shared" si="491"/>
        <v/>
      </c>
      <c r="AB748" t="str">
        <f t="shared" si="492"/>
        <v/>
      </c>
      <c r="AC748" t="str">
        <f t="shared" si="493"/>
        <v/>
      </c>
      <c r="AD748" t="str">
        <f t="shared" si="494"/>
        <v/>
      </c>
      <c r="AE748" t="str">
        <f t="shared" si="495"/>
        <v/>
      </c>
      <c r="AF748" t="str">
        <f t="shared" si="496"/>
        <v/>
      </c>
      <c r="AG748" t="str">
        <f t="shared" si="497"/>
        <v/>
      </c>
      <c r="AH748" t="str">
        <f t="shared" si="498"/>
        <v/>
      </c>
      <c r="AI748" t="str">
        <f t="shared" si="499"/>
        <v/>
      </c>
      <c r="AJ748" t="str">
        <f t="shared" si="500"/>
        <v/>
      </c>
      <c r="AK748" t="str">
        <f t="shared" si="501"/>
        <v/>
      </c>
      <c r="AL748" t="str">
        <f t="shared" si="502"/>
        <v/>
      </c>
      <c r="AM748" t="str">
        <f t="shared" si="503"/>
        <v/>
      </c>
      <c r="AN748" t="str">
        <f t="shared" si="504"/>
        <v/>
      </c>
      <c r="AO748" t="str">
        <f t="shared" si="505"/>
        <v/>
      </c>
      <c r="AP748" t="str">
        <f t="shared" si="506"/>
        <v/>
      </c>
      <c r="AQ748" t="str">
        <f t="shared" si="507"/>
        <v/>
      </c>
      <c r="AR748" t="str">
        <f t="shared" si="508"/>
        <v/>
      </c>
      <c r="AS748" t="str">
        <f t="shared" si="509"/>
        <v/>
      </c>
      <c r="AT748" t="str">
        <f t="shared" si="510"/>
        <v/>
      </c>
      <c r="AU748" t="str">
        <f t="shared" si="511"/>
        <v/>
      </c>
      <c r="AV748" t="str">
        <f t="shared" si="512"/>
        <v/>
      </c>
      <c r="AW748" t="str">
        <f t="shared" si="513"/>
        <v/>
      </c>
      <c r="AX748" t="str">
        <f t="shared" si="514"/>
        <v/>
      </c>
      <c r="AY748" t="str">
        <f t="shared" si="515"/>
        <v/>
      </c>
      <c r="AZ748" t="str">
        <f>IF(OR($A748="",$A748&lt;&gt;Ficha!$C$4),"",COUNTIF($A$2:$A748,Ficha!$C$4))</f>
        <v/>
      </c>
    </row>
    <row r="749" spans="1:52">
      <c r="A749" s="7" t="str">
        <f>IF(INDEX(Banco!$A:$A,ROW())="","",INDEX(Banco!$A:$A,ROW()))</f>
        <v/>
      </c>
      <c r="B749" s="7" t="str">
        <f>IF(INDEX(Banco!$B:$B,ROW())="","",INDEX(Banco!$B:$B,ROW()))</f>
        <v/>
      </c>
      <c r="C749" s="7" t="str">
        <f>IF(INDEX(Banco!$C:$C,ROW())="","",INDEX(Banco!$C:$C,ROW()))</f>
        <v/>
      </c>
      <c r="D749" s="8" t="str">
        <f>IF(INDEX(Banco!$D:$D,ROW())="","",INDEX(Banco!$D:$D,ROW()))</f>
        <v/>
      </c>
      <c r="E749" s="8" t="str">
        <f>IF(INDEX(Banco!$E:$E,ROW())="","",INDEX(Banco!$E:$E,ROW()))</f>
        <v/>
      </c>
      <c r="F749" s="9" t="str">
        <f>IF(INDEX(Banco!$F:$F,ROW())="","",INDEX(Banco!$F:$F,ROW()))</f>
        <v/>
      </c>
      <c r="G749" s="9" t="str">
        <f>IF(INDEX(Banco!$G:$G,ROW())="","",INDEX(Banco!$G:$G,ROW()))</f>
        <v/>
      </c>
      <c r="H749" s="7" t="str">
        <f>IF(INDEX(Banco!$H:$H,ROW())="","",INDEX(Banco!$H:$H,ROW()))</f>
        <v/>
      </c>
      <c r="I749" t="str">
        <f t="shared" si="473"/>
        <v/>
      </c>
      <c r="J749" s="10" t="str">
        <f t="shared" si="474"/>
        <v/>
      </c>
      <c r="K749" s="11" t="str">
        <f t="shared" si="475"/>
        <v>—</v>
      </c>
      <c r="L749" t="str">
        <f t="shared" si="476"/>
        <v/>
      </c>
      <c r="M749" s="11" t="str">
        <f t="shared" si="477"/>
        <v>—</v>
      </c>
      <c r="N749" t="str">
        <f t="shared" si="478"/>
        <v/>
      </c>
      <c r="O749" s="11" t="str">
        <f t="shared" si="479"/>
        <v>—</v>
      </c>
      <c r="P749" t="str">
        <f t="shared" si="480"/>
        <v/>
      </c>
      <c r="Q749" s="11" t="str">
        <f t="shared" si="481"/>
        <v>—</v>
      </c>
      <c r="R749" t="str">
        <f t="shared" si="482"/>
        <v/>
      </c>
      <c r="S749" t="str">
        <f t="shared" si="483"/>
        <v/>
      </c>
      <c r="T749" t="str">
        <f t="shared" si="484"/>
        <v/>
      </c>
      <c r="U749" t="str">
        <f t="shared" si="485"/>
        <v/>
      </c>
      <c r="V749" t="str">
        <f t="shared" si="486"/>
        <v/>
      </c>
      <c r="W749" t="str">
        <f t="shared" si="487"/>
        <v/>
      </c>
      <c r="X749" t="str">
        <f t="shared" si="488"/>
        <v/>
      </c>
      <c r="Y749" t="str">
        <f t="shared" si="489"/>
        <v/>
      </c>
      <c r="Z749" t="str">
        <f t="shared" si="490"/>
        <v/>
      </c>
      <c r="AA749" t="str">
        <f t="shared" si="491"/>
        <v/>
      </c>
      <c r="AB749" t="str">
        <f t="shared" si="492"/>
        <v/>
      </c>
      <c r="AC749" t="str">
        <f t="shared" si="493"/>
        <v/>
      </c>
      <c r="AD749" t="str">
        <f t="shared" si="494"/>
        <v/>
      </c>
      <c r="AE749" t="str">
        <f t="shared" si="495"/>
        <v/>
      </c>
      <c r="AF749" t="str">
        <f t="shared" si="496"/>
        <v/>
      </c>
      <c r="AG749" t="str">
        <f t="shared" si="497"/>
        <v/>
      </c>
      <c r="AH749" t="str">
        <f t="shared" si="498"/>
        <v/>
      </c>
      <c r="AI749" t="str">
        <f t="shared" si="499"/>
        <v/>
      </c>
      <c r="AJ749" t="str">
        <f t="shared" si="500"/>
        <v/>
      </c>
      <c r="AK749" t="str">
        <f t="shared" si="501"/>
        <v/>
      </c>
      <c r="AL749" t="str">
        <f t="shared" si="502"/>
        <v/>
      </c>
      <c r="AM749" t="str">
        <f t="shared" si="503"/>
        <v/>
      </c>
      <c r="AN749" t="str">
        <f t="shared" si="504"/>
        <v/>
      </c>
      <c r="AO749" t="str">
        <f t="shared" si="505"/>
        <v/>
      </c>
      <c r="AP749" t="str">
        <f t="shared" si="506"/>
        <v/>
      </c>
      <c r="AQ749" t="str">
        <f t="shared" si="507"/>
        <v/>
      </c>
      <c r="AR749" t="str">
        <f t="shared" si="508"/>
        <v/>
      </c>
      <c r="AS749" t="str">
        <f t="shared" si="509"/>
        <v/>
      </c>
      <c r="AT749" t="str">
        <f t="shared" si="510"/>
        <v/>
      </c>
      <c r="AU749" t="str">
        <f t="shared" si="511"/>
        <v/>
      </c>
      <c r="AV749" t="str">
        <f t="shared" si="512"/>
        <v/>
      </c>
      <c r="AW749" t="str">
        <f t="shared" si="513"/>
        <v/>
      </c>
      <c r="AX749" t="str">
        <f t="shared" si="514"/>
        <v/>
      </c>
      <c r="AY749" t="str">
        <f t="shared" si="515"/>
        <v/>
      </c>
      <c r="AZ749" t="str">
        <f>IF(OR($A749="",$A749&lt;&gt;Ficha!$C$4),"",COUNTIF($A$2:$A749,Ficha!$C$4))</f>
        <v/>
      </c>
    </row>
    <row r="750" spans="1:52">
      <c r="A750" s="7" t="str">
        <f>IF(INDEX(Banco!$A:$A,ROW())="","",INDEX(Banco!$A:$A,ROW()))</f>
        <v/>
      </c>
      <c r="B750" s="7" t="str">
        <f>IF(INDEX(Banco!$B:$B,ROW())="","",INDEX(Banco!$B:$B,ROW()))</f>
        <v/>
      </c>
      <c r="C750" s="7" t="str">
        <f>IF(INDEX(Banco!$C:$C,ROW())="","",INDEX(Banco!$C:$C,ROW()))</f>
        <v/>
      </c>
      <c r="D750" s="8" t="str">
        <f>IF(INDEX(Banco!$D:$D,ROW())="","",INDEX(Banco!$D:$D,ROW()))</f>
        <v/>
      </c>
      <c r="E750" s="8" t="str">
        <f>IF(INDEX(Banco!$E:$E,ROW())="","",INDEX(Banco!$E:$E,ROW()))</f>
        <v/>
      </c>
      <c r="F750" s="9" t="str">
        <f>IF(INDEX(Banco!$F:$F,ROW())="","",INDEX(Banco!$F:$F,ROW()))</f>
        <v/>
      </c>
      <c r="G750" s="9" t="str">
        <f>IF(INDEX(Banco!$G:$G,ROW())="","",INDEX(Banco!$G:$G,ROW()))</f>
        <v/>
      </c>
      <c r="H750" s="7" t="str">
        <f>IF(INDEX(Banco!$H:$H,ROW())="","",INDEX(Banco!$H:$H,ROW()))</f>
        <v/>
      </c>
      <c r="I750" t="str">
        <f t="shared" si="473"/>
        <v/>
      </c>
      <c r="J750" s="10" t="str">
        <f t="shared" si="474"/>
        <v/>
      </c>
      <c r="K750" s="11" t="str">
        <f t="shared" si="475"/>
        <v>—</v>
      </c>
      <c r="L750" t="str">
        <f t="shared" si="476"/>
        <v/>
      </c>
      <c r="M750" s="11" t="str">
        <f t="shared" si="477"/>
        <v>—</v>
      </c>
      <c r="N750" t="str">
        <f t="shared" si="478"/>
        <v/>
      </c>
      <c r="O750" s="11" t="str">
        <f t="shared" si="479"/>
        <v>—</v>
      </c>
      <c r="P750" t="str">
        <f t="shared" si="480"/>
        <v/>
      </c>
      <c r="Q750" s="11" t="str">
        <f t="shared" si="481"/>
        <v>—</v>
      </c>
      <c r="R750" t="str">
        <f t="shared" si="482"/>
        <v/>
      </c>
      <c r="S750" t="str">
        <f t="shared" si="483"/>
        <v/>
      </c>
      <c r="T750" t="str">
        <f t="shared" si="484"/>
        <v/>
      </c>
      <c r="U750" t="str">
        <f t="shared" si="485"/>
        <v/>
      </c>
      <c r="V750" t="str">
        <f t="shared" si="486"/>
        <v/>
      </c>
      <c r="W750" t="str">
        <f t="shared" si="487"/>
        <v/>
      </c>
      <c r="X750" t="str">
        <f t="shared" si="488"/>
        <v/>
      </c>
      <c r="Y750" t="str">
        <f t="shared" si="489"/>
        <v/>
      </c>
      <c r="Z750" t="str">
        <f t="shared" si="490"/>
        <v/>
      </c>
      <c r="AA750" t="str">
        <f t="shared" si="491"/>
        <v/>
      </c>
      <c r="AB750" t="str">
        <f t="shared" si="492"/>
        <v/>
      </c>
      <c r="AC750" t="str">
        <f t="shared" si="493"/>
        <v/>
      </c>
      <c r="AD750" t="str">
        <f t="shared" si="494"/>
        <v/>
      </c>
      <c r="AE750" t="str">
        <f t="shared" si="495"/>
        <v/>
      </c>
      <c r="AF750" t="str">
        <f t="shared" si="496"/>
        <v/>
      </c>
      <c r="AG750" t="str">
        <f t="shared" si="497"/>
        <v/>
      </c>
      <c r="AH750" t="str">
        <f t="shared" si="498"/>
        <v/>
      </c>
      <c r="AI750" t="str">
        <f t="shared" si="499"/>
        <v/>
      </c>
      <c r="AJ750" t="str">
        <f t="shared" si="500"/>
        <v/>
      </c>
      <c r="AK750" t="str">
        <f t="shared" si="501"/>
        <v/>
      </c>
      <c r="AL750" t="str">
        <f t="shared" si="502"/>
        <v/>
      </c>
      <c r="AM750" t="str">
        <f t="shared" si="503"/>
        <v/>
      </c>
      <c r="AN750" t="str">
        <f t="shared" si="504"/>
        <v/>
      </c>
      <c r="AO750" t="str">
        <f t="shared" si="505"/>
        <v/>
      </c>
      <c r="AP750" t="str">
        <f t="shared" si="506"/>
        <v/>
      </c>
      <c r="AQ750" t="str">
        <f t="shared" si="507"/>
        <v/>
      </c>
      <c r="AR750" t="str">
        <f t="shared" si="508"/>
        <v/>
      </c>
      <c r="AS750" t="str">
        <f t="shared" si="509"/>
        <v/>
      </c>
      <c r="AT750" t="str">
        <f t="shared" si="510"/>
        <v/>
      </c>
      <c r="AU750" t="str">
        <f t="shared" si="511"/>
        <v/>
      </c>
      <c r="AV750" t="str">
        <f t="shared" si="512"/>
        <v/>
      </c>
      <c r="AW750" t="str">
        <f t="shared" si="513"/>
        <v/>
      </c>
      <c r="AX750" t="str">
        <f t="shared" si="514"/>
        <v/>
      </c>
      <c r="AY750" t="str">
        <f t="shared" si="515"/>
        <v/>
      </c>
      <c r="AZ750" t="str">
        <f>IF(OR($A750="",$A750&lt;&gt;Ficha!$C$4),"",COUNTIF($A$2:$A750,Ficha!$C$4))</f>
        <v/>
      </c>
    </row>
    <row r="751" spans="1:52">
      <c r="A751" s="7" t="str">
        <f>IF(INDEX(Banco!$A:$A,ROW())="","",INDEX(Banco!$A:$A,ROW()))</f>
        <v/>
      </c>
      <c r="B751" s="7" t="str">
        <f>IF(INDEX(Banco!$B:$B,ROW())="","",INDEX(Banco!$B:$B,ROW()))</f>
        <v/>
      </c>
      <c r="C751" s="7" t="str">
        <f>IF(INDEX(Banco!$C:$C,ROW())="","",INDEX(Banco!$C:$C,ROW()))</f>
        <v/>
      </c>
      <c r="D751" s="8" t="str">
        <f>IF(INDEX(Banco!$D:$D,ROW())="","",INDEX(Banco!$D:$D,ROW()))</f>
        <v/>
      </c>
      <c r="E751" s="8" t="str">
        <f>IF(INDEX(Banco!$E:$E,ROW())="","",INDEX(Banco!$E:$E,ROW()))</f>
        <v/>
      </c>
      <c r="F751" s="9" t="str">
        <f>IF(INDEX(Banco!$F:$F,ROW())="","",INDEX(Banco!$F:$F,ROW()))</f>
        <v/>
      </c>
      <c r="G751" s="9" t="str">
        <f>IF(INDEX(Banco!$G:$G,ROW())="","",INDEX(Banco!$G:$G,ROW()))</f>
        <v/>
      </c>
      <c r="H751" s="7" t="str">
        <f>IF(INDEX(Banco!$H:$H,ROW())="","",INDEX(Banco!$H:$H,ROW()))</f>
        <v/>
      </c>
      <c r="I751" t="str">
        <f t="shared" si="473"/>
        <v/>
      </c>
      <c r="J751" s="10" t="str">
        <f t="shared" si="474"/>
        <v/>
      </c>
      <c r="K751" s="11" t="str">
        <f t="shared" si="475"/>
        <v>—</v>
      </c>
      <c r="L751" t="str">
        <f t="shared" si="476"/>
        <v/>
      </c>
      <c r="M751" s="11" t="str">
        <f t="shared" si="477"/>
        <v>—</v>
      </c>
      <c r="N751" t="str">
        <f t="shared" si="478"/>
        <v/>
      </c>
      <c r="O751" s="11" t="str">
        <f t="shared" si="479"/>
        <v>—</v>
      </c>
      <c r="P751" t="str">
        <f t="shared" si="480"/>
        <v/>
      </c>
      <c r="Q751" s="11" t="str">
        <f t="shared" si="481"/>
        <v>—</v>
      </c>
      <c r="R751" t="str">
        <f t="shared" si="482"/>
        <v/>
      </c>
      <c r="S751" t="str">
        <f t="shared" si="483"/>
        <v/>
      </c>
      <c r="T751" t="str">
        <f t="shared" si="484"/>
        <v/>
      </c>
      <c r="U751" t="str">
        <f t="shared" si="485"/>
        <v/>
      </c>
      <c r="V751" t="str">
        <f t="shared" si="486"/>
        <v/>
      </c>
      <c r="W751" t="str">
        <f t="shared" si="487"/>
        <v/>
      </c>
      <c r="X751" t="str">
        <f t="shared" si="488"/>
        <v/>
      </c>
      <c r="Y751" t="str">
        <f t="shared" si="489"/>
        <v/>
      </c>
      <c r="Z751" t="str">
        <f t="shared" si="490"/>
        <v/>
      </c>
      <c r="AA751" t="str">
        <f t="shared" si="491"/>
        <v/>
      </c>
      <c r="AB751" t="str">
        <f t="shared" si="492"/>
        <v/>
      </c>
      <c r="AC751" t="str">
        <f t="shared" si="493"/>
        <v/>
      </c>
      <c r="AD751" t="str">
        <f t="shared" si="494"/>
        <v/>
      </c>
      <c r="AE751" t="str">
        <f t="shared" si="495"/>
        <v/>
      </c>
      <c r="AF751" t="str">
        <f t="shared" si="496"/>
        <v/>
      </c>
      <c r="AG751" t="str">
        <f t="shared" si="497"/>
        <v/>
      </c>
      <c r="AH751" t="str">
        <f t="shared" si="498"/>
        <v/>
      </c>
      <c r="AI751" t="str">
        <f t="shared" si="499"/>
        <v/>
      </c>
      <c r="AJ751" t="str">
        <f t="shared" si="500"/>
        <v/>
      </c>
      <c r="AK751" t="str">
        <f t="shared" si="501"/>
        <v/>
      </c>
      <c r="AL751" t="str">
        <f t="shared" si="502"/>
        <v/>
      </c>
      <c r="AM751" t="str">
        <f t="shared" si="503"/>
        <v/>
      </c>
      <c r="AN751" t="str">
        <f t="shared" si="504"/>
        <v/>
      </c>
      <c r="AO751" t="str">
        <f t="shared" si="505"/>
        <v/>
      </c>
      <c r="AP751" t="str">
        <f t="shared" si="506"/>
        <v/>
      </c>
      <c r="AQ751" t="str">
        <f t="shared" si="507"/>
        <v/>
      </c>
      <c r="AR751" t="str">
        <f t="shared" si="508"/>
        <v/>
      </c>
      <c r="AS751" t="str">
        <f t="shared" si="509"/>
        <v/>
      </c>
      <c r="AT751" t="str">
        <f t="shared" si="510"/>
        <v/>
      </c>
      <c r="AU751" t="str">
        <f t="shared" si="511"/>
        <v/>
      </c>
      <c r="AV751" t="str">
        <f t="shared" si="512"/>
        <v/>
      </c>
      <c r="AW751" t="str">
        <f t="shared" si="513"/>
        <v/>
      </c>
      <c r="AX751" t="str">
        <f t="shared" si="514"/>
        <v/>
      </c>
      <c r="AY751" t="str">
        <f t="shared" si="515"/>
        <v/>
      </c>
      <c r="AZ751" t="str">
        <f>IF(OR($A751="",$A751&lt;&gt;Ficha!$C$4),"",COUNTIF($A$2:$A751,Ficha!$C$4))</f>
        <v/>
      </c>
    </row>
    <row r="752" spans="1:52">
      <c r="A752" s="7" t="str">
        <f>IF(INDEX(Banco!$A:$A,ROW())="","",INDEX(Banco!$A:$A,ROW()))</f>
        <v/>
      </c>
      <c r="B752" s="7" t="str">
        <f>IF(INDEX(Banco!$B:$B,ROW())="","",INDEX(Banco!$B:$B,ROW()))</f>
        <v/>
      </c>
      <c r="C752" s="7" t="str">
        <f>IF(INDEX(Banco!$C:$C,ROW())="","",INDEX(Banco!$C:$C,ROW()))</f>
        <v/>
      </c>
      <c r="D752" s="8" t="str">
        <f>IF(INDEX(Banco!$D:$D,ROW())="","",INDEX(Banco!$D:$D,ROW()))</f>
        <v/>
      </c>
      <c r="E752" s="8" t="str">
        <f>IF(INDEX(Banco!$E:$E,ROW())="","",INDEX(Banco!$E:$E,ROW()))</f>
        <v/>
      </c>
      <c r="F752" s="9" t="str">
        <f>IF(INDEX(Banco!$F:$F,ROW())="","",INDEX(Banco!$F:$F,ROW()))</f>
        <v/>
      </c>
      <c r="G752" s="9" t="str">
        <f>IF(INDEX(Banco!$G:$G,ROW())="","",INDEX(Banco!$G:$G,ROW()))</f>
        <v/>
      </c>
      <c r="H752" s="7" t="str">
        <f>IF(INDEX(Banco!$H:$H,ROW())="","",INDEX(Banco!$H:$H,ROW()))</f>
        <v/>
      </c>
      <c r="I752" t="str">
        <f t="shared" si="473"/>
        <v/>
      </c>
      <c r="J752" s="10" t="str">
        <f t="shared" si="474"/>
        <v/>
      </c>
      <c r="K752" s="11" t="str">
        <f t="shared" si="475"/>
        <v>—</v>
      </c>
      <c r="L752" t="str">
        <f t="shared" si="476"/>
        <v/>
      </c>
      <c r="M752" s="11" t="str">
        <f t="shared" si="477"/>
        <v>—</v>
      </c>
      <c r="N752" t="str">
        <f t="shared" si="478"/>
        <v/>
      </c>
      <c r="O752" s="11" t="str">
        <f t="shared" si="479"/>
        <v>—</v>
      </c>
      <c r="P752" t="str">
        <f t="shared" si="480"/>
        <v/>
      </c>
      <c r="Q752" s="11" t="str">
        <f t="shared" si="481"/>
        <v>—</v>
      </c>
      <c r="R752" t="str">
        <f t="shared" si="482"/>
        <v/>
      </c>
      <c r="S752" t="str">
        <f t="shared" si="483"/>
        <v/>
      </c>
      <c r="T752" t="str">
        <f t="shared" si="484"/>
        <v/>
      </c>
      <c r="U752" t="str">
        <f t="shared" si="485"/>
        <v/>
      </c>
      <c r="V752" t="str">
        <f t="shared" si="486"/>
        <v/>
      </c>
      <c r="W752" t="str">
        <f t="shared" si="487"/>
        <v/>
      </c>
      <c r="X752" t="str">
        <f t="shared" si="488"/>
        <v/>
      </c>
      <c r="Y752" t="str">
        <f t="shared" si="489"/>
        <v/>
      </c>
      <c r="Z752" t="str">
        <f t="shared" si="490"/>
        <v/>
      </c>
      <c r="AA752" t="str">
        <f t="shared" si="491"/>
        <v/>
      </c>
      <c r="AB752" t="str">
        <f t="shared" si="492"/>
        <v/>
      </c>
      <c r="AC752" t="str">
        <f t="shared" si="493"/>
        <v/>
      </c>
      <c r="AD752" t="str">
        <f t="shared" si="494"/>
        <v/>
      </c>
      <c r="AE752" t="str">
        <f t="shared" si="495"/>
        <v/>
      </c>
      <c r="AF752" t="str">
        <f t="shared" si="496"/>
        <v/>
      </c>
      <c r="AG752" t="str">
        <f t="shared" si="497"/>
        <v/>
      </c>
      <c r="AH752" t="str">
        <f t="shared" si="498"/>
        <v/>
      </c>
      <c r="AI752" t="str">
        <f t="shared" si="499"/>
        <v/>
      </c>
      <c r="AJ752" t="str">
        <f t="shared" si="500"/>
        <v/>
      </c>
      <c r="AK752" t="str">
        <f t="shared" si="501"/>
        <v/>
      </c>
      <c r="AL752" t="str">
        <f t="shared" si="502"/>
        <v/>
      </c>
      <c r="AM752" t="str">
        <f t="shared" si="503"/>
        <v/>
      </c>
      <c r="AN752" t="str">
        <f t="shared" si="504"/>
        <v/>
      </c>
      <c r="AO752" t="str">
        <f t="shared" si="505"/>
        <v/>
      </c>
      <c r="AP752" t="str">
        <f t="shared" si="506"/>
        <v/>
      </c>
      <c r="AQ752" t="str">
        <f t="shared" si="507"/>
        <v/>
      </c>
      <c r="AR752" t="str">
        <f t="shared" si="508"/>
        <v/>
      </c>
      <c r="AS752" t="str">
        <f t="shared" si="509"/>
        <v/>
      </c>
      <c r="AT752" t="str">
        <f t="shared" si="510"/>
        <v/>
      </c>
      <c r="AU752" t="str">
        <f t="shared" si="511"/>
        <v/>
      </c>
      <c r="AV752" t="str">
        <f t="shared" si="512"/>
        <v/>
      </c>
      <c r="AW752" t="str">
        <f t="shared" si="513"/>
        <v/>
      </c>
      <c r="AX752" t="str">
        <f t="shared" si="514"/>
        <v/>
      </c>
      <c r="AY752" t="str">
        <f t="shared" si="515"/>
        <v/>
      </c>
      <c r="AZ752" t="str">
        <f>IF(OR($A752="",$A752&lt;&gt;Ficha!$C$4),"",COUNTIF($A$2:$A752,Ficha!$C$4))</f>
        <v/>
      </c>
    </row>
    <row r="753" spans="1:52">
      <c r="A753" s="7" t="str">
        <f>IF(INDEX(Banco!$A:$A,ROW())="","",INDEX(Banco!$A:$A,ROW()))</f>
        <v/>
      </c>
      <c r="B753" s="7" t="str">
        <f>IF(INDEX(Banco!$B:$B,ROW())="","",INDEX(Banco!$B:$B,ROW()))</f>
        <v/>
      </c>
      <c r="C753" s="7" t="str">
        <f>IF(INDEX(Banco!$C:$C,ROW())="","",INDEX(Banco!$C:$C,ROW()))</f>
        <v/>
      </c>
      <c r="D753" s="8" t="str">
        <f>IF(INDEX(Banco!$D:$D,ROW())="","",INDEX(Banco!$D:$D,ROW()))</f>
        <v/>
      </c>
      <c r="E753" s="8" t="str">
        <f>IF(INDEX(Banco!$E:$E,ROW())="","",INDEX(Banco!$E:$E,ROW()))</f>
        <v/>
      </c>
      <c r="F753" s="9" t="str">
        <f>IF(INDEX(Banco!$F:$F,ROW())="","",INDEX(Banco!$F:$F,ROW()))</f>
        <v/>
      </c>
      <c r="G753" s="9" t="str">
        <f>IF(INDEX(Banco!$G:$G,ROW())="","",INDEX(Banco!$G:$G,ROW()))</f>
        <v/>
      </c>
      <c r="H753" s="7" t="str">
        <f>IF(INDEX(Banco!$H:$H,ROW())="","",INDEX(Banco!$H:$H,ROW()))</f>
        <v/>
      </c>
      <c r="I753" t="str">
        <f t="shared" si="473"/>
        <v/>
      </c>
      <c r="J753" s="10" t="str">
        <f t="shared" si="474"/>
        <v/>
      </c>
      <c r="K753" s="11" t="str">
        <f t="shared" si="475"/>
        <v>—</v>
      </c>
      <c r="L753" t="str">
        <f t="shared" si="476"/>
        <v/>
      </c>
      <c r="M753" s="11" t="str">
        <f t="shared" si="477"/>
        <v>—</v>
      </c>
      <c r="N753" t="str">
        <f t="shared" si="478"/>
        <v/>
      </c>
      <c r="O753" s="11" t="str">
        <f t="shared" si="479"/>
        <v>—</v>
      </c>
      <c r="P753" t="str">
        <f t="shared" si="480"/>
        <v/>
      </c>
      <c r="Q753" s="11" t="str">
        <f t="shared" si="481"/>
        <v>—</v>
      </c>
      <c r="R753" t="str">
        <f t="shared" si="482"/>
        <v/>
      </c>
      <c r="S753" t="str">
        <f t="shared" si="483"/>
        <v/>
      </c>
      <c r="T753" t="str">
        <f t="shared" si="484"/>
        <v/>
      </c>
      <c r="U753" t="str">
        <f t="shared" si="485"/>
        <v/>
      </c>
      <c r="V753" t="str">
        <f t="shared" si="486"/>
        <v/>
      </c>
      <c r="W753" t="str">
        <f t="shared" si="487"/>
        <v/>
      </c>
      <c r="X753" t="str">
        <f t="shared" si="488"/>
        <v/>
      </c>
      <c r="Y753" t="str">
        <f t="shared" si="489"/>
        <v/>
      </c>
      <c r="Z753" t="str">
        <f t="shared" si="490"/>
        <v/>
      </c>
      <c r="AA753" t="str">
        <f t="shared" si="491"/>
        <v/>
      </c>
      <c r="AB753" t="str">
        <f t="shared" si="492"/>
        <v/>
      </c>
      <c r="AC753" t="str">
        <f t="shared" si="493"/>
        <v/>
      </c>
      <c r="AD753" t="str">
        <f t="shared" si="494"/>
        <v/>
      </c>
      <c r="AE753" t="str">
        <f t="shared" si="495"/>
        <v/>
      </c>
      <c r="AF753" t="str">
        <f t="shared" si="496"/>
        <v/>
      </c>
      <c r="AG753" t="str">
        <f t="shared" si="497"/>
        <v/>
      </c>
      <c r="AH753" t="str">
        <f t="shared" si="498"/>
        <v/>
      </c>
      <c r="AI753" t="str">
        <f t="shared" si="499"/>
        <v/>
      </c>
      <c r="AJ753" t="str">
        <f t="shared" si="500"/>
        <v/>
      </c>
      <c r="AK753" t="str">
        <f t="shared" si="501"/>
        <v/>
      </c>
      <c r="AL753" t="str">
        <f t="shared" si="502"/>
        <v/>
      </c>
      <c r="AM753" t="str">
        <f t="shared" si="503"/>
        <v/>
      </c>
      <c r="AN753" t="str">
        <f t="shared" si="504"/>
        <v/>
      </c>
      <c r="AO753" t="str">
        <f t="shared" si="505"/>
        <v/>
      </c>
      <c r="AP753" t="str">
        <f t="shared" si="506"/>
        <v/>
      </c>
      <c r="AQ753" t="str">
        <f t="shared" si="507"/>
        <v/>
      </c>
      <c r="AR753" t="str">
        <f t="shared" si="508"/>
        <v/>
      </c>
      <c r="AS753" t="str">
        <f t="shared" si="509"/>
        <v/>
      </c>
      <c r="AT753" t="str">
        <f t="shared" si="510"/>
        <v/>
      </c>
      <c r="AU753" t="str">
        <f t="shared" si="511"/>
        <v/>
      </c>
      <c r="AV753" t="str">
        <f t="shared" si="512"/>
        <v/>
      </c>
      <c r="AW753" t="str">
        <f t="shared" si="513"/>
        <v/>
      </c>
      <c r="AX753" t="str">
        <f t="shared" si="514"/>
        <v/>
      </c>
      <c r="AY753" t="str">
        <f t="shared" si="515"/>
        <v/>
      </c>
      <c r="AZ753" t="str">
        <f>IF(OR($A753="",$A753&lt;&gt;Ficha!$C$4),"",COUNTIF($A$2:$A753,Ficha!$C$4))</f>
        <v/>
      </c>
    </row>
    <row r="754" spans="1:52">
      <c r="A754" s="7" t="str">
        <f>IF(INDEX(Banco!$A:$A,ROW())="","",INDEX(Banco!$A:$A,ROW()))</f>
        <v/>
      </c>
      <c r="B754" s="7" t="str">
        <f>IF(INDEX(Banco!$B:$B,ROW())="","",INDEX(Banco!$B:$B,ROW()))</f>
        <v/>
      </c>
      <c r="C754" s="7" t="str">
        <f>IF(INDEX(Banco!$C:$C,ROW())="","",INDEX(Banco!$C:$C,ROW()))</f>
        <v/>
      </c>
      <c r="D754" s="8" t="str">
        <f>IF(INDEX(Banco!$D:$D,ROW())="","",INDEX(Banco!$D:$D,ROW()))</f>
        <v/>
      </c>
      <c r="E754" s="8" t="str">
        <f>IF(INDEX(Banco!$E:$E,ROW())="","",INDEX(Banco!$E:$E,ROW()))</f>
        <v/>
      </c>
      <c r="F754" s="9" t="str">
        <f>IF(INDEX(Banco!$F:$F,ROW())="","",INDEX(Banco!$F:$F,ROW()))</f>
        <v/>
      </c>
      <c r="G754" s="9" t="str">
        <f>IF(INDEX(Banco!$G:$G,ROW())="","",INDEX(Banco!$G:$G,ROW()))</f>
        <v/>
      </c>
      <c r="H754" s="7" t="str">
        <f>IF(INDEX(Banco!$H:$H,ROW())="","",INDEX(Banco!$H:$H,ROW()))</f>
        <v/>
      </c>
      <c r="I754" t="str">
        <f t="shared" si="473"/>
        <v/>
      </c>
      <c r="J754" s="10" t="str">
        <f t="shared" si="474"/>
        <v/>
      </c>
      <c r="K754" s="11" t="str">
        <f t="shared" si="475"/>
        <v>—</v>
      </c>
      <c r="L754" t="str">
        <f t="shared" si="476"/>
        <v/>
      </c>
      <c r="M754" s="11" t="str">
        <f t="shared" si="477"/>
        <v>—</v>
      </c>
      <c r="N754" t="str">
        <f t="shared" si="478"/>
        <v/>
      </c>
      <c r="O754" s="11" t="str">
        <f t="shared" si="479"/>
        <v>—</v>
      </c>
      <c r="P754" t="str">
        <f t="shared" si="480"/>
        <v/>
      </c>
      <c r="Q754" s="11" t="str">
        <f t="shared" si="481"/>
        <v>—</v>
      </c>
      <c r="R754" t="str">
        <f t="shared" si="482"/>
        <v/>
      </c>
      <c r="S754" t="str">
        <f t="shared" si="483"/>
        <v/>
      </c>
      <c r="T754" t="str">
        <f t="shared" si="484"/>
        <v/>
      </c>
      <c r="U754" t="str">
        <f t="shared" si="485"/>
        <v/>
      </c>
      <c r="V754" t="str">
        <f t="shared" si="486"/>
        <v/>
      </c>
      <c r="W754" t="str">
        <f t="shared" si="487"/>
        <v/>
      </c>
      <c r="X754" t="str">
        <f t="shared" si="488"/>
        <v/>
      </c>
      <c r="Y754" t="str">
        <f t="shared" si="489"/>
        <v/>
      </c>
      <c r="Z754" t="str">
        <f t="shared" si="490"/>
        <v/>
      </c>
      <c r="AA754" t="str">
        <f t="shared" si="491"/>
        <v/>
      </c>
      <c r="AB754" t="str">
        <f t="shared" si="492"/>
        <v/>
      </c>
      <c r="AC754" t="str">
        <f t="shared" si="493"/>
        <v/>
      </c>
      <c r="AD754" t="str">
        <f t="shared" si="494"/>
        <v/>
      </c>
      <c r="AE754" t="str">
        <f t="shared" si="495"/>
        <v/>
      </c>
      <c r="AF754" t="str">
        <f t="shared" si="496"/>
        <v/>
      </c>
      <c r="AG754" t="str">
        <f t="shared" si="497"/>
        <v/>
      </c>
      <c r="AH754" t="str">
        <f t="shared" si="498"/>
        <v/>
      </c>
      <c r="AI754" t="str">
        <f t="shared" si="499"/>
        <v/>
      </c>
      <c r="AJ754" t="str">
        <f t="shared" si="500"/>
        <v/>
      </c>
      <c r="AK754" t="str">
        <f t="shared" si="501"/>
        <v/>
      </c>
      <c r="AL754" t="str">
        <f t="shared" si="502"/>
        <v/>
      </c>
      <c r="AM754" t="str">
        <f t="shared" si="503"/>
        <v/>
      </c>
      <c r="AN754" t="str">
        <f t="shared" si="504"/>
        <v/>
      </c>
      <c r="AO754" t="str">
        <f t="shared" si="505"/>
        <v/>
      </c>
      <c r="AP754" t="str">
        <f t="shared" si="506"/>
        <v/>
      </c>
      <c r="AQ754" t="str">
        <f t="shared" si="507"/>
        <v/>
      </c>
      <c r="AR754" t="str">
        <f t="shared" si="508"/>
        <v/>
      </c>
      <c r="AS754" t="str">
        <f t="shared" si="509"/>
        <v/>
      </c>
      <c r="AT754" t="str">
        <f t="shared" si="510"/>
        <v/>
      </c>
      <c r="AU754" t="str">
        <f t="shared" si="511"/>
        <v/>
      </c>
      <c r="AV754" t="str">
        <f t="shared" si="512"/>
        <v/>
      </c>
      <c r="AW754" t="str">
        <f t="shared" si="513"/>
        <v/>
      </c>
      <c r="AX754" t="str">
        <f t="shared" si="514"/>
        <v/>
      </c>
      <c r="AY754" t="str">
        <f t="shared" si="515"/>
        <v/>
      </c>
      <c r="AZ754" t="str">
        <f>IF(OR($A754="",$A754&lt;&gt;Ficha!$C$4),"",COUNTIF($A$2:$A754,Ficha!$C$4))</f>
        <v/>
      </c>
    </row>
    <row r="755" spans="1:52">
      <c r="A755" s="7" t="str">
        <f>IF(INDEX(Banco!$A:$A,ROW())="","",INDEX(Banco!$A:$A,ROW()))</f>
        <v/>
      </c>
      <c r="B755" s="7" t="str">
        <f>IF(INDEX(Banco!$B:$B,ROW())="","",INDEX(Banco!$B:$B,ROW()))</f>
        <v/>
      </c>
      <c r="C755" s="7" t="str">
        <f>IF(INDEX(Banco!$C:$C,ROW())="","",INDEX(Banco!$C:$C,ROW()))</f>
        <v/>
      </c>
      <c r="D755" s="8" t="str">
        <f>IF(INDEX(Banco!$D:$D,ROW())="","",INDEX(Banco!$D:$D,ROW()))</f>
        <v/>
      </c>
      <c r="E755" s="8" t="str">
        <f>IF(INDEX(Banco!$E:$E,ROW())="","",INDEX(Banco!$E:$E,ROW()))</f>
        <v/>
      </c>
      <c r="F755" s="9" t="str">
        <f>IF(INDEX(Banco!$F:$F,ROW())="","",INDEX(Banco!$F:$F,ROW()))</f>
        <v/>
      </c>
      <c r="G755" s="9" t="str">
        <f>IF(INDEX(Banco!$G:$G,ROW())="","",INDEX(Banco!$G:$G,ROW()))</f>
        <v/>
      </c>
      <c r="H755" s="7" t="str">
        <f>IF(INDEX(Banco!$H:$H,ROW())="","",INDEX(Banco!$H:$H,ROW()))</f>
        <v/>
      </c>
      <c r="I755" t="str">
        <f t="shared" si="473"/>
        <v/>
      </c>
      <c r="J755" s="10" t="str">
        <f t="shared" si="474"/>
        <v/>
      </c>
      <c r="K755" s="11" t="str">
        <f t="shared" si="475"/>
        <v>—</v>
      </c>
      <c r="L755" t="str">
        <f t="shared" si="476"/>
        <v/>
      </c>
      <c r="M755" s="11" t="str">
        <f t="shared" si="477"/>
        <v>—</v>
      </c>
      <c r="N755" t="str">
        <f t="shared" si="478"/>
        <v/>
      </c>
      <c r="O755" s="11" t="str">
        <f t="shared" si="479"/>
        <v>—</v>
      </c>
      <c r="P755" t="str">
        <f t="shared" si="480"/>
        <v/>
      </c>
      <c r="Q755" s="11" t="str">
        <f t="shared" si="481"/>
        <v>—</v>
      </c>
      <c r="R755" t="str">
        <f t="shared" si="482"/>
        <v/>
      </c>
      <c r="S755" t="str">
        <f t="shared" si="483"/>
        <v/>
      </c>
      <c r="T755" t="str">
        <f t="shared" si="484"/>
        <v/>
      </c>
      <c r="U755" t="str">
        <f t="shared" si="485"/>
        <v/>
      </c>
      <c r="V755" t="str">
        <f t="shared" si="486"/>
        <v/>
      </c>
      <c r="W755" t="str">
        <f t="shared" si="487"/>
        <v/>
      </c>
      <c r="X755" t="str">
        <f t="shared" si="488"/>
        <v/>
      </c>
      <c r="Y755" t="str">
        <f t="shared" si="489"/>
        <v/>
      </c>
      <c r="Z755" t="str">
        <f t="shared" si="490"/>
        <v/>
      </c>
      <c r="AA755" t="str">
        <f t="shared" si="491"/>
        <v/>
      </c>
      <c r="AB755" t="str">
        <f t="shared" si="492"/>
        <v/>
      </c>
      <c r="AC755" t="str">
        <f t="shared" si="493"/>
        <v/>
      </c>
      <c r="AD755" t="str">
        <f t="shared" si="494"/>
        <v/>
      </c>
      <c r="AE755" t="str">
        <f t="shared" si="495"/>
        <v/>
      </c>
      <c r="AF755" t="str">
        <f t="shared" si="496"/>
        <v/>
      </c>
      <c r="AG755" t="str">
        <f t="shared" si="497"/>
        <v/>
      </c>
      <c r="AH755" t="str">
        <f t="shared" si="498"/>
        <v/>
      </c>
      <c r="AI755" t="str">
        <f t="shared" si="499"/>
        <v/>
      </c>
      <c r="AJ755" t="str">
        <f t="shared" si="500"/>
        <v/>
      </c>
      <c r="AK755" t="str">
        <f t="shared" si="501"/>
        <v/>
      </c>
      <c r="AL755" t="str">
        <f t="shared" si="502"/>
        <v/>
      </c>
      <c r="AM755" t="str">
        <f t="shared" si="503"/>
        <v/>
      </c>
      <c r="AN755" t="str">
        <f t="shared" si="504"/>
        <v/>
      </c>
      <c r="AO755" t="str">
        <f t="shared" si="505"/>
        <v/>
      </c>
      <c r="AP755" t="str">
        <f t="shared" si="506"/>
        <v/>
      </c>
      <c r="AQ755" t="str">
        <f t="shared" si="507"/>
        <v/>
      </c>
      <c r="AR755" t="str">
        <f t="shared" si="508"/>
        <v/>
      </c>
      <c r="AS755" t="str">
        <f t="shared" si="509"/>
        <v/>
      </c>
      <c r="AT755" t="str">
        <f t="shared" si="510"/>
        <v/>
      </c>
      <c r="AU755" t="str">
        <f t="shared" si="511"/>
        <v/>
      </c>
      <c r="AV755" t="str">
        <f t="shared" si="512"/>
        <v/>
      </c>
      <c r="AW755" t="str">
        <f t="shared" si="513"/>
        <v/>
      </c>
      <c r="AX755" t="str">
        <f t="shared" si="514"/>
        <v/>
      </c>
      <c r="AY755" t="str">
        <f t="shared" si="515"/>
        <v/>
      </c>
      <c r="AZ755" t="str">
        <f>IF(OR($A755="",$A755&lt;&gt;Ficha!$C$4),"",COUNTIF($A$2:$A755,Ficha!$C$4))</f>
        <v/>
      </c>
    </row>
    <row r="756" spans="1:52">
      <c r="A756" s="7" t="str">
        <f>IF(INDEX(Banco!$A:$A,ROW())="","",INDEX(Banco!$A:$A,ROW()))</f>
        <v/>
      </c>
      <c r="B756" s="7" t="str">
        <f>IF(INDEX(Banco!$B:$B,ROW())="","",INDEX(Banco!$B:$B,ROW()))</f>
        <v/>
      </c>
      <c r="C756" s="7" t="str">
        <f>IF(INDEX(Banco!$C:$C,ROW())="","",INDEX(Banco!$C:$C,ROW()))</f>
        <v/>
      </c>
      <c r="D756" s="8" t="str">
        <f>IF(INDEX(Banco!$D:$D,ROW())="","",INDEX(Banco!$D:$D,ROW()))</f>
        <v/>
      </c>
      <c r="E756" s="8" t="str">
        <f>IF(INDEX(Banco!$E:$E,ROW())="","",INDEX(Banco!$E:$E,ROW()))</f>
        <v/>
      </c>
      <c r="F756" s="9" t="str">
        <f>IF(INDEX(Banco!$F:$F,ROW())="","",INDEX(Banco!$F:$F,ROW()))</f>
        <v/>
      </c>
      <c r="G756" s="9" t="str">
        <f>IF(INDEX(Banco!$G:$G,ROW())="","",INDEX(Banco!$G:$G,ROW()))</f>
        <v/>
      </c>
      <c r="H756" s="7" t="str">
        <f>IF(INDEX(Banco!$H:$H,ROW())="","",INDEX(Banco!$H:$H,ROW()))</f>
        <v/>
      </c>
      <c r="I756" t="str">
        <f t="shared" si="473"/>
        <v/>
      </c>
      <c r="J756" s="10" t="str">
        <f t="shared" si="474"/>
        <v/>
      </c>
      <c r="K756" s="11" t="str">
        <f t="shared" si="475"/>
        <v>—</v>
      </c>
      <c r="L756" t="str">
        <f t="shared" si="476"/>
        <v/>
      </c>
      <c r="M756" s="11" t="str">
        <f t="shared" si="477"/>
        <v>—</v>
      </c>
      <c r="N756" t="str">
        <f t="shared" si="478"/>
        <v/>
      </c>
      <c r="O756" s="11" t="str">
        <f t="shared" si="479"/>
        <v>—</v>
      </c>
      <c r="P756" t="str">
        <f t="shared" si="480"/>
        <v/>
      </c>
      <c r="Q756" s="11" t="str">
        <f t="shared" si="481"/>
        <v>—</v>
      </c>
      <c r="R756" t="str">
        <f t="shared" si="482"/>
        <v/>
      </c>
      <c r="S756" t="str">
        <f t="shared" si="483"/>
        <v/>
      </c>
      <c r="T756" t="str">
        <f t="shared" si="484"/>
        <v/>
      </c>
      <c r="U756" t="str">
        <f t="shared" si="485"/>
        <v/>
      </c>
      <c r="V756" t="str">
        <f t="shared" si="486"/>
        <v/>
      </c>
      <c r="W756" t="str">
        <f t="shared" si="487"/>
        <v/>
      </c>
      <c r="X756" t="str">
        <f t="shared" si="488"/>
        <v/>
      </c>
      <c r="Y756" t="str">
        <f t="shared" si="489"/>
        <v/>
      </c>
      <c r="Z756" t="str">
        <f t="shared" si="490"/>
        <v/>
      </c>
      <c r="AA756" t="str">
        <f t="shared" si="491"/>
        <v/>
      </c>
      <c r="AB756" t="str">
        <f t="shared" si="492"/>
        <v/>
      </c>
      <c r="AC756" t="str">
        <f t="shared" si="493"/>
        <v/>
      </c>
      <c r="AD756" t="str">
        <f t="shared" si="494"/>
        <v/>
      </c>
      <c r="AE756" t="str">
        <f t="shared" si="495"/>
        <v/>
      </c>
      <c r="AF756" t="str">
        <f t="shared" si="496"/>
        <v/>
      </c>
      <c r="AG756" t="str">
        <f t="shared" si="497"/>
        <v/>
      </c>
      <c r="AH756" t="str">
        <f t="shared" si="498"/>
        <v/>
      </c>
      <c r="AI756" t="str">
        <f t="shared" si="499"/>
        <v/>
      </c>
      <c r="AJ756" t="str">
        <f t="shared" si="500"/>
        <v/>
      </c>
      <c r="AK756" t="str">
        <f t="shared" si="501"/>
        <v/>
      </c>
      <c r="AL756" t="str">
        <f t="shared" si="502"/>
        <v/>
      </c>
      <c r="AM756" t="str">
        <f t="shared" si="503"/>
        <v/>
      </c>
      <c r="AN756" t="str">
        <f t="shared" si="504"/>
        <v/>
      </c>
      <c r="AO756" t="str">
        <f t="shared" si="505"/>
        <v/>
      </c>
      <c r="AP756" t="str">
        <f t="shared" si="506"/>
        <v/>
      </c>
      <c r="AQ756" t="str">
        <f t="shared" si="507"/>
        <v/>
      </c>
      <c r="AR756" t="str">
        <f t="shared" si="508"/>
        <v/>
      </c>
      <c r="AS756" t="str">
        <f t="shared" si="509"/>
        <v/>
      </c>
      <c r="AT756" t="str">
        <f t="shared" si="510"/>
        <v/>
      </c>
      <c r="AU756" t="str">
        <f t="shared" si="511"/>
        <v/>
      </c>
      <c r="AV756" t="str">
        <f t="shared" si="512"/>
        <v/>
      </c>
      <c r="AW756" t="str">
        <f t="shared" si="513"/>
        <v/>
      </c>
      <c r="AX756" t="str">
        <f t="shared" si="514"/>
        <v/>
      </c>
      <c r="AY756" t="str">
        <f t="shared" si="515"/>
        <v/>
      </c>
      <c r="AZ756" t="str">
        <f>IF(OR($A756="",$A756&lt;&gt;Ficha!$C$4),"",COUNTIF($A$2:$A756,Ficha!$C$4))</f>
        <v/>
      </c>
    </row>
    <row r="757" spans="1:52">
      <c r="A757" s="7" t="str">
        <f>IF(INDEX(Banco!$A:$A,ROW())="","",INDEX(Banco!$A:$A,ROW()))</f>
        <v/>
      </c>
      <c r="B757" s="7" t="str">
        <f>IF(INDEX(Banco!$B:$B,ROW())="","",INDEX(Banco!$B:$B,ROW()))</f>
        <v/>
      </c>
      <c r="C757" s="7" t="str">
        <f>IF(INDEX(Banco!$C:$C,ROW())="","",INDEX(Banco!$C:$C,ROW()))</f>
        <v/>
      </c>
      <c r="D757" s="8" t="str">
        <f>IF(INDEX(Banco!$D:$D,ROW())="","",INDEX(Banco!$D:$D,ROW()))</f>
        <v/>
      </c>
      <c r="E757" s="8" t="str">
        <f>IF(INDEX(Banco!$E:$E,ROW())="","",INDEX(Banco!$E:$E,ROW()))</f>
        <v/>
      </c>
      <c r="F757" s="9" t="str">
        <f>IF(INDEX(Banco!$F:$F,ROW())="","",INDEX(Banco!$F:$F,ROW()))</f>
        <v/>
      </c>
      <c r="G757" s="9" t="str">
        <f>IF(INDEX(Banco!$G:$G,ROW())="","",INDEX(Banco!$G:$G,ROW()))</f>
        <v/>
      </c>
      <c r="H757" s="7" t="str">
        <f>IF(INDEX(Banco!$H:$H,ROW())="","",INDEX(Banco!$H:$H,ROW()))</f>
        <v/>
      </c>
      <c r="I757" t="str">
        <f t="shared" si="473"/>
        <v/>
      </c>
      <c r="J757" s="10" t="str">
        <f t="shared" si="474"/>
        <v/>
      </c>
      <c r="K757" s="11" t="str">
        <f t="shared" si="475"/>
        <v>—</v>
      </c>
      <c r="L757" t="str">
        <f t="shared" si="476"/>
        <v/>
      </c>
      <c r="M757" s="11" t="str">
        <f t="shared" si="477"/>
        <v>—</v>
      </c>
      <c r="N757" t="str">
        <f t="shared" si="478"/>
        <v/>
      </c>
      <c r="O757" s="11" t="str">
        <f t="shared" si="479"/>
        <v>—</v>
      </c>
      <c r="P757" t="str">
        <f t="shared" si="480"/>
        <v/>
      </c>
      <c r="Q757" s="11" t="str">
        <f t="shared" si="481"/>
        <v>—</v>
      </c>
      <c r="R757" t="str">
        <f t="shared" si="482"/>
        <v/>
      </c>
      <c r="S757" t="str">
        <f t="shared" si="483"/>
        <v/>
      </c>
      <c r="T757" t="str">
        <f t="shared" si="484"/>
        <v/>
      </c>
      <c r="U757" t="str">
        <f t="shared" si="485"/>
        <v/>
      </c>
      <c r="V757" t="str">
        <f t="shared" si="486"/>
        <v/>
      </c>
      <c r="W757" t="str">
        <f t="shared" si="487"/>
        <v/>
      </c>
      <c r="X757" t="str">
        <f t="shared" si="488"/>
        <v/>
      </c>
      <c r="Y757" t="str">
        <f t="shared" si="489"/>
        <v/>
      </c>
      <c r="Z757" t="str">
        <f t="shared" si="490"/>
        <v/>
      </c>
      <c r="AA757" t="str">
        <f t="shared" si="491"/>
        <v/>
      </c>
      <c r="AB757" t="str">
        <f t="shared" si="492"/>
        <v/>
      </c>
      <c r="AC757" t="str">
        <f t="shared" si="493"/>
        <v/>
      </c>
      <c r="AD757" t="str">
        <f t="shared" si="494"/>
        <v/>
      </c>
      <c r="AE757" t="str">
        <f t="shared" si="495"/>
        <v/>
      </c>
      <c r="AF757" t="str">
        <f t="shared" si="496"/>
        <v/>
      </c>
      <c r="AG757" t="str">
        <f t="shared" si="497"/>
        <v/>
      </c>
      <c r="AH757" t="str">
        <f t="shared" si="498"/>
        <v/>
      </c>
      <c r="AI757" t="str">
        <f t="shared" si="499"/>
        <v/>
      </c>
      <c r="AJ757" t="str">
        <f t="shared" si="500"/>
        <v/>
      </c>
      <c r="AK757" t="str">
        <f t="shared" si="501"/>
        <v/>
      </c>
      <c r="AL757" t="str">
        <f t="shared" si="502"/>
        <v/>
      </c>
      <c r="AM757" t="str">
        <f t="shared" si="503"/>
        <v/>
      </c>
      <c r="AN757" t="str">
        <f t="shared" si="504"/>
        <v/>
      </c>
      <c r="AO757" t="str">
        <f t="shared" si="505"/>
        <v/>
      </c>
      <c r="AP757" t="str">
        <f t="shared" si="506"/>
        <v/>
      </c>
      <c r="AQ757" t="str">
        <f t="shared" si="507"/>
        <v/>
      </c>
      <c r="AR757" t="str">
        <f t="shared" si="508"/>
        <v/>
      </c>
      <c r="AS757" t="str">
        <f t="shared" si="509"/>
        <v/>
      </c>
      <c r="AT757" t="str">
        <f t="shared" si="510"/>
        <v/>
      </c>
      <c r="AU757" t="str">
        <f t="shared" si="511"/>
        <v/>
      </c>
      <c r="AV757" t="str">
        <f t="shared" si="512"/>
        <v/>
      </c>
      <c r="AW757" t="str">
        <f t="shared" si="513"/>
        <v/>
      </c>
      <c r="AX757" t="str">
        <f t="shared" si="514"/>
        <v/>
      </c>
      <c r="AY757" t="str">
        <f t="shared" si="515"/>
        <v/>
      </c>
      <c r="AZ757" t="str">
        <f>IF(OR($A757="",$A757&lt;&gt;Ficha!$C$4),"",COUNTIF($A$2:$A757,Ficha!$C$4))</f>
        <v/>
      </c>
    </row>
    <row r="758" spans="1:52">
      <c r="A758" s="7" t="str">
        <f>IF(INDEX(Banco!$A:$A,ROW())="","",INDEX(Banco!$A:$A,ROW()))</f>
        <v/>
      </c>
      <c r="B758" s="7" t="str">
        <f>IF(INDEX(Banco!$B:$B,ROW())="","",INDEX(Banco!$B:$B,ROW()))</f>
        <v/>
      </c>
      <c r="C758" s="7" t="str">
        <f>IF(INDEX(Banco!$C:$C,ROW())="","",INDEX(Banco!$C:$C,ROW()))</f>
        <v/>
      </c>
      <c r="D758" s="8" t="str">
        <f>IF(INDEX(Banco!$D:$D,ROW())="","",INDEX(Banco!$D:$D,ROW()))</f>
        <v/>
      </c>
      <c r="E758" s="8" t="str">
        <f>IF(INDEX(Banco!$E:$E,ROW())="","",INDEX(Banco!$E:$E,ROW()))</f>
        <v/>
      </c>
      <c r="F758" s="9" t="str">
        <f>IF(INDEX(Banco!$F:$F,ROW())="","",INDEX(Banco!$F:$F,ROW()))</f>
        <v/>
      </c>
      <c r="G758" s="9" t="str">
        <f>IF(INDEX(Banco!$G:$G,ROW())="","",INDEX(Banco!$G:$G,ROW()))</f>
        <v/>
      </c>
      <c r="H758" s="7" t="str">
        <f>IF(INDEX(Banco!$H:$H,ROW())="","",INDEX(Banco!$H:$H,ROW()))</f>
        <v/>
      </c>
      <c r="I758" t="str">
        <f t="shared" si="473"/>
        <v/>
      </c>
      <c r="J758" s="10" t="str">
        <f t="shared" si="474"/>
        <v/>
      </c>
      <c r="K758" s="11" t="str">
        <f t="shared" si="475"/>
        <v>—</v>
      </c>
      <c r="L758" t="str">
        <f t="shared" si="476"/>
        <v/>
      </c>
      <c r="M758" s="11" t="str">
        <f t="shared" si="477"/>
        <v>—</v>
      </c>
      <c r="N758" t="str">
        <f t="shared" si="478"/>
        <v/>
      </c>
      <c r="O758" s="11" t="str">
        <f t="shared" si="479"/>
        <v>—</v>
      </c>
      <c r="P758" t="str">
        <f t="shared" si="480"/>
        <v/>
      </c>
      <c r="Q758" s="11" t="str">
        <f t="shared" si="481"/>
        <v>—</v>
      </c>
      <c r="R758" t="str">
        <f t="shared" si="482"/>
        <v/>
      </c>
      <c r="S758" t="str">
        <f t="shared" si="483"/>
        <v/>
      </c>
      <c r="T758" t="str">
        <f t="shared" si="484"/>
        <v/>
      </c>
      <c r="U758" t="str">
        <f t="shared" si="485"/>
        <v/>
      </c>
      <c r="V758" t="str">
        <f t="shared" si="486"/>
        <v/>
      </c>
      <c r="W758" t="str">
        <f t="shared" si="487"/>
        <v/>
      </c>
      <c r="X758" t="str">
        <f t="shared" si="488"/>
        <v/>
      </c>
      <c r="Y758" t="str">
        <f t="shared" si="489"/>
        <v/>
      </c>
      <c r="Z758" t="str">
        <f t="shared" si="490"/>
        <v/>
      </c>
      <c r="AA758" t="str">
        <f t="shared" si="491"/>
        <v/>
      </c>
      <c r="AB758" t="str">
        <f t="shared" si="492"/>
        <v/>
      </c>
      <c r="AC758" t="str">
        <f t="shared" si="493"/>
        <v/>
      </c>
      <c r="AD758" t="str">
        <f t="shared" si="494"/>
        <v/>
      </c>
      <c r="AE758" t="str">
        <f t="shared" si="495"/>
        <v/>
      </c>
      <c r="AF758" t="str">
        <f t="shared" si="496"/>
        <v/>
      </c>
      <c r="AG758" t="str">
        <f t="shared" si="497"/>
        <v/>
      </c>
      <c r="AH758" t="str">
        <f t="shared" si="498"/>
        <v/>
      </c>
      <c r="AI758" t="str">
        <f t="shared" si="499"/>
        <v/>
      </c>
      <c r="AJ758" t="str">
        <f t="shared" si="500"/>
        <v/>
      </c>
      <c r="AK758" t="str">
        <f t="shared" si="501"/>
        <v/>
      </c>
      <c r="AL758" t="str">
        <f t="shared" si="502"/>
        <v/>
      </c>
      <c r="AM758" t="str">
        <f t="shared" si="503"/>
        <v/>
      </c>
      <c r="AN758" t="str">
        <f t="shared" si="504"/>
        <v/>
      </c>
      <c r="AO758" t="str">
        <f t="shared" si="505"/>
        <v/>
      </c>
      <c r="AP758" t="str">
        <f t="shared" si="506"/>
        <v/>
      </c>
      <c r="AQ758" t="str">
        <f t="shared" si="507"/>
        <v/>
      </c>
      <c r="AR758" t="str">
        <f t="shared" si="508"/>
        <v/>
      </c>
      <c r="AS758" t="str">
        <f t="shared" si="509"/>
        <v/>
      </c>
      <c r="AT758" t="str">
        <f t="shared" si="510"/>
        <v/>
      </c>
      <c r="AU758" t="str">
        <f t="shared" si="511"/>
        <v/>
      </c>
      <c r="AV758" t="str">
        <f t="shared" si="512"/>
        <v/>
      </c>
      <c r="AW758" t="str">
        <f t="shared" si="513"/>
        <v/>
      </c>
      <c r="AX758" t="str">
        <f t="shared" si="514"/>
        <v/>
      </c>
      <c r="AY758" t="str">
        <f t="shared" si="515"/>
        <v/>
      </c>
      <c r="AZ758" t="str">
        <f>IF(OR($A758="",$A758&lt;&gt;Ficha!$C$4),"",COUNTIF($A$2:$A758,Ficha!$C$4))</f>
        <v/>
      </c>
    </row>
    <row r="759" spans="1:52">
      <c r="A759" s="7" t="str">
        <f>IF(INDEX(Banco!$A:$A,ROW())="","",INDEX(Banco!$A:$A,ROW()))</f>
        <v/>
      </c>
      <c r="B759" s="7" t="str">
        <f>IF(INDEX(Banco!$B:$B,ROW())="","",INDEX(Banco!$B:$B,ROW()))</f>
        <v/>
      </c>
      <c r="C759" s="7" t="str">
        <f>IF(INDEX(Banco!$C:$C,ROW())="","",INDEX(Banco!$C:$C,ROW()))</f>
        <v/>
      </c>
      <c r="D759" s="8" t="str">
        <f>IF(INDEX(Banco!$D:$D,ROW())="","",INDEX(Banco!$D:$D,ROW()))</f>
        <v/>
      </c>
      <c r="E759" s="8" t="str">
        <f>IF(INDEX(Banco!$E:$E,ROW())="","",INDEX(Banco!$E:$E,ROW()))</f>
        <v/>
      </c>
      <c r="F759" s="9" t="str">
        <f>IF(INDEX(Banco!$F:$F,ROW())="","",INDEX(Banco!$F:$F,ROW()))</f>
        <v/>
      </c>
      <c r="G759" s="9" t="str">
        <f>IF(INDEX(Banco!$G:$G,ROW())="","",INDEX(Banco!$G:$G,ROW()))</f>
        <v/>
      </c>
      <c r="H759" s="7" t="str">
        <f>IF(INDEX(Banco!$H:$H,ROW())="","",INDEX(Banco!$H:$H,ROW()))</f>
        <v/>
      </c>
      <c r="I759" t="str">
        <f t="shared" si="473"/>
        <v/>
      </c>
      <c r="J759" s="10" t="str">
        <f t="shared" si="474"/>
        <v/>
      </c>
      <c r="K759" s="11" t="str">
        <f t="shared" si="475"/>
        <v>—</v>
      </c>
      <c r="L759" t="str">
        <f t="shared" si="476"/>
        <v/>
      </c>
      <c r="M759" s="11" t="str">
        <f t="shared" si="477"/>
        <v>—</v>
      </c>
      <c r="N759" t="str">
        <f t="shared" si="478"/>
        <v/>
      </c>
      <c r="O759" s="11" t="str">
        <f t="shared" si="479"/>
        <v>—</v>
      </c>
      <c r="P759" t="str">
        <f t="shared" si="480"/>
        <v/>
      </c>
      <c r="Q759" s="11" t="str">
        <f t="shared" si="481"/>
        <v>—</v>
      </c>
      <c r="R759" t="str">
        <f t="shared" si="482"/>
        <v/>
      </c>
      <c r="S759" t="str">
        <f t="shared" si="483"/>
        <v/>
      </c>
      <c r="T759" t="str">
        <f t="shared" si="484"/>
        <v/>
      </c>
      <c r="U759" t="str">
        <f t="shared" si="485"/>
        <v/>
      </c>
      <c r="V759" t="str">
        <f t="shared" si="486"/>
        <v/>
      </c>
      <c r="W759" t="str">
        <f t="shared" si="487"/>
        <v/>
      </c>
      <c r="X759" t="str">
        <f t="shared" si="488"/>
        <v/>
      </c>
      <c r="Y759" t="str">
        <f t="shared" si="489"/>
        <v/>
      </c>
      <c r="Z759" t="str">
        <f t="shared" si="490"/>
        <v/>
      </c>
      <c r="AA759" t="str">
        <f t="shared" si="491"/>
        <v/>
      </c>
      <c r="AB759" t="str">
        <f t="shared" si="492"/>
        <v/>
      </c>
      <c r="AC759" t="str">
        <f t="shared" si="493"/>
        <v/>
      </c>
      <c r="AD759" t="str">
        <f t="shared" si="494"/>
        <v/>
      </c>
      <c r="AE759" t="str">
        <f t="shared" si="495"/>
        <v/>
      </c>
      <c r="AF759" t="str">
        <f t="shared" si="496"/>
        <v/>
      </c>
      <c r="AG759" t="str">
        <f t="shared" si="497"/>
        <v/>
      </c>
      <c r="AH759" t="str">
        <f t="shared" si="498"/>
        <v/>
      </c>
      <c r="AI759" t="str">
        <f t="shared" si="499"/>
        <v/>
      </c>
      <c r="AJ759" t="str">
        <f t="shared" si="500"/>
        <v/>
      </c>
      <c r="AK759" t="str">
        <f t="shared" si="501"/>
        <v/>
      </c>
      <c r="AL759" t="str">
        <f t="shared" si="502"/>
        <v/>
      </c>
      <c r="AM759" t="str">
        <f t="shared" si="503"/>
        <v/>
      </c>
      <c r="AN759" t="str">
        <f t="shared" si="504"/>
        <v/>
      </c>
      <c r="AO759" t="str">
        <f t="shared" si="505"/>
        <v/>
      </c>
      <c r="AP759" t="str">
        <f t="shared" si="506"/>
        <v/>
      </c>
      <c r="AQ759" t="str">
        <f t="shared" si="507"/>
        <v/>
      </c>
      <c r="AR759" t="str">
        <f t="shared" si="508"/>
        <v/>
      </c>
      <c r="AS759" t="str">
        <f t="shared" si="509"/>
        <v/>
      </c>
      <c r="AT759" t="str">
        <f t="shared" si="510"/>
        <v/>
      </c>
      <c r="AU759" t="str">
        <f t="shared" si="511"/>
        <v/>
      </c>
      <c r="AV759" t="str">
        <f t="shared" si="512"/>
        <v/>
      </c>
      <c r="AW759" t="str">
        <f t="shared" si="513"/>
        <v/>
      </c>
      <c r="AX759" t="str">
        <f t="shared" si="514"/>
        <v/>
      </c>
      <c r="AY759" t="str">
        <f t="shared" si="515"/>
        <v/>
      </c>
      <c r="AZ759" t="str">
        <f>IF(OR($A759="",$A759&lt;&gt;Ficha!$C$4),"",COUNTIF($A$2:$A759,Ficha!$C$4))</f>
        <v/>
      </c>
    </row>
    <row r="760" spans="1:52">
      <c r="A760" s="7" t="str">
        <f>IF(INDEX(Banco!$A:$A,ROW())="","",INDEX(Banco!$A:$A,ROW()))</f>
        <v/>
      </c>
      <c r="B760" s="7" t="str">
        <f>IF(INDEX(Banco!$B:$B,ROW())="","",INDEX(Banco!$B:$B,ROW()))</f>
        <v/>
      </c>
      <c r="C760" s="7" t="str">
        <f>IF(INDEX(Banco!$C:$C,ROW())="","",INDEX(Banco!$C:$C,ROW()))</f>
        <v/>
      </c>
      <c r="D760" s="8" t="str">
        <f>IF(INDEX(Banco!$D:$D,ROW())="","",INDEX(Banco!$D:$D,ROW()))</f>
        <v/>
      </c>
      <c r="E760" s="8" t="str">
        <f>IF(INDEX(Banco!$E:$E,ROW())="","",INDEX(Banco!$E:$E,ROW()))</f>
        <v/>
      </c>
      <c r="F760" s="9" t="str">
        <f>IF(INDEX(Banco!$F:$F,ROW())="","",INDEX(Banco!$F:$F,ROW()))</f>
        <v/>
      </c>
      <c r="G760" s="9" t="str">
        <f>IF(INDEX(Banco!$G:$G,ROW())="","",INDEX(Banco!$G:$G,ROW()))</f>
        <v/>
      </c>
      <c r="H760" s="7" t="str">
        <f>IF(INDEX(Banco!$H:$H,ROW())="","",INDEX(Banco!$H:$H,ROW()))</f>
        <v/>
      </c>
      <c r="I760" t="str">
        <f t="shared" si="473"/>
        <v/>
      </c>
      <c r="J760" s="10" t="str">
        <f t="shared" si="474"/>
        <v/>
      </c>
      <c r="K760" s="11" t="str">
        <f t="shared" si="475"/>
        <v>—</v>
      </c>
      <c r="L760" t="str">
        <f t="shared" si="476"/>
        <v/>
      </c>
      <c r="M760" s="11" t="str">
        <f t="shared" si="477"/>
        <v>—</v>
      </c>
      <c r="N760" t="str">
        <f t="shared" si="478"/>
        <v/>
      </c>
      <c r="O760" s="11" t="str">
        <f t="shared" si="479"/>
        <v>—</v>
      </c>
      <c r="P760" t="str">
        <f t="shared" si="480"/>
        <v/>
      </c>
      <c r="Q760" s="11" t="str">
        <f t="shared" si="481"/>
        <v>—</v>
      </c>
      <c r="R760" t="str">
        <f t="shared" si="482"/>
        <v/>
      </c>
      <c r="S760" t="str">
        <f t="shared" si="483"/>
        <v/>
      </c>
      <c r="T760" t="str">
        <f t="shared" si="484"/>
        <v/>
      </c>
      <c r="U760" t="str">
        <f t="shared" si="485"/>
        <v/>
      </c>
      <c r="V760" t="str">
        <f t="shared" si="486"/>
        <v/>
      </c>
      <c r="W760" t="str">
        <f t="shared" si="487"/>
        <v/>
      </c>
      <c r="X760" t="str">
        <f t="shared" si="488"/>
        <v/>
      </c>
      <c r="Y760" t="str">
        <f t="shared" si="489"/>
        <v/>
      </c>
      <c r="Z760" t="str">
        <f t="shared" si="490"/>
        <v/>
      </c>
      <c r="AA760" t="str">
        <f t="shared" si="491"/>
        <v/>
      </c>
      <c r="AB760" t="str">
        <f t="shared" si="492"/>
        <v/>
      </c>
      <c r="AC760" t="str">
        <f t="shared" si="493"/>
        <v/>
      </c>
      <c r="AD760" t="str">
        <f t="shared" si="494"/>
        <v/>
      </c>
      <c r="AE760" t="str">
        <f t="shared" si="495"/>
        <v/>
      </c>
      <c r="AF760" t="str">
        <f t="shared" si="496"/>
        <v/>
      </c>
      <c r="AG760" t="str">
        <f t="shared" si="497"/>
        <v/>
      </c>
      <c r="AH760" t="str">
        <f t="shared" si="498"/>
        <v/>
      </c>
      <c r="AI760" t="str">
        <f t="shared" si="499"/>
        <v/>
      </c>
      <c r="AJ760" t="str">
        <f t="shared" si="500"/>
        <v/>
      </c>
      <c r="AK760" t="str">
        <f t="shared" si="501"/>
        <v/>
      </c>
      <c r="AL760" t="str">
        <f t="shared" si="502"/>
        <v/>
      </c>
      <c r="AM760" t="str">
        <f t="shared" si="503"/>
        <v/>
      </c>
      <c r="AN760" t="str">
        <f t="shared" si="504"/>
        <v/>
      </c>
      <c r="AO760" t="str">
        <f t="shared" si="505"/>
        <v/>
      </c>
      <c r="AP760" t="str">
        <f t="shared" si="506"/>
        <v/>
      </c>
      <c r="AQ760" t="str">
        <f t="shared" si="507"/>
        <v/>
      </c>
      <c r="AR760" t="str">
        <f t="shared" si="508"/>
        <v/>
      </c>
      <c r="AS760" t="str">
        <f t="shared" si="509"/>
        <v/>
      </c>
      <c r="AT760" t="str">
        <f t="shared" si="510"/>
        <v/>
      </c>
      <c r="AU760" t="str">
        <f t="shared" si="511"/>
        <v/>
      </c>
      <c r="AV760" t="str">
        <f t="shared" si="512"/>
        <v/>
      </c>
      <c r="AW760" t="str">
        <f t="shared" si="513"/>
        <v/>
      </c>
      <c r="AX760" t="str">
        <f t="shared" si="514"/>
        <v/>
      </c>
      <c r="AY760" t="str">
        <f t="shared" si="515"/>
        <v/>
      </c>
      <c r="AZ760" t="str">
        <f>IF(OR($A760="",$A760&lt;&gt;Ficha!$C$4),"",COUNTIF($A$2:$A760,Ficha!$C$4))</f>
        <v/>
      </c>
    </row>
    <row r="761" spans="1:52">
      <c r="A761" s="7" t="str">
        <f>IF(INDEX(Banco!$A:$A,ROW())="","",INDEX(Banco!$A:$A,ROW()))</f>
        <v/>
      </c>
      <c r="B761" s="7" t="str">
        <f>IF(INDEX(Banco!$B:$B,ROW())="","",INDEX(Banco!$B:$B,ROW()))</f>
        <v/>
      </c>
      <c r="C761" s="7" t="str">
        <f>IF(INDEX(Banco!$C:$C,ROW())="","",INDEX(Banco!$C:$C,ROW()))</f>
        <v/>
      </c>
      <c r="D761" s="8" t="str">
        <f>IF(INDEX(Banco!$D:$D,ROW())="","",INDEX(Banco!$D:$D,ROW()))</f>
        <v/>
      </c>
      <c r="E761" s="8" t="str">
        <f>IF(INDEX(Banco!$E:$E,ROW())="","",INDEX(Banco!$E:$E,ROW()))</f>
        <v/>
      </c>
      <c r="F761" s="9" t="str">
        <f>IF(INDEX(Banco!$F:$F,ROW())="","",INDEX(Banco!$F:$F,ROW()))</f>
        <v/>
      </c>
      <c r="G761" s="9" t="str">
        <f>IF(INDEX(Banco!$G:$G,ROW())="","",INDEX(Banco!$G:$G,ROW()))</f>
        <v/>
      </c>
      <c r="H761" s="7" t="str">
        <f>IF(INDEX(Banco!$H:$H,ROW())="","",INDEX(Banco!$H:$H,ROW()))</f>
        <v/>
      </c>
      <c r="I761" t="str">
        <f t="shared" si="473"/>
        <v/>
      </c>
      <c r="J761" s="10" t="str">
        <f t="shared" si="474"/>
        <v/>
      </c>
      <c r="K761" s="11" t="str">
        <f t="shared" si="475"/>
        <v>—</v>
      </c>
      <c r="L761" t="str">
        <f t="shared" si="476"/>
        <v/>
      </c>
      <c r="M761" s="11" t="str">
        <f t="shared" si="477"/>
        <v>—</v>
      </c>
      <c r="N761" t="str">
        <f t="shared" si="478"/>
        <v/>
      </c>
      <c r="O761" s="11" t="str">
        <f t="shared" si="479"/>
        <v>—</v>
      </c>
      <c r="P761" t="str">
        <f t="shared" si="480"/>
        <v/>
      </c>
      <c r="Q761" s="11" t="str">
        <f t="shared" si="481"/>
        <v>—</v>
      </c>
      <c r="R761" t="str">
        <f t="shared" si="482"/>
        <v/>
      </c>
      <c r="S761" t="str">
        <f t="shared" si="483"/>
        <v/>
      </c>
      <c r="T761" t="str">
        <f t="shared" si="484"/>
        <v/>
      </c>
      <c r="U761" t="str">
        <f t="shared" si="485"/>
        <v/>
      </c>
      <c r="V761" t="str">
        <f t="shared" si="486"/>
        <v/>
      </c>
      <c r="W761" t="str">
        <f t="shared" si="487"/>
        <v/>
      </c>
      <c r="X761" t="str">
        <f t="shared" si="488"/>
        <v/>
      </c>
      <c r="Y761" t="str">
        <f t="shared" si="489"/>
        <v/>
      </c>
      <c r="Z761" t="str">
        <f t="shared" si="490"/>
        <v/>
      </c>
      <c r="AA761" t="str">
        <f t="shared" si="491"/>
        <v/>
      </c>
      <c r="AB761" t="str">
        <f t="shared" si="492"/>
        <v/>
      </c>
      <c r="AC761" t="str">
        <f t="shared" si="493"/>
        <v/>
      </c>
      <c r="AD761" t="str">
        <f t="shared" si="494"/>
        <v/>
      </c>
      <c r="AE761" t="str">
        <f t="shared" si="495"/>
        <v/>
      </c>
      <c r="AF761" t="str">
        <f t="shared" si="496"/>
        <v/>
      </c>
      <c r="AG761" t="str">
        <f t="shared" si="497"/>
        <v/>
      </c>
      <c r="AH761" t="str">
        <f t="shared" si="498"/>
        <v/>
      </c>
      <c r="AI761" t="str">
        <f t="shared" si="499"/>
        <v/>
      </c>
      <c r="AJ761" t="str">
        <f t="shared" si="500"/>
        <v/>
      </c>
      <c r="AK761" t="str">
        <f t="shared" si="501"/>
        <v/>
      </c>
      <c r="AL761" t="str">
        <f t="shared" si="502"/>
        <v/>
      </c>
      <c r="AM761" t="str">
        <f t="shared" si="503"/>
        <v/>
      </c>
      <c r="AN761" t="str">
        <f t="shared" si="504"/>
        <v/>
      </c>
      <c r="AO761" t="str">
        <f t="shared" si="505"/>
        <v/>
      </c>
      <c r="AP761" t="str">
        <f t="shared" si="506"/>
        <v/>
      </c>
      <c r="AQ761" t="str">
        <f t="shared" si="507"/>
        <v/>
      </c>
      <c r="AR761" t="str">
        <f t="shared" si="508"/>
        <v/>
      </c>
      <c r="AS761" t="str">
        <f t="shared" si="509"/>
        <v/>
      </c>
      <c r="AT761" t="str">
        <f t="shared" si="510"/>
        <v/>
      </c>
      <c r="AU761" t="str">
        <f t="shared" si="511"/>
        <v/>
      </c>
      <c r="AV761" t="str">
        <f t="shared" si="512"/>
        <v/>
      </c>
      <c r="AW761" t="str">
        <f t="shared" si="513"/>
        <v/>
      </c>
      <c r="AX761" t="str">
        <f t="shared" si="514"/>
        <v/>
      </c>
      <c r="AY761" t="str">
        <f t="shared" si="515"/>
        <v/>
      </c>
      <c r="AZ761" t="str">
        <f>IF(OR($A761="",$A761&lt;&gt;Ficha!$C$4),"",COUNTIF($A$2:$A761,Ficha!$C$4))</f>
        <v/>
      </c>
    </row>
    <row r="762" spans="1:52">
      <c r="A762" s="7" t="str">
        <f>IF(INDEX(Banco!$A:$A,ROW())="","",INDEX(Banco!$A:$A,ROW()))</f>
        <v/>
      </c>
      <c r="B762" s="7" t="str">
        <f>IF(INDEX(Banco!$B:$B,ROW())="","",INDEX(Banco!$B:$B,ROW()))</f>
        <v/>
      </c>
      <c r="C762" s="7" t="str">
        <f>IF(INDEX(Banco!$C:$C,ROW())="","",INDEX(Banco!$C:$C,ROW()))</f>
        <v/>
      </c>
      <c r="D762" s="8" t="str">
        <f>IF(INDEX(Banco!$D:$D,ROW())="","",INDEX(Banco!$D:$D,ROW()))</f>
        <v/>
      </c>
      <c r="E762" s="8" t="str">
        <f>IF(INDEX(Banco!$E:$E,ROW())="","",INDEX(Banco!$E:$E,ROW()))</f>
        <v/>
      </c>
      <c r="F762" s="9" t="str">
        <f>IF(INDEX(Banco!$F:$F,ROW())="","",INDEX(Banco!$F:$F,ROW()))</f>
        <v/>
      </c>
      <c r="G762" s="9" t="str">
        <f>IF(INDEX(Banco!$G:$G,ROW())="","",INDEX(Banco!$G:$G,ROW()))</f>
        <v/>
      </c>
      <c r="H762" s="7" t="str">
        <f>IF(INDEX(Banco!$H:$H,ROW())="","",INDEX(Banco!$H:$H,ROW()))</f>
        <v/>
      </c>
      <c r="I762" t="str">
        <f t="shared" si="473"/>
        <v/>
      </c>
      <c r="J762" s="10" t="str">
        <f t="shared" si="474"/>
        <v/>
      </c>
      <c r="K762" s="11" t="str">
        <f t="shared" si="475"/>
        <v>—</v>
      </c>
      <c r="L762" t="str">
        <f t="shared" si="476"/>
        <v/>
      </c>
      <c r="M762" s="11" t="str">
        <f t="shared" si="477"/>
        <v>—</v>
      </c>
      <c r="N762" t="str">
        <f t="shared" si="478"/>
        <v/>
      </c>
      <c r="O762" s="11" t="str">
        <f t="shared" si="479"/>
        <v>—</v>
      </c>
      <c r="P762" t="str">
        <f t="shared" si="480"/>
        <v/>
      </c>
      <c r="Q762" s="11" t="str">
        <f t="shared" si="481"/>
        <v>—</v>
      </c>
      <c r="R762" t="str">
        <f t="shared" si="482"/>
        <v/>
      </c>
      <c r="S762" t="str">
        <f t="shared" si="483"/>
        <v/>
      </c>
      <c r="T762" t="str">
        <f t="shared" si="484"/>
        <v/>
      </c>
      <c r="U762" t="str">
        <f t="shared" si="485"/>
        <v/>
      </c>
      <c r="V762" t="str">
        <f t="shared" si="486"/>
        <v/>
      </c>
      <c r="W762" t="str">
        <f t="shared" si="487"/>
        <v/>
      </c>
      <c r="X762" t="str">
        <f t="shared" si="488"/>
        <v/>
      </c>
      <c r="Y762" t="str">
        <f t="shared" si="489"/>
        <v/>
      </c>
      <c r="Z762" t="str">
        <f t="shared" si="490"/>
        <v/>
      </c>
      <c r="AA762" t="str">
        <f t="shared" si="491"/>
        <v/>
      </c>
      <c r="AB762" t="str">
        <f t="shared" si="492"/>
        <v/>
      </c>
      <c r="AC762" t="str">
        <f t="shared" si="493"/>
        <v/>
      </c>
      <c r="AD762" t="str">
        <f t="shared" si="494"/>
        <v/>
      </c>
      <c r="AE762" t="str">
        <f t="shared" si="495"/>
        <v/>
      </c>
      <c r="AF762" t="str">
        <f t="shared" si="496"/>
        <v/>
      </c>
      <c r="AG762" t="str">
        <f t="shared" si="497"/>
        <v/>
      </c>
      <c r="AH762" t="str">
        <f t="shared" si="498"/>
        <v/>
      </c>
      <c r="AI762" t="str">
        <f t="shared" si="499"/>
        <v/>
      </c>
      <c r="AJ762" t="str">
        <f t="shared" si="500"/>
        <v/>
      </c>
      <c r="AK762" t="str">
        <f t="shared" si="501"/>
        <v/>
      </c>
      <c r="AL762" t="str">
        <f t="shared" si="502"/>
        <v/>
      </c>
      <c r="AM762" t="str">
        <f t="shared" si="503"/>
        <v/>
      </c>
      <c r="AN762" t="str">
        <f t="shared" si="504"/>
        <v/>
      </c>
      <c r="AO762" t="str">
        <f t="shared" si="505"/>
        <v/>
      </c>
      <c r="AP762" t="str">
        <f t="shared" si="506"/>
        <v/>
      </c>
      <c r="AQ762" t="str">
        <f t="shared" si="507"/>
        <v/>
      </c>
      <c r="AR762" t="str">
        <f t="shared" si="508"/>
        <v/>
      </c>
      <c r="AS762" t="str">
        <f t="shared" si="509"/>
        <v/>
      </c>
      <c r="AT762" t="str">
        <f t="shared" si="510"/>
        <v/>
      </c>
      <c r="AU762" t="str">
        <f t="shared" si="511"/>
        <v/>
      </c>
      <c r="AV762" t="str">
        <f t="shared" si="512"/>
        <v/>
      </c>
      <c r="AW762" t="str">
        <f t="shared" si="513"/>
        <v/>
      </c>
      <c r="AX762" t="str">
        <f t="shared" si="514"/>
        <v/>
      </c>
      <c r="AY762" t="str">
        <f t="shared" si="515"/>
        <v/>
      </c>
      <c r="AZ762" t="str">
        <f>IF(OR($A762="",$A762&lt;&gt;Ficha!$C$4),"",COUNTIF($A$2:$A762,Ficha!$C$4))</f>
        <v/>
      </c>
    </row>
    <row r="763" spans="1:52">
      <c r="A763" s="7" t="str">
        <f>IF(INDEX(Banco!$A:$A,ROW())="","",INDEX(Banco!$A:$A,ROW()))</f>
        <v/>
      </c>
      <c r="B763" s="7" t="str">
        <f>IF(INDEX(Banco!$B:$B,ROW())="","",INDEX(Banco!$B:$B,ROW()))</f>
        <v/>
      </c>
      <c r="C763" s="7" t="str">
        <f>IF(INDEX(Banco!$C:$C,ROW())="","",INDEX(Banco!$C:$C,ROW()))</f>
        <v/>
      </c>
      <c r="D763" s="8" t="str">
        <f>IF(INDEX(Banco!$D:$D,ROW())="","",INDEX(Banco!$D:$D,ROW()))</f>
        <v/>
      </c>
      <c r="E763" s="8" t="str">
        <f>IF(INDEX(Banco!$E:$E,ROW())="","",INDEX(Banco!$E:$E,ROW()))</f>
        <v/>
      </c>
      <c r="F763" s="9" t="str">
        <f>IF(INDEX(Banco!$F:$F,ROW())="","",INDEX(Banco!$F:$F,ROW()))</f>
        <v/>
      </c>
      <c r="G763" s="9" t="str">
        <f>IF(INDEX(Banco!$G:$G,ROW())="","",INDEX(Banco!$G:$G,ROW()))</f>
        <v/>
      </c>
      <c r="H763" s="7" t="str">
        <f>IF(INDEX(Banco!$H:$H,ROW())="","",INDEX(Banco!$H:$H,ROW()))</f>
        <v/>
      </c>
      <c r="I763" t="str">
        <f t="shared" si="473"/>
        <v/>
      </c>
      <c r="J763" s="10" t="str">
        <f t="shared" si="474"/>
        <v/>
      </c>
      <c r="K763" s="11" t="str">
        <f t="shared" si="475"/>
        <v>—</v>
      </c>
      <c r="L763" t="str">
        <f t="shared" si="476"/>
        <v/>
      </c>
      <c r="M763" s="11" t="str">
        <f t="shared" si="477"/>
        <v>—</v>
      </c>
      <c r="N763" t="str">
        <f t="shared" si="478"/>
        <v/>
      </c>
      <c r="O763" s="11" t="str">
        <f t="shared" si="479"/>
        <v>—</v>
      </c>
      <c r="P763" t="str">
        <f t="shared" si="480"/>
        <v/>
      </c>
      <c r="Q763" s="11" t="str">
        <f t="shared" si="481"/>
        <v>—</v>
      </c>
      <c r="R763" t="str">
        <f t="shared" si="482"/>
        <v/>
      </c>
      <c r="S763" t="str">
        <f t="shared" si="483"/>
        <v/>
      </c>
      <c r="T763" t="str">
        <f t="shared" si="484"/>
        <v/>
      </c>
      <c r="U763" t="str">
        <f t="shared" si="485"/>
        <v/>
      </c>
      <c r="V763" t="str">
        <f t="shared" si="486"/>
        <v/>
      </c>
      <c r="W763" t="str">
        <f t="shared" si="487"/>
        <v/>
      </c>
      <c r="X763" t="str">
        <f t="shared" si="488"/>
        <v/>
      </c>
      <c r="Y763" t="str">
        <f t="shared" si="489"/>
        <v/>
      </c>
      <c r="Z763" t="str">
        <f t="shared" si="490"/>
        <v/>
      </c>
      <c r="AA763" t="str">
        <f t="shared" si="491"/>
        <v/>
      </c>
      <c r="AB763" t="str">
        <f t="shared" si="492"/>
        <v/>
      </c>
      <c r="AC763" t="str">
        <f t="shared" si="493"/>
        <v/>
      </c>
      <c r="AD763" t="str">
        <f t="shared" si="494"/>
        <v/>
      </c>
      <c r="AE763" t="str">
        <f t="shared" si="495"/>
        <v/>
      </c>
      <c r="AF763" t="str">
        <f t="shared" si="496"/>
        <v/>
      </c>
      <c r="AG763" t="str">
        <f t="shared" si="497"/>
        <v/>
      </c>
      <c r="AH763" t="str">
        <f t="shared" si="498"/>
        <v/>
      </c>
      <c r="AI763" t="str">
        <f t="shared" si="499"/>
        <v/>
      </c>
      <c r="AJ763" t="str">
        <f t="shared" si="500"/>
        <v/>
      </c>
      <c r="AK763" t="str">
        <f t="shared" si="501"/>
        <v/>
      </c>
      <c r="AL763" t="str">
        <f t="shared" si="502"/>
        <v/>
      </c>
      <c r="AM763" t="str">
        <f t="shared" si="503"/>
        <v/>
      </c>
      <c r="AN763" t="str">
        <f t="shared" si="504"/>
        <v/>
      </c>
      <c r="AO763" t="str">
        <f t="shared" si="505"/>
        <v/>
      </c>
      <c r="AP763" t="str">
        <f t="shared" si="506"/>
        <v/>
      </c>
      <c r="AQ763" t="str">
        <f t="shared" si="507"/>
        <v/>
      </c>
      <c r="AR763" t="str">
        <f t="shared" si="508"/>
        <v/>
      </c>
      <c r="AS763" t="str">
        <f t="shared" si="509"/>
        <v/>
      </c>
      <c r="AT763" t="str">
        <f t="shared" si="510"/>
        <v/>
      </c>
      <c r="AU763" t="str">
        <f t="shared" si="511"/>
        <v/>
      </c>
      <c r="AV763" t="str">
        <f t="shared" si="512"/>
        <v/>
      </c>
      <c r="AW763" t="str">
        <f t="shared" si="513"/>
        <v/>
      </c>
      <c r="AX763" t="str">
        <f t="shared" si="514"/>
        <v/>
      </c>
      <c r="AY763" t="str">
        <f t="shared" si="515"/>
        <v/>
      </c>
      <c r="AZ763" t="str">
        <f>IF(OR($A763="",$A763&lt;&gt;Ficha!$C$4),"",COUNTIF($A$2:$A763,Ficha!$C$4))</f>
        <v/>
      </c>
    </row>
    <row r="764" spans="1:52">
      <c r="A764" s="7" t="str">
        <f>IF(INDEX(Banco!$A:$A,ROW())="","",INDEX(Banco!$A:$A,ROW()))</f>
        <v/>
      </c>
      <c r="B764" s="7" t="str">
        <f>IF(INDEX(Banco!$B:$B,ROW())="","",INDEX(Banco!$B:$B,ROW()))</f>
        <v/>
      </c>
      <c r="C764" s="7" t="str">
        <f>IF(INDEX(Banco!$C:$C,ROW())="","",INDEX(Banco!$C:$C,ROW()))</f>
        <v/>
      </c>
      <c r="D764" s="8" t="str">
        <f>IF(INDEX(Banco!$D:$D,ROW())="","",INDEX(Banco!$D:$D,ROW()))</f>
        <v/>
      </c>
      <c r="E764" s="8" t="str">
        <f>IF(INDEX(Banco!$E:$E,ROW())="","",INDEX(Banco!$E:$E,ROW()))</f>
        <v/>
      </c>
      <c r="F764" s="9" t="str">
        <f>IF(INDEX(Banco!$F:$F,ROW())="","",INDEX(Banco!$F:$F,ROW()))</f>
        <v/>
      </c>
      <c r="G764" s="9" t="str">
        <f>IF(INDEX(Banco!$G:$G,ROW())="","",INDEX(Banco!$G:$G,ROW()))</f>
        <v/>
      </c>
      <c r="H764" s="7" t="str">
        <f>IF(INDEX(Banco!$H:$H,ROW())="","",INDEX(Banco!$H:$H,ROW()))</f>
        <v/>
      </c>
      <c r="I764" t="str">
        <f t="shared" si="473"/>
        <v/>
      </c>
      <c r="J764" s="10" t="str">
        <f t="shared" si="474"/>
        <v/>
      </c>
      <c r="K764" s="11" t="str">
        <f t="shared" si="475"/>
        <v>—</v>
      </c>
      <c r="L764" t="str">
        <f t="shared" si="476"/>
        <v/>
      </c>
      <c r="M764" s="11" t="str">
        <f t="shared" si="477"/>
        <v>—</v>
      </c>
      <c r="N764" t="str">
        <f t="shared" si="478"/>
        <v/>
      </c>
      <c r="O764" s="11" t="str">
        <f t="shared" si="479"/>
        <v>—</v>
      </c>
      <c r="P764" t="str">
        <f t="shared" si="480"/>
        <v/>
      </c>
      <c r="Q764" s="11" t="str">
        <f t="shared" si="481"/>
        <v>—</v>
      </c>
      <c r="R764" t="str">
        <f t="shared" si="482"/>
        <v/>
      </c>
      <c r="S764" t="str">
        <f t="shared" si="483"/>
        <v/>
      </c>
      <c r="T764" t="str">
        <f t="shared" si="484"/>
        <v/>
      </c>
      <c r="U764" t="str">
        <f t="shared" si="485"/>
        <v/>
      </c>
      <c r="V764" t="str">
        <f t="shared" si="486"/>
        <v/>
      </c>
      <c r="W764" t="str">
        <f t="shared" si="487"/>
        <v/>
      </c>
      <c r="X764" t="str">
        <f t="shared" si="488"/>
        <v/>
      </c>
      <c r="Y764" t="str">
        <f t="shared" si="489"/>
        <v/>
      </c>
      <c r="Z764" t="str">
        <f t="shared" si="490"/>
        <v/>
      </c>
      <c r="AA764" t="str">
        <f t="shared" si="491"/>
        <v/>
      </c>
      <c r="AB764" t="str">
        <f t="shared" si="492"/>
        <v/>
      </c>
      <c r="AC764" t="str">
        <f t="shared" si="493"/>
        <v/>
      </c>
      <c r="AD764" t="str">
        <f t="shared" si="494"/>
        <v/>
      </c>
      <c r="AE764" t="str">
        <f t="shared" si="495"/>
        <v/>
      </c>
      <c r="AF764" t="str">
        <f t="shared" si="496"/>
        <v/>
      </c>
      <c r="AG764" t="str">
        <f t="shared" si="497"/>
        <v/>
      </c>
      <c r="AH764" t="str">
        <f t="shared" si="498"/>
        <v/>
      </c>
      <c r="AI764" t="str">
        <f t="shared" si="499"/>
        <v/>
      </c>
      <c r="AJ764" t="str">
        <f t="shared" si="500"/>
        <v/>
      </c>
      <c r="AK764" t="str">
        <f t="shared" si="501"/>
        <v/>
      </c>
      <c r="AL764" t="str">
        <f t="shared" si="502"/>
        <v/>
      </c>
      <c r="AM764" t="str">
        <f t="shared" si="503"/>
        <v/>
      </c>
      <c r="AN764" t="str">
        <f t="shared" si="504"/>
        <v/>
      </c>
      <c r="AO764" t="str">
        <f t="shared" si="505"/>
        <v/>
      </c>
      <c r="AP764" t="str">
        <f t="shared" si="506"/>
        <v/>
      </c>
      <c r="AQ764" t="str">
        <f t="shared" si="507"/>
        <v/>
      </c>
      <c r="AR764" t="str">
        <f t="shared" si="508"/>
        <v/>
      </c>
      <c r="AS764" t="str">
        <f t="shared" si="509"/>
        <v/>
      </c>
      <c r="AT764" t="str">
        <f t="shared" si="510"/>
        <v/>
      </c>
      <c r="AU764" t="str">
        <f t="shared" si="511"/>
        <v/>
      </c>
      <c r="AV764" t="str">
        <f t="shared" si="512"/>
        <v/>
      </c>
      <c r="AW764" t="str">
        <f t="shared" si="513"/>
        <v/>
      </c>
      <c r="AX764" t="str">
        <f t="shared" si="514"/>
        <v/>
      </c>
      <c r="AY764" t="str">
        <f t="shared" si="515"/>
        <v/>
      </c>
      <c r="AZ764" t="str">
        <f>IF(OR($A764="",$A764&lt;&gt;Ficha!$C$4),"",COUNTIF($A$2:$A764,Ficha!$C$4))</f>
        <v/>
      </c>
    </row>
    <row r="765" spans="1:52">
      <c r="A765" s="7" t="str">
        <f>IF(INDEX(Banco!$A:$A,ROW())="","",INDEX(Banco!$A:$A,ROW()))</f>
        <v/>
      </c>
      <c r="B765" s="7" t="str">
        <f>IF(INDEX(Banco!$B:$B,ROW())="","",INDEX(Banco!$B:$B,ROW()))</f>
        <v/>
      </c>
      <c r="C765" s="7" t="str">
        <f>IF(INDEX(Banco!$C:$C,ROW())="","",INDEX(Banco!$C:$C,ROW()))</f>
        <v/>
      </c>
      <c r="D765" s="8" t="str">
        <f>IF(INDEX(Banco!$D:$D,ROW())="","",INDEX(Banco!$D:$D,ROW()))</f>
        <v/>
      </c>
      <c r="E765" s="8" t="str">
        <f>IF(INDEX(Banco!$E:$E,ROW())="","",INDEX(Banco!$E:$E,ROW()))</f>
        <v/>
      </c>
      <c r="F765" s="9" t="str">
        <f>IF(INDEX(Banco!$F:$F,ROW())="","",INDEX(Banco!$F:$F,ROW()))</f>
        <v/>
      </c>
      <c r="G765" s="9" t="str">
        <f>IF(INDEX(Banco!$G:$G,ROW())="","",INDEX(Banco!$G:$G,ROW()))</f>
        <v/>
      </c>
      <c r="H765" s="7" t="str">
        <f>IF(INDEX(Banco!$H:$H,ROW())="","",INDEX(Banco!$H:$H,ROW()))</f>
        <v/>
      </c>
      <c r="I765" t="str">
        <f t="shared" si="473"/>
        <v/>
      </c>
      <c r="J765" s="10" t="str">
        <f t="shared" si="474"/>
        <v/>
      </c>
      <c r="K765" s="11" t="str">
        <f t="shared" si="475"/>
        <v>—</v>
      </c>
      <c r="L765" t="str">
        <f t="shared" si="476"/>
        <v/>
      </c>
      <c r="M765" s="11" t="str">
        <f t="shared" si="477"/>
        <v>—</v>
      </c>
      <c r="N765" t="str">
        <f t="shared" si="478"/>
        <v/>
      </c>
      <c r="O765" s="11" t="str">
        <f t="shared" si="479"/>
        <v>—</v>
      </c>
      <c r="P765" t="str">
        <f t="shared" si="480"/>
        <v/>
      </c>
      <c r="Q765" s="11" t="str">
        <f t="shared" si="481"/>
        <v>—</v>
      </c>
      <c r="R765" t="str">
        <f t="shared" si="482"/>
        <v/>
      </c>
      <c r="S765" t="str">
        <f t="shared" si="483"/>
        <v/>
      </c>
      <c r="T765" t="str">
        <f t="shared" si="484"/>
        <v/>
      </c>
      <c r="U765" t="str">
        <f t="shared" si="485"/>
        <v/>
      </c>
      <c r="V765" t="str">
        <f t="shared" si="486"/>
        <v/>
      </c>
      <c r="W765" t="str">
        <f t="shared" si="487"/>
        <v/>
      </c>
      <c r="X765" t="str">
        <f t="shared" si="488"/>
        <v/>
      </c>
      <c r="Y765" t="str">
        <f t="shared" si="489"/>
        <v/>
      </c>
      <c r="Z765" t="str">
        <f t="shared" si="490"/>
        <v/>
      </c>
      <c r="AA765" t="str">
        <f t="shared" si="491"/>
        <v/>
      </c>
      <c r="AB765" t="str">
        <f t="shared" si="492"/>
        <v/>
      </c>
      <c r="AC765" t="str">
        <f t="shared" si="493"/>
        <v/>
      </c>
      <c r="AD765" t="str">
        <f t="shared" si="494"/>
        <v/>
      </c>
      <c r="AE765" t="str">
        <f t="shared" si="495"/>
        <v/>
      </c>
      <c r="AF765" t="str">
        <f t="shared" si="496"/>
        <v/>
      </c>
      <c r="AG765" t="str">
        <f t="shared" si="497"/>
        <v/>
      </c>
      <c r="AH765" t="str">
        <f t="shared" si="498"/>
        <v/>
      </c>
      <c r="AI765" t="str">
        <f t="shared" si="499"/>
        <v/>
      </c>
      <c r="AJ765" t="str">
        <f t="shared" si="500"/>
        <v/>
      </c>
      <c r="AK765" t="str">
        <f t="shared" si="501"/>
        <v/>
      </c>
      <c r="AL765" t="str">
        <f t="shared" si="502"/>
        <v/>
      </c>
      <c r="AM765" t="str">
        <f t="shared" si="503"/>
        <v/>
      </c>
      <c r="AN765" t="str">
        <f t="shared" si="504"/>
        <v/>
      </c>
      <c r="AO765" t="str">
        <f t="shared" si="505"/>
        <v/>
      </c>
      <c r="AP765" t="str">
        <f t="shared" si="506"/>
        <v/>
      </c>
      <c r="AQ765" t="str">
        <f t="shared" si="507"/>
        <v/>
      </c>
      <c r="AR765" t="str">
        <f t="shared" si="508"/>
        <v/>
      </c>
      <c r="AS765" t="str">
        <f t="shared" si="509"/>
        <v/>
      </c>
      <c r="AT765" t="str">
        <f t="shared" si="510"/>
        <v/>
      </c>
      <c r="AU765" t="str">
        <f t="shared" si="511"/>
        <v/>
      </c>
      <c r="AV765" t="str">
        <f t="shared" si="512"/>
        <v/>
      </c>
      <c r="AW765" t="str">
        <f t="shared" si="513"/>
        <v/>
      </c>
      <c r="AX765" t="str">
        <f t="shared" si="514"/>
        <v/>
      </c>
      <c r="AY765" t="str">
        <f t="shared" si="515"/>
        <v/>
      </c>
      <c r="AZ765" t="str">
        <f>IF(OR($A765="",$A765&lt;&gt;Ficha!$C$4),"",COUNTIF($A$2:$A765,Ficha!$C$4))</f>
        <v/>
      </c>
    </row>
    <row r="766" spans="1:52">
      <c r="A766" s="7" t="str">
        <f>IF(INDEX(Banco!$A:$A,ROW())="","",INDEX(Banco!$A:$A,ROW()))</f>
        <v/>
      </c>
      <c r="B766" s="7" t="str">
        <f>IF(INDEX(Banco!$B:$B,ROW())="","",INDEX(Banco!$B:$B,ROW()))</f>
        <v/>
      </c>
      <c r="C766" s="7" t="str">
        <f>IF(INDEX(Banco!$C:$C,ROW())="","",INDEX(Banco!$C:$C,ROW()))</f>
        <v/>
      </c>
      <c r="D766" s="8" t="str">
        <f>IF(INDEX(Banco!$D:$D,ROW())="","",INDEX(Banco!$D:$D,ROW()))</f>
        <v/>
      </c>
      <c r="E766" s="8" t="str">
        <f>IF(INDEX(Banco!$E:$E,ROW())="","",INDEX(Banco!$E:$E,ROW()))</f>
        <v/>
      </c>
      <c r="F766" s="9" t="str">
        <f>IF(INDEX(Banco!$F:$F,ROW())="","",INDEX(Banco!$F:$F,ROW()))</f>
        <v/>
      </c>
      <c r="G766" s="9" t="str">
        <f>IF(INDEX(Banco!$G:$G,ROW())="","",INDEX(Banco!$G:$G,ROW()))</f>
        <v/>
      </c>
      <c r="H766" s="7" t="str">
        <f>IF(INDEX(Banco!$H:$H,ROW())="","",INDEX(Banco!$H:$H,ROW()))</f>
        <v/>
      </c>
      <c r="I766" t="str">
        <f t="shared" si="473"/>
        <v/>
      </c>
      <c r="J766" s="10" t="str">
        <f t="shared" si="474"/>
        <v/>
      </c>
      <c r="K766" s="11" t="str">
        <f t="shared" si="475"/>
        <v>—</v>
      </c>
      <c r="L766" t="str">
        <f t="shared" si="476"/>
        <v/>
      </c>
      <c r="M766" s="11" t="str">
        <f t="shared" si="477"/>
        <v>—</v>
      </c>
      <c r="N766" t="str">
        <f t="shared" si="478"/>
        <v/>
      </c>
      <c r="O766" s="11" t="str">
        <f t="shared" si="479"/>
        <v>—</v>
      </c>
      <c r="P766" t="str">
        <f t="shared" si="480"/>
        <v/>
      </c>
      <c r="Q766" s="11" t="str">
        <f t="shared" si="481"/>
        <v>—</v>
      </c>
      <c r="R766" t="str">
        <f t="shared" si="482"/>
        <v/>
      </c>
      <c r="S766" t="str">
        <f t="shared" si="483"/>
        <v/>
      </c>
      <c r="T766" t="str">
        <f t="shared" si="484"/>
        <v/>
      </c>
      <c r="U766" t="str">
        <f t="shared" si="485"/>
        <v/>
      </c>
      <c r="V766" t="str">
        <f t="shared" si="486"/>
        <v/>
      </c>
      <c r="W766" t="str">
        <f t="shared" si="487"/>
        <v/>
      </c>
      <c r="X766" t="str">
        <f t="shared" si="488"/>
        <v/>
      </c>
      <c r="Y766" t="str">
        <f t="shared" si="489"/>
        <v/>
      </c>
      <c r="Z766" t="str">
        <f t="shared" si="490"/>
        <v/>
      </c>
      <c r="AA766" t="str">
        <f t="shared" si="491"/>
        <v/>
      </c>
      <c r="AB766" t="str">
        <f t="shared" si="492"/>
        <v/>
      </c>
      <c r="AC766" t="str">
        <f t="shared" si="493"/>
        <v/>
      </c>
      <c r="AD766" t="str">
        <f t="shared" si="494"/>
        <v/>
      </c>
      <c r="AE766" t="str">
        <f t="shared" si="495"/>
        <v/>
      </c>
      <c r="AF766" t="str">
        <f t="shared" si="496"/>
        <v/>
      </c>
      <c r="AG766" t="str">
        <f t="shared" si="497"/>
        <v/>
      </c>
      <c r="AH766" t="str">
        <f t="shared" si="498"/>
        <v/>
      </c>
      <c r="AI766" t="str">
        <f t="shared" si="499"/>
        <v/>
      </c>
      <c r="AJ766" t="str">
        <f t="shared" si="500"/>
        <v/>
      </c>
      <c r="AK766" t="str">
        <f t="shared" si="501"/>
        <v/>
      </c>
      <c r="AL766" t="str">
        <f t="shared" si="502"/>
        <v/>
      </c>
      <c r="AM766" t="str">
        <f t="shared" si="503"/>
        <v/>
      </c>
      <c r="AN766" t="str">
        <f t="shared" si="504"/>
        <v/>
      </c>
      <c r="AO766" t="str">
        <f t="shared" si="505"/>
        <v/>
      </c>
      <c r="AP766" t="str">
        <f t="shared" si="506"/>
        <v/>
      </c>
      <c r="AQ766" t="str">
        <f t="shared" si="507"/>
        <v/>
      </c>
      <c r="AR766" t="str">
        <f t="shared" si="508"/>
        <v/>
      </c>
      <c r="AS766" t="str">
        <f t="shared" si="509"/>
        <v/>
      </c>
      <c r="AT766" t="str">
        <f t="shared" si="510"/>
        <v/>
      </c>
      <c r="AU766" t="str">
        <f t="shared" si="511"/>
        <v/>
      </c>
      <c r="AV766" t="str">
        <f t="shared" si="512"/>
        <v/>
      </c>
      <c r="AW766" t="str">
        <f t="shared" si="513"/>
        <v/>
      </c>
      <c r="AX766" t="str">
        <f t="shared" si="514"/>
        <v/>
      </c>
      <c r="AY766" t="str">
        <f t="shared" si="515"/>
        <v/>
      </c>
      <c r="AZ766" t="str">
        <f>IF(OR($A766="",$A766&lt;&gt;Ficha!$C$4),"",COUNTIF($A$2:$A766,Ficha!$C$4))</f>
        <v/>
      </c>
    </row>
    <row r="767" spans="1:52">
      <c r="A767" s="7" t="str">
        <f>IF(INDEX(Banco!$A:$A,ROW())="","",INDEX(Banco!$A:$A,ROW()))</f>
        <v/>
      </c>
      <c r="B767" s="7" t="str">
        <f>IF(INDEX(Banco!$B:$B,ROW())="","",INDEX(Banco!$B:$B,ROW()))</f>
        <v/>
      </c>
      <c r="C767" s="7" t="str">
        <f>IF(INDEX(Banco!$C:$C,ROW())="","",INDEX(Banco!$C:$C,ROW()))</f>
        <v/>
      </c>
      <c r="D767" s="8" t="str">
        <f>IF(INDEX(Banco!$D:$D,ROW())="","",INDEX(Banco!$D:$D,ROW()))</f>
        <v/>
      </c>
      <c r="E767" s="8" t="str">
        <f>IF(INDEX(Banco!$E:$E,ROW())="","",INDEX(Banco!$E:$E,ROW()))</f>
        <v/>
      </c>
      <c r="F767" s="9" t="str">
        <f>IF(INDEX(Banco!$F:$F,ROW())="","",INDEX(Banco!$F:$F,ROW()))</f>
        <v/>
      </c>
      <c r="G767" s="9" t="str">
        <f>IF(INDEX(Banco!$G:$G,ROW())="","",INDEX(Banco!$G:$G,ROW()))</f>
        <v/>
      </c>
      <c r="H767" s="7" t="str">
        <f>IF(INDEX(Banco!$H:$H,ROW())="","",INDEX(Banco!$H:$H,ROW()))</f>
        <v/>
      </c>
      <c r="I767" t="str">
        <f t="shared" si="473"/>
        <v/>
      </c>
      <c r="J767" s="10" t="str">
        <f t="shared" si="474"/>
        <v/>
      </c>
      <c r="K767" s="11" t="str">
        <f t="shared" si="475"/>
        <v>—</v>
      </c>
      <c r="L767" t="str">
        <f t="shared" si="476"/>
        <v/>
      </c>
      <c r="M767" s="11" t="str">
        <f t="shared" si="477"/>
        <v>—</v>
      </c>
      <c r="N767" t="str">
        <f t="shared" si="478"/>
        <v/>
      </c>
      <c r="O767" s="11" t="str">
        <f t="shared" si="479"/>
        <v>—</v>
      </c>
      <c r="P767" t="str">
        <f t="shared" si="480"/>
        <v/>
      </c>
      <c r="Q767" s="11" t="str">
        <f t="shared" si="481"/>
        <v>—</v>
      </c>
      <c r="R767" t="str">
        <f t="shared" si="482"/>
        <v/>
      </c>
      <c r="S767" t="str">
        <f t="shared" si="483"/>
        <v/>
      </c>
      <c r="T767" t="str">
        <f t="shared" si="484"/>
        <v/>
      </c>
      <c r="U767" t="str">
        <f t="shared" si="485"/>
        <v/>
      </c>
      <c r="V767" t="str">
        <f t="shared" si="486"/>
        <v/>
      </c>
      <c r="W767" t="str">
        <f t="shared" si="487"/>
        <v/>
      </c>
      <c r="X767" t="str">
        <f t="shared" si="488"/>
        <v/>
      </c>
      <c r="Y767" t="str">
        <f t="shared" si="489"/>
        <v/>
      </c>
      <c r="Z767" t="str">
        <f t="shared" si="490"/>
        <v/>
      </c>
      <c r="AA767" t="str">
        <f t="shared" si="491"/>
        <v/>
      </c>
      <c r="AB767" t="str">
        <f t="shared" si="492"/>
        <v/>
      </c>
      <c r="AC767" t="str">
        <f t="shared" si="493"/>
        <v/>
      </c>
      <c r="AD767" t="str">
        <f t="shared" si="494"/>
        <v/>
      </c>
      <c r="AE767" t="str">
        <f t="shared" si="495"/>
        <v/>
      </c>
      <c r="AF767" t="str">
        <f t="shared" si="496"/>
        <v/>
      </c>
      <c r="AG767" t="str">
        <f t="shared" si="497"/>
        <v/>
      </c>
      <c r="AH767" t="str">
        <f t="shared" si="498"/>
        <v/>
      </c>
      <c r="AI767" t="str">
        <f t="shared" si="499"/>
        <v/>
      </c>
      <c r="AJ767" t="str">
        <f t="shared" si="500"/>
        <v/>
      </c>
      <c r="AK767" t="str">
        <f t="shared" si="501"/>
        <v/>
      </c>
      <c r="AL767" t="str">
        <f t="shared" si="502"/>
        <v/>
      </c>
      <c r="AM767" t="str">
        <f t="shared" si="503"/>
        <v/>
      </c>
      <c r="AN767" t="str">
        <f t="shared" si="504"/>
        <v/>
      </c>
      <c r="AO767" t="str">
        <f t="shared" si="505"/>
        <v/>
      </c>
      <c r="AP767" t="str">
        <f t="shared" si="506"/>
        <v/>
      </c>
      <c r="AQ767" t="str">
        <f t="shared" si="507"/>
        <v/>
      </c>
      <c r="AR767" t="str">
        <f t="shared" si="508"/>
        <v/>
      </c>
      <c r="AS767" t="str">
        <f t="shared" si="509"/>
        <v/>
      </c>
      <c r="AT767" t="str">
        <f t="shared" si="510"/>
        <v/>
      </c>
      <c r="AU767" t="str">
        <f t="shared" si="511"/>
        <v/>
      </c>
      <c r="AV767" t="str">
        <f t="shared" si="512"/>
        <v/>
      </c>
      <c r="AW767" t="str">
        <f t="shared" si="513"/>
        <v/>
      </c>
      <c r="AX767" t="str">
        <f t="shared" si="514"/>
        <v/>
      </c>
      <c r="AY767" t="str">
        <f t="shared" si="515"/>
        <v/>
      </c>
      <c r="AZ767" t="str">
        <f>IF(OR($A767="",$A767&lt;&gt;Ficha!$C$4),"",COUNTIF($A$2:$A767,Ficha!$C$4))</f>
        <v/>
      </c>
    </row>
    <row r="768" spans="1:52">
      <c r="A768" s="7" t="str">
        <f>IF(INDEX(Banco!$A:$A,ROW())="","",INDEX(Banco!$A:$A,ROW()))</f>
        <v/>
      </c>
      <c r="B768" s="7" t="str">
        <f>IF(INDEX(Banco!$B:$B,ROW())="","",INDEX(Banco!$B:$B,ROW()))</f>
        <v/>
      </c>
      <c r="C768" s="7" t="str">
        <f>IF(INDEX(Banco!$C:$C,ROW())="","",INDEX(Banco!$C:$C,ROW()))</f>
        <v/>
      </c>
      <c r="D768" s="8" t="str">
        <f>IF(INDEX(Banco!$D:$D,ROW())="","",INDEX(Banco!$D:$D,ROW()))</f>
        <v/>
      </c>
      <c r="E768" s="8" t="str">
        <f>IF(INDEX(Banco!$E:$E,ROW())="","",INDEX(Banco!$E:$E,ROW()))</f>
        <v/>
      </c>
      <c r="F768" s="9" t="str">
        <f>IF(INDEX(Banco!$F:$F,ROW())="","",INDEX(Banco!$F:$F,ROW()))</f>
        <v/>
      </c>
      <c r="G768" s="9" t="str">
        <f>IF(INDEX(Banco!$G:$G,ROW())="","",INDEX(Banco!$G:$G,ROW()))</f>
        <v/>
      </c>
      <c r="H768" s="7" t="str">
        <f>IF(INDEX(Banco!$H:$H,ROW())="","",INDEX(Banco!$H:$H,ROW()))</f>
        <v/>
      </c>
      <c r="I768" t="str">
        <f t="shared" si="473"/>
        <v/>
      </c>
      <c r="J768" s="10" t="str">
        <f t="shared" si="474"/>
        <v/>
      </c>
      <c r="K768" s="11" t="str">
        <f t="shared" si="475"/>
        <v>—</v>
      </c>
      <c r="L768" t="str">
        <f t="shared" si="476"/>
        <v/>
      </c>
      <c r="M768" s="11" t="str">
        <f t="shared" si="477"/>
        <v>—</v>
      </c>
      <c r="N768" t="str">
        <f t="shared" si="478"/>
        <v/>
      </c>
      <c r="O768" s="11" t="str">
        <f t="shared" si="479"/>
        <v>—</v>
      </c>
      <c r="P768" t="str">
        <f t="shared" si="480"/>
        <v/>
      </c>
      <c r="Q768" s="11" t="str">
        <f t="shared" si="481"/>
        <v>—</v>
      </c>
      <c r="R768" t="str">
        <f t="shared" si="482"/>
        <v/>
      </c>
      <c r="S768" t="str">
        <f t="shared" si="483"/>
        <v/>
      </c>
      <c r="T768" t="str">
        <f t="shared" si="484"/>
        <v/>
      </c>
      <c r="U768" t="str">
        <f t="shared" si="485"/>
        <v/>
      </c>
      <c r="V768" t="str">
        <f t="shared" si="486"/>
        <v/>
      </c>
      <c r="W768" t="str">
        <f t="shared" si="487"/>
        <v/>
      </c>
      <c r="X768" t="str">
        <f t="shared" si="488"/>
        <v/>
      </c>
      <c r="Y768" t="str">
        <f t="shared" si="489"/>
        <v/>
      </c>
      <c r="Z768" t="str">
        <f t="shared" si="490"/>
        <v/>
      </c>
      <c r="AA768" t="str">
        <f t="shared" si="491"/>
        <v/>
      </c>
      <c r="AB768" t="str">
        <f t="shared" si="492"/>
        <v/>
      </c>
      <c r="AC768" t="str">
        <f t="shared" si="493"/>
        <v/>
      </c>
      <c r="AD768" t="str">
        <f t="shared" si="494"/>
        <v/>
      </c>
      <c r="AE768" t="str">
        <f t="shared" si="495"/>
        <v/>
      </c>
      <c r="AF768" t="str">
        <f t="shared" si="496"/>
        <v/>
      </c>
      <c r="AG768" t="str">
        <f t="shared" si="497"/>
        <v/>
      </c>
      <c r="AH768" t="str">
        <f t="shared" si="498"/>
        <v/>
      </c>
      <c r="AI768" t="str">
        <f t="shared" si="499"/>
        <v/>
      </c>
      <c r="AJ768" t="str">
        <f t="shared" si="500"/>
        <v/>
      </c>
      <c r="AK768" t="str">
        <f t="shared" si="501"/>
        <v/>
      </c>
      <c r="AL768" t="str">
        <f t="shared" si="502"/>
        <v/>
      </c>
      <c r="AM768" t="str">
        <f t="shared" si="503"/>
        <v/>
      </c>
      <c r="AN768" t="str">
        <f t="shared" si="504"/>
        <v/>
      </c>
      <c r="AO768" t="str">
        <f t="shared" si="505"/>
        <v/>
      </c>
      <c r="AP768" t="str">
        <f t="shared" si="506"/>
        <v/>
      </c>
      <c r="AQ768" t="str">
        <f t="shared" si="507"/>
        <v/>
      </c>
      <c r="AR768" t="str">
        <f t="shared" si="508"/>
        <v/>
      </c>
      <c r="AS768" t="str">
        <f t="shared" si="509"/>
        <v/>
      </c>
      <c r="AT768" t="str">
        <f t="shared" si="510"/>
        <v/>
      </c>
      <c r="AU768" t="str">
        <f t="shared" si="511"/>
        <v/>
      </c>
      <c r="AV768" t="str">
        <f t="shared" si="512"/>
        <v/>
      </c>
      <c r="AW768" t="str">
        <f t="shared" si="513"/>
        <v/>
      </c>
      <c r="AX768" t="str">
        <f t="shared" si="514"/>
        <v/>
      </c>
      <c r="AY768" t="str">
        <f t="shared" si="515"/>
        <v/>
      </c>
      <c r="AZ768" t="str">
        <f>IF(OR($A768="",$A768&lt;&gt;Ficha!$C$4),"",COUNTIF($A$2:$A768,Ficha!$C$4))</f>
        <v/>
      </c>
    </row>
    <row r="769" spans="1:52">
      <c r="A769" s="7" t="str">
        <f>IF(INDEX(Banco!$A:$A,ROW())="","",INDEX(Banco!$A:$A,ROW()))</f>
        <v/>
      </c>
      <c r="B769" s="7" t="str">
        <f>IF(INDEX(Banco!$B:$B,ROW())="","",INDEX(Banco!$B:$B,ROW()))</f>
        <v/>
      </c>
      <c r="C769" s="7" t="str">
        <f>IF(INDEX(Banco!$C:$C,ROW())="","",INDEX(Banco!$C:$C,ROW()))</f>
        <v/>
      </c>
      <c r="D769" s="8" t="str">
        <f>IF(INDEX(Banco!$D:$D,ROW())="","",INDEX(Banco!$D:$D,ROW()))</f>
        <v/>
      </c>
      <c r="E769" s="8" t="str">
        <f>IF(INDEX(Banco!$E:$E,ROW())="","",INDEX(Banco!$E:$E,ROW()))</f>
        <v/>
      </c>
      <c r="F769" s="9" t="str">
        <f>IF(INDEX(Banco!$F:$F,ROW())="","",INDEX(Banco!$F:$F,ROW()))</f>
        <v/>
      </c>
      <c r="G769" s="9" t="str">
        <f>IF(INDEX(Banco!$G:$G,ROW())="","",INDEX(Banco!$G:$G,ROW()))</f>
        <v/>
      </c>
      <c r="H769" s="7" t="str">
        <f>IF(INDEX(Banco!$H:$H,ROW())="","",INDEX(Banco!$H:$H,ROW()))</f>
        <v/>
      </c>
      <c r="I769" t="str">
        <f t="shared" si="473"/>
        <v/>
      </c>
      <c r="J769" s="10" t="str">
        <f t="shared" si="474"/>
        <v/>
      </c>
      <c r="K769" s="11" t="str">
        <f t="shared" si="475"/>
        <v>—</v>
      </c>
      <c r="L769" t="str">
        <f t="shared" si="476"/>
        <v/>
      </c>
      <c r="M769" s="11" t="str">
        <f t="shared" si="477"/>
        <v>—</v>
      </c>
      <c r="N769" t="str">
        <f t="shared" si="478"/>
        <v/>
      </c>
      <c r="O769" s="11" t="str">
        <f t="shared" si="479"/>
        <v>—</v>
      </c>
      <c r="P769" t="str">
        <f t="shared" si="480"/>
        <v/>
      </c>
      <c r="Q769" s="11" t="str">
        <f t="shared" si="481"/>
        <v>—</v>
      </c>
      <c r="R769" t="str">
        <f t="shared" si="482"/>
        <v/>
      </c>
      <c r="S769" t="str">
        <f t="shared" si="483"/>
        <v/>
      </c>
      <c r="T769" t="str">
        <f t="shared" si="484"/>
        <v/>
      </c>
      <c r="U769" t="str">
        <f t="shared" si="485"/>
        <v/>
      </c>
      <c r="V769" t="str">
        <f t="shared" si="486"/>
        <v/>
      </c>
      <c r="W769" t="str">
        <f t="shared" si="487"/>
        <v/>
      </c>
      <c r="X769" t="str">
        <f t="shared" si="488"/>
        <v/>
      </c>
      <c r="Y769" t="str">
        <f t="shared" si="489"/>
        <v/>
      </c>
      <c r="Z769" t="str">
        <f t="shared" si="490"/>
        <v/>
      </c>
      <c r="AA769" t="str">
        <f t="shared" si="491"/>
        <v/>
      </c>
      <c r="AB769" t="str">
        <f t="shared" si="492"/>
        <v/>
      </c>
      <c r="AC769" t="str">
        <f t="shared" si="493"/>
        <v/>
      </c>
      <c r="AD769" t="str">
        <f t="shared" si="494"/>
        <v/>
      </c>
      <c r="AE769" t="str">
        <f t="shared" si="495"/>
        <v/>
      </c>
      <c r="AF769" t="str">
        <f t="shared" si="496"/>
        <v/>
      </c>
      <c r="AG769" t="str">
        <f t="shared" si="497"/>
        <v/>
      </c>
      <c r="AH769" t="str">
        <f t="shared" si="498"/>
        <v/>
      </c>
      <c r="AI769" t="str">
        <f t="shared" si="499"/>
        <v/>
      </c>
      <c r="AJ769" t="str">
        <f t="shared" si="500"/>
        <v/>
      </c>
      <c r="AK769" t="str">
        <f t="shared" si="501"/>
        <v/>
      </c>
      <c r="AL769" t="str">
        <f t="shared" si="502"/>
        <v/>
      </c>
      <c r="AM769" t="str">
        <f t="shared" si="503"/>
        <v/>
      </c>
      <c r="AN769" t="str">
        <f t="shared" si="504"/>
        <v/>
      </c>
      <c r="AO769" t="str">
        <f t="shared" si="505"/>
        <v/>
      </c>
      <c r="AP769" t="str">
        <f t="shared" si="506"/>
        <v/>
      </c>
      <c r="AQ769" t="str">
        <f t="shared" si="507"/>
        <v/>
      </c>
      <c r="AR769" t="str">
        <f t="shared" si="508"/>
        <v/>
      </c>
      <c r="AS769" t="str">
        <f t="shared" si="509"/>
        <v/>
      </c>
      <c r="AT769" t="str">
        <f t="shared" si="510"/>
        <v/>
      </c>
      <c r="AU769" t="str">
        <f t="shared" si="511"/>
        <v/>
      </c>
      <c r="AV769" t="str">
        <f t="shared" si="512"/>
        <v/>
      </c>
      <c r="AW769" t="str">
        <f t="shared" si="513"/>
        <v/>
      </c>
      <c r="AX769" t="str">
        <f t="shared" si="514"/>
        <v/>
      </c>
      <c r="AY769" t="str">
        <f t="shared" si="515"/>
        <v/>
      </c>
      <c r="AZ769" t="str">
        <f>IF(OR($A769="",$A769&lt;&gt;Ficha!$C$4),"",COUNTIF($A$2:$A769,Ficha!$C$4))</f>
        <v/>
      </c>
    </row>
    <row r="770" spans="1:52">
      <c r="A770" s="7" t="str">
        <f>IF(INDEX(Banco!$A:$A,ROW())="","",INDEX(Banco!$A:$A,ROW()))</f>
        <v/>
      </c>
      <c r="B770" s="7" t="str">
        <f>IF(INDEX(Banco!$B:$B,ROW())="","",INDEX(Banco!$B:$B,ROW()))</f>
        <v/>
      </c>
      <c r="C770" s="7" t="str">
        <f>IF(INDEX(Banco!$C:$C,ROW())="","",INDEX(Banco!$C:$C,ROW()))</f>
        <v/>
      </c>
      <c r="D770" s="8" t="str">
        <f>IF(INDEX(Banco!$D:$D,ROW())="","",INDEX(Banco!$D:$D,ROW()))</f>
        <v/>
      </c>
      <c r="E770" s="8" t="str">
        <f>IF(INDEX(Banco!$E:$E,ROW())="","",INDEX(Banco!$E:$E,ROW()))</f>
        <v/>
      </c>
      <c r="F770" s="9" t="str">
        <f>IF(INDEX(Banco!$F:$F,ROW())="","",INDEX(Banco!$F:$F,ROW()))</f>
        <v/>
      </c>
      <c r="G770" s="9" t="str">
        <f>IF(INDEX(Banco!$G:$G,ROW())="","",INDEX(Banco!$G:$G,ROW()))</f>
        <v/>
      </c>
      <c r="H770" s="7" t="str">
        <f>IF(INDEX(Banco!$H:$H,ROW())="","",INDEX(Banco!$H:$H,ROW()))</f>
        <v/>
      </c>
      <c r="I770" t="str">
        <f t="shared" ref="I770:I833" si="516">IF($T770="","",INT($T770/12)&amp;"a "&amp;MOD($T770,12)&amp;"m")</f>
        <v/>
      </c>
      <c r="J770" s="10" t="str">
        <f t="shared" ref="J770:J833" si="517">IF(OR($F770="",$G770=""),"",ROUND($F770/($G770/100)^2,2))</f>
        <v/>
      </c>
      <c r="K770" s="11" t="str">
        <f t="shared" ref="K770:K833" si="518">IF(OR($S770="",$J770="",$T770="",$T770&lt;0,$T770&gt;228,$Y770=""),"—",ROUND(IF(ABS($AB770)&lt;=3,$AB770,IF($AB770&gt;3,3+($J770-$AD770)/($AD770-$AC770),-3+($J770-$AF770)/($AE770-$AF770))),2))</f>
        <v>—</v>
      </c>
      <c r="L770" t="str">
        <f t="shared" ref="L770:L833" si="519">IF(OR($K770="",$K770="—"),"",IF($T770&lt;=60,IF($K770&lt;-3,"Magreza acentuada",IF($K770&lt;-2,"Magreza",IF($K770&lt;=1,"Eutrofia",IF($K770&lt;=2,"Risco de sobrepeso",IF($K770&lt;=3,"Sobrepeso","Obesidade"))))),IF($K770&lt;-3,"Magreza acentuada",IF($K770&lt;-2,"Magreza",IF($K770&lt;=1,"Eutrofia",IF($K770&lt;=2,"Sobrepeso",IF($K770&lt;=3,"Obesidade","Obesidade grave")))))))</f>
        <v/>
      </c>
      <c r="M770" s="11" t="str">
        <f t="shared" ref="M770:M833" si="520">IF(OR($S770="",$V770="",$T770="",$T770&lt;0,$T770&gt;228,$AG770=""),"—",ROUND(IF($AG770=0,LN($V770/$AH770)/$AI770,((($V770/$AH770)^$AG770)-1)/($AG770*$AI770)),2))</f>
        <v>—</v>
      </c>
      <c r="N770" t="str">
        <f t="shared" ref="N770:N833" si="521">IF(OR($M770="",$M770="—"),"",IF($M770&lt;-3,"Muito baixa",IF($M770&lt;-2,"Baixa","Adequada")))</f>
        <v/>
      </c>
      <c r="O770" s="11" t="str">
        <f t="shared" ref="O770:O833" si="522">IF(OR($S770="",$F770="",$T770="",$T770&lt;0,$T770&gt;120,$AJ770=""),"—",ROUND(IF(ABS($AM770)&lt;=3,$AM770,IF($AM770&gt;3,3+($F770-$AO770)/($AO770-$AN770),-3+($F770-$AQ770)/($AP770-$AQ770))),2))</f>
        <v>—</v>
      </c>
      <c r="P770" t="str">
        <f t="shared" ref="P770:P833" si="523">IF(OR($O770="",$O770="—"),"",IF($O770&lt;-3,"Muito baixo",IF($O770&lt;-2,"Baixo",IF($O770&lt;=2,"Adequado","Elevado"))))</f>
        <v/>
      </c>
      <c r="Q770" s="11" t="str">
        <f t="shared" ref="Q770:Q833" si="524">IF(OR($S770="",$F770="",$T770="",$T770&lt;0,$T770&gt;60,$AR770=""),"—",ROUND(IF(ABS($AU770)&lt;=3,$AU770,IF($AU770&gt;3,3+($F770-$AW770)/($AW770-$AV770),-3+($F770-$AY770)/($AX770-$AY770))),2))</f>
        <v>—</v>
      </c>
      <c r="R770" t="str">
        <f t="shared" ref="R770:R833" si="525">IF(OR($Q770="",$Q770="—"),"",IF($Q770&lt;-3,"Magreza acentuada",IF($Q770&lt;-2,"Magreza",IF($Q770&lt;=1,"Eutrofia",IF($Q770&lt;=2,"Risco de sobrepeso",IF($Q770&lt;=3,"Sobrepeso","Obesidade"))))))</f>
        <v/>
      </c>
      <c r="S770" t="str">
        <f t="shared" ref="S770:S833" si="526">IF($C770="","",IF(UPPER(LEFT($C770,1))="M",1,IF(UPPER(LEFT($C770,1))="F",2,"")))</f>
        <v/>
      </c>
      <c r="T770" t="str">
        <f t="shared" ref="T770:T833" si="527">IF(OR($D770="",$E770=""),"",DATEDIF($D770,$E770,"m"))</f>
        <v/>
      </c>
      <c r="U770" t="str">
        <f t="shared" ref="U770:U833" si="528">IF(OR($D770="",$E770=""),"",$E770-$D770)</f>
        <v/>
      </c>
      <c r="V770" t="str">
        <f t="shared" ref="V770:V833" si="529">IF(OR($G770="",$T770=""),"",IF($T770&lt;24,IF(LEFT(LOWER($H770),4)="em p",$G770+0.7,$G770),IF(LEFT(LOWER($H770),4)="deit",$G770-0.7,$G770)))</f>
        <v/>
      </c>
      <c r="W770" t="str">
        <f t="shared" ref="W770:W833" si="530">IF(OR($S770="",$T770=""),"",$S770*1000000+IF($T770&lt;=60,$U770,$T770))</f>
        <v/>
      </c>
      <c r="X770" t="str">
        <f t="shared" ref="X770:X833" si="531">IF(OR($S770="",$V770="",$T770&gt;60,$T770=""),"",$S770*1000000+ROUND($V770*10,0))</f>
        <v/>
      </c>
      <c r="Y770" t="str">
        <f t="shared" ref="Y770:Y833" si="532">IF($W770="","",IFERROR(INDEX(IF($T770&lt;=60,imc05_l,imc519_l),MATCH($W770,IF($T770&lt;=60,imc05_k,imc519_k),1)),""))</f>
        <v/>
      </c>
      <c r="Z770" t="str">
        <f t="shared" ref="Z770:Z833" si="533">IF($W770="","",IFERROR(INDEX(IF($T770&lt;=60,imc05_m,imc519_m),MATCH($W770,IF($T770&lt;=60,imc05_k,imc519_k),1)),""))</f>
        <v/>
      </c>
      <c r="AA770" t="str">
        <f t="shared" ref="AA770:AA833" si="534">IF($W770="","",IFERROR(INDEX(IF($T770&lt;=60,imc05_s,imc519_s),MATCH($W770,IF($T770&lt;=60,imc05_k,imc519_k),1)),""))</f>
        <v/>
      </c>
      <c r="AB770" t="str">
        <f t="shared" ref="AB770:AB833" si="535">IF($Y770="","",IF($Y770=0,LN($J770/$Z770)/$AA770,((($J770/$Z770)^$Y770)-1)/($Y770*$AA770)))</f>
        <v/>
      </c>
      <c r="AC770" t="str">
        <f t="shared" ref="AC770:AC833" si="536">IF($Y770="","",IF($Y770=0,$Z770*EXP($AA770*2),$Z770*(1+$Y770*$AA770*2)^(1/$Y770)))</f>
        <v/>
      </c>
      <c r="AD770" t="str">
        <f t="shared" ref="AD770:AD833" si="537">IF($Y770="","",IF($Y770=0,$Z770*EXP($AA770*3),$Z770*(1+$Y770*$AA770*3)^(1/$Y770)))</f>
        <v/>
      </c>
      <c r="AE770" t="str">
        <f t="shared" ref="AE770:AE833" si="538">IF($Y770="","",IF($Y770=0,$Z770*EXP($AA770*-2),$Z770*(1+$Y770*$AA770*-2)^(1/$Y770)))</f>
        <v/>
      </c>
      <c r="AF770" t="str">
        <f t="shared" ref="AF770:AF833" si="539">IF($Y770="","",IF($Y770=0,$Z770*EXP($AA770*-3),$Z770*(1+$Y770*$AA770*-3)^(1/$Y770)))</f>
        <v/>
      </c>
      <c r="AG770" t="str">
        <f t="shared" ref="AG770:AG833" si="540">IF($W770="","",IFERROR(INDEX(IF($T770&lt;=60,est05_l,est519_l),MATCH($W770,IF($T770&lt;=60,est05_k,est519_k),1)),""))</f>
        <v/>
      </c>
      <c r="AH770" t="str">
        <f t="shared" ref="AH770:AH833" si="541">IF($W770="","",IFERROR(INDEX(IF($T770&lt;=60,est05_m,est519_m),MATCH($W770,IF($T770&lt;=60,est05_k,est519_k),1)),""))</f>
        <v/>
      </c>
      <c r="AI770" t="str">
        <f t="shared" ref="AI770:AI833" si="542">IF($W770="","",IFERROR(INDEX(IF($T770&lt;=60,est05_s,est519_s),MATCH($W770,IF($T770&lt;=60,est05_k,est519_k),1)),""))</f>
        <v/>
      </c>
      <c r="AJ770" t="str">
        <f t="shared" ref="AJ770:AJ833" si="543">IF($W770="","",IFERROR(INDEX(IF($T770&lt;=60,peso05_l,peso510_l),MATCH($W770,IF($T770&lt;=60,peso05_k,peso510_k),1)),""))</f>
        <v/>
      </c>
      <c r="AK770" t="str">
        <f t="shared" ref="AK770:AK833" si="544">IF($W770="","",IFERROR(INDEX(IF($T770&lt;=60,peso05_m,peso510_m),MATCH($W770,IF($T770&lt;=60,peso05_k,peso510_k),1)),""))</f>
        <v/>
      </c>
      <c r="AL770" t="str">
        <f t="shared" ref="AL770:AL833" si="545">IF($W770="","",IFERROR(INDEX(IF($T770&lt;=60,peso05_s,peso510_s),MATCH($W770,IF($T770&lt;=60,peso05_k,peso510_k),1)),""))</f>
        <v/>
      </c>
      <c r="AM770" t="str">
        <f t="shared" ref="AM770:AM833" si="546">IF($AJ770="","",IF($AJ770=0,LN($F770/$AK770)/$AL770,((($F770/$AK770)^$AJ770)-1)/($AJ770*$AL770)))</f>
        <v/>
      </c>
      <c r="AN770" t="str">
        <f t="shared" ref="AN770:AN833" si="547">IF($AJ770="","",IF($AJ770=0,$AK770*EXP($AL770*2),$AK770*(1+$AJ770*$AL770*2)^(1/$AJ770)))</f>
        <v/>
      </c>
      <c r="AO770" t="str">
        <f t="shared" ref="AO770:AO833" si="548">IF($AJ770="","",IF($AJ770=0,$AK770*EXP($AL770*3),$AK770*(1+$AJ770*$AL770*3)^(1/$AJ770)))</f>
        <v/>
      </c>
      <c r="AP770" t="str">
        <f t="shared" ref="AP770:AP833" si="549">IF($AJ770="","",IF($AJ770=0,$AK770*EXP($AL770*-2),$AK770*(1+$AJ770*$AL770*-2)^(1/$AJ770)))</f>
        <v/>
      </c>
      <c r="AQ770" t="str">
        <f t="shared" ref="AQ770:AQ833" si="550">IF($AJ770="","",IF($AJ770=0,$AK770*EXP($AL770*-3),$AK770*(1+$AJ770*$AL770*-3)^(1/$AJ770)))</f>
        <v/>
      </c>
      <c r="AR770" t="str">
        <f t="shared" ref="AR770:AR833" si="551">IF(OR($X770="",$T770&gt;60),"",IFERROR(INDEX(IF($T770&lt;24,pcomp_l,palt_l),MATCH($X770,IF($T770&lt;24,pcomp_k,palt_k),1)),""))</f>
        <v/>
      </c>
      <c r="AS770" t="str">
        <f t="shared" ref="AS770:AS833" si="552">IF(OR($X770="",$T770&gt;60),"",IFERROR(INDEX(IF($T770&lt;24,pcomp_m,palt_m),MATCH($X770,IF($T770&lt;24,pcomp_k,palt_k),1)),""))</f>
        <v/>
      </c>
      <c r="AT770" t="str">
        <f t="shared" ref="AT770:AT833" si="553">IF(OR($X770="",$T770&gt;60),"",IFERROR(INDEX(IF($T770&lt;24,pcomp_s,palt_s),MATCH($X770,IF($T770&lt;24,pcomp_k,palt_k),1)),""))</f>
        <v/>
      </c>
      <c r="AU770" t="str">
        <f t="shared" ref="AU770:AU833" si="554">IF($AR770="","",IF($AR770=0,LN($F770/$AS770)/$AT770,((($F770/$AS770)^$AR770)-1)/($AR770*$AT770)))</f>
        <v/>
      </c>
      <c r="AV770" t="str">
        <f t="shared" ref="AV770:AV833" si="555">IF($AR770="","",IF($AR770=0,$AS770*EXP($AT770*2),$AS770*(1+$AR770*$AT770*2)^(1/$AR770)))</f>
        <v/>
      </c>
      <c r="AW770" t="str">
        <f t="shared" ref="AW770:AW833" si="556">IF($AR770="","",IF($AR770=0,$AS770*EXP($AT770*3),$AS770*(1+$AR770*$AT770*3)^(1/$AR770)))</f>
        <v/>
      </c>
      <c r="AX770" t="str">
        <f t="shared" ref="AX770:AX833" si="557">IF($AR770="","",IF($AR770=0,$AS770*EXP($AT770*-2),$AS770*(1+$AR770*$AT770*-2)^(1/$AR770)))</f>
        <v/>
      </c>
      <c r="AY770" t="str">
        <f t="shared" ref="AY770:AY833" si="558">IF($AR770="","",IF($AR770=0,$AS770*EXP($AT770*-3),$AS770*(1+$AR770*$AT770*-3)^(1/$AR770)))</f>
        <v/>
      </c>
      <c r="AZ770" t="str">
        <f>IF(OR($A770="",$A770&lt;&gt;Ficha!$C$4),"",COUNTIF($A$2:$A770,Ficha!$C$4))</f>
        <v/>
      </c>
    </row>
    <row r="771" spans="1:52">
      <c r="A771" s="7" t="str">
        <f>IF(INDEX(Banco!$A:$A,ROW())="","",INDEX(Banco!$A:$A,ROW()))</f>
        <v/>
      </c>
      <c r="B771" s="7" t="str">
        <f>IF(INDEX(Banco!$B:$B,ROW())="","",INDEX(Banco!$B:$B,ROW()))</f>
        <v/>
      </c>
      <c r="C771" s="7" t="str">
        <f>IF(INDEX(Banco!$C:$C,ROW())="","",INDEX(Banco!$C:$C,ROW()))</f>
        <v/>
      </c>
      <c r="D771" s="8" t="str">
        <f>IF(INDEX(Banco!$D:$D,ROW())="","",INDEX(Banco!$D:$D,ROW()))</f>
        <v/>
      </c>
      <c r="E771" s="8" t="str">
        <f>IF(INDEX(Banco!$E:$E,ROW())="","",INDEX(Banco!$E:$E,ROW()))</f>
        <v/>
      </c>
      <c r="F771" s="9" t="str">
        <f>IF(INDEX(Banco!$F:$F,ROW())="","",INDEX(Banco!$F:$F,ROW()))</f>
        <v/>
      </c>
      <c r="G771" s="9" t="str">
        <f>IF(INDEX(Banco!$G:$G,ROW())="","",INDEX(Banco!$G:$G,ROW()))</f>
        <v/>
      </c>
      <c r="H771" s="7" t="str">
        <f>IF(INDEX(Banco!$H:$H,ROW())="","",INDEX(Banco!$H:$H,ROW()))</f>
        <v/>
      </c>
      <c r="I771" t="str">
        <f t="shared" si="516"/>
        <v/>
      </c>
      <c r="J771" s="10" t="str">
        <f t="shared" si="517"/>
        <v/>
      </c>
      <c r="K771" s="11" t="str">
        <f t="shared" si="518"/>
        <v>—</v>
      </c>
      <c r="L771" t="str">
        <f t="shared" si="519"/>
        <v/>
      </c>
      <c r="M771" s="11" t="str">
        <f t="shared" si="520"/>
        <v>—</v>
      </c>
      <c r="N771" t="str">
        <f t="shared" si="521"/>
        <v/>
      </c>
      <c r="O771" s="11" t="str">
        <f t="shared" si="522"/>
        <v>—</v>
      </c>
      <c r="P771" t="str">
        <f t="shared" si="523"/>
        <v/>
      </c>
      <c r="Q771" s="11" t="str">
        <f t="shared" si="524"/>
        <v>—</v>
      </c>
      <c r="R771" t="str">
        <f t="shared" si="525"/>
        <v/>
      </c>
      <c r="S771" t="str">
        <f t="shared" si="526"/>
        <v/>
      </c>
      <c r="T771" t="str">
        <f t="shared" si="527"/>
        <v/>
      </c>
      <c r="U771" t="str">
        <f t="shared" si="528"/>
        <v/>
      </c>
      <c r="V771" t="str">
        <f t="shared" si="529"/>
        <v/>
      </c>
      <c r="W771" t="str">
        <f t="shared" si="530"/>
        <v/>
      </c>
      <c r="X771" t="str">
        <f t="shared" si="531"/>
        <v/>
      </c>
      <c r="Y771" t="str">
        <f t="shared" si="532"/>
        <v/>
      </c>
      <c r="Z771" t="str">
        <f t="shared" si="533"/>
        <v/>
      </c>
      <c r="AA771" t="str">
        <f t="shared" si="534"/>
        <v/>
      </c>
      <c r="AB771" t="str">
        <f t="shared" si="535"/>
        <v/>
      </c>
      <c r="AC771" t="str">
        <f t="shared" si="536"/>
        <v/>
      </c>
      <c r="AD771" t="str">
        <f t="shared" si="537"/>
        <v/>
      </c>
      <c r="AE771" t="str">
        <f t="shared" si="538"/>
        <v/>
      </c>
      <c r="AF771" t="str">
        <f t="shared" si="539"/>
        <v/>
      </c>
      <c r="AG771" t="str">
        <f t="shared" si="540"/>
        <v/>
      </c>
      <c r="AH771" t="str">
        <f t="shared" si="541"/>
        <v/>
      </c>
      <c r="AI771" t="str">
        <f t="shared" si="542"/>
        <v/>
      </c>
      <c r="AJ771" t="str">
        <f t="shared" si="543"/>
        <v/>
      </c>
      <c r="AK771" t="str">
        <f t="shared" si="544"/>
        <v/>
      </c>
      <c r="AL771" t="str">
        <f t="shared" si="545"/>
        <v/>
      </c>
      <c r="AM771" t="str">
        <f t="shared" si="546"/>
        <v/>
      </c>
      <c r="AN771" t="str">
        <f t="shared" si="547"/>
        <v/>
      </c>
      <c r="AO771" t="str">
        <f t="shared" si="548"/>
        <v/>
      </c>
      <c r="AP771" t="str">
        <f t="shared" si="549"/>
        <v/>
      </c>
      <c r="AQ771" t="str">
        <f t="shared" si="550"/>
        <v/>
      </c>
      <c r="AR771" t="str">
        <f t="shared" si="551"/>
        <v/>
      </c>
      <c r="AS771" t="str">
        <f t="shared" si="552"/>
        <v/>
      </c>
      <c r="AT771" t="str">
        <f t="shared" si="553"/>
        <v/>
      </c>
      <c r="AU771" t="str">
        <f t="shared" si="554"/>
        <v/>
      </c>
      <c r="AV771" t="str">
        <f t="shared" si="555"/>
        <v/>
      </c>
      <c r="AW771" t="str">
        <f t="shared" si="556"/>
        <v/>
      </c>
      <c r="AX771" t="str">
        <f t="shared" si="557"/>
        <v/>
      </c>
      <c r="AY771" t="str">
        <f t="shared" si="558"/>
        <v/>
      </c>
      <c r="AZ771" t="str">
        <f>IF(OR($A771="",$A771&lt;&gt;Ficha!$C$4),"",COUNTIF($A$2:$A771,Ficha!$C$4))</f>
        <v/>
      </c>
    </row>
    <row r="772" spans="1:52">
      <c r="A772" s="7" t="str">
        <f>IF(INDEX(Banco!$A:$A,ROW())="","",INDEX(Banco!$A:$A,ROW()))</f>
        <v/>
      </c>
      <c r="B772" s="7" t="str">
        <f>IF(INDEX(Banco!$B:$B,ROW())="","",INDEX(Banco!$B:$B,ROW()))</f>
        <v/>
      </c>
      <c r="C772" s="7" t="str">
        <f>IF(INDEX(Banco!$C:$C,ROW())="","",INDEX(Banco!$C:$C,ROW()))</f>
        <v/>
      </c>
      <c r="D772" s="8" t="str">
        <f>IF(INDEX(Banco!$D:$D,ROW())="","",INDEX(Banco!$D:$D,ROW()))</f>
        <v/>
      </c>
      <c r="E772" s="8" t="str">
        <f>IF(INDEX(Banco!$E:$E,ROW())="","",INDEX(Banco!$E:$E,ROW()))</f>
        <v/>
      </c>
      <c r="F772" s="9" t="str">
        <f>IF(INDEX(Banco!$F:$F,ROW())="","",INDEX(Banco!$F:$F,ROW()))</f>
        <v/>
      </c>
      <c r="G772" s="9" t="str">
        <f>IF(INDEX(Banco!$G:$G,ROW())="","",INDEX(Banco!$G:$G,ROW()))</f>
        <v/>
      </c>
      <c r="H772" s="7" t="str">
        <f>IF(INDEX(Banco!$H:$H,ROW())="","",INDEX(Banco!$H:$H,ROW()))</f>
        <v/>
      </c>
      <c r="I772" t="str">
        <f t="shared" si="516"/>
        <v/>
      </c>
      <c r="J772" s="10" t="str">
        <f t="shared" si="517"/>
        <v/>
      </c>
      <c r="K772" s="11" t="str">
        <f t="shared" si="518"/>
        <v>—</v>
      </c>
      <c r="L772" t="str">
        <f t="shared" si="519"/>
        <v/>
      </c>
      <c r="M772" s="11" t="str">
        <f t="shared" si="520"/>
        <v>—</v>
      </c>
      <c r="N772" t="str">
        <f t="shared" si="521"/>
        <v/>
      </c>
      <c r="O772" s="11" t="str">
        <f t="shared" si="522"/>
        <v>—</v>
      </c>
      <c r="P772" t="str">
        <f t="shared" si="523"/>
        <v/>
      </c>
      <c r="Q772" s="11" t="str">
        <f t="shared" si="524"/>
        <v>—</v>
      </c>
      <c r="R772" t="str">
        <f t="shared" si="525"/>
        <v/>
      </c>
      <c r="S772" t="str">
        <f t="shared" si="526"/>
        <v/>
      </c>
      <c r="T772" t="str">
        <f t="shared" si="527"/>
        <v/>
      </c>
      <c r="U772" t="str">
        <f t="shared" si="528"/>
        <v/>
      </c>
      <c r="V772" t="str">
        <f t="shared" si="529"/>
        <v/>
      </c>
      <c r="W772" t="str">
        <f t="shared" si="530"/>
        <v/>
      </c>
      <c r="X772" t="str">
        <f t="shared" si="531"/>
        <v/>
      </c>
      <c r="Y772" t="str">
        <f t="shared" si="532"/>
        <v/>
      </c>
      <c r="Z772" t="str">
        <f t="shared" si="533"/>
        <v/>
      </c>
      <c r="AA772" t="str">
        <f t="shared" si="534"/>
        <v/>
      </c>
      <c r="AB772" t="str">
        <f t="shared" si="535"/>
        <v/>
      </c>
      <c r="AC772" t="str">
        <f t="shared" si="536"/>
        <v/>
      </c>
      <c r="AD772" t="str">
        <f t="shared" si="537"/>
        <v/>
      </c>
      <c r="AE772" t="str">
        <f t="shared" si="538"/>
        <v/>
      </c>
      <c r="AF772" t="str">
        <f t="shared" si="539"/>
        <v/>
      </c>
      <c r="AG772" t="str">
        <f t="shared" si="540"/>
        <v/>
      </c>
      <c r="AH772" t="str">
        <f t="shared" si="541"/>
        <v/>
      </c>
      <c r="AI772" t="str">
        <f t="shared" si="542"/>
        <v/>
      </c>
      <c r="AJ772" t="str">
        <f t="shared" si="543"/>
        <v/>
      </c>
      <c r="AK772" t="str">
        <f t="shared" si="544"/>
        <v/>
      </c>
      <c r="AL772" t="str">
        <f t="shared" si="545"/>
        <v/>
      </c>
      <c r="AM772" t="str">
        <f t="shared" si="546"/>
        <v/>
      </c>
      <c r="AN772" t="str">
        <f t="shared" si="547"/>
        <v/>
      </c>
      <c r="AO772" t="str">
        <f t="shared" si="548"/>
        <v/>
      </c>
      <c r="AP772" t="str">
        <f t="shared" si="549"/>
        <v/>
      </c>
      <c r="AQ772" t="str">
        <f t="shared" si="550"/>
        <v/>
      </c>
      <c r="AR772" t="str">
        <f t="shared" si="551"/>
        <v/>
      </c>
      <c r="AS772" t="str">
        <f t="shared" si="552"/>
        <v/>
      </c>
      <c r="AT772" t="str">
        <f t="shared" si="553"/>
        <v/>
      </c>
      <c r="AU772" t="str">
        <f t="shared" si="554"/>
        <v/>
      </c>
      <c r="AV772" t="str">
        <f t="shared" si="555"/>
        <v/>
      </c>
      <c r="AW772" t="str">
        <f t="shared" si="556"/>
        <v/>
      </c>
      <c r="AX772" t="str">
        <f t="shared" si="557"/>
        <v/>
      </c>
      <c r="AY772" t="str">
        <f t="shared" si="558"/>
        <v/>
      </c>
      <c r="AZ772" t="str">
        <f>IF(OR($A772="",$A772&lt;&gt;Ficha!$C$4),"",COUNTIF($A$2:$A772,Ficha!$C$4))</f>
        <v/>
      </c>
    </row>
    <row r="773" spans="1:52">
      <c r="A773" s="7" t="str">
        <f>IF(INDEX(Banco!$A:$A,ROW())="","",INDEX(Banco!$A:$A,ROW()))</f>
        <v/>
      </c>
      <c r="B773" s="7" t="str">
        <f>IF(INDEX(Banco!$B:$B,ROW())="","",INDEX(Banco!$B:$B,ROW()))</f>
        <v/>
      </c>
      <c r="C773" s="7" t="str">
        <f>IF(INDEX(Banco!$C:$C,ROW())="","",INDEX(Banco!$C:$C,ROW()))</f>
        <v/>
      </c>
      <c r="D773" s="8" t="str">
        <f>IF(INDEX(Banco!$D:$D,ROW())="","",INDEX(Banco!$D:$D,ROW()))</f>
        <v/>
      </c>
      <c r="E773" s="8" t="str">
        <f>IF(INDEX(Banco!$E:$E,ROW())="","",INDEX(Banco!$E:$E,ROW()))</f>
        <v/>
      </c>
      <c r="F773" s="9" t="str">
        <f>IF(INDEX(Banco!$F:$F,ROW())="","",INDEX(Banco!$F:$F,ROW()))</f>
        <v/>
      </c>
      <c r="G773" s="9" t="str">
        <f>IF(INDEX(Banco!$G:$G,ROW())="","",INDEX(Banco!$G:$G,ROW()))</f>
        <v/>
      </c>
      <c r="H773" s="7" t="str">
        <f>IF(INDEX(Banco!$H:$H,ROW())="","",INDEX(Banco!$H:$H,ROW()))</f>
        <v/>
      </c>
      <c r="I773" t="str">
        <f t="shared" si="516"/>
        <v/>
      </c>
      <c r="J773" s="10" t="str">
        <f t="shared" si="517"/>
        <v/>
      </c>
      <c r="K773" s="11" t="str">
        <f t="shared" si="518"/>
        <v>—</v>
      </c>
      <c r="L773" t="str">
        <f t="shared" si="519"/>
        <v/>
      </c>
      <c r="M773" s="11" t="str">
        <f t="shared" si="520"/>
        <v>—</v>
      </c>
      <c r="N773" t="str">
        <f t="shared" si="521"/>
        <v/>
      </c>
      <c r="O773" s="11" t="str">
        <f t="shared" si="522"/>
        <v>—</v>
      </c>
      <c r="P773" t="str">
        <f t="shared" si="523"/>
        <v/>
      </c>
      <c r="Q773" s="11" t="str">
        <f t="shared" si="524"/>
        <v>—</v>
      </c>
      <c r="R773" t="str">
        <f t="shared" si="525"/>
        <v/>
      </c>
      <c r="S773" t="str">
        <f t="shared" si="526"/>
        <v/>
      </c>
      <c r="T773" t="str">
        <f t="shared" si="527"/>
        <v/>
      </c>
      <c r="U773" t="str">
        <f t="shared" si="528"/>
        <v/>
      </c>
      <c r="V773" t="str">
        <f t="shared" si="529"/>
        <v/>
      </c>
      <c r="W773" t="str">
        <f t="shared" si="530"/>
        <v/>
      </c>
      <c r="X773" t="str">
        <f t="shared" si="531"/>
        <v/>
      </c>
      <c r="Y773" t="str">
        <f t="shared" si="532"/>
        <v/>
      </c>
      <c r="Z773" t="str">
        <f t="shared" si="533"/>
        <v/>
      </c>
      <c r="AA773" t="str">
        <f t="shared" si="534"/>
        <v/>
      </c>
      <c r="AB773" t="str">
        <f t="shared" si="535"/>
        <v/>
      </c>
      <c r="AC773" t="str">
        <f t="shared" si="536"/>
        <v/>
      </c>
      <c r="AD773" t="str">
        <f t="shared" si="537"/>
        <v/>
      </c>
      <c r="AE773" t="str">
        <f t="shared" si="538"/>
        <v/>
      </c>
      <c r="AF773" t="str">
        <f t="shared" si="539"/>
        <v/>
      </c>
      <c r="AG773" t="str">
        <f t="shared" si="540"/>
        <v/>
      </c>
      <c r="AH773" t="str">
        <f t="shared" si="541"/>
        <v/>
      </c>
      <c r="AI773" t="str">
        <f t="shared" si="542"/>
        <v/>
      </c>
      <c r="AJ773" t="str">
        <f t="shared" si="543"/>
        <v/>
      </c>
      <c r="AK773" t="str">
        <f t="shared" si="544"/>
        <v/>
      </c>
      <c r="AL773" t="str">
        <f t="shared" si="545"/>
        <v/>
      </c>
      <c r="AM773" t="str">
        <f t="shared" si="546"/>
        <v/>
      </c>
      <c r="AN773" t="str">
        <f t="shared" si="547"/>
        <v/>
      </c>
      <c r="AO773" t="str">
        <f t="shared" si="548"/>
        <v/>
      </c>
      <c r="AP773" t="str">
        <f t="shared" si="549"/>
        <v/>
      </c>
      <c r="AQ773" t="str">
        <f t="shared" si="550"/>
        <v/>
      </c>
      <c r="AR773" t="str">
        <f t="shared" si="551"/>
        <v/>
      </c>
      <c r="AS773" t="str">
        <f t="shared" si="552"/>
        <v/>
      </c>
      <c r="AT773" t="str">
        <f t="shared" si="553"/>
        <v/>
      </c>
      <c r="AU773" t="str">
        <f t="shared" si="554"/>
        <v/>
      </c>
      <c r="AV773" t="str">
        <f t="shared" si="555"/>
        <v/>
      </c>
      <c r="AW773" t="str">
        <f t="shared" si="556"/>
        <v/>
      </c>
      <c r="AX773" t="str">
        <f t="shared" si="557"/>
        <v/>
      </c>
      <c r="AY773" t="str">
        <f t="shared" si="558"/>
        <v/>
      </c>
      <c r="AZ773" t="str">
        <f>IF(OR($A773="",$A773&lt;&gt;Ficha!$C$4),"",COUNTIF($A$2:$A773,Ficha!$C$4))</f>
        <v/>
      </c>
    </row>
    <row r="774" spans="1:52">
      <c r="A774" s="7" t="str">
        <f>IF(INDEX(Banco!$A:$A,ROW())="","",INDEX(Banco!$A:$A,ROW()))</f>
        <v/>
      </c>
      <c r="B774" s="7" t="str">
        <f>IF(INDEX(Banco!$B:$B,ROW())="","",INDEX(Banco!$B:$B,ROW()))</f>
        <v/>
      </c>
      <c r="C774" s="7" t="str">
        <f>IF(INDEX(Banco!$C:$C,ROW())="","",INDEX(Banco!$C:$C,ROW()))</f>
        <v/>
      </c>
      <c r="D774" s="8" t="str">
        <f>IF(INDEX(Banco!$D:$D,ROW())="","",INDEX(Banco!$D:$D,ROW()))</f>
        <v/>
      </c>
      <c r="E774" s="8" t="str">
        <f>IF(INDEX(Banco!$E:$E,ROW())="","",INDEX(Banco!$E:$E,ROW()))</f>
        <v/>
      </c>
      <c r="F774" s="9" t="str">
        <f>IF(INDEX(Banco!$F:$F,ROW())="","",INDEX(Banco!$F:$F,ROW()))</f>
        <v/>
      </c>
      <c r="G774" s="9" t="str">
        <f>IF(INDEX(Banco!$G:$G,ROW())="","",INDEX(Banco!$G:$G,ROW()))</f>
        <v/>
      </c>
      <c r="H774" s="7" t="str">
        <f>IF(INDEX(Banco!$H:$H,ROW())="","",INDEX(Banco!$H:$H,ROW()))</f>
        <v/>
      </c>
      <c r="I774" t="str">
        <f t="shared" si="516"/>
        <v/>
      </c>
      <c r="J774" s="10" t="str">
        <f t="shared" si="517"/>
        <v/>
      </c>
      <c r="K774" s="11" t="str">
        <f t="shared" si="518"/>
        <v>—</v>
      </c>
      <c r="L774" t="str">
        <f t="shared" si="519"/>
        <v/>
      </c>
      <c r="M774" s="11" t="str">
        <f t="shared" si="520"/>
        <v>—</v>
      </c>
      <c r="N774" t="str">
        <f t="shared" si="521"/>
        <v/>
      </c>
      <c r="O774" s="11" t="str">
        <f t="shared" si="522"/>
        <v>—</v>
      </c>
      <c r="P774" t="str">
        <f t="shared" si="523"/>
        <v/>
      </c>
      <c r="Q774" s="11" t="str">
        <f t="shared" si="524"/>
        <v>—</v>
      </c>
      <c r="R774" t="str">
        <f t="shared" si="525"/>
        <v/>
      </c>
      <c r="S774" t="str">
        <f t="shared" si="526"/>
        <v/>
      </c>
      <c r="T774" t="str">
        <f t="shared" si="527"/>
        <v/>
      </c>
      <c r="U774" t="str">
        <f t="shared" si="528"/>
        <v/>
      </c>
      <c r="V774" t="str">
        <f t="shared" si="529"/>
        <v/>
      </c>
      <c r="W774" t="str">
        <f t="shared" si="530"/>
        <v/>
      </c>
      <c r="X774" t="str">
        <f t="shared" si="531"/>
        <v/>
      </c>
      <c r="Y774" t="str">
        <f t="shared" si="532"/>
        <v/>
      </c>
      <c r="Z774" t="str">
        <f t="shared" si="533"/>
        <v/>
      </c>
      <c r="AA774" t="str">
        <f t="shared" si="534"/>
        <v/>
      </c>
      <c r="AB774" t="str">
        <f t="shared" si="535"/>
        <v/>
      </c>
      <c r="AC774" t="str">
        <f t="shared" si="536"/>
        <v/>
      </c>
      <c r="AD774" t="str">
        <f t="shared" si="537"/>
        <v/>
      </c>
      <c r="AE774" t="str">
        <f t="shared" si="538"/>
        <v/>
      </c>
      <c r="AF774" t="str">
        <f t="shared" si="539"/>
        <v/>
      </c>
      <c r="AG774" t="str">
        <f t="shared" si="540"/>
        <v/>
      </c>
      <c r="AH774" t="str">
        <f t="shared" si="541"/>
        <v/>
      </c>
      <c r="AI774" t="str">
        <f t="shared" si="542"/>
        <v/>
      </c>
      <c r="AJ774" t="str">
        <f t="shared" si="543"/>
        <v/>
      </c>
      <c r="AK774" t="str">
        <f t="shared" si="544"/>
        <v/>
      </c>
      <c r="AL774" t="str">
        <f t="shared" si="545"/>
        <v/>
      </c>
      <c r="AM774" t="str">
        <f t="shared" si="546"/>
        <v/>
      </c>
      <c r="AN774" t="str">
        <f t="shared" si="547"/>
        <v/>
      </c>
      <c r="AO774" t="str">
        <f t="shared" si="548"/>
        <v/>
      </c>
      <c r="AP774" t="str">
        <f t="shared" si="549"/>
        <v/>
      </c>
      <c r="AQ774" t="str">
        <f t="shared" si="550"/>
        <v/>
      </c>
      <c r="AR774" t="str">
        <f t="shared" si="551"/>
        <v/>
      </c>
      <c r="AS774" t="str">
        <f t="shared" si="552"/>
        <v/>
      </c>
      <c r="AT774" t="str">
        <f t="shared" si="553"/>
        <v/>
      </c>
      <c r="AU774" t="str">
        <f t="shared" si="554"/>
        <v/>
      </c>
      <c r="AV774" t="str">
        <f t="shared" si="555"/>
        <v/>
      </c>
      <c r="AW774" t="str">
        <f t="shared" si="556"/>
        <v/>
      </c>
      <c r="AX774" t="str">
        <f t="shared" si="557"/>
        <v/>
      </c>
      <c r="AY774" t="str">
        <f t="shared" si="558"/>
        <v/>
      </c>
      <c r="AZ774" t="str">
        <f>IF(OR($A774="",$A774&lt;&gt;Ficha!$C$4),"",COUNTIF($A$2:$A774,Ficha!$C$4))</f>
        <v/>
      </c>
    </row>
    <row r="775" spans="1:52">
      <c r="A775" s="7" t="str">
        <f>IF(INDEX(Banco!$A:$A,ROW())="","",INDEX(Banco!$A:$A,ROW()))</f>
        <v/>
      </c>
      <c r="B775" s="7" t="str">
        <f>IF(INDEX(Banco!$B:$B,ROW())="","",INDEX(Banco!$B:$B,ROW()))</f>
        <v/>
      </c>
      <c r="C775" s="7" t="str">
        <f>IF(INDEX(Banco!$C:$C,ROW())="","",INDEX(Banco!$C:$C,ROW()))</f>
        <v/>
      </c>
      <c r="D775" s="8" t="str">
        <f>IF(INDEX(Banco!$D:$D,ROW())="","",INDEX(Banco!$D:$D,ROW()))</f>
        <v/>
      </c>
      <c r="E775" s="8" t="str">
        <f>IF(INDEX(Banco!$E:$E,ROW())="","",INDEX(Banco!$E:$E,ROW()))</f>
        <v/>
      </c>
      <c r="F775" s="9" t="str">
        <f>IF(INDEX(Banco!$F:$F,ROW())="","",INDEX(Banco!$F:$F,ROW()))</f>
        <v/>
      </c>
      <c r="G775" s="9" t="str">
        <f>IF(INDEX(Banco!$G:$G,ROW())="","",INDEX(Banco!$G:$G,ROW()))</f>
        <v/>
      </c>
      <c r="H775" s="7" t="str">
        <f>IF(INDEX(Banco!$H:$H,ROW())="","",INDEX(Banco!$H:$H,ROW()))</f>
        <v/>
      </c>
      <c r="I775" t="str">
        <f t="shared" si="516"/>
        <v/>
      </c>
      <c r="J775" s="10" t="str">
        <f t="shared" si="517"/>
        <v/>
      </c>
      <c r="K775" s="11" t="str">
        <f t="shared" si="518"/>
        <v>—</v>
      </c>
      <c r="L775" t="str">
        <f t="shared" si="519"/>
        <v/>
      </c>
      <c r="M775" s="11" t="str">
        <f t="shared" si="520"/>
        <v>—</v>
      </c>
      <c r="N775" t="str">
        <f t="shared" si="521"/>
        <v/>
      </c>
      <c r="O775" s="11" t="str">
        <f t="shared" si="522"/>
        <v>—</v>
      </c>
      <c r="P775" t="str">
        <f t="shared" si="523"/>
        <v/>
      </c>
      <c r="Q775" s="11" t="str">
        <f t="shared" si="524"/>
        <v>—</v>
      </c>
      <c r="R775" t="str">
        <f t="shared" si="525"/>
        <v/>
      </c>
      <c r="S775" t="str">
        <f t="shared" si="526"/>
        <v/>
      </c>
      <c r="T775" t="str">
        <f t="shared" si="527"/>
        <v/>
      </c>
      <c r="U775" t="str">
        <f t="shared" si="528"/>
        <v/>
      </c>
      <c r="V775" t="str">
        <f t="shared" si="529"/>
        <v/>
      </c>
      <c r="W775" t="str">
        <f t="shared" si="530"/>
        <v/>
      </c>
      <c r="X775" t="str">
        <f t="shared" si="531"/>
        <v/>
      </c>
      <c r="Y775" t="str">
        <f t="shared" si="532"/>
        <v/>
      </c>
      <c r="Z775" t="str">
        <f t="shared" si="533"/>
        <v/>
      </c>
      <c r="AA775" t="str">
        <f t="shared" si="534"/>
        <v/>
      </c>
      <c r="AB775" t="str">
        <f t="shared" si="535"/>
        <v/>
      </c>
      <c r="AC775" t="str">
        <f t="shared" si="536"/>
        <v/>
      </c>
      <c r="AD775" t="str">
        <f t="shared" si="537"/>
        <v/>
      </c>
      <c r="AE775" t="str">
        <f t="shared" si="538"/>
        <v/>
      </c>
      <c r="AF775" t="str">
        <f t="shared" si="539"/>
        <v/>
      </c>
      <c r="AG775" t="str">
        <f t="shared" si="540"/>
        <v/>
      </c>
      <c r="AH775" t="str">
        <f t="shared" si="541"/>
        <v/>
      </c>
      <c r="AI775" t="str">
        <f t="shared" si="542"/>
        <v/>
      </c>
      <c r="AJ775" t="str">
        <f t="shared" si="543"/>
        <v/>
      </c>
      <c r="AK775" t="str">
        <f t="shared" si="544"/>
        <v/>
      </c>
      <c r="AL775" t="str">
        <f t="shared" si="545"/>
        <v/>
      </c>
      <c r="AM775" t="str">
        <f t="shared" si="546"/>
        <v/>
      </c>
      <c r="AN775" t="str">
        <f t="shared" si="547"/>
        <v/>
      </c>
      <c r="AO775" t="str">
        <f t="shared" si="548"/>
        <v/>
      </c>
      <c r="AP775" t="str">
        <f t="shared" si="549"/>
        <v/>
      </c>
      <c r="AQ775" t="str">
        <f t="shared" si="550"/>
        <v/>
      </c>
      <c r="AR775" t="str">
        <f t="shared" si="551"/>
        <v/>
      </c>
      <c r="AS775" t="str">
        <f t="shared" si="552"/>
        <v/>
      </c>
      <c r="AT775" t="str">
        <f t="shared" si="553"/>
        <v/>
      </c>
      <c r="AU775" t="str">
        <f t="shared" si="554"/>
        <v/>
      </c>
      <c r="AV775" t="str">
        <f t="shared" si="555"/>
        <v/>
      </c>
      <c r="AW775" t="str">
        <f t="shared" si="556"/>
        <v/>
      </c>
      <c r="AX775" t="str">
        <f t="shared" si="557"/>
        <v/>
      </c>
      <c r="AY775" t="str">
        <f t="shared" si="558"/>
        <v/>
      </c>
      <c r="AZ775" t="str">
        <f>IF(OR($A775="",$A775&lt;&gt;Ficha!$C$4),"",COUNTIF($A$2:$A775,Ficha!$C$4))</f>
        <v/>
      </c>
    </row>
    <row r="776" spans="1:52">
      <c r="A776" s="7" t="str">
        <f>IF(INDEX(Banco!$A:$A,ROW())="","",INDEX(Banco!$A:$A,ROW()))</f>
        <v/>
      </c>
      <c r="B776" s="7" t="str">
        <f>IF(INDEX(Banco!$B:$B,ROW())="","",INDEX(Banco!$B:$B,ROW()))</f>
        <v/>
      </c>
      <c r="C776" s="7" t="str">
        <f>IF(INDEX(Banco!$C:$C,ROW())="","",INDEX(Banco!$C:$C,ROW()))</f>
        <v/>
      </c>
      <c r="D776" s="8" t="str">
        <f>IF(INDEX(Banco!$D:$D,ROW())="","",INDEX(Banco!$D:$D,ROW()))</f>
        <v/>
      </c>
      <c r="E776" s="8" t="str">
        <f>IF(INDEX(Banco!$E:$E,ROW())="","",INDEX(Banco!$E:$E,ROW()))</f>
        <v/>
      </c>
      <c r="F776" s="9" t="str">
        <f>IF(INDEX(Banco!$F:$F,ROW())="","",INDEX(Banco!$F:$F,ROW()))</f>
        <v/>
      </c>
      <c r="G776" s="9" t="str">
        <f>IF(INDEX(Banco!$G:$G,ROW())="","",INDEX(Banco!$G:$G,ROW()))</f>
        <v/>
      </c>
      <c r="H776" s="7" t="str">
        <f>IF(INDEX(Banco!$H:$H,ROW())="","",INDEX(Banco!$H:$H,ROW()))</f>
        <v/>
      </c>
      <c r="I776" t="str">
        <f t="shared" si="516"/>
        <v/>
      </c>
      <c r="J776" s="10" t="str">
        <f t="shared" si="517"/>
        <v/>
      </c>
      <c r="K776" s="11" t="str">
        <f t="shared" si="518"/>
        <v>—</v>
      </c>
      <c r="L776" t="str">
        <f t="shared" si="519"/>
        <v/>
      </c>
      <c r="M776" s="11" t="str">
        <f t="shared" si="520"/>
        <v>—</v>
      </c>
      <c r="N776" t="str">
        <f t="shared" si="521"/>
        <v/>
      </c>
      <c r="O776" s="11" t="str">
        <f t="shared" si="522"/>
        <v>—</v>
      </c>
      <c r="P776" t="str">
        <f t="shared" si="523"/>
        <v/>
      </c>
      <c r="Q776" s="11" t="str">
        <f t="shared" si="524"/>
        <v>—</v>
      </c>
      <c r="R776" t="str">
        <f t="shared" si="525"/>
        <v/>
      </c>
      <c r="S776" t="str">
        <f t="shared" si="526"/>
        <v/>
      </c>
      <c r="T776" t="str">
        <f t="shared" si="527"/>
        <v/>
      </c>
      <c r="U776" t="str">
        <f t="shared" si="528"/>
        <v/>
      </c>
      <c r="V776" t="str">
        <f t="shared" si="529"/>
        <v/>
      </c>
      <c r="W776" t="str">
        <f t="shared" si="530"/>
        <v/>
      </c>
      <c r="X776" t="str">
        <f t="shared" si="531"/>
        <v/>
      </c>
      <c r="Y776" t="str">
        <f t="shared" si="532"/>
        <v/>
      </c>
      <c r="Z776" t="str">
        <f t="shared" si="533"/>
        <v/>
      </c>
      <c r="AA776" t="str">
        <f t="shared" si="534"/>
        <v/>
      </c>
      <c r="AB776" t="str">
        <f t="shared" si="535"/>
        <v/>
      </c>
      <c r="AC776" t="str">
        <f t="shared" si="536"/>
        <v/>
      </c>
      <c r="AD776" t="str">
        <f t="shared" si="537"/>
        <v/>
      </c>
      <c r="AE776" t="str">
        <f t="shared" si="538"/>
        <v/>
      </c>
      <c r="AF776" t="str">
        <f t="shared" si="539"/>
        <v/>
      </c>
      <c r="AG776" t="str">
        <f t="shared" si="540"/>
        <v/>
      </c>
      <c r="AH776" t="str">
        <f t="shared" si="541"/>
        <v/>
      </c>
      <c r="AI776" t="str">
        <f t="shared" si="542"/>
        <v/>
      </c>
      <c r="AJ776" t="str">
        <f t="shared" si="543"/>
        <v/>
      </c>
      <c r="AK776" t="str">
        <f t="shared" si="544"/>
        <v/>
      </c>
      <c r="AL776" t="str">
        <f t="shared" si="545"/>
        <v/>
      </c>
      <c r="AM776" t="str">
        <f t="shared" si="546"/>
        <v/>
      </c>
      <c r="AN776" t="str">
        <f t="shared" si="547"/>
        <v/>
      </c>
      <c r="AO776" t="str">
        <f t="shared" si="548"/>
        <v/>
      </c>
      <c r="AP776" t="str">
        <f t="shared" si="549"/>
        <v/>
      </c>
      <c r="AQ776" t="str">
        <f t="shared" si="550"/>
        <v/>
      </c>
      <c r="AR776" t="str">
        <f t="shared" si="551"/>
        <v/>
      </c>
      <c r="AS776" t="str">
        <f t="shared" si="552"/>
        <v/>
      </c>
      <c r="AT776" t="str">
        <f t="shared" si="553"/>
        <v/>
      </c>
      <c r="AU776" t="str">
        <f t="shared" si="554"/>
        <v/>
      </c>
      <c r="AV776" t="str">
        <f t="shared" si="555"/>
        <v/>
      </c>
      <c r="AW776" t="str">
        <f t="shared" si="556"/>
        <v/>
      </c>
      <c r="AX776" t="str">
        <f t="shared" si="557"/>
        <v/>
      </c>
      <c r="AY776" t="str">
        <f t="shared" si="558"/>
        <v/>
      </c>
      <c r="AZ776" t="str">
        <f>IF(OR($A776="",$A776&lt;&gt;Ficha!$C$4),"",COUNTIF($A$2:$A776,Ficha!$C$4))</f>
        <v/>
      </c>
    </row>
    <row r="777" spans="1:52">
      <c r="A777" s="7" t="str">
        <f>IF(INDEX(Banco!$A:$A,ROW())="","",INDEX(Banco!$A:$A,ROW()))</f>
        <v/>
      </c>
      <c r="B777" s="7" t="str">
        <f>IF(INDEX(Banco!$B:$B,ROW())="","",INDEX(Banco!$B:$B,ROW()))</f>
        <v/>
      </c>
      <c r="C777" s="7" t="str">
        <f>IF(INDEX(Banco!$C:$C,ROW())="","",INDEX(Banco!$C:$C,ROW()))</f>
        <v/>
      </c>
      <c r="D777" s="8" t="str">
        <f>IF(INDEX(Banco!$D:$D,ROW())="","",INDEX(Banco!$D:$D,ROW()))</f>
        <v/>
      </c>
      <c r="E777" s="8" t="str">
        <f>IF(INDEX(Banco!$E:$E,ROW())="","",INDEX(Banco!$E:$E,ROW()))</f>
        <v/>
      </c>
      <c r="F777" s="9" t="str">
        <f>IF(INDEX(Banco!$F:$F,ROW())="","",INDEX(Banco!$F:$F,ROW()))</f>
        <v/>
      </c>
      <c r="G777" s="9" t="str">
        <f>IF(INDEX(Banco!$G:$G,ROW())="","",INDEX(Banco!$G:$G,ROW()))</f>
        <v/>
      </c>
      <c r="H777" s="7" t="str">
        <f>IF(INDEX(Banco!$H:$H,ROW())="","",INDEX(Banco!$H:$H,ROW()))</f>
        <v/>
      </c>
      <c r="I777" t="str">
        <f t="shared" si="516"/>
        <v/>
      </c>
      <c r="J777" s="10" t="str">
        <f t="shared" si="517"/>
        <v/>
      </c>
      <c r="K777" s="11" t="str">
        <f t="shared" si="518"/>
        <v>—</v>
      </c>
      <c r="L777" t="str">
        <f t="shared" si="519"/>
        <v/>
      </c>
      <c r="M777" s="11" t="str">
        <f t="shared" si="520"/>
        <v>—</v>
      </c>
      <c r="N777" t="str">
        <f t="shared" si="521"/>
        <v/>
      </c>
      <c r="O777" s="11" t="str">
        <f t="shared" si="522"/>
        <v>—</v>
      </c>
      <c r="P777" t="str">
        <f t="shared" si="523"/>
        <v/>
      </c>
      <c r="Q777" s="11" t="str">
        <f t="shared" si="524"/>
        <v>—</v>
      </c>
      <c r="R777" t="str">
        <f t="shared" si="525"/>
        <v/>
      </c>
      <c r="S777" t="str">
        <f t="shared" si="526"/>
        <v/>
      </c>
      <c r="T777" t="str">
        <f t="shared" si="527"/>
        <v/>
      </c>
      <c r="U777" t="str">
        <f t="shared" si="528"/>
        <v/>
      </c>
      <c r="V777" t="str">
        <f t="shared" si="529"/>
        <v/>
      </c>
      <c r="W777" t="str">
        <f t="shared" si="530"/>
        <v/>
      </c>
      <c r="X777" t="str">
        <f t="shared" si="531"/>
        <v/>
      </c>
      <c r="Y777" t="str">
        <f t="shared" si="532"/>
        <v/>
      </c>
      <c r="Z777" t="str">
        <f t="shared" si="533"/>
        <v/>
      </c>
      <c r="AA777" t="str">
        <f t="shared" si="534"/>
        <v/>
      </c>
      <c r="AB777" t="str">
        <f t="shared" si="535"/>
        <v/>
      </c>
      <c r="AC777" t="str">
        <f t="shared" si="536"/>
        <v/>
      </c>
      <c r="AD777" t="str">
        <f t="shared" si="537"/>
        <v/>
      </c>
      <c r="AE777" t="str">
        <f t="shared" si="538"/>
        <v/>
      </c>
      <c r="AF777" t="str">
        <f t="shared" si="539"/>
        <v/>
      </c>
      <c r="AG777" t="str">
        <f t="shared" si="540"/>
        <v/>
      </c>
      <c r="AH777" t="str">
        <f t="shared" si="541"/>
        <v/>
      </c>
      <c r="AI777" t="str">
        <f t="shared" si="542"/>
        <v/>
      </c>
      <c r="AJ777" t="str">
        <f t="shared" si="543"/>
        <v/>
      </c>
      <c r="AK777" t="str">
        <f t="shared" si="544"/>
        <v/>
      </c>
      <c r="AL777" t="str">
        <f t="shared" si="545"/>
        <v/>
      </c>
      <c r="AM777" t="str">
        <f t="shared" si="546"/>
        <v/>
      </c>
      <c r="AN777" t="str">
        <f t="shared" si="547"/>
        <v/>
      </c>
      <c r="AO777" t="str">
        <f t="shared" si="548"/>
        <v/>
      </c>
      <c r="AP777" t="str">
        <f t="shared" si="549"/>
        <v/>
      </c>
      <c r="AQ777" t="str">
        <f t="shared" si="550"/>
        <v/>
      </c>
      <c r="AR777" t="str">
        <f t="shared" si="551"/>
        <v/>
      </c>
      <c r="AS777" t="str">
        <f t="shared" si="552"/>
        <v/>
      </c>
      <c r="AT777" t="str">
        <f t="shared" si="553"/>
        <v/>
      </c>
      <c r="AU777" t="str">
        <f t="shared" si="554"/>
        <v/>
      </c>
      <c r="AV777" t="str">
        <f t="shared" si="555"/>
        <v/>
      </c>
      <c r="AW777" t="str">
        <f t="shared" si="556"/>
        <v/>
      </c>
      <c r="AX777" t="str">
        <f t="shared" si="557"/>
        <v/>
      </c>
      <c r="AY777" t="str">
        <f t="shared" si="558"/>
        <v/>
      </c>
      <c r="AZ777" t="str">
        <f>IF(OR($A777="",$A777&lt;&gt;Ficha!$C$4),"",COUNTIF($A$2:$A777,Ficha!$C$4))</f>
        <v/>
      </c>
    </row>
    <row r="778" spans="1:52">
      <c r="A778" s="7" t="str">
        <f>IF(INDEX(Banco!$A:$A,ROW())="","",INDEX(Banco!$A:$A,ROW()))</f>
        <v/>
      </c>
      <c r="B778" s="7" t="str">
        <f>IF(INDEX(Banco!$B:$B,ROW())="","",INDEX(Banco!$B:$B,ROW()))</f>
        <v/>
      </c>
      <c r="C778" s="7" t="str">
        <f>IF(INDEX(Banco!$C:$C,ROW())="","",INDEX(Banco!$C:$C,ROW()))</f>
        <v/>
      </c>
      <c r="D778" s="8" t="str">
        <f>IF(INDEX(Banco!$D:$D,ROW())="","",INDEX(Banco!$D:$D,ROW()))</f>
        <v/>
      </c>
      <c r="E778" s="8" t="str">
        <f>IF(INDEX(Banco!$E:$E,ROW())="","",INDEX(Banco!$E:$E,ROW()))</f>
        <v/>
      </c>
      <c r="F778" s="9" t="str">
        <f>IF(INDEX(Banco!$F:$F,ROW())="","",INDEX(Banco!$F:$F,ROW()))</f>
        <v/>
      </c>
      <c r="G778" s="9" t="str">
        <f>IF(INDEX(Banco!$G:$G,ROW())="","",INDEX(Banco!$G:$G,ROW()))</f>
        <v/>
      </c>
      <c r="H778" s="7" t="str">
        <f>IF(INDEX(Banco!$H:$H,ROW())="","",INDEX(Banco!$H:$H,ROW()))</f>
        <v/>
      </c>
      <c r="I778" t="str">
        <f t="shared" si="516"/>
        <v/>
      </c>
      <c r="J778" s="10" t="str">
        <f t="shared" si="517"/>
        <v/>
      </c>
      <c r="K778" s="11" t="str">
        <f t="shared" si="518"/>
        <v>—</v>
      </c>
      <c r="L778" t="str">
        <f t="shared" si="519"/>
        <v/>
      </c>
      <c r="M778" s="11" t="str">
        <f t="shared" si="520"/>
        <v>—</v>
      </c>
      <c r="N778" t="str">
        <f t="shared" si="521"/>
        <v/>
      </c>
      <c r="O778" s="11" t="str">
        <f t="shared" si="522"/>
        <v>—</v>
      </c>
      <c r="P778" t="str">
        <f t="shared" si="523"/>
        <v/>
      </c>
      <c r="Q778" s="11" t="str">
        <f t="shared" si="524"/>
        <v>—</v>
      </c>
      <c r="R778" t="str">
        <f t="shared" si="525"/>
        <v/>
      </c>
      <c r="S778" t="str">
        <f t="shared" si="526"/>
        <v/>
      </c>
      <c r="T778" t="str">
        <f t="shared" si="527"/>
        <v/>
      </c>
      <c r="U778" t="str">
        <f t="shared" si="528"/>
        <v/>
      </c>
      <c r="V778" t="str">
        <f t="shared" si="529"/>
        <v/>
      </c>
      <c r="W778" t="str">
        <f t="shared" si="530"/>
        <v/>
      </c>
      <c r="X778" t="str">
        <f t="shared" si="531"/>
        <v/>
      </c>
      <c r="Y778" t="str">
        <f t="shared" si="532"/>
        <v/>
      </c>
      <c r="Z778" t="str">
        <f t="shared" si="533"/>
        <v/>
      </c>
      <c r="AA778" t="str">
        <f t="shared" si="534"/>
        <v/>
      </c>
      <c r="AB778" t="str">
        <f t="shared" si="535"/>
        <v/>
      </c>
      <c r="AC778" t="str">
        <f t="shared" si="536"/>
        <v/>
      </c>
      <c r="AD778" t="str">
        <f t="shared" si="537"/>
        <v/>
      </c>
      <c r="AE778" t="str">
        <f t="shared" si="538"/>
        <v/>
      </c>
      <c r="AF778" t="str">
        <f t="shared" si="539"/>
        <v/>
      </c>
      <c r="AG778" t="str">
        <f t="shared" si="540"/>
        <v/>
      </c>
      <c r="AH778" t="str">
        <f t="shared" si="541"/>
        <v/>
      </c>
      <c r="AI778" t="str">
        <f t="shared" si="542"/>
        <v/>
      </c>
      <c r="AJ778" t="str">
        <f t="shared" si="543"/>
        <v/>
      </c>
      <c r="AK778" t="str">
        <f t="shared" si="544"/>
        <v/>
      </c>
      <c r="AL778" t="str">
        <f t="shared" si="545"/>
        <v/>
      </c>
      <c r="AM778" t="str">
        <f t="shared" si="546"/>
        <v/>
      </c>
      <c r="AN778" t="str">
        <f t="shared" si="547"/>
        <v/>
      </c>
      <c r="AO778" t="str">
        <f t="shared" si="548"/>
        <v/>
      </c>
      <c r="AP778" t="str">
        <f t="shared" si="549"/>
        <v/>
      </c>
      <c r="AQ778" t="str">
        <f t="shared" si="550"/>
        <v/>
      </c>
      <c r="AR778" t="str">
        <f t="shared" si="551"/>
        <v/>
      </c>
      <c r="AS778" t="str">
        <f t="shared" si="552"/>
        <v/>
      </c>
      <c r="AT778" t="str">
        <f t="shared" si="553"/>
        <v/>
      </c>
      <c r="AU778" t="str">
        <f t="shared" si="554"/>
        <v/>
      </c>
      <c r="AV778" t="str">
        <f t="shared" si="555"/>
        <v/>
      </c>
      <c r="AW778" t="str">
        <f t="shared" si="556"/>
        <v/>
      </c>
      <c r="AX778" t="str">
        <f t="shared" si="557"/>
        <v/>
      </c>
      <c r="AY778" t="str">
        <f t="shared" si="558"/>
        <v/>
      </c>
      <c r="AZ778" t="str">
        <f>IF(OR($A778="",$A778&lt;&gt;Ficha!$C$4),"",COUNTIF($A$2:$A778,Ficha!$C$4))</f>
        <v/>
      </c>
    </row>
    <row r="779" spans="1:52">
      <c r="A779" s="7" t="str">
        <f>IF(INDEX(Banco!$A:$A,ROW())="","",INDEX(Banco!$A:$A,ROW()))</f>
        <v/>
      </c>
      <c r="B779" s="7" t="str">
        <f>IF(INDEX(Banco!$B:$B,ROW())="","",INDEX(Banco!$B:$B,ROW()))</f>
        <v/>
      </c>
      <c r="C779" s="7" t="str">
        <f>IF(INDEX(Banco!$C:$C,ROW())="","",INDEX(Banco!$C:$C,ROW()))</f>
        <v/>
      </c>
      <c r="D779" s="8" t="str">
        <f>IF(INDEX(Banco!$D:$D,ROW())="","",INDEX(Banco!$D:$D,ROW()))</f>
        <v/>
      </c>
      <c r="E779" s="8" t="str">
        <f>IF(INDEX(Banco!$E:$E,ROW())="","",INDEX(Banco!$E:$E,ROW()))</f>
        <v/>
      </c>
      <c r="F779" s="9" t="str">
        <f>IF(INDEX(Banco!$F:$F,ROW())="","",INDEX(Banco!$F:$F,ROW()))</f>
        <v/>
      </c>
      <c r="G779" s="9" t="str">
        <f>IF(INDEX(Banco!$G:$G,ROW())="","",INDEX(Banco!$G:$G,ROW()))</f>
        <v/>
      </c>
      <c r="H779" s="7" t="str">
        <f>IF(INDEX(Banco!$H:$H,ROW())="","",INDEX(Banco!$H:$H,ROW()))</f>
        <v/>
      </c>
      <c r="I779" t="str">
        <f t="shared" si="516"/>
        <v/>
      </c>
      <c r="J779" s="10" t="str">
        <f t="shared" si="517"/>
        <v/>
      </c>
      <c r="K779" s="11" t="str">
        <f t="shared" si="518"/>
        <v>—</v>
      </c>
      <c r="L779" t="str">
        <f t="shared" si="519"/>
        <v/>
      </c>
      <c r="M779" s="11" t="str">
        <f t="shared" si="520"/>
        <v>—</v>
      </c>
      <c r="N779" t="str">
        <f t="shared" si="521"/>
        <v/>
      </c>
      <c r="O779" s="11" t="str">
        <f t="shared" si="522"/>
        <v>—</v>
      </c>
      <c r="P779" t="str">
        <f t="shared" si="523"/>
        <v/>
      </c>
      <c r="Q779" s="11" t="str">
        <f t="shared" si="524"/>
        <v>—</v>
      </c>
      <c r="R779" t="str">
        <f t="shared" si="525"/>
        <v/>
      </c>
      <c r="S779" t="str">
        <f t="shared" si="526"/>
        <v/>
      </c>
      <c r="T779" t="str">
        <f t="shared" si="527"/>
        <v/>
      </c>
      <c r="U779" t="str">
        <f t="shared" si="528"/>
        <v/>
      </c>
      <c r="V779" t="str">
        <f t="shared" si="529"/>
        <v/>
      </c>
      <c r="W779" t="str">
        <f t="shared" si="530"/>
        <v/>
      </c>
      <c r="X779" t="str">
        <f t="shared" si="531"/>
        <v/>
      </c>
      <c r="Y779" t="str">
        <f t="shared" si="532"/>
        <v/>
      </c>
      <c r="Z779" t="str">
        <f t="shared" si="533"/>
        <v/>
      </c>
      <c r="AA779" t="str">
        <f t="shared" si="534"/>
        <v/>
      </c>
      <c r="AB779" t="str">
        <f t="shared" si="535"/>
        <v/>
      </c>
      <c r="AC779" t="str">
        <f t="shared" si="536"/>
        <v/>
      </c>
      <c r="AD779" t="str">
        <f t="shared" si="537"/>
        <v/>
      </c>
      <c r="AE779" t="str">
        <f t="shared" si="538"/>
        <v/>
      </c>
      <c r="AF779" t="str">
        <f t="shared" si="539"/>
        <v/>
      </c>
      <c r="AG779" t="str">
        <f t="shared" si="540"/>
        <v/>
      </c>
      <c r="AH779" t="str">
        <f t="shared" si="541"/>
        <v/>
      </c>
      <c r="AI779" t="str">
        <f t="shared" si="542"/>
        <v/>
      </c>
      <c r="AJ779" t="str">
        <f t="shared" si="543"/>
        <v/>
      </c>
      <c r="AK779" t="str">
        <f t="shared" si="544"/>
        <v/>
      </c>
      <c r="AL779" t="str">
        <f t="shared" si="545"/>
        <v/>
      </c>
      <c r="AM779" t="str">
        <f t="shared" si="546"/>
        <v/>
      </c>
      <c r="AN779" t="str">
        <f t="shared" si="547"/>
        <v/>
      </c>
      <c r="AO779" t="str">
        <f t="shared" si="548"/>
        <v/>
      </c>
      <c r="AP779" t="str">
        <f t="shared" si="549"/>
        <v/>
      </c>
      <c r="AQ779" t="str">
        <f t="shared" si="550"/>
        <v/>
      </c>
      <c r="AR779" t="str">
        <f t="shared" si="551"/>
        <v/>
      </c>
      <c r="AS779" t="str">
        <f t="shared" si="552"/>
        <v/>
      </c>
      <c r="AT779" t="str">
        <f t="shared" si="553"/>
        <v/>
      </c>
      <c r="AU779" t="str">
        <f t="shared" si="554"/>
        <v/>
      </c>
      <c r="AV779" t="str">
        <f t="shared" si="555"/>
        <v/>
      </c>
      <c r="AW779" t="str">
        <f t="shared" si="556"/>
        <v/>
      </c>
      <c r="AX779" t="str">
        <f t="shared" si="557"/>
        <v/>
      </c>
      <c r="AY779" t="str">
        <f t="shared" si="558"/>
        <v/>
      </c>
      <c r="AZ779" t="str">
        <f>IF(OR($A779="",$A779&lt;&gt;Ficha!$C$4),"",COUNTIF($A$2:$A779,Ficha!$C$4))</f>
        <v/>
      </c>
    </row>
    <row r="780" spans="1:52">
      <c r="A780" s="7" t="str">
        <f>IF(INDEX(Banco!$A:$A,ROW())="","",INDEX(Banco!$A:$A,ROW()))</f>
        <v/>
      </c>
      <c r="B780" s="7" t="str">
        <f>IF(INDEX(Banco!$B:$B,ROW())="","",INDEX(Banco!$B:$B,ROW()))</f>
        <v/>
      </c>
      <c r="C780" s="7" t="str">
        <f>IF(INDEX(Banco!$C:$C,ROW())="","",INDEX(Banco!$C:$C,ROW()))</f>
        <v/>
      </c>
      <c r="D780" s="8" t="str">
        <f>IF(INDEX(Banco!$D:$D,ROW())="","",INDEX(Banco!$D:$D,ROW()))</f>
        <v/>
      </c>
      <c r="E780" s="8" t="str">
        <f>IF(INDEX(Banco!$E:$E,ROW())="","",INDEX(Banco!$E:$E,ROW()))</f>
        <v/>
      </c>
      <c r="F780" s="9" t="str">
        <f>IF(INDEX(Banco!$F:$F,ROW())="","",INDEX(Banco!$F:$F,ROW()))</f>
        <v/>
      </c>
      <c r="G780" s="9" t="str">
        <f>IF(INDEX(Banco!$G:$G,ROW())="","",INDEX(Banco!$G:$G,ROW()))</f>
        <v/>
      </c>
      <c r="H780" s="7" t="str">
        <f>IF(INDEX(Banco!$H:$H,ROW())="","",INDEX(Banco!$H:$H,ROW()))</f>
        <v/>
      </c>
      <c r="I780" t="str">
        <f t="shared" si="516"/>
        <v/>
      </c>
      <c r="J780" s="10" t="str">
        <f t="shared" si="517"/>
        <v/>
      </c>
      <c r="K780" s="11" t="str">
        <f t="shared" si="518"/>
        <v>—</v>
      </c>
      <c r="L780" t="str">
        <f t="shared" si="519"/>
        <v/>
      </c>
      <c r="M780" s="11" t="str">
        <f t="shared" si="520"/>
        <v>—</v>
      </c>
      <c r="N780" t="str">
        <f t="shared" si="521"/>
        <v/>
      </c>
      <c r="O780" s="11" t="str">
        <f t="shared" si="522"/>
        <v>—</v>
      </c>
      <c r="P780" t="str">
        <f t="shared" si="523"/>
        <v/>
      </c>
      <c r="Q780" s="11" t="str">
        <f t="shared" si="524"/>
        <v>—</v>
      </c>
      <c r="R780" t="str">
        <f t="shared" si="525"/>
        <v/>
      </c>
      <c r="S780" t="str">
        <f t="shared" si="526"/>
        <v/>
      </c>
      <c r="T780" t="str">
        <f t="shared" si="527"/>
        <v/>
      </c>
      <c r="U780" t="str">
        <f t="shared" si="528"/>
        <v/>
      </c>
      <c r="V780" t="str">
        <f t="shared" si="529"/>
        <v/>
      </c>
      <c r="W780" t="str">
        <f t="shared" si="530"/>
        <v/>
      </c>
      <c r="X780" t="str">
        <f t="shared" si="531"/>
        <v/>
      </c>
      <c r="Y780" t="str">
        <f t="shared" si="532"/>
        <v/>
      </c>
      <c r="Z780" t="str">
        <f t="shared" si="533"/>
        <v/>
      </c>
      <c r="AA780" t="str">
        <f t="shared" si="534"/>
        <v/>
      </c>
      <c r="AB780" t="str">
        <f t="shared" si="535"/>
        <v/>
      </c>
      <c r="AC780" t="str">
        <f t="shared" si="536"/>
        <v/>
      </c>
      <c r="AD780" t="str">
        <f t="shared" si="537"/>
        <v/>
      </c>
      <c r="AE780" t="str">
        <f t="shared" si="538"/>
        <v/>
      </c>
      <c r="AF780" t="str">
        <f t="shared" si="539"/>
        <v/>
      </c>
      <c r="AG780" t="str">
        <f t="shared" si="540"/>
        <v/>
      </c>
      <c r="AH780" t="str">
        <f t="shared" si="541"/>
        <v/>
      </c>
      <c r="AI780" t="str">
        <f t="shared" si="542"/>
        <v/>
      </c>
      <c r="AJ780" t="str">
        <f t="shared" si="543"/>
        <v/>
      </c>
      <c r="AK780" t="str">
        <f t="shared" si="544"/>
        <v/>
      </c>
      <c r="AL780" t="str">
        <f t="shared" si="545"/>
        <v/>
      </c>
      <c r="AM780" t="str">
        <f t="shared" si="546"/>
        <v/>
      </c>
      <c r="AN780" t="str">
        <f t="shared" si="547"/>
        <v/>
      </c>
      <c r="AO780" t="str">
        <f t="shared" si="548"/>
        <v/>
      </c>
      <c r="AP780" t="str">
        <f t="shared" si="549"/>
        <v/>
      </c>
      <c r="AQ780" t="str">
        <f t="shared" si="550"/>
        <v/>
      </c>
      <c r="AR780" t="str">
        <f t="shared" si="551"/>
        <v/>
      </c>
      <c r="AS780" t="str">
        <f t="shared" si="552"/>
        <v/>
      </c>
      <c r="AT780" t="str">
        <f t="shared" si="553"/>
        <v/>
      </c>
      <c r="AU780" t="str">
        <f t="shared" si="554"/>
        <v/>
      </c>
      <c r="AV780" t="str">
        <f t="shared" si="555"/>
        <v/>
      </c>
      <c r="AW780" t="str">
        <f t="shared" si="556"/>
        <v/>
      </c>
      <c r="AX780" t="str">
        <f t="shared" si="557"/>
        <v/>
      </c>
      <c r="AY780" t="str">
        <f t="shared" si="558"/>
        <v/>
      </c>
      <c r="AZ780" t="str">
        <f>IF(OR($A780="",$A780&lt;&gt;Ficha!$C$4),"",COUNTIF($A$2:$A780,Ficha!$C$4))</f>
        <v/>
      </c>
    </row>
    <row r="781" spans="1:52">
      <c r="A781" s="7" t="str">
        <f>IF(INDEX(Banco!$A:$A,ROW())="","",INDEX(Banco!$A:$A,ROW()))</f>
        <v/>
      </c>
      <c r="B781" s="7" t="str">
        <f>IF(INDEX(Banco!$B:$B,ROW())="","",INDEX(Banco!$B:$B,ROW()))</f>
        <v/>
      </c>
      <c r="C781" s="7" t="str">
        <f>IF(INDEX(Banco!$C:$C,ROW())="","",INDEX(Banco!$C:$C,ROW()))</f>
        <v/>
      </c>
      <c r="D781" s="8" t="str">
        <f>IF(INDEX(Banco!$D:$D,ROW())="","",INDEX(Banco!$D:$D,ROW()))</f>
        <v/>
      </c>
      <c r="E781" s="8" t="str">
        <f>IF(INDEX(Banco!$E:$E,ROW())="","",INDEX(Banco!$E:$E,ROW()))</f>
        <v/>
      </c>
      <c r="F781" s="9" t="str">
        <f>IF(INDEX(Banco!$F:$F,ROW())="","",INDEX(Banco!$F:$F,ROW()))</f>
        <v/>
      </c>
      <c r="G781" s="9" t="str">
        <f>IF(INDEX(Banco!$G:$G,ROW())="","",INDEX(Banco!$G:$G,ROW()))</f>
        <v/>
      </c>
      <c r="H781" s="7" t="str">
        <f>IF(INDEX(Banco!$H:$H,ROW())="","",INDEX(Banco!$H:$H,ROW()))</f>
        <v/>
      </c>
      <c r="I781" t="str">
        <f t="shared" si="516"/>
        <v/>
      </c>
      <c r="J781" s="10" t="str">
        <f t="shared" si="517"/>
        <v/>
      </c>
      <c r="K781" s="11" t="str">
        <f t="shared" si="518"/>
        <v>—</v>
      </c>
      <c r="L781" t="str">
        <f t="shared" si="519"/>
        <v/>
      </c>
      <c r="M781" s="11" t="str">
        <f t="shared" si="520"/>
        <v>—</v>
      </c>
      <c r="N781" t="str">
        <f t="shared" si="521"/>
        <v/>
      </c>
      <c r="O781" s="11" t="str">
        <f t="shared" si="522"/>
        <v>—</v>
      </c>
      <c r="P781" t="str">
        <f t="shared" si="523"/>
        <v/>
      </c>
      <c r="Q781" s="11" t="str">
        <f t="shared" si="524"/>
        <v>—</v>
      </c>
      <c r="R781" t="str">
        <f t="shared" si="525"/>
        <v/>
      </c>
      <c r="S781" t="str">
        <f t="shared" si="526"/>
        <v/>
      </c>
      <c r="T781" t="str">
        <f t="shared" si="527"/>
        <v/>
      </c>
      <c r="U781" t="str">
        <f t="shared" si="528"/>
        <v/>
      </c>
      <c r="V781" t="str">
        <f t="shared" si="529"/>
        <v/>
      </c>
      <c r="W781" t="str">
        <f t="shared" si="530"/>
        <v/>
      </c>
      <c r="X781" t="str">
        <f t="shared" si="531"/>
        <v/>
      </c>
      <c r="Y781" t="str">
        <f t="shared" si="532"/>
        <v/>
      </c>
      <c r="Z781" t="str">
        <f t="shared" si="533"/>
        <v/>
      </c>
      <c r="AA781" t="str">
        <f t="shared" si="534"/>
        <v/>
      </c>
      <c r="AB781" t="str">
        <f t="shared" si="535"/>
        <v/>
      </c>
      <c r="AC781" t="str">
        <f t="shared" si="536"/>
        <v/>
      </c>
      <c r="AD781" t="str">
        <f t="shared" si="537"/>
        <v/>
      </c>
      <c r="AE781" t="str">
        <f t="shared" si="538"/>
        <v/>
      </c>
      <c r="AF781" t="str">
        <f t="shared" si="539"/>
        <v/>
      </c>
      <c r="AG781" t="str">
        <f t="shared" si="540"/>
        <v/>
      </c>
      <c r="AH781" t="str">
        <f t="shared" si="541"/>
        <v/>
      </c>
      <c r="AI781" t="str">
        <f t="shared" si="542"/>
        <v/>
      </c>
      <c r="AJ781" t="str">
        <f t="shared" si="543"/>
        <v/>
      </c>
      <c r="AK781" t="str">
        <f t="shared" si="544"/>
        <v/>
      </c>
      <c r="AL781" t="str">
        <f t="shared" si="545"/>
        <v/>
      </c>
      <c r="AM781" t="str">
        <f t="shared" si="546"/>
        <v/>
      </c>
      <c r="AN781" t="str">
        <f t="shared" si="547"/>
        <v/>
      </c>
      <c r="AO781" t="str">
        <f t="shared" si="548"/>
        <v/>
      </c>
      <c r="AP781" t="str">
        <f t="shared" si="549"/>
        <v/>
      </c>
      <c r="AQ781" t="str">
        <f t="shared" si="550"/>
        <v/>
      </c>
      <c r="AR781" t="str">
        <f t="shared" si="551"/>
        <v/>
      </c>
      <c r="AS781" t="str">
        <f t="shared" si="552"/>
        <v/>
      </c>
      <c r="AT781" t="str">
        <f t="shared" si="553"/>
        <v/>
      </c>
      <c r="AU781" t="str">
        <f t="shared" si="554"/>
        <v/>
      </c>
      <c r="AV781" t="str">
        <f t="shared" si="555"/>
        <v/>
      </c>
      <c r="AW781" t="str">
        <f t="shared" si="556"/>
        <v/>
      </c>
      <c r="AX781" t="str">
        <f t="shared" si="557"/>
        <v/>
      </c>
      <c r="AY781" t="str">
        <f t="shared" si="558"/>
        <v/>
      </c>
      <c r="AZ781" t="str">
        <f>IF(OR($A781="",$A781&lt;&gt;Ficha!$C$4),"",COUNTIF($A$2:$A781,Ficha!$C$4))</f>
        <v/>
      </c>
    </row>
    <row r="782" spans="1:52">
      <c r="A782" s="7" t="str">
        <f>IF(INDEX(Banco!$A:$A,ROW())="","",INDEX(Banco!$A:$A,ROW()))</f>
        <v/>
      </c>
      <c r="B782" s="7" t="str">
        <f>IF(INDEX(Banco!$B:$B,ROW())="","",INDEX(Banco!$B:$B,ROW()))</f>
        <v/>
      </c>
      <c r="C782" s="7" t="str">
        <f>IF(INDEX(Banco!$C:$C,ROW())="","",INDEX(Banco!$C:$C,ROW()))</f>
        <v/>
      </c>
      <c r="D782" s="8" t="str">
        <f>IF(INDEX(Banco!$D:$D,ROW())="","",INDEX(Banco!$D:$D,ROW()))</f>
        <v/>
      </c>
      <c r="E782" s="8" t="str">
        <f>IF(INDEX(Banco!$E:$E,ROW())="","",INDEX(Banco!$E:$E,ROW()))</f>
        <v/>
      </c>
      <c r="F782" s="9" t="str">
        <f>IF(INDEX(Banco!$F:$F,ROW())="","",INDEX(Banco!$F:$F,ROW()))</f>
        <v/>
      </c>
      <c r="G782" s="9" t="str">
        <f>IF(INDEX(Banco!$G:$G,ROW())="","",INDEX(Banco!$G:$G,ROW()))</f>
        <v/>
      </c>
      <c r="H782" s="7" t="str">
        <f>IF(INDEX(Banco!$H:$H,ROW())="","",INDEX(Banco!$H:$H,ROW()))</f>
        <v/>
      </c>
      <c r="I782" t="str">
        <f t="shared" si="516"/>
        <v/>
      </c>
      <c r="J782" s="10" t="str">
        <f t="shared" si="517"/>
        <v/>
      </c>
      <c r="K782" s="11" t="str">
        <f t="shared" si="518"/>
        <v>—</v>
      </c>
      <c r="L782" t="str">
        <f t="shared" si="519"/>
        <v/>
      </c>
      <c r="M782" s="11" t="str">
        <f t="shared" si="520"/>
        <v>—</v>
      </c>
      <c r="N782" t="str">
        <f t="shared" si="521"/>
        <v/>
      </c>
      <c r="O782" s="11" t="str">
        <f t="shared" si="522"/>
        <v>—</v>
      </c>
      <c r="P782" t="str">
        <f t="shared" si="523"/>
        <v/>
      </c>
      <c r="Q782" s="11" t="str">
        <f t="shared" si="524"/>
        <v>—</v>
      </c>
      <c r="R782" t="str">
        <f t="shared" si="525"/>
        <v/>
      </c>
      <c r="S782" t="str">
        <f t="shared" si="526"/>
        <v/>
      </c>
      <c r="T782" t="str">
        <f t="shared" si="527"/>
        <v/>
      </c>
      <c r="U782" t="str">
        <f t="shared" si="528"/>
        <v/>
      </c>
      <c r="V782" t="str">
        <f t="shared" si="529"/>
        <v/>
      </c>
      <c r="W782" t="str">
        <f t="shared" si="530"/>
        <v/>
      </c>
      <c r="X782" t="str">
        <f t="shared" si="531"/>
        <v/>
      </c>
      <c r="Y782" t="str">
        <f t="shared" si="532"/>
        <v/>
      </c>
      <c r="Z782" t="str">
        <f t="shared" si="533"/>
        <v/>
      </c>
      <c r="AA782" t="str">
        <f t="shared" si="534"/>
        <v/>
      </c>
      <c r="AB782" t="str">
        <f t="shared" si="535"/>
        <v/>
      </c>
      <c r="AC782" t="str">
        <f t="shared" si="536"/>
        <v/>
      </c>
      <c r="AD782" t="str">
        <f t="shared" si="537"/>
        <v/>
      </c>
      <c r="AE782" t="str">
        <f t="shared" si="538"/>
        <v/>
      </c>
      <c r="AF782" t="str">
        <f t="shared" si="539"/>
        <v/>
      </c>
      <c r="AG782" t="str">
        <f t="shared" si="540"/>
        <v/>
      </c>
      <c r="AH782" t="str">
        <f t="shared" si="541"/>
        <v/>
      </c>
      <c r="AI782" t="str">
        <f t="shared" si="542"/>
        <v/>
      </c>
      <c r="AJ782" t="str">
        <f t="shared" si="543"/>
        <v/>
      </c>
      <c r="AK782" t="str">
        <f t="shared" si="544"/>
        <v/>
      </c>
      <c r="AL782" t="str">
        <f t="shared" si="545"/>
        <v/>
      </c>
      <c r="AM782" t="str">
        <f t="shared" si="546"/>
        <v/>
      </c>
      <c r="AN782" t="str">
        <f t="shared" si="547"/>
        <v/>
      </c>
      <c r="AO782" t="str">
        <f t="shared" si="548"/>
        <v/>
      </c>
      <c r="AP782" t="str">
        <f t="shared" si="549"/>
        <v/>
      </c>
      <c r="AQ782" t="str">
        <f t="shared" si="550"/>
        <v/>
      </c>
      <c r="AR782" t="str">
        <f t="shared" si="551"/>
        <v/>
      </c>
      <c r="AS782" t="str">
        <f t="shared" si="552"/>
        <v/>
      </c>
      <c r="AT782" t="str">
        <f t="shared" si="553"/>
        <v/>
      </c>
      <c r="AU782" t="str">
        <f t="shared" si="554"/>
        <v/>
      </c>
      <c r="AV782" t="str">
        <f t="shared" si="555"/>
        <v/>
      </c>
      <c r="AW782" t="str">
        <f t="shared" si="556"/>
        <v/>
      </c>
      <c r="AX782" t="str">
        <f t="shared" si="557"/>
        <v/>
      </c>
      <c r="AY782" t="str">
        <f t="shared" si="558"/>
        <v/>
      </c>
      <c r="AZ782" t="str">
        <f>IF(OR($A782="",$A782&lt;&gt;Ficha!$C$4),"",COUNTIF($A$2:$A782,Ficha!$C$4))</f>
        <v/>
      </c>
    </row>
    <row r="783" spans="1:52">
      <c r="A783" s="7" t="str">
        <f>IF(INDEX(Banco!$A:$A,ROW())="","",INDEX(Banco!$A:$A,ROW()))</f>
        <v/>
      </c>
      <c r="B783" s="7" t="str">
        <f>IF(INDEX(Banco!$B:$B,ROW())="","",INDEX(Banco!$B:$B,ROW()))</f>
        <v/>
      </c>
      <c r="C783" s="7" t="str">
        <f>IF(INDEX(Banco!$C:$C,ROW())="","",INDEX(Banco!$C:$C,ROW()))</f>
        <v/>
      </c>
      <c r="D783" s="8" t="str">
        <f>IF(INDEX(Banco!$D:$D,ROW())="","",INDEX(Banco!$D:$D,ROW()))</f>
        <v/>
      </c>
      <c r="E783" s="8" t="str">
        <f>IF(INDEX(Banco!$E:$E,ROW())="","",INDEX(Banco!$E:$E,ROW()))</f>
        <v/>
      </c>
      <c r="F783" s="9" t="str">
        <f>IF(INDEX(Banco!$F:$F,ROW())="","",INDEX(Banco!$F:$F,ROW()))</f>
        <v/>
      </c>
      <c r="G783" s="9" t="str">
        <f>IF(INDEX(Banco!$G:$G,ROW())="","",INDEX(Banco!$G:$G,ROW()))</f>
        <v/>
      </c>
      <c r="H783" s="7" t="str">
        <f>IF(INDEX(Banco!$H:$H,ROW())="","",INDEX(Banco!$H:$H,ROW()))</f>
        <v/>
      </c>
      <c r="I783" t="str">
        <f t="shared" si="516"/>
        <v/>
      </c>
      <c r="J783" s="10" t="str">
        <f t="shared" si="517"/>
        <v/>
      </c>
      <c r="K783" s="11" t="str">
        <f t="shared" si="518"/>
        <v>—</v>
      </c>
      <c r="L783" t="str">
        <f t="shared" si="519"/>
        <v/>
      </c>
      <c r="M783" s="11" t="str">
        <f t="shared" si="520"/>
        <v>—</v>
      </c>
      <c r="N783" t="str">
        <f t="shared" si="521"/>
        <v/>
      </c>
      <c r="O783" s="11" t="str">
        <f t="shared" si="522"/>
        <v>—</v>
      </c>
      <c r="P783" t="str">
        <f t="shared" si="523"/>
        <v/>
      </c>
      <c r="Q783" s="11" t="str">
        <f t="shared" si="524"/>
        <v>—</v>
      </c>
      <c r="R783" t="str">
        <f t="shared" si="525"/>
        <v/>
      </c>
      <c r="S783" t="str">
        <f t="shared" si="526"/>
        <v/>
      </c>
      <c r="T783" t="str">
        <f t="shared" si="527"/>
        <v/>
      </c>
      <c r="U783" t="str">
        <f t="shared" si="528"/>
        <v/>
      </c>
      <c r="V783" t="str">
        <f t="shared" si="529"/>
        <v/>
      </c>
      <c r="W783" t="str">
        <f t="shared" si="530"/>
        <v/>
      </c>
      <c r="X783" t="str">
        <f t="shared" si="531"/>
        <v/>
      </c>
      <c r="Y783" t="str">
        <f t="shared" si="532"/>
        <v/>
      </c>
      <c r="Z783" t="str">
        <f t="shared" si="533"/>
        <v/>
      </c>
      <c r="AA783" t="str">
        <f t="shared" si="534"/>
        <v/>
      </c>
      <c r="AB783" t="str">
        <f t="shared" si="535"/>
        <v/>
      </c>
      <c r="AC783" t="str">
        <f t="shared" si="536"/>
        <v/>
      </c>
      <c r="AD783" t="str">
        <f t="shared" si="537"/>
        <v/>
      </c>
      <c r="AE783" t="str">
        <f t="shared" si="538"/>
        <v/>
      </c>
      <c r="AF783" t="str">
        <f t="shared" si="539"/>
        <v/>
      </c>
      <c r="AG783" t="str">
        <f t="shared" si="540"/>
        <v/>
      </c>
      <c r="AH783" t="str">
        <f t="shared" si="541"/>
        <v/>
      </c>
      <c r="AI783" t="str">
        <f t="shared" si="542"/>
        <v/>
      </c>
      <c r="AJ783" t="str">
        <f t="shared" si="543"/>
        <v/>
      </c>
      <c r="AK783" t="str">
        <f t="shared" si="544"/>
        <v/>
      </c>
      <c r="AL783" t="str">
        <f t="shared" si="545"/>
        <v/>
      </c>
      <c r="AM783" t="str">
        <f t="shared" si="546"/>
        <v/>
      </c>
      <c r="AN783" t="str">
        <f t="shared" si="547"/>
        <v/>
      </c>
      <c r="AO783" t="str">
        <f t="shared" si="548"/>
        <v/>
      </c>
      <c r="AP783" t="str">
        <f t="shared" si="549"/>
        <v/>
      </c>
      <c r="AQ783" t="str">
        <f t="shared" si="550"/>
        <v/>
      </c>
      <c r="AR783" t="str">
        <f t="shared" si="551"/>
        <v/>
      </c>
      <c r="AS783" t="str">
        <f t="shared" si="552"/>
        <v/>
      </c>
      <c r="AT783" t="str">
        <f t="shared" si="553"/>
        <v/>
      </c>
      <c r="AU783" t="str">
        <f t="shared" si="554"/>
        <v/>
      </c>
      <c r="AV783" t="str">
        <f t="shared" si="555"/>
        <v/>
      </c>
      <c r="AW783" t="str">
        <f t="shared" si="556"/>
        <v/>
      </c>
      <c r="AX783" t="str">
        <f t="shared" si="557"/>
        <v/>
      </c>
      <c r="AY783" t="str">
        <f t="shared" si="558"/>
        <v/>
      </c>
      <c r="AZ783" t="str">
        <f>IF(OR($A783="",$A783&lt;&gt;Ficha!$C$4),"",COUNTIF($A$2:$A783,Ficha!$C$4))</f>
        <v/>
      </c>
    </row>
    <row r="784" spans="1:52">
      <c r="A784" s="7" t="str">
        <f>IF(INDEX(Banco!$A:$A,ROW())="","",INDEX(Banco!$A:$A,ROW()))</f>
        <v/>
      </c>
      <c r="B784" s="7" t="str">
        <f>IF(INDEX(Banco!$B:$B,ROW())="","",INDEX(Banco!$B:$B,ROW()))</f>
        <v/>
      </c>
      <c r="C784" s="7" t="str">
        <f>IF(INDEX(Banco!$C:$C,ROW())="","",INDEX(Banco!$C:$C,ROW()))</f>
        <v/>
      </c>
      <c r="D784" s="8" t="str">
        <f>IF(INDEX(Banco!$D:$D,ROW())="","",INDEX(Banco!$D:$D,ROW()))</f>
        <v/>
      </c>
      <c r="E784" s="8" t="str">
        <f>IF(INDEX(Banco!$E:$E,ROW())="","",INDEX(Banco!$E:$E,ROW()))</f>
        <v/>
      </c>
      <c r="F784" s="9" t="str">
        <f>IF(INDEX(Banco!$F:$F,ROW())="","",INDEX(Banco!$F:$F,ROW()))</f>
        <v/>
      </c>
      <c r="G784" s="9" t="str">
        <f>IF(INDEX(Banco!$G:$G,ROW())="","",INDEX(Banco!$G:$G,ROW()))</f>
        <v/>
      </c>
      <c r="H784" s="7" t="str">
        <f>IF(INDEX(Banco!$H:$H,ROW())="","",INDEX(Banco!$H:$H,ROW()))</f>
        <v/>
      </c>
      <c r="I784" t="str">
        <f t="shared" si="516"/>
        <v/>
      </c>
      <c r="J784" s="10" t="str">
        <f t="shared" si="517"/>
        <v/>
      </c>
      <c r="K784" s="11" t="str">
        <f t="shared" si="518"/>
        <v>—</v>
      </c>
      <c r="L784" t="str">
        <f t="shared" si="519"/>
        <v/>
      </c>
      <c r="M784" s="11" t="str">
        <f t="shared" si="520"/>
        <v>—</v>
      </c>
      <c r="N784" t="str">
        <f t="shared" si="521"/>
        <v/>
      </c>
      <c r="O784" s="11" t="str">
        <f t="shared" si="522"/>
        <v>—</v>
      </c>
      <c r="P784" t="str">
        <f t="shared" si="523"/>
        <v/>
      </c>
      <c r="Q784" s="11" t="str">
        <f t="shared" si="524"/>
        <v>—</v>
      </c>
      <c r="R784" t="str">
        <f t="shared" si="525"/>
        <v/>
      </c>
      <c r="S784" t="str">
        <f t="shared" si="526"/>
        <v/>
      </c>
      <c r="T784" t="str">
        <f t="shared" si="527"/>
        <v/>
      </c>
      <c r="U784" t="str">
        <f t="shared" si="528"/>
        <v/>
      </c>
      <c r="V784" t="str">
        <f t="shared" si="529"/>
        <v/>
      </c>
      <c r="W784" t="str">
        <f t="shared" si="530"/>
        <v/>
      </c>
      <c r="X784" t="str">
        <f t="shared" si="531"/>
        <v/>
      </c>
      <c r="Y784" t="str">
        <f t="shared" si="532"/>
        <v/>
      </c>
      <c r="Z784" t="str">
        <f t="shared" si="533"/>
        <v/>
      </c>
      <c r="AA784" t="str">
        <f t="shared" si="534"/>
        <v/>
      </c>
      <c r="AB784" t="str">
        <f t="shared" si="535"/>
        <v/>
      </c>
      <c r="AC784" t="str">
        <f t="shared" si="536"/>
        <v/>
      </c>
      <c r="AD784" t="str">
        <f t="shared" si="537"/>
        <v/>
      </c>
      <c r="AE784" t="str">
        <f t="shared" si="538"/>
        <v/>
      </c>
      <c r="AF784" t="str">
        <f t="shared" si="539"/>
        <v/>
      </c>
      <c r="AG784" t="str">
        <f t="shared" si="540"/>
        <v/>
      </c>
      <c r="AH784" t="str">
        <f t="shared" si="541"/>
        <v/>
      </c>
      <c r="AI784" t="str">
        <f t="shared" si="542"/>
        <v/>
      </c>
      <c r="AJ784" t="str">
        <f t="shared" si="543"/>
        <v/>
      </c>
      <c r="AK784" t="str">
        <f t="shared" si="544"/>
        <v/>
      </c>
      <c r="AL784" t="str">
        <f t="shared" si="545"/>
        <v/>
      </c>
      <c r="AM784" t="str">
        <f t="shared" si="546"/>
        <v/>
      </c>
      <c r="AN784" t="str">
        <f t="shared" si="547"/>
        <v/>
      </c>
      <c r="AO784" t="str">
        <f t="shared" si="548"/>
        <v/>
      </c>
      <c r="AP784" t="str">
        <f t="shared" si="549"/>
        <v/>
      </c>
      <c r="AQ784" t="str">
        <f t="shared" si="550"/>
        <v/>
      </c>
      <c r="AR784" t="str">
        <f t="shared" si="551"/>
        <v/>
      </c>
      <c r="AS784" t="str">
        <f t="shared" si="552"/>
        <v/>
      </c>
      <c r="AT784" t="str">
        <f t="shared" si="553"/>
        <v/>
      </c>
      <c r="AU784" t="str">
        <f t="shared" si="554"/>
        <v/>
      </c>
      <c r="AV784" t="str">
        <f t="shared" si="555"/>
        <v/>
      </c>
      <c r="AW784" t="str">
        <f t="shared" si="556"/>
        <v/>
      </c>
      <c r="AX784" t="str">
        <f t="shared" si="557"/>
        <v/>
      </c>
      <c r="AY784" t="str">
        <f t="shared" si="558"/>
        <v/>
      </c>
      <c r="AZ784" t="str">
        <f>IF(OR($A784="",$A784&lt;&gt;Ficha!$C$4),"",COUNTIF($A$2:$A784,Ficha!$C$4))</f>
        <v/>
      </c>
    </row>
    <row r="785" spans="1:52">
      <c r="A785" s="7" t="str">
        <f>IF(INDEX(Banco!$A:$A,ROW())="","",INDEX(Banco!$A:$A,ROW()))</f>
        <v/>
      </c>
      <c r="B785" s="7" t="str">
        <f>IF(INDEX(Banco!$B:$B,ROW())="","",INDEX(Banco!$B:$B,ROW()))</f>
        <v/>
      </c>
      <c r="C785" s="7" t="str">
        <f>IF(INDEX(Banco!$C:$C,ROW())="","",INDEX(Banco!$C:$C,ROW()))</f>
        <v/>
      </c>
      <c r="D785" s="8" t="str">
        <f>IF(INDEX(Banco!$D:$D,ROW())="","",INDEX(Banco!$D:$D,ROW()))</f>
        <v/>
      </c>
      <c r="E785" s="8" t="str">
        <f>IF(INDEX(Banco!$E:$E,ROW())="","",INDEX(Banco!$E:$E,ROW()))</f>
        <v/>
      </c>
      <c r="F785" s="9" t="str">
        <f>IF(INDEX(Banco!$F:$F,ROW())="","",INDEX(Banco!$F:$F,ROW()))</f>
        <v/>
      </c>
      <c r="G785" s="9" t="str">
        <f>IF(INDEX(Banco!$G:$G,ROW())="","",INDEX(Banco!$G:$G,ROW()))</f>
        <v/>
      </c>
      <c r="H785" s="7" t="str">
        <f>IF(INDEX(Banco!$H:$H,ROW())="","",INDEX(Banco!$H:$H,ROW()))</f>
        <v/>
      </c>
      <c r="I785" t="str">
        <f t="shared" si="516"/>
        <v/>
      </c>
      <c r="J785" s="10" t="str">
        <f t="shared" si="517"/>
        <v/>
      </c>
      <c r="K785" s="11" t="str">
        <f t="shared" si="518"/>
        <v>—</v>
      </c>
      <c r="L785" t="str">
        <f t="shared" si="519"/>
        <v/>
      </c>
      <c r="M785" s="11" t="str">
        <f t="shared" si="520"/>
        <v>—</v>
      </c>
      <c r="N785" t="str">
        <f t="shared" si="521"/>
        <v/>
      </c>
      <c r="O785" s="11" t="str">
        <f t="shared" si="522"/>
        <v>—</v>
      </c>
      <c r="P785" t="str">
        <f t="shared" si="523"/>
        <v/>
      </c>
      <c r="Q785" s="11" t="str">
        <f t="shared" si="524"/>
        <v>—</v>
      </c>
      <c r="R785" t="str">
        <f t="shared" si="525"/>
        <v/>
      </c>
      <c r="S785" t="str">
        <f t="shared" si="526"/>
        <v/>
      </c>
      <c r="T785" t="str">
        <f t="shared" si="527"/>
        <v/>
      </c>
      <c r="U785" t="str">
        <f t="shared" si="528"/>
        <v/>
      </c>
      <c r="V785" t="str">
        <f t="shared" si="529"/>
        <v/>
      </c>
      <c r="W785" t="str">
        <f t="shared" si="530"/>
        <v/>
      </c>
      <c r="X785" t="str">
        <f t="shared" si="531"/>
        <v/>
      </c>
      <c r="Y785" t="str">
        <f t="shared" si="532"/>
        <v/>
      </c>
      <c r="Z785" t="str">
        <f t="shared" si="533"/>
        <v/>
      </c>
      <c r="AA785" t="str">
        <f t="shared" si="534"/>
        <v/>
      </c>
      <c r="AB785" t="str">
        <f t="shared" si="535"/>
        <v/>
      </c>
      <c r="AC785" t="str">
        <f t="shared" si="536"/>
        <v/>
      </c>
      <c r="AD785" t="str">
        <f t="shared" si="537"/>
        <v/>
      </c>
      <c r="AE785" t="str">
        <f t="shared" si="538"/>
        <v/>
      </c>
      <c r="AF785" t="str">
        <f t="shared" si="539"/>
        <v/>
      </c>
      <c r="AG785" t="str">
        <f t="shared" si="540"/>
        <v/>
      </c>
      <c r="AH785" t="str">
        <f t="shared" si="541"/>
        <v/>
      </c>
      <c r="AI785" t="str">
        <f t="shared" si="542"/>
        <v/>
      </c>
      <c r="AJ785" t="str">
        <f t="shared" si="543"/>
        <v/>
      </c>
      <c r="AK785" t="str">
        <f t="shared" si="544"/>
        <v/>
      </c>
      <c r="AL785" t="str">
        <f t="shared" si="545"/>
        <v/>
      </c>
      <c r="AM785" t="str">
        <f t="shared" si="546"/>
        <v/>
      </c>
      <c r="AN785" t="str">
        <f t="shared" si="547"/>
        <v/>
      </c>
      <c r="AO785" t="str">
        <f t="shared" si="548"/>
        <v/>
      </c>
      <c r="AP785" t="str">
        <f t="shared" si="549"/>
        <v/>
      </c>
      <c r="AQ785" t="str">
        <f t="shared" si="550"/>
        <v/>
      </c>
      <c r="AR785" t="str">
        <f t="shared" si="551"/>
        <v/>
      </c>
      <c r="AS785" t="str">
        <f t="shared" si="552"/>
        <v/>
      </c>
      <c r="AT785" t="str">
        <f t="shared" si="553"/>
        <v/>
      </c>
      <c r="AU785" t="str">
        <f t="shared" si="554"/>
        <v/>
      </c>
      <c r="AV785" t="str">
        <f t="shared" si="555"/>
        <v/>
      </c>
      <c r="AW785" t="str">
        <f t="shared" si="556"/>
        <v/>
      </c>
      <c r="AX785" t="str">
        <f t="shared" si="557"/>
        <v/>
      </c>
      <c r="AY785" t="str">
        <f t="shared" si="558"/>
        <v/>
      </c>
      <c r="AZ785" t="str">
        <f>IF(OR($A785="",$A785&lt;&gt;Ficha!$C$4),"",COUNTIF($A$2:$A785,Ficha!$C$4))</f>
        <v/>
      </c>
    </row>
    <row r="786" spans="1:52">
      <c r="A786" s="7" t="str">
        <f>IF(INDEX(Banco!$A:$A,ROW())="","",INDEX(Banco!$A:$A,ROW()))</f>
        <v/>
      </c>
      <c r="B786" s="7" t="str">
        <f>IF(INDEX(Banco!$B:$B,ROW())="","",INDEX(Banco!$B:$B,ROW()))</f>
        <v/>
      </c>
      <c r="C786" s="7" t="str">
        <f>IF(INDEX(Banco!$C:$C,ROW())="","",INDEX(Banco!$C:$C,ROW()))</f>
        <v/>
      </c>
      <c r="D786" s="8" t="str">
        <f>IF(INDEX(Banco!$D:$D,ROW())="","",INDEX(Banco!$D:$D,ROW()))</f>
        <v/>
      </c>
      <c r="E786" s="8" t="str">
        <f>IF(INDEX(Banco!$E:$E,ROW())="","",INDEX(Banco!$E:$E,ROW()))</f>
        <v/>
      </c>
      <c r="F786" s="9" t="str">
        <f>IF(INDEX(Banco!$F:$F,ROW())="","",INDEX(Banco!$F:$F,ROW()))</f>
        <v/>
      </c>
      <c r="G786" s="9" t="str">
        <f>IF(INDEX(Banco!$G:$G,ROW())="","",INDEX(Banco!$G:$G,ROW()))</f>
        <v/>
      </c>
      <c r="H786" s="7" t="str">
        <f>IF(INDEX(Banco!$H:$H,ROW())="","",INDEX(Banco!$H:$H,ROW()))</f>
        <v/>
      </c>
      <c r="I786" t="str">
        <f t="shared" si="516"/>
        <v/>
      </c>
      <c r="J786" s="10" t="str">
        <f t="shared" si="517"/>
        <v/>
      </c>
      <c r="K786" s="11" t="str">
        <f t="shared" si="518"/>
        <v>—</v>
      </c>
      <c r="L786" t="str">
        <f t="shared" si="519"/>
        <v/>
      </c>
      <c r="M786" s="11" t="str">
        <f t="shared" si="520"/>
        <v>—</v>
      </c>
      <c r="N786" t="str">
        <f t="shared" si="521"/>
        <v/>
      </c>
      <c r="O786" s="11" t="str">
        <f t="shared" si="522"/>
        <v>—</v>
      </c>
      <c r="P786" t="str">
        <f t="shared" si="523"/>
        <v/>
      </c>
      <c r="Q786" s="11" t="str">
        <f t="shared" si="524"/>
        <v>—</v>
      </c>
      <c r="R786" t="str">
        <f t="shared" si="525"/>
        <v/>
      </c>
      <c r="S786" t="str">
        <f t="shared" si="526"/>
        <v/>
      </c>
      <c r="T786" t="str">
        <f t="shared" si="527"/>
        <v/>
      </c>
      <c r="U786" t="str">
        <f t="shared" si="528"/>
        <v/>
      </c>
      <c r="V786" t="str">
        <f t="shared" si="529"/>
        <v/>
      </c>
      <c r="W786" t="str">
        <f t="shared" si="530"/>
        <v/>
      </c>
      <c r="X786" t="str">
        <f t="shared" si="531"/>
        <v/>
      </c>
      <c r="Y786" t="str">
        <f t="shared" si="532"/>
        <v/>
      </c>
      <c r="Z786" t="str">
        <f t="shared" si="533"/>
        <v/>
      </c>
      <c r="AA786" t="str">
        <f t="shared" si="534"/>
        <v/>
      </c>
      <c r="AB786" t="str">
        <f t="shared" si="535"/>
        <v/>
      </c>
      <c r="AC786" t="str">
        <f t="shared" si="536"/>
        <v/>
      </c>
      <c r="AD786" t="str">
        <f t="shared" si="537"/>
        <v/>
      </c>
      <c r="AE786" t="str">
        <f t="shared" si="538"/>
        <v/>
      </c>
      <c r="AF786" t="str">
        <f t="shared" si="539"/>
        <v/>
      </c>
      <c r="AG786" t="str">
        <f t="shared" si="540"/>
        <v/>
      </c>
      <c r="AH786" t="str">
        <f t="shared" si="541"/>
        <v/>
      </c>
      <c r="AI786" t="str">
        <f t="shared" si="542"/>
        <v/>
      </c>
      <c r="AJ786" t="str">
        <f t="shared" si="543"/>
        <v/>
      </c>
      <c r="AK786" t="str">
        <f t="shared" si="544"/>
        <v/>
      </c>
      <c r="AL786" t="str">
        <f t="shared" si="545"/>
        <v/>
      </c>
      <c r="AM786" t="str">
        <f t="shared" si="546"/>
        <v/>
      </c>
      <c r="AN786" t="str">
        <f t="shared" si="547"/>
        <v/>
      </c>
      <c r="AO786" t="str">
        <f t="shared" si="548"/>
        <v/>
      </c>
      <c r="AP786" t="str">
        <f t="shared" si="549"/>
        <v/>
      </c>
      <c r="AQ786" t="str">
        <f t="shared" si="550"/>
        <v/>
      </c>
      <c r="AR786" t="str">
        <f t="shared" si="551"/>
        <v/>
      </c>
      <c r="AS786" t="str">
        <f t="shared" si="552"/>
        <v/>
      </c>
      <c r="AT786" t="str">
        <f t="shared" si="553"/>
        <v/>
      </c>
      <c r="AU786" t="str">
        <f t="shared" si="554"/>
        <v/>
      </c>
      <c r="AV786" t="str">
        <f t="shared" si="555"/>
        <v/>
      </c>
      <c r="AW786" t="str">
        <f t="shared" si="556"/>
        <v/>
      </c>
      <c r="AX786" t="str">
        <f t="shared" si="557"/>
        <v/>
      </c>
      <c r="AY786" t="str">
        <f t="shared" si="558"/>
        <v/>
      </c>
      <c r="AZ786" t="str">
        <f>IF(OR($A786="",$A786&lt;&gt;Ficha!$C$4),"",COUNTIF($A$2:$A786,Ficha!$C$4))</f>
        <v/>
      </c>
    </row>
    <row r="787" spans="1:52">
      <c r="A787" s="7" t="str">
        <f>IF(INDEX(Banco!$A:$A,ROW())="","",INDEX(Banco!$A:$A,ROW()))</f>
        <v/>
      </c>
      <c r="B787" s="7" t="str">
        <f>IF(INDEX(Banco!$B:$B,ROW())="","",INDEX(Banco!$B:$B,ROW()))</f>
        <v/>
      </c>
      <c r="C787" s="7" t="str">
        <f>IF(INDEX(Banco!$C:$C,ROW())="","",INDEX(Banco!$C:$C,ROW()))</f>
        <v/>
      </c>
      <c r="D787" s="8" t="str">
        <f>IF(INDEX(Banco!$D:$D,ROW())="","",INDEX(Banco!$D:$D,ROW()))</f>
        <v/>
      </c>
      <c r="E787" s="8" t="str">
        <f>IF(INDEX(Banco!$E:$E,ROW())="","",INDEX(Banco!$E:$E,ROW()))</f>
        <v/>
      </c>
      <c r="F787" s="9" t="str">
        <f>IF(INDEX(Banco!$F:$F,ROW())="","",INDEX(Banco!$F:$F,ROW()))</f>
        <v/>
      </c>
      <c r="G787" s="9" t="str">
        <f>IF(INDEX(Banco!$G:$G,ROW())="","",INDEX(Banco!$G:$G,ROW()))</f>
        <v/>
      </c>
      <c r="H787" s="7" t="str">
        <f>IF(INDEX(Banco!$H:$H,ROW())="","",INDEX(Banco!$H:$H,ROW()))</f>
        <v/>
      </c>
      <c r="I787" t="str">
        <f t="shared" si="516"/>
        <v/>
      </c>
      <c r="J787" s="10" t="str">
        <f t="shared" si="517"/>
        <v/>
      </c>
      <c r="K787" s="11" t="str">
        <f t="shared" si="518"/>
        <v>—</v>
      </c>
      <c r="L787" t="str">
        <f t="shared" si="519"/>
        <v/>
      </c>
      <c r="M787" s="11" t="str">
        <f t="shared" si="520"/>
        <v>—</v>
      </c>
      <c r="N787" t="str">
        <f t="shared" si="521"/>
        <v/>
      </c>
      <c r="O787" s="11" t="str">
        <f t="shared" si="522"/>
        <v>—</v>
      </c>
      <c r="P787" t="str">
        <f t="shared" si="523"/>
        <v/>
      </c>
      <c r="Q787" s="11" t="str">
        <f t="shared" si="524"/>
        <v>—</v>
      </c>
      <c r="R787" t="str">
        <f t="shared" si="525"/>
        <v/>
      </c>
      <c r="S787" t="str">
        <f t="shared" si="526"/>
        <v/>
      </c>
      <c r="T787" t="str">
        <f t="shared" si="527"/>
        <v/>
      </c>
      <c r="U787" t="str">
        <f t="shared" si="528"/>
        <v/>
      </c>
      <c r="V787" t="str">
        <f t="shared" si="529"/>
        <v/>
      </c>
      <c r="W787" t="str">
        <f t="shared" si="530"/>
        <v/>
      </c>
      <c r="X787" t="str">
        <f t="shared" si="531"/>
        <v/>
      </c>
      <c r="Y787" t="str">
        <f t="shared" si="532"/>
        <v/>
      </c>
      <c r="Z787" t="str">
        <f t="shared" si="533"/>
        <v/>
      </c>
      <c r="AA787" t="str">
        <f t="shared" si="534"/>
        <v/>
      </c>
      <c r="AB787" t="str">
        <f t="shared" si="535"/>
        <v/>
      </c>
      <c r="AC787" t="str">
        <f t="shared" si="536"/>
        <v/>
      </c>
      <c r="AD787" t="str">
        <f t="shared" si="537"/>
        <v/>
      </c>
      <c r="AE787" t="str">
        <f t="shared" si="538"/>
        <v/>
      </c>
      <c r="AF787" t="str">
        <f t="shared" si="539"/>
        <v/>
      </c>
      <c r="AG787" t="str">
        <f t="shared" si="540"/>
        <v/>
      </c>
      <c r="AH787" t="str">
        <f t="shared" si="541"/>
        <v/>
      </c>
      <c r="AI787" t="str">
        <f t="shared" si="542"/>
        <v/>
      </c>
      <c r="AJ787" t="str">
        <f t="shared" si="543"/>
        <v/>
      </c>
      <c r="AK787" t="str">
        <f t="shared" si="544"/>
        <v/>
      </c>
      <c r="AL787" t="str">
        <f t="shared" si="545"/>
        <v/>
      </c>
      <c r="AM787" t="str">
        <f t="shared" si="546"/>
        <v/>
      </c>
      <c r="AN787" t="str">
        <f t="shared" si="547"/>
        <v/>
      </c>
      <c r="AO787" t="str">
        <f t="shared" si="548"/>
        <v/>
      </c>
      <c r="AP787" t="str">
        <f t="shared" si="549"/>
        <v/>
      </c>
      <c r="AQ787" t="str">
        <f t="shared" si="550"/>
        <v/>
      </c>
      <c r="AR787" t="str">
        <f t="shared" si="551"/>
        <v/>
      </c>
      <c r="AS787" t="str">
        <f t="shared" si="552"/>
        <v/>
      </c>
      <c r="AT787" t="str">
        <f t="shared" si="553"/>
        <v/>
      </c>
      <c r="AU787" t="str">
        <f t="shared" si="554"/>
        <v/>
      </c>
      <c r="AV787" t="str">
        <f t="shared" si="555"/>
        <v/>
      </c>
      <c r="AW787" t="str">
        <f t="shared" si="556"/>
        <v/>
      </c>
      <c r="AX787" t="str">
        <f t="shared" si="557"/>
        <v/>
      </c>
      <c r="AY787" t="str">
        <f t="shared" si="558"/>
        <v/>
      </c>
      <c r="AZ787" t="str">
        <f>IF(OR($A787="",$A787&lt;&gt;Ficha!$C$4),"",COUNTIF($A$2:$A787,Ficha!$C$4))</f>
        <v/>
      </c>
    </row>
    <row r="788" spans="1:52">
      <c r="A788" s="7" t="str">
        <f>IF(INDEX(Banco!$A:$A,ROW())="","",INDEX(Banco!$A:$A,ROW()))</f>
        <v/>
      </c>
      <c r="B788" s="7" t="str">
        <f>IF(INDEX(Banco!$B:$B,ROW())="","",INDEX(Banco!$B:$B,ROW()))</f>
        <v/>
      </c>
      <c r="C788" s="7" t="str">
        <f>IF(INDEX(Banco!$C:$C,ROW())="","",INDEX(Banco!$C:$C,ROW()))</f>
        <v/>
      </c>
      <c r="D788" s="8" t="str">
        <f>IF(INDEX(Banco!$D:$D,ROW())="","",INDEX(Banco!$D:$D,ROW()))</f>
        <v/>
      </c>
      <c r="E788" s="8" t="str">
        <f>IF(INDEX(Banco!$E:$E,ROW())="","",INDEX(Banco!$E:$E,ROW()))</f>
        <v/>
      </c>
      <c r="F788" s="9" t="str">
        <f>IF(INDEX(Banco!$F:$F,ROW())="","",INDEX(Banco!$F:$F,ROW()))</f>
        <v/>
      </c>
      <c r="G788" s="9" t="str">
        <f>IF(INDEX(Banco!$G:$G,ROW())="","",INDEX(Banco!$G:$G,ROW()))</f>
        <v/>
      </c>
      <c r="H788" s="7" t="str">
        <f>IF(INDEX(Banco!$H:$H,ROW())="","",INDEX(Banco!$H:$H,ROW()))</f>
        <v/>
      </c>
      <c r="I788" t="str">
        <f t="shared" si="516"/>
        <v/>
      </c>
      <c r="J788" s="10" t="str">
        <f t="shared" si="517"/>
        <v/>
      </c>
      <c r="K788" s="11" t="str">
        <f t="shared" si="518"/>
        <v>—</v>
      </c>
      <c r="L788" t="str">
        <f t="shared" si="519"/>
        <v/>
      </c>
      <c r="M788" s="11" t="str">
        <f t="shared" si="520"/>
        <v>—</v>
      </c>
      <c r="N788" t="str">
        <f t="shared" si="521"/>
        <v/>
      </c>
      <c r="O788" s="11" t="str">
        <f t="shared" si="522"/>
        <v>—</v>
      </c>
      <c r="P788" t="str">
        <f t="shared" si="523"/>
        <v/>
      </c>
      <c r="Q788" s="11" t="str">
        <f t="shared" si="524"/>
        <v>—</v>
      </c>
      <c r="R788" t="str">
        <f t="shared" si="525"/>
        <v/>
      </c>
      <c r="S788" t="str">
        <f t="shared" si="526"/>
        <v/>
      </c>
      <c r="T788" t="str">
        <f t="shared" si="527"/>
        <v/>
      </c>
      <c r="U788" t="str">
        <f t="shared" si="528"/>
        <v/>
      </c>
      <c r="V788" t="str">
        <f t="shared" si="529"/>
        <v/>
      </c>
      <c r="W788" t="str">
        <f t="shared" si="530"/>
        <v/>
      </c>
      <c r="X788" t="str">
        <f t="shared" si="531"/>
        <v/>
      </c>
      <c r="Y788" t="str">
        <f t="shared" si="532"/>
        <v/>
      </c>
      <c r="Z788" t="str">
        <f t="shared" si="533"/>
        <v/>
      </c>
      <c r="AA788" t="str">
        <f t="shared" si="534"/>
        <v/>
      </c>
      <c r="AB788" t="str">
        <f t="shared" si="535"/>
        <v/>
      </c>
      <c r="AC788" t="str">
        <f t="shared" si="536"/>
        <v/>
      </c>
      <c r="AD788" t="str">
        <f t="shared" si="537"/>
        <v/>
      </c>
      <c r="AE788" t="str">
        <f t="shared" si="538"/>
        <v/>
      </c>
      <c r="AF788" t="str">
        <f t="shared" si="539"/>
        <v/>
      </c>
      <c r="AG788" t="str">
        <f t="shared" si="540"/>
        <v/>
      </c>
      <c r="AH788" t="str">
        <f t="shared" si="541"/>
        <v/>
      </c>
      <c r="AI788" t="str">
        <f t="shared" si="542"/>
        <v/>
      </c>
      <c r="AJ788" t="str">
        <f t="shared" si="543"/>
        <v/>
      </c>
      <c r="AK788" t="str">
        <f t="shared" si="544"/>
        <v/>
      </c>
      <c r="AL788" t="str">
        <f t="shared" si="545"/>
        <v/>
      </c>
      <c r="AM788" t="str">
        <f t="shared" si="546"/>
        <v/>
      </c>
      <c r="AN788" t="str">
        <f t="shared" si="547"/>
        <v/>
      </c>
      <c r="AO788" t="str">
        <f t="shared" si="548"/>
        <v/>
      </c>
      <c r="AP788" t="str">
        <f t="shared" si="549"/>
        <v/>
      </c>
      <c r="AQ788" t="str">
        <f t="shared" si="550"/>
        <v/>
      </c>
      <c r="AR788" t="str">
        <f t="shared" si="551"/>
        <v/>
      </c>
      <c r="AS788" t="str">
        <f t="shared" si="552"/>
        <v/>
      </c>
      <c r="AT788" t="str">
        <f t="shared" si="553"/>
        <v/>
      </c>
      <c r="AU788" t="str">
        <f t="shared" si="554"/>
        <v/>
      </c>
      <c r="AV788" t="str">
        <f t="shared" si="555"/>
        <v/>
      </c>
      <c r="AW788" t="str">
        <f t="shared" si="556"/>
        <v/>
      </c>
      <c r="AX788" t="str">
        <f t="shared" si="557"/>
        <v/>
      </c>
      <c r="AY788" t="str">
        <f t="shared" si="558"/>
        <v/>
      </c>
      <c r="AZ788" t="str">
        <f>IF(OR($A788="",$A788&lt;&gt;Ficha!$C$4),"",COUNTIF($A$2:$A788,Ficha!$C$4))</f>
        <v/>
      </c>
    </row>
    <row r="789" spans="1:52">
      <c r="A789" s="7" t="str">
        <f>IF(INDEX(Banco!$A:$A,ROW())="","",INDEX(Banco!$A:$A,ROW()))</f>
        <v/>
      </c>
      <c r="B789" s="7" t="str">
        <f>IF(INDEX(Banco!$B:$B,ROW())="","",INDEX(Banco!$B:$B,ROW()))</f>
        <v/>
      </c>
      <c r="C789" s="7" t="str">
        <f>IF(INDEX(Banco!$C:$C,ROW())="","",INDEX(Banco!$C:$C,ROW()))</f>
        <v/>
      </c>
      <c r="D789" s="8" t="str">
        <f>IF(INDEX(Banco!$D:$D,ROW())="","",INDEX(Banco!$D:$D,ROW()))</f>
        <v/>
      </c>
      <c r="E789" s="8" t="str">
        <f>IF(INDEX(Banco!$E:$E,ROW())="","",INDEX(Banco!$E:$E,ROW()))</f>
        <v/>
      </c>
      <c r="F789" s="9" t="str">
        <f>IF(INDEX(Banco!$F:$F,ROW())="","",INDEX(Banco!$F:$F,ROW()))</f>
        <v/>
      </c>
      <c r="G789" s="9" t="str">
        <f>IF(INDEX(Banco!$G:$G,ROW())="","",INDEX(Banco!$G:$G,ROW()))</f>
        <v/>
      </c>
      <c r="H789" s="7" t="str">
        <f>IF(INDEX(Banco!$H:$H,ROW())="","",INDEX(Banco!$H:$H,ROW()))</f>
        <v/>
      </c>
      <c r="I789" t="str">
        <f t="shared" si="516"/>
        <v/>
      </c>
      <c r="J789" s="10" t="str">
        <f t="shared" si="517"/>
        <v/>
      </c>
      <c r="K789" s="11" t="str">
        <f t="shared" si="518"/>
        <v>—</v>
      </c>
      <c r="L789" t="str">
        <f t="shared" si="519"/>
        <v/>
      </c>
      <c r="M789" s="11" t="str">
        <f t="shared" si="520"/>
        <v>—</v>
      </c>
      <c r="N789" t="str">
        <f t="shared" si="521"/>
        <v/>
      </c>
      <c r="O789" s="11" t="str">
        <f t="shared" si="522"/>
        <v>—</v>
      </c>
      <c r="P789" t="str">
        <f t="shared" si="523"/>
        <v/>
      </c>
      <c r="Q789" s="11" t="str">
        <f t="shared" si="524"/>
        <v>—</v>
      </c>
      <c r="R789" t="str">
        <f t="shared" si="525"/>
        <v/>
      </c>
      <c r="S789" t="str">
        <f t="shared" si="526"/>
        <v/>
      </c>
      <c r="T789" t="str">
        <f t="shared" si="527"/>
        <v/>
      </c>
      <c r="U789" t="str">
        <f t="shared" si="528"/>
        <v/>
      </c>
      <c r="V789" t="str">
        <f t="shared" si="529"/>
        <v/>
      </c>
      <c r="W789" t="str">
        <f t="shared" si="530"/>
        <v/>
      </c>
      <c r="X789" t="str">
        <f t="shared" si="531"/>
        <v/>
      </c>
      <c r="Y789" t="str">
        <f t="shared" si="532"/>
        <v/>
      </c>
      <c r="Z789" t="str">
        <f t="shared" si="533"/>
        <v/>
      </c>
      <c r="AA789" t="str">
        <f t="shared" si="534"/>
        <v/>
      </c>
      <c r="AB789" t="str">
        <f t="shared" si="535"/>
        <v/>
      </c>
      <c r="AC789" t="str">
        <f t="shared" si="536"/>
        <v/>
      </c>
      <c r="AD789" t="str">
        <f t="shared" si="537"/>
        <v/>
      </c>
      <c r="AE789" t="str">
        <f t="shared" si="538"/>
        <v/>
      </c>
      <c r="AF789" t="str">
        <f t="shared" si="539"/>
        <v/>
      </c>
      <c r="AG789" t="str">
        <f t="shared" si="540"/>
        <v/>
      </c>
      <c r="AH789" t="str">
        <f t="shared" si="541"/>
        <v/>
      </c>
      <c r="AI789" t="str">
        <f t="shared" si="542"/>
        <v/>
      </c>
      <c r="AJ789" t="str">
        <f t="shared" si="543"/>
        <v/>
      </c>
      <c r="AK789" t="str">
        <f t="shared" si="544"/>
        <v/>
      </c>
      <c r="AL789" t="str">
        <f t="shared" si="545"/>
        <v/>
      </c>
      <c r="AM789" t="str">
        <f t="shared" si="546"/>
        <v/>
      </c>
      <c r="AN789" t="str">
        <f t="shared" si="547"/>
        <v/>
      </c>
      <c r="AO789" t="str">
        <f t="shared" si="548"/>
        <v/>
      </c>
      <c r="AP789" t="str">
        <f t="shared" si="549"/>
        <v/>
      </c>
      <c r="AQ789" t="str">
        <f t="shared" si="550"/>
        <v/>
      </c>
      <c r="AR789" t="str">
        <f t="shared" si="551"/>
        <v/>
      </c>
      <c r="AS789" t="str">
        <f t="shared" si="552"/>
        <v/>
      </c>
      <c r="AT789" t="str">
        <f t="shared" si="553"/>
        <v/>
      </c>
      <c r="AU789" t="str">
        <f t="shared" si="554"/>
        <v/>
      </c>
      <c r="AV789" t="str">
        <f t="shared" si="555"/>
        <v/>
      </c>
      <c r="AW789" t="str">
        <f t="shared" si="556"/>
        <v/>
      </c>
      <c r="AX789" t="str">
        <f t="shared" si="557"/>
        <v/>
      </c>
      <c r="AY789" t="str">
        <f t="shared" si="558"/>
        <v/>
      </c>
      <c r="AZ789" t="str">
        <f>IF(OR($A789="",$A789&lt;&gt;Ficha!$C$4),"",COUNTIF($A$2:$A789,Ficha!$C$4))</f>
        <v/>
      </c>
    </row>
    <row r="790" spans="1:52">
      <c r="A790" s="7" t="str">
        <f>IF(INDEX(Banco!$A:$A,ROW())="","",INDEX(Banco!$A:$A,ROW()))</f>
        <v/>
      </c>
      <c r="B790" s="7" t="str">
        <f>IF(INDEX(Banco!$B:$B,ROW())="","",INDEX(Banco!$B:$B,ROW()))</f>
        <v/>
      </c>
      <c r="C790" s="7" t="str">
        <f>IF(INDEX(Banco!$C:$C,ROW())="","",INDEX(Banco!$C:$C,ROW()))</f>
        <v/>
      </c>
      <c r="D790" s="8" t="str">
        <f>IF(INDEX(Banco!$D:$D,ROW())="","",INDEX(Banco!$D:$D,ROW()))</f>
        <v/>
      </c>
      <c r="E790" s="8" t="str">
        <f>IF(INDEX(Banco!$E:$E,ROW())="","",INDEX(Banco!$E:$E,ROW()))</f>
        <v/>
      </c>
      <c r="F790" s="9" t="str">
        <f>IF(INDEX(Banco!$F:$F,ROW())="","",INDEX(Banco!$F:$F,ROW()))</f>
        <v/>
      </c>
      <c r="G790" s="9" t="str">
        <f>IF(INDEX(Banco!$G:$G,ROW())="","",INDEX(Banco!$G:$G,ROW()))</f>
        <v/>
      </c>
      <c r="H790" s="7" t="str">
        <f>IF(INDEX(Banco!$H:$H,ROW())="","",INDEX(Banco!$H:$H,ROW()))</f>
        <v/>
      </c>
      <c r="I790" t="str">
        <f t="shared" si="516"/>
        <v/>
      </c>
      <c r="J790" s="10" t="str">
        <f t="shared" si="517"/>
        <v/>
      </c>
      <c r="K790" s="11" t="str">
        <f t="shared" si="518"/>
        <v>—</v>
      </c>
      <c r="L790" t="str">
        <f t="shared" si="519"/>
        <v/>
      </c>
      <c r="M790" s="11" t="str">
        <f t="shared" si="520"/>
        <v>—</v>
      </c>
      <c r="N790" t="str">
        <f t="shared" si="521"/>
        <v/>
      </c>
      <c r="O790" s="11" t="str">
        <f t="shared" si="522"/>
        <v>—</v>
      </c>
      <c r="P790" t="str">
        <f t="shared" si="523"/>
        <v/>
      </c>
      <c r="Q790" s="11" t="str">
        <f t="shared" si="524"/>
        <v>—</v>
      </c>
      <c r="R790" t="str">
        <f t="shared" si="525"/>
        <v/>
      </c>
      <c r="S790" t="str">
        <f t="shared" si="526"/>
        <v/>
      </c>
      <c r="T790" t="str">
        <f t="shared" si="527"/>
        <v/>
      </c>
      <c r="U790" t="str">
        <f t="shared" si="528"/>
        <v/>
      </c>
      <c r="V790" t="str">
        <f t="shared" si="529"/>
        <v/>
      </c>
      <c r="W790" t="str">
        <f t="shared" si="530"/>
        <v/>
      </c>
      <c r="X790" t="str">
        <f t="shared" si="531"/>
        <v/>
      </c>
      <c r="Y790" t="str">
        <f t="shared" si="532"/>
        <v/>
      </c>
      <c r="Z790" t="str">
        <f t="shared" si="533"/>
        <v/>
      </c>
      <c r="AA790" t="str">
        <f t="shared" si="534"/>
        <v/>
      </c>
      <c r="AB790" t="str">
        <f t="shared" si="535"/>
        <v/>
      </c>
      <c r="AC790" t="str">
        <f t="shared" si="536"/>
        <v/>
      </c>
      <c r="AD790" t="str">
        <f t="shared" si="537"/>
        <v/>
      </c>
      <c r="AE790" t="str">
        <f t="shared" si="538"/>
        <v/>
      </c>
      <c r="AF790" t="str">
        <f t="shared" si="539"/>
        <v/>
      </c>
      <c r="AG790" t="str">
        <f t="shared" si="540"/>
        <v/>
      </c>
      <c r="AH790" t="str">
        <f t="shared" si="541"/>
        <v/>
      </c>
      <c r="AI790" t="str">
        <f t="shared" si="542"/>
        <v/>
      </c>
      <c r="AJ790" t="str">
        <f t="shared" si="543"/>
        <v/>
      </c>
      <c r="AK790" t="str">
        <f t="shared" si="544"/>
        <v/>
      </c>
      <c r="AL790" t="str">
        <f t="shared" si="545"/>
        <v/>
      </c>
      <c r="AM790" t="str">
        <f t="shared" si="546"/>
        <v/>
      </c>
      <c r="AN790" t="str">
        <f t="shared" si="547"/>
        <v/>
      </c>
      <c r="AO790" t="str">
        <f t="shared" si="548"/>
        <v/>
      </c>
      <c r="AP790" t="str">
        <f t="shared" si="549"/>
        <v/>
      </c>
      <c r="AQ790" t="str">
        <f t="shared" si="550"/>
        <v/>
      </c>
      <c r="AR790" t="str">
        <f t="shared" si="551"/>
        <v/>
      </c>
      <c r="AS790" t="str">
        <f t="shared" si="552"/>
        <v/>
      </c>
      <c r="AT790" t="str">
        <f t="shared" si="553"/>
        <v/>
      </c>
      <c r="AU790" t="str">
        <f t="shared" si="554"/>
        <v/>
      </c>
      <c r="AV790" t="str">
        <f t="shared" si="555"/>
        <v/>
      </c>
      <c r="AW790" t="str">
        <f t="shared" si="556"/>
        <v/>
      </c>
      <c r="AX790" t="str">
        <f t="shared" si="557"/>
        <v/>
      </c>
      <c r="AY790" t="str">
        <f t="shared" si="558"/>
        <v/>
      </c>
      <c r="AZ790" t="str">
        <f>IF(OR($A790="",$A790&lt;&gt;Ficha!$C$4),"",COUNTIF($A$2:$A790,Ficha!$C$4))</f>
        <v/>
      </c>
    </row>
    <row r="791" spans="1:52">
      <c r="A791" s="7" t="str">
        <f>IF(INDEX(Banco!$A:$A,ROW())="","",INDEX(Banco!$A:$A,ROW()))</f>
        <v/>
      </c>
      <c r="B791" s="7" t="str">
        <f>IF(INDEX(Banco!$B:$B,ROW())="","",INDEX(Banco!$B:$B,ROW()))</f>
        <v/>
      </c>
      <c r="C791" s="7" t="str">
        <f>IF(INDEX(Banco!$C:$C,ROW())="","",INDEX(Banco!$C:$C,ROW()))</f>
        <v/>
      </c>
      <c r="D791" s="8" t="str">
        <f>IF(INDEX(Banco!$D:$D,ROW())="","",INDEX(Banco!$D:$D,ROW()))</f>
        <v/>
      </c>
      <c r="E791" s="8" t="str">
        <f>IF(INDEX(Banco!$E:$E,ROW())="","",INDEX(Banco!$E:$E,ROW()))</f>
        <v/>
      </c>
      <c r="F791" s="9" t="str">
        <f>IF(INDEX(Banco!$F:$F,ROW())="","",INDEX(Banco!$F:$F,ROW()))</f>
        <v/>
      </c>
      <c r="G791" s="9" t="str">
        <f>IF(INDEX(Banco!$G:$G,ROW())="","",INDEX(Banco!$G:$G,ROW()))</f>
        <v/>
      </c>
      <c r="H791" s="7" t="str">
        <f>IF(INDEX(Banco!$H:$H,ROW())="","",INDEX(Banco!$H:$H,ROW()))</f>
        <v/>
      </c>
      <c r="I791" t="str">
        <f t="shared" si="516"/>
        <v/>
      </c>
      <c r="J791" s="10" t="str">
        <f t="shared" si="517"/>
        <v/>
      </c>
      <c r="K791" s="11" t="str">
        <f t="shared" si="518"/>
        <v>—</v>
      </c>
      <c r="L791" t="str">
        <f t="shared" si="519"/>
        <v/>
      </c>
      <c r="M791" s="11" t="str">
        <f t="shared" si="520"/>
        <v>—</v>
      </c>
      <c r="N791" t="str">
        <f t="shared" si="521"/>
        <v/>
      </c>
      <c r="O791" s="11" t="str">
        <f t="shared" si="522"/>
        <v>—</v>
      </c>
      <c r="P791" t="str">
        <f t="shared" si="523"/>
        <v/>
      </c>
      <c r="Q791" s="11" t="str">
        <f t="shared" si="524"/>
        <v>—</v>
      </c>
      <c r="R791" t="str">
        <f t="shared" si="525"/>
        <v/>
      </c>
      <c r="S791" t="str">
        <f t="shared" si="526"/>
        <v/>
      </c>
      <c r="T791" t="str">
        <f t="shared" si="527"/>
        <v/>
      </c>
      <c r="U791" t="str">
        <f t="shared" si="528"/>
        <v/>
      </c>
      <c r="V791" t="str">
        <f t="shared" si="529"/>
        <v/>
      </c>
      <c r="W791" t="str">
        <f t="shared" si="530"/>
        <v/>
      </c>
      <c r="X791" t="str">
        <f t="shared" si="531"/>
        <v/>
      </c>
      <c r="Y791" t="str">
        <f t="shared" si="532"/>
        <v/>
      </c>
      <c r="Z791" t="str">
        <f t="shared" si="533"/>
        <v/>
      </c>
      <c r="AA791" t="str">
        <f t="shared" si="534"/>
        <v/>
      </c>
      <c r="AB791" t="str">
        <f t="shared" si="535"/>
        <v/>
      </c>
      <c r="AC791" t="str">
        <f t="shared" si="536"/>
        <v/>
      </c>
      <c r="AD791" t="str">
        <f t="shared" si="537"/>
        <v/>
      </c>
      <c r="AE791" t="str">
        <f t="shared" si="538"/>
        <v/>
      </c>
      <c r="AF791" t="str">
        <f t="shared" si="539"/>
        <v/>
      </c>
      <c r="AG791" t="str">
        <f t="shared" si="540"/>
        <v/>
      </c>
      <c r="AH791" t="str">
        <f t="shared" si="541"/>
        <v/>
      </c>
      <c r="AI791" t="str">
        <f t="shared" si="542"/>
        <v/>
      </c>
      <c r="AJ791" t="str">
        <f t="shared" si="543"/>
        <v/>
      </c>
      <c r="AK791" t="str">
        <f t="shared" si="544"/>
        <v/>
      </c>
      <c r="AL791" t="str">
        <f t="shared" si="545"/>
        <v/>
      </c>
      <c r="AM791" t="str">
        <f t="shared" si="546"/>
        <v/>
      </c>
      <c r="AN791" t="str">
        <f t="shared" si="547"/>
        <v/>
      </c>
      <c r="AO791" t="str">
        <f t="shared" si="548"/>
        <v/>
      </c>
      <c r="AP791" t="str">
        <f t="shared" si="549"/>
        <v/>
      </c>
      <c r="AQ791" t="str">
        <f t="shared" si="550"/>
        <v/>
      </c>
      <c r="AR791" t="str">
        <f t="shared" si="551"/>
        <v/>
      </c>
      <c r="AS791" t="str">
        <f t="shared" si="552"/>
        <v/>
      </c>
      <c r="AT791" t="str">
        <f t="shared" si="553"/>
        <v/>
      </c>
      <c r="AU791" t="str">
        <f t="shared" si="554"/>
        <v/>
      </c>
      <c r="AV791" t="str">
        <f t="shared" si="555"/>
        <v/>
      </c>
      <c r="AW791" t="str">
        <f t="shared" si="556"/>
        <v/>
      </c>
      <c r="AX791" t="str">
        <f t="shared" si="557"/>
        <v/>
      </c>
      <c r="AY791" t="str">
        <f t="shared" si="558"/>
        <v/>
      </c>
      <c r="AZ791" t="str">
        <f>IF(OR($A791="",$A791&lt;&gt;Ficha!$C$4),"",COUNTIF($A$2:$A791,Ficha!$C$4))</f>
        <v/>
      </c>
    </row>
    <row r="792" spans="1:52">
      <c r="A792" s="7" t="str">
        <f>IF(INDEX(Banco!$A:$A,ROW())="","",INDEX(Banco!$A:$A,ROW()))</f>
        <v/>
      </c>
      <c r="B792" s="7" t="str">
        <f>IF(INDEX(Banco!$B:$B,ROW())="","",INDEX(Banco!$B:$B,ROW()))</f>
        <v/>
      </c>
      <c r="C792" s="7" t="str">
        <f>IF(INDEX(Banco!$C:$C,ROW())="","",INDEX(Banco!$C:$C,ROW()))</f>
        <v/>
      </c>
      <c r="D792" s="8" t="str">
        <f>IF(INDEX(Banco!$D:$D,ROW())="","",INDEX(Banco!$D:$D,ROW()))</f>
        <v/>
      </c>
      <c r="E792" s="8" t="str">
        <f>IF(INDEX(Banco!$E:$E,ROW())="","",INDEX(Banco!$E:$E,ROW()))</f>
        <v/>
      </c>
      <c r="F792" s="9" t="str">
        <f>IF(INDEX(Banco!$F:$F,ROW())="","",INDEX(Banco!$F:$F,ROW()))</f>
        <v/>
      </c>
      <c r="G792" s="9" t="str">
        <f>IF(INDEX(Banco!$G:$G,ROW())="","",INDEX(Banco!$G:$G,ROW()))</f>
        <v/>
      </c>
      <c r="H792" s="7" t="str">
        <f>IF(INDEX(Banco!$H:$H,ROW())="","",INDEX(Banco!$H:$H,ROW()))</f>
        <v/>
      </c>
      <c r="I792" t="str">
        <f t="shared" si="516"/>
        <v/>
      </c>
      <c r="J792" s="10" t="str">
        <f t="shared" si="517"/>
        <v/>
      </c>
      <c r="K792" s="11" t="str">
        <f t="shared" si="518"/>
        <v>—</v>
      </c>
      <c r="L792" t="str">
        <f t="shared" si="519"/>
        <v/>
      </c>
      <c r="M792" s="11" t="str">
        <f t="shared" si="520"/>
        <v>—</v>
      </c>
      <c r="N792" t="str">
        <f t="shared" si="521"/>
        <v/>
      </c>
      <c r="O792" s="11" t="str">
        <f t="shared" si="522"/>
        <v>—</v>
      </c>
      <c r="P792" t="str">
        <f t="shared" si="523"/>
        <v/>
      </c>
      <c r="Q792" s="11" t="str">
        <f t="shared" si="524"/>
        <v>—</v>
      </c>
      <c r="R792" t="str">
        <f t="shared" si="525"/>
        <v/>
      </c>
      <c r="S792" t="str">
        <f t="shared" si="526"/>
        <v/>
      </c>
      <c r="T792" t="str">
        <f t="shared" si="527"/>
        <v/>
      </c>
      <c r="U792" t="str">
        <f t="shared" si="528"/>
        <v/>
      </c>
      <c r="V792" t="str">
        <f t="shared" si="529"/>
        <v/>
      </c>
      <c r="W792" t="str">
        <f t="shared" si="530"/>
        <v/>
      </c>
      <c r="X792" t="str">
        <f t="shared" si="531"/>
        <v/>
      </c>
      <c r="Y792" t="str">
        <f t="shared" si="532"/>
        <v/>
      </c>
      <c r="Z792" t="str">
        <f t="shared" si="533"/>
        <v/>
      </c>
      <c r="AA792" t="str">
        <f t="shared" si="534"/>
        <v/>
      </c>
      <c r="AB792" t="str">
        <f t="shared" si="535"/>
        <v/>
      </c>
      <c r="AC792" t="str">
        <f t="shared" si="536"/>
        <v/>
      </c>
      <c r="AD792" t="str">
        <f t="shared" si="537"/>
        <v/>
      </c>
      <c r="AE792" t="str">
        <f t="shared" si="538"/>
        <v/>
      </c>
      <c r="AF792" t="str">
        <f t="shared" si="539"/>
        <v/>
      </c>
      <c r="AG792" t="str">
        <f t="shared" si="540"/>
        <v/>
      </c>
      <c r="AH792" t="str">
        <f t="shared" si="541"/>
        <v/>
      </c>
      <c r="AI792" t="str">
        <f t="shared" si="542"/>
        <v/>
      </c>
      <c r="AJ792" t="str">
        <f t="shared" si="543"/>
        <v/>
      </c>
      <c r="AK792" t="str">
        <f t="shared" si="544"/>
        <v/>
      </c>
      <c r="AL792" t="str">
        <f t="shared" si="545"/>
        <v/>
      </c>
      <c r="AM792" t="str">
        <f t="shared" si="546"/>
        <v/>
      </c>
      <c r="AN792" t="str">
        <f t="shared" si="547"/>
        <v/>
      </c>
      <c r="AO792" t="str">
        <f t="shared" si="548"/>
        <v/>
      </c>
      <c r="AP792" t="str">
        <f t="shared" si="549"/>
        <v/>
      </c>
      <c r="AQ792" t="str">
        <f t="shared" si="550"/>
        <v/>
      </c>
      <c r="AR792" t="str">
        <f t="shared" si="551"/>
        <v/>
      </c>
      <c r="AS792" t="str">
        <f t="shared" si="552"/>
        <v/>
      </c>
      <c r="AT792" t="str">
        <f t="shared" si="553"/>
        <v/>
      </c>
      <c r="AU792" t="str">
        <f t="shared" si="554"/>
        <v/>
      </c>
      <c r="AV792" t="str">
        <f t="shared" si="555"/>
        <v/>
      </c>
      <c r="AW792" t="str">
        <f t="shared" si="556"/>
        <v/>
      </c>
      <c r="AX792" t="str">
        <f t="shared" si="557"/>
        <v/>
      </c>
      <c r="AY792" t="str">
        <f t="shared" si="558"/>
        <v/>
      </c>
      <c r="AZ792" t="str">
        <f>IF(OR($A792="",$A792&lt;&gt;Ficha!$C$4),"",COUNTIF($A$2:$A792,Ficha!$C$4))</f>
        <v/>
      </c>
    </row>
    <row r="793" spans="1:52">
      <c r="A793" s="7" t="str">
        <f>IF(INDEX(Banco!$A:$A,ROW())="","",INDEX(Banco!$A:$A,ROW()))</f>
        <v/>
      </c>
      <c r="B793" s="7" t="str">
        <f>IF(INDEX(Banco!$B:$B,ROW())="","",INDEX(Banco!$B:$B,ROW()))</f>
        <v/>
      </c>
      <c r="C793" s="7" t="str">
        <f>IF(INDEX(Banco!$C:$C,ROW())="","",INDEX(Banco!$C:$C,ROW()))</f>
        <v/>
      </c>
      <c r="D793" s="8" t="str">
        <f>IF(INDEX(Banco!$D:$D,ROW())="","",INDEX(Banco!$D:$D,ROW()))</f>
        <v/>
      </c>
      <c r="E793" s="8" t="str">
        <f>IF(INDEX(Banco!$E:$E,ROW())="","",INDEX(Banco!$E:$E,ROW()))</f>
        <v/>
      </c>
      <c r="F793" s="9" t="str">
        <f>IF(INDEX(Banco!$F:$F,ROW())="","",INDEX(Banco!$F:$F,ROW()))</f>
        <v/>
      </c>
      <c r="G793" s="9" t="str">
        <f>IF(INDEX(Banco!$G:$G,ROW())="","",INDEX(Banco!$G:$G,ROW()))</f>
        <v/>
      </c>
      <c r="H793" s="7" t="str">
        <f>IF(INDEX(Banco!$H:$H,ROW())="","",INDEX(Banco!$H:$H,ROW()))</f>
        <v/>
      </c>
      <c r="I793" t="str">
        <f t="shared" si="516"/>
        <v/>
      </c>
      <c r="J793" s="10" t="str">
        <f t="shared" si="517"/>
        <v/>
      </c>
      <c r="K793" s="11" t="str">
        <f t="shared" si="518"/>
        <v>—</v>
      </c>
      <c r="L793" t="str">
        <f t="shared" si="519"/>
        <v/>
      </c>
      <c r="M793" s="11" t="str">
        <f t="shared" si="520"/>
        <v>—</v>
      </c>
      <c r="N793" t="str">
        <f t="shared" si="521"/>
        <v/>
      </c>
      <c r="O793" s="11" t="str">
        <f t="shared" si="522"/>
        <v>—</v>
      </c>
      <c r="P793" t="str">
        <f t="shared" si="523"/>
        <v/>
      </c>
      <c r="Q793" s="11" t="str">
        <f t="shared" si="524"/>
        <v>—</v>
      </c>
      <c r="R793" t="str">
        <f t="shared" si="525"/>
        <v/>
      </c>
      <c r="S793" t="str">
        <f t="shared" si="526"/>
        <v/>
      </c>
      <c r="T793" t="str">
        <f t="shared" si="527"/>
        <v/>
      </c>
      <c r="U793" t="str">
        <f t="shared" si="528"/>
        <v/>
      </c>
      <c r="V793" t="str">
        <f t="shared" si="529"/>
        <v/>
      </c>
      <c r="W793" t="str">
        <f t="shared" si="530"/>
        <v/>
      </c>
      <c r="X793" t="str">
        <f t="shared" si="531"/>
        <v/>
      </c>
      <c r="Y793" t="str">
        <f t="shared" si="532"/>
        <v/>
      </c>
      <c r="Z793" t="str">
        <f t="shared" si="533"/>
        <v/>
      </c>
      <c r="AA793" t="str">
        <f t="shared" si="534"/>
        <v/>
      </c>
      <c r="AB793" t="str">
        <f t="shared" si="535"/>
        <v/>
      </c>
      <c r="AC793" t="str">
        <f t="shared" si="536"/>
        <v/>
      </c>
      <c r="AD793" t="str">
        <f t="shared" si="537"/>
        <v/>
      </c>
      <c r="AE793" t="str">
        <f t="shared" si="538"/>
        <v/>
      </c>
      <c r="AF793" t="str">
        <f t="shared" si="539"/>
        <v/>
      </c>
      <c r="AG793" t="str">
        <f t="shared" si="540"/>
        <v/>
      </c>
      <c r="AH793" t="str">
        <f t="shared" si="541"/>
        <v/>
      </c>
      <c r="AI793" t="str">
        <f t="shared" si="542"/>
        <v/>
      </c>
      <c r="AJ793" t="str">
        <f t="shared" si="543"/>
        <v/>
      </c>
      <c r="AK793" t="str">
        <f t="shared" si="544"/>
        <v/>
      </c>
      <c r="AL793" t="str">
        <f t="shared" si="545"/>
        <v/>
      </c>
      <c r="AM793" t="str">
        <f t="shared" si="546"/>
        <v/>
      </c>
      <c r="AN793" t="str">
        <f t="shared" si="547"/>
        <v/>
      </c>
      <c r="AO793" t="str">
        <f t="shared" si="548"/>
        <v/>
      </c>
      <c r="AP793" t="str">
        <f t="shared" si="549"/>
        <v/>
      </c>
      <c r="AQ793" t="str">
        <f t="shared" si="550"/>
        <v/>
      </c>
      <c r="AR793" t="str">
        <f t="shared" si="551"/>
        <v/>
      </c>
      <c r="AS793" t="str">
        <f t="shared" si="552"/>
        <v/>
      </c>
      <c r="AT793" t="str">
        <f t="shared" si="553"/>
        <v/>
      </c>
      <c r="AU793" t="str">
        <f t="shared" si="554"/>
        <v/>
      </c>
      <c r="AV793" t="str">
        <f t="shared" si="555"/>
        <v/>
      </c>
      <c r="AW793" t="str">
        <f t="shared" si="556"/>
        <v/>
      </c>
      <c r="AX793" t="str">
        <f t="shared" si="557"/>
        <v/>
      </c>
      <c r="AY793" t="str">
        <f t="shared" si="558"/>
        <v/>
      </c>
      <c r="AZ793" t="str">
        <f>IF(OR($A793="",$A793&lt;&gt;Ficha!$C$4),"",COUNTIF($A$2:$A793,Ficha!$C$4))</f>
        <v/>
      </c>
    </row>
    <row r="794" spans="1:52">
      <c r="A794" s="7" t="str">
        <f>IF(INDEX(Banco!$A:$A,ROW())="","",INDEX(Banco!$A:$A,ROW()))</f>
        <v/>
      </c>
      <c r="B794" s="7" t="str">
        <f>IF(INDEX(Banco!$B:$B,ROW())="","",INDEX(Banco!$B:$B,ROW()))</f>
        <v/>
      </c>
      <c r="C794" s="7" t="str">
        <f>IF(INDEX(Banco!$C:$C,ROW())="","",INDEX(Banco!$C:$C,ROW()))</f>
        <v/>
      </c>
      <c r="D794" s="8" t="str">
        <f>IF(INDEX(Banco!$D:$D,ROW())="","",INDEX(Banco!$D:$D,ROW()))</f>
        <v/>
      </c>
      <c r="E794" s="8" t="str">
        <f>IF(INDEX(Banco!$E:$E,ROW())="","",INDEX(Banco!$E:$E,ROW()))</f>
        <v/>
      </c>
      <c r="F794" s="9" t="str">
        <f>IF(INDEX(Banco!$F:$F,ROW())="","",INDEX(Banco!$F:$F,ROW()))</f>
        <v/>
      </c>
      <c r="G794" s="9" t="str">
        <f>IF(INDEX(Banco!$G:$G,ROW())="","",INDEX(Banco!$G:$G,ROW()))</f>
        <v/>
      </c>
      <c r="H794" s="7" t="str">
        <f>IF(INDEX(Banco!$H:$H,ROW())="","",INDEX(Banco!$H:$H,ROW()))</f>
        <v/>
      </c>
      <c r="I794" t="str">
        <f t="shared" si="516"/>
        <v/>
      </c>
      <c r="J794" s="10" t="str">
        <f t="shared" si="517"/>
        <v/>
      </c>
      <c r="K794" s="11" t="str">
        <f t="shared" si="518"/>
        <v>—</v>
      </c>
      <c r="L794" t="str">
        <f t="shared" si="519"/>
        <v/>
      </c>
      <c r="M794" s="11" t="str">
        <f t="shared" si="520"/>
        <v>—</v>
      </c>
      <c r="N794" t="str">
        <f t="shared" si="521"/>
        <v/>
      </c>
      <c r="O794" s="11" t="str">
        <f t="shared" si="522"/>
        <v>—</v>
      </c>
      <c r="P794" t="str">
        <f t="shared" si="523"/>
        <v/>
      </c>
      <c r="Q794" s="11" t="str">
        <f t="shared" si="524"/>
        <v>—</v>
      </c>
      <c r="R794" t="str">
        <f t="shared" si="525"/>
        <v/>
      </c>
      <c r="S794" t="str">
        <f t="shared" si="526"/>
        <v/>
      </c>
      <c r="T794" t="str">
        <f t="shared" si="527"/>
        <v/>
      </c>
      <c r="U794" t="str">
        <f t="shared" si="528"/>
        <v/>
      </c>
      <c r="V794" t="str">
        <f t="shared" si="529"/>
        <v/>
      </c>
      <c r="W794" t="str">
        <f t="shared" si="530"/>
        <v/>
      </c>
      <c r="X794" t="str">
        <f t="shared" si="531"/>
        <v/>
      </c>
      <c r="Y794" t="str">
        <f t="shared" si="532"/>
        <v/>
      </c>
      <c r="Z794" t="str">
        <f t="shared" si="533"/>
        <v/>
      </c>
      <c r="AA794" t="str">
        <f t="shared" si="534"/>
        <v/>
      </c>
      <c r="AB794" t="str">
        <f t="shared" si="535"/>
        <v/>
      </c>
      <c r="AC794" t="str">
        <f t="shared" si="536"/>
        <v/>
      </c>
      <c r="AD794" t="str">
        <f t="shared" si="537"/>
        <v/>
      </c>
      <c r="AE794" t="str">
        <f t="shared" si="538"/>
        <v/>
      </c>
      <c r="AF794" t="str">
        <f t="shared" si="539"/>
        <v/>
      </c>
      <c r="AG794" t="str">
        <f t="shared" si="540"/>
        <v/>
      </c>
      <c r="AH794" t="str">
        <f t="shared" si="541"/>
        <v/>
      </c>
      <c r="AI794" t="str">
        <f t="shared" si="542"/>
        <v/>
      </c>
      <c r="AJ794" t="str">
        <f t="shared" si="543"/>
        <v/>
      </c>
      <c r="AK794" t="str">
        <f t="shared" si="544"/>
        <v/>
      </c>
      <c r="AL794" t="str">
        <f t="shared" si="545"/>
        <v/>
      </c>
      <c r="AM794" t="str">
        <f t="shared" si="546"/>
        <v/>
      </c>
      <c r="AN794" t="str">
        <f t="shared" si="547"/>
        <v/>
      </c>
      <c r="AO794" t="str">
        <f t="shared" si="548"/>
        <v/>
      </c>
      <c r="AP794" t="str">
        <f t="shared" si="549"/>
        <v/>
      </c>
      <c r="AQ794" t="str">
        <f t="shared" si="550"/>
        <v/>
      </c>
      <c r="AR794" t="str">
        <f t="shared" si="551"/>
        <v/>
      </c>
      <c r="AS794" t="str">
        <f t="shared" si="552"/>
        <v/>
      </c>
      <c r="AT794" t="str">
        <f t="shared" si="553"/>
        <v/>
      </c>
      <c r="AU794" t="str">
        <f t="shared" si="554"/>
        <v/>
      </c>
      <c r="AV794" t="str">
        <f t="shared" si="555"/>
        <v/>
      </c>
      <c r="AW794" t="str">
        <f t="shared" si="556"/>
        <v/>
      </c>
      <c r="AX794" t="str">
        <f t="shared" si="557"/>
        <v/>
      </c>
      <c r="AY794" t="str">
        <f t="shared" si="558"/>
        <v/>
      </c>
      <c r="AZ794" t="str">
        <f>IF(OR($A794="",$A794&lt;&gt;Ficha!$C$4),"",COUNTIF($A$2:$A794,Ficha!$C$4))</f>
        <v/>
      </c>
    </row>
    <row r="795" spans="1:52">
      <c r="A795" s="7" t="str">
        <f>IF(INDEX(Banco!$A:$A,ROW())="","",INDEX(Banco!$A:$A,ROW()))</f>
        <v/>
      </c>
      <c r="B795" s="7" t="str">
        <f>IF(INDEX(Banco!$B:$B,ROW())="","",INDEX(Banco!$B:$B,ROW()))</f>
        <v/>
      </c>
      <c r="C795" s="7" t="str">
        <f>IF(INDEX(Banco!$C:$C,ROW())="","",INDEX(Banco!$C:$C,ROW()))</f>
        <v/>
      </c>
      <c r="D795" s="8" t="str">
        <f>IF(INDEX(Banco!$D:$D,ROW())="","",INDEX(Banco!$D:$D,ROW()))</f>
        <v/>
      </c>
      <c r="E795" s="8" t="str">
        <f>IF(INDEX(Banco!$E:$E,ROW())="","",INDEX(Banco!$E:$E,ROW()))</f>
        <v/>
      </c>
      <c r="F795" s="9" t="str">
        <f>IF(INDEX(Banco!$F:$F,ROW())="","",INDEX(Banco!$F:$F,ROW()))</f>
        <v/>
      </c>
      <c r="G795" s="9" t="str">
        <f>IF(INDEX(Banco!$G:$G,ROW())="","",INDEX(Banco!$G:$G,ROW()))</f>
        <v/>
      </c>
      <c r="H795" s="7" t="str">
        <f>IF(INDEX(Banco!$H:$H,ROW())="","",INDEX(Banco!$H:$H,ROW()))</f>
        <v/>
      </c>
      <c r="I795" t="str">
        <f t="shared" si="516"/>
        <v/>
      </c>
      <c r="J795" s="10" t="str">
        <f t="shared" si="517"/>
        <v/>
      </c>
      <c r="K795" s="11" t="str">
        <f t="shared" si="518"/>
        <v>—</v>
      </c>
      <c r="L795" t="str">
        <f t="shared" si="519"/>
        <v/>
      </c>
      <c r="M795" s="11" t="str">
        <f t="shared" si="520"/>
        <v>—</v>
      </c>
      <c r="N795" t="str">
        <f t="shared" si="521"/>
        <v/>
      </c>
      <c r="O795" s="11" t="str">
        <f t="shared" si="522"/>
        <v>—</v>
      </c>
      <c r="P795" t="str">
        <f t="shared" si="523"/>
        <v/>
      </c>
      <c r="Q795" s="11" t="str">
        <f t="shared" si="524"/>
        <v>—</v>
      </c>
      <c r="R795" t="str">
        <f t="shared" si="525"/>
        <v/>
      </c>
      <c r="S795" t="str">
        <f t="shared" si="526"/>
        <v/>
      </c>
      <c r="T795" t="str">
        <f t="shared" si="527"/>
        <v/>
      </c>
      <c r="U795" t="str">
        <f t="shared" si="528"/>
        <v/>
      </c>
      <c r="V795" t="str">
        <f t="shared" si="529"/>
        <v/>
      </c>
      <c r="W795" t="str">
        <f t="shared" si="530"/>
        <v/>
      </c>
      <c r="X795" t="str">
        <f t="shared" si="531"/>
        <v/>
      </c>
      <c r="Y795" t="str">
        <f t="shared" si="532"/>
        <v/>
      </c>
      <c r="Z795" t="str">
        <f t="shared" si="533"/>
        <v/>
      </c>
      <c r="AA795" t="str">
        <f t="shared" si="534"/>
        <v/>
      </c>
      <c r="AB795" t="str">
        <f t="shared" si="535"/>
        <v/>
      </c>
      <c r="AC795" t="str">
        <f t="shared" si="536"/>
        <v/>
      </c>
      <c r="AD795" t="str">
        <f t="shared" si="537"/>
        <v/>
      </c>
      <c r="AE795" t="str">
        <f t="shared" si="538"/>
        <v/>
      </c>
      <c r="AF795" t="str">
        <f t="shared" si="539"/>
        <v/>
      </c>
      <c r="AG795" t="str">
        <f t="shared" si="540"/>
        <v/>
      </c>
      <c r="AH795" t="str">
        <f t="shared" si="541"/>
        <v/>
      </c>
      <c r="AI795" t="str">
        <f t="shared" si="542"/>
        <v/>
      </c>
      <c r="AJ795" t="str">
        <f t="shared" si="543"/>
        <v/>
      </c>
      <c r="AK795" t="str">
        <f t="shared" si="544"/>
        <v/>
      </c>
      <c r="AL795" t="str">
        <f t="shared" si="545"/>
        <v/>
      </c>
      <c r="AM795" t="str">
        <f t="shared" si="546"/>
        <v/>
      </c>
      <c r="AN795" t="str">
        <f t="shared" si="547"/>
        <v/>
      </c>
      <c r="AO795" t="str">
        <f t="shared" si="548"/>
        <v/>
      </c>
      <c r="AP795" t="str">
        <f t="shared" si="549"/>
        <v/>
      </c>
      <c r="AQ795" t="str">
        <f t="shared" si="550"/>
        <v/>
      </c>
      <c r="AR795" t="str">
        <f t="shared" si="551"/>
        <v/>
      </c>
      <c r="AS795" t="str">
        <f t="shared" si="552"/>
        <v/>
      </c>
      <c r="AT795" t="str">
        <f t="shared" si="553"/>
        <v/>
      </c>
      <c r="AU795" t="str">
        <f t="shared" si="554"/>
        <v/>
      </c>
      <c r="AV795" t="str">
        <f t="shared" si="555"/>
        <v/>
      </c>
      <c r="AW795" t="str">
        <f t="shared" si="556"/>
        <v/>
      </c>
      <c r="AX795" t="str">
        <f t="shared" si="557"/>
        <v/>
      </c>
      <c r="AY795" t="str">
        <f t="shared" si="558"/>
        <v/>
      </c>
      <c r="AZ795" t="str">
        <f>IF(OR($A795="",$A795&lt;&gt;Ficha!$C$4),"",COUNTIF($A$2:$A795,Ficha!$C$4))</f>
        <v/>
      </c>
    </row>
    <row r="796" spans="1:52">
      <c r="A796" s="7" t="str">
        <f>IF(INDEX(Banco!$A:$A,ROW())="","",INDEX(Banco!$A:$A,ROW()))</f>
        <v/>
      </c>
      <c r="B796" s="7" t="str">
        <f>IF(INDEX(Banco!$B:$B,ROW())="","",INDEX(Banco!$B:$B,ROW()))</f>
        <v/>
      </c>
      <c r="C796" s="7" t="str">
        <f>IF(INDEX(Banco!$C:$C,ROW())="","",INDEX(Banco!$C:$C,ROW()))</f>
        <v/>
      </c>
      <c r="D796" s="8" t="str">
        <f>IF(INDEX(Banco!$D:$D,ROW())="","",INDEX(Banco!$D:$D,ROW()))</f>
        <v/>
      </c>
      <c r="E796" s="8" t="str">
        <f>IF(INDEX(Banco!$E:$E,ROW())="","",INDEX(Banco!$E:$E,ROW()))</f>
        <v/>
      </c>
      <c r="F796" s="9" t="str">
        <f>IF(INDEX(Banco!$F:$F,ROW())="","",INDEX(Banco!$F:$F,ROW()))</f>
        <v/>
      </c>
      <c r="G796" s="9" t="str">
        <f>IF(INDEX(Banco!$G:$G,ROW())="","",INDEX(Banco!$G:$G,ROW()))</f>
        <v/>
      </c>
      <c r="H796" s="7" t="str">
        <f>IF(INDEX(Banco!$H:$H,ROW())="","",INDEX(Banco!$H:$H,ROW()))</f>
        <v/>
      </c>
      <c r="I796" t="str">
        <f t="shared" si="516"/>
        <v/>
      </c>
      <c r="J796" s="10" t="str">
        <f t="shared" si="517"/>
        <v/>
      </c>
      <c r="K796" s="11" t="str">
        <f t="shared" si="518"/>
        <v>—</v>
      </c>
      <c r="L796" t="str">
        <f t="shared" si="519"/>
        <v/>
      </c>
      <c r="M796" s="11" t="str">
        <f t="shared" si="520"/>
        <v>—</v>
      </c>
      <c r="N796" t="str">
        <f t="shared" si="521"/>
        <v/>
      </c>
      <c r="O796" s="11" t="str">
        <f t="shared" si="522"/>
        <v>—</v>
      </c>
      <c r="P796" t="str">
        <f t="shared" si="523"/>
        <v/>
      </c>
      <c r="Q796" s="11" t="str">
        <f t="shared" si="524"/>
        <v>—</v>
      </c>
      <c r="R796" t="str">
        <f t="shared" si="525"/>
        <v/>
      </c>
      <c r="S796" t="str">
        <f t="shared" si="526"/>
        <v/>
      </c>
      <c r="T796" t="str">
        <f t="shared" si="527"/>
        <v/>
      </c>
      <c r="U796" t="str">
        <f t="shared" si="528"/>
        <v/>
      </c>
      <c r="V796" t="str">
        <f t="shared" si="529"/>
        <v/>
      </c>
      <c r="W796" t="str">
        <f t="shared" si="530"/>
        <v/>
      </c>
      <c r="X796" t="str">
        <f t="shared" si="531"/>
        <v/>
      </c>
      <c r="Y796" t="str">
        <f t="shared" si="532"/>
        <v/>
      </c>
      <c r="Z796" t="str">
        <f t="shared" si="533"/>
        <v/>
      </c>
      <c r="AA796" t="str">
        <f t="shared" si="534"/>
        <v/>
      </c>
      <c r="AB796" t="str">
        <f t="shared" si="535"/>
        <v/>
      </c>
      <c r="AC796" t="str">
        <f t="shared" si="536"/>
        <v/>
      </c>
      <c r="AD796" t="str">
        <f t="shared" si="537"/>
        <v/>
      </c>
      <c r="AE796" t="str">
        <f t="shared" si="538"/>
        <v/>
      </c>
      <c r="AF796" t="str">
        <f t="shared" si="539"/>
        <v/>
      </c>
      <c r="AG796" t="str">
        <f t="shared" si="540"/>
        <v/>
      </c>
      <c r="AH796" t="str">
        <f t="shared" si="541"/>
        <v/>
      </c>
      <c r="AI796" t="str">
        <f t="shared" si="542"/>
        <v/>
      </c>
      <c r="AJ796" t="str">
        <f t="shared" si="543"/>
        <v/>
      </c>
      <c r="AK796" t="str">
        <f t="shared" si="544"/>
        <v/>
      </c>
      <c r="AL796" t="str">
        <f t="shared" si="545"/>
        <v/>
      </c>
      <c r="AM796" t="str">
        <f t="shared" si="546"/>
        <v/>
      </c>
      <c r="AN796" t="str">
        <f t="shared" si="547"/>
        <v/>
      </c>
      <c r="AO796" t="str">
        <f t="shared" si="548"/>
        <v/>
      </c>
      <c r="AP796" t="str">
        <f t="shared" si="549"/>
        <v/>
      </c>
      <c r="AQ796" t="str">
        <f t="shared" si="550"/>
        <v/>
      </c>
      <c r="AR796" t="str">
        <f t="shared" si="551"/>
        <v/>
      </c>
      <c r="AS796" t="str">
        <f t="shared" si="552"/>
        <v/>
      </c>
      <c r="AT796" t="str">
        <f t="shared" si="553"/>
        <v/>
      </c>
      <c r="AU796" t="str">
        <f t="shared" si="554"/>
        <v/>
      </c>
      <c r="AV796" t="str">
        <f t="shared" si="555"/>
        <v/>
      </c>
      <c r="AW796" t="str">
        <f t="shared" si="556"/>
        <v/>
      </c>
      <c r="AX796" t="str">
        <f t="shared" si="557"/>
        <v/>
      </c>
      <c r="AY796" t="str">
        <f t="shared" si="558"/>
        <v/>
      </c>
      <c r="AZ796" t="str">
        <f>IF(OR($A796="",$A796&lt;&gt;Ficha!$C$4),"",COUNTIF($A$2:$A796,Ficha!$C$4))</f>
        <v/>
      </c>
    </row>
    <row r="797" spans="1:52">
      <c r="A797" s="7" t="str">
        <f>IF(INDEX(Banco!$A:$A,ROW())="","",INDEX(Banco!$A:$A,ROW()))</f>
        <v/>
      </c>
      <c r="B797" s="7" t="str">
        <f>IF(INDEX(Banco!$B:$B,ROW())="","",INDEX(Banco!$B:$B,ROW()))</f>
        <v/>
      </c>
      <c r="C797" s="7" t="str">
        <f>IF(INDEX(Banco!$C:$C,ROW())="","",INDEX(Banco!$C:$C,ROW()))</f>
        <v/>
      </c>
      <c r="D797" s="8" t="str">
        <f>IF(INDEX(Banco!$D:$D,ROW())="","",INDEX(Banco!$D:$D,ROW()))</f>
        <v/>
      </c>
      <c r="E797" s="8" t="str">
        <f>IF(INDEX(Banco!$E:$E,ROW())="","",INDEX(Banco!$E:$E,ROW()))</f>
        <v/>
      </c>
      <c r="F797" s="9" t="str">
        <f>IF(INDEX(Banco!$F:$F,ROW())="","",INDEX(Banco!$F:$F,ROW()))</f>
        <v/>
      </c>
      <c r="G797" s="9" t="str">
        <f>IF(INDEX(Banco!$G:$G,ROW())="","",INDEX(Banco!$G:$G,ROW()))</f>
        <v/>
      </c>
      <c r="H797" s="7" t="str">
        <f>IF(INDEX(Banco!$H:$H,ROW())="","",INDEX(Banco!$H:$H,ROW()))</f>
        <v/>
      </c>
      <c r="I797" t="str">
        <f t="shared" si="516"/>
        <v/>
      </c>
      <c r="J797" s="10" t="str">
        <f t="shared" si="517"/>
        <v/>
      </c>
      <c r="K797" s="11" t="str">
        <f t="shared" si="518"/>
        <v>—</v>
      </c>
      <c r="L797" t="str">
        <f t="shared" si="519"/>
        <v/>
      </c>
      <c r="M797" s="11" t="str">
        <f t="shared" si="520"/>
        <v>—</v>
      </c>
      <c r="N797" t="str">
        <f t="shared" si="521"/>
        <v/>
      </c>
      <c r="O797" s="11" t="str">
        <f t="shared" si="522"/>
        <v>—</v>
      </c>
      <c r="P797" t="str">
        <f t="shared" si="523"/>
        <v/>
      </c>
      <c r="Q797" s="11" t="str">
        <f t="shared" si="524"/>
        <v>—</v>
      </c>
      <c r="R797" t="str">
        <f t="shared" si="525"/>
        <v/>
      </c>
      <c r="S797" t="str">
        <f t="shared" si="526"/>
        <v/>
      </c>
      <c r="T797" t="str">
        <f t="shared" si="527"/>
        <v/>
      </c>
      <c r="U797" t="str">
        <f t="shared" si="528"/>
        <v/>
      </c>
      <c r="V797" t="str">
        <f t="shared" si="529"/>
        <v/>
      </c>
      <c r="W797" t="str">
        <f t="shared" si="530"/>
        <v/>
      </c>
      <c r="X797" t="str">
        <f t="shared" si="531"/>
        <v/>
      </c>
      <c r="Y797" t="str">
        <f t="shared" si="532"/>
        <v/>
      </c>
      <c r="Z797" t="str">
        <f t="shared" si="533"/>
        <v/>
      </c>
      <c r="AA797" t="str">
        <f t="shared" si="534"/>
        <v/>
      </c>
      <c r="AB797" t="str">
        <f t="shared" si="535"/>
        <v/>
      </c>
      <c r="AC797" t="str">
        <f t="shared" si="536"/>
        <v/>
      </c>
      <c r="AD797" t="str">
        <f t="shared" si="537"/>
        <v/>
      </c>
      <c r="AE797" t="str">
        <f t="shared" si="538"/>
        <v/>
      </c>
      <c r="AF797" t="str">
        <f t="shared" si="539"/>
        <v/>
      </c>
      <c r="AG797" t="str">
        <f t="shared" si="540"/>
        <v/>
      </c>
      <c r="AH797" t="str">
        <f t="shared" si="541"/>
        <v/>
      </c>
      <c r="AI797" t="str">
        <f t="shared" si="542"/>
        <v/>
      </c>
      <c r="AJ797" t="str">
        <f t="shared" si="543"/>
        <v/>
      </c>
      <c r="AK797" t="str">
        <f t="shared" si="544"/>
        <v/>
      </c>
      <c r="AL797" t="str">
        <f t="shared" si="545"/>
        <v/>
      </c>
      <c r="AM797" t="str">
        <f t="shared" si="546"/>
        <v/>
      </c>
      <c r="AN797" t="str">
        <f t="shared" si="547"/>
        <v/>
      </c>
      <c r="AO797" t="str">
        <f t="shared" si="548"/>
        <v/>
      </c>
      <c r="AP797" t="str">
        <f t="shared" si="549"/>
        <v/>
      </c>
      <c r="AQ797" t="str">
        <f t="shared" si="550"/>
        <v/>
      </c>
      <c r="AR797" t="str">
        <f t="shared" si="551"/>
        <v/>
      </c>
      <c r="AS797" t="str">
        <f t="shared" si="552"/>
        <v/>
      </c>
      <c r="AT797" t="str">
        <f t="shared" si="553"/>
        <v/>
      </c>
      <c r="AU797" t="str">
        <f t="shared" si="554"/>
        <v/>
      </c>
      <c r="AV797" t="str">
        <f t="shared" si="555"/>
        <v/>
      </c>
      <c r="AW797" t="str">
        <f t="shared" si="556"/>
        <v/>
      </c>
      <c r="AX797" t="str">
        <f t="shared" si="557"/>
        <v/>
      </c>
      <c r="AY797" t="str">
        <f t="shared" si="558"/>
        <v/>
      </c>
      <c r="AZ797" t="str">
        <f>IF(OR($A797="",$A797&lt;&gt;Ficha!$C$4),"",COUNTIF($A$2:$A797,Ficha!$C$4))</f>
        <v/>
      </c>
    </row>
    <row r="798" spans="1:52">
      <c r="A798" s="7" t="str">
        <f>IF(INDEX(Banco!$A:$A,ROW())="","",INDEX(Banco!$A:$A,ROW()))</f>
        <v/>
      </c>
      <c r="B798" s="7" t="str">
        <f>IF(INDEX(Banco!$B:$B,ROW())="","",INDEX(Banco!$B:$B,ROW()))</f>
        <v/>
      </c>
      <c r="C798" s="7" t="str">
        <f>IF(INDEX(Banco!$C:$C,ROW())="","",INDEX(Banco!$C:$C,ROW()))</f>
        <v/>
      </c>
      <c r="D798" s="8" t="str">
        <f>IF(INDEX(Banco!$D:$D,ROW())="","",INDEX(Banco!$D:$D,ROW()))</f>
        <v/>
      </c>
      <c r="E798" s="8" t="str">
        <f>IF(INDEX(Banco!$E:$E,ROW())="","",INDEX(Banco!$E:$E,ROW()))</f>
        <v/>
      </c>
      <c r="F798" s="9" t="str">
        <f>IF(INDEX(Banco!$F:$F,ROW())="","",INDEX(Banco!$F:$F,ROW()))</f>
        <v/>
      </c>
      <c r="G798" s="9" t="str">
        <f>IF(INDEX(Banco!$G:$G,ROW())="","",INDEX(Banco!$G:$G,ROW()))</f>
        <v/>
      </c>
      <c r="H798" s="7" t="str">
        <f>IF(INDEX(Banco!$H:$H,ROW())="","",INDEX(Banco!$H:$H,ROW()))</f>
        <v/>
      </c>
      <c r="I798" t="str">
        <f t="shared" si="516"/>
        <v/>
      </c>
      <c r="J798" s="10" t="str">
        <f t="shared" si="517"/>
        <v/>
      </c>
      <c r="K798" s="11" t="str">
        <f t="shared" si="518"/>
        <v>—</v>
      </c>
      <c r="L798" t="str">
        <f t="shared" si="519"/>
        <v/>
      </c>
      <c r="M798" s="11" t="str">
        <f t="shared" si="520"/>
        <v>—</v>
      </c>
      <c r="N798" t="str">
        <f t="shared" si="521"/>
        <v/>
      </c>
      <c r="O798" s="11" t="str">
        <f t="shared" si="522"/>
        <v>—</v>
      </c>
      <c r="P798" t="str">
        <f t="shared" si="523"/>
        <v/>
      </c>
      <c r="Q798" s="11" t="str">
        <f t="shared" si="524"/>
        <v>—</v>
      </c>
      <c r="R798" t="str">
        <f t="shared" si="525"/>
        <v/>
      </c>
      <c r="S798" t="str">
        <f t="shared" si="526"/>
        <v/>
      </c>
      <c r="T798" t="str">
        <f t="shared" si="527"/>
        <v/>
      </c>
      <c r="U798" t="str">
        <f t="shared" si="528"/>
        <v/>
      </c>
      <c r="V798" t="str">
        <f t="shared" si="529"/>
        <v/>
      </c>
      <c r="W798" t="str">
        <f t="shared" si="530"/>
        <v/>
      </c>
      <c r="X798" t="str">
        <f t="shared" si="531"/>
        <v/>
      </c>
      <c r="Y798" t="str">
        <f t="shared" si="532"/>
        <v/>
      </c>
      <c r="Z798" t="str">
        <f t="shared" si="533"/>
        <v/>
      </c>
      <c r="AA798" t="str">
        <f t="shared" si="534"/>
        <v/>
      </c>
      <c r="AB798" t="str">
        <f t="shared" si="535"/>
        <v/>
      </c>
      <c r="AC798" t="str">
        <f t="shared" si="536"/>
        <v/>
      </c>
      <c r="AD798" t="str">
        <f t="shared" si="537"/>
        <v/>
      </c>
      <c r="AE798" t="str">
        <f t="shared" si="538"/>
        <v/>
      </c>
      <c r="AF798" t="str">
        <f t="shared" si="539"/>
        <v/>
      </c>
      <c r="AG798" t="str">
        <f t="shared" si="540"/>
        <v/>
      </c>
      <c r="AH798" t="str">
        <f t="shared" si="541"/>
        <v/>
      </c>
      <c r="AI798" t="str">
        <f t="shared" si="542"/>
        <v/>
      </c>
      <c r="AJ798" t="str">
        <f t="shared" si="543"/>
        <v/>
      </c>
      <c r="AK798" t="str">
        <f t="shared" si="544"/>
        <v/>
      </c>
      <c r="AL798" t="str">
        <f t="shared" si="545"/>
        <v/>
      </c>
      <c r="AM798" t="str">
        <f t="shared" si="546"/>
        <v/>
      </c>
      <c r="AN798" t="str">
        <f t="shared" si="547"/>
        <v/>
      </c>
      <c r="AO798" t="str">
        <f t="shared" si="548"/>
        <v/>
      </c>
      <c r="AP798" t="str">
        <f t="shared" si="549"/>
        <v/>
      </c>
      <c r="AQ798" t="str">
        <f t="shared" si="550"/>
        <v/>
      </c>
      <c r="AR798" t="str">
        <f t="shared" si="551"/>
        <v/>
      </c>
      <c r="AS798" t="str">
        <f t="shared" si="552"/>
        <v/>
      </c>
      <c r="AT798" t="str">
        <f t="shared" si="553"/>
        <v/>
      </c>
      <c r="AU798" t="str">
        <f t="shared" si="554"/>
        <v/>
      </c>
      <c r="AV798" t="str">
        <f t="shared" si="555"/>
        <v/>
      </c>
      <c r="AW798" t="str">
        <f t="shared" si="556"/>
        <v/>
      </c>
      <c r="AX798" t="str">
        <f t="shared" si="557"/>
        <v/>
      </c>
      <c r="AY798" t="str">
        <f t="shared" si="558"/>
        <v/>
      </c>
      <c r="AZ798" t="str">
        <f>IF(OR($A798="",$A798&lt;&gt;Ficha!$C$4),"",COUNTIF($A$2:$A798,Ficha!$C$4))</f>
        <v/>
      </c>
    </row>
    <row r="799" spans="1:52">
      <c r="A799" s="7" t="str">
        <f>IF(INDEX(Banco!$A:$A,ROW())="","",INDEX(Banco!$A:$A,ROW()))</f>
        <v/>
      </c>
      <c r="B799" s="7" t="str">
        <f>IF(INDEX(Banco!$B:$B,ROW())="","",INDEX(Banco!$B:$B,ROW()))</f>
        <v/>
      </c>
      <c r="C799" s="7" t="str">
        <f>IF(INDEX(Banco!$C:$C,ROW())="","",INDEX(Banco!$C:$C,ROW()))</f>
        <v/>
      </c>
      <c r="D799" s="8" t="str">
        <f>IF(INDEX(Banco!$D:$D,ROW())="","",INDEX(Banco!$D:$D,ROW()))</f>
        <v/>
      </c>
      <c r="E799" s="8" t="str">
        <f>IF(INDEX(Banco!$E:$E,ROW())="","",INDEX(Banco!$E:$E,ROW()))</f>
        <v/>
      </c>
      <c r="F799" s="9" t="str">
        <f>IF(INDEX(Banco!$F:$F,ROW())="","",INDEX(Banco!$F:$F,ROW()))</f>
        <v/>
      </c>
      <c r="G799" s="9" t="str">
        <f>IF(INDEX(Banco!$G:$G,ROW())="","",INDEX(Banco!$G:$G,ROW()))</f>
        <v/>
      </c>
      <c r="H799" s="7" t="str">
        <f>IF(INDEX(Banco!$H:$H,ROW())="","",INDEX(Banco!$H:$H,ROW()))</f>
        <v/>
      </c>
      <c r="I799" t="str">
        <f t="shared" si="516"/>
        <v/>
      </c>
      <c r="J799" s="10" t="str">
        <f t="shared" si="517"/>
        <v/>
      </c>
      <c r="K799" s="11" t="str">
        <f t="shared" si="518"/>
        <v>—</v>
      </c>
      <c r="L799" t="str">
        <f t="shared" si="519"/>
        <v/>
      </c>
      <c r="M799" s="11" t="str">
        <f t="shared" si="520"/>
        <v>—</v>
      </c>
      <c r="N799" t="str">
        <f t="shared" si="521"/>
        <v/>
      </c>
      <c r="O799" s="11" t="str">
        <f t="shared" si="522"/>
        <v>—</v>
      </c>
      <c r="P799" t="str">
        <f t="shared" si="523"/>
        <v/>
      </c>
      <c r="Q799" s="11" t="str">
        <f t="shared" si="524"/>
        <v>—</v>
      </c>
      <c r="R799" t="str">
        <f t="shared" si="525"/>
        <v/>
      </c>
      <c r="S799" t="str">
        <f t="shared" si="526"/>
        <v/>
      </c>
      <c r="T799" t="str">
        <f t="shared" si="527"/>
        <v/>
      </c>
      <c r="U799" t="str">
        <f t="shared" si="528"/>
        <v/>
      </c>
      <c r="V799" t="str">
        <f t="shared" si="529"/>
        <v/>
      </c>
      <c r="W799" t="str">
        <f t="shared" si="530"/>
        <v/>
      </c>
      <c r="X799" t="str">
        <f t="shared" si="531"/>
        <v/>
      </c>
      <c r="Y799" t="str">
        <f t="shared" si="532"/>
        <v/>
      </c>
      <c r="Z799" t="str">
        <f t="shared" si="533"/>
        <v/>
      </c>
      <c r="AA799" t="str">
        <f t="shared" si="534"/>
        <v/>
      </c>
      <c r="AB799" t="str">
        <f t="shared" si="535"/>
        <v/>
      </c>
      <c r="AC799" t="str">
        <f t="shared" si="536"/>
        <v/>
      </c>
      <c r="AD799" t="str">
        <f t="shared" si="537"/>
        <v/>
      </c>
      <c r="AE799" t="str">
        <f t="shared" si="538"/>
        <v/>
      </c>
      <c r="AF799" t="str">
        <f t="shared" si="539"/>
        <v/>
      </c>
      <c r="AG799" t="str">
        <f t="shared" si="540"/>
        <v/>
      </c>
      <c r="AH799" t="str">
        <f t="shared" si="541"/>
        <v/>
      </c>
      <c r="AI799" t="str">
        <f t="shared" si="542"/>
        <v/>
      </c>
      <c r="AJ799" t="str">
        <f t="shared" si="543"/>
        <v/>
      </c>
      <c r="AK799" t="str">
        <f t="shared" si="544"/>
        <v/>
      </c>
      <c r="AL799" t="str">
        <f t="shared" si="545"/>
        <v/>
      </c>
      <c r="AM799" t="str">
        <f t="shared" si="546"/>
        <v/>
      </c>
      <c r="AN799" t="str">
        <f t="shared" si="547"/>
        <v/>
      </c>
      <c r="AO799" t="str">
        <f t="shared" si="548"/>
        <v/>
      </c>
      <c r="AP799" t="str">
        <f t="shared" si="549"/>
        <v/>
      </c>
      <c r="AQ799" t="str">
        <f t="shared" si="550"/>
        <v/>
      </c>
      <c r="AR799" t="str">
        <f t="shared" si="551"/>
        <v/>
      </c>
      <c r="AS799" t="str">
        <f t="shared" si="552"/>
        <v/>
      </c>
      <c r="AT799" t="str">
        <f t="shared" si="553"/>
        <v/>
      </c>
      <c r="AU799" t="str">
        <f t="shared" si="554"/>
        <v/>
      </c>
      <c r="AV799" t="str">
        <f t="shared" si="555"/>
        <v/>
      </c>
      <c r="AW799" t="str">
        <f t="shared" si="556"/>
        <v/>
      </c>
      <c r="AX799" t="str">
        <f t="shared" si="557"/>
        <v/>
      </c>
      <c r="AY799" t="str">
        <f t="shared" si="558"/>
        <v/>
      </c>
      <c r="AZ799" t="str">
        <f>IF(OR($A799="",$A799&lt;&gt;Ficha!$C$4),"",COUNTIF($A$2:$A799,Ficha!$C$4))</f>
        <v/>
      </c>
    </row>
    <row r="800" spans="1:52">
      <c r="A800" s="7" t="str">
        <f>IF(INDEX(Banco!$A:$A,ROW())="","",INDEX(Banco!$A:$A,ROW()))</f>
        <v/>
      </c>
      <c r="B800" s="7" t="str">
        <f>IF(INDEX(Banco!$B:$B,ROW())="","",INDEX(Banco!$B:$B,ROW()))</f>
        <v/>
      </c>
      <c r="C800" s="7" t="str">
        <f>IF(INDEX(Banco!$C:$C,ROW())="","",INDEX(Banco!$C:$C,ROW()))</f>
        <v/>
      </c>
      <c r="D800" s="8" t="str">
        <f>IF(INDEX(Banco!$D:$D,ROW())="","",INDEX(Banco!$D:$D,ROW()))</f>
        <v/>
      </c>
      <c r="E800" s="8" t="str">
        <f>IF(INDEX(Banco!$E:$E,ROW())="","",INDEX(Banco!$E:$E,ROW()))</f>
        <v/>
      </c>
      <c r="F800" s="9" t="str">
        <f>IF(INDEX(Banco!$F:$F,ROW())="","",INDEX(Banco!$F:$F,ROW()))</f>
        <v/>
      </c>
      <c r="G800" s="9" t="str">
        <f>IF(INDEX(Banco!$G:$G,ROW())="","",INDEX(Banco!$G:$G,ROW()))</f>
        <v/>
      </c>
      <c r="H800" s="7" t="str">
        <f>IF(INDEX(Banco!$H:$H,ROW())="","",INDEX(Banco!$H:$H,ROW()))</f>
        <v/>
      </c>
      <c r="I800" t="str">
        <f t="shared" si="516"/>
        <v/>
      </c>
      <c r="J800" s="10" t="str">
        <f t="shared" si="517"/>
        <v/>
      </c>
      <c r="K800" s="11" t="str">
        <f t="shared" si="518"/>
        <v>—</v>
      </c>
      <c r="L800" t="str">
        <f t="shared" si="519"/>
        <v/>
      </c>
      <c r="M800" s="11" t="str">
        <f t="shared" si="520"/>
        <v>—</v>
      </c>
      <c r="N800" t="str">
        <f t="shared" si="521"/>
        <v/>
      </c>
      <c r="O800" s="11" t="str">
        <f t="shared" si="522"/>
        <v>—</v>
      </c>
      <c r="P800" t="str">
        <f t="shared" si="523"/>
        <v/>
      </c>
      <c r="Q800" s="11" t="str">
        <f t="shared" si="524"/>
        <v>—</v>
      </c>
      <c r="R800" t="str">
        <f t="shared" si="525"/>
        <v/>
      </c>
      <c r="S800" t="str">
        <f t="shared" si="526"/>
        <v/>
      </c>
      <c r="T800" t="str">
        <f t="shared" si="527"/>
        <v/>
      </c>
      <c r="U800" t="str">
        <f t="shared" si="528"/>
        <v/>
      </c>
      <c r="V800" t="str">
        <f t="shared" si="529"/>
        <v/>
      </c>
      <c r="W800" t="str">
        <f t="shared" si="530"/>
        <v/>
      </c>
      <c r="X800" t="str">
        <f t="shared" si="531"/>
        <v/>
      </c>
      <c r="Y800" t="str">
        <f t="shared" si="532"/>
        <v/>
      </c>
      <c r="Z800" t="str">
        <f t="shared" si="533"/>
        <v/>
      </c>
      <c r="AA800" t="str">
        <f t="shared" si="534"/>
        <v/>
      </c>
      <c r="AB800" t="str">
        <f t="shared" si="535"/>
        <v/>
      </c>
      <c r="AC800" t="str">
        <f t="shared" si="536"/>
        <v/>
      </c>
      <c r="AD800" t="str">
        <f t="shared" si="537"/>
        <v/>
      </c>
      <c r="AE800" t="str">
        <f t="shared" si="538"/>
        <v/>
      </c>
      <c r="AF800" t="str">
        <f t="shared" si="539"/>
        <v/>
      </c>
      <c r="AG800" t="str">
        <f t="shared" si="540"/>
        <v/>
      </c>
      <c r="AH800" t="str">
        <f t="shared" si="541"/>
        <v/>
      </c>
      <c r="AI800" t="str">
        <f t="shared" si="542"/>
        <v/>
      </c>
      <c r="AJ800" t="str">
        <f t="shared" si="543"/>
        <v/>
      </c>
      <c r="AK800" t="str">
        <f t="shared" si="544"/>
        <v/>
      </c>
      <c r="AL800" t="str">
        <f t="shared" si="545"/>
        <v/>
      </c>
      <c r="AM800" t="str">
        <f t="shared" si="546"/>
        <v/>
      </c>
      <c r="AN800" t="str">
        <f t="shared" si="547"/>
        <v/>
      </c>
      <c r="AO800" t="str">
        <f t="shared" si="548"/>
        <v/>
      </c>
      <c r="AP800" t="str">
        <f t="shared" si="549"/>
        <v/>
      </c>
      <c r="AQ800" t="str">
        <f t="shared" si="550"/>
        <v/>
      </c>
      <c r="AR800" t="str">
        <f t="shared" si="551"/>
        <v/>
      </c>
      <c r="AS800" t="str">
        <f t="shared" si="552"/>
        <v/>
      </c>
      <c r="AT800" t="str">
        <f t="shared" si="553"/>
        <v/>
      </c>
      <c r="AU800" t="str">
        <f t="shared" si="554"/>
        <v/>
      </c>
      <c r="AV800" t="str">
        <f t="shared" si="555"/>
        <v/>
      </c>
      <c r="AW800" t="str">
        <f t="shared" si="556"/>
        <v/>
      </c>
      <c r="AX800" t="str">
        <f t="shared" si="557"/>
        <v/>
      </c>
      <c r="AY800" t="str">
        <f t="shared" si="558"/>
        <v/>
      </c>
      <c r="AZ800" t="str">
        <f>IF(OR($A800="",$A800&lt;&gt;Ficha!$C$4),"",COUNTIF($A$2:$A800,Ficha!$C$4))</f>
        <v/>
      </c>
    </row>
    <row r="801" spans="1:52">
      <c r="A801" s="7" t="str">
        <f>IF(INDEX(Banco!$A:$A,ROW())="","",INDEX(Banco!$A:$A,ROW()))</f>
        <v/>
      </c>
      <c r="B801" s="7" t="str">
        <f>IF(INDEX(Banco!$B:$B,ROW())="","",INDEX(Banco!$B:$B,ROW()))</f>
        <v/>
      </c>
      <c r="C801" s="7" t="str">
        <f>IF(INDEX(Banco!$C:$C,ROW())="","",INDEX(Banco!$C:$C,ROW()))</f>
        <v/>
      </c>
      <c r="D801" s="8" t="str">
        <f>IF(INDEX(Banco!$D:$D,ROW())="","",INDEX(Banco!$D:$D,ROW()))</f>
        <v/>
      </c>
      <c r="E801" s="8" t="str">
        <f>IF(INDEX(Banco!$E:$E,ROW())="","",INDEX(Banco!$E:$E,ROW()))</f>
        <v/>
      </c>
      <c r="F801" s="9" t="str">
        <f>IF(INDEX(Banco!$F:$F,ROW())="","",INDEX(Banco!$F:$F,ROW()))</f>
        <v/>
      </c>
      <c r="G801" s="9" t="str">
        <f>IF(INDEX(Banco!$G:$G,ROW())="","",INDEX(Banco!$G:$G,ROW()))</f>
        <v/>
      </c>
      <c r="H801" s="7" t="str">
        <f>IF(INDEX(Banco!$H:$H,ROW())="","",INDEX(Banco!$H:$H,ROW()))</f>
        <v/>
      </c>
      <c r="I801" t="str">
        <f t="shared" si="516"/>
        <v/>
      </c>
      <c r="J801" s="10" t="str">
        <f t="shared" si="517"/>
        <v/>
      </c>
      <c r="K801" s="11" t="str">
        <f t="shared" si="518"/>
        <v>—</v>
      </c>
      <c r="L801" t="str">
        <f t="shared" si="519"/>
        <v/>
      </c>
      <c r="M801" s="11" t="str">
        <f t="shared" si="520"/>
        <v>—</v>
      </c>
      <c r="N801" t="str">
        <f t="shared" si="521"/>
        <v/>
      </c>
      <c r="O801" s="11" t="str">
        <f t="shared" si="522"/>
        <v>—</v>
      </c>
      <c r="P801" t="str">
        <f t="shared" si="523"/>
        <v/>
      </c>
      <c r="Q801" s="11" t="str">
        <f t="shared" si="524"/>
        <v>—</v>
      </c>
      <c r="R801" t="str">
        <f t="shared" si="525"/>
        <v/>
      </c>
      <c r="S801" t="str">
        <f t="shared" si="526"/>
        <v/>
      </c>
      <c r="T801" t="str">
        <f t="shared" si="527"/>
        <v/>
      </c>
      <c r="U801" t="str">
        <f t="shared" si="528"/>
        <v/>
      </c>
      <c r="V801" t="str">
        <f t="shared" si="529"/>
        <v/>
      </c>
      <c r="W801" t="str">
        <f t="shared" si="530"/>
        <v/>
      </c>
      <c r="X801" t="str">
        <f t="shared" si="531"/>
        <v/>
      </c>
      <c r="Y801" t="str">
        <f t="shared" si="532"/>
        <v/>
      </c>
      <c r="Z801" t="str">
        <f t="shared" si="533"/>
        <v/>
      </c>
      <c r="AA801" t="str">
        <f t="shared" si="534"/>
        <v/>
      </c>
      <c r="AB801" t="str">
        <f t="shared" si="535"/>
        <v/>
      </c>
      <c r="AC801" t="str">
        <f t="shared" si="536"/>
        <v/>
      </c>
      <c r="AD801" t="str">
        <f t="shared" si="537"/>
        <v/>
      </c>
      <c r="AE801" t="str">
        <f t="shared" si="538"/>
        <v/>
      </c>
      <c r="AF801" t="str">
        <f t="shared" si="539"/>
        <v/>
      </c>
      <c r="AG801" t="str">
        <f t="shared" si="540"/>
        <v/>
      </c>
      <c r="AH801" t="str">
        <f t="shared" si="541"/>
        <v/>
      </c>
      <c r="AI801" t="str">
        <f t="shared" si="542"/>
        <v/>
      </c>
      <c r="AJ801" t="str">
        <f t="shared" si="543"/>
        <v/>
      </c>
      <c r="AK801" t="str">
        <f t="shared" si="544"/>
        <v/>
      </c>
      <c r="AL801" t="str">
        <f t="shared" si="545"/>
        <v/>
      </c>
      <c r="AM801" t="str">
        <f t="shared" si="546"/>
        <v/>
      </c>
      <c r="AN801" t="str">
        <f t="shared" si="547"/>
        <v/>
      </c>
      <c r="AO801" t="str">
        <f t="shared" si="548"/>
        <v/>
      </c>
      <c r="AP801" t="str">
        <f t="shared" si="549"/>
        <v/>
      </c>
      <c r="AQ801" t="str">
        <f t="shared" si="550"/>
        <v/>
      </c>
      <c r="AR801" t="str">
        <f t="shared" si="551"/>
        <v/>
      </c>
      <c r="AS801" t="str">
        <f t="shared" si="552"/>
        <v/>
      </c>
      <c r="AT801" t="str">
        <f t="shared" si="553"/>
        <v/>
      </c>
      <c r="AU801" t="str">
        <f t="shared" si="554"/>
        <v/>
      </c>
      <c r="AV801" t="str">
        <f t="shared" si="555"/>
        <v/>
      </c>
      <c r="AW801" t="str">
        <f t="shared" si="556"/>
        <v/>
      </c>
      <c r="AX801" t="str">
        <f t="shared" si="557"/>
        <v/>
      </c>
      <c r="AY801" t="str">
        <f t="shared" si="558"/>
        <v/>
      </c>
      <c r="AZ801" t="str">
        <f>IF(OR($A801="",$A801&lt;&gt;Ficha!$C$4),"",COUNTIF($A$2:$A801,Ficha!$C$4))</f>
        <v/>
      </c>
    </row>
    <row r="802" spans="1:52">
      <c r="A802" s="7" t="str">
        <f>IF(INDEX(Banco!$A:$A,ROW())="","",INDEX(Banco!$A:$A,ROW()))</f>
        <v/>
      </c>
      <c r="B802" s="7" t="str">
        <f>IF(INDEX(Banco!$B:$B,ROW())="","",INDEX(Banco!$B:$B,ROW()))</f>
        <v/>
      </c>
      <c r="C802" s="7" t="str">
        <f>IF(INDEX(Banco!$C:$C,ROW())="","",INDEX(Banco!$C:$C,ROW()))</f>
        <v/>
      </c>
      <c r="D802" s="8" t="str">
        <f>IF(INDEX(Banco!$D:$D,ROW())="","",INDEX(Banco!$D:$D,ROW()))</f>
        <v/>
      </c>
      <c r="E802" s="8" t="str">
        <f>IF(INDEX(Banco!$E:$E,ROW())="","",INDEX(Banco!$E:$E,ROW()))</f>
        <v/>
      </c>
      <c r="F802" s="9" t="str">
        <f>IF(INDEX(Banco!$F:$F,ROW())="","",INDEX(Banco!$F:$F,ROW()))</f>
        <v/>
      </c>
      <c r="G802" s="9" t="str">
        <f>IF(INDEX(Banco!$G:$G,ROW())="","",INDEX(Banco!$G:$G,ROW()))</f>
        <v/>
      </c>
      <c r="H802" s="7" t="str">
        <f>IF(INDEX(Banco!$H:$H,ROW())="","",INDEX(Banco!$H:$H,ROW()))</f>
        <v/>
      </c>
      <c r="I802" t="str">
        <f t="shared" si="516"/>
        <v/>
      </c>
      <c r="J802" s="10" t="str">
        <f t="shared" si="517"/>
        <v/>
      </c>
      <c r="K802" s="11" t="str">
        <f t="shared" si="518"/>
        <v>—</v>
      </c>
      <c r="L802" t="str">
        <f t="shared" si="519"/>
        <v/>
      </c>
      <c r="M802" s="11" t="str">
        <f t="shared" si="520"/>
        <v>—</v>
      </c>
      <c r="N802" t="str">
        <f t="shared" si="521"/>
        <v/>
      </c>
      <c r="O802" s="11" t="str">
        <f t="shared" si="522"/>
        <v>—</v>
      </c>
      <c r="P802" t="str">
        <f t="shared" si="523"/>
        <v/>
      </c>
      <c r="Q802" s="11" t="str">
        <f t="shared" si="524"/>
        <v>—</v>
      </c>
      <c r="R802" t="str">
        <f t="shared" si="525"/>
        <v/>
      </c>
      <c r="S802" t="str">
        <f t="shared" si="526"/>
        <v/>
      </c>
      <c r="T802" t="str">
        <f t="shared" si="527"/>
        <v/>
      </c>
      <c r="U802" t="str">
        <f t="shared" si="528"/>
        <v/>
      </c>
      <c r="V802" t="str">
        <f t="shared" si="529"/>
        <v/>
      </c>
      <c r="W802" t="str">
        <f t="shared" si="530"/>
        <v/>
      </c>
      <c r="X802" t="str">
        <f t="shared" si="531"/>
        <v/>
      </c>
      <c r="Y802" t="str">
        <f t="shared" si="532"/>
        <v/>
      </c>
      <c r="Z802" t="str">
        <f t="shared" si="533"/>
        <v/>
      </c>
      <c r="AA802" t="str">
        <f t="shared" si="534"/>
        <v/>
      </c>
      <c r="AB802" t="str">
        <f t="shared" si="535"/>
        <v/>
      </c>
      <c r="AC802" t="str">
        <f t="shared" si="536"/>
        <v/>
      </c>
      <c r="AD802" t="str">
        <f t="shared" si="537"/>
        <v/>
      </c>
      <c r="AE802" t="str">
        <f t="shared" si="538"/>
        <v/>
      </c>
      <c r="AF802" t="str">
        <f t="shared" si="539"/>
        <v/>
      </c>
      <c r="AG802" t="str">
        <f t="shared" si="540"/>
        <v/>
      </c>
      <c r="AH802" t="str">
        <f t="shared" si="541"/>
        <v/>
      </c>
      <c r="AI802" t="str">
        <f t="shared" si="542"/>
        <v/>
      </c>
      <c r="AJ802" t="str">
        <f t="shared" si="543"/>
        <v/>
      </c>
      <c r="AK802" t="str">
        <f t="shared" si="544"/>
        <v/>
      </c>
      <c r="AL802" t="str">
        <f t="shared" si="545"/>
        <v/>
      </c>
      <c r="AM802" t="str">
        <f t="shared" si="546"/>
        <v/>
      </c>
      <c r="AN802" t="str">
        <f t="shared" si="547"/>
        <v/>
      </c>
      <c r="AO802" t="str">
        <f t="shared" si="548"/>
        <v/>
      </c>
      <c r="AP802" t="str">
        <f t="shared" si="549"/>
        <v/>
      </c>
      <c r="AQ802" t="str">
        <f t="shared" si="550"/>
        <v/>
      </c>
      <c r="AR802" t="str">
        <f t="shared" si="551"/>
        <v/>
      </c>
      <c r="AS802" t="str">
        <f t="shared" si="552"/>
        <v/>
      </c>
      <c r="AT802" t="str">
        <f t="shared" si="553"/>
        <v/>
      </c>
      <c r="AU802" t="str">
        <f t="shared" si="554"/>
        <v/>
      </c>
      <c r="AV802" t="str">
        <f t="shared" si="555"/>
        <v/>
      </c>
      <c r="AW802" t="str">
        <f t="shared" si="556"/>
        <v/>
      </c>
      <c r="AX802" t="str">
        <f t="shared" si="557"/>
        <v/>
      </c>
      <c r="AY802" t="str">
        <f t="shared" si="558"/>
        <v/>
      </c>
      <c r="AZ802" t="str">
        <f>IF(OR($A802="",$A802&lt;&gt;Ficha!$C$4),"",COUNTIF($A$2:$A802,Ficha!$C$4))</f>
        <v/>
      </c>
    </row>
    <row r="803" spans="1:52">
      <c r="A803" s="7" t="str">
        <f>IF(INDEX(Banco!$A:$A,ROW())="","",INDEX(Banco!$A:$A,ROW()))</f>
        <v/>
      </c>
      <c r="B803" s="7" t="str">
        <f>IF(INDEX(Banco!$B:$B,ROW())="","",INDEX(Banco!$B:$B,ROW()))</f>
        <v/>
      </c>
      <c r="C803" s="7" t="str">
        <f>IF(INDEX(Banco!$C:$C,ROW())="","",INDEX(Banco!$C:$C,ROW()))</f>
        <v/>
      </c>
      <c r="D803" s="8" t="str">
        <f>IF(INDEX(Banco!$D:$D,ROW())="","",INDEX(Banco!$D:$D,ROW()))</f>
        <v/>
      </c>
      <c r="E803" s="8" t="str">
        <f>IF(INDEX(Banco!$E:$E,ROW())="","",INDEX(Banco!$E:$E,ROW()))</f>
        <v/>
      </c>
      <c r="F803" s="9" t="str">
        <f>IF(INDEX(Banco!$F:$F,ROW())="","",INDEX(Banco!$F:$F,ROW()))</f>
        <v/>
      </c>
      <c r="G803" s="9" t="str">
        <f>IF(INDEX(Banco!$G:$G,ROW())="","",INDEX(Banco!$G:$G,ROW()))</f>
        <v/>
      </c>
      <c r="H803" s="7" t="str">
        <f>IF(INDEX(Banco!$H:$H,ROW())="","",INDEX(Banco!$H:$H,ROW()))</f>
        <v/>
      </c>
      <c r="I803" t="str">
        <f t="shared" si="516"/>
        <v/>
      </c>
      <c r="J803" s="10" t="str">
        <f t="shared" si="517"/>
        <v/>
      </c>
      <c r="K803" s="11" t="str">
        <f t="shared" si="518"/>
        <v>—</v>
      </c>
      <c r="L803" t="str">
        <f t="shared" si="519"/>
        <v/>
      </c>
      <c r="M803" s="11" t="str">
        <f t="shared" si="520"/>
        <v>—</v>
      </c>
      <c r="N803" t="str">
        <f t="shared" si="521"/>
        <v/>
      </c>
      <c r="O803" s="11" t="str">
        <f t="shared" si="522"/>
        <v>—</v>
      </c>
      <c r="P803" t="str">
        <f t="shared" si="523"/>
        <v/>
      </c>
      <c r="Q803" s="11" t="str">
        <f t="shared" si="524"/>
        <v>—</v>
      </c>
      <c r="R803" t="str">
        <f t="shared" si="525"/>
        <v/>
      </c>
      <c r="S803" t="str">
        <f t="shared" si="526"/>
        <v/>
      </c>
      <c r="T803" t="str">
        <f t="shared" si="527"/>
        <v/>
      </c>
      <c r="U803" t="str">
        <f t="shared" si="528"/>
        <v/>
      </c>
      <c r="V803" t="str">
        <f t="shared" si="529"/>
        <v/>
      </c>
      <c r="W803" t="str">
        <f t="shared" si="530"/>
        <v/>
      </c>
      <c r="X803" t="str">
        <f t="shared" si="531"/>
        <v/>
      </c>
      <c r="Y803" t="str">
        <f t="shared" si="532"/>
        <v/>
      </c>
      <c r="Z803" t="str">
        <f t="shared" si="533"/>
        <v/>
      </c>
      <c r="AA803" t="str">
        <f t="shared" si="534"/>
        <v/>
      </c>
      <c r="AB803" t="str">
        <f t="shared" si="535"/>
        <v/>
      </c>
      <c r="AC803" t="str">
        <f t="shared" si="536"/>
        <v/>
      </c>
      <c r="AD803" t="str">
        <f t="shared" si="537"/>
        <v/>
      </c>
      <c r="AE803" t="str">
        <f t="shared" si="538"/>
        <v/>
      </c>
      <c r="AF803" t="str">
        <f t="shared" si="539"/>
        <v/>
      </c>
      <c r="AG803" t="str">
        <f t="shared" si="540"/>
        <v/>
      </c>
      <c r="AH803" t="str">
        <f t="shared" si="541"/>
        <v/>
      </c>
      <c r="AI803" t="str">
        <f t="shared" si="542"/>
        <v/>
      </c>
      <c r="AJ803" t="str">
        <f t="shared" si="543"/>
        <v/>
      </c>
      <c r="AK803" t="str">
        <f t="shared" si="544"/>
        <v/>
      </c>
      <c r="AL803" t="str">
        <f t="shared" si="545"/>
        <v/>
      </c>
      <c r="AM803" t="str">
        <f t="shared" si="546"/>
        <v/>
      </c>
      <c r="AN803" t="str">
        <f t="shared" si="547"/>
        <v/>
      </c>
      <c r="AO803" t="str">
        <f t="shared" si="548"/>
        <v/>
      </c>
      <c r="AP803" t="str">
        <f t="shared" si="549"/>
        <v/>
      </c>
      <c r="AQ803" t="str">
        <f t="shared" si="550"/>
        <v/>
      </c>
      <c r="AR803" t="str">
        <f t="shared" si="551"/>
        <v/>
      </c>
      <c r="AS803" t="str">
        <f t="shared" si="552"/>
        <v/>
      </c>
      <c r="AT803" t="str">
        <f t="shared" si="553"/>
        <v/>
      </c>
      <c r="AU803" t="str">
        <f t="shared" si="554"/>
        <v/>
      </c>
      <c r="AV803" t="str">
        <f t="shared" si="555"/>
        <v/>
      </c>
      <c r="AW803" t="str">
        <f t="shared" si="556"/>
        <v/>
      </c>
      <c r="AX803" t="str">
        <f t="shared" si="557"/>
        <v/>
      </c>
      <c r="AY803" t="str">
        <f t="shared" si="558"/>
        <v/>
      </c>
      <c r="AZ803" t="str">
        <f>IF(OR($A803="",$A803&lt;&gt;Ficha!$C$4),"",COUNTIF($A$2:$A803,Ficha!$C$4))</f>
        <v/>
      </c>
    </row>
    <row r="804" spans="1:52">
      <c r="A804" s="7" t="str">
        <f>IF(INDEX(Banco!$A:$A,ROW())="","",INDEX(Banco!$A:$A,ROW()))</f>
        <v/>
      </c>
      <c r="B804" s="7" t="str">
        <f>IF(INDEX(Banco!$B:$B,ROW())="","",INDEX(Banco!$B:$B,ROW()))</f>
        <v/>
      </c>
      <c r="C804" s="7" t="str">
        <f>IF(INDEX(Banco!$C:$C,ROW())="","",INDEX(Banco!$C:$C,ROW()))</f>
        <v/>
      </c>
      <c r="D804" s="8" t="str">
        <f>IF(INDEX(Banco!$D:$D,ROW())="","",INDEX(Banco!$D:$D,ROW()))</f>
        <v/>
      </c>
      <c r="E804" s="8" t="str">
        <f>IF(INDEX(Banco!$E:$E,ROW())="","",INDEX(Banco!$E:$E,ROW()))</f>
        <v/>
      </c>
      <c r="F804" s="9" t="str">
        <f>IF(INDEX(Banco!$F:$F,ROW())="","",INDEX(Banco!$F:$F,ROW()))</f>
        <v/>
      </c>
      <c r="G804" s="9" t="str">
        <f>IF(INDEX(Banco!$G:$G,ROW())="","",INDEX(Banco!$G:$G,ROW()))</f>
        <v/>
      </c>
      <c r="H804" s="7" t="str">
        <f>IF(INDEX(Banco!$H:$H,ROW())="","",INDEX(Banco!$H:$H,ROW()))</f>
        <v/>
      </c>
      <c r="I804" t="str">
        <f t="shared" si="516"/>
        <v/>
      </c>
      <c r="J804" s="10" t="str">
        <f t="shared" si="517"/>
        <v/>
      </c>
      <c r="K804" s="11" t="str">
        <f t="shared" si="518"/>
        <v>—</v>
      </c>
      <c r="L804" t="str">
        <f t="shared" si="519"/>
        <v/>
      </c>
      <c r="M804" s="11" t="str">
        <f t="shared" si="520"/>
        <v>—</v>
      </c>
      <c r="N804" t="str">
        <f t="shared" si="521"/>
        <v/>
      </c>
      <c r="O804" s="11" t="str">
        <f t="shared" si="522"/>
        <v>—</v>
      </c>
      <c r="P804" t="str">
        <f t="shared" si="523"/>
        <v/>
      </c>
      <c r="Q804" s="11" t="str">
        <f t="shared" si="524"/>
        <v>—</v>
      </c>
      <c r="R804" t="str">
        <f t="shared" si="525"/>
        <v/>
      </c>
      <c r="S804" t="str">
        <f t="shared" si="526"/>
        <v/>
      </c>
      <c r="T804" t="str">
        <f t="shared" si="527"/>
        <v/>
      </c>
      <c r="U804" t="str">
        <f t="shared" si="528"/>
        <v/>
      </c>
      <c r="V804" t="str">
        <f t="shared" si="529"/>
        <v/>
      </c>
      <c r="W804" t="str">
        <f t="shared" si="530"/>
        <v/>
      </c>
      <c r="X804" t="str">
        <f t="shared" si="531"/>
        <v/>
      </c>
      <c r="Y804" t="str">
        <f t="shared" si="532"/>
        <v/>
      </c>
      <c r="Z804" t="str">
        <f t="shared" si="533"/>
        <v/>
      </c>
      <c r="AA804" t="str">
        <f t="shared" si="534"/>
        <v/>
      </c>
      <c r="AB804" t="str">
        <f t="shared" si="535"/>
        <v/>
      </c>
      <c r="AC804" t="str">
        <f t="shared" si="536"/>
        <v/>
      </c>
      <c r="AD804" t="str">
        <f t="shared" si="537"/>
        <v/>
      </c>
      <c r="AE804" t="str">
        <f t="shared" si="538"/>
        <v/>
      </c>
      <c r="AF804" t="str">
        <f t="shared" si="539"/>
        <v/>
      </c>
      <c r="AG804" t="str">
        <f t="shared" si="540"/>
        <v/>
      </c>
      <c r="AH804" t="str">
        <f t="shared" si="541"/>
        <v/>
      </c>
      <c r="AI804" t="str">
        <f t="shared" si="542"/>
        <v/>
      </c>
      <c r="AJ804" t="str">
        <f t="shared" si="543"/>
        <v/>
      </c>
      <c r="AK804" t="str">
        <f t="shared" si="544"/>
        <v/>
      </c>
      <c r="AL804" t="str">
        <f t="shared" si="545"/>
        <v/>
      </c>
      <c r="AM804" t="str">
        <f t="shared" si="546"/>
        <v/>
      </c>
      <c r="AN804" t="str">
        <f t="shared" si="547"/>
        <v/>
      </c>
      <c r="AO804" t="str">
        <f t="shared" si="548"/>
        <v/>
      </c>
      <c r="AP804" t="str">
        <f t="shared" si="549"/>
        <v/>
      </c>
      <c r="AQ804" t="str">
        <f t="shared" si="550"/>
        <v/>
      </c>
      <c r="AR804" t="str">
        <f t="shared" si="551"/>
        <v/>
      </c>
      <c r="AS804" t="str">
        <f t="shared" si="552"/>
        <v/>
      </c>
      <c r="AT804" t="str">
        <f t="shared" si="553"/>
        <v/>
      </c>
      <c r="AU804" t="str">
        <f t="shared" si="554"/>
        <v/>
      </c>
      <c r="AV804" t="str">
        <f t="shared" si="555"/>
        <v/>
      </c>
      <c r="AW804" t="str">
        <f t="shared" si="556"/>
        <v/>
      </c>
      <c r="AX804" t="str">
        <f t="shared" si="557"/>
        <v/>
      </c>
      <c r="AY804" t="str">
        <f t="shared" si="558"/>
        <v/>
      </c>
      <c r="AZ804" t="str">
        <f>IF(OR($A804="",$A804&lt;&gt;Ficha!$C$4),"",COUNTIF($A$2:$A804,Ficha!$C$4))</f>
        <v/>
      </c>
    </row>
    <row r="805" spans="1:52">
      <c r="A805" s="7" t="str">
        <f>IF(INDEX(Banco!$A:$A,ROW())="","",INDEX(Banco!$A:$A,ROW()))</f>
        <v/>
      </c>
      <c r="B805" s="7" t="str">
        <f>IF(INDEX(Banco!$B:$B,ROW())="","",INDEX(Banco!$B:$B,ROW()))</f>
        <v/>
      </c>
      <c r="C805" s="7" t="str">
        <f>IF(INDEX(Banco!$C:$C,ROW())="","",INDEX(Banco!$C:$C,ROW()))</f>
        <v/>
      </c>
      <c r="D805" s="8" t="str">
        <f>IF(INDEX(Banco!$D:$D,ROW())="","",INDEX(Banco!$D:$D,ROW()))</f>
        <v/>
      </c>
      <c r="E805" s="8" t="str">
        <f>IF(INDEX(Banco!$E:$E,ROW())="","",INDEX(Banco!$E:$E,ROW()))</f>
        <v/>
      </c>
      <c r="F805" s="9" t="str">
        <f>IF(INDEX(Banco!$F:$F,ROW())="","",INDEX(Banco!$F:$F,ROW()))</f>
        <v/>
      </c>
      <c r="G805" s="9" t="str">
        <f>IF(INDEX(Banco!$G:$G,ROW())="","",INDEX(Banco!$G:$G,ROW()))</f>
        <v/>
      </c>
      <c r="H805" s="7" t="str">
        <f>IF(INDEX(Banco!$H:$H,ROW())="","",INDEX(Banco!$H:$H,ROW()))</f>
        <v/>
      </c>
      <c r="I805" t="str">
        <f t="shared" si="516"/>
        <v/>
      </c>
      <c r="J805" s="10" t="str">
        <f t="shared" si="517"/>
        <v/>
      </c>
      <c r="K805" s="11" t="str">
        <f t="shared" si="518"/>
        <v>—</v>
      </c>
      <c r="L805" t="str">
        <f t="shared" si="519"/>
        <v/>
      </c>
      <c r="M805" s="11" t="str">
        <f t="shared" si="520"/>
        <v>—</v>
      </c>
      <c r="N805" t="str">
        <f t="shared" si="521"/>
        <v/>
      </c>
      <c r="O805" s="11" t="str">
        <f t="shared" si="522"/>
        <v>—</v>
      </c>
      <c r="P805" t="str">
        <f t="shared" si="523"/>
        <v/>
      </c>
      <c r="Q805" s="11" t="str">
        <f t="shared" si="524"/>
        <v>—</v>
      </c>
      <c r="R805" t="str">
        <f t="shared" si="525"/>
        <v/>
      </c>
      <c r="S805" t="str">
        <f t="shared" si="526"/>
        <v/>
      </c>
      <c r="T805" t="str">
        <f t="shared" si="527"/>
        <v/>
      </c>
      <c r="U805" t="str">
        <f t="shared" si="528"/>
        <v/>
      </c>
      <c r="V805" t="str">
        <f t="shared" si="529"/>
        <v/>
      </c>
      <c r="W805" t="str">
        <f t="shared" si="530"/>
        <v/>
      </c>
      <c r="X805" t="str">
        <f t="shared" si="531"/>
        <v/>
      </c>
      <c r="Y805" t="str">
        <f t="shared" si="532"/>
        <v/>
      </c>
      <c r="Z805" t="str">
        <f t="shared" si="533"/>
        <v/>
      </c>
      <c r="AA805" t="str">
        <f t="shared" si="534"/>
        <v/>
      </c>
      <c r="AB805" t="str">
        <f t="shared" si="535"/>
        <v/>
      </c>
      <c r="AC805" t="str">
        <f t="shared" si="536"/>
        <v/>
      </c>
      <c r="AD805" t="str">
        <f t="shared" si="537"/>
        <v/>
      </c>
      <c r="AE805" t="str">
        <f t="shared" si="538"/>
        <v/>
      </c>
      <c r="AF805" t="str">
        <f t="shared" si="539"/>
        <v/>
      </c>
      <c r="AG805" t="str">
        <f t="shared" si="540"/>
        <v/>
      </c>
      <c r="AH805" t="str">
        <f t="shared" si="541"/>
        <v/>
      </c>
      <c r="AI805" t="str">
        <f t="shared" si="542"/>
        <v/>
      </c>
      <c r="AJ805" t="str">
        <f t="shared" si="543"/>
        <v/>
      </c>
      <c r="AK805" t="str">
        <f t="shared" si="544"/>
        <v/>
      </c>
      <c r="AL805" t="str">
        <f t="shared" si="545"/>
        <v/>
      </c>
      <c r="AM805" t="str">
        <f t="shared" si="546"/>
        <v/>
      </c>
      <c r="AN805" t="str">
        <f t="shared" si="547"/>
        <v/>
      </c>
      <c r="AO805" t="str">
        <f t="shared" si="548"/>
        <v/>
      </c>
      <c r="AP805" t="str">
        <f t="shared" si="549"/>
        <v/>
      </c>
      <c r="AQ805" t="str">
        <f t="shared" si="550"/>
        <v/>
      </c>
      <c r="AR805" t="str">
        <f t="shared" si="551"/>
        <v/>
      </c>
      <c r="AS805" t="str">
        <f t="shared" si="552"/>
        <v/>
      </c>
      <c r="AT805" t="str">
        <f t="shared" si="553"/>
        <v/>
      </c>
      <c r="AU805" t="str">
        <f t="shared" si="554"/>
        <v/>
      </c>
      <c r="AV805" t="str">
        <f t="shared" si="555"/>
        <v/>
      </c>
      <c r="AW805" t="str">
        <f t="shared" si="556"/>
        <v/>
      </c>
      <c r="AX805" t="str">
        <f t="shared" si="557"/>
        <v/>
      </c>
      <c r="AY805" t="str">
        <f t="shared" si="558"/>
        <v/>
      </c>
      <c r="AZ805" t="str">
        <f>IF(OR($A805="",$A805&lt;&gt;Ficha!$C$4),"",COUNTIF($A$2:$A805,Ficha!$C$4))</f>
        <v/>
      </c>
    </row>
    <row r="806" spans="1:52">
      <c r="A806" s="7" t="str">
        <f>IF(INDEX(Banco!$A:$A,ROW())="","",INDEX(Banco!$A:$A,ROW()))</f>
        <v/>
      </c>
      <c r="B806" s="7" t="str">
        <f>IF(INDEX(Banco!$B:$B,ROW())="","",INDEX(Banco!$B:$B,ROW()))</f>
        <v/>
      </c>
      <c r="C806" s="7" t="str">
        <f>IF(INDEX(Banco!$C:$C,ROW())="","",INDEX(Banco!$C:$C,ROW()))</f>
        <v/>
      </c>
      <c r="D806" s="8" t="str">
        <f>IF(INDEX(Banco!$D:$D,ROW())="","",INDEX(Banco!$D:$D,ROW()))</f>
        <v/>
      </c>
      <c r="E806" s="8" t="str">
        <f>IF(INDEX(Banco!$E:$E,ROW())="","",INDEX(Banco!$E:$E,ROW()))</f>
        <v/>
      </c>
      <c r="F806" s="9" t="str">
        <f>IF(INDEX(Banco!$F:$F,ROW())="","",INDEX(Banco!$F:$F,ROW()))</f>
        <v/>
      </c>
      <c r="G806" s="9" t="str">
        <f>IF(INDEX(Banco!$G:$G,ROW())="","",INDEX(Banco!$G:$G,ROW()))</f>
        <v/>
      </c>
      <c r="H806" s="7" t="str">
        <f>IF(INDEX(Banco!$H:$H,ROW())="","",INDEX(Banco!$H:$H,ROW()))</f>
        <v/>
      </c>
      <c r="I806" t="str">
        <f t="shared" si="516"/>
        <v/>
      </c>
      <c r="J806" s="10" t="str">
        <f t="shared" si="517"/>
        <v/>
      </c>
      <c r="K806" s="11" t="str">
        <f t="shared" si="518"/>
        <v>—</v>
      </c>
      <c r="L806" t="str">
        <f t="shared" si="519"/>
        <v/>
      </c>
      <c r="M806" s="11" t="str">
        <f t="shared" si="520"/>
        <v>—</v>
      </c>
      <c r="N806" t="str">
        <f t="shared" si="521"/>
        <v/>
      </c>
      <c r="O806" s="11" t="str">
        <f t="shared" si="522"/>
        <v>—</v>
      </c>
      <c r="P806" t="str">
        <f t="shared" si="523"/>
        <v/>
      </c>
      <c r="Q806" s="11" t="str">
        <f t="shared" si="524"/>
        <v>—</v>
      </c>
      <c r="R806" t="str">
        <f t="shared" si="525"/>
        <v/>
      </c>
      <c r="S806" t="str">
        <f t="shared" si="526"/>
        <v/>
      </c>
      <c r="T806" t="str">
        <f t="shared" si="527"/>
        <v/>
      </c>
      <c r="U806" t="str">
        <f t="shared" si="528"/>
        <v/>
      </c>
      <c r="V806" t="str">
        <f t="shared" si="529"/>
        <v/>
      </c>
      <c r="W806" t="str">
        <f t="shared" si="530"/>
        <v/>
      </c>
      <c r="X806" t="str">
        <f t="shared" si="531"/>
        <v/>
      </c>
      <c r="Y806" t="str">
        <f t="shared" si="532"/>
        <v/>
      </c>
      <c r="Z806" t="str">
        <f t="shared" si="533"/>
        <v/>
      </c>
      <c r="AA806" t="str">
        <f t="shared" si="534"/>
        <v/>
      </c>
      <c r="AB806" t="str">
        <f t="shared" si="535"/>
        <v/>
      </c>
      <c r="AC806" t="str">
        <f t="shared" si="536"/>
        <v/>
      </c>
      <c r="AD806" t="str">
        <f t="shared" si="537"/>
        <v/>
      </c>
      <c r="AE806" t="str">
        <f t="shared" si="538"/>
        <v/>
      </c>
      <c r="AF806" t="str">
        <f t="shared" si="539"/>
        <v/>
      </c>
      <c r="AG806" t="str">
        <f t="shared" si="540"/>
        <v/>
      </c>
      <c r="AH806" t="str">
        <f t="shared" si="541"/>
        <v/>
      </c>
      <c r="AI806" t="str">
        <f t="shared" si="542"/>
        <v/>
      </c>
      <c r="AJ806" t="str">
        <f t="shared" si="543"/>
        <v/>
      </c>
      <c r="AK806" t="str">
        <f t="shared" si="544"/>
        <v/>
      </c>
      <c r="AL806" t="str">
        <f t="shared" si="545"/>
        <v/>
      </c>
      <c r="AM806" t="str">
        <f t="shared" si="546"/>
        <v/>
      </c>
      <c r="AN806" t="str">
        <f t="shared" si="547"/>
        <v/>
      </c>
      <c r="AO806" t="str">
        <f t="shared" si="548"/>
        <v/>
      </c>
      <c r="AP806" t="str">
        <f t="shared" si="549"/>
        <v/>
      </c>
      <c r="AQ806" t="str">
        <f t="shared" si="550"/>
        <v/>
      </c>
      <c r="AR806" t="str">
        <f t="shared" si="551"/>
        <v/>
      </c>
      <c r="AS806" t="str">
        <f t="shared" si="552"/>
        <v/>
      </c>
      <c r="AT806" t="str">
        <f t="shared" si="553"/>
        <v/>
      </c>
      <c r="AU806" t="str">
        <f t="shared" si="554"/>
        <v/>
      </c>
      <c r="AV806" t="str">
        <f t="shared" si="555"/>
        <v/>
      </c>
      <c r="AW806" t="str">
        <f t="shared" si="556"/>
        <v/>
      </c>
      <c r="AX806" t="str">
        <f t="shared" si="557"/>
        <v/>
      </c>
      <c r="AY806" t="str">
        <f t="shared" si="558"/>
        <v/>
      </c>
      <c r="AZ806" t="str">
        <f>IF(OR($A806="",$A806&lt;&gt;Ficha!$C$4),"",COUNTIF($A$2:$A806,Ficha!$C$4))</f>
        <v/>
      </c>
    </row>
    <row r="807" spans="1:52">
      <c r="A807" s="7" t="str">
        <f>IF(INDEX(Banco!$A:$A,ROW())="","",INDEX(Banco!$A:$A,ROW()))</f>
        <v/>
      </c>
      <c r="B807" s="7" t="str">
        <f>IF(INDEX(Banco!$B:$B,ROW())="","",INDEX(Banco!$B:$B,ROW()))</f>
        <v/>
      </c>
      <c r="C807" s="7" t="str">
        <f>IF(INDEX(Banco!$C:$C,ROW())="","",INDEX(Banco!$C:$C,ROW()))</f>
        <v/>
      </c>
      <c r="D807" s="8" t="str">
        <f>IF(INDEX(Banco!$D:$D,ROW())="","",INDEX(Banco!$D:$D,ROW()))</f>
        <v/>
      </c>
      <c r="E807" s="8" t="str">
        <f>IF(INDEX(Banco!$E:$E,ROW())="","",INDEX(Banco!$E:$E,ROW()))</f>
        <v/>
      </c>
      <c r="F807" s="9" t="str">
        <f>IF(INDEX(Banco!$F:$F,ROW())="","",INDEX(Banco!$F:$F,ROW()))</f>
        <v/>
      </c>
      <c r="G807" s="9" t="str">
        <f>IF(INDEX(Banco!$G:$G,ROW())="","",INDEX(Banco!$G:$G,ROW()))</f>
        <v/>
      </c>
      <c r="H807" s="7" t="str">
        <f>IF(INDEX(Banco!$H:$H,ROW())="","",INDEX(Banco!$H:$H,ROW()))</f>
        <v/>
      </c>
      <c r="I807" t="str">
        <f t="shared" si="516"/>
        <v/>
      </c>
      <c r="J807" s="10" t="str">
        <f t="shared" si="517"/>
        <v/>
      </c>
      <c r="K807" s="11" t="str">
        <f t="shared" si="518"/>
        <v>—</v>
      </c>
      <c r="L807" t="str">
        <f t="shared" si="519"/>
        <v/>
      </c>
      <c r="M807" s="11" t="str">
        <f t="shared" si="520"/>
        <v>—</v>
      </c>
      <c r="N807" t="str">
        <f t="shared" si="521"/>
        <v/>
      </c>
      <c r="O807" s="11" t="str">
        <f t="shared" si="522"/>
        <v>—</v>
      </c>
      <c r="P807" t="str">
        <f t="shared" si="523"/>
        <v/>
      </c>
      <c r="Q807" s="11" t="str">
        <f t="shared" si="524"/>
        <v>—</v>
      </c>
      <c r="R807" t="str">
        <f t="shared" si="525"/>
        <v/>
      </c>
      <c r="S807" t="str">
        <f t="shared" si="526"/>
        <v/>
      </c>
      <c r="T807" t="str">
        <f t="shared" si="527"/>
        <v/>
      </c>
      <c r="U807" t="str">
        <f t="shared" si="528"/>
        <v/>
      </c>
      <c r="V807" t="str">
        <f t="shared" si="529"/>
        <v/>
      </c>
      <c r="W807" t="str">
        <f t="shared" si="530"/>
        <v/>
      </c>
      <c r="X807" t="str">
        <f t="shared" si="531"/>
        <v/>
      </c>
      <c r="Y807" t="str">
        <f t="shared" si="532"/>
        <v/>
      </c>
      <c r="Z807" t="str">
        <f t="shared" si="533"/>
        <v/>
      </c>
      <c r="AA807" t="str">
        <f t="shared" si="534"/>
        <v/>
      </c>
      <c r="AB807" t="str">
        <f t="shared" si="535"/>
        <v/>
      </c>
      <c r="AC807" t="str">
        <f t="shared" si="536"/>
        <v/>
      </c>
      <c r="AD807" t="str">
        <f t="shared" si="537"/>
        <v/>
      </c>
      <c r="AE807" t="str">
        <f t="shared" si="538"/>
        <v/>
      </c>
      <c r="AF807" t="str">
        <f t="shared" si="539"/>
        <v/>
      </c>
      <c r="AG807" t="str">
        <f t="shared" si="540"/>
        <v/>
      </c>
      <c r="AH807" t="str">
        <f t="shared" si="541"/>
        <v/>
      </c>
      <c r="AI807" t="str">
        <f t="shared" si="542"/>
        <v/>
      </c>
      <c r="AJ807" t="str">
        <f t="shared" si="543"/>
        <v/>
      </c>
      <c r="AK807" t="str">
        <f t="shared" si="544"/>
        <v/>
      </c>
      <c r="AL807" t="str">
        <f t="shared" si="545"/>
        <v/>
      </c>
      <c r="AM807" t="str">
        <f t="shared" si="546"/>
        <v/>
      </c>
      <c r="AN807" t="str">
        <f t="shared" si="547"/>
        <v/>
      </c>
      <c r="AO807" t="str">
        <f t="shared" si="548"/>
        <v/>
      </c>
      <c r="AP807" t="str">
        <f t="shared" si="549"/>
        <v/>
      </c>
      <c r="AQ807" t="str">
        <f t="shared" si="550"/>
        <v/>
      </c>
      <c r="AR807" t="str">
        <f t="shared" si="551"/>
        <v/>
      </c>
      <c r="AS807" t="str">
        <f t="shared" si="552"/>
        <v/>
      </c>
      <c r="AT807" t="str">
        <f t="shared" si="553"/>
        <v/>
      </c>
      <c r="AU807" t="str">
        <f t="shared" si="554"/>
        <v/>
      </c>
      <c r="AV807" t="str">
        <f t="shared" si="555"/>
        <v/>
      </c>
      <c r="AW807" t="str">
        <f t="shared" si="556"/>
        <v/>
      </c>
      <c r="AX807" t="str">
        <f t="shared" si="557"/>
        <v/>
      </c>
      <c r="AY807" t="str">
        <f t="shared" si="558"/>
        <v/>
      </c>
      <c r="AZ807" t="str">
        <f>IF(OR($A807="",$A807&lt;&gt;Ficha!$C$4),"",COUNTIF($A$2:$A807,Ficha!$C$4))</f>
        <v/>
      </c>
    </row>
    <row r="808" spans="1:52">
      <c r="A808" s="7" t="str">
        <f>IF(INDEX(Banco!$A:$A,ROW())="","",INDEX(Banco!$A:$A,ROW()))</f>
        <v/>
      </c>
      <c r="B808" s="7" t="str">
        <f>IF(INDEX(Banco!$B:$B,ROW())="","",INDEX(Banco!$B:$B,ROW()))</f>
        <v/>
      </c>
      <c r="C808" s="7" t="str">
        <f>IF(INDEX(Banco!$C:$C,ROW())="","",INDEX(Banco!$C:$C,ROW()))</f>
        <v/>
      </c>
      <c r="D808" s="8" t="str">
        <f>IF(INDEX(Banco!$D:$D,ROW())="","",INDEX(Banco!$D:$D,ROW()))</f>
        <v/>
      </c>
      <c r="E808" s="8" t="str">
        <f>IF(INDEX(Banco!$E:$E,ROW())="","",INDEX(Banco!$E:$E,ROW()))</f>
        <v/>
      </c>
      <c r="F808" s="9" t="str">
        <f>IF(INDEX(Banco!$F:$F,ROW())="","",INDEX(Banco!$F:$F,ROW()))</f>
        <v/>
      </c>
      <c r="G808" s="9" t="str">
        <f>IF(INDEX(Banco!$G:$G,ROW())="","",INDEX(Banco!$G:$G,ROW()))</f>
        <v/>
      </c>
      <c r="H808" s="7" t="str">
        <f>IF(INDEX(Banco!$H:$H,ROW())="","",INDEX(Banco!$H:$H,ROW()))</f>
        <v/>
      </c>
      <c r="I808" t="str">
        <f t="shared" si="516"/>
        <v/>
      </c>
      <c r="J808" s="10" t="str">
        <f t="shared" si="517"/>
        <v/>
      </c>
      <c r="K808" s="11" t="str">
        <f t="shared" si="518"/>
        <v>—</v>
      </c>
      <c r="L808" t="str">
        <f t="shared" si="519"/>
        <v/>
      </c>
      <c r="M808" s="11" t="str">
        <f t="shared" si="520"/>
        <v>—</v>
      </c>
      <c r="N808" t="str">
        <f t="shared" si="521"/>
        <v/>
      </c>
      <c r="O808" s="11" t="str">
        <f t="shared" si="522"/>
        <v>—</v>
      </c>
      <c r="P808" t="str">
        <f t="shared" si="523"/>
        <v/>
      </c>
      <c r="Q808" s="11" t="str">
        <f t="shared" si="524"/>
        <v>—</v>
      </c>
      <c r="R808" t="str">
        <f t="shared" si="525"/>
        <v/>
      </c>
      <c r="S808" t="str">
        <f t="shared" si="526"/>
        <v/>
      </c>
      <c r="T808" t="str">
        <f t="shared" si="527"/>
        <v/>
      </c>
      <c r="U808" t="str">
        <f t="shared" si="528"/>
        <v/>
      </c>
      <c r="V808" t="str">
        <f t="shared" si="529"/>
        <v/>
      </c>
      <c r="W808" t="str">
        <f t="shared" si="530"/>
        <v/>
      </c>
      <c r="X808" t="str">
        <f t="shared" si="531"/>
        <v/>
      </c>
      <c r="Y808" t="str">
        <f t="shared" si="532"/>
        <v/>
      </c>
      <c r="Z808" t="str">
        <f t="shared" si="533"/>
        <v/>
      </c>
      <c r="AA808" t="str">
        <f t="shared" si="534"/>
        <v/>
      </c>
      <c r="AB808" t="str">
        <f t="shared" si="535"/>
        <v/>
      </c>
      <c r="AC808" t="str">
        <f t="shared" si="536"/>
        <v/>
      </c>
      <c r="AD808" t="str">
        <f t="shared" si="537"/>
        <v/>
      </c>
      <c r="AE808" t="str">
        <f t="shared" si="538"/>
        <v/>
      </c>
      <c r="AF808" t="str">
        <f t="shared" si="539"/>
        <v/>
      </c>
      <c r="AG808" t="str">
        <f t="shared" si="540"/>
        <v/>
      </c>
      <c r="AH808" t="str">
        <f t="shared" si="541"/>
        <v/>
      </c>
      <c r="AI808" t="str">
        <f t="shared" si="542"/>
        <v/>
      </c>
      <c r="AJ808" t="str">
        <f t="shared" si="543"/>
        <v/>
      </c>
      <c r="AK808" t="str">
        <f t="shared" si="544"/>
        <v/>
      </c>
      <c r="AL808" t="str">
        <f t="shared" si="545"/>
        <v/>
      </c>
      <c r="AM808" t="str">
        <f t="shared" si="546"/>
        <v/>
      </c>
      <c r="AN808" t="str">
        <f t="shared" si="547"/>
        <v/>
      </c>
      <c r="AO808" t="str">
        <f t="shared" si="548"/>
        <v/>
      </c>
      <c r="AP808" t="str">
        <f t="shared" si="549"/>
        <v/>
      </c>
      <c r="AQ808" t="str">
        <f t="shared" si="550"/>
        <v/>
      </c>
      <c r="AR808" t="str">
        <f t="shared" si="551"/>
        <v/>
      </c>
      <c r="AS808" t="str">
        <f t="shared" si="552"/>
        <v/>
      </c>
      <c r="AT808" t="str">
        <f t="shared" si="553"/>
        <v/>
      </c>
      <c r="AU808" t="str">
        <f t="shared" si="554"/>
        <v/>
      </c>
      <c r="AV808" t="str">
        <f t="shared" si="555"/>
        <v/>
      </c>
      <c r="AW808" t="str">
        <f t="shared" si="556"/>
        <v/>
      </c>
      <c r="AX808" t="str">
        <f t="shared" si="557"/>
        <v/>
      </c>
      <c r="AY808" t="str">
        <f t="shared" si="558"/>
        <v/>
      </c>
      <c r="AZ808" t="str">
        <f>IF(OR($A808="",$A808&lt;&gt;Ficha!$C$4),"",COUNTIF($A$2:$A808,Ficha!$C$4))</f>
        <v/>
      </c>
    </row>
    <row r="809" spans="1:52">
      <c r="A809" s="7" t="str">
        <f>IF(INDEX(Banco!$A:$A,ROW())="","",INDEX(Banco!$A:$A,ROW()))</f>
        <v/>
      </c>
      <c r="B809" s="7" t="str">
        <f>IF(INDEX(Banco!$B:$B,ROW())="","",INDEX(Banco!$B:$B,ROW()))</f>
        <v/>
      </c>
      <c r="C809" s="7" t="str">
        <f>IF(INDEX(Banco!$C:$C,ROW())="","",INDEX(Banco!$C:$C,ROW()))</f>
        <v/>
      </c>
      <c r="D809" s="8" t="str">
        <f>IF(INDEX(Banco!$D:$D,ROW())="","",INDEX(Banco!$D:$D,ROW()))</f>
        <v/>
      </c>
      <c r="E809" s="8" t="str">
        <f>IF(INDEX(Banco!$E:$E,ROW())="","",INDEX(Banco!$E:$E,ROW()))</f>
        <v/>
      </c>
      <c r="F809" s="9" t="str">
        <f>IF(INDEX(Banco!$F:$F,ROW())="","",INDEX(Banco!$F:$F,ROW()))</f>
        <v/>
      </c>
      <c r="G809" s="9" t="str">
        <f>IF(INDEX(Banco!$G:$G,ROW())="","",INDEX(Banco!$G:$G,ROW()))</f>
        <v/>
      </c>
      <c r="H809" s="7" t="str">
        <f>IF(INDEX(Banco!$H:$H,ROW())="","",INDEX(Banco!$H:$H,ROW()))</f>
        <v/>
      </c>
      <c r="I809" t="str">
        <f t="shared" si="516"/>
        <v/>
      </c>
      <c r="J809" s="10" t="str">
        <f t="shared" si="517"/>
        <v/>
      </c>
      <c r="K809" s="11" t="str">
        <f t="shared" si="518"/>
        <v>—</v>
      </c>
      <c r="L809" t="str">
        <f t="shared" si="519"/>
        <v/>
      </c>
      <c r="M809" s="11" t="str">
        <f t="shared" si="520"/>
        <v>—</v>
      </c>
      <c r="N809" t="str">
        <f t="shared" si="521"/>
        <v/>
      </c>
      <c r="O809" s="11" t="str">
        <f t="shared" si="522"/>
        <v>—</v>
      </c>
      <c r="P809" t="str">
        <f t="shared" si="523"/>
        <v/>
      </c>
      <c r="Q809" s="11" t="str">
        <f t="shared" si="524"/>
        <v>—</v>
      </c>
      <c r="R809" t="str">
        <f t="shared" si="525"/>
        <v/>
      </c>
      <c r="S809" t="str">
        <f t="shared" si="526"/>
        <v/>
      </c>
      <c r="T809" t="str">
        <f t="shared" si="527"/>
        <v/>
      </c>
      <c r="U809" t="str">
        <f t="shared" si="528"/>
        <v/>
      </c>
      <c r="V809" t="str">
        <f t="shared" si="529"/>
        <v/>
      </c>
      <c r="W809" t="str">
        <f t="shared" si="530"/>
        <v/>
      </c>
      <c r="X809" t="str">
        <f t="shared" si="531"/>
        <v/>
      </c>
      <c r="Y809" t="str">
        <f t="shared" si="532"/>
        <v/>
      </c>
      <c r="Z809" t="str">
        <f t="shared" si="533"/>
        <v/>
      </c>
      <c r="AA809" t="str">
        <f t="shared" si="534"/>
        <v/>
      </c>
      <c r="AB809" t="str">
        <f t="shared" si="535"/>
        <v/>
      </c>
      <c r="AC809" t="str">
        <f t="shared" si="536"/>
        <v/>
      </c>
      <c r="AD809" t="str">
        <f t="shared" si="537"/>
        <v/>
      </c>
      <c r="AE809" t="str">
        <f t="shared" si="538"/>
        <v/>
      </c>
      <c r="AF809" t="str">
        <f t="shared" si="539"/>
        <v/>
      </c>
      <c r="AG809" t="str">
        <f t="shared" si="540"/>
        <v/>
      </c>
      <c r="AH809" t="str">
        <f t="shared" si="541"/>
        <v/>
      </c>
      <c r="AI809" t="str">
        <f t="shared" si="542"/>
        <v/>
      </c>
      <c r="AJ809" t="str">
        <f t="shared" si="543"/>
        <v/>
      </c>
      <c r="AK809" t="str">
        <f t="shared" si="544"/>
        <v/>
      </c>
      <c r="AL809" t="str">
        <f t="shared" si="545"/>
        <v/>
      </c>
      <c r="AM809" t="str">
        <f t="shared" si="546"/>
        <v/>
      </c>
      <c r="AN809" t="str">
        <f t="shared" si="547"/>
        <v/>
      </c>
      <c r="AO809" t="str">
        <f t="shared" si="548"/>
        <v/>
      </c>
      <c r="AP809" t="str">
        <f t="shared" si="549"/>
        <v/>
      </c>
      <c r="AQ809" t="str">
        <f t="shared" si="550"/>
        <v/>
      </c>
      <c r="AR809" t="str">
        <f t="shared" si="551"/>
        <v/>
      </c>
      <c r="AS809" t="str">
        <f t="shared" si="552"/>
        <v/>
      </c>
      <c r="AT809" t="str">
        <f t="shared" si="553"/>
        <v/>
      </c>
      <c r="AU809" t="str">
        <f t="shared" si="554"/>
        <v/>
      </c>
      <c r="AV809" t="str">
        <f t="shared" si="555"/>
        <v/>
      </c>
      <c r="AW809" t="str">
        <f t="shared" si="556"/>
        <v/>
      </c>
      <c r="AX809" t="str">
        <f t="shared" si="557"/>
        <v/>
      </c>
      <c r="AY809" t="str">
        <f t="shared" si="558"/>
        <v/>
      </c>
      <c r="AZ809" t="str">
        <f>IF(OR($A809="",$A809&lt;&gt;Ficha!$C$4),"",COUNTIF($A$2:$A809,Ficha!$C$4))</f>
        <v/>
      </c>
    </row>
    <row r="810" spans="1:52">
      <c r="A810" s="7" t="str">
        <f>IF(INDEX(Banco!$A:$A,ROW())="","",INDEX(Banco!$A:$A,ROW()))</f>
        <v/>
      </c>
      <c r="B810" s="7" t="str">
        <f>IF(INDEX(Banco!$B:$B,ROW())="","",INDEX(Banco!$B:$B,ROW()))</f>
        <v/>
      </c>
      <c r="C810" s="7" t="str">
        <f>IF(INDEX(Banco!$C:$C,ROW())="","",INDEX(Banco!$C:$C,ROW()))</f>
        <v/>
      </c>
      <c r="D810" s="8" t="str">
        <f>IF(INDEX(Banco!$D:$D,ROW())="","",INDEX(Banco!$D:$D,ROW()))</f>
        <v/>
      </c>
      <c r="E810" s="8" t="str">
        <f>IF(INDEX(Banco!$E:$E,ROW())="","",INDEX(Banco!$E:$E,ROW()))</f>
        <v/>
      </c>
      <c r="F810" s="9" t="str">
        <f>IF(INDEX(Banco!$F:$F,ROW())="","",INDEX(Banco!$F:$F,ROW()))</f>
        <v/>
      </c>
      <c r="G810" s="9" t="str">
        <f>IF(INDEX(Banco!$G:$G,ROW())="","",INDEX(Banco!$G:$G,ROW()))</f>
        <v/>
      </c>
      <c r="H810" s="7" t="str">
        <f>IF(INDEX(Banco!$H:$H,ROW())="","",INDEX(Banco!$H:$H,ROW()))</f>
        <v/>
      </c>
      <c r="I810" t="str">
        <f t="shared" si="516"/>
        <v/>
      </c>
      <c r="J810" s="10" t="str">
        <f t="shared" si="517"/>
        <v/>
      </c>
      <c r="K810" s="11" t="str">
        <f t="shared" si="518"/>
        <v>—</v>
      </c>
      <c r="L810" t="str">
        <f t="shared" si="519"/>
        <v/>
      </c>
      <c r="M810" s="11" t="str">
        <f t="shared" si="520"/>
        <v>—</v>
      </c>
      <c r="N810" t="str">
        <f t="shared" si="521"/>
        <v/>
      </c>
      <c r="O810" s="11" t="str">
        <f t="shared" si="522"/>
        <v>—</v>
      </c>
      <c r="P810" t="str">
        <f t="shared" si="523"/>
        <v/>
      </c>
      <c r="Q810" s="11" t="str">
        <f t="shared" si="524"/>
        <v>—</v>
      </c>
      <c r="R810" t="str">
        <f t="shared" si="525"/>
        <v/>
      </c>
      <c r="S810" t="str">
        <f t="shared" si="526"/>
        <v/>
      </c>
      <c r="T810" t="str">
        <f t="shared" si="527"/>
        <v/>
      </c>
      <c r="U810" t="str">
        <f t="shared" si="528"/>
        <v/>
      </c>
      <c r="V810" t="str">
        <f t="shared" si="529"/>
        <v/>
      </c>
      <c r="W810" t="str">
        <f t="shared" si="530"/>
        <v/>
      </c>
      <c r="X810" t="str">
        <f t="shared" si="531"/>
        <v/>
      </c>
      <c r="Y810" t="str">
        <f t="shared" si="532"/>
        <v/>
      </c>
      <c r="Z810" t="str">
        <f t="shared" si="533"/>
        <v/>
      </c>
      <c r="AA810" t="str">
        <f t="shared" si="534"/>
        <v/>
      </c>
      <c r="AB810" t="str">
        <f t="shared" si="535"/>
        <v/>
      </c>
      <c r="AC810" t="str">
        <f t="shared" si="536"/>
        <v/>
      </c>
      <c r="AD810" t="str">
        <f t="shared" si="537"/>
        <v/>
      </c>
      <c r="AE810" t="str">
        <f t="shared" si="538"/>
        <v/>
      </c>
      <c r="AF810" t="str">
        <f t="shared" si="539"/>
        <v/>
      </c>
      <c r="AG810" t="str">
        <f t="shared" si="540"/>
        <v/>
      </c>
      <c r="AH810" t="str">
        <f t="shared" si="541"/>
        <v/>
      </c>
      <c r="AI810" t="str">
        <f t="shared" si="542"/>
        <v/>
      </c>
      <c r="AJ810" t="str">
        <f t="shared" si="543"/>
        <v/>
      </c>
      <c r="AK810" t="str">
        <f t="shared" si="544"/>
        <v/>
      </c>
      <c r="AL810" t="str">
        <f t="shared" si="545"/>
        <v/>
      </c>
      <c r="AM810" t="str">
        <f t="shared" si="546"/>
        <v/>
      </c>
      <c r="AN810" t="str">
        <f t="shared" si="547"/>
        <v/>
      </c>
      <c r="AO810" t="str">
        <f t="shared" si="548"/>
        <v/>
      </c>
      <c r="AP810" t="str">
        <f t="shared" si="549"/>
        <v/>
      </c>
      <c r="AQ810" t="str">
        <f t="shared" si="550"/>
        <v/>
      </c>
      <c r="AR810" t="str">
        <f t="shared" si="551"/>
        <v/>
      </c>
      <c r="AS810" t="str">
        <f t="shared" si="552"/>
        <v/>
      </c>
      <c r="AT810" t="str">
        <f t="shared" si="553"/>
        <v/>
      </c>
      <c r="AU810" t="str">
        <f t="shared" si="554"/>
        <v/>
      </c>
      <c r="AV810" t="str">
        <f t="shared" si="555"/>
        <v/>
      </c>
      <c r="AW810" t="str">
        <f t="shared" si="556"/>
        <v/>
      </c>
      <c r="AX810" t="str">
        <f t="shared" si="557"/>
        <v/>
      </c>
      <c r="AY810" t="str">
        <f t="shared" si="558"/>
        <v/>
      </c>
      <c r="AZ810" t="str">
        <f>IF(OR($A810="",$A810&lt;&gt;Ficha!$C$4),"",COUNTIF($A$2:$A810,Ficha!$C$4))</f>
        <v/>
      </c>
    </row>
    <row r="811" spans="1:52">
      <c r="A811" s="7" t="str">
        <f>IF(INDEX(Banco!$A:$A,ROW())="","",INDEX(Banco!$A:$A,ROW()))</f>
        <v/>
      </c>
      <c r="B811" s="7" t="str">
        <f>IF(INDEX(Banco!$B:$B,ROW())="","",INDEX(Banco!$B:$B,ROW()))</f>
        <v/>
      </c>
      <c r="C811" s="7" t="str">
        <f>IF(INDEX(Banco!$C:$C,ROW())="","",INDEX(Banco!$C:$C,ROW()))</f>
        <v/>
      </c>
      <c r="D811" s="8" t="str">
        <f>IF(INDEX(Banco!$D:$D,ROW())="","",INDEX(Banco!$D:$D,ROW()))</f>
        <v/>
      </c>
      <c r="E811" s="8" t="str">
        <f>IF(INDEX(Banco!$E:$E,ROW())="","",INDEX(Banco!$E:$E,ROW()))</f>
        <v/>
      </c>
      <c r="F811" s="9" t="str">
        <f>IF(INDEX(Banco!$F:$F,ROW())="","",INDEX(Banco!$F:$F,ROW()))</f>
        <v/>
      </c>
      <c r="G811" s="9" t="str">
        <f>IF(INDEX(Banco!$G:$G,ROW())="","",INDEX(Banco!$G:$G,ROW()))</f>
        <v/>
      </c>
      <c r="H811" s="7" t="str">
        <f>IF(INDEX(Banco!$H:$H,ROW())="","",INDEX(Banco!$H:$H,ROW()))</f>
        <v/>
      </c>
      <c r="I811" t="str">
        <f t="shared" si="516"/>
        <v/>
      </c>
      <c r="J811" s="10" t="str">
        <f t="shared" si="517"/>
        <v/>
      </c>
      <c r="K811" s="11" t="str">
        <f t="shared" si="518"/>
        <v>—</v>
      </c>
      <c r="L811" t="str">
        <f t="shared" si="519"/>
        <v/>
      </c>
      <c r="M811" s="11" t="str">
        <f t="shared" si="520"/>
        <v>—</v>
      </c>
      <c r="N811" t="str">
        <f t="shared" si="521"/>
        <v/>
      </c>
      <c r="O811" s="11" t="str">
        <f t="shared" si="522"/>
        <v>—</v>
      </c>
      <c r="P811" t="str">
        <f t="shared" si="523"/>
        <v/>
      </c>
      <c r="Q811" s="11" t="str">
        <f t="shared" si="524"/>
        <v>—</v>
      </c>
      <c r="R811" t="str">
        <f t="shared" si="525"/>
        <v/>
      </c>
      <c r="S811" t="str">
        <f t="shared" si="526"/>
        <v/>
      </c>
      <c r="T811" t="str">
        <f t="shared" si="527"/>
        <v/>
      </c>
      <c r="U811" t="str">
        <f t="shared" si="528"/>
        <v/>
      </c>
      <c r="V811" t="str">
        <f t="shared" si="529"/>
        <v/>
      </c>
      <c r="W811" t="str">
        <f t="shared" si="530"/>
        <v/>
      </c>
      <c r="X811" t="str">
        <f t="shared" si="531"/>
        <v/>
      </c>
      <c r="Y811" t="str">
        <f t="shared" si="532"/>
        <v/>
      </c>
      <c r="Z811" t="str">
        <f t="shared" si="533"/>
        <v/>
      </c>
      <c r="AA811" t="str">
        <f t="shared" si="534"/>
        <v/>
      </c>
      <c r="AB811" t="str">
        <f t="shared" si="535"/>
        <v/>
      </c>
      <c r="AC811" t="str">
        <f t="shared" si="536"/>
        <v/>
      </c>
      <c r="AD811" t="str">
        <f t="shared" si="537"/>
        <v/>
      </c>
      <c r="AE811" t="str">
        <f t="shared" si="538"/>
        <v/>
      </c>
      <c r="AF811" t="str">
        <f t="shared" si="539"/>
        <v/>
      </c>
      <c r="AG811" t="str">
        <f t="shared" si="540"/>
        <v/>
      </c>
      <c r="AH811" t="str">
        <f t="shared" si="541"/>
        <v/>
      </c>
      <c r="AI811" t="str">
        <f t="shared" si="542"/>
        <v/>
      </c>
      <c r="AJ811" t="str">
        <f t="shared" si="543"/>
        <v/>
      </c>
      <c r="AK811" t="str">
        <f t="shared" si="544"/>
        <v/>
      </c>
      <c r="AL811" t="str">
        <f t="shared" si="545"/>
        <v/>
      </c>
      <c r="AM811" t="str">
        <f t="shared" si="546"/>
        <v/>
      </c>
      <c r="AN811" t="str">
        <f t="shared" si="547"/>
        <v/>
      </c>
      <c r="AO811" t="str">
        <f t="shared" si="548"/>
        <v/>
      </c>
      <c r="AP811" t="str">
        <f t="shared" si="549"/>
        <v/>
      </c>
      <c r="AQ811" t="str">
        <f t="shared" si="550"/>
        <v/>
      </c>
      <c r="AR811" t="str">
        <f t="shared" si="551"/>
        <v/>
      </c>
      <c r="AS811" t="str">
        <f t="shared" si="552"/>
        <v/>
      </c>
      <c r="AT811" t="str">
        <f t="shared" si="553"/>
        <v/>
      </c>
      <c r="AU811" t="str">
        <f t="shared" si="554"/>
        <v/>
      </c>
      <c r="AV811" t="str">
        <f t="shared" si="555"/>
        <v/>
      </c>
      <c r="AW811" t="str">
        <f t="shared" si="556"/>
        <v/>
      </c>
      <c r="AX811" t="str">
        <f t="shared" si="557"/>
        <v/>
      </c>
      <c r="AY811" t="str">
        <f t="shared" si="558"/>
        <v/>
      </c>
      <c r="AZ811" t="str">
        <f>IF(OR($A811="",$A811&lt;&gt;Ficha!$C$4),"",COUNTIF($A$2:$A811,Ficha!$C$4))</f>
        <v/>
      </c>
    </row>
    <row r="812" spans="1:52">
      <c r="A812" s="7" t="str">
        <f>IF(INDEX(Banco!$A:$A,ROW())="","",INDEX(Banco!$A:$A,ROW()))</f>
        <v/>
      </c>
      <c r="B812" s="7" t="str">
        <f>IF(INDEX(Banco!$B:$B,ROW())="","",INDEX(Banco!$B:$B,ROW()))</f>
        <v/>
      </c>
      <c r="C812" s="7" t="str">
        <f>IF(INDEX(Banco!$C:$C,ROW())="","",INDEX(Banco!$C:$C,ROW()))</f>
        <v/>
      </c>
      <c r="D812" s="8" t="str">
        <f>IF(INDEX(Banco!$D:$D,ROW())="","",INDEX(Banco!$D:$D,ROW()))</f>
        <v/>
      </c>
      <c r="E812" s="8" t="str">
        <f>IF(INDEX(Banco!$E:$E,ROW())="","",INDEX(Banco!$E:$E,ROW()))</f>
        <v/>
      </c>
      <c r="F812" s="9" t="str">
        <f>IF(INDEX(Banco!$F:$F,ROW())="","",INDEX(Banco!$F:$F,ROW()))</f>
        <v/>
      </c>
      <c r="G812" s="9" t="str">
        <f>IF(INDEX(Banco!$G:$G,ROW())="","",INDEX(Banco!$G:$G,ROW()))</f>
        <v/>
      </c>
      <c r="H812" s="7" t="str">
        <f>IF(INDEX(Banco!$H:$H,ROW())="","",INDEX(Banco!$H:$H,ROW()))</f>
        <v/>
      </c>
      <c r="I812" t="str">
        <f t="shared" si="516"/>
        <v/>
      </c>
      <c r="J812" s="10" t="str">
        <f t="shared" si="517"/>
        <v/>
      </c>
      <c r="K812" s="11" t="str">
        <f t="shared" si="518"/>
        <v>—</v>
      </c>
      <c r="L812" t="str">
        <f t="shared" si="519"/>
        <v/>
      </c>
      <c r="M812" s="11" t="str">
        <f t="shared" si="520"/>
        <v>—</v>
      </c>
      <c r="N812" t="str">
        <f t="shared" si="521"/>
        <v/>
      </c>
      <c r="O812" s="11" t="str">
        <f t="shared" si="522"/>
        <v>—</v>
      </c>
      <c r="P812" t="str">
        <f t="shared" si="523"/>
        <v/>
      </c>
      <c r="Q812" s="11" t="str">
        <f t="shared" si="524"/>
        <v>—</v>
      </c>
      <c r="R812" t="str">
        <f t="shared" si="525"/>
        <v/>
      </c>
      <c r="S812" t="str">
        <f t="shared" si="526"/>
        <v/>
      </c>
      <c r="T812" t="str">
        <f t="shared" si="527"/>
        <v/>
      </c>
      <c r="U812" t="str">
        <f t="shared" si="528"/>
        <v/>
      </c>
      <c r="V812" t="str">
        <f t="shared" si="529"/>
        <v/>
      </c>
      <c r="W812" t="str">
        <f t="shared" si="530"/>
        <v/>
      </c>
      <c r="X812" t="str">
        <f t="shared" si="531"/>
        <v/>
      </c>
      <c r="Y812" t="str">
        <f t="shared" si="532"/>
        <v/>
      </c>
      <c r="Z812" t="str">
        <f t="shared" si="533"/>
        <v/>
      </c>
      <c r="AA812" t="str">
        <f t="shared" si="534"/>
        <v/>
      </c>
      <c r="AB812" t="str">
        <f t="shared" si="535"/>
        <v/>
      </c>
      <c r="AC812" t="str">
        <f t="shared" si="536"/>
        <v/>
      </c>
      <c r="AD812" t="str">
        <f t="shared" si="537"/>
        <v/>
      </c>
      <c r="AE812" t="str">
        <f t="shared" si="538"/>
        <v/>
      </c>
      <c r="AF812" t="str">
        <f t="shared" si="539"/>
        <v/>
      </c>
      <c r="AG812" t="str">
        <f t="shared" si="540"/>
        <v/>
      </c>
      <c r="AH812" t="str">
        <f t="shared" si="541"/>
        <v/>
      </c>
      <c r="AI812" t="str">
        <f t="shared" si="542"/>
        <v/>
      </c>
      <c r="AJ812" t="str">
        <f t="shared" si="543"/>
        <v/>
      </c>
      <c r="AK812" t="str">
        <f t="shared" si="544"/>
        <v/>
      </c>
      <c r="AL812" t="str">
        <f t="shared" si="545"/>
        <v/>
      </c>
      <c r="AM812" t="str">
        <f t="shared" si="546"/>
        <v/>
      </c>
      <c r="AN812" t="str">
        <f t="shared" si="547"/>
        <v/>
      </c>
      <c r="AO812" t="str">
        <f t="shared" si="548"/>
        <v/>
      </c>
      <c r="AP812" t="str">
        <f t="shared" si="549"/>
        <v/>
      </c>
      <c r="AQ812" t="str">
        <f t="shared" si="550"/>
        <v/>
      </c>
      <c r="AR812" t="str">
        <f t="shared" si="551"/>
        <v/>
      </c>
      <c r="AS812" t="str">
        <f t="shared" si="552"/>
        <v/>
      </c>
      <c r="AT812" t="str">
        <f t="shared" si="553"/>
        <v/>
      </c>
      <c r="AU812" t="str">
        <f t="shared" si="554"/>
        <v/>
      </c>
      <c r="AV812" t="str">
        <f t="shared" si="555"/>
        <v/>
      </c>
      <c r="AW812" t="str">
        <f t="shared" si="556"/>
        <v/>
      </c>
      <c r="AX812" t="str">
        <f t="shared" si="557"/>
        <v/>
      </c>
      <c r="AY812" t="str">
        <f t="shared" si="558"/>
        <v/>
      </c>
      <c r="AZ812" t="str">
        <f>IF(OR($A812="",$A812&lt;&gt;Ficha!$C$4),"",COUNTIF($A$2:$A812,Ficha!$C$4))</f>
        <v/>
      </c>
    </row>
    <row r="813" spans="1:52">
      <c r="A813" s="7" t="str">
        <f>IF(INDEX(Banco!$A:$A,ROW())="","",INDEX(Banco!$A:$A,ROW()))</f>
        <v/>
      </c>
      <c r="B813" s="7" t="str">
        <f>IF(INDEX(Banco!$B:$B,ROW())="","",INDEX(Banco!$B:$B,ROW()))</f>
        <v/>
      </c>
      <c r="C813" s="7" t="str">
        <f>IF(INDEX(Banco!$C:$C,ROW())="","",INDEX(Banco!$C:$C,ROW()))</f>
        <v/>
      </c>
      <c r="D813" s="8" t="str">
        <f>IF(INDEX(Banco!$D:$D,ROW())="","",INDEX(Banco!$D:$D,ROW()))</f>
        <v/>
      </c>
      <c r="E813" s="8" t="str">
        <f>IF(INDEX(Banco!$E:$E,ROW())="","",INDEX(Banco!$E:$E,ROW()))</f>
        <v/>
      </c>
      <c r="F813" s="9" t="str">
        <f>IF(INDEX(Banco!$F:$F,ROW())="","",INDEX(Banco!$F:$F,ROW()))</f>
        <v/>
      </c>
      <c r="G813" s="9" t="str">
        <f>IF(INDEX(Banco!$G:$G,ROW())="","",INDEX(Banco!$G:$G,ROW()))</f>
        <v/>
      </c>
      <c r="H813" s="7" t="str">
        <f>IF(INDEX(Banco!$H:$H,ROW())="","",INDEX(Banco!$H:$H,ROW()))</f>
        <v/>
      </c>
      <c r="I813" t="str">
        <f t="shared" si="516"/>
        <v/>
      </c>
      <c r="J813" s="10" t="str">
        <f t="shared" si="517"/>
        <v/>
      </c>
      <c r="K813" s="11" t="str">
        <f t="shared" si="518"/>
        <v>—</v>
      </c>
      <c r="L813" t="str">
        <f t="shared" si="519"/>
        <v/>
      </c>
      <c r="M813" s="11" t="str">
        <f t="shared" si="520"/>
        <v>—</v>
      </c>
      <c r="N813" t="str">
        <f t="shared" si="521"/>
        <v/>
      </c>
      <c r="O813" s="11" t="str">
        <f t="shared" si="522"/>
        <v>—</v>
      </c>
      <c r="P813" t="str">
        <f t="shared" si="523"/>
        <v/>
      </c>
      <c r="Q813" s="11" t="str">
        <f t="shared" si="524"/>
        <v>—</v>
      </c>
      <c r="R813" t="str">
        <f t="shared" si="525"/>
        <v/>
      </c>
      <c r="S813" t="str">
        <f t="shared" si="526"/>
        <v/>
      </c>
      <c r="T813" t="str">
        <f t="shared" si="527"/>
        <v/>
      </c>
      <c r="U813" t="str">
        <f t="shared" si="528"/>
        <v/>
      </c>
      <c r="V813" t="str">
        <f t="shared" si="529"/>
        <v/>
      </c>
      <c r="W813" t="str">
        <f t="shared" si="530"/>
        <v/>
      </c>
      <c r="X813" t="str">
        <f t="shared" si="531"/>
        <v/>
      </c>
      <c r="Y813" t="str">
        <f t="shared" si="532"/>
        <v/>
      </c>
      <c r="Z813" t="str">
        <f t="shared" si="533"/>
        <v/>
      </c>
      <c r="AA813" t="str">
        <f t="shared" si="534"/>
        <v/>
      </c>
      <c r="AB813" t="str">
        <f t="shared" si="535"/>
        <v/>
      </c>
      <c r="AC813" t="str">
        <f t="shared" si="536"/>
        <v/>
      </c>
      <c r="AD813" t="str">
        <f t="shared" si="537"/>
        <v/>
      </c>
      <c r="AE813" t="str">
        <f t="shared" si="538"/>
        <v/>
      </c>
      <c r="AF813" t="str">
        <f t="shared" si="539"/>
        <v/>
      </c>
      <c r="AG813" t="str">
        <f t="shared" si="540"/>
        <v/>
      </c>
      <c r="AH813" t="str">
        <f t="shared" si="541"/>
        <v/>
      </c>
      <c r="AI813" t="str">
        <f t="shared" si="542"/>
        <v/>
      </c>
      <c r="AJ813" t="str">
        <f t="shared" si="543"/>
        <v/>
      </c>
      <c r="AK813" t="str">
        <f t="shared" si="544"/>
        <v/>
      </c>
      <c r="AL813" t="str">
        <f t="shared" si="545"/>
        <v/>
      </c>
      <c r="AM813" t="str">
        <f t="shared" si="546"/>
        <v/>
      </c>
      <c r="AN813" t="str">
        <f t="shared" si="547"/>
        <v/>
      </c>
      <c r="AO813" t="str">
        <f t="shared" si="548"/>
        <v/>
      </c>
      <c r="AP813" t="str">
        <f t="shared" si="549"/>
        <v/>
      </c>
      <c r="AQ813" t="str">
        <f t="shared" si="550"/>
        <v/>
      </c>
      <c r="AR813" t="str">
        <f t="shared" si="551"/>
        <v/>
      </c>
      <c r="AS813" t="str">
        <f t="shared" si="552"/>
        <v/>
      </c>
      <c r="AT813" t="str">
        <f t="shared" si="553"/>
        <v/>
      </c>
      <c r="AU813" t="str">
        <f t="shared" si="554"/>
        <v/>
      </c>
      <c r="AV813" t="str">
        <f t="shared" si="555"/>
        <v/>
      </c>
      <c r="AW813" t="str">
        <f t="shared" si="556"/>
        <v/>
      </c>
      <c r="AX813" t="str">
        <f t="shared" si="557"/>
        <v/>
      </c>
      <c r="AY813" t="str">
        <f t="shared" si="558"/>
        <v/>
      </c>
      <c r="AZ813" t="str">
        <f>IF(OR($A813="",$A813&lt;&gt;Ficha!$C$4),"",COUNTIF($A$2:$A813,Ficha!$C$4))</f>
        <v/>
      </c>
    </row>
    <row r="814" spans="1:52">
      <c r="A814" s="7" t="str">
        <f>IF(INDEX(Banco!$A:$A,ROW())="","",INDEX(Banco!$A:$A,ROW()))</f>
        <v/>
      </c>
      <c r="B814" s="7" t="str">
        <f>IF(INDEX(Banco!$B:$B,ROW())="","",INDEX(Banco!$B:$B,ROW()))</f>
        <v/>
      </c>
      <c r="C814" s="7" t="str">
        <f>IF(INDEX(Banco!$C:$C,ROW())="","",INDEX(Banco!$C:$C,ROW()))</f>
        <v/>
      </c>
      <c r="D814" s="8" t="str">
        <f>IF(INDEX(Banco!$D:$D,ROW())="","",INDEX(Banco!$D:$D,ROW()))</f>
        <v/>
      </c>
      <c r="E814" s="8" t="str">
        <f>IF(INDEX(Banco!$E:$E,ROW())="","",INDEX(Banco!$E:$E,ROW()))</f>
        <v/>
      </c>
      <c r="F814" s="9" t="str">
        <f>IF(INDEX(Banco!$F:$F,ROW())="","",INDEX(Banco!$F:$F,ROW()))</f>
        <v/>
      </c>
      <c r="G814" s="9" t="str">
        <f>IF(INDEX(Banco!$G:$G,ROW())="","",INDEX(Banco!$G:$G,ROW()))</f>
        <v/>
      </c>
      <c r="H814" s="7" t="str">
        <f>IF(INDEX(Banco!$H:$H,ROW())="","",INDEX(Banco!$H:$H,ROW()))</f>
        <v/>
      </c>
      <c r="I814" t="str">
        <f t="shared" si="516"/>
        <v/>
      </c>
      <c r="J814" s="10" t="str">
        <f t="shared" si="517"/>
        <v/>
      </c>
      <c r="K814" s="11" t="str">
        <f t="shared" si="518"/>
        <v>—</v>
      </c>
      <c r="L814" t="str">
        <f t="shared" si="519"/>
        <v/>
      </c>
      <c r="M814" s="11" t="str">
        <f t="shared" si="520"/>
        <v>—</v>
      </c>
      <c r="N814" t="str">
        <f t="shared" si="521"/>
        <v/>
      </c>
      <c r="O814" s="11" t="str">
        <f t="shared" si="522"/>
        <v>—</v>
      </c>
      <c r="P814" t="str">
        <f t="shared" si="523"/>
        <v/>
      </c>
      <c r="Q814" s="11" t="str">
        <f t="shared" si="524"/>
        <v>—</v>
      </c>
      <c r="R814" t="str">
        <f t="shared" si="525"/>
        <v/>
      </c>
      <c r="S814" t="str">
        <f t="shared" si="526"/>
        <v/>
      </c>
      <c r="T814" t="str">
        <f t="shared" si="527"/>
        <v/>
      </c>
      <c r="U814" t="str">
        <f t="shared" si="528"/>
        <v/>
      </c>
      <c r="V814" t="str">
        <f t="shared" si="529"/>
        <v/>
      </c>
      <c r="W814" t="str">
        <f t="shared" si="530"/>
        <v/>
      </c>
      <c r="X814" t="str">
        <f t="shared" si="531"/>
        <v/>
      </c>
      <c r="Y814" t="str">
        <f t="shared" si="532"/>
        <v/>
      </c>
      <c r="Z814" t="str">
        <f t="shared" si="533"/>
        <v/>
      </c>
      <c r="AA814" t="str">
        <f t="shared" si="534"/>
        <v/>
      </c>
      <c r="AB814" t="str">
        <f t="shared" si="535"/>
        <v/>
      </c>
      <c r="AC814" t="str">
        <f t="shared" si="536"/>
        <v/>
      </c>
      <c r="AD814" t="str">
        <f t="shared" si="537"/>
        <v/>
      </c>
      <c r="AE814" t="str">
        <f t="shared" si="538"/>
        <v/>
      </c>
      <c r="AF814" t="str">
        <f t="shared" si="539"/>
        <v/>
      </c>
      <c r="AG814" t="str">
        <f t="shared" si="540"/>
        <v/>
      </c>
      <c r="AH814" t="str">
        <f t="shared" si="541"/>
        <v/>
      </c>
      <c r="AI814" t="str">
        <f t="shared" si="542"/>
        <v/>
      </c>
      <c r="AJ814" t="str">
        <f t="shared" si="543"/>
        <v/>
      </c>
      <c r="AK814" t="str">
        <f t="shared" si="544"/>
        <v/>
      </c>
      <c r="AL814" t="str">
        <f t="shared" si="545"/>
        <v/>
      </c>
      <c r="AM814" t="str">
        <f t="shared" si="546"/>
        <v/>
      </c>
      <c r="AN814" t="str">
        <f t="shared" si="547"/>
        <v/>
      </c>
      <c r="AO814" t="str">
        <f t="shared" si="548"/>
        <v/>
      </c>
      <c r="AP814" t="str">
        <f t="shared" si="549"/>
        <v/>
      </c>
      <c r="AQ814" t="str">
        <f t="shared" si="550"/>
        <v/>
      </c>
      <c r="AR814" t="str">
        <f t="shared" si="551"/>
        <v/>
      </c>
      <c r="AS814" t="str">
        <f t="shared" si="552"/>
        <v/>
      </c>
      <c r="AT814" t="str">
        <f t="shared" si="553"/>
        <v/>
      </c>
      <c r="AU814" t="str">
        <f t="shared" si="554"/>
        <v/>
      </c>
      <c r="AV814" t="str">
        <f t="shared" si="555"/>
        <v/>
      </c>
      <c r="AW814" t="str">
        <f t="shared" si="556"/>
        <v/>
      </c>
      <c r="AX814" t="str">
        <f t="shared" si="557"/>
        <v/>
      </c>
      <c r="AY814" t="str">
        <f t="shared" si="558"/>
        <v/>
      </c>
      <c r="AZ814" t="str">
        <f>IF(OR($A814="",$A814&lt;&gt;Ficha!$C$4),"",COUNTIF($A$2:$A814,Ficha!$C$4))</f>
        <v/>
      </c>
    </row>
    <row r="815" spans="1:52">
      <c r="A815" s="7" t="str">
        <f>IF(INDEX(Banco!$A:$A,ROW())="","",INDEX(Banco!$A:$A,ROW()))</f>
        <v/>
      </c>
      <c r="B815" s="7" t="str">
        <f>IF(INDEX(Banco!$B:$B,ROW())="","",INDEX(Banco!$B:$B,ROW()))</f>
        <v/>
      </c>
      <c r="C815" s="7" t="str">
        <f>IF(INDEX(Banco!$C:$C,ROW())="","",INDEX(Banco!$C:$C,ROW()))</f>
        <v/>
      </c>
      <c r="D815" s="8" t="str">
        <f>IF(INDEX(Banco!$D:$D,ROW())="","",INDEX(Banco!$D:$D,ROW()))</f>
        <v/>
      </c>
      <c r="E815" s="8" t="str">
        <f>IF(INDEX(Banco!$E:$E,ROW())="","",INDEX(Banco!$E:$E,ROW()))</f>
        <v/>
      </c>
      <c r="F815" s="9" t="str">
        <f>IF(INDEX(Banco!$F:$F,ROW())="","",INDEX(Banco!$F:$F,ROW()))</f>
        <v/>
      </c>
      <c r="G815" s="9" t="str">
        <f>IF(INDEX(Banco!$G:$G,ROW())="","",INDEX(Banco!$G:$G,ROW()))</f>
        <v/>
      </c>
      <c r="H815" s="7" t="str">
        <f>IF(INDEX(Banco!$H:$H,ROW())="","",INDEX(Banco!$H:$H,ROW()))</f>
        <v/>
      </c>
      <c r="I815" t="str">
        <f t="shared" si="516"/>
        <v/>
      </c>
      <c r="J815" s="10" t="str">
        <f t="shared" si="517"/>
        <v/>
      </c>
      <c r="K815" s="11" t="str">
        <f t="shared" si="518"/>
        <v>—</v>
      </c>
      <c r="L815" t="str">
        <f t="shared" si="519"/>
        <v/>
      </c>
      <c r="M815" s="11" t="str">
        <f t="shared" si="520"/>
        <v>—</v>
      </c>
      <c r="N815" t="str">
        <f t="shared" si="521"/>
        <v/>
      </c>
      <c r="O815" s="11" t="str">
        <f t="shared" si="522"/>
        <v>—</v>
      </c>
      <c r="P815" t="str">
        <f t="shared" si="523"/>
        <v/>
      </c>
      <c r="Q815" s="11" t="str">
        <f t="shared" si="524"/>
        <v>—</v>
      </c>
      <c r="R815" t="str">
        <f t="shared" si="525"/>
        <v/>
      </c>
      <c r="S815" t="str">
        <f t="shared" si="526"/>
        <v/>
      </c>
      <c r="T815" t="str">
        <f t="shared" si="527"/>
        <v/>
      </c>
      <c r="U815" t="str">
        <f t="shared" si="528"/>
        <v/>
      </c>
      <c r="V815" t="str">
        <f t="shared" si="529"/>
        <v/>
      </c>
      <c r="W815" t="str">
        <f t="shared" si="530"/>
        <v/>
      </c>
      <c r="X815" t="str">
        <f t="shared" si="531"/>
        <v/>
      </c>
      <c r="Y815" t="str">
        <f t="shared" si="532"/>
        <v/>
      </c>
      <c r="Z815" t="str">
        <f t="shared" si="533"/>
        <v/>
      </c>
      <c r="AA815" t="str">
        <f t="shared" si="534"/>
        <v/>
      </c>
      <c r="AB815" t="str">
        <f t="shared" si="535"/>
        <v/>
      </c>
      <c r="AC815" t="str">
        <f t="shared" si="536"/>
        <v/>
      </c>
      <c r="AD815" t="str">
        <f t="shared" si="537"/>
        <v/>
      </c>
      <c r="AE815" t="str">
        <f t="shared" si="538"/>
        <v/>
      </c>
      <c r="AF815" t="str">
        <f t="shared" si="539"/>
        <v/>
      </c>
      <c r="AG815" t="str">
        <f t="shared" si="540"/>
        <v/>
      </c>
      <c r="AH815" t="str">
        <f t="shared" si="541"/>
        <v/>
      </c>
      <c r="AI815" t="str">
        <f t="shared" si="542"/>
        <v/>
      </c>
      <c r="AJ815" t="str">
        <f t="shared" si="543"/>
        <v/>
      </c>
      <c r="AK815" t="str">
        <f t="shared" si="544"/>
        <v/>
      </c>
      <c r="AL815" t="str">
        <f t="shared" si="545"/>
        <v/>
      </c>
      <c r="AM815" t="str">
        <f t="shared" si="546"/>
        <v/>
      </c>
      <c r="AN815" t="str">
        <f t="shared" si="547"/>
        <v/>
      </c>
      <c r="AO815" t="str">
        <f t="shared" si="548"/>
        <v/>
      </c>
      <c r="AP815" t="str">
        <f t="shared" si="549"/>
        <v/>
      </c>
      <c r="AQ815" t="str">
        <f t="shared" si="550"/>
        <v/>
      </c>
      <c r="AR815" t="str">
        <f t="shared" si="551"/>
        <v/>
      </c>
      <c r="AS815" t="str">
        <f t="shared" si="552"/>
        <v/>
      </c>
      <c r="AT815" t="str">
        <f t="shared" si="553"/>
        <v/>
      </c>
      <c r="AU815" t="str">
        <f t="shared" si="554"/>
        <v/>
      </c>
      <c r="AV815" t="str">
        <f t="shared" si="555"/>
        <v/>
      </c>
      <c r="AW815" t="str">
        <f t="shared" si="556"/>
        <v/>
      </c>
      <c r="AX815" t="str">
        <f t="shared" si="557"/>
        <v/>
      </c>
      <c r="AY815" t="str">
        <f t="shared" si="558"/>
        <v/>
      </c>
      <c r="AZ815" t="str">
        <f>IF(OR($A815="",$A815&lt;&gt;Ficha!$C$4),"",COUNTIF($A$2:$A815,Ficha!$C$4))</f>
        <v/>
      </c>
    </row>
    <row r="816" spans="1:52">
      <c r="A816" s="7" t="str">
        <f>IF(INDEX(Banco!$A:$A,ROW())="","",INDEX(Banco!$A:$A,ROW()))</f>
        <v/>
      </c>
      <c r="B816" s="7" t="str">
        <f>IF(INDEX(Banco!$B:$B,ROW())="","",INDEX(Banco!$B:$B,ROW()))</f>
        <v/>
      </c>
      <c r="C816" s="7" t="str">
        <f>IF(INDEX(Banco!$C:$C,ROW())="","",INDEX(Banco!$C:$C,ROW()))</f>
        <v/>
      </c>
      <c r="D816" s="8" t="str">
        <f>IF(INDEX(Banco!$D:$D,ROW())="","",INDEX(Banco!$D:$D,ROW()))</f>
        <v/>
      </c>
      <c r="E816" s="8" t="str">
        <f>IF(INDEX(Banco!$E:$E,ROW())="","",INDEX(Banco!$E:$E,ROW()))</f>
        <v/>
      </c>
      <c r="F816" s="9" t="str">
        <f>IF(INDEX(Banco!$F:$F,ROW())="","",INDEX(Banco!$F:$F,ROW()))</f>
        <v/>
      </c>
      <c r="G816" s="9" t="str">
        <f>IF(INDEX(Banco!$G:$G,ROW())="","",INDEX(Banco!$G:$G,ROW()))</f>
        <v/>
      </c>
      <c r="H816" s="7" t="str">
        <f>IF(INDEX(Banco!$H:$H,ROW())="","",INDEX(Banco!$H:$H,ROW()))</f>
        <v/>
      </c>
      <c r="I816" t="str">
        <f t="shared" si="516"/>
        <v/>
      </c>
      <c r="J816" s="10" t="str">
        <f t="shared" si="517"/>
        <v/>
      </c>
      <c r="K816" s="11" t="str">
        <f t="shared" si="518"/>
        <v>—</v>
      </c>
      <c r="L816" t="str">
        <f t="shared" si="519"/>
        <v/>
      </c>
      <c r="M816" s="11" t="str">
        <f t="shared" si="520"/>
        <v>—</v>
      </c>
      <c r="N816" t="str">
        <f t="shared" si="521"/>
        <v/>
      </c>
      <c r="O816" s="11" t="str">
        <f t="shared" si="522"/>
        <v>—</v>
      </c>
      <c r="P816" t="str">
        <f t="shared" si="523"/>
        <v/>
      </c>
      <c r="Q816" s="11" t="str">
        <f t="shared" si="524"/>
        <v>—</v>
      </c>
      <c r="R816" t="str">
        <f t="shared" si="525"/>
        <v/>
      </c>
      <c r="S816" t="str">
        <f t="shared" si="526"/>
        <v/>
      </c>
      <c r="T816" t="str">
        <f t="shared" si="527"/>
        <v/>
      </c>
      <c r="U816" t="str">
        <f t="shared" si="528"/>
        <v/>
      </c>
      <c r="V816" t="str">
        <f t="shared" si="529"/>
        <v/>
      </c>
      <c r="W816" t="str">
        <f t="shared" si="530"/>
        <v/>
      </c>
      <c r="X816" t="str">
        <f t="shared" si="531"/>
        <v/>
      </c>
      <c r="Y816" t="str">
        <f t="shared" si="532"/>
        <v/>
      </c>
      <c r="Z816" t="str">
        <f t="shared" si="533"/>
        <v/>
      </c>
      <c r="AA816" t="str">
        <f t="shared" si="534"/>
        <v/>
      </c>
      <c r="AB816" t="str">
        <f t="shared" si="535"/>
        <v/>
      </c>
      <c r="AC816" t="str">
        <f t="shared" si="536"/>
        <v/>
      </c>
      <c r="AD816" t="str">
        <f t="shared" si="537"/>
        <v/>
      </c>
      <c r="AE816" t="str">
        <f t="shared" si="538"/>
        <v/>
      </c>
      <c r="AF816" t="str">
        <f t="shared" si="539"/>
        <v/>
      </c>
      <c r="AG816" t="str">
        <f t="shared" si="540"/>
        <v/>
      </c>
      <c r="AH816" t="str">
        <f t="shared" si="541"/>
        <v/>
      </c>
      <c r="AI816" t="str">
        <f t="shared" si="542"/>
        <v/>
      </c>
      <c r="AJ816" t="str">
        <f t="shared" si="543"/>
        <v/>
      </c>
      <c r="AK816" t="str">
        <f t="shared" si="544"/>
        <v/>
      </c>
      <c r="AL816" t="str">
        <f t="shared" si="545"/>
        <v/>
      </c>
      <c r="AM816" t="str">
        <f t="shared" si="546"/>
        <v/>
      </c>
      <c r="AN816" t="str">
        <f t="shared" si="547"/>
        <v/>
      </c>
      <c r="AO816" t="str">
        <f t="shared" si="548"/>
        <v/>
      </c>
      <c r="AP816" t="str">
        <f t="shared" si="549"/>
        <v/>
      </c>
      <c r="AQ816" t="str">
        <f t="shared" si="550"/>
        <v/>
      </c>
      <c r="AR816" t="str">
        <f t="shared" si="551"/>
        <v/>
      </c>
      <c r="AS816" t="str">
        <f t="shared" si="552"/>
        <v/>
      </c>
      <c r="AT816" t="str">
        <f t="shared" si="553"/>
        <v/>
      </c>
      <c r="AU816" t="str">
        <f t="shared" si="554"/>
        <v/>
      </c>
      <c r="AV816" t="str">
        <f t="shared" si="555"/>
        <v/>
      </c>
      <c r="AW816" t="str">
        <f t="shared" si="556"/>
        <v/>
      </c>
      <c r="AX816" t="str">
        <f t="shared" si="557"/>
        <v/>
      </c>
      <c r="AY816" t="str">
        <f t="shared" si="558"/>
        <v/>
      </c>
      <c r="AZ816" t="str">
        <f>IF(OR($A816="",$A816&lt;&gt;Ficha!$C$4),"",COUNTIF($A$2:$A816,Ficha!$C$4))</f>
        <v/>
      </c>
    </row>
    <row r="817" spans="1:52">
      <c r="A817" s="7" t="str">
        <f>IF(INDEX(Banco!$A:$A,ROW())="","",INDEX(Banco!$A:$A,ROW()))</f>
        <v/>
      </c>
      <c r="B817" s="7" t="str">
        <f>IF(INDEX(Banco!$B:$B,ROW())="","",INDEX(Banco!$B:$B,ROW()))</f>
        <v/>
      </c>
      <c r="C817" s="7" t="str">
        <f>IF(INDEX(Banco!$C:$C,ROW())="","",INDEX(Banco!$C:$C,ROW()))</f>
        <v/>
      </c>
      <c r="D817" s="8" t="str">
        <f>IF(INDEX(Banco!$D:$D,ROW())="","",INDEX(Banco!$D:$D,ROW()))</f>
        <v/>
      </c>
      <c r="E817" s="8" t="str">
        <f>IF(INDEX(Banco!$E:$E,ROW())="","",INDEX(Banco!$E:$E,ROW()))</f>
        <v/>
      </c>
      <c r="F817" s="9" t="str">
        <f>IF(INDEX(Banco!$F:$F,ROW())="","",INDEX(Banco!$F:$F,ROW()))</f>
        <v/>
      </c>
      <c r="G817" s="9" t="str">
        <f>IF(INDEX(Banco!$G:$G,ROW())="","",INDEX(Banco!$G:$G,ROW()))</f>
        <v/>
      </c>
      <c r="H817" s="7" t="str">
        <f>IF(INDEX(Banco!$H:$H,ROW())="","",INDEX(Banco!$H:$H,ROW()))</f>
        <v/>
      </c>
      <c r="I817" t="str">
        <f t="shared" si="516"/>
        <v/>
      </c>
      <c r="J817" s="10" t="str">
        <f t="shared" si="517"/>
        <v/>
      </c>
      <c r="K817" s="11" t="str">
        <f t="shared" si="518"/>
        <v>—</v>
      </c>
      <c r="L817" t="str">
        <f t="shared" si="519"/>
        <v/>
      </c>
      <c r="M817" s="11" t="str">
        <f t="shared" si="520"/>
        <v>—</v>
      </c>
      <c r="N817" t="str">
        <f t="shared" si="521"/>
        <v/>
      </c>
      <c r="O817" s="11" t="str">
        <f t="shared" si="522"/>
        <v>—</v>
      </c>
      <c r="P817" t="str">
        <f t="shared" si="523"/>
        <v/>
      </c>
      <c r="Q817" s="11" t="str">
        <f t="shared" si="524"/>
        <v>—</v>
      </c>
      <c r="R817" t="str">
        <f t="shared" si="525"/>
        <v/>
      </c>
      <c r="S817" t="str">
        <f t="shared" si="526"/>
        <v/>
      </c>
      <c r="T817" t="str">
        <f t="shared" si="527"/>
        <v/>
      </c>
      <c r="U817" t="str">
        <f t="shared" si="528"/>
        <v/>
      </c>
      <c r="V817" t="str">
        <f t="shared" si="529"/>
        <v/>
      </c>
      <c r="W817" t="str">
        <f t="shared" si="530"/>
        <v/>
      </c>
      <c r="X817" t="str">
        <f t="shared" si="531"/>
        <v/>
      </c>
      <c r="Y817" t="str">
        <f t="shared" si="532"/>
        <v/>
      </c>
      <c r="Z817" t="str">
        <f t="shared" si="533"/>
        <v/>
      </c>
      <c r="AA817" t="str">
        <f t="shared" si="534"/>
        <v/>
      </c>
      <c r="AB817" t="str">
        <f t="shared" si="535"/>
        <v/>
      </c>
      <c r="AC817" t="str">
        <f t="shared" si="536"/>
        <v/>
      </c>
      <c r="AD817" t="str">
        <f t="shared" si="537"/>
        <v/>
      </c>
      <c r="AE817" t="str">
        <f t="shared" si="538"/>
        <v/>
      </c>
      <c r="AF817" t="str">
        <f t="shared" si="539"/>
        <v/>
      </c>
      <c r="AG817" t="str">
        <f t="shared" si="540"/>
        <v/>
      </c>
      <c r="AH817" t="str">
        <f t="shared" si="541"/>
        <v/>
      </c>
      <c r="AI817" t="str">
        <f t="shared" si="542"/>
        <v/>
      </c>
      <c r="AJ817" t="str">
        <f t="shared" si="543"/>
        <v/>
      </c>
      <c r="AK817" t="str">
        <f t="shared" si="544"/>
        <v/>
      </c>
      <c r="AL817" t="str">
        <f t="shared" si="545"/>
        <v/>
      </c>
      <c r="AM817" t="str">
        <f t="shared" si="546"/>
        <v/>
      </c>
      <c r="AN817" t="str">
        <f t="shared" si="547"/>
        <v/>
      </c>
      <c r="AO817" t="str">
        <f t="shared" si="548"/>
        <v/>
      </c>
      <c r="AP817" t="str">
        <f t="shared" si="549"/>
        <v/>
      </c>
      <c r="AQ817" t="str">
        <f t="shared" si="550"/>
        <v/>
      </c>
      <c r="AR817" t="str">
        <f t="shared" si="551"/>
        <v/>
      </c>
      <c r="AS817" t="str">
        <f t="shared" si="552"/>
        <v/>
      </c>
      <c r="AT817" t="str">
        <f t="shared" si="553"/>
        <v/>
      </c>
      <c r="AU817" t="str">
        <f t="shared" si="554"/>
        <v/>
      </c>
      <c r="AV817" t="str">
        <f t="shared" si="555"/>
        <v/>
      </c>
      <c r="AW817" t="str">
        <f t="shared" si="556"/>
        <v/>
      </c>
      <c r="AX817" t="str">
        <f t="shared" si="557"/>
        <v/>
      </c>
      <c r="AY817" t="str">
        <f t="shared" si="558"/>
        <v/>
      </c>
      <c r="AZ817" t="str">
        <f>IF(OR($A817="",$A817&lt;&gt;Ficha!$C$4),"",COUNTIF($A$2:$A817,Ficha!$C$4))</f>
        <v/>
      </c>
    </row>
    <row r="818" spans="1:52">
      <c r="A818" s="7" t="str">
        <f>IF(INDEX(Banco!$A:$A,ROW())="","",INDEX(Banco!$A:$A,ROW()))</f>
        <v/>
      </c>
      <c r="B818" s="7" t="str">
        <f>IF(INDEX(Banco!$B:$B,ROW())="","",INDEX(Banco!$B:$B,ROW()))</f>
        <v/>
      </c>
      <c r="C818" s="7" t="str">
        <f>IF(INDEX(Banco!$C:$C,ROW())="","",INDEX(Banco!$C:$C,ROW()))</f>
        <v/>
      </c>
      <c r="D818" s="8" t="str">
        <f>IF(INDEX(Banco!$D:$D,ROW())="","",INDEX(Banco!$D:$D,ROW()))</f>
        <v/>
      </c>
      <c r="E818" s="8" t="str">
        <f>IF(INDEX(Banco!$E:$E,ROW())="","",INDEX(Banco!$E:$E,ROW()))</f>
        <v/>
      </c>
      <c r="F818" s="9" t="str">
        <f>IF(INDEX(Banco!$F:$F,ROW())="","",INDEX(Banco!$F:$F,ROW()))</f>
        <v/>
      </c>
      <c r="G818" s="9" t="str">
        <f>IF(INDEX(Banco!$G:$G,ROW())="","",INDEX(Banco!$G:$G,ROW()))</f>
        <v/>
      </c>
      <c r="H818" s="7" t="str">
        <f>IF(INDEX(Banco!$H:$H,ROW())="","",INDEX(Banco!$H:$H,ROW()))</f>
        <v/>
      </c>
      <c r="I818" t="str">
        <f t="shared" si="516"/>
        <v/>
      </c>
      <c r="J818" s="10" t="str">
        <f t="shared" si="517"/>
        <v/>
      </c>
      <c r="K818" s="11" t="str">
        <f t="shared" si="518"/>
        <v>—</v>
      </c>
      <c r="L818" t="str">
        <f t="shared" si="519"/>
        <v/>
      </c>
      <c r="M818" s="11" t="str">
        <f t="shared" si="520"/>
        <v>—</v>
      </c>
      <c r="N818" t="str">
        <f t="shared" si="521"/>
        <v/>
      </c>
      <c r="O818" s="11" t="str">
        <f t="shared" si="522"/>
        <v>—</v>
      </c>
      <c r="P818" t="str">
        <f t="shared" si="523"/>
        <v/>
      </c>
      <c r="Q818" s="11" t="str">
        <f t="shared" si="524"/>
        <v>—</v>
      </c>
      <c r="R818" t="str">
        <f t="shared" si="525"/>
        <v/>
      </c>
      <c r="S818" t="str">
        <f t="shared" si="526"/>
        <v/>
      </c>
      <c r="T818" t="str">
        <f t="shared" si="527"/>
        <v/>
      </c>
      <c r="U818" t="str">
        <f t="shared" si="528"/>
        <v/>
      </c>
      <c r="V818" t="str">
        <f t="shared" si="529"/>
        <v/>
      </c>
      <c r="W818" t="str">
        <f t="shared" si="530"/>
        <v/>
      </c>
      <c r="X818" t="str">
        <f t="shared" si="531"/>
        <v/>
      </c>
      <c r="Y818" t="str">
        <f t="shared" si="532"/>
        <v/>
      </c>
      <c r="Z818" t="str">
        <f t="shared" si="533"/>
        <v/>
      </c>
      <c r="AA818" t="str">
        <f t="shared" si="534"/>
        <v/>
      </c>
      <c r="AB818" t="str">
        <f t="shared" si="535"/>
        <v/>
      </c>
      <c r="AC818" t="str">
        <f t="shared" si="536"/>
        <v/>
      </c>
      <c r="AD818" t="str">
        <f t="shared" si="537"/>
        <v/>
      </c>
      <c r="AE818" t="str">
        <f t="shared" si="538"/>
        <v/>
      </c>
      <c r="AF818" t="str">
        <f t="shared" si="539"/>
        <v/>
      </c>
      <c r="AG818" t="str">
        <f t="shared" si="540"/>
        <v/>
      </c>
      <c r="AH818" t="str">
        <f t="shared" si="541"/>
        <v/>
      </c>
      <c r="AI818" t="str">
        <f t="shared" si="542"/>
        <v/>
      </c>
      <c r="AJ818" t="str">
        <f t="shared" si="543"/>
        <v/>
      </c>
      <c r="AK818" t="str">
        <f t="shared" si="544"/>
        <v/>
      </c>
      <c r="AL818" t="str">
        <f t="shared" si="545"/>
        <v/>
      </c>
      <c r="AM818" t="str">
        <f t="shared" si="546"/>
        <v/>
      </c>
      <c r="AN818" t="str">
        <f t="shared" si="547"/>
        <v/>
      </c>
      <c r="AO818" t="str">
        <f t="shared" si="548"/>
        <v/>
      </c>
      <c r="AP818" t="str">
        <f t="shared" si="549"/>
        <v/>
      </c>
      <c r="AQ818" t="str">
        <f t="shared" si="550"/>
        <v/>
      </c>
      <c r="AR818" t="str">
        <f t="shared" si="551"/>
        <v/>
      </c>
      <c r="AS818" t="str">
        <f t="shared" si="552"/>
        <v/>
      </c>
      <c r="AT818" t="str">
        <f t="shared" si="553"/>
        <v/>
      </c>
      <c r="AU818" t="str">
        <f t="shared" si="554"/>
        <v/>
      </c>
      <c r="AV818" t="str">
        <f t="shared" si="555"/>
        <v/>
      </c>
      <c r="AW818" t="str">
        <f t="shared" si="556"/>
        <v/>
      </c>
      <c r="AX818" t="str">
        <f t="shared" si="557"/>
        <v/>
      </c>
      <c r="AY818" t="str">
        <f t="shared" si="558"/>
        <v/>
      </c>
      <c r="AZ818" t="str">
        <f>IF(OR($A818="",$A818&lt;&gt;Ficha!$C$4),"",COUNTIF($A$2:$A818,Ficha!$C$4))</f>
        <v/>
      </c>
    </row>
    <row r="819" spans="1:52">
      <c r="A819" s="7" t="str">
        <f>IF(INDEX(Banco!$A:$A,ROW())="","",INDEX(Banco!$A:$A,ROW()))</f>
        <v/>
      </c>
      <c r="B819" s="7" t="str">
        <f>IF(INDEX(Banco!$B:$B,ROW())="","",INDEX(Banco!$B:$B,ROW()))</f>
        <v/>
      </c>
      <c r="C819" s="7" t="str">
        <f>IF(INDEX(Banco!$C:$C,ROW())="","",INDEX(Banco!$C:$C,ROW()))</f>
        <v/>
      </c>
      <c r="D819" s="8" t="str">
        <f>IF(INDEX(Banco!$D:$D,ROW())="","",INDEX(Banco!$D:$D,ROW()))</f>
        <v/>
      </c>
      <c r="E819" s="8" t="str">
        <f>IF(INDEX(Banco!$E:$E,ROW())="","",INDEX(Banco!$E:$E,ROW()))</f>
        <v/>
      </c>
      <c r="F819" s="9" t="str">
        <f>IF(INDEX(Banco!$F:$F,ROW())="","",INDEX(Banco!$F:$F,ROW()))</f>
        <v/>
      </c>
      <c r="G819" s="9" t="str">
        <f>IF(INDEX(Banco!$G:$G,ROW())="","",INDEX(Banco!$G:$G,ROW()))</f>
        <v/>
      </c>
      <c r="H819" s="7" t="str">
        <f>IF(INDEX(Banco!$H:$H,ROW())="","",INDEX(Banco!$H:$H,ROW()))</f>
        <v/>
      </c>
      <c r="I819" t="str">
        <f t="shared" si="516"/>
        <v/>
      </c>
      <c r="J819" s="10" t="str">
        <f t="shared" si="517"/>
        <v/>
      </c>
      <c r="K819" s="11" t="str">
        <f t="shared" si="518"/>
        <v>—</v>
      </c>
      <c r="L819" t="str">
        <f t="shared" si="519"/>
        <v/>
      </c>
      <c r="M819" s="11" t="str">
        <f t="shared" si="520"/>
        <v>—</v>
      </c>
      <c r="N819" t="str">
        <f t="shared" si="521"/>
        <v/>
      </c>
      <c r="O819" s="11" t="str">
        <f t="shared" si="522"/>
        <v>—</v>
      </c>
      <c r="P819" t="str">
        <f t="shared" si="523"/>
        <v/>
      </c>
      <c r="Q819" s="11" t="str">
        <f t="shared" si="524"/>
        <v>—</v>
      </c>
      <c r="R819" t="str">
        <f t="shared" si="525"/>
        <v/>
      </c>
      <c r="S819" t="str">
        <f t="shared" si="526"/>
        <v/>
      </c>
      <c r="T819" t="str">
        <f t="shared" si="527"/>
        <v/>
      </c>
      <c r="U819" t="str">
        <f t="shared" si="528"/>
        <v/>
      </c>
      <c r="V819" t="str">
        <f t="shared" si="529"/>
        <v/>
      </c>
      <c r="W819" t="str">
        <f t="shared" si="530"/>
        <v/>
      </c>
      <c r="X819" t="str">
        <f t="shared" si="531"/>
        <v/>
      </c>
      <c r="Y819" t="str">
        <f t="shared" si="532"/>
        <v/>
      </c>
      <c r="Z819" t="str">
        <f t="shared" si="533"/>
        <v/>
      </c>
      <c r="AA819" t="str">
        <f t="shared" si="534"/>
        <v/>
      </c>
      <c r="AB819" t="str">
        <f t="shared" si="535"/>
        <v/>
      </c>
      <c r="AC819" t="str">
        <f t="shared" si="536"/>
        <v/>
      </c>
      <c r="AD819" t="str">
        <f t="shared" si="537"/>
        <v/>
      </c>
      <c r="AE819" t="str">
        <f t="shared" si="538"/>
        <v/>
      </c>
      <c r="AF819" t="str">
        <f t="shared" si="539"/>
        <v/>
      </c>
      <c r="AG819" t="str">
        <f t="shared" si="540"/>
        <v/>
      </c>
      <c r="AH819" t="str">
        <f t="shared" si="541"/>
        <v/>
      </c>
      <c r="AI819" t="str">
        <f t="shared" si="542"/>
        <v/>
      </c>
      <c r="AJ819" t="str">
        <f t="shared" si="543"/>
        <v/>
      </c>
      <c r="AK819" t="str">
        <f t="shared" si="544"/>
        <v/>
      </c>
      <c r="AL819" t="str">
        <f t="shared" si="545"/>
        <v/>
      </c>
      <c r="AM819" t="str">
        <f t="shared" si="546"/>
        <v/>
      </c>
      <c r="AN819" t="str">
        <f t="shared" si="547"/>
        <v/>
      </c>
      <c r="AO819" t="str">
        <f t="shared" si="548"/>
        <v/>
      </c>
      <c r="AP819" t="str">
        <f t="shared" si="549"/>
        <v/>
      </c>
      <c r="AQ819" t="str">
        <f t="shared" si="550"/>
        <v/>
      </c>
      <c r="AR819" t="str">
        <f t="shared" si="551"/>
        <v/>
      </c>
      <c r="AS819" t="str">
        <f t="shared" si="552"/>
        <v/>
      </c>
      <c r="AT819" t="str">
        <f t="shared" si="553"/>
        <v/>
      </c>
      <c r="AU819" t="str">
        <f t="shared" si="554"/>
        <v/>
      </c>
      <c r="AV819" t="str">
        <f t="shared" si="555"/>
        <v/>
      </c>
      <c r="AW819" t="str">
        <f t="shared" si="556"/>
        <v/>
      </c>
      <c r="AX819" t="str">
        <f t="shared" si="557"/>
        <v/>
      </c>
      <c r="AY819" t="str">
        <f t="shared" si="558"/>
        <v/>
      </c>
      <c r="AZ819" t="str">
        <f>IF(OR($A819="",$A819&lt;&gt;Ficha!$C$4),"",COUNTIF($A$2:$A819,Ficha!$C$4))</f>
        <v/>
      </c>
    </row>
    <row r="820" spans="1:52">
      <c r="A820" s="7" t="str">
        <f>IF(INDEX(Banco!$A:$A,ROW())="","",INDEX(Banco!$A:$A,ROW()))</f>
        <v/>
      </c>
      <c r="B820" s="7" t="str">
        <f>IF(INDEX(Banco!$B:$B,ROW())="","",INDEX(Banco!$B:$B,ROW()))</f>
        <v/>
      </c>
      <c r="C820" s="7" t="str">
        <f>IF(INDEX(Banco!$C:$C,ROW())="","",INDEX(Banco!$C:$C,ROW()))</f>
        <v/>
      </c>
      <c r="D820" s="8" t="str">
        <f>IF(INDEX(Banco!$D:$D,ROW())="","",INDEX(Banco!$D:$D,ROW()))</f>
        <v/>
      </c>
      <c r="E820" s="8" t="str">
        <f>IF(INDEX(Banco!$E:$E,ROW())="","",INDEX(Banco!$E:$E,ROW()))</f>
        <v/>
      </c>
      <c r="F820" s="9" t="str">
        <f>IF(INDEX(Banco!$F:$F,ROW())="","",INDEX(Banco!$F:$F,ROW()))</f>
        <v/>
      </c>
      <c r="G820" s="9" t="str">
        <f>IF(INDEX(Banco!$G:$G,ROW())="","",INDEX(Banco!$G:$G,ROW()))</f>
        <v/>
      </c>
      <c r="H820" s="7" t="str">
        <f>IF(INDEX(Banco!$H:$H,ROW())="","",INDEX(Banco!$H:$H,ROW()))</f>
        <v/>
      </c>
      <c r="I820" t="str">
        <f t="shared" si="516"/>
        <v/>
      </c>
      <c r="J820" s="10" t="str">
        <f t="shared" si="517"/>
        <v/>
      </c>
      <c r="K820" s="11" t="str">
        <f t="shared" si="518"/>
        <v>—</v>
      </c>
      <c r="L820" t="str">
        <f t="shared" si="519"/>
        <v/>
      </c>
      <c r="M820" s="11" t="str">
        <f t="shared" si="520"/>
        <v>—</v>
      </c>
      <c r="N820" t="str">
        <f t="shared" si="521"/>
        <v/>
      </c>
      <c r="O820" s="11" t="str">
        <f t="shared" si="522"/>
        <v>—</v>
      </c>
      <c r="P820" t="str">
        <f t="shared" si="523"/>
        <v/>
      </c>
      <c r="Q820" s="11" t="str">
        <f t="shared" si="524"/>
        <v>—</v>
      </c>
      <c r="R820" t="str">
        <f t="shared" si="525"/>
        <v/>
      </c>
      <c r="S820" t="str">
        <f t="shared" si="526"/>
        <v/>
      </c>
      <c r="T820" t="str">
        <f t="shared" si="527"/>
        <v/>
      </c>
      <c r="U820" t="str">
        <f t="shared" si="528"/>
        <v/>
      </c>
      <c r="V820" t="str">
        <f t="shared" si="529"/>
        <v/>
      </c>
      <c r="W820" t="str">
        <f t="shared" si="530"/>
        <v/>
      </c>
      <c r="X820" t="str">
        <f t="shared" si="531"/>
        <v/>
      </c>
      <c r="Y820" t="str">
        <f t="shared" si="532"/>
        <v/>
      </c>
      <c r="Z820" t="str">
        <f t="shared" si="533"/>
        <v/>
      </c>
      <c r="AA820" t="str">
        <f t="shared" si="534"/>
        <v/>
      </c>
      <c r="AB820" t="str">
        <f t="shared" si="535"/>
        <v/>
      </c>
      <c r="AC820" t="str">
        <f t="shared" si="536"/>
        <v/>
      </c>
      <c r="AD820" t="str">
        <f t="shared" si="537"/>
        <v/>
      </c>
      <c r="AE820" t="str">
        <f t="shared" si="538"/>
        <v/>
      </c>
      <c r="AF820" t="str">
        <f t="shared" si="539"/>
        <v/>
      </c>
      <c r="AG820" t="str">
        <f t="shared" si="540"/>
        <v/>
      </c>
      <c r="AH820" t="str">
        <f t="shared" si="541"/>
        <v/>
      </c>
      <c r="AI820" t="str">
        <f t="shared" si="542"/>
        <v/>
      </c>
      <c r="AJ820" t="str">
        <f t="shared" si="543"/>
        <v/>
      </c>
      <c r="AK820" t="str">
        <f t="shared" si="544"/>
        <v/>
      </c>
      <c r="AL820" t="str">
        <f t="shared" si="545"/>
        <v/>
      </c>
      <c r="AM820" t="str">
        <f t="shared" si="546"/>
        <v/>
      </c>
      <c r="AN820" t="str">
        <f t="shared" si="547"/>
        <v/>
      </c>
      <c r="AO820" t="str">
        <f t="shared" si="548"/>
        <v/>
      </c>
      <c r="AP820" t="str">
        <f t="shared" si="549"/>
        <v/>
      </c>
      <c r="AQ820" t="str">
        <f t="shared" si="550"/>
        <v/>
      </c>
      <c r="AR820" t="str">
        <f t="shared" si="551"/>
        <v/>
      </c>
      <c r="AS820" t="str">
        <f t="shared" si="552"/>
        <v/>
      </c>
      <c r="AT820" t="str">
        <f t="shared" si="553"/>
        <v/>
      </c>
      <c r="AU820" t="str">
        <f t="shared" si="554"/>
        <v/>
      </c>
      <c r="AV820" t="str">
        <f t="shared" si="555"/>
        <v/>
      </c>
      <c r="AW820" t="str">
        <f t="shared" si="556"/>
        <v/>
      </c>
      <c r="AX820" t="str">
        <f t="shared" si="557"/>
        <v/>
      </c>
      <c r="AY820" t="str">
        <f t="shared" si="558"/>
        <v/>
      </c>
      <c r="AZ820" t="str">
        <f>IF(OR($A820="",$A820&lt;&gt;Ficha!$C$4),"",COUNTIF($A$2:$A820,Ficha!$C$4))</f>
        <v/>
      </c>
    </row>
    <row r="821" spans="1:52">
      <c r="A821" s="7" t="str">
        <f>IF(INDEX(Banco!$A:$A,ROW())="","",INDEX(Banco!$A:$A,ROW()))</f>
        <v/>
      </c>
      <c r="B821" s="7" t="str">
        <f>IF(INDEX(Banco!$B:$B,ROW())="","",INDEX(Banco!$B:$B,ROW()))</f>
        <v/>
      </c>
      <c r="C821" s="7" t="str">
        <f>IF(INDEX(Banco!$C:$C,ROW())="","",INDEX(Banco!$C:$C,ROW()))</f>
        <v/>
      </c>
      <c r="D821" s="8" t="str">
        <f>IF(INDEX(Banco!$D:$D,ROW())="","",INDEX(Banco!$D:$D,ROW()))</f>
        <v/>
      </c>
      <c r="E821" s="8" t="str">
        <f>IF(INDEX(Banco!$E:$E,ROW())="","",INDEX(Banco!$E:$E,ROW()))</f>
        <v/>
      </c>
      <c r="F821" s="9" t="str">
        <f>IF(INDEX(Banco!$F:$F,ROW())="","",INDEX(Banco!$F:$F,ROW()))</f>
        <v/>
      </c>
      <c r="G821" s="9" t="str">
        <f>IF(INDEX(Banco!$G:$G,ROW())="","",INDEX(Banco!$G:$G,ROW()))</f>
        <v/>
      </c>
      <c r="H821" s="7" t="str">
        <f>IF(INDEX(Banco!$H:$H,ROW())="","",INDEX(Banco!$H:$H,ROW()))</f>
        <v/>
      </c>
      <c r="I821" t="str">
        <f t="shared" si="516"/>
        <v/>
      </c>
      <c r="J821" s="10" t="str">
        <f t="shared" si="517"/>
        <v/>
      </c>
      <c r="K821" s="11" t="str">
        <f t="shared" si="518"/>
        <v>—</v>
      </c>
      <c r="L821" t="str">
        <f t="shared" si="519"/>
        <v/>
      </c>
      <c r="M821" s="11" t="str">
        <f t="shared" si="520"/>
        <v>—</v>
      </c>
      <c r="N821" t="str">
        <f t="shared" si="521"/>
        <v/>
      </c>
      <c r="O821" s="11" t="str">
        <f t="shared" si="522"/>
        <v>—</v>
      </c>
      <c r="P821" t="str">
        <f t="shared" si="523"/>
        <v/>
      </c>
      <c r="Q821" s="11" t="str">
        <f t="shared" si="524"/>
        <v>—</v>
      </c>
      <c r="R821" t="str">
        <f t="shared" si="525"/>
        <v/>
      </c>
      <c r="S821" t="str">
        <f t="shared" si="526"/>
        <v/>
      </c>
      <c r="T821" t="str">
        <f t="shared" si="527"/>
        <v/>
      </c>
      <c r="U821" t="str">
        <f t="shared" si="528"/>
        <v/>
      </c>
      <c r="V821" t="str">
        <f t="shared" si="529"/>
        <v/>
      </c>
      <c r="W821" t="str">
        <f t="shared" si="530"/>
        <v/>
      </c>
      <c r="X821" t="str">
        <f t="shared" si="531"/>
        <v/>
      </c>
      <c r="Y821" t="str">
        <f t="shared" si="532"/>
        <v/>
      </c>
      <c r="Z821" t="str">
        <f t="shared" si="533"/>
        <v/>
      </c>
      <c r="AA821" t="str">
        <f t="shared" si="534"/>
        <v/>
      </c>
      <c r="AB821" t="str">
        <f t="shared" si="535"/>
        <v/>
      </c>
      <c r="AC821" t="str">
        <f t="shared" si="536"/>
        <v/>
      </c>
      <c r="AD821" t="str">
        <f t="shared" si="537"/>
        <v/>
      </c>
      <c r="AE821" t="str">
        <f t="shared" si="538"/>
        <v/>
      </c>
      <c r="AF821" t="str">
        <f t="shared" si="539"/>
        <v/>
      </c>
      <c r="AG821" t="str">
        <f t="shared" si="540"/>
        <v/>
      </c>
      <c r="AH821" t="str">
        <f t="shared" si="541"/>
        <v/>
      </c>
      <c r="AI821" t="str">
        <f t="shared" si="542"/>
        <v/>
      </c>
      <c r="AJ821" t="str">
        <f t="shared" si="543"/>
        <v/>
      </c>
      <c r="AK821" t="str">
        <f t="shared" si="544"/>
        <v/>
      </c>
      <c r="AL821" t="str">
        <f t="shared" si="545"/>
        <v/>
      </c>
      <c r="AM821" t="str">
        <f t="shared" si="546"/>
        <v/>
      </c>
      <c r="AN821" t="str">
        <f t="shared" si="547"/>
        <v/>
      </c>
      <c r="AO821" t="str">
        <f t="shared" si="548"/>
        <v/>
      </c>
      <c r="AP821" t="str">
        <f t="shared" si="549"/>
        <v/>
      </c>
      <c r="AQ821" t="str">
        <f t="shared" si="550"/>
        <v/>
      </c>
      <c r="AR821" t="str">
        <f t="shared" si="551"/>
        <v/>
      </c>
      <c r="AS821" t="str">
        <f t="shared" si="552"/>
        <v/>
      </c>
      <c r="AT821" t="str">
        <f t="shared" si="553"/>
        <v/>
      </c>
      <c r="AU821" t="str">
        <f t="shared" si="554"/>
        <v/>
      </c>
      <c r="AV821" t="str">
        <f t="shared" si="555"/>
        <v/>
      </c>
      <c r="AW821" t="str">
        <f t="shared" si="556"/>
        <v/>
      </c>
      <c r="AX821" t="str">
        <f t="shared" si="557"/>
        <v/>
      </c>
      <c r="AY821" t="str">
        <f t="shared" si="558"/>
        <v/>
      </c>
      <c r="AZ821" t="str">
        <f>IF(OR($A821="",$A821&lt;&gt;Ficha!$C$4),"",COUNTIF($A$2:$A821,Ficha!$C$4))</f>
        <v/>
      </c>
    </row>
    <row r="822" spans="1:52">
      <c r="A822" s="7" t="str">
        <f>IF(INDEX(Banco!$A:$A,ROW())="","",INDEX(Banco!$A:$A,ROW()))</f>
        <v/>
      </c>
      <c r="B822" s="7" t="str">
        <f>IF(INDEX(Banco!$B:$B,ROW())="","",INDEX(Banco!$B:$B,ROW()))</f>
        <v/>
      </c>
      <c r="C822" s="7" t="str">
        <f>IF(INDEX(Banco!$C:$C,ROW())="","",INDEX(Banco!$C:$C,ROW()))</f>
        <v/>
      </c>
      <c r="D822" s="8" t="str">
        <f>IF(INDEX(Banco!$D:$D,ROW())="","",INDEX(Banco!$D:$D,ROW()))</f>
        <v/>
      </c>
      <c r="E822" s="8" t="str">
        <f>IF(INDEX(Banco!$E:$E,ROW())="","",INDEX(Banco!$E:$E,ROW()))</f>
        <v/>
      </c>
      <c r="F822" s="9" t="str">
        <f>IF(INDEX(Banco!$F:$F,ROW())="","",INDEX(Banco!$F:$F,ROW()))</f>
        <v/>
      </c>
      <c r="G822" s="9" t="str">
        <f>IF(INDEX(Banco!$G:$G,ROW())="","",INDEX(Banco!$G:$G,ROW()))</f>
        <v/>
      </c>
      <c r="H822" s="7" t="str">
        <f>IF(INDEX(Banco!$H:$H,ROW())="","",INDEX(Banco!$H:$H,ROW()))</f>
        <v/>
      </c>
      <c r="I822" t="str">
        <f t="shared" si="516"/>
        <v/>
      </c>
      <c r="J822" s="10" t="str">
        <f t="shared" si="517"/>
        <v/>
      </c>
      <c r="K822" s="11" t="str">
        <f t="shared" si="518"/>
        <v>—</v>
      </c>
      <c r="L822" t="str">
        <f t="shared" si="519"/>
        <v/>
      </c>
      <c r="M822" s="11" t="str">
        <f t="shared" si="520"/>
        <v>—</v>
      </c>
      <c r="N822" t="str">
        <f t="shared" si="521"/>
        <v/>
      </c>
      <c r="O822" s="11" t="str">
        <f t="shared" si="522"/>
        <v>—</v>
      </c>
      <c r="P822" t="str">
        <f t="shared" si="523"/>
        <v/>
      </c>
      <c r="Q822" s="11" t="str">
        <f t="shared" si="524"/>
        <v>—</v>
      </c>
      <c r="R822" t="str">
        <f t="shared" si="525"/>
        <v/>
      </c>
      <c r="S822" t="str">
        <f t="shared" si="526"/>
        <v/>
      </c>
      <c r="T822" t="str">
        <f t="shared" si="527"/>
        <v/>
      </c>
      <c r="U822" t="str">
        <f t="shared" si="528"/>
        <v/>
      </c>
      <c r="V822" t="str">
        <f t="shared" si="529"/>
        <v/>
      </c>
      <c r="W822" t="str">
        <f t="shared" si="530"/>
        <v/>
      </c>
      <c r="X822" t="str">
        <f t="shared" si="531"/>
        <v/>
      </c>
      <c r="Y822" t="str">
        <f t="shared" si="532"/>
        <v/>
      </c>
      <c r="Z822" t="str">
        <f t="shared" si="533"/>
        <v/>
      </c>
      <c r="AA822" t="str">
        <f t="shared" si="534"/>
        <v/>
      </c>
      <c r="AB822" t="str">
        <f t="shared" si="535"/>
        <v/>
      </c>
      <c r="AC822" t="str">
        <f t="shared" si="536"/>
        <v/>
      </c>
      <c r="AD822" t="str">
        <f t="shared" si="537"/>
        <v/>
      </c>
      <c r="AE822" t="str">
        <f t="shared" si="538"/>
        <v/>
      </c>
      <c r="AF822" t="str">
        <f t="shared" si="539"/>
        <v/>
      </c>
      <c r="AG822" t="str">
        <f t="shared" si="540"/>
        <v/>
      </c>
      <c r="AH822" t="str">
        <f t="shared" si="541"/>
        <v/>
      </c>
      <c r="AI822" t="str">
        <f t="shared" si="542"/>
        <v/>
      </c>
      <c r="AJ822" t="str">
        <f t="shared" si="543"/>
        <v/>
      </c>
      <c r="AK822" t="str">
        <f t="shared" si="544"/>
        <v/>
      </c>
      <c r="AL822" t="str">
        <f t="shared" si="545"/>
        <v/>
      </c>
      <c r="AM822" t="str">
        <f t="shared" si="546"/>
        <v/>
      </c>
      <c r="AN822" t="str">
        <f t="shared" si="547"/>
        <v/>
      </c>
      <c r="AO822" t="str">
        <f t="shared" si="548"/>
        <v/>
      </c>
      <c r="AP822" t="str">
        <f t="shared" si="549"/>
        <v/>
      </c>
      <c r="AQ822" t="str">
        <f t="shared" si="550"/>
        <v/>
      </c>
      <c r="AR822" t="str">
        <f t="shared" si="551"/>
        <v/>
      </c>
      <c r="AS822" t="str">
        <f t="shared" si="552"/>
        <v/>
      </c>
      <c r="AT822" t="str">
        <f t="shared" si="553"/>
        <v/>
      </c>
      <c r="AU822" t="str">
        <f t="shared" si="554"/>
        <v/>
      </c>
      <c r="AV822" t="str">
        <f t="shared" si="555"/>
        <v/>
      </c>
      <c r="AW822" t="str">
        <f t="shared" si="556"/>
        <v/>
      </c>
      <c r="AX822" t="str">
        <f t="shared" si="557"/>
        <v/>
      </c>
      <c r="AY822" t="str">
        <f t="shared" si="558"/>
        <v/>
      </c>
      <c r="AZ822" t="str">
        <f>IF(OR($A822="",$A822&lt;&gt;Ficha!$C$4),"",COUNTIF($A$2:$A822,Ficha!$C$4))</f>
        <v/>
      </c>
    </row>
    <row r="823" spans="1:52">
      <c r="A823" s="7" t="str">
        <f>IF(INDEX(Banco!$A:$A,ROW())="","",INDEX(Banco!$A:$A,ROW()))</f>
        <v/>
      </c>
      <c r="B823" s="7" t="str">
        <f>IF(INDEX(Banco!$B:$B,ROW())="","",INDEX(Banco!$B:$B,ROW()))</f>
        <v/>
      </c>
      <c r="C823" s="7" t="str">
        <f>IF(INDEX(Banco!$C:$C,ROW())="","",INDEX(Banco!$C:$C,ROW()))</f>
        <v/>
      </c>
      <c r="D823" s="8" t="str">
        <f>IF(INDEX(Banco!$D:$D,ROW())="","",INDEX(Banco!$D:$D,ROW()))</f>
        <v/>
      </c>
      <c r="E823" s="8" t="str">
        <f>IF(INDEX(Banco!$E:$E,ROW())="","",INDEX(Banco!$E:$E,ROW()))</f>
        <v/>
      </c>
      <c r="F823" s="9" t="str">
        <f>IF(INDEX(Banco!$F:$F,ROW())="","",INDEX(Banco!$F:$F,ROW()))</f>
        <v/>
      </c>
      <c r="G823" s="9" t="str">
        <f>IF(INDEX(Banco!$G:$G,ROW())="","",INDEX(Banco!$G:$G,ROW()))</f>
        <v/>
      </c>
      <c r="H823" s="7" t="str">
        <f>IF(INDEX(Banco!$H:$H,ROW())="","",INDEX(Banco!$H:$H,ROW()))</f>
        <v/>
      </c>
      <c r="I823" t="str">
        <f t="shared" si="516"/>
        <v/>
      </c>
      <c r="J823" s="10" t="str">
        <f t="shared" si="517"/>
        <v/>
      </c>
      <c r="K823" s="11" t="str">
        <f t="shared" si="518"/>
        <v>—</v>
      </c>
      <c r="L823" t="str">
        <f t="shared" si="519"/>
        <v/>
      </c>
      <c r="M823" s="11" t="str">
        <f t="shared" si="520"/>
        <v>—</v>
      </c>
      <c r="N823" t="str">
        <f t="shared" si="521"/>
        <v/>
      </c>
      <c r="O823" s="11" t="str">
        <f t="shared" si="522"/>
        <v>—</v>
      </c>
      <c r="P823" t="str">
        <f t="shared" si="523"/>
        <v/>
      </c>
      <c r="Q823" s="11" t="str">
        <f t="shared" si="524"/>
        <v>—</v>
      </c>
      <c r="R823" t="str">
        <f t="shared" si="525"/>
        <v/>
      </c>
      <c r="S823" t="str">
        <f t="shared" si="526"/>
        <v/>
      </c>
      <c r="T823" t="str">
        <f t="shared" si="527"/>
        <v/>
      </c>
      <c r="U823" t="str">
        <f t="shared" si="528"/>
        <v/>
      </c>
      <c r="V823" t="str">
        <f t="shared" si="529"/>
        <v/>
      </c>
      <c r="W823" t="str">
        <f t="shared" si="530"/>
        <v/>
      </c>
      <c r="X823" t="str">
        <f t="shared" si="531"/>
        <v/>
      </c>
      <c r="Y823" t="str">
        <f t="shared" si="532"/>
        <v/>
      </c>
      <c r="Z823" t="str">
        <f t="shared" si="533"/>
        <v/>
      </c>
      <c r="AA823" t="str">
        <f t="shared" si="534"/>
        <v/>
      </c>
      <c r="AB823" t="str">
        <f t="shared" si="535"/>
        <v/>
      </c>
      <c r="AC823" t="str">
        <f t="shared" si="536"/>
        <v/>
      </c>
      <c r="AD823" t="str">
        <f t="shared" si="537"/>
        <v/>
      </c>
      <c r="AE823" t="str">
        <f t="shared" si="538"/>
        <v/>
      </c>
      <c r="AF823" t="str">
        <f t="shared" si="539"/>
        <v/>
      </c>
      <c r="AG823" t="str">
        <f t="shared" si="540"/>
        <v/>
      </c>
      <c r="AH823" t="str">
        <f t="shared" si="541"/>
        <v/>
      </c>
      <c r="AI823" t="str">
        <f t="shared" si="542"/>
        <v/>
      </c>
      <c r="AJ823" t="str">
        <f t="shared" si="543"/>
        <v/>
      </c>
      <c r="AK823" t="str">
        <f t="shared" si="544"/>
        <v/>
      </c>
      <c r="AL823" t="str">
        <f t="shared" si="545"/>
        <v/>
      </c>
      <c r="AM823" t="str">
        <f t="shared" si="546"/>
        <v/>
      </c>
      <c r="AN823" t="str">
        <f t="shared" si="547"/>
        <v/>
      </c>
      <c r="AO823" t="str">
        <f t="shared" si="548"/>
        <v/>
      </c>
      <c r="AP823" t="str">
        <f t="shared" si="549"/>
        <v/>
      </c>
      <c r="AQ823" t="str">
        <f t="shared" si="550"/>
        <v/>
      </c>
      <c r="AR823" t="str">
        <f t="shared" si="551"/>
        <v/>
      </c>
      <c r="AS823" t="str">
        <f t="shared" si="552"/>
        <v/>
      </c>
      <c r="AT823" t="str">
        <f t="shared" si="553"/>
        <v/>
      </c>
      <c r="AU823" t="str">
        <f t="shared" si="554"/>
        <v/>
      </c>
      <c r="AV823" t="str">
        <f t="shared" si="555"/>
        <v/>
      </c>
      <c r="AW823" t="str">
        <f t="shared" si="556"/>
        <v/>
      </c>
      <c r="AX823" t="str">
        <f t="shared" si="557"/>
        <v/>
      </c>
      <c r="AY823" t="str">
        <f t="shared" si="558"/>
        <v/>
      </c>
      <c r="AZ823" t="str">
        <f>IF(OR($A823="",$A823&lt;&gt;Ficha!$C$4),"",COUNTIF($A$2:$A823,Ficha!$C$4))</f>
        <v/>
      </c>
    </row>
    <row r="824" spans="1:52">
      <c r="A824" s="7" t="str">
        <f>IF(INDEX(Banco!$A:$A,ROW())="","",INDEX(Banco!$A:$A,ROW()))</f>
        <v/>
      </c>
      <c r="B824" s="7" t="str">
        <f>IF(INDEX(Banco!$B:$B,ROW())="","",INDEX(Banco!$B:$B,ROW()))</f>
        <v/>
      </c>
      <c r="C824" s="7" t="str">
        <f>IF(INDEX(Banco!$C:$C,ROW())="","",INDEX(Banco!$C:$C,ROW()))</f>
        <v/>
      </c>
      <c r="D824" s="8" t="str">
        <f>IF(INDEX(Banco!$D:$D,ROW())="","",INDEX(Banco!$D:$D,ROW()))</f>
        <v/>
      </c>
      <c r="E824" s="8" t="str">
        <f>IF(INDEX(Banco!$E:$E,ROW())="","",INDEX(Banco!$E:$E,ROW()))</f>
        <v/>
      </c>
      <c r="F824" s="9" t="str">
        <f>IF(INDEX(Banco!$F:$F,ROW())="","",INDEX(Banco!$F:$F,ROW()))</f>
        <v/>
      </c>
      <c r="G824" s="9" t="str">
        <f>IF(INDEX(Banco!$G:$G,ROW())="","",INDEX(Banco!$G:$G,ROW()))</f>
        <v/>
      </c>
      <c r="H824" s="7" t="str">
        <f>IF(INDEX(Banco!$H:$H,ROW())="","",INDEX(Banco!$H:$H,ROW()))</f>
        <v/>
      </c>
      <c r="I824" t="str">
        <f t="shared" si="516"/>
        <v/>
      </c>
      <c r="J824" s="10" t="str">
        <f t="shared" si="517"/>
        <v/>
      </c>
      <c r="K824" s="11" t="str">
        <f t="shared" si="518"/>
        <v>—</v>
      </c>
      <c r="L824" t="str">
        <f t="shared" si="519"/>
        <v/>
      </c>
      <c r="M824" s="11" t="str">
        <f t="shared" si="520"/>
        <v>—</v>
      </c>
      <c r="N824" t="str">
        <f t="shared" si="521"/>
        <v/>
      </c>
      <c r="O824" s="11" t="str">
        <f t="shared" si="522"/>
        <v>—</v>
      </c>
      <c r="P824" t="str">
        <f t="shared" si="523"/>
        <v/>
      </c>
      <c r="Q824" s="11" t="str">
        <f t="shared" si="524"/>
        <v>—</v>
      </c>
      <c r="R824" t="str">
        <f t="shared" si="525"/>
        <v/>
      </c>
      <c r="S824" t="str">
        <f t="shared" si="526"/>
        <v/>
      </c>
      <c r="T824" t="str">
        <f t="shared" si="527"/>
        <v/>
      </c>
      <c r="U824" t="str">
        <f t="shared" si="528"/>
        <v/>
      </c>
      <c r="V824" t="str">
        <f t="shared" si="529"/>
        <v/>
      </c>
      <c r="W824" t="str">
        <f t="shared" si="530"/>
        <v/>
      </c>
      <c r="X824" t="str">
        <f t="shared" si="531"/>
        <v/>
      </c>
      <c r="Y824" t="str">
        <f t="shared" si="532"/>
        <v/>
      </c>
      <c r="Z824" t="str">
        <f t="shared" si="533"/>
        <v/>
      </c>
      <c r="AA824" t="str">
        <f t="shared" si="534"/>
        <v/>
      </c>
      <c r="AB824" t="str">
        <f t="shared" si="535"/>
        <v/>
      </c>
      <c r="AC824" t="str">
        <f t="shared" si="536"/>
        <v/>
      </c>
      <c r="AD824" t="str">
        <f t="shared" si="537"/>
        <v/>
      </c>
      <c r="AE824" t="str">
        <f t="shared" si="538"/>
        <v/>
      </c>
      <c r="AF824" t="str">
        <f t="shared" si="539"/>
        <v/>
      </c>
      <c r="AG824" t="str">
        <f t="shared" si="540"/>
        <v/>
      </c>
      <c r="AH824" t="str">
        <f t="shared" si="541"/>
        <v/>
      </c>
      <c r="AI824" t="str">
        <f t="shared" si="542"/>
        <v/>
      </c>
      <c r="AJ824" t="str">
        <f t="shared" si="543"/>
        <v/>
      </c>
      <c r="AK824" t="str">
        <f t="shared" si="544"/>
        <v/>
      </c>
      <c r="AL824" t="str">
        <f t="shared" si="545"/>
        <v/>
      </c>
      <c r="AM824" t="str">
        <f t="shared" si="546"/>
        <v/>
      </c>
      <c r="AN824" t="str">
        <f t="shared" si="547"/>
        <v/>
      </c>
      <c r="AO824" t="str">
        <f t="shared" si="548"/>
        <v/>
      </c>
      <c r="AP824" t="str">
        <f t="shared" si="549"/>
        <v/>
      </c>
      <c r="AQ824" t="str">
        <f t="shared" si="550"/>
        <v/>
      </c>
      <c r="AR824" t="str">
        <f t="shared" si="551"/>
        <v/>
      </c>
      <c r="AS824" t="str">
        <f t="shared" si="552"/>
        <v/>
      </c>
      <c r="AT824" t="str">
        <f t="shared" si="553"/>
        <v/>
      </c>
      <c r="AU824" t="str">
        <f t="shared" si="554"/>
        <v/>
      </c>
      <c r="AV824" t="str">
        <f t="shared" si="555"/>
        <v/>
      </c>
      <c r="AW824" t="str">
        <f t="shared" si="556"/>
        <v/>
      </c>
      <c r="AX824" t="str">
        <f t="shared" si="557"/>
        <v/>
      </c>
      <c r="AY824" t="str">
        <f t="shared" si="558"/>
        <v/>
      </c>
      <c r="AZ824" t="str">
        <f>IF(OR($A824="",$A824&lt;&gt;Ficha!$C$4),"",COUNTIF($A$2:$A824,Ficha!$C$4))</f>
        <v/>
      </c>
    </row>
    <row r="825" spans="1:52">
      <c r="A825" s="7" t="str">
        <f>IF(INDEX(Banco!$A:$A,ROW())="","",INDEX(Banco!$A:$A,ROW()))</f>
        <v/>
      </c>
      <c r="B825" s="7" t="str">
        <f>IF(INDEX(Banco!$B:$B,ROW())="","",INDEX(Banco!$B:$B,ROW()))</f>
        <v/>
      </c>
      <c r="C825" s="7" t="str">
        <f>IF(INDEX(Banco!$C:$C,ROW())="","",INDEX(Banco!$C:$C,ROW()))</f>
        <v/>
      </c>
      <c r="D825" s="8" t="str">
        <f>IF(INDEX(Banco!$D:$D,ROW())="","",INDEX(Banco!$D:$D,ROW()))</f>
        <v/>
      </c>
      <c r="E825" s="8" t="str">
        <f>IF(INDEX(Banco!$E:$E,ROW())="","",INDEX(Banco!$E:$E,ROW()))</f>
        <v/>
      </c>
      <c r="F825" s="9" t="str">
        <f>IF(INDEX(Banco!$F:$F,ROW())="","",INDEX(Banco!$F:$F,ROW()))</f>
        <v/>
      </c>
      <c r="G825" s="9" t="str">
        <f>IF(INDEX(Banco!$G:$G,ROW())="","",INDEX(Banco!$G:$G,ROW()))</f>
        <v/>
      </c>
      <c r="H825" s="7" t="str">
        <f>IF(INDEX(Banco!$H:$H,ROW())="","",INDEX(Banco!$H:$H,ROW()))</f>
        <v/>
      </c>
      <c r="I825" t="str">
        <f t="shared" si="516"/>
        <v/>
      </c>
      <c r="J825" s="10" t="str">
        <f t="shared" si="517"/>
        <v/>
      </c>
      <c r="K825" s="11" t="str">
        <f t="shared" si="518"/>
        <v>—</v>
      </c>
      <c r="L825" t="str">
        <f t="shared" si="519"/>
        <v/>
      </c>
      <c r="M825" s="11" t="str">
        <f t="shared" si="520"/>
        <v>—</v>
      </c>
      <c r="N825" t="str">
        <f t="shared" si="521"/>
        <v/>
      </c>
      <c r="O825" s="11" t="str">
        <f t="shared" si="522"/>
        <v>—</v>
      </c>
      <c r="P825" t="str">
        <f t="shared" si="523"/>
        <v/>
      </c>
      <c r="Q825" s="11" t="str">
        <f t="shared" si="524"/>
        <v>—</v>
      </c>
      <c r="R825" t="str">
        <f t="shared" si="525"/>
        <v/>
      </c>
      <c r="S825" t="str">
        <f t="shared" si="526"/>
        <v/>
      </c>
      <c r="T825" t="str">
        <f t="shared" si="527"/>
        <v/>
      </c>
      <c r="U825" t="str">
        <f t="shared" si="528"/>
        <v/>
      </c>
      <c r="V825" t="str">
        <f t="shared" si="529"/>
        <v/>
      </c>
      <c r="W825" t="str">
        <f t="shared" si="530"/>
        <v/>
      </c>
      <c r="X825" t="str">
        <f t="shared" si="531"/>
        <v/>
      </c>
      <c r="Y825" t="str">
        <f t="shared" si="532"/>
        <v/>
      </c>
      <c r="Z825" t="str">
        <f t="shared" si="533"/>
        <v/>
      </c>
      <c r="AA825" t="str">
        <f t="shared" si="534"/>
        <v/>
      </c>
      <c r="AB825" t="str">
        <f t="shared" si="535"/>
        <v/>
      </c>
      <c r="AC825" t="str">
        <f t="shared" si="536"/>
        <v/>
      </c>
      <c r="AD825" t="str">
        <f t="shared" si="537"/>
        <v/>
      </c>
      <c r="AE825" t="str">
        <f t="shared" si="538"/>
        <v/>
      </c>
      <c r="AF825" t="str">
        <f t="shared" si="539"/>
        <v/>
      </c>
      <c r="AG825" t="str">
        <f t="shared" si="540"/>
        <v/>
      </c>
      <c r="AH825" t="str">
        <f t="shared" si="541"/>
        <v/>
      </c>
      <c r="AI825" t="str">
        <f t="shared" si="542"/>
        <v/>
      </c>
      <c r="AJ825" t="str">
        <f t="shared" si="543"/>
        <v/>
      </c>
      <c r="AK825" t="str">
        <f t="shared" si="544"/>
        <v/>
      </c>
      <c r="AL825" t="str">
        <f t="shared" si="545"/>
        <v/>
      </c>
      <c r="AM825" t="str">
        <f t="shared" si="546"/>
        <v/>
      </c>
      <c r="AN825" t="str">
        <f t="shared" si="547"/>
        <v/>
      </c>
      <c r="AO825" t="str">
        <f t="shared" si="548"/>
        <v/>
      </c>
      <c r="AP825" t="str">
        <f t="shared" si="549"/>
        <v/>
      </c>
      <c r="AQ825" t="str">
        <f t="shared" si="550"/>
        <v/>
      </c>
      <c r="AR825" t="str">
        <f t="shared" si="551"/>
        <v/>
      </c>
      <c r="AS825" t="str">
        <f t="shared" si="552"/>
        <v/>
      </c>
      <c r="AT825" t="str">
        <f t="shared" si="553"/>
        <v/>
      </c>
      <c r="AU825" t="str">
        <f t="shared" si="554"/>
        <v/>
      </c>
      <c r="AV825" t="str">
        <f t="shared" si="555"/>
        <v/>
      </c>
      <c r="AW825" t="str">
        <f t="shared" si="556"/>
        <v/>
      </c>
      <c r="AX825" t="str">
        <f t="shared" si="557"/>
        <v/>
      </c>
      <c r="AY825" t="str">
        <f t="shared" si="558"/>
        <v/>
      </c>
      <c r="AZ825" t="str">
        <f>IF(OR($A825="",$A825&lt;&gt;Ficha!$C$4),"",COUNTIF($A$2:$A825,Ficha!$C$4))</f>
        <v/>
      </c>
    </row>
    <row r="826" spans="1:52">
      <c r="A826" s="7" t="str">
        <f>IF(INDEX(Banco!$A:$A,ROW())="","",INDEX(Banco!$A:$A,ROW()))</f>
        <v/>
      </c>
      <c r="B826" s="7" t="str">
        <f>IF(INDEX(Banco!$B:$B,ROW())="","",INDEX(Banco!$B:$B,ROW()))</f>
        <v/>
      </c>
      <c r="C826" s="7" t="str">
        <f>IF(INDEX(Banco!$C:$C,ROW())="","",INDEX(Banco!$C:$C,ROW()))</f>
        <v/>
      </c>
      <c r="D826" s="8" t="str">
        <f>IF(INDEX(Banco!$D:$D,ROW())="","",INDEX(Banco!$D:$D,ROW()))</f>
        <v/>
      </c>
      <c r="E826" s="8" t="str">
        <f>IF(INDEX(Banco!$E:$E,ROW())="","",INDEX(Banco!$E:$E,ROW()))</f>
        <v/>
      </c>
      <c r="F826" s="9" t="str">
        <f>IF(INDEX(Banco!$F:$F,ROW())="","",INDEX(Banco!$F:$F,ROW()))</f>
        <v/>
      </c>
      <c r="G826" s="9" t="str">
        <f>IF(INDEX(Banco!$G:$G,ROW())="","",INDEX(Banco!$G:$G,ROW()))</f>
        <v/>
      </c>
      <c r="H826" s="7" t="str">
        <f>IF(INDEX(Banco!$H:$H,ROW())="","",INDEX(Banco!$H:$H,ROW()))</f>
        <v/>
      </c>
      <c r="I826" t="str">
        <f t="shared" si="516"/>
        <v/>
      </c>
      <c r="J826" s="10" t="str">
        <f t="shared" si="517"/>
        <v/>
      </c>
      <c r="K826" s="11" t="str">
        <f t="shared" si="518"/>
        <v>—</v>
      </c>
      <c r="L826" t="str">
        <f t="shared" si="519"/>
        <v/>
      </c>
      <c r="M826" s="11" t="str">
        <f t="shared" si="520"/>
        <v>—</v>
      </c>
      <c r="N826" t="str">
        <f t="shared" si="521"/>
        <v/>
      </c>
      <c r="O826" s="11" t="str">
        <f t="shared" si="522"/>
        <v>—</v>
      </c>
      <c r="P826" t="str">
        <f t="shared" si="523"/>
        <v/>
      </c>
      <c r="Q826" s="11" t="str">
        <f t="shared" si="524"/>
        <v>—</v>
      </c>
      <c r="R826" t="str">
        <f t="shared" si="525"/>
        <v/>
      </c>
      <c r="S826" t="str">
        <f t="shared" si="526"/>
        <v/>
      </c>
      <c r="T826" t="str">
        <f t="shared" si="527"/>
        <v/>
      </c>
      <c r="U826" t="str">
        <f t="shared" si="528"/>
        <v/>
      </c>
      <c r="V826" t="str">
        <f t="shared" si="529"/>
        <v/>
      </c>
      <c r="W826" t="str">
        <f t="shared" si="530"/>
        <v/>
      </c>
      <c r="X826" t="str">
        <f t="shared" si="531"/>
        <v/>
      </c>
      <c r="Y826" t="str">
        <f t="shared" si="532"/>
        <v/>
      </c>
      <c r="Z826" t="str">
        <f t="shared" si="533"/>
        <v/>
      </c>
      <c r="AA826" t="str">
        <f t="shared" si="534"/>
        <v/>
      </c>
      <c r="AB826" t="str">
        <f t="shared" si="535"/>
        <v/>
      </c>
      <c r="AC826" t="str">
        <f t="shared" si="536"/>
        <v/>
      </c>
      <c r="AD826" t="str">
        <f t="shared" si="537"/>
        <v/>
      </c>
      <c r="AE826" t="str">
        <f t="shared" si="538"/>
        <v/>
      </c>
      <c r="AF826" t="str">
        <f t="shared" si="539"/>
        <v/>
      </c>
      <c r="AG826" t="str">
        <f t="shared" si="540"/>
        <v/>
      </c>
      <c r="AH826" t="str">
        <f t="shared" si="541"/>
        <v/>
      </c>
      <c r="AI826" t="str">
        <f t="shared" si="542"/>
        <v/>
      </c>
      <c r="AJ826" t="str">
        <f t="shared" si="543"/>
        <v/>
      </c>
      <c r="AK826" t="str">
        <f t="shared" si="544"/>
        <v/>
      </c>
      <c r="AL826" t="str">
        <f t="shared" si="545"/>
        <v/>
      </c>
      <c r="AM826" t="str">
        <f t="shared" si="546"/>
        <v/>
      </c>
      <c r="AN826" t="str">
        <f t="shared" si="547"/>
        <v/>
      </c>
      <c r="AO826" t="str">
        <f t="shared" si="548"/>
        <v/>
      </c>
      <c r="AP826" t="str">
        <f t="shared" si="549"/>
        <v/>
      </c>
      <c r="AQ826" t="str">
        <f t="shared" si="550"/>
        <v/>
      </c>
      <c r="AR826" t="str">
        <f t="shared" si="551"/>
        <v/>
      </c>
      <c r="AS826" t="str">
        <f t="shared" si="552"/>
        <v/>
      </c>
      <c r="AT826" t="str">
        <f t="shared" si="553"/>
        <v/>
      </c>
      <c r="AU826" t="str">
        <f t="shared" si="554"/>
        <v/>
      </c>
      <c r="AV826" t="str">
        <f t="shared" si="555"/>
        <v/>
      </c>
      <c r="AW826" t="str">
        <f t="shared" si="556"/>
        <v/>
      </c>
      <c r="AX826" t="str">
        <f t="shared" si="557"/>
        <v/>
      </c>
      <c r="AY826" t="str">
        <f t="shared" si="558"/>
        <v/>
      </c>
      <c r="AZ826" t="str">
        <f>IF(OR($A826="",$A826&lt;&gt;Ficha!$C$4),"",COUNTIF($A$2:$A826,Ficha!$C$4))</f>
        <v/>
      </c>
    </row>
    <row r="827" spans="1:52">
      <c r="A827" s="7" t="str">
        <f>IF(INDEX(Banco!$A:$A,ROW())="","",INDEX(Banco!$A:$A,ROW()))</f>
        <v/>
      </c>
      <c r="B827" s="7" t="str">
        <f>IF(INDEX(Banco!$B:$B,ROW())="","",INDEX(Banco!$B:$B,ROW()))</f>
        <v/>
      </c>
      <c r="C827" s="7" t="str">
        <f>IF(INDEX(Banco!$C:$C,ROW())="","",INDEX(Banco!$C:$C,ROW()))</f>
        <v/>
      </c>
      <c r="D827" s="8" t="str">
        <f>IF(INDEX(Banco!$D:$D,ROW())="","",INDEX(Banco!$D:$D,ROW()))</f>
        <v/>
      </c>
      <c r="E827" s="8" t="str">
        <f>IF(INDEX(Banco!$E:$E,ROW())="","",INDEX(Banco!$E:$E,ROW()))</f>
        <v/>
      </c>
      <c r="F827" s="9" t="str">
        <f>IF(INDEX(Banco!$F:$F,ROW())="","",INDEX(Banco!$F:$F,ROW()))</f>
        <v/>
      </c>
      <c r="G827" s="9" t="str">
        <f>IF(INDEX(Banco!$G:$G,ROW())="","",INDEX(Banco!$G:$G,ROW()))</f>
        <v/>
      </c>
      <c r="H827" s="7" t="str">
        <f>IF(INDEX(Banco!$H:$H,ROW())="","",INDEX(Banco!$H:$H,ROW()))</f>
        <v/>
      </c>
      <c r="I827" t="str">
        <f t="shared" si="516"/>
        <v/>
      </c>
      <c r="J827" s="10" t="str">
        <f t="shared" si="517"/>
        <v/>
      </c>
      <c r="K827" s="11" t="str">
        <f t="shared" si="518"/>
        <v>—</v>
      </c>
      <c r="L827" t="str">
        <f t="shared" si="519"/>
        <v/>
      </c>
      <c r="M827" s="11" t="str">
        <f t="shared" si="520"/>
        <v>—</v>
      </c>
      <c r="N827" t="str">
        <f t="shared" si="521"/>
        <v/>
      </c>
      <c r="O827" s="11" t="str">
        <f t="shared" si="522"/>
        <v>—</v>
      </c>
      <c r="P827" t="str">
        <f t="shared" si="523"/>
        <v/>
      </c>
      <c r="Q827" s="11" t="str">
        <f t="shared" si="524"/>
        <v>—</v>
      </c>
      <c r="R827" t="str">
        <f t="shared" si="525"/>
        <v/>
      </c>
      <c r="S827" t="str">
        <f t="shared" si="526"/>
        <v/>
      </c>
      <c r="T827" t="str">
        <f t="shared" si="527"/>
        <v/>
      </c>
      <c r="U827" t="str">
        <f t="shared" si="528"/>
        <v/>
      </c>
      <c r="V827" t="str">
        <f t="shared" si="529"/>
        <v/>
      </c>
      <c r="W827" t="str">
        <f t="shared" si="530"/>
        <v/>
      </c>
      <c r="X827" t="str">
        <f t="shared" si="531"/>
        <v/>
      </c>
      <c r="Y827" t="str">
        <f t="shared" si="532"/>
        <v/>
      </c>
      <c r="Z827" t="str">
        <f t="shared" si="533"/>
        <v/>
      </c>
      <c r="AA827" t="str">
        <f t="shared" si="534"/>
        <v/>
      </c>
      <c r="AB827" t="str">
        <f t="shared" si="535"/>
        <v/>
      </c>
      <c r="AC827" t="str">
        <f t="shared" si="536"/>
        <v/>
      </c>
      <c r="AD827" t="str">
        <f t="shared" si="537"/>
        <v/>
      </c>
      <c r="AE827" t="str">
        <f t="shared" si="538"/>
        <v/>
      </c>
      <c r="AF827" t="str">
        <f t="shared" si="539"/>
        <v/>
      </c>
      <c r="AG827" t="str">
        <f t="shared" si="540"/>
        <v/>
      </c>
      <c r="AH827" t="str">
        <f t="shared" si="541"/>
        <v/>
      </c>
      <c r="AI827" t="str">
        <f t="shared" si="542"/>
        <v/>
      </c>
      <c r="AJ827" t="str">
        <f t="shared" si="543"/>
        <v/>
      </c>
      <c r="AK827" t="str">
        <f t="shared" si="544"/>
        <v/>
      </c>
      <c r="AL827" t="str">
        <f t="shared" si="545"/>
        <v/>
      </c>
      <c r="AM827" t="str">
        <f t="shared" si="546"/>
        <v/>
      </c>
      <c r="AN827" t="str">
        <f t="shared" si="547"/>
        <v/>
      </c>
      <c r="AO827" t="str">
        <f t="shared" si="548"/>
        <v/>
      </c>
      <c r="AP827" t="str">
        <f t="shared" si="549"/>
        <v/>
      </c>
      <c r="AQ827" t="str">
        <f t="shared" si="550"/>
        <v/>
      </c>
      <c r="AR827" t="str">
        <f t="shared" si="551"/>
        <v/>
      </c>
      <c r="AS827" t="str">
        <f t="shared" si="552"/>
        <v/>
      </c>
      <c r="AT827" t="str">
        <f t="shared" si="553"/>
        <v/>
      </c>
      <c r="AU827" t="str">
        <f t="shared" si="554"/>
        <v/>
      </c>
      <c r="AV827" t="str">
        <f t="shared" si="555"/>
        <v/>
      </c>
      <c r="AW827" t="str">
        <f t="shared" si="556"/>
        <v/>
      </c>
      <c r="AX827" t="str">
        <f t="shared" si="557"/>
        <v/>
      </c>
      <c r="AY827" t="str">
        <f t="shared" si="558"/>
        <v/>
      </c>
      <c r="AZ827" t="str">
        <f>IF(OR($A827="",$A827&lt;&gt;Ficha!$C$4),"",COUNTIF($A$2:$A827,Ficha!$C$4))</f>
        <v/>
      </c>
    </row>
    <row r="828" spans="1:52">
      <c r="A828" s="7" t="str">
        <f>IF(INDEX(Banco!$A:$A,ROW())="","",INDEX(Banco!$A:$A,ROW()))</f>
        <v/>
      </c>
      <c r="B828" s="7" t="str">
        <f>IF(INDEX(Banco!$B:$B,ROW())="","",INDEX(Banco!$B:$B,ROW()))</f>
        <v/>
      </c>
      <c r="C828" s="7" t="str">
        <f>IF(INDEX(Banco!$C:$C,ROW())="","",INDEX(Banco!$C:$C,ROW()))</f>
        <v/>
      </c>
      <c r="D828" s="8" t="str">
        <f>IF(INDEX(Banco!$D:$D,ROW())="","",INDEX(Banco!$D:$D,ROW()))</f>
        <v/>
      </c>
      <c r="E828" s="8" t="str">
        <f>IF(INDEX(Banco!$E:$E,ROW())="","",INDEX(Banco!$E:$E,ROW()))</f>
        <v/>
      </c>
      <c r="F828" s="9" t="str">
        <f>IF(INDEX(Banco!$F:$F,ROW())="","",INDEX(Banco!$F:$F,ROW()))</f>
        <v/>
      </c>
      <c r="G828" s="9" t="str">
        <f>IF(INDEX(Banco!$G:$G,ROW())="","",INDEX(Banco!$G:$G,ROW()))</f>
        <v/>
      </c>
      <c r="H828" s="7" t="str">
        <f>IF(INDEX(Banco!$H:$H,ROW())="","",INDEX(Banco!$H:$H,ROW()))</f>
        <v/>
      </c>
      <c r="I828" t="str">
        <f t="shared" si="516"/>
        <v/>
      </c>
      <c r="J828" s="10" t="str">
        <f t="shared" si="517"/>
        <v/>
      </c>
      <c r="K828" s="11" t="str">
        <f t="shared" si="518"/>
        <v>—</v>
      </c>
      <c r="L828" t="str">
        <f t="shared" si="519"/>
        <v/>
      </c>
      <c r="M828" s="11" t="str">
        <f t="shared" si="520"/>
        <v>—</v>
      </c>
      <c r="N828" t="str">
        <f t="shared" si="521"/>
        <v/>
      </c>
      <c r="O828" s="11" t="str">
        <f t="shared" si="522"/>
        <v>—</v>
      </c>
      <c r="P828" t="str">
        <f t="shared" si="523"/>
        <v/>
      </c>
      <c r="Q828" s="11" t="str">
        <f t="shared" si="524"/>
        <v>—</v>
      </c>
      <c r="R828" t="str">
        <f t="shared" si="525"/>
        <v/>
      </c>
      <c r="S828" t="str">
        <f t="shared" si="526"/>
        <v/>
      </c>
      <c r="T828" t="str">
        <f t="shared" si="527"/>
        <v/>
      </c>
      <c r="U828" t="str">
        <f t="shared" si="528"/>
        <v/>
      </c>
      <c r="V828" t="str">
        <f t="shared" si="529"/>
        <v/>
      </c>
      <c r="W828" t="str">
        <f t="shared" si="530"/>
        <v/>
      </c>
      <c r="X828" t="str">
        <f t="shared" si="531"/>
        <v/>
      </c>
      <c r="Y828" t="str">
        <f t="shared" si="532"/>
        <v/>
      </c>
      <c r="Z828" t="str">
        <f t="shared" si="533"/>
        <v/>
      </c>
      <c r="AA828" t="str">
        <f t="shared" si="534"/>
        <v/>
      </c>
      <c r="AB828" t="str">
        <f t="shared" si="535"/>
        <v/>
      </c>
      <c r="AC828" t="str">
        <f t="shared" si="536"/>
        <v/>
      </c>
      <c r="AD828" t="str">
        <f t="shared" si="537"/>
        <v/>
      </c>
      <c r="AE828" t="str">
        <f t="shared" si="538"/>
        <v/>
      </c>
      <c r="AF828" t="str">
        <f t="shared" si="539"/>
        <v/>
      </c>
      <c r="AG828" t="str">
        <f t="shared" si="540"/>
        <v/>
      </c>
      <c r="AH828" t="str">
        <f t="shared" si="541"/>
        <v/>
      </c>
      <c r="AI828" t="str">
        <f t="shared" si="542"/>
        <v/>
      </c>
      <c r="AJ828" t="str">
        <f t="shared" si="543"/>
        <v/>
      </c>
      <c r="AK828" t="str">
        <f t="shared" si="544"/>
        <v/>
      </c>
      <c r="AL828" t="str">
        <f t="shared" si="545"/>
        <v/>
      </c>
      <c r="AM828" t="str">
        <f t="shared" si="546"/>
        <v/>
      </c>
      <c r="AN828" t="str">
        <f t="shared" si="547"/>
        <v/>
      </c>
      <c r="AO828" t="str">
        <f t="shared" si="548"/>
        <v/>
      </c>
      <c r="AP828" t="str">
        <f t="shared" si="549"/>
        <v/>
      </c>
      <c r="AQ828" t="str">
        <f t="shared" si="550"/>
        <v/>
      </c>
      <c r="AR828" t="str">
        <f t="shared" si="551"/>
        <v/>
      </c>
      <c r="AS828" t="str">
        <f t="shared" si="552"/>
        <v/>
      </c>
      <c r="AT828" t="str">
        <f t="shared" si="553"/>
        <v/>
      </c>
      <c r="AU828" t="str">
        <f t="shared" si="554"/>
        <v/>
      </c>
      <c r="AV828" t="str">
        <f t="shared" si="555"/>
        <v/>
      </c>
      <c r="AW828" t="str">
        <f t="shared" si="556"/>
        <v/>
      </c>
      <c r="AX828" t="str">
        <f t="shared" si="557"/>
        <v/>
      </c>
      <c r="AY828" t="str">
        <f t="shared" si="558"/>
        <v/>
      </c>
      <c r="AZ828" t="str">
        <f>IF(OR($A828="",$A828&lt;&gt;Ficha!$C$4),"",COUNTIF($A$2:$A828,Ficha!$C$4))</f>
        <v/>
      </c>
    </row>
    <row r="829" spans="1:52">
      <c r="A829" s="7" t="str">
        <f>IF(INDEX(Banco!$A:$A,ROW())="","",INDEX(Banco!$A:$A,ROW()))</f>
        <v/>
      </c>
      <c r="B829" s="7" t="str">
        <f>IF(INDEX(Banco!$B:$B,ROW())="","",INDEX(Banco!$B:$B,ROW()))</f>
        <v/>
      </c>
      <c r="C829" s="7" t="str">
        <f>IF(INDEX(Banco!$C:$C,ROW())="","",INDEX(Banco!$C:$C,ROW()))</f>
        <v/>
      </c>
      <c r="D829" s="8" t="str">
        <f>IF(INDEX(Banco!$D:$D,ROW())="","",INDEX(Banco!$D:$D,ROW()))</f>
        <v/>
      </c>
      <c r="E829" s="8" t="str">
        <f>IF(INDEX(Banco!$E:$E,ROW())="","",INDEX(Banco!$E:$E,ROW()))</f>
        <v/>
      </c>
      <c r="F829" s="9" t="str">
        <f>IF(INDEX(Banco!$F:$F,ROW())="","",INDEX(Banco!$F:$F,ROW()))</f>
        <v/>
      </c>
      <c r="G829" s="9" t="str">
        <f>IF(INDEX(Banco!$G:$G,ROW())="","",INDEX(Banco!$G:$G,ROW()))</f>
        <v/>
      </c>
      <c r="H829" s="7" t="str">
        <f>IF(INDEX(Banco!$H:$H,ROW())="","",INDEX(Banco!$H:$H,ROW()))</f>
        <v/>
      </c>
      <c r="I829" t="str">
        <f t="shared" si="516"/>
        <v/>
      </c>
      <c r="J829" s="10" t="str">
        <f t="shared" si="517"/>
        <v/>
      </c>
      <c r="K829" s="11" t="str">
        <f t="shared" si="518"/>
        <v>—</v>
      </c>
      <c r="L829" t="str">
        <f t="shared" si="519"/>
        <v/>
      </c>
      <c r="M829" s="11" t="str">
        <f t="shared" si="520"/>
        <v>—</v>
      </c>
      <c r="N829" t="str">
        <f t="shared" si="521"/>
        <v/>
      </c>
      <c r="O829" s="11" t="str">
        <f t="shared" si="522"/>
        <v>—</v>
      </c>
      <c r="P829" t="str">
        <f t="shared" si="523"/>
        <v/>
      </c>
      <c r="Q829" s="11" t="str">
        <f t="shared" si="524"/>
        <v>—</v>
      </c>
      <c r="R829" t="str">
        <f t="shared" si="525"/>
        <v/>
      </c>
      <c r="S829" t="str">
        <f t="shared" si="526"/>
        <v/>
      </c>
      <c r="T829" t="str">
        <f t="shared" si="527"/>
        <v/>
      </c>
      <c r="U829" t="str">
        <f t="shared" si="528"/>
        <v/>
      </c>
      <c r="V829" t="str">
        <f t="shared" si="529"/>
        <v/>
      </c>
      <c r="W829" t="str">
        <f t="shared" si="530"/>
        <v/>
      </c>
      <c r="X829" t="str">
        <f t="shared" si="531"/>
        <v/>
      </c>
      <c r="Y829" t="str">
        <f t="shared" si="532"/>
        <v/>
      </c>
      <c r="Z829" t="str">
        <f t="shared" si="533"/>
        <v/>
      </c>
      <c r="AA829" t="str">
        <f t="shared" si="534"/>
        <v/>
      </c>
      <c r="AB829" t="str">
        <f t="shared" si="535"/>
        <v/>
      </c>
      <c r="AC829" t="str">
        <f t="shared" si="536"/>
        <v/>
      </c>
      <c r="AD829" t="str">
        <f t="shared" si="537"/>
        <v/>
      </c>
      <c r="AE829" t="str">
        <f t="shared" si="538"/>
        <v/>
      </c>
      <c r="AF829" t="str">
        <f t="shared" si="539"/>
        <v/>
      </c>
      <c r="AG829" t="str">
        <f t="shared" si="540"/>
        <v/>
      </c>
      <c r="AH829" t="str">
        <f t="shared" si="541"/>
        <v/>
      </c>
      <c r="AI829" t="str">
        <f t="shared" si="542"/>
        <v/>
      </c>
      <c r="AJ829" t="str">
        <f t="shared" si="543"/>
        <v/>
      </c>
      <c r="AK829" t="str">
        <f t="shared" si="544"/>
        <v/>
      </c>
      <c r="AL829" t="str">
        <f t="shared" si="545"/>
        <v/>
      </c>
      <c r="AM829" t="str">
        <f t="shared" si="546"/>
        <v/>
      </c>
      <c r="AN829" t="str">
        <f t="shared" si="547"/>
        <v/>
      </c>
      <c r="AO829" t="str">
        <f t="shared" si="548"/>
        <v/>
      </c>
      <c r="AP829" t="str">
        <f t="shared" si="549"/>
        <v/>
      </c>
      <c r="AQ829" t="str">
        <f t="shared" si="550"/>
        <v/>
      </c>
      <c r="AR829" t="str">
        <f t="shared" si="551"/>
        <v/>
      </c>
      <c r="AS829" t="str">
        <f t="shared" si="552"/>
        <v/>
      </c>
      <c r="AT829" t="str">
        <f t="shared" si="553"/>
        <v/>
      </c>
      <c r="AU829" t="str">
        <f t="shared" si="554"/>
        <v/>
      </c>
      <c r="AV829" t="str">
        <f t="shared" si="555"/>
        <v/>
      </c>
      <c r="AW829" t="str">
        <f t="shared" si="556"/>
        <v/>
      </c>
      <c r="AX829" t="str">
        <f t="shared" si="557"/>
        <v/>
      </c>
      <c r="AY829" t="str">
        <f t="shared" si="558"/>
        <v/>
      </c>
      <c r="AZ829" t="str">
        <f>IF(OR($A829="",$A829&lt;&gt;Ficha!$C$4),"",COUNTIF($A$2:$A829,Ficha!$C$4))</f>
        <v/>
      </c>
    </row>
    <row r="830" spans="1:52">
      <c r="A830" s="7" t="str">
        <f>IF(INDEX(Banco!$A:$A,ROW())="","",INDEX(Banco!$A:$A,ROW()))</f>
        <v/>
      </c>
      <c r="B830" s="7" t="str">
        <f>IF(INDEX(Banco!$B:$B,ROW())="","",INDEX(Banco!$B:$B,ROW()))</f>
        <v/>
      </c>
      <c r="C830" s="7" t="str">
        <f>IF(INDEX(Banco!$C:$C,ROW())="","",INDEX(Banco!$C:$C,ROW()))</f>
        <v/>
      </c>
      <c r="D830" s="8" t="str">
        <f>IF(INDEX(Banco!$D:$D,ROW())="","",INDEX(Banco!$D:$D,ROW()))</f>
        <v/>
      </c>
      <c r="E830" s="8" t="str">
        <f>IF(INDEX(Banco!$E:$E,ROW())="","",INDEX(Banco!$E:$E,ROW()))</f>
        <v/>
      </c>
      <c r="F830" s="9" t="str">
        <f>IF(INDEX(Banco!$F:$F,ROW())="","",INDEX(Banco!$F:$F,ROW()))</f>
        <v/>
      </c>
      <c r="G830" s="9" t="str">
        <f>IF(INDEX(Banco!$G:$G,ROW())="","",INDEX(Banco!$G:$G,ROW()))</f>
        <v/>
      </c>
      <c r="H830" s="7" t="str">
        <f>IF(INDEX(Banco!$H:$H,ROW())="","",INDEX(Banco!$H:$H,ROW()))</f>
        <v/>
      </c>
      <c r="I830" t="str">
        <f t="shared" si="516"/>
        <v/>
      </c>
      <c r="J830" s="10" t="str">
        <f t="shared" si="517"/>
        <v/>
      </c>
      <c r="K830" s="11" t="str">
        <f t="shared" si="518"/>
        <v>—</v>
      </c>
      <c r="L830" t="str">
        <f t="shared" si="519"/>
        <v/>
      </c>
      <c r="M830" s="11" t="str">
        <f t="shared" si="520"/>
        <v>—</v>
      </c>
      <c r="N830" t="str">
        <f t="shared" si="521"/>
        <v/>
      </c>
      <c r="O830" s="11" t="str">
        <f t="shared" si="522"/>
        <v>—</v>
      </c>
      <c r="P830" t="str">
        <f t="shared" si="523"/>
        <v/>
      </c>
      <c r="Q830" s="11" t="str">
        <f t="shared" si="524"/>
        <v>—</v>
      </c>
      <c r="R830" t="str">
        <f t="shared" si="525"/>
        <v/>
      </c>
      <c r="S830" t="str">
        <f t="shared" si="526"/>
        <v/>
      </c>
      <c r="T830" t="str">
        <f t="shared" si="527"/>
        <v/>
      </c>
      <c r="U830" t="str">
        <f t="shared" si="528"/>
        <v/>
      </c>
      <c r="V830" t="str">
        <f t="shared" si="529"/>
        <v/>
      </c>
      <c r="W830" t="str">
        <f t="shared" si="530"/>
        <v/>
      </c>
      <c r="X830" t="str">
        <f t="shared" si="531"/>
        <v/>
      </c>
      <c r="Y830" t="str">
        <f t="shared" si="532"/>
        <v/>
      </c>
      <c r="Z830" t="str">
        <f t="shared" si="533"/>
        <v/>
      </c>
      <c r="AA830" t="str">
        <f t="shared" si="534"/>
        <v/>
      </c>
      <c r="AB830" t="str">
        <f t="shared" si="535"/>
        <v/>
      </c>
      <c r="AC830" t="str">
        <f t="shared" si="536"/>
        <v/>
      </c>
      <c r="AD830" t="str">
        <f t="shared" si="537"/>
        <v/>
      </c>
      <c r="AE830" t="str">
        <f t="shared" si="538"/>
        <v/>
      </c>
      <c r="AF830" t="str">
        <f t="shared" si="539"/>
        <v/>
      </c>
      <c r="AG830" t="str">
        <f t="shared" si="540"/>
        <v/>
      </c>
      <c r="AH830" t="str">
        <f t="shared" si="541"/>
        <v/>
      </c>
      <c r="AI830" t="str">
        <f t="shared" si="542"/>
        <v/>
      </c>
      <c r="AJ830" t="str">
        <f t="shared" si="543"/>
        <v/>
      </c>
      <c r="AK830" t="str">
        <f t="shared" si="544"/>
        <v/>
      </c>
      <c r="AL830" t="str">
        <f t="shared" si="545"/>
        <v/>
      </c>
      <c r="AM830" t="str">
        <f t="shared" si="546"/>
        <v/>
      </c>
      <c r="AN830" t="str">
        <f t="shared" si="547"/>
        <v/>
      </c>
      <c r="AO830" t="str">
        <f t="shared" si="548"/>
        <v/>
      </c>
      <c r="AP830" t="str">
        <f t="shared" si="549"/>
        <v/>
      </c>
      <c r="AQ830" t="str">
        <f t="shared" si="550"/>
        <v/>
      </c>
      <c r="AR830" t="str">
        <f t="shared" si="551"/>
        <v/>
      </c>
      <c r="AS830" t="str">
        <f t="shared" si="552"/>
        <v/>
      </c>
      <c r="AT830" t="str">
        <f t="shared" si="553"/>
        <v/>
      </c>
      <c r="AU830" t="str">
        <f t="shared" si="554"/>
        <v/>
      </c>
      <c r="AV830" t="str">
        <f t="shared" si="555"/>
        <v/>
      </c>
      <c r="AW830" t="str">
        <f t="shared" si="556"/>
        <v/>
      </c>
      <c r="AX830" t="str">
        <f t="shared" si="557"/>
        <v/>
      </c>
      <c r="AY830" t="str">
        <f t="shared" si="558"/>
        <v/>
      </c>
      <c r="AZ830" t="str">
        <f>IF(OR($A830="",$A830&lt;&gt;Ficha!$C$4),"",COUNTIF($A$2:$A830,Ficha!$C$4))</f>
        <v/>
      </c>
    </row>
    <row r="831" spans="1:52">
      <c r="A831" s="7" t="str">
        <f>IF(INDEX(Banco!$A:$A,ROW())="","",INDEX(Banco!$A:$A,ROW()))</f>
        <v/>
      </c>
      <c r="B831" s="7" t="str">
        <f>IF(INDEX(Banco!$B:$B,ROW())="","",INDEX(Banco!$B:$B,ROW()))</f>
        <v/>
      </c>
      <c r="C831" s="7" t="str">
        <f>IF(INDEX(Banco!$C:$C,ROW())="","",INDEX(Banco!$C:$C,ROW()))</f>
        <v/>
      </c>
      <c r="D831" s="8" t="str">
        <f>IF(INDEX(Banco!$D:$D,ROW())="","",INDEX(Banco!$D:$D,ROW()))</f>
        <v/>
      </c>
      <c r="E831" s="8" t="str">
        <f>IF(INDEX(Banco!$E:$E,ROW())="","",INDEX(Banco!$E:$E,ROW()))</f>
        <v/>
      </c>
      <c r="F831" s="9" t="str">
        <f>IF(INDEX(Banco!$F:$F,ROW())="","",INDEX(Banco!$F:$F,ROW()))</f>
        <v/>
      </c>
      <c r="G831" s="9" t="str">
        <f>IF(INDEX(Banco!$G:$G,ROW())="","",INDEX(Banco!$G:$G,ROW()))</f>
        <v/>
      </c>
      <c r="H831" s="7" t="str">
        <f>IF(INDEX(Banco!$H:$H,ROW())="","",INDEX(Banco!$H:$H,ROW()))</f>
        <v/>
      </c>
      <c r="I831" t="str">
        <f t="shared" si="516"/>
        <v/>
      </c>
      <c r="J831" s="10" t="str">
        <f t="shared" si="517"/>
        <v/>
      </c>
      <c r="K831" s="11" t="str">
        <f t="shared" si="518"/>
        <v>—</v>
      </c>
      <c r="L831" t="str">
        <f t="shared" si="519"/>
        <v/>
      </c>
      <c r="M831" s="11" t="str">
        <f t="shared" si="520"/>
        <v>—</v>
      </c>
      <c r="N831" t="str">
        <f t="shared" si="521"/>
        <v/>
      </c>
      <c r="O831" s="11" t="str">
        <f t="shared" si="522"/>
        <v>—</v>
      </c>
      <c r="P831" t="str">
        <f t="shared" si="523"/>
        <v/>
      </c>
      <c r="Q831" s="11" t="str">
        <f t="shared" si="524"/>
        <v>—</v>
      </c>
      <c r="R831" t="str">
        <f t="shared" si="525"/>
        <v/>
      </c>
      <c r="S831" t="str">
        <f t="shared" si="526"/>
        <v/>
      </c>
      <c r="T831" t="str">
        <f t="shared" si="527"/>
        <v/>
      </c>
      <c r="U831" t="str">
        <f t="shared" si="528"/>
        <v/>
      </c>
      <c r="V831" t="str">
        <f t="shared" si="529"/>
        <v/>
      </c>
      <c r="W831" t="str">
        <f t="shared" si="530"/>
        <v/>
      </c>
      <c r="X831" t="str">
        <f t="shared" si="531"/>
        <v/>
      </c>
      <c r="Y831" t="str">
        <f t="shared" si="532"/>
        <v/>
      </c>
      <c r="Z831" t="str">
        <f t="shared" si="533"/>
        <v/>
      </c>
      <c r="AA831" t="str">
        <f t="shared" si="534"/>
        <v/>
      </c>
      <c r="AB831" t="str">
        <f t="shared" si="535"/>
        <v/>
      </c>
      <c r="AC831" t="str">
        <f t="shared" si="536"/>
        <v/>
      </c>
      <c r="AD831" t="str">
        <f t="shared" si="537"/>
        <v/>
      </c>
      <c r="AE831" t="str">
        <f t="shared" si="538"/>
        <v/>
      </c>
      <c r="AF831" t="str">
        <f t="shared" si="539"/>
        <v/>
      </c>
      <c r="AG831" t="str">
        <f t="shared" si="540"/>
        <v/>
      </c>
      <c r="AH831" t="str">
        <f t="shared" si="541"/>
        <v/>
      </c>
      <c r="AI831" t="str">
        <f t="shared" si="542"/>
        <v/>
      </c>
      <c r="AJ831" t="str">
        <f t="shared" si="543"/>
        <v/>
      </c>
      <c r="AK831" t="str">
        <f t="shared" si="544"/>
        <v/>
      </c>
      <c r="AL831" t="str">
        <f t="shared" si="545"/>
        <v/>
      </c>
      <c r="AM831" t="str">
        <f t="shared" si="546"/>
        <v/>
      </c>
      <c r="AN831" t="str">
        <f t="shared" si="547"/>
        <v/>
      </c>
      <c r="AO831" t="str">
        <f t="shared" si="548"/>
        <v/>
      </c>
      <c r="AP831" t="str">
        <f t="shared" si="549"/>
        <v/>
      </c>
      <c r="AQ831" t="str">
        <f t="shared" si="550"/>
        <v/>
      </c>
      <c r="AR831" t="str">
        <f t="shared" si="551"/>
        <v/>
      </c>
      <c r="AS831" t="str">
        <f t="shared" si="552"/>
        <v/>
      </c>
      <c r="AT831" t="str">
        <f t="shared" si="553"/>
        <v/>
      </c>
      <c r="AU831" t="str">
        <f t="shared" si="554"/>
        <v/>
      </c>
      <c r="AV831" t="str">
        <f t="shared" si="555"/>
        <v/>
      </c>
      <c r="AW831" t="str">
        <f t="shared" si="556"/>
        <v/>
      </c>
      <c r="AX831" t="str">
        <f t="shared" si="557"/>
        <v/>
      </c>
      <c r="AY831" t="str">
        <f t="shared" si="558"/>
        <v/>
      </c>
      <c r="AZ831" t="str">
        <f>IF(OR($A831="",$A831&lt;&gt;Ficha!$C$4),"",COUNTIF($A$2:$A831,Ficha!$C$4))</f>
        <v/>
      </c>
    </row>
    <row r="832" spans="1:52">
      <c r="A832" s="7" t="str">
        <f>IF(INDEX(Banco!$A:$A,ROW())="","",INDEX(Banco!$A:$A,ROW()))</f>
        <v/>
      </c>
      <c r="B832" s="7" t="str">
        <f>IF(INDEX(Banco!$B:$B,ROW())="","",INDEX(Banco!$B:$B,ROW()))</f>
        <v/>
      </c>
      <c r="C832" s="7" t="str">
        <f>IF(INDEX(Banco!$C:$C,ROW())="","",INDEX(Banco!$C:$C,ROW()))</f>
        <v/>
      </c>
      <c r="D832" s="8" t="str">
        <f>IF(INDEX(Banco!$D:$D,ROW())="","",INDEX(Banco!$D:$D,ROW()))</f>
        <v/>
      </c>
      <c r="E832" s="8" t="str">
        <f>IF(INDEX(Banco!$E:$E,ROW())="","",INDEX(Banco!$E:$E,ROW()))</f>
        <v/>
      </c>
      <c r="F832" s="9" t="str">
        <f>IF(INDEX(Banco!$F:$F,ROW())="","",INDEX(Banco!$F:$F,ROW()))</f>
        <v/>
      </c>
      <c r="G832" s="9" t="str">
        <f>IF(INDEX(Banco!$G:$G,ROW())="","",INDEX(Banco!$G:$G,ROW()))</f>
        <v/>
      </c>
      <c r="H832" s="7" t="str">
        <f>IF(INDEX(Banco!$H:$H,ROW())="","",INDEX(Banco!$H:$H,ROW()))</f>
        <v/>
      </c>
      <c r="I832" t="str">
        <f t="shared" si="516"/>
        <v/>
      </c>
      <c r="J832" s="10" t="str">
        <f t="shared" si="517"/>
        <v/>
      </c>
      <c r="K832" s="11" t="str">
        <f t="shared" si="518"/>
        <v>—</v>
      </c>
      <c r="L832" t="str">
        <f t="shared" si="519"/>
        <v/>
      </c>
      <c r="M832" s="11" t="str">
        <f t="shared" si="520"/>
        <v>—</v>
      </c>
      <c r="N832" t="str">
        <f t="shared" si="521"/>
        <v/>
      </c>
      <c r="O832" s="11" t="str">
        <f t="shared" si="522"/>
        <v>—</v>
      </c>
      <c r="P832" t="str">
        <f t="shared" si="523"/>
        <v/>
      </c>
      <c r="Q832" s="11" t="str">
        <f t="shared" si="524"/>
        <v>—</v>
      </c>
      <c r="R832" t="str">
        <f t="shared" si="525"/>
        <v/>
      </c>
      <c r="S832" t="str">
        <f t="shared" si="526"/>
        <v/>
      </c>
      <c r="T832" t="str">
        <f t="shared" si="527"/>
        <v/>
      </c>
      <c r="U832" t="str">
        <f t="shared" si="528"/>
        <v/>
      </c>
      <c r="V832" t="str">
        <f t="shared" si="529"/>
        <v/>
      </c>
      <c r="W832" t="str">
        <f t="shared" si="530"/>
        <v/>
      </c>
      <c r="X832" t="str">
        <f t="shared" si="531"/>
        <v/>
      </c>
      <c r="Y832" t="str">
        <f t="shared" si="532"/>
        <v/>
      </c>
      <c r="Z832" t="str">
        <f t="shared" si="533"/>
        <v/>
      </c>
      <c r="AA832" t="str">
        <f t="shared" si="534"/>
        <v/>
      </c>
      <c r="AB832" t="str">
        <f t="shared" si="535"/>
        <v/>
      </c>
      <c r="AC832" t="str">
        <f t="shared" si="536"/>
        <v/>
      </c>
      <c r="AD832" t="str">
        <f t="shared" si="537"/>
        <v/>
      </c>
      <c r="AE832" t="str">
        <f t="shared" si="538"/>
        <v/>
      </c>
      <c r="AF832" t="str">
        <f t="shared" si="539"/>
        <v/>
      </c>
      <c r="AG832" t="str">
        <f t="shared" si="540"/>
        <v/>
      </c>
      <c r="AH832" t="str">
        <f t="shared" si="541"/>
        <v/>
      </c>
      <c r="AI832" t="str">
        <f t="shared" si="542"/>
        <v/>
      </c>
      <c r="AJ832" t="str">
        <f t="shared" si="543"/>
        <v/>
      </c>
      <c r="AK832" t="str">
        <f t="shared" si="544"/>
        <v/>
      </c>
      <c r="AL832" t="str">
        <f t="shared" si="545"/>
        <v/>
      </c>
      <c r="AM832" t="str">
        <f t="shared" si="546"/>
        <v/>
      </c>
      <c r="AN832" t="str">
        <f t="shared" si="547"/>
        <v/>
      </c>
      <c r="AO832" t="str">
        <f t="shared" si="548"/>
        <v/>
      </c>
      <c r="AP832" t="str">
        <f t="shared" si="549"/>
        <v/>
      </c>
      <c r="AQ832" t="str">
        <f t="shared" si="550"/>
        <v/>
      </c>
      <c r="AR832" t="str">
        <f t="shared" si="551"/>
        <v/>
      </c>
      <c r="AS832" t="str">
        <f t="shared" si="552"/>
        <v/>
      </c>
      <c r="AT832" t="str">
        <f t="shared" si="553"/>
        <v/>
      </c>
      <c r="AU832" t="str">
        <f t="shared" si="554"/>
        <v/>
      </c>
      <c r="AV832" t="str">
        <f t="shared" si="555"/>
        <v/>
      </c>
      <c r="AW832" t="str">
        <f t="shared" si="556"/>
        <v/>
      </c>
      <c r="AX832" t="str">
        <f t="shared" si="557"/>
        <v/>
      </c>
      <c r="AY832" t="str">
        <f t="shared" si="558"/>
        <v/>
      </c>
      <c r="AZ832" t="str">
        <f>IF(OR($A832="",$A832&lt;&gt;Ficha!$C$4),"",COUNTIF($A$2:$A832,Ficha!$C$4))</f>
        <v/>
      </c>
    </row>
    <row r="833" spans="1:52">
      <c r="A833" s="7" t="str">
        <f>IF(INDEX(Banco!$A:$A,ROW())="","",INDEX(Banco!$A:$A,ROW()))</f>
        <v/>
      </c>
      <c r="B833" s="7" t="str">
        <f>IF(INDEX(Banco!$B:$B,ROW())="","",INDEX(Banco!$B:$B,ROW()))</f>
        <v/>
      </c>
      <c r="C833" s="7" t="str">
        <f>IF(INDEX(Banco!$C:$C,ROW())="","",INDEX(Banco!$C:$C,ROW()))</f>
        <v/>
      </c>
      <c r="D833" s="8" t="str">
        <f>IF(INDEX(Banco!$D:$D,ROW())="","",INDEX(Banco!$D:$D,ROW()))</f>
        <v/>
      </c>
      <c r="E833" s="8" t="str">
        <f>IF(INDEX(Banco!$E:$E,ROW())="","",INDEX(Banco!$E:$E,ROW()))</f>
        <v/>
      </c>
      <c r="F833" s="9" t="str">
        <f>IF(INDEX(Banco!$F:$F,ROW())="","",INDEX(Banco!$F:$F,ROW()))</f>
        <v/>
      </c>
      <c r="G833" s="9" t="str">
        <f>IF(INDEX(Banco!$G:$G,ROW())="","",INDEX(Banco!$G:$G,ROW()))</f>
        <v/>
      </c>
      <c r="H833" s="7" t="str">
        <f>IF(INDEX(Banco!$H:$H,ROW())="","",INDEX(Banco!$H:$H,ROW()))</f>
        <v/>
      </c>
      <c r="I833" t="str">
        <f t="shared" si="516"/>
        <v/>
      </c>
      <c r="J833" s="10" t="str">
        <f t="shared" si="517"/>
        <v/>
      </c>
      <c r="K833" s="11" t="str">
        <f t="shared" si="518"/>
        <v>—</v>
      </c>
      <c r="L833" t="str">
        <f t="shared" si="519"/>
        <v/>
      </c>
      <c r="M833" s="11" t="str">
        <f t="shared" si="520"/>
        <v>—</v>
      </c>
      <c r="N833" t="str">
        <f t="shared" si="521"/>
        <v/>
      </c>
      <c r="O833" s="11" t="str">
        <f t="shared" si="522"/>
        <v>—</v>
      </c>
      <c r="P833" t="str">
        <f t="shared" si="523"/>
        <v/>
      </c>
      <c r="Q833" s="11" t="str">
        <f t="shared" si="524"/>
        <v>—</v>
      </c>
      <c r="R833" t="str">
        <f t="shared" si="525"/>
        <v/>
      </c>
      <c r="S833" t="str">
        <f t="shared" si="526"/>
        <v/>
      </c>
      <c r="T833" t="str">
        <f t="shared" si="527"/>
        <v/>
      </c>
      <c r="U833" t="str">
        <f t="shared" si="528"/>
        <v/>
      </c>
      <c r="V833" t="str">
        <f t="shared" si="529"/>
        <v/>
      </c>
      <c r="W833" t="str">
        <f t="shared" si="530"/>
        <v/>
      </c>
      <c r="X833" t="str">
        <f t="shared" si="531"/>
        <v/>
      </c>
      <c r="Y833" t="str">
        <f t="shared" si="532"/>
        <v/>
      </c>
      <c r="Z833" t="str">
        <f t="shared" si="533"/>
        <v/>
      </c>
      <c r="AA833" t="str">
        <f t="shared" si="534"/>
        <v/>
      </c>
      <c r="AB833" t="str">
        <f t="shared" si="535"/>
        <v/>
      </c>
      <c r="AC833" t="str">
        <f t="shared" si="536"/>
        <v/>
      </c>
      <c r="AD833" t="str">
        <f t="shared" si="537"/>
        <v/>
      </c>
      <c r="AE833" t="str">
        <f t="shared" si="538"/>
        <v/>
      </c>
      <c r="AF833" t="str">
        <f t="shared" si="539"/>
        <v/>
      </c>
      <c r="AG833" t="str">
        <f t="shared" si="540"/>
        <v/>
      </c>
      <c r="AH833" t="str">
        <f t="shared" si="541"/>
        <v/>
      </c>
      <c r="AI833" t="str">
        <f t="shared" si="542"/>
        <v/>
      </c>
      <c r="AJ833" t="str">
        <f t="shared" si="543"/>
        <v/>
      </c>
      <c r="AK833" t="str">
        <f t="shared" si="544"/>
        <v/>
      </c>
      <c r="AL833" t="str">
        <f t="shared" si="545"/>
        <v/>
      </c>
      <c r="AM833" t="str">
        <f t="shared" si="546"/>
        <v/>
      </c>
      <c r="AN833" t="str">
        <f t="shared" si="547"/>
        <v/>
      </c>
      <c r="AO833" t="str">
        <f t="shared" si="548"/>
        <v/>
      </c>
      <c r="AP833" t="str">
        <f t="shared" si="549"/>
        <v/>
      </c>
      <c r="AQ833" t="str">
        <f t="shared" si="550"/>
        <v/>
      </c>
      <c r="AR833" t="str">
        <f t="shared" si="551"/>
        <v/>
      </c>
      <c r="AS833" t="str">
        <f t="shared" si="552"/>
        <v/>
      </c>
      <c r="AT833" t="str">
        <f t="shared" si="553"/>
        <v/>
      </c>
      <c r="AU833" t="str">
        <f t="shared" si="554"/>
        <v/>
      </c>
      <c r="AV833" t="str">
        <f t="shared" si="555"/>
        <v/>
      </c>
      <c r="AW833" t="str">
        <f t="shared" si="556"/>
        <v/>
      </c>
      <c r="AX833" t="str">
        <f t="shared" si="557"/>
        <v/>
      </c>
      <c r="AY833" t="str">
        <f t="shared" si="558"/>
        <v/>
      </c>
      <c r="AZ833" t="str">
        <f>IF(OR($A833="",$A833&lt;&gt;Ficha!$C$4),"",COUNTIF($A$2:$A833,Ficha!$C$4))</f>
        <v/>
      </c>
    </row>
    <row r="834" spans="1:52">
      <c r="A834" s="7" t="str">
        <f>IF(INDEX(Banco!$A:$A,ROW())="","",INDEX(Banco!$A:$A,ROW()))</f>
        <v/>
      </c>
      <c r="B834" s="7" t="str">
        <f>IF(INDEX(Banco!$B:$B,ROW())="","",INDEX(Banco!$B:$B,ROW()))</f>
        <v/>
      </c>
      <c r="C834" s="7" t="str">
        <f>IF(INDEX(Banco!$C:$C,ROW())="","",INDEX(Banco!$C:$C,ROW()))</f>
        <v/>
      </c>
      <c r="D834" s="8" t="str">
        <f>IF(INDEX(Banco!$D:$D,ROW())="","",INDEX(Banco!$D:$D,ROW()))</f>
        <v/>
      </c>
      <c r="E834" s="8" t="str">
        <f>IF(INDEX(Banco!$E:$E,ROW())="","",INDEX(Banco!$E:$E,ROW()))</f>
        <v/>
      </c>
      <c r="F834" s="9" t="str">
        <f>IF(INDEX(Banco!$F:$F,ROW())="","",INDEX(Banco!$F:$F,ROW()))</f>
        <v/>
      </c>
      <c r="G834" s="9" t="str">
        <f>IF(INDEX(Banco!$G:$G,ROW())="","",INDEX(Banco!$G:$G,ROW()))</f>
        <v/>
      </c>
      <c r="H834" s="7" t="str">
        <f>IF(INDEX(Banco!$H:$H,ROW())="","",INDEX(Banco!$H:$H,ROW()))</f>
        <v/>
      </c>
      <c r="I834" t="str">
        <f t="shared" ref="I834:I897" si="559">IF($T834="","",INT($T834/12)&amp;"a "&amp;MOD($T834,12)&amp;"m")</f>
        <v/>
      </c>
      <c r="J834" s="10" t="str">
        <f t="shared" ref="J834:J897" si="560">IF(OR($F834="",$G834=""),"",ROUND($F834/($G834/100)^2,2))</f>
        <v/>
      </c>
      <c r="K834" s="11" t="str">
        <f t="shared" ref="K834:K897" si="561">IF(OR($S834="",$J834="",$T834="",$T834&lt;0,$T834&gt;228,$Y834=""),"—",ROUND(IF(ABS($AB834)&lt;=3,$AB834,IF($AB834&gt;3,3+($J834-$AD834)/($AD834-$AC834),-3+($J834-$AF834)/($AE834-$AF834))),2))</f>
        <v>—</v>
      </c>
      <c r="L834" t="str">
        <f t="shared" ref="L834:L897" si="562">IF(OR($K834="",$K834="—"),"",IF($T834&lt;=60,IF($K834&lt;-3,"Magreza acentuada",IF($K834&lt;-2,"Magreza",IF($K834&lt;=1,"Eutrofia",IF($K834&lt;=2,"Risco de sobrepeso",IF($K834&lt;=3,"Sobrepeso","Obesidade"))))),IF($K834&lt;-3,"Magreza acentuada",IF($K834&lt;-2,"Magreza",IF($K834&lt;=1,"Eutrofia",IF($K834&lt;=2,"Sobrepeso",IF($K834&lt;=3,"Obesidade","Obesidade grave")))))))</f>
        <v/>
      </c>
      <c r="M834" s="11" t="str">
        <f t="shared" ref="M834:M897" si="563">IF(OR($S834="",$V834="",$T834="",$T834&lt;0,$T834&gt;228,$AG834=""),"—",ROUND(IF($AG834=0,LN($V834/$AH834)/$AI834,((($V834/$AH834)^$AG834)-1)/($AG834*$AI834)),2))</f>
        <v>—</v>
      </c>
      <c r="N834" t="str">
        <f t="shared" ref="N834:N897" si="564">IF(OR($M834="",$M834="—"),"",IF($M834&lt;-3,"Muito baixa",IF($M834&lt;-2,"Baixa","Adequada")))</f>
        <v/>
      </c>
      <c r="O834" s="11" t="str">
        <f t="shared" ref="O834:O897" si="565">IF(OR($S834="",$F834="",$T834="",$T834&lt;0,$T834&gt;120,$AJ834=""),"—",ROUND(IF(ABS($AM834)&lt;=3,$AM834,IF($AM834&gt;3,3+($F834-$AO834)/($AO834-$AN834),-3+($F834-$AQ834)/($AP834-$AQ834))),2))</f>
        <v>—</v>
      </c>
      <c r="P834" t="str">
        <f t="shared" ref="P834:P897" si="566">IF(OR($O834="",$O834="—"),"",IF($O834&lt;-3,"Muito baixo",IF($O834&lt;-2,"Baixo",IF($O834&lt;=2,"Adequado","Elevado"))))</f>
        <v/>
      </c>
      <c r="Q834" s="11" t="str">
        <f t="shared" ref="Q834:Q897" si="567">IF(OR($S834="",$F834="",$T834="",$T834&lt;0,$T834&gt;60,$AR834=""),"—",ROUND(IF(ABS($AU834)&lt;=3,$AU834,IF($AU834&gt;3,3+($F834-$AW834)/($AW834-$AV834),-3+($F834-$AY834)/($AX834-$AY834))),2))</f>
        <v>—</v>
      </c>
      <c r="R834" t="str">
        <f t="shared" ref="R834:R897" si="568">IF(OR($Q834="",$Q834="—"),"",IF($Q834&lt;-3,"Magreza acentuada",IF($Q834&lt;-2,"Magreza",IF($Q834&lt;=1,"Eutrofia",IF($Q834&lt;=2,"Risco de sobrepeso",IF($Q834&lt;=3,"Sobrepeso","Obesidade"))))))</f>
        <v/>
      </c>
      <c r="S834" t="str">
        <f t="shared" ref="S834:S897" si="569">IF($C834="","",IF(UPPER(LEFT($C834,1))="M",1,IF(UPPER(LEFT($C834,1))="F",2,"")))</f>
        <v/>
      </c>
      <c r="T834" t="str">
        <f t="shared" ref="T834:T897" si="570">IF(OR($D834="",$E834=""),"",DATEDIF($D834,$E834,"m"))</f>
        <v/>
      </c>
      <c r="U834" t="str">
        <f t="shared" ref="U834:U897" si="571">IF(OR($D834="",$E834=""),"",$E834-$D834)</f>
        <v/>
      </c>
      <c r="V834" t="str">
        <f t="shared" ref="V834:V897" si="572">IF(OR($G834="",$T834=""),"",IF($T834&lt;24,IF(LEFT(LOWER($H834),4)="em p",$G834+0.7,$G834),IF(LEFT(LOWER($H834),4)="deit",$G834-0.7,$G834)))</f>
        <v/>
      </c>
      <c r="W834" t="str">
        <f t="shared" ref="W834:W897" si="573">IF(OR($S834="",$T834=""),"",$S834*1000000+IF($T834&lt;=60,$U834,$T834))</f>
        <v/>
      </c>
      <c r="X834" t="str">
        <f t="shared" ref="X834:X897" si="574">IF(OR($S834="",$V834="",$T834&gt;60,$T834=""),"",$S834*1000000+ROUND($V834*10,0))</f>
        <v/>
      </c>
      <c r="Y834" t="str">
        <f t="shared" ref="Y834:Y897" si="575">IF($W834="","",IFERROR(INDEX(IF($T834&lt;=60,imc05_l,imc519_l),MATCH($W834,IF($T834&lt;=60,imc05_k,imc519_k),1)),""))</f>
        <v/>
      </c>
      <c r="Z834" t="str">
        <f t="shared" ref="Z834:Z897" si="576">IF($W834="","",IFERROR(INDEX(IF($T834&lt;=60,imc05_m,imc519_m),MATCH($W834,IF($T834&lt;=60,imc05_k,imc519_k),1)),""))</f>
        <v/>
      </c>
      <c r="AA834" t="str">
        <f t="shared" ref="AA834:AA897" si="577">IF($W834="","",IFERROR(INDEX(IF($T834&lt;=60,imc05_s,imc519_s),MATCH($W834,IF($T834&lt;=60,imc05_k,imc519_k),1)),""))</f>
        <v/>
      </c>
      <c r="AB834" t="str">
        <f t="shared" ref="AB834:AB897" si="578">IF($Y834="","",IF($Y834=0,LN($J834/$Z834)/$AA834,((($J834/$Z834)^$Y834)-1)/($Y834*$AA834)))</f>
        <v/>
      </c>
      <c r="AC834" t="str">
        <f t="shared" ref="AC834:AC897" si="579">IF($Y834="","",IF($Y834=0,$Z834*EXP($AA834*2),$Z834*(1+$Y834*$AA834*2)^(1/$Y834)))</f>
        <v/>
      </c>
      <c r="AD834" t="str">
        <f t="shared" ref="AD834:AD897" si="580">IF($Y834="","",IF($Y834=0,$Z834*EXP($AA834*3),$Z834*(1+$Y834*$AA834*3)^(1/$Y834)))</f>
        <v/>
      </c>
      <c r="AE834" t="str">
        <f t="shared" ref="AE834:AE897" si="581">IF($Y834="","",IF($Y834=0,$Z834*EXP($AA834*-2),$Z834*(1+$Y834*$AA834*-2)^(1/$Y834)))</f>
        <v/>
      </c>
      <c r="AF834" t="str">
        <f t="shared" ref="AF834:AF897" si="582">IF($Y834="","",IF($Y834=0,$Z834*EXP($AA834*-3),$Z834*(1+$Y834*$AA834*-3)^(1/$Y834)))</f>
        <v/>
      </c>
      <c r="AG834" t="str">
        <f t="shared" ref="AG834:AG897" si="583">IF($W834="","",IFERROR(INDEX(IF($T834&lt;=60,est05_l,est519_l),MATCH($W834,IF($T834&lt;=60,est05_k,est519_k),1)),""))</f>
        <v/>
      </c>
      <c r="AH834" t="str">
        <f t="shared" ref="AH834:AH897" si="584">IF($W834="","",IFERROR(INDEX(IF($T834&lt;=60,est05_m,est519_m),MATCH($W834,IF($T834&lt;=60,est05_k,est519_k),1)),""))</f>
        <v/>
      </c>
      <c r="AI834" t="str">
        <f t="shared" ref="AI834:AI897" si="585">IF($W834="","",IFERROR(INDEX(IF($T834&lt;=60,est05_s,est519_s),MATCH($W834,IF($T834&lt;=60,est05_k,est519_k),1)),""))</f>
        <v/>
      </c>
      <c r="AJ834" t="str">
        <f t="shared" ref="AJ834:AJ897" si="586">IF($W834="","",IFERROR(INDEX(IF($T834&lt;=60,peso05_l,peso510_l),MATCH($W834,IF($T834&lt;=60,peso05_k,peso510_k),1)),""))</f>
        <v/>
      </c>
      <c r="AK834" t="str">
        <f t="shared" ref="AK834:AK897" si="587">IF($W834="","",IFERROR(INDEX(IF($T834&lt;=60,peso05_m,peso510_m),MATCH($W834,IF($T834&lt;=60,peso05_k,peso510_k),1)),""))</f>
        <v/>
      </c>
      <c r="AL834" t="str">
        <f t="shared" ref="AL834:AL897" si="588">IF($W834="","",IFERROR(INDEX(IF($T834&lt;=60,peso05_s,peso510_s),MATCH($W834,IF($T834&lt;=60,peso05_k,peso510_k),1)),""))</f>
        <v/>
      </c>
      <c r="AM834" t="str">
        <f t="shared" ref="AM834:AM897" si="589">IF($AJ834="","",IF($AJ834=0,LN($F834/$AK834)/$AL834,((($F834/$AK834)^$AJ834)-1)/($AJ834*$AL834)))</f>
        <v/>
      </c>
      <c r="AN834" t="str">
        <f t="shared" ref="AN834:AN897" si="590">IF($AJ834="","",IF($AJ834=0,$AK834*EXP($AL834*2),$AK834*(1+$AJ834*$AL834*2)^(1/$AJ834)))</f>
        <v/>
      </c>
      <c r="AO834" t="str">
        <f t="shared" ref="AO834:AO897" si="591">IF($AJ834="","",IF($AJ834=0,$AK834*EXP($AL834*3),$AK834*(1+$AJ834*$AL834*3)^(1/$AJ834)))</f>
        <v/>
      </c>
      <c r="AP834" t="str">
        <f t="shared" ref="AP834:AP897" si="592">IF($AJ834="","",IF($AJ834=0,$AK834*EXP($AL834*-2),$AK834*(1+$AJ834*$AL834*-2)^(1/$AJ834)))</f>
        <v/>
      </c>
      <c r="AQ834" t="str">
        <f t="shared" ref="AQ834:AQ897" si="593">IF($AJ834="","",IF($AJ834=0,$AK834*EXP($AL834*-3),$AK834*(1+$AJ834*$AL834*-3)^(1/$AJ834)))</f>
        <v/>
      </c>
      <c r="AR834" t="str">
        <f t="shared" ref="AR834:AR897" si="594">IF(OR($X834="",$T834&gt;60),"",IFERROR(INDEX(IF($T834&lt;24,pcomp_l,palt_l),MATCH($X834,IF($T834&lt;24,pcomp_k,palt_k),1)),""))</f>
        <v/>
      </c>
      <c r="AS834" t="str">
        <f t="shared" ref="AS834:AS897" si="595">IF(OR($X834="",$T834&gt;60),"",IFERROR(INDEX(IF($T834&lt;24,pcomp_m,palt_m),MATCH($X834,IF($T834&lt;24,pcomp_k,palt_k),1)),""))</f>
        <v/>
      </c>
      <c r="AT834" t="str">
        <f t="shared" ref="AT834:AT897" si="596">IF(OR($X834="",$T834&gt;60),"",IFERROR(INDEX(IF($T834&lt;24,pcomp_s,palt_s),MATCH($X834,IF($T834&lt;24,pcomp_k,palt_k),1)),""))</f>
        <v/>
      </c>
      <c r="AU834" t="str">
        <f t="shared" ref="AU834:AU897" si="597">IF($AR834="","",IF($AR834=0,LN($F834/$AS834)/$AT834,((($F834/$AS834)^$AR834)-1)/($AR834*$AT834)))</f>
        <v/>
      </c>
      <c r="AV834" t="str">
        <f t="shared" ref="AV834:AV897" si="598">IF($AR834="","",IF($AR834=0,$AS834*EXP($AT834*2),$AS834*(1+$AR834*$AT834*2)^(1/$AR834)))</f>
        <v/>
      </c>
      <c r="AW834" t="str">
        <f t="shared" ref="AW834:AW897" si="599">IF($AR834="","",IF($AR834=0,$AS834*EXP($AT834*3),$AS834*(1+$AR834*$AT834*3)^(1/$AR834)))</f>
        <v/>
      </c>
      <c r="AX834" t="str">
        <f t="shared" ref="AX834:AX897" si="600">IF($AR834="","",IF($AR834=0,$AS834*EXP($AT834*-2),$AS834*(1+$AR834*$AT834*-2)^(1/$AR834)))</f>
        <v/>
      </c>
      <c r="AY834" t="str">
        <f t="shared" ref="AY834:AY897" si="601">IF($AR834="","",IF($AR834=0,$AS834*EXP($AT834*-3),$AS834*(1+$AR834*$AT834*-3)^(1/$AR834)))</f>
        <v/>
      </c>
      <c r="AZ834" t="str">
        <f>IF(OR($A834="",$A834&lt;&gt;Ficha!$C$4),"",COUNTIF($A$2:$A834,Ficha!$C$4))</f>
        <v/>
      </c>
    </row>
    <row r="835" spans="1:52">
      <c r="A835" s="7" t="str">
        <f>IF(INDEX(Banco!$A:$A,ROW())="","",INDEX(Banco!$A:$A,ROW()))</f>
        <v/>
      </c>
      <c r="B835" s="7" t="str">
        <f>IF(INDEX(Banco!$B:$B,ROW())="","",INDEX(Banco!$B:$B,ROW()))</f>
        <v/>
      </c>
      <c r="C835" s="7" t="str">
        <f>IF(INDEX(Banco!$C:$C,ROW())="","",INDEX(Banco!$C:$C,ROW()))</f>
        <v/>
      </c>
      <c r="D835" s="8" t="str">
        <f>IF(INDEX(Banco!$D:$D,ROW())="","",INDEX(Banco!$D:$D,ROW()))</f>
        <v/>
      </c>
      <c r="E835" s="8" t="str">
        <f>IF(INDEX(Banco!$E:$E,ROW())="","",INDEX(Banco!$E:$E,ROW()))</f>
        <v/>
      </c>
      <c r="F835" s="9" t="str">
        <f>IF(INDEX(Banco!$F:$F,ROW())="","",INDEX(Banco!$F:$F,ROW()))</f>
        <v/>
      </c>
      <c r="G835" s="9" t="str">
        <f>IF(INDEX(Banco!$G:$G,ROW())="","",INDEX(Banco!$G:$G,ROW()))</f>
        <v/>
      </c>
      <c r="H835" s="7" t="str">
        <f>IF(INDEX(Banco!$H:$H,ROW())="","",INDEX(Banco!$H:$H,ROW()))</f>
        <v/>
      </c>
      <c r="I835" t="str">
        <f t="shared" si="559"/>
        <v/>
      </c>
      <c r="J835" s="10" t="str">
        <f t="shared" si="560"/>
        <v/>
      </c>
      <c r="K835" s="11" t="str">
        <f t="shared" si="561"/>
        <v>—</v>
      </c>
      <c r="L835" t="str">
        <f t="shared" si="562"/>
        <v/>
      </c>
      <c r="M835" s="11" t="str">
        <f t="shared" si="563"/>
        <v>—</v>
      </c>
      <c r="N835" t="str">
        <f t="shared" si="564"/>
        <v/>
      </c>
      <c r="O835" s="11" t="str">
        <f t="shared" si="565"/>
        <v>—</v>
      </c>
      <c r="P835" t="str">
        <f t="shared" si="566"/>
        <v/>
      </c>
      <c r="Q835" s="11" t="str">
        <f t="shared" si="567"/>
        <v>—</v>
      </c>
      <c r="R835" t="str">
        <f t="shared" si="568"/>
        <v/>
      </c>
      <c r="S835" t="str">
        <f t="shared" si="569"/>
        <v/>
      </c>
      <c r="T835" t="str">
        <f t="shared" si="570"/>
        <v/>
      </c>
      <c r="U835" t="str">
        <f t="shared" si="571"/>
        <v/>
      </c>
      <c r="V835" t="str">
        <f t="shared" si="572"/>
        <v/>
      </c>
      <c r="W835" t="str">
        <f t="shared" si="573"/>
        <v/>
      </c>
      <c r="X835" t="str">
        <f t="shared" si="574"/>
        <v/>
      </c>
      <c r="Y835" t="str">
        <f t="shared" si="575"/>
        <v/>
      </c>
      <c r="Z835" t="str">
        <f t="shared" si="576"/>
        <v/>
      </c>
      <c r="AA835" t="str">
        <f t="shared" si="577"/>
        <v/>
      </c>
      <c r="AB835" t="str">
        <f t="shared" si="578"/>
        <v/>
      </c>
      <c r="AC835" t="str">
        <f t="shared" si="579"/>
        <v/>
      </c>
      <c r="AD835" t="str">
        <f t="shared" si="580"/>
        <v/>
      </c>
      <c r="AE835" t="str">
        <f t="shared" si="581"/>
        <v/>
      </c>
      <c r="AF835" t="str">
        <f t="shared" si="582"/>
        <v/>
      </c>
      <c r="AG835" t="str">
        <f t="shared" si="583"/>
        <v/>
      </c>
      <c r="AH835" t="str">
        <f t="shared" si="584"/>
        <v/>
      </c>
      <c r="AI835" t="str">
        <f t="shared" si="585"/>
        <v/>
      </c>
      <c r="AJ835" t="str">
        <f t="shared" si="586"/>
        <v/>
      </c>
      <c r="AK835" t="str">
        <f t="shared" si="587"/>
        <v/>
      </c>
      <c r="AL835" t="str">
        <f t="shared" si="588"/>
        <v/>
      </c>
      <c r="AM835" t="str">
        <f t="shared" si="589"/>
        <v/>
      </c>
      <c r="AN835" t="str">
        <f t="shared" si="590"/>
        <v/>
      </c>
      <c r="AO835" t="str">
        <f t="shared" si="591"/>
        <v/>
      </c>
      <c r="AP835" t="str">
        <f t="shared" si="592"/>
        <v/>
      </c>
      <c r="AQ835" t="str">
        <f t="shared" si="593"/>
        <v/>
      </c>
      <c r="AR835" t="str">
        <f t="shared" si="594"/>
        <v/>
      </c>
      <c r="AS835" t="str">
        <f t="shared" si="595"/>
        <v/>
      </c>
      <c r="AT835" t="str">
        <f t="shared" si="596"/>
        <v/>
      </c>
      <c r="AU835" t="str">
        <f t="shared" si="597"/>
        <v/>
      </c>
      <c r="AV835" t="str">
        <f t="shared" si="598"/>
        <v/>
      </c>
      <c r="AW835" t="str">
        <f t="shared" si="599"/>
        <v/>
      </c>
      <c r="AX835" t="str">
        <f t="shared" si="600"/>
        <v/>
      </c>
      <c r="AY835" t="str">
        <f t="shared" si="601"/>
        <v/>
      </c>
      <c r="AZ835" t="str">
        <f>IF(OR($A835="",$A835&lt;&gt;Ficha!$C$4),"",COUNTIF($A$2:$A835,Ficha!$C$4))</f>
        <v/>
      </c>
    </row>
    <row r="836" spans="1:52">
      <c r="A836" s="7" t="str">
        <f>IF(INDEX(Banco!$A:$A,ROW())="","",INDEX(Banco!$A:$A,ROW()))</f>
        <v/>
      </c>
      <c r="B836" s="7" t="str">
        <f>IF(INDEX(Banco!$B:$B,ROW())="","",INDEX(Banco!$B:$B,ROW()))</f>
        <v/>
      </c>
      <c r="C836" s="7" t="str">
        <f>IF(INDEX(Banco!$C:$C,ROW())="","",INDEX(Banco!$C:$C,ROW()))</f>
        <v/>
      </c>
      <c r="D836" s="8" t="str">
        <f>IF(INDEX(Banco!$D:$D,ROW())="","",INDEX(Banco!$D:$D,ROW()))</f>
        <v/>
      </c>
      <c r="E836" s="8" t="str">
        <f>IF(INDEX(Banco!$E:$E,ROW())="","",INDEX(Banco!$E:$E,ROW()))</f>
        <v/>
      </c>
      <c r="F836" s="9" t="str">
        <f>IF(INDEX(Banco!$F:$F,ROW())="","",INDEX(Banco!$F:$F,ROW()))</f>
        <v/>
      </c>
      <c r="G836" s="9" t="str">
        <f>IF(INDEX(Banco!$G:$G,ROW())="","",INDEX(Banco!$G:$G,ROW()))</f>
        <v/>
      </c>
      <c r="H836" s="7" t="str">
        <f>IF(INDEX(Banco!$H:$H,ROW())="","",INDEX(Banco!$H:$H,ROW()))</f>
        <v/>
      </c>
      <c r="I836" t="str">
        <f t="shared" si="559"/>
        <v/>
      </c>
      <c r="J836" s="10" t="str">
        <f t="shared" si="560"/>
        <v/>
      </c>
      <c r="K836" s="11" t="str">
        <f t="shared" si="561"/>
        <v>—</v>
      </c>
      <c r="L836" t="str">
        <f t="shared" si="562"/>
        <v/>
      </c>
      <c r="M836" s="11" t="str">
        <f t="shared" si="563"/>
        <v>—</v>
      </c>
      <c r="N836" t="str">
        <f t="shared" si="564"/>
        <v/>
      </c>
      <c r="O836" s="11" t="str">
        <f t="shared" si="565"/>
        <v>—</v>
      </c>
      <c r="P836" t="str">
        <f t="shared" si="566"/>
        <v/>
      </c>
      <c r="Q836" s="11" t="str">
        <f t="shared" si="567"/>
        <v>—</v>
      </c>
      <c r="R836" t="str">
        <f t="shared" si="568"/>
        <v/>
      </c>
      <c r="S836" t="str">
        <f t="shared" si="569"/>
        <v/>
      </c>
      <c r="T836" t="str">
        <f t="shared" si="570"/>
        <v/>
      </c>
      <c r="U836" t="str">
        <f t="shared" si="571"/>
        <v/>
      </c>
      <c r="V836" t="str">
        <f t="shared" si="572"/>
        <v/>
      </c>
      <c r="W836" t="str">
        <f t="shared" si="573"/>
        <v/>
      </c>
      <c r="X836" t="str">
        <f t="shared" si="574"/>
        <v/>
      </c>
      <c r="Y836" t="str">
        <f t="shared" si="575"/>
        <v/>
      </c>
      <c r="Z836" t="str">
        <f t="shared" si="576"/>
        <v/>
      </c>
      <c r="AA836" t="str">
        <f t="shared" si="577"/>
        <v/>
      </c>
      <c r="AB836" t="str">
        <f t="shared" si="578"/>
        <v/>
      </c>
      <c r="AC836" t="str">
        <f t="shared" si="579"/>
        <v/>
      </c>
      <c r="AD836" t="str">
        <f t="shared" si="580"/>
        <v/>
      </c>
      <c r="AE836" t="str">
        <f t="shared" si="581"/>
        <v/>
      </c>
      <c r="AF836" t="str">
        <f t="shared" si="582"/>
        <v/>
      </c>
      <c r="AG836" t="str">
        <f t="shared" si="583"/>
        <v/>
      </c>
      <c r="AH836" t="str">
        <f t="shared" si="584"/>
        <v/>
      </c>
      <c r="AI836" t="str">
        <f t="shared" si="585"/>
        <v/>
      </c>
      <c r="AJ836" t="str">
        <f t="shared" si="586"/>
        <v/>
      </c>
      <c r="AK836" t="str">
        <f t="shared" si="587"/>
        <v/>
      </c>
      <c r="AL836" t="str">
        <f t="shared" si="588"/>
        <v/>
      </c>
      <c r="AM836" t="str">
        <f t="shared" si="589"/>
        <v/>
      </c>
      <c r="AN836" t="str">
        <f t="shared" si="590"/>
        <v/>
      </c>
      <c r="AO836" t="str">
        <f t="shared" si="591"/>
        <v/>
      </c>
      <c r="AP836" t="str">
        <f t="shared" si="592"/>
        <v/>
      </c>
      <c r="AQ836" t="str">
        <f t="shared" si="593"/>
        <v/>
      </c>
      <c r="AR836" t="str">
        <f t="shared" si="594"/>
        <v/>
      </c>
      <c r="AS836" t="str">
        <f t="shared" si="595"/>
        <v/>
      </c>
      <c r="AT836" t="str">
        <f t="shared" si="596"/>
        <v/>
      </c>
      <c r="AU836" t="str">
        <f t="shared" si="597"/>
        <v/>
      </c>
      <c r="AV836" t="str">
        <f t="shared" si="598"/>
        <v/>
      </c>
      <c r="AW836" t="str">
        <f t="shared" si="599"/>
        <v/>
      </c>
      <c r="AX836" t="str">
        <f t="shared" si="600"/>
        <v/>
      </c>
      <c r="AY836" t="str">
        <f t="shared" si="601"/>
        <v/>
      </c>
      <c r="AZ836" t="str">
        <f>IF(OR($A836="",$A836&lt;&gt;Ficha!$C$4),"",COUNTIF($A$2:$A836,Ficha!$C$4))</f>
        <v/>
      </c>
    </row>
    <row r="837" spans="1:52">
      <c r="A837" s="7" t="str">
        <f>IF(INDEX(Banco!$A:$A,ROW())="","",INDEX(Banco!$A:$A,ROW()))</f>
        <v/>
      </c>
      <c r="B837" s="7" t="str">
        <f>IF(INDEX(Banco!$B:$B,ROW())="","",INDEX(Banco!$B:$B,ROW()))</f>
        <v/>
      </c>
      <c r="C837" s="7" t="str">
        <f>IF(INDEX(Banco!$C:$C,ROW())="","",INDEX(Banco!$C:$C,ROW()))</f>
        <v/>
      </c>
      <c r="D837" s="8" t="str">
        <f>IF(INDEX(Banco!$D:$D,ROW())="","",INDEX(Banco!$D:$D,ROW()))</f>
        <v/>
      </c>
      <c r="E837" s="8" t="str">
        <f>IF(INDEX(Banco!$E:$E,ROW())="","",INDEX(Banco!$E:$E,ROW()))</f>
        <v/>
      </c>
      <c r="F837" s="9" t="str">
        <f>IF(INDEX(Banco!$F:$F,ROW())="","",INDEX(Banco!$F:$F,ROW()))</f>
        <v/>
      </c>
      <c r="G837" s="9" t="str">
        <f>IF(INDEX(Banco!$G:$G,ROW())="","",INDEX(Banco!$G:$G,ROW()))</f>
        <v/>
      </c>
      <c r="H837" s="7" t="str">
        <f>IF(INDEX(Banco!$H:$H,ROW())="","",INDEX(Banco!$H:$H,ROW()))</f>
        <v/>
      </c>
      <c r="I837" t="str">
        <f t="shared" si="559"/>
        <v/>
      </c>
      <c r="J837" s="10" t="str">
        <f t="shared" si="560"/>
        <v/>
      </c>
      <c r="K837" s="11" t="str">
        <f t="shared" si="561"/>
        <v>—</v>
      </c>
      <c r="L837" t="str">
        <f t="shared" si="562"/>
        <v/>
      </c>
      <c r="M837" s="11" t="str">
        <f t="shared" si="563"/>
        <v>—</v>
      </c>
      <c r="N837" t="str">
        <f t="shared" si="564"/>
        <v/>
      </c>
      <c r="O837" s="11" t="str">
        <f t="shared" si="565"/>
        <v>—</v>
      </c>
      <c r="P837" t="str">
        <f t="shared" si="566"/>
        <v/>
      </c>
      <c r="Q837" s="11" t="str">
        <f t="shared" si="567"/>
        <v>—</v>
      </c>
      <c r="R837" t="str">
        <f t="shared" si="568"/>
        <v/>
      </c>
      <c r="S837" t="str">
        <f t="shared" si="569"/>
        <v/>
      </c>
      <c r="T837" t="str">
        <f t="shared" si="570"/>
        <v/>
      </c>
      <c r="U837" t="str">
        <f t="shared" si="571"/>
        <v/>
      </c>
      <c r="V837" t="str">
        <f t="shared" si="572"/>
        <v/>
      </c>
      <c r="W837" t="str">
        <f t="shared" si="573"/>
        <v/>
      </c>
      <c r="X837" t="str">
        <f t="shared" si="574"/>
        <v/>
      </c>
      <c r="Y837" t="str">
        <f t="shared" si="575"/>
        <v/>
      </c>
      <c r="Z837" t="str">
        <f t="shared" si="576"/>
        <v/>
      </c>
      <c r="AA837" t="str">
        <f t="shared" si="577"/>
        <v/>
      </c>
      <c r="AB837" t="str">
        <f t="shared" si="578"/>
        <v/>
      </c>
      <c r="AC837" t="str">
        <f t="shared" si="579"/>
        <v/>
      </c>
      <c r="AD837" t="str">
        <f t="shared" si="580"/>
        <v/>
      </c>
      <c r="AE837" t="str">
        <f t="shared" si="581"/>
        <v/>
      </c>
      <c r="AF837" t="str">
        <f t="shared" si="582"/>
        <v/>
      </c>
      <c r="AG837" t="str">
        <f t="shared" si="583"/>
        <v/>
      </c>
      <c r="AH837" t="str">
        <f t="shared" si="584"/>
        <v/>
      </c>
      <c r="AI837" t="str">
        <f t="shared" si="585"/>
        <v/>
      </c>
      <c r="AJ837" t="str">
        <f t="shared" si="586"/>
        <v/>
      </c>
      <c r="AK837" t="str">
        <f t="shared" si="587"/>
        <v/>
      </c>
      <c r="AL837" t="str">
        <f t="shared" si="588"/>
        <v/>
      </c>
      <c r="AM837" t="str">
        <f t="shared" si="589"/>
        <v/>
      </c>
      <c r="AN837" t="str">
        <f t="shared" si="590"/>
        <v/>
      </c>
      <c r="AO837" t="str">
        <f t="shared" si="591"/>
        <v/>
      </c>
      <c r="AP837" t="str">
        <f t="shared" si="592"/>
        <v/>
      </c>
      <c r="AQ837" t="str">
        <f t="shared" si="593"/>
        <v/>
      </c>
      <c r="AR837" t="str">
        <f t="shared" si="594"/>
        <v/>
      </c>
      <c r="AS837" t="str">
        <f t="shared" si="595"/>
        <v/>
      </c>
      <c r="AT837" t="str">
        <f t="shared" si="596"/>
        <v/>
      </c>
      <c r="AU837" t="str">
        <f t="shared" si="597"/>
        <v/>
      </c>
      <c r="AV837" t="str">
        <f t="shared" si="598"/>
        <v/>
      </c>
      <c r="AW837" t="str">
        <f t="shared" si="599"/>
        <v/>
      </c>
      <c r="AX837" t="str">
        <f t="shared" si="600"/>
        <v/>
      </c>
      <c r="AY837" t="str">
        <f t="shared" si="601"/>
        <v/>
      </c>
      <c r="AZ837" t="str">
        <f>IF(OR($A837="",$A837&lt;&gt;Ficha!$C$4),"",COUNTIF($A$2:$A837,Ficha!$C$4))</f>
        <v/>
      </c>
    </row>
    <row r="838" spans="1:52">
      <c r="A838" s="7" t="str">
        <f>IF(INDEX(Banco!$A:$A,ROW())="","",INDEX(Banco!$A:$A,ROW()))</f>
        <v/>
      </c>
      <c r="B838" s="7" t="str">
        <f>IF(INDEX(Banco!$B:$B,ROW())="","",INDEX(Banco!$B:$B,ROW()))</f>
        <v/>
      </c>
      <c r="C838" s="7" t="str">
        <f>IF(INDEX(Banco!$C:$C,ROW())="","",INDEX(Banco!$C:$C,ROW()))</f>
        <v/>
      </c>
      <c r="D838" s="8" t="str">
        <f>IF(INDEX(Banco!$D:$D,ROW())="","",INDEX(Banco!$D:$D,ROW()))</f>
        <v/>
      </c>
      <c r="E838" s="8" t="str">
        <f>IF(INDEX(Banco!$E:$E,ROW())="","",INDEX(Banco!$E:$E,ROW()))</f>
        <v/>
      </c>
      <c r="F838" s="9" t="str">
        <f>IF(INDEX(Banco!$F:$F,ROW())="","",INDEX(Banco!$F:$F,ROW()))</f>
        <v/>
      </c>
      <c r="G838" s="9" t="str">
        <f>IF(INDEX(Banco!$G:$G,ROW())="","",INDEX(Banco!$G:$G,ROW()))</f>
        <v/>
      </c>
      <c r="H838" s="7" t="str">
        <f>IF(INDEX(Banco!$H:$H,ROW())="","",INDEX(Banco!$H:$H,ROW()))</f>
        <v/>
      </c>
      <c r="I838" t="str">
        <f t="shared" si="559"/>
        <v/>
      </c>
      <c r="J838" s="10" t="str">
        <f t="shared" si="560"/>
        <v/>
      </c>
      <c r="K838" s="11" t="str">
        <f t="shared" si="561"/>
        <v>—</v>
      </c>
      <c r="L838" t="str">
        <f t="shared" si="562"/>
        <v/>
      </c>
      <c r="M838" s="11" t="str">
        <f t="shared" si="563"/>
        <v>—</v>
      </c>
      <c r="N838" t="str">
        <f t="shared" si="564"/>
        <v/>
      </c>
      <c r="O838" s="11" t="str">
        <f t="shared" si="565"/>
        <v>—</v>
      </c>
      <c r="P838" t="str">
        <f t="shared" si="566"/>
        <v/>
      </c>
      <c r="Q838" s="11" t="str">
        <f t="shared" si="567"/>
        <v>—</v>
      </c>
      <c r="R838" t="str">
        <f t="shared" si="568"/>
        <v/>
      </c>
      <c r="S838" t="str">
        <f t="shared" si="569"/>
        <v/>
      </c>
      <c r="T838" t="str">
        <f t="shared" si="570"/>
        <v/>
      </c>
      <c r="U838" t="str">
        <f t="shared" si="571"/>
        <v/>
      </c>
      <c r="V838" t="str">
        <f t="shared" si="572"/>
        <v/>
      </c>
      <c r="W838" t="str">
        <f t="shared" si="573"/>
        <v/>
      </c>
      <c r="X838" t="str">
        <f t="shared" si="574"/>
        <v/>
      </c>
      <c r="Y838" t="str">
        <f t="shared" si="575"/>
        <v/>
      </c>
      <c r="Z838" t="str">
        <f t="shared" si="576"/>
        <v/>
      </c>
      <c r="AA838" t="str">
        <f t="shared" si="577"/>
        <v/>
      </c>
      <c r="AB838" t="str">
        <f t="shared" si="578"/>
        <v/>
      </c>
      <c r="AC838" t="str">
        <f t="shared" si="579"/>
        <v/>
      </c>
      <c r="AD838" t="str">
        <f t="shared" si="580"/>
        <v/>
      </c>
      <c r="AE838" t="str">
        <f t="shared" si="581"/>
        <v/>
      </c>
      <c r="AF838" t="str">
        <f t="shared" si="582"/>
        <v/>
      </c>
      <c r="AG838" t="str">
        <f t="shared" si="583"/>
        <v/>
      </c>
      <c r="AH838" t="str">
        <f t="shared" si="584"/>
        <v/>
      </c>
      <c r="AI838" t="str">
        <f t="shared" si="585"/>
        <v/>
      </c>
      <c r="AJ838" t="str">
        <f t="shared" si="586"/>
        <v/>
      </c>
      <c r="AK838" t="str">
        <f t="shared" si="587"/>
        <v/>
      </c>
      <c r="AL838" t="str">
        <f t="shared" si="588"/>
        <v/>
      </c>
      <c r="AM838" t="str">
        <f t="shared" si="589"/>
        <v/>
      </c>
      <c r="AN838" t="str">
        <f t="shared" si="590"/>
        <v/>
      </c>
      <c r="AO838" t="str">
        <f t="shared" si="591"/>
        <v/>
      </c>
      <c r="AP838" t="str">
        <f t="shared" si="592"/>
        <v/>
      </c>
      <c r="AQ838" t="str">
        <f t="shared" si="593"/>
        <v/>
      </c>
      <c r="AR838" t="str">
        <f t="shared" si="594"/>
        <v/>
      </c>
      <c r="AS838" t="str">
        <f t="shared" si="595"/>
        <v/>
      </c>
      <c r="AT838" t="str">
        <f t="shared" si="596"/>
        <v/>
      </c>
      <c r="AU838" t="str">
        <f t="shared" si="597"/>
        <v/>
      </c>
      <c r="AV838" t="str">
        <f t="shared" si="598"/>
        <v/>
      </c>
      <c r="AW838" t="str">
        <f t="shared" si="599"/>
        <v/>
      </c>
      <c r="AX838" t="str">
        <f t="shared" si="600"/>
        <v/>
      </c>
      <c r="AY838" t="str">
        <f t="shared" si="601"/>
        <v/>
      </c>
      <c r="AZ838" t="str">
        <f>IF(OR($A838="",$A838&lt;&gt;Ficha!$C$4),"",COUNTIF($A$2:$A838,Ficha!$C$4))</f>
        <v/>
      </c>
    </row>
    <row r="839" spans="1:52">
      <c r="A839" s="7" t="str">
        <f>IF(INDEX(Banco!$A:$A,ROW())="","",INDEX(Banco!$A:$A,ROW()))</f>
        <v/>
      </c>
      <c r="B839" s="7" t="str">
        <f>IF(INDEX(Banco!$B:$B,ROW())="","",INDEX(Banco!$B:$B,ROW()))</f>
        <v/>
      </c>
      <c r="C839" s="7" t="str">
        <f>IF(INDEX(Banco!$C:$C,ROW())="","",INDEX(Banco!$C:$C,ROW()))</f>
        <v/>
      </c>
      <c r="D839" s="8" t="str">
        <f>IF(INDEX(Banco!$D:$D,ROW())="","",INDEX(Banco!$D:$D,ROW()))</f>
        <v/>
      </c>
      <c r="E839" s="8" t="str">
        <f>IF(INDEX(Banco!$E:$E,ROW())="","",INDEX(Banco!$E:$E,ROW()))</f>
        <v/>
      </c>
      <c r="F839" s="9" t="str">
        <f>IF(INDEX(Banco!$F:$F,ROW())="","",INDEX(Banco!$F:$F,ROW()))</f>
        <v/>
      </c>
      <c r="G839" s="9" t="str">
        <f>IF(INDEX(Banco!$G:$G,ROW())="","",INDEX(Banco!$G:$G,ROW()))</f>
        <v/>
      </c>
      <c r="H839" s="7" t="str">
        <f>IF(INDEX(Banco!$H:$H,ROW())="","",INDEX(Banco!$H:$H,ROW()))</f>
        <v/>
      </c>
      <c r="I839" t="str">
        <f t="shared" si="559"/>
        <v/>
      </c>
      <c r="J839" s="10" t="str">
        <f t="shared" si="560"/>
        <v/>
      </c>
      <c r="K839" s="11" t="str">
        <f t="shared" si="561"/>
        <v>—</v>
      </c>
      <c r="L839" t="str">
        <f t="shared" si="562"/>
        <v/>
      </c>
      <c r="M839" s="11" t="str">
        <f t="shared" si="563"/>
        <v>—</v>
      </c>
      <c r="N839" t="str">
        <f t="shared" si="564"/>
        <v/>
      </c>
      <c r="O839" s="11" t="str">
        <f t="shared" si="565"/>
        <v>—</v>
      </c>
      <c r="P839" t="str">
        <f t="shared" si="566"/>
        <v/>
      </c>
      <c r="Q839" s="11" t="str">
        <f t="shared" si="567"/>
        <v>—</v>
      </c>
      <c r="R839" t="str">
        <f t="shared" si="568"/>
        <v/>
      </c>
      <c r="S839" t="str">
        <f t="shared" si="569"/>
        <v/>
      </c>
      <c r="T839" t="str">
        <f t="shared" si="570"/>
        <v/>
      </c>
      <c r="U839" t="str">
        <f t="shared" si="571"/>
        <v/>
      </c>
      <c r="V839" t="str">
        <f t="shared" si="572"/>
        <v/>
      </c>
      <c r="W839" t="str">
        <f t="shared" si="573"/>
        <v/>
      </c>
      <c r="X839" t="str">
        <f t="shared" si="574"/>
        <v/>
      </c>
      <c r="Y839" t="str">
        <f t="shared" si="575"/>
        <v/>
      </c>
      <c r="Z839" t="str">
        <f t="shared" si="576"/>
        <v/>
      </c>
      <c r="AA839" t="str">
        <f t="shared" si="577"/>
        <v/>
      </c>
      <c r="AB839" t="str">
        <f t="shared" si="578"/>
        <v/>
      </c>
      <c r="AC839" t="str">
        <f t="shared" si="579"/>
        <v/>
      </c>
      <c r="AD839" t="str">
        <f t="shared" si="580"/>
        <v/>
      </c>
      <c r="AE839" t="str">
        <f t="shared" si="581"/>
        <v/>
      </c>
      <c r="AF839" t="str">
        <f t="shared" si="582"/>
        <v/>
      </c>
      <c r="AG839" t="str">
        <f t="shared" si="583"/>
        <v/>
      </c>
      <c r="AH839" t="str">
        <f t="shared" si="584"/>
        <v/>
      </c>
      <c r="AI839" t="str">
        <f t="shared" si="585"/>
        <v/>
      </c>
      <c r="AJ839" t="str">
        <f t="shared" si="586"/>
        <v/>
      </c>
      <c r="AK839" t="str">
        <f t="shared" si="587"/>
        <v/>
      </c>
      <c r="AL839" t="str">
        <f t="shared" si="588"/>
        <v/>
      </c>
      <c r="AM839" t="str">
        <f t="shared" si="589"/>
        <v/>
      </c>
      <c r="AN839" t="str">
        <f t="shared" si="590"/>
        <v/>
      </c>
      <c r="AO839" t="str">
        <f t="shared" si="591"/>
        <v/>
      </c>
      <c r="AP839" t="str">
        <f t="shared" si="592"/>
        <v/>
      </c>
      <c r="AQ839" t="str">
        <f t="shared" si="593"/>
        <v/>
      </c>
      <c r="AR839" t="str">
        <f t="shared" si="594"/>
        <v/>
      </c>
      <c r="AS839" t="str">
        <f t="shared" si="595"/>
        <v/>
      </c>
      <c r="AT839" t="str">
        <f t="shared" si="596"/>
        <v/>
      </c>
      <c r="AU839" t="str">
        <f t="shared" si="597"/>
        <v/>
      </c>
      <c r="AV839" t="str">
        <f t="shared" si="598"/>
        <v/>
      </c>
      <c r="AW839" t="str">
        <f t="shared" si="599"/>
        <v/>
      </c>
      <c r="AX839" t="str">
        <f t="shared" si="600"/>
        <v/>
      </c>
      <c r="AY839" t="str">
        <f t="shared" si="601"/>
        <v/>
      </c>
      <c r="AZ839" t="str">
        <f>IF(OR($A839="",$A839&lt;&gt;Ficha!$C$4),"",COUNTIF($A$2:$A839,Ficha!$C$4))</f>
        <v/>
      </c>
    </row>
    <row r="840" spans="1:52">
      <c r="A840" s="7" t="str">
        <f>IF(INDEX(Banco!$A:$A,ROW())="","",INDEX(Banco!$A:$A,ROW()))</f>
        <v/>
      </c>
      <c r="B840" s="7" t="str">
        <f>IF(INDEX(Banco!$B:$B,ROW())="","",INDEX(Banco!$B:$B,ROW()))</f>
        <v/>
      </c>
      <c r="C840" s="7" t="str">
        <f>IF(INDEX(Banco!$C:$C,ROW())="","",INDEX(Banco!$C:$C,ROW()))</f>
        <v/>
      </c>
      <c r="D840" s="8" t="str">
        <f>IF(INDEX(Banco!$D:$D,ROW())="","",INDEX(Banco!$D:$D,ROW()))</f>
        <v/>
      </c>
      <c r="E840" s="8" t="str">
        <f>IF(INDEX(Banco!$E:$E,ROW())="","",INDEX(Banco!$E:$E,ROW()))</f>
        <v/>
      </c>
      <c r="F840" s="9" t="str">
        <f>IF(INDEX(Banco!$F:$F,ROW())="","",INDEX(Banco!$F:$F,ROW()))</f>
        <v/>
      </c>
      <c r="G840" s="9" t="str">
        <f>IF(INDEX(Banco!$G:$G,ROW())="","",INDEX(Banco!$G:$G,ROW()))</f>
        <v/>
      </c>
      <c r="H840" s="7" t="str">
        <f>IF(INDEX(Banco!$H:$H,ROW())="","",INDEX(Banco!$H:$H,ROW()))</f>
        <v/>
      </c>
      <c r="I840" t="str">
        <f t="shared" si="559"/>
        <v/>
      </c>
      <c r="J840" s="10" t="str">
        <f t="shared" si="560"/>
        <v/>
      </c>
      <c r="K840" s="11" t="str">
        <f t="shared" si="561"/>
        <v>—</v>
      </c>
      <c r="L840" t="str">
        <f t="shared" si="562"/>
        <v/>
      </c>
      <c r="M840" s="11" t="str">
        <f t="shared" si="563"/>
        <v>—</v>
      </c>
      <c r="N840" t="str">
        <f t="shared" si="564"/>
        <v/>
      </c>
      <c r="O840" s="11" t="str">
        <f t="shared" si="565"/>
        <v>—</v>
      </c>
      <c r="P840" t="str">
        <f t="shared" si="566"/>
        <v/>
      </c>
      <c r="Q840" s="11" t="str">
        <f t="shared" si="567"/>
        <v>—</v>
      </c>
      <c r="R840" t="str">
        <f t="shared" si="568"/>
        <v/>
      </c>
      <c r="S840" t="str">
        <f t="shared" si="569"/>
        <v/>
      </c>
      <c r="T840" t="str">
        <f t="shared" si="570"/>
        <v/>
      </c>
      <c r="U840" t="str">
        <f t="shared" si="571"/>
        <v/>
      </c>
      <c r="V840" t="str">
        <f t="shared" si="572"/>
        <v/>
      </c>
      <c r="W840" t="str">
        <f t="shared" si="573"/>
        <v/>
      </c>
      <c r="X840" t="str">
        <f t="shared" si="574"/>
        <v/>
      </c>
      <c r="Y840" t="str">
        <f t="shared" si="575"/>
        <v/>
      </c>
      <c r="Z840" t="str">
        <f t="shared" si="576"/>
        <v/>
      </c>
      <c r="AA840" t="str">
        <f t="shared" si="577"/>
        <v/>
      </c>
      <c r="AB840" t="str">
        <f t="shared" si="578"/>
        <v/>
      </c>
      <c r="AC840" t="str">
        <f t="shared" si="579"/>
        <v/>
      </c>
      <c r="AD840" t="str">
        <f t="shared" si="580"/>
        <v/>
      </c>
      <c r="AE840" t="str">
        <f t="shared" si="581"/>
        <v/>
      </c>
      <c r="AF840" t="str">
        <f t="shared" si="582"/>
        <v/>
      </c>
      <c r="AG840" t="str">
        <f t="shared" si="583"/>
        <v/>
      </c>
      <c r="AH840" t="str">
        <f t="shared" si="584"/>
        <v/>
      </c>
      <c r="AI840" t="str">
        <f t="shared" si="585"/>
        <v/>
      </c>
      <c r="AJ840" t="str">
        <f t="shared" si="586"/>
        <v/>
      </c>
      <c r="AK840" t="str">
        <f t="shared" si="587"/>
        <v/>
      </c>
      <c r="AL840" t="str">
        <f t="shared" si="588"/>
        <v/>
      </c>
      <c r="AM840" t="str">
        <f t="shared" si="589"/>
        <v/>
      </c>
      <c r="AN840" t="str">
        <f t="shared" si="590"/>
        <v/>
      </c>
      <c r="AO840" t="str">
        <f t="shared" si="591"/>
        <v/>
      </c>
      <c r="AP840" t="str">
        <f t="shared" si="592"/>
        <v/>
      </c>
      <c r="AQ840" t="str">
        <f t="shared" si="593"/>
        <v/>
      </c>
      <c r="AR840" t="str">
        <f t="shared" si="594"/>
        <v/>
      </c>
      <c r="AS840" t="str">
        <f t="shared" si="595"/>
        <v/>
      </c>
      <c r="AT840" t="str">
        <f t="shared" si="596"/>
        <v/>
      </c>
      <c r="AU840" t="str">
        <f t="shared" si="597"/>
        <v/>
      </c>
      <c r="AV840" t="str">
        <f t="shared" si="598"/>
        <v/>
      </c>
      <c r="AW840" t="str">
        <f t="shared" si="599"/>
        <v/>
      </c>
      <c r="AX840" t="str">
        <f t="shared" si="600"/>
        <v/>
      </c>
      <c r="AY840" t="str">
        <f t="shared" si="601"/>
        <v/>
      </c>
      <c r="AZ840" t="str">
        <f>IF(OR($A840="",$A840&lt;&gt;Ficha!$C$4),"",COUNTIF($A$2:$A840,Ficha!$C$4))</f>
        <v/>
      </c>
    </row>
    <row r="841" spans="1:52">
      <c r="A841" s="7" t="str">
        <f>IF(INDEX(Banco!$A:$A,ROW())="","",INDEX(Banco!$A:$A,ROW()))</f>
        <v/>
      </c>
      <c r="B841" s="7" t="str">
        <f>IF(INDEX(Banco!$B:$B,ROW())="","",INDEX(Banco!$B:$B,ROW()))</f>
        <v/>
      </c>
      <c r="C841" s="7" t="str">
        <f>IF(INDEX(Banco!$C:$C,ROW())="","",INDEX(Banco!$C:$C,ROW()))</f>
        <v/>
      </c>
      <c r="D841" s="8" t="str">
        <f>IF(INDEX(Banco!$D:$D,ROW())="","",INDEX(Banco!$D:$D,ROW()))</f>
        <v/>
      </c>
      <c r="E841" s="8" t="str">
        <f>IF(INDEX(Banco!$E:$E,ROW())="","",INDEX(Banco!$E:$E,ROW()))</f>
        <v/>
      </c>
      <c r="F841" s="9" t="str">
        <f>IF(INDEX(Banco!$F:$F,ROW())="","",INDEX(Banco!$F:$F,ROW()))</f>
        <v/>
      </c>
      <c r="G841" s="9" t="str">
        <f>IF(INDEX(Banco!$G:$G,ROW())="","",INDEX(Banco!$G:$G,ROW()))</f>
        <v/>
      </c>
      <c r="H841" s="7" t="str">
        <f>IF(INDEX(Banco!$H:$H,ROW())="","",INDEX(Banco!$H:$H,ROW()))</f>
        <v/>
      </c>
      <c r="I841" t="str">
        <f t="shared" si="559"/>
        <v/>
      </c>
      <c r="J841" s="10" t="str">
        <f t="shared" si="560"/>
        <v/>
      </c>
      <c r="K841" s="11" t="str">
        <f t="shared" si="561"/>
        <v>—</v>
      </c>
      <c r="L841" t="str">
        <f t="shared" si="562"/>
        <v/>
      </c>
      <c r="M841" s="11" t="str">
        <f t="shared" si="563"/>
        <v>—</v>
      </c>
      <c r="N841" t="str">
        <f t="shared" si="564"/>
        <v/>
      </c>
      <c r="O841" s="11" t="str">
        <f t="shared" si="565"/>
        <v>—</v>
      </c>
      <c r="P841" t="str">
        <f t="shared" si="566"/>
        <v/>
      </c>
      <c r="Q841" s="11" t="str">
        <f t="shared" si="567"/>
        <v>—</v>
      </c>
      <c r="R841" t="str">
        <f t="shared" si="568"/>
        <v/>
      </c>
      <c r="S841" t="str">
        <f t="shared" si="569"/>
        <v/>
      </c>
      <c r="T841" t="str">
        <f t="shared" si="570"/>
        <v/>
      </c>
      <c r="U841" t="str">
        <f t="shared" si="571"/>
        <v/>
      </c>
      <c r="V841" t="str">
        <f t="shared" si="572"/>
        <v/>
      </c>
      <c r="W841" t="str">
        <f t="shared" si="573"/>
        <v/>
      </c>
      <c r="X841" t="str">
        <f t="shared" si="574"/>
        <v/>
      </c>
      <c r="Y841" t="str">
        <f t="shared" si="575"/>
        <v/>
      </c>
      <c r="Z841" t="str">
        <f t="shared" si="576"/>
        <v/>
      </c>
      <c r="AA841" t="str">
        <f t="shared" si="577"/>
        <v/>
      </c>
      <c r="AB841" t="str">
        <f t="shared" si="578"/>
        <v/>
      </c>
      <c r="AC841" t="str">
        <f t="shared" si="579"/>
        <v/>
      </c>
      <c r="AD841" t="str">
        <f t="shared" si="580"/>
        <v/>
      </c>
      <c r="AE841" t="str">
        <f t="shared" si="581"/>
        <v/>
      </c>
      <c r="AF841" t="str">
        <f t="shared" si="582"/>
        <v/>
      </c>
      <c r="AG841" t="str">
        <f t="shared" si="583"/>
        <v/>
      </c>
      <c r="AH841" t="str">
        <f t="shared" si="584"/>
        <v/>
      </c>
      <c r="AI841" t="str">
        <f t="shared" si="585"/>
        <v/>
      </c>
      <c r="AJ841" t="str">
        <f t="shared" si="586"/>
        <v/>
      </c>
      <c r="AK841" t="str">
        <f t="shared" si="587"/>
        <v/>
      </c>
      <c r="AL841" t="str">
        <f t="shared" si="588"/>
        <v/>
      </c>
      <c r="AM841" t="str">
        <f t="shared" si="589"/>
        <v/>
      </c>
      <c r="AN841" t="str">
        <f t="shared" si="590"/>
        <v/>
      </c>
      <c r="AO841" t="str">
        <f t="shared" si="591"/>
        <v/>
      </c>
      <c r="AP841" t="str">
        <f t="shared" si="592"/>
        <v/>
      </c>
      <c r="AQ841" t="str">
        <f t="shared" si="593"/>
        <v/>
      </c>
      <c r="AR841" t="str">
        <f t="shared" si="594"/>
        <v/>
      </c>
      <c r="AS841" t="str">
        <f t="shared" si="595"/>
        <v/>
      </c>
      <c r="AT841" t="str">
        <f t="shared" si="596"/>
        <v/>
      </c>
      <c r="AU841" t="str">
        <f t="shared" si="597"/>
        <v/>
      </c>
      <c r="AV841" t="str">
        <f t="shared" si="598"/>
        <v/>
      </c>
      <c r="AW841" t="str">
        <f t="shared" si="599"/>
        <v/>
      </c>
      <c r="AX841" t="str">
        <f t="shared" si="600"/>
        <v/>
      </c>
      <c r="AY841" t="str">
        <f t="shared" si="601"/>
        <v/>
      </c>
      <c r="AZ841" t="str">
        <f>IF(OR($A841="",$A841&lt;&gt;Ficha!$C$4),"",COUNTIF($A$2:$A841,Ficha!$C$4))</f>
        <v/>
      </c>
    </row>
    <row r="842" spans="1:52">
      <c r="A842" s="7" t="str">
        <f>IF(INDEX(Banco!$A:$A,ROW())="","",INDEX(Banco!$A:$A,ROW()))</f>
        <v/>
      </c>
      <c r="B842" s="7" t="str">
        <f>IF(INDEX(Banco!$B:$B,ROW())="","",INDEX(Banco!$B:$B,ROW()))</f>
        <v/>
      </c>
      <c r="C842" s="7" t="str">
        <f>IF(INDEX(Banco!$C:$C,ROW())="","",INDEX(Banco!$C:$C,ROW()))</f>
        <v/>
      </c>
      <c r="D842" s="8" t="str">
        <f>IF(INDEX(Banco!$D:$D,ROW())="","",INDEX(Banco!$D:$D,ROW()))</f>
        <v/>
      </c>
      <c r="E842" s="8" t="str">
        <f>IF(INDEX(Banco!$E:$E,ROW())="","",INDEX(Banco!$E:$E,ROW()))</f>
        <v/>
      </c>
      <c r="F842" s="9" t="str">
        <f>IF(INDEX(Banco!$F:$F,ROW())="","",INDEX(Banco!$F:$F,ROW()))</f>
        <v/>
      </c>
      <c r="G842" s="9" t="str">
        <f>IF(INDEX(Banco!$G:$G,ROW())="","",INDEX(Banco!$G:$G,ROW()))</f>
        <v/>
      </c>
      <c r="H842" s="7" t="str">
        <f>IF(INDEX(Banco!$H:$H,ROW())="","",INDEX(Banco!$H:$H,ROW()))</f>
        <v/>
      </c>
      <c r="I842" t="str">
        <f t="shared" si="559"/>
        <v/>
      </c>
      <c r="J842" s="10" t="str">
        <f t="shared" si="560"/>
        <v/>
      </c>
      <c r="K842" s="11" t="str">
        <f t="shared" si="561"/>
        <v>—</v>
      </c>
      <c r="L842" t="str">
        <f t="shared" si="562"/>
        <v/>
      </c>
      <c r="M842" s="11" t="str">
        <f t="shared" si="563"/>
        <v>—</v>
      </c>
      <c r="N842" t="str">
        <f t="shared" si="564"/>
        <v/>
      </c>
      <c r="O842" s="11" t="str">
        <f t="shared" si="565"/>
        <v>—</v>
      </c>
      <c r="P842" t="str">
        <f t="shared" si="566"/>
        <v/>
      </c>
      <c r="Q842" s="11" t="str">
        <f t="shared" si="567"/>
        <v>—</v>
      </c>
      <c r="R842" t="str">
        <f t="shared" si="568"/>
        <v/>
      </c>
      <c r="S842" t="str">
        <f t="shared" si="569"/>
        <v/>
      </c>
      <c r="T842" t="str">
        <f t="shared" si="570"/>
        <v/>
      </c>
      <c r="U842" t="str">
        <f t="shared" si="571"/>
        <v/>
      </c>
      <c r="V842" t="str">
        <f t="shared" si="572"/>
        <v/>
      </c>
      <c r="W842" t="str">
        <f t="shared" si="573"/>
        <v/>
      </c>
      <c r="X842" t="str">
        <f t="shared" si="574"/>
        <v/>
      </c>
      <c r="Y842" t="str">
        <f t="shared" si="575"/>
        <v/>
      </c>
      <c r="Z842" t="str">
        <f t="shared" si="576"/>
        <v/>
      </c>
      <c r="AA842" t="str">
        <f t="shared" si="577"/>
        <v/>
      </c>
      <c r="AB842" t="str">
        <f t="shared" si="578"/>
        <v/>
      </c>
      <c r="AC842" t="str">
        <f t="shared" si="579"/>
        <v/>
      </c>
      <c r="AD842" t="str">
        <f t="shared" si="580"/>
        <v/>
      </c>
      <c r="AE842" t="str">
        <f t="shared" si="581"/>
        <v/>
      </c>
      <c r="AF842" t="str">
        <f t="shared" si="582"/>
        <v/>
      </c>
      <c r="AG842" t="str">
        <f t="shared" si="583"/>
        <v/>
      </c>
      <c r="AH842" t="str">
        <f t="shared" si="584"/>
        <v/>
      </c>
      <c r="AI842" t="str">
        <f t="shared" si="585"/>
        <v/>
      </c>
      <c r="AJ842" t="str">
        <f t="shared" si="586"/>
        <v/>
      </c>
      <c r="AK842" t="str">
        <f t="shared" si="587"/>
        <v/>
      </c>
      <c r="AL842" t="str">
        <f t="shared" si="588"/>
        <v/>
      </c>
      <c r="AM842" t="str">
        <f t="shared" si="589"/>
        <v/>
      </c>
      <c r="AN842" t="str">
        <f t="shared" si="590"/>
        <v/>
      </c>
      <c r="AO842" t="str">
        <f t="shared" si="591"/>
        <v/>
      </c>
      <c r="AP842" t="str">
        <f t="shared" si="592"/>
        <v/>
      </c>
      <c r="AQ842" t="str">
        <f t="shared" si="593"/>
        <v/>
      </c>
      <c r="AR842" t="str">
        <f t="shared" si="594"/>
        <v/>
      </c>
      <c r="AS842" t="str">
        <f t="shared" si="595"/>
        <v/>
      </c>
      <c r="AT842" t="str">
        <f t="shared" si="596"/>
        <v/>
      </c>
      <c r="AU842" t="str">
        <f t="shared" si="597"/>
        <v/>
      </c>
      <c r="AV842" t="str">
        <f t="shared" si="598"/>
        <v/>
      </c>
      <c r="AW842" t="str">
        <f t="shared" si="599"/>
        <v/>
      </c>
      <c r="AX842" t="str">
        <f t="shared" si="600"/>
        <v/>
      </c>
      <c r="AY842" t="str">
        <f t="shared" si="601"/>
        <v/>
      </c>
      <c r="AZ842" t="str">
        <f>IF(OR($A842="",$A842&lt;&gt;Ficha!$C$4),"",COUNTIF($A$2:$A842,Ficha!$C$4))</f>
        <v/>
      </c>
    </row>
    <row r="843" spans="1:52">
      <c r="A843" s="7" t="str">
        <f>IF(INDEX(Banco!$A:$A,ROW())="","",INDEX(Banco!$A:$A,ROW()))</f>
        <v/>
      </c>
      <c r="B843" s="7" t="str">
        <f>IF(INDEX(Banco!$B:$B,ROW())="","",INDEX(Banco!$B:$B,ROW()))</f>
        <v/>
      </c>
      <c r="C843" s="7" t="str">
        <f>IF(INDEX(Banco!$C:$C,ROW())="","",INDEX(Banco!$C:$C,ROW()))</f>
        <v/>
      </c>
      <c r="D843" s="8" t="str">
        <f>IF(INDEX(Banco!$D:$D,ROW())="","",INDEX(Banco!$D:$D,ROW()))</f>
        <v/>
      </c>
      <c r="E843" s="8" t="str">
        <f>IF(INDEX(Banco!$E:$E,ROW())="","",INDEX(Banco!$E:$E,ROW()))</f>
        <v/>
      </c>
      <c r="F843" s="9" t="str">
        <f>IF(INDEX(Banco!$F:$F,ROW())="","",INDEX(Banco!$F:$F,ROW()))</f>
        <v/>
      </c>
      <c r="G843" s="9" t="str">
        <f>IF(INDEX(Banco!$G:$G,ROW())="","",INDEX(Banco!$G:$G,ROW()))</f>
        <v/>
      </c>
      <c r="H843" s="7" t="str">
        <f>IF(INDEX(Banco!$H:$H,ROW())="","",INDEX(Banco!$H:$H,ROW()))</f>
        <v/>
      </c>
      <c r="I843" t="str">
        <f t="shared" si="559"/>
        <v/>
      </c>
      <c r="J843" s="10" t="str">
        <f t="shared" si="560"/>
        <v/>
      </c>
      <c r="K843" s="11" t="str">
        <f t="shared" si="561"/>
        <v>—</v>
      </c>
      <c r="L843" t="str">
        <f t="shared" si="562"/>
        <v/>
      </c>
      <c r="M843" s="11" t="str">
        <f t="shared" si="563"/>
        <v>—</v>
      </c>
      <c r="N843" t="str">
        <f t="shared" si="564"/>
        <v/>
      </c>
      <c r="O843" s="11" t="str">
        <f t="shared" si="565"/>
        <v>—</v>
      </c>
      <c r="P843" t="str">
        <f t="shared" si="566"/>
        <v/>
      </c>
      <c r="Q843" s="11" t="str">
        <f t="shared" si="567"/>
        <v>—</v>
      </c>
      <c r="R843" t="str">
        <f t="shared" si="568"/>
        <v/>
      </c>
      <c r="S843" t="str">
        <f t="shared" si="569"/>
        <v/>
      </c>
      <c r="T843" t="str">
        <f t="shared" si="570"/>
        <v/>
      </c>
      <c r="U843" t="str">
        <f t="shared" si="571"/>
        <v/>
      </c>
      <c r="V843" t="str">
        <f t="shared" si="572"/>
        <v/>
      </c>
      <c r="W843" t="str">
        <f t="shared" si="573"/>
        <v/>
      </c>
      <c r="X843" t="str">
        <f t="shared" si="574"/>
        <v/>
      </c>
      <c r="Y843" t="str">
        <f t="shared" si="575"/>
        <v/>
      </c>
      <c r="Z843" t="str">
        <f t="shared" si="576"/>
        <v/>
      </c>
      <c r="AA843" t="str">
        <f t="shared" si="577"/>
        <v/>
      </c>
      <c r="AB843" t="str">
        <f t="shared" si="578"/>
        <v/>
      </c>
      <c r="AC843" t="str">
        <f t="shared" si="579"/>
        <v/>
      </c>
      <c r="AD843" t="str">
        <f t="shared" si="580"/>
        <v/>
      </c>
      <c r="AE843" t="str">
        <f t="shared" si="581"/>
        <v/>
      </c>
      <c r="AF843" t="str">
        <f t="shared" si="582"/>
        <v/>
      </c>
      <c r="AG843" t="str">
        <f t="shared" si="583"/>
        <v/>
      </c>
      <c r="AH843" t="str">
        <f t="shared" si="584"/>
        <v/>
      </c>
      <c r="AI843" t="str">
        <f t="shared" si="585"/>
        <v/>
      </c>
      <c r="AJ843" t="str">
        <f t="shared" si="586"/>
        <v/>
      </c>
      <c r="AK843" t="str">
        <f t="shared" si="587"/>
        <v/>
      </c>
      <c r="AL843" t="str">
        <f t="shared" si="588"/>
        <v/>
      </c>
      <c r="AM843" t="str">
        <f t="shared" si="589"/>
        <v/>
      </c>
      <c r="AN843" t="str">
        <f t="shared" si="590"/>
        <v/>
      </c>
      <c r="AO843" t="str">
        <f t="shared" si="591"/>
        <v/>
      </c>
      <c r="AP843" t="str">
        <f t="shared" si="592"/>
        <v/>
      </c>
      <c r="AQ843" t="str">
        <f t="shared" si="593"/>
        <v/>
      </c>
      <c r="AR843" t="str">
        <f t="shared" si="594"/>
        <v/>
      </c>
      <c r="AS843" t="str">
        <f t="shared" si="595"/>
        <v/>
      </c>
      <c r="AT843" t="str">
        <f t="shared" si="596"/>
        <v/>
      </c>
      <c r="AU843" t="str">
        <f t="shared" si="597"/>
        <v/>
      </c>
      <c r="AV843" t="str">
        <f t="shared" si="598"/>
        <v/>
      </c>
      <c r="AW843" t="str">
        <f t="shared" si="599"/>
        <v/>
      </c>
      <c r="AX843" t="str">
        <f t="shared" si="600"/>
        <v/>
      </c>
      <c r="AY843" t="str">
        <f t="shared" si="601"/>
        <v/>
      </c>
      <c r="AZ843" t="str">
        <f>IF(OR($A843="",$A843&lt;&gt;Ficha!$C$4),"",COUNTIF($A$2:$A843,Ficha!$C$4))</f>
        <v/>
      </c>
    </row>
    <row r="844" spans="1:52">
      <c r="A844" s="7" t="str">
        <f>IF(INDEX(Banco!$A:$A,ROW())="","",INDEX(Banco!$A:$A,ROW()))</f>
        <v/>
      </c>
      <c r="B844" s="7" t="str">
        <f>IF(INDEX(Banco!$B:$B,ROW())="","",INDEX(Banco!$B:$B,ROW()))</f>
        <v/>
      </c>
      <c r="C844" s="7" t="str">
        <f>IF(INDEX(Banco!$C:$C,ROW())="","",INDEX(Banco!$C:$C,ROW()))</f>
        <v/>
      </c>
      <c r="D844" s="8" t="str">
        <f>IF(INDEX(Banco!$D:$D,ROW())="","",INDEX(Banco!$D:$D,ROW()))</f>
        <v/>
      </c>
      <c r="E844" s="8" t="str">
        <f>IF(INDEX(Banco!$E:$E,ROW())="","",INDEX(Banco!$E:$E,ROW()))</f>
        <v/>
      </c>
      <c r="F844" s="9" t="str">
        <f>IF(INDEX(Banco!$F:$F,ROW())="","",INDEX(Banco!$F:$F,ROW()))</f>
        <v/>
      </c>
      <c r="G844" s="9" t="str">
        <f>IF(INDEX(Banco!$G:$G,ROW())="","",INDEX(Banco!$G:$G,ROW()))</f>
        <v/>
      </c>
      <c r="H844" s="7" t="str">
        <f>IF(INDEX(Banco!$H:$H,ROW())="","",INDEX(Banco!$H:$H,ROW()))</f>
        <v/>
      </c>
      <c r="I844" t="str">
        <f t="shared" si="559"/>
        <v/>
      </c>
      <c r="J844" s="10" t="str">
        <f t="shared" si="560"/>
        <v/>
      </c>
      <c r="K844" s="11" t="str">
        <f t="shared" si="561"/>
        <v>—</v>
      </c>
      <c r="L844" t="str">
        <f t="shared" si="562"/>
        <v/>
      </c>
      <c r="M844" s="11" t="str">
        <f t="shared" si="563"/>
        <v>—</v>
      </c>
      <c r="N844" t="str">
        <f t="shared" si="564"/>
        <v/>
      </c>
      <c r="O844" s="11" t="str">
        <f t="shared" si="565"/>
        <v>—</v>
      </c>
      <c r="P844" t="str">
        <f t="shared" si="566"/>
        <v/>
      </c>
      <c r="Q844" s="11" t="str">
        <f t="shared" si="567"/>
        <v>—</v>
      </c>
      <c r="R844" t="str">
        <f t="shared" si="568"/>
        <v/>
      </c>
      <c r="S844" t="str">
        <f t="shared" si="569"/>
        <v/>
      </c>
      <c r="T844" t="str">
        <f t="shared" si="570"/>
        <v/>
      </c>
      <c r="U844" t="str">
        <f t="shared" si="571"/>
        <v/>
      </c>
      <c r="V844" t="str">
        <f t="shared" si="572"/>
        <v/>
      </c>
      <c r="W844" t="str">
        <f t="shared" si="573"/>
        <v/>
      </c>
      <c r="X844" t="str">
        <f t="shared" si="574"/>
        <v/>
      </c>
      <c r="Y844" t="str">
        <f t="shared" si="575"/>
        <v/>
      </c>
      <c r="Z844" t="str">
        <f t="shared" si="576"/>
        <v/>
      </c>
      <c r="AA844" t="str">
        <f t="shared" si="577"/>
        <v/>
      </c>
      <c r="AB844" t="str">
        <f t="shared" si="578"/>
        <v/>
      </c>
      <c r="AC844" t="str">
        <f t="shared" si="579"/>
        <v/>
      </c>
      <c r="AD844" t="str">
        <f t="shared" si="580"/>
        <v/>
      </c>
      <c r="AE844" t="str">
        <f t="shared" si="581"/>
        <v/>
      </c>
      <c r="AF844" t="str">
        <f t="shared" si="582"/>
        <v/>
      </c>
      <c r="AG844" t="str">
        <f t="shared" si="583"/>
        <v/>
      </c>
      <c r="AH844" t="str">
        <f t="shared" si="584"/>
        <v/>
      </c>
      <c r="AI844" t="str">
        <f t="shared" si="585"/>
        <v/>
      </c>
      <c r="AJ844" t="str">
        <f t="shared" si="586"/>
        <v/>
      </c>
      <c r="AK844" t="str">
        <f t="shared" si="587"/>
        <v/>
      </c>
      <c r="AL844" t="str">
        <f t="shared" si="588"/>
        <v/>
      </c>
      <c r="AM844" t="str">
        <f t="shared" si="589"/>
        <v/>
      </c>
      <c r="AN844" t="str">
        <f t="shared" si="590"/>
        <v/>
      </c>
      <c r="AO844" t="str">
        <f t="shared" si="591"/>
        <v/>
      </c>
      <c r="AP844" t="str">
        <f t="shared" si="592"/>
        <v/>
      </c>
      <c r="AQ844" t="str">
        <f t="shared" si="593"/>
        <v/>
      </c>
      <c r="AR844" t="str">
        <f t="shared" si="594"/>
        <v/>
      </c>
      <c r="AS844" t="str">
        <f t="shared" si="595"/>
        <v/>
      </c>
      <c r="AT844" t="str">
        <f t="shared" si="596"/>
        <v/>
      </c>
      <c r="AU844" t="str">
        <f t="shared" si="597"/>
        <v/>
      </c>
      <c r="AV844" t="str">
        <f t="shared" si="598"/>
        <v/>
      </c>
      <c r="AW844" t="str">
        <f t="shared" si="599"/>
        <v/>
      </c>
      <c r="AX844" t="str">
        <f t="shared" si="600"/>
        <v/>
      </c>
      <c r="AY844" t="str">
        <f t="shared" si="601"/>
        <v/>
      </c>
      <c r="AZ844" t="str">
        <f>IF(OR($A844="",$A844&lt;&gt;Ficha!$C$4),"",COUNTIF($A$2:$A844,Ficha!$C$4))</f>
        <v/>
      </c>
    </row>
    <row r="845" spans="1:52">
      <c r="A845" s="7" t="str">
        <f>IF(INDEX(Banco!$A:$A,ROW())="","",INDEX(Banco!$A:$A,ROW()))</f>
        <v/>
      </c>
      <c r="B845" s="7" t="str">
        <f>IF(INDEX(Banco!$B:$B,ROW())="","",INDEX(Banco!$B:$B,ROW()))</f>
        <v/>
      </c>
      <c r="C845" s="7" t="str">
        <f>IF(INDEX(Banco!$C:$C,ROW())="","",INDEX(Banco!$C:$C,ROW()))</f>
        <v/>
      </c>
      <c r="D845" s="8" t="str">
        <f>IF(INDEX(Banco!$D:$D,ROW())="","",INDEX(Banco!$D:$D,ROW()))</f>
        <v/>
      </c>
      <c r="E845" s="8" t="str">
        <f>IF(INDEX(Banco!$E:$E,ROW())="","",INDEX(Banco!$E:$E,ROW()))</f>
        <v/>
      </c>
      <c r="F845" s="9" t="str">
        <f>IF(INDEX(Banco!$F:$F,ROW())="","",INDEX(Banco!$F:$F,ROW()))</f>
        <v/>
      </c>
      <c r="G845" s="9" t="str">
        <f>IF(INDEX(Banco!$G:$G,ROW())="","",INDEX(Banco!$G:$G,ROW()))</f>
        <v/>
      </c>
      <c r="H845" s="7" t="str">
        <f>IF(INDEX(Banco!$H:$H,ROW())="","",INDEX(Banco!$H:$H,ROW()))</f>
        <v/>
      </c>
      <c r="I845" t="str">
        <f t="shared" si="559"/>
        <v/>
      </c>
      <c r="J845" s="10" t="str">
        <f t="shared" si="560"/>
        <v/>
      </c>
      <c r="K845" s="11" t="str">
        <f t="shared" si="561"/>
        <v>—</v>
      </c>
      <c r="L845" t="str">
        <f t="shared" si="562"/>
        <v/>
      </c>
      <c r="M845" s="11" t="str">
        <f t="shared" si="563"/>
        <v>—</v>
      </c>
      <c r="N845" t="str">
        <f t="shared" si="564"/>
        <v/>
      </c>
      <c r="O845" s="11" t="str">
        <f t="shared" si="565"/>
        <v>—</v>
      </c>
      <c r="P845" t="str">
        <f t="shared" si="566"/>
        <v/>
      </c>
      <c r="Q845" s="11" t="str">
        <f t="shared" si="567"/>
        <v>—</v>
      </c>
      <c r="R845" t="str">
        <f t="shared" si="568"/>
        <v/>
      </c>
      <c r="S845" t="str">
        <f t="shared" si="569"/>
        <v/>
      </c>
      <c r="T845" t="str">
        <f t="shared" si="570"/>
        <v/>
      </c>
      <c r="U845" t="str">
        <f t="shared" si="571"/>
        <v/>
      </c>
      <c r="V845" t="str">
        <f t="shared" si="572"/>
        <v/>
      </c>
      <c r="W845" t="str">
        <f t="shared" si="573"/>
        <v/>
      </c>
      <c r="X845" t="str">
        <f t="shared" si="574"/>
        <v/>
      </c>
      <c r="Y845" t="str">
        <f t="shared" si="575"/>
        <v/>
      </c>
      <c r="Z845" t="str">
        <f t="shared" si="576"/>
        <v/>
      </c>
      <c r="AA845" t="str">
        <f t="shared" si="577"/>
        <v/>
      </c>
      <c r="AB845" t="str">
        <f t="shared" si="578"/>
        <v/>
      </c>
      <c r="AC845" t="str">
        <f t="shared" si="579"/>
        <v/>
      </c>
      <c r="AD845" t="str">
        <f t="shared" si="580"/>
        <v/>
      </c>
      <c r="AE845" t="str">
        <f t="shared" si="581"/>
        <v/>
      </c>
      <c r="AF845" t="str">
        <f t="shared" si="582"/>
        <v/>
      </c>
      <c r="AG845" t="str">
        <f t="shared" si="583"/>
        <v/>
      </c>
      <c r="AH845" t="str">
        <f t="shared" si="584"/>
        <v/>
      </c>
      <c r="AI845" t="str">
        <f t="shared" si="585"/>
        <v/>
      </c>
      <c r="AJ845" t="str">
        <f t="shared" si="586"/>
        <v/>
      </c>
      <c r="AK845" t="str">
        <f t="shared" si="587"/>
        <v/>
      </c>
      <c r="AL845" t="str">
        <f t="shared" si="588"/>
        <v/>
      </c>
      <c r="AM845" t="str">
        <f t="shared" si="589"/>
        <v/>
      </c>
      <c r="AN845" t="str">
        <f t="shared" si="590"/>
        <v/>
      </c>
      <c r="AO845" t="str">
        <f t="shared" si="591"/>
        <v/>
      </c>
      <c r="AP845" t="str">
        <f t="shared" si="592"/>
        <v/>
      </c>
      <c r="AQ845" t="str">
        <f t="shared" si="593"/>
        <v/>
      </c>
      <c r="AR845" t="str">
        <f t="shared" si="594"/>
        <v/>
      </c>
      <c r="AS845" t="str">
        <f t="shared" si="595"/>
        <v/>
      </c>
      <c r="AT845" t="str">
        <f t="shared" si="596"/>
        <v/>
      </c>
      <c r="AU845" t="str">
        <f t="shared" si="597"/>
        <v/>
      </c>
      <c r="AV845" t="str">
        <f t="shared" si="598"/>
        <v/>
      </c>
      <c r="AW845" t="str">
        <f t="shared" si="599"/>
        <v/>
      </c>
      <c r="AX845" t="str">
        <f t="shared" si="600"/>
        <v/>
      </c>
      <c r="AY845" t="str">
        <f t="shared" si="601"/>
        <v/>
      </c>
      <c r="AZ845" t="str">
        <f>IF(OR($A845="",$A845&lt;&gt;Ficha!$C$4),"",COUNTIF($A$2:$A845,Ficha!$C$4))</f>
        <v/>
      </c>
    </row>
    <row r="846" spans="1:52">
      <c r="A846" s="7" t="str">
        <f>IF(INDEX(Banco!$A:$A,ROW())="","",INDEX(Banco!$A:$A,ROW()))</f>
        <v/>
      </c>
      <c r="B846" s="7" t="str">
        <f>IF(INDEX(Banco!$B:$B,ROW())="","",INDEX(Banco!$B:$B,ROW()))</f>
        <v/>
      </c>
      <c r="C846" s="7" t="str">
        <f>IF(INDEX(Banco!$C:$C,ROW())="","",INDEX(Banco!$C:$C,ROW()))</f>
        <v/>
      </c>
      <c r="D846" s="8" t="str">
        <f>IF(INDEX(Banco!$D:$D,ROW())="","",INDEX(Banco!$D:$D,ROW()))</f>
        <v/>
      </c>
      <c r="E846" s="8" t="str">
        <f>IF(INDEX(Banco!$E:$E,ROW())="","",INDEX(Banco!$E:$E,ROW()))</f>
        <v/>
      </c>
      <c r="F846" s="9" t="str">
        <f>IF(INDEX(Banco!$F:$F,ROW())="","",INDEX(Banco!$F:$F,ROW()))</f>
        <v/>
      </c>
      <c r="G846" s="9" t="str">
        <f>IF(INDEX(Banco!$G:$G,ROW())="","",INDEX(Banco!$G:$G,ROW()))</f>
        <v/>
      </c>
      <c r="H846" s="7" t="str">
        <f>IF(INDEX(Banco!$H:$H,ROW())="","",INDEX(Banco!$H:$H,ROW()))</f>
        <v/>
      </c>
      <c r="I846" t="str">
        <f t="shared" si="559"/>
        <v/>
      </c>
      <c r="J846" s="10" t="str">
        <f t="shared" si="560"/>
        <v/>
      </c>
      <c r="K846" s="11" t="str">
        <f t="shared" si="561"/>
        <v>—</v>
      </c>
      <c r="L846" t="str">
        <f t="shared" si="562"/>
        <v/>
      </c>
      <c r="M846" s="11" t="str">
        <f t="shared" si="563"/>
        <v>—</v>
      </c>
      <c r="N846" t="str">
        <f t="shared" si="564"/>
        <v/>
      </c>
      <c r="O846" s="11" t="str">
        <f t="shared" si="565"/>
        <v>—</v>
      </c>
      <c r="P846" t="str">
        <f t="shared" si="566"/>
        <v/>
      </c>
      <c r="Q846" s="11" t="str">
        <f t="shared" si="567"/>
        <v>—</v>
      </c>
      <c r="R846" t="str">
        <f t="shared" si="568"/>
        <v/>
      </c>
      <c r="S846" t="str">
        <f t="shared" si="569"/>
        <v/>
      </c>
      <c r="T846" t="str">
        <f t="shared" si="570"/>
        <v/>
      </c>
      <c r="U846" t="str">
        <f t="shared" si="571"/>
        <v/>
      </c>
      <c r="V846" t="str">
        <f t="shared" si="572"/>
        <v/>
      </c>
      <c r="W846" t="str">
        <f t="shared" si="573"/>
        <v/>
      </c>
      <c r="X846" t="str">
        <f t="shared" si="574"/>
        <v/>
      </c>
      <c r="Y846" t="str">
        <f t="shared" si="575"/>
        <v/>
      </c>
      <c r="Z846" t="str">
        <f t="shared" si="576"/>
        <v/>
      </c>
      <c r="AA846" t="str">
        <f t="shared" si="577"/>
        <v/>
      </c>
      <c r="AB846" t="str">
        <f t="shared" si="578"/>
        <v/>
      </c>
      <c r="AC846" t="str">
        <f t="shared" si="579"/>
        <v/>
      </c>
      <c r="AD846" t="str">
        <f t="shared" si="580"/>
        <v/>
      </c>
      <c r="AE846" t="str">
        <f t="shared" si="581"/>
        <v/>
      </c>
      <c r="AF846" t="str">
        <f t="shared" si="582"/>
        <v/>
      </c>
      <c r="AG846" t="str">
        <f t="shared" si="583"/>
        <v/>
      </c>
      <c r="AH846" t="str">
        <f t="shared" si="584"/>
        <v/>
      </c>
      <c r="AI846" t="str">
        <f t="shared" si="585"/>
        <v/>
      </c>
      <c r="AJ846" t="str">
        <f t="shared" si="586"/>
        <v/>
      </c>
      <c r="AK846" t="str">
        <f t="shared" si="587"/>
        <v/>
      </c>
      <c r="AL846" t="str">
        <f t="shared" si="588"/>
        <v/>
      </c>
      <c r="AM846" t="str">
        <f t="shared" si="589"/>
        <v/>
      </c>
      <c r="AN846" t="str">
        <f t="shared" si="590"/>
        <v/>
      </c>
      <c r="AO846" t="str">
        <f t="shared" si="591"/>
        <v/>
      </c>
      <c r="AP846" t="str">
        <f t="shared" si="592"/>
        <v/>
      </c>
      <c r="AQ846" t="str">
        <f t="shared" si="593"/>
        <v/>
      </c>
      <c r="AR846" t="str">
        <f t="shared" si="594"/>
        <v/>
      </c>
      <c r="AS846" t="str">
        <f t="shared" si="595"/>
        <v/>
      </c>
      <c r="AT846" t="str">
        <f t="shared" si="596"/>
        <v/>
      </c>
      <c r="AU846" t="str">
        <f t="shared" si="597"/>
        <v/>
      </c>
      <c r="AV846" t="str">
        <f t="shared" si="598"/>
        <v/>
      </c>
      <c r="AW846" t="str">
        <f t="shared" si="599"/>
        <v/>
      </c>
      <c r="AX846" t="str">
        <f t="shared" si="600"/>
        <v/>
      </c>
      <c r="AY846" t="str">
        <f t="shared" si="601"/>
        <v/>
      </c>
      <c r="AZ846" t="str">
        <f>IF(OR($A846="",$A846&lt;&gt;Ficha!$C$4),"",COUNTIF($A$2:$A846,Ficha!$C$4))</f>
        <v/>
      </c>
    </row>
    <row r="847" spans="1:52">
      <c r="A847" s="7" t="str">
        <f>IF(INDEX(Banco!$A:$A,ROW())="","",INDEX(Banco!$A:$A,ROW()))</f>
        <v/>
      </c>
      <c r="B847" s="7" t="str">
        <f>IF(INDEX(Banco!$B:$B,ROW())="","",INDEX(Banco!$B:$B,ROW()))</f>
        <v/>
      </c>
      <c r="C847" s="7" t="str">
        <f>IF(INDEX(Banco!$C:$C,ROW())="","",INDEX(Banco!$C:$C,ROW()))</f>
        <v/>
      </c>
      <c r="D847" s="8" t="str">
        <f>IF(INDEX(Banco!$D:$D,ROW())="","",INDEX(Banco!$D:$D,ROW()))</f>
        <v/>
      </c>
      <c r="E847" s="8" t="str">
        <f>IF(INDEX(Banco!$E:$E,ROW())="","",INDEX(Banco!$E:$E,ROW()))</f>
        <v/>
      </c>
      <c r="F847" s="9" t="str">
        <f>IF(INDEX(Banco!$F:$F,ROW())="","",INDEX(Banco!$F:$F,ROW()))</f>
        <v/>
      </c>
      <c r="G847" s="9" t="str">
        <f>IF(INDEX(Banco!$G:$G,ROW())="","",INDEX(Banco!$G:$G,ROW()))</f>
        <v/>
      </c>
      <c r="H847" s="7" t="str">
        <f>IF(INDEX(Banco!$H:$H,ROW())="","",INDEX(Banco!$H:$H,ROW()))</f>
        <v/>
      </c>
      <c r="I847" t="str">
        <f t="shared" si="559"/>
        <v/>
      </c>
      <c r="J847" s="10" t="str">
        <f t="shared" si="560"/>
        <v/>
      </c>
      <c r="K847" s="11" t="str">
        <f t="shared" si="561"/>
        <v>—</v>
      </c>
      <c r="L847" t="str">
        <f t="shared" si="562"/>
        <v/>
      </c>
      <c r="M847" s="11" t="str">
        <f t="shared" si="563"/>
        <v>—</v>
      </c>
      <c r="N847" t="str">
        <f t="shared" si="564"/>
        <v/>
      </c>
      <c r="O847" s="11" t="str">
        <f t="shared" si="565"/>
        <v>—</v>
      </c>
      <c r="P847" t="str">
        <f t="shared" si="566"/>
        <v/>
      </c>
      <c r="Q847" s="11" t="str">
        <f t="shared" si="567"/>
        <v>—</v>
      </c>
      <c r="R847" t="str">
        <f t="shared" si="568"/>
        <v/>
      </c>
      <c r="S847" t="str">
        <f t="shared" si="569"/>
        <v/>
      </c>
      <c r="T847" t="str">
        <f t="shared" si="570"/>
        <v/>
      </c>
      <c r="U847" t="str">
        <f t="shared" si="571"/>
        <v/>
      </c>
      <c r="V847" t="str">
        <f t="shared" si="572"/>
        <v/>
      </c>
      <c r="W847" t="str">
        <f t="shared" si="573"/>
        <v/>
      </c>
      <c r="X847" t="str">
        <f t="shared" si="574"/>
        <v/>
      </c>
      <c r="Y847" t="str">
        <f t="shared" si="575"/>
        <v/>
      </c>
      <c r="Z847" t="str">
        <f t="shared" si="576"/>
        <v/>
      </c>
      <c r="AA847" t="str">
        <f t="shared" si="577"/>
        <v/>
      </c>
      <c r="AB847" t="str">
        <f t="shared" si="578"/>
        <v/>
      </c>
      <c r="AC847" t="str">
        <f t="shared" si="579"/>
        <v/>
      </c>
      <c r="AD847" t="str">
        <f t="shared" si="580"/>
        <v/>
      </c>
      <c r="AE847" t="str">
        <f t="shared" si="581"/>
        <v/>
      </c>
      <c r="AF847" t="str">
        <f t="shared" si="582"/>
        <v/>
      </c>
      <c r="AG847" t="str">
        <f t="shared" si="583"/>
        <v/>
      </c>
      <c r="AH847" t="str">
        <f t="shared" si="584"/>
        <v/>
      </c>
      <c r="AI847" t="str">
        <f t="shared" si="585"/>
        <v/>
      </c>
      <c r="AJ847" t="str">
        <f t="shared" si="586"/>
        <v/>
      </c>
      <c r="AK847" t="str">
        <f t="shared" si="587"/>
        <v/>
      </c>
      <c r="AL847" t="str">
        <f t="shared" si="588"/>
        <v/>
      </c>
      <c r="AM847" t="str">
        <f t="shared" si="589"/>
        <v/>
      </c>
      <c r="AN847" t="str">
        <f t="shared" si="590"/>
        <v/>
      </c>
      <c r="AO847" t="str">
        <f t="shared" si="591"/>
        <v/>
      </c>
      <c r="AP847" t="str">
        <f t="shared" si="592"/>
        <v/>
      </c>
      <c r="AQ847" t="str">
        <f t="shared" si="593"/>
        <v/>
      </c>
      <c r="AR847" t="str">
        <f t="shared" si="594"/>
        <v/>
      </c>
      <c r="AS847" t="str">
        <f t="shared" si="595"/>
        <v/>
      </c>
      <c r="AT847" t="str">
        <f t="shared" si="596"/>
        <v/>
      </c>
      <c r="AU847" t="str">
        <f t="shared" si="597"/>
        <v/>
      </c>
      <c r="AV847" t="str">
        <f t="shared" si="598"/>
        <v/>
      </c>
      <c r="AW847" t="str">
        <f t="shared" si="599"/>
        <v/>
      </c>
      <c r="AX847" t="str">
        <f t="shared" si="600"/>
        <v/>
      </c>
      <c r="AY847" t="str">
        <f t="shared" si="601"/>
        <v/>
      </c>
      <c r="AZ847" t="str">
        <f>IF(OR($A847="",$A847&lt;&gt;Ficha!$C$4),"",COUNTIF($A$2:$A847,Ficha!$C$4))</f>
        <v/>
      </c>
    </row>
    <row r="848" spans="1:52">
      <c r="A848" s="7" t="str">
        <f>IF(INDEX(Banco!$A:$A,ROW())="","",INDEX(Banco!$A:$A,ROW()))</f>
        <v/>
      </c>
      <c r="B848" s="7" t="str">
        <f>IF(INDEX(Banco!$B:$B,ROW())="","",INDEX(Banco!$B:$B,ROW()))</f>
        <v/>
      </c>
      <c r="C848" s="7" t="str">
        <f>IF(INDEX(Banco!$C:$C,ROW())="","",INDEX(Banco!$C:$C,ROW()))</f>
        <v/>
      </c>
      <c r="D848" s="8" t="str">
        <f>IF(INDEX(Banco!$D:$D,ROW())="","",INDEX(Banco!$D:$D,ROW()))</f>
        <v/>
      </c>
      <c r="E848" s="8" t="str">
        <f>IF(INDEX(Banco!$E:$E,ROW())="","",INDEX(Banco!$E:$E,ROW()))</f>
        <v/>
      </c>
      <c r="F848" s="9" t="str">
        <f>IF(INDEX(Banco!$F:$F,ROW())="","",INDEX(Banco!$F:$F,ROW()))</f>
        <v/>
      </c>
      <c r="G848" s="9" t="str">
        <f>IF(INDEX(Banco!$G:$G,ROW())="","",INDEX(Banco!$G:$G,ROW()))</f>
        <v/>
      </c>
      <c r="H848" s="7" t="str">
        <f>IF(INDEX(Banco!$H:$H,ROW())="","",INDEX(Banco!$H:$H,ROW()))</f>
        <v/>
      </c>
      <c r="I848" t="str">
        <f t="shared" si="559"/>
        <v/>
      </c>
      <c r="J848" s="10" t="str">
        <f t="shared" si="560"/>
        <v/>
      </c>
      <c r="K848" s="11" t="str">
        <f t="shared" si="561"/>
        <v>—</v>
      </c>
      <c r="L848" t="str">
        <f t="shared" si="562"/>
        <v/>
      </c>
      <c r="M848" s="11" t="str">
        <f t="shared" si="563"/>
        <v>—</v>
      </c>
      <c r="N848" t="str">
        <f t="shared" si="564"/>
        <v/>
      </c>
      <c r="O848" s="11" t="str">
        <f t="shared" si="565"/>
        <v>—</v>
      </c>
      <c r="P848" t="str">
        <f t="shared" si="566"/>
        <v/>
      </c>
      <c r="Q848" s="11" t="str">
        <f t="shared" si="567"/>
        <v>—</v>
      </c>
      <c r="R848" t="str">
        <f t="shared" si="568"/>
        <v/>
      </c>
      <c r="S848" t="str">
        <f t="shared" si="569"/>
        <v/>
      </c>
      <c r="T848" t="str">
        <f t="shared" si="570"/>
        <v/>
      </c>
      <c r="U848" t="str">
        <f t="shared" si="571"/>
        <v/>
      </c>
      <c r="V848" t="str">
        <f t="shared" si="572"/>
        <v/>
      </c>
      <c r="W848" t="str">
        <f t="shared" si="573"/>
        <v/>
      </c>
      <c r="X848" t="str">
        <f t="shared" si="574"/>
        <v/>
      </c>
      <c r="Y848" t="str">
        <f t="shared" si="575"/>
        <v/>
      </c>
      <c r="Z848" t="str">
        <f t="shared" si="576"/>
        <v/>
      </c>
      <c r="AA848" t="str">
        <f t="shared" si="577"/>
        <v/>
      </c>
      <c r="AB848" t="str">
        <f t="shared" si="578"/>
        <v/>
      </c>
      <c r="AC848" t="str">
        <f t="shared" si="579"/>
        <v/>
      </c>
      <c r="AD848" t="str">
        <f t="shared" si="580"/>
        <v/>
      </c>
      <c r="AE848" t="str">
        <f t="shared" si="581"/>
        <v/>
      </c>
      <c r="AF848" t="str">
        <f t="shared" si="582"/>
        <v/>
      </c>
      <c r="AG848" t="str">
        <f t="shared" si="583"/>
        <v/>
      </c>
      <c r="AH848" t="str">
        <f t="shared" si="584"/>
        <v/>
      </c>
      <c r="AI848" t="str">
        <f t="shared" si="585"/>
        <v/>
      </c>
      <c r="AJ848" t="str">
        <f t="shared" si="586"/>
        <v/>
      </c>
      <c r="AK848" t="str">
        <f t="shared" si="587"/>
        <v/>
      </c>
      <c r="AL848" t="str">
        <f t="shared" si="588"/>
        <v/>
      </c>
      <c r="AM848" t="str">
        <f t="shared" si="589"/>
        <v/>
      </c>
      <c r="AN848" t="str">
        <f t="shared" si="590"/>
        <v/>
      </c>
      <c r="AO848" t="str">
        <f t="shared" si="591"/>
        <v/>
      </c>
      <c r="AP848" t="str">
        <f t="shared" si="592"/>
        <v/>
      </c>
      <c r="AQ848" t="str">
        <f t="shared" si="593"/>
        <v/>
      </c>
      <c r="AR848" t="str">
        <f t="shared" si="594"/>
        <v/>
      </c>
      <c r="AS848" t="str">
        <f t="shared" si="595"/>
        <v/>
      </c>
      <c r="AT848" t="str">
        <f t="shared" si="596"/>
        <v/>
      </c>
      <c r="AU848" t="str">
        <f t="shared" si="597"/>
        <v/>
      </c>
      <c r="AV848" t="str">
        <f t="shared" si="598"/>
        <v/>
      </c>
      <c r="AW848" t="str">
        <f t="shared" si="599"/>
        <v/>
      </c>
      <c r="AX848" t="str">
        <f t="shared" si="600"/>
        <v/>
      </c>
      <c r="AY848" t="str">
        <f t="shared" si="601"/>
        <v/>
      </c>
      <c r="AZ848" t="str">
        <f>IF(OR($A848="",$A848&lt;&gt;Ficha!$C$4),"",COUNTIF($A$2:$A848,Ficha!$C$4))</f>
        <v/>
      </c>
    </row>
    <row r="849" spans="1:52">
      <c r="A849" s="7" t="str">
        <f>IF(INDEX(Banco!$A:$A,ROW())="","",INDEX(Banco!$A:$A,ROW()))</f>
        <v/>
      </c>
      <c r="B849" s="7" t="str">
        <f>IF(INDEX(Banco!$B:$B,ROW())="","",INDEX(Banco!$B:$B,ROW()))</f>
        <v/>
      </c>
      <c r="C849" s="7" t="str">
        <f>IF(INDEX(Banco!$C:$C,ROW())="","",INDEX(Banco!$C:$C,ROW()))</f>
        <v/>
      </c>
      <c r="D849" s="8" t="str">
        <f>IF(INDEX(Banco!$D:$D,ROW())="","",INDEX(Banco!$D:$D,ROW()))</f>
        <v/>
      </c>
      <c r="E849" s="8" t="str">
        <f>IF(INDEX(Banco!$E:$E,ROW())="","",INDEX(Banco!$E:$E,ROW()))</f>
        <v/>
      </c>
      <c r="F849" s="9" t="str">
        <f>IF(INDEX(Banco!$F:$F,ROW())="","",INDEX(Banco!$F:$F,ROW()))</f>
        <v/>
      </c>
      <c r="G849" s="9" t="str">
        <f>IF(INDEX(Banco!$G:$G,ROW())="","",INDEX(Banco!$G:$G,ROW()))</f>
        <v/>
      </c>
      <c r="H849" s="7" t="str">
        <f>IF(INDEX(Banco!$H:$H,ROW())="","",INDEX(Banco!$H:$H,ROW()))</f>
        <v/>
      </c>
      <c r="I849" t="str">
        <f t="shared" si="559"/>
        <v/>
      </c>
      <c r="J849" s="10" t="str">
        <f t="shared" si="560"/>
        <v/>
      </c>
      <c r="K849" s="11" t="str">
        <f t="shared" si="561"/>
        <v>—</v>
      </c>
      <c r="L849" t="str">
        <f t="shared" si="562"/>
        <v/>
      </c>
      <c r="M849" s="11" t="str">
        <f t="shared" si="563"/>
        <v>—</v>
      </c>
      <c r="N849" t="str">
        <f t="shared" si="564"/>
        <v/>
      </c>
      <c r="O849" s="11" t="str">
        <f t="shared" si="565"/>
        <v>—</v>
      </c>
      <c r="P849" t="str">
        <f t="shared" si="566"/>
        <v/>
      </c>
      <c r="Q849" s="11" t="str">
        <f t="shared" si="567"/>
        <v>—</v>
      </c>
      <c r="R849" t="str">
        <f t="shared" si="568"/>
        <v/>
      </c>
      <c r="S849" t="str">
        <f t="shared" si="569"/>
        <v/>
      </c>
      <c r="T849" t="str">
        <f t="shared" si="570"/>
        <v/>
      </c>
      <c r="U849" t="str">
        <f t="shared" si="571"/>
        <v/>
      </c>
      <c r="V849" t="str">
        <f t="shared" si="572"/>
        <v/>
      </c>
      <c r="W849" t="str">
        <f t="shared" si="573"/>
        <v/>
      </c>
      <c r="X849" t="str">
        <f t="shared" si="574"/>
        <v/>
      </c>
      <c r="Y849" t="str">
        <f t="shared" si="575"/>
        <v/>
      </c>
      <c r="Z849" t="str">
        <f t="shared" si="576"/>
        <v/>
      </c>
      <c r="AA849" t="str">
        <f t="shared" si="577"/>
        <v/>
      </c>
      <c r="AB849" t="str">
        <f t="shared" si="578"/>
        <v/>
      </c>
      <c r="AC849" t="str">
        <f t="shared" si="579"/>
        <v/>
      </c>
      <c r="AD849" t="str">
        <f t="shared" si="580"/>
        <v/>
      </c>
      <c r="AE849" t="str">
        <f t="shared" si="581"/>
        <v/>
      </c>
      <c r="AF849" t="str">
        <f t="shared" si="582"/>
        <v/>
      </c>
      <c r="AG849" t="str">
        <f t="shared" si="583"/>
        <v/>
      </c>
      <c r="AH849" t="str">
        <f t="shared" si="584"/>
        <v/>
      </c>
      <c r="AI849" t="str">
        <f t="shared" si="585"/>
        <v/>
      </c>
      <c r="AJ849" t="str">
        <f t="shared" si="586"/>
        <v/>
      </c>
      <c r="AK849" t="str">
        <f t="shared" si="587"/>
        <v/>
      </c>
      <c r="AL849" t="str">
        <f t="shared" si="588"/>
        <v/>
      </c>
      <c r="AM849" t="str">
        <f t="shared" si="589"/>
        <v/>
      </c>
      <c r="AN849" t="str">
        <f t="shared" si="590"/>
        <v/>
      </c>
      <c r="AO849" t="str">
        <f t="shared" si="591"/>
        <v/>
      </c>
      <c r="AP849" t="str">
        <f t="shared" si="592"/>
        <v/>
      </c>
      <c r="AQ849" t="str">
        <f t="shared" si="593"/>
        <v/>
      </c>
      <c r="AR849" t="str">
        <f t="shared" si="594"/>
        <v/>
      </c>
      <c r="AS849" t="str">
        <f t="shared" si="595"/>
        <v/>
      </c>
      <c r="AT849" t="str">
        <f t="shared" si="596"/>
        <v/>
      </c>
      <c r="AU849" t="str">
        <f t="shared" si="597"/>
        <v/>
      </c>
      <c r="AV849" t="str">
        <f t="shared" si="598"/>
        <v/>
      </c>
      <c r="AW849" t="str">
        <f t="shared" si="599"/>
        <v/>
      </c>
      <c r="AX849" t="str">
        <f t="shared" si="600"/>
        <v/>
      </c>
      <c r="AY849" t="str">
        <f t="shared" si="601"/>
        <v/>
      </c>
      <c r="AZ849" t="str">
        <f>IF(OR($A849="",$A849&lt;&gt;Ficha!$C$4),"",COUNTIF($A$2:$A849,Ficha!$C$4))</f>
        <v/>
      </c>
    </row>
    <row r="850" spans="1:52">
      <c r="A850" s="7" t="str">
        <f>IF(INDEX(Banco!$A:$A,ROW())="","",INDEX(Banco!$A:$A,ROW()))</f>
        <v/>
      </c>
      <c r="B850" s="7" t="str">
        <f>IF(INDEX(Banco!$B:$B,ROW())="","",INDEX(Banco!$B:$B,ROW()))</f>
        <v/>
      </c>
      <c r="C850" s="7" t="str">
        <f>IF(INDEX(Banco!$C:$C,ROW())="","",INDEX(Banco!$C:$C,ROW()))</f>
        <v/>
      </c>
      <c r="D850" s="8" t="str">
        <f>IF(INDEX(Banco!$D:$D,ROW())="","",INDEX(Banco!$D:$D,ROW()))</f>
        <v/>
      </c>
      <c r="E850" s="8" t="str">
        <f>IF(INDEX(Banco!$E:$E,ROW())="","",INDEX(Banco!$E:$E,ROW()))</f>
        <v/>
      </c>
      <c r="F850" s="9" t="str">
        <f>IF(INDEX(Banco!$F:$F,ROW())="","",INDEX(Banco!$F:$F,ROW()))</f>
        <v/>
      </c>
      <c r="G850" s="9" t="str">
        <f>IF(INDEX(Banco!$G:$G,ROW())="","",INDEX(Banco!$G:$G,ROW()))</f>
        <v/>
      </c>
      <c r="H850" s="7" t="str">
        <f>IF(INDEX(Banco!$H:$H,ROW())="","",INDEX(Banco!$H:$H,ROW()))</f>
        <v/>
      </c>
      <c r="I850" t="str">
        <f t="shared" si="559"/>
        <v/>
      </c>
      <c r="J850" s="10" t="str">
        <f t="shared" si="560"/>
        <v/>
      </c>
      <c r="K850" s="11" t="str">
        <f t="shared" si="561"/>
        <v>—</v>
      </c>
      <c r="L850" t="str">
        <f t="shared" si="562"/>
        <v/>
      </c>
      <c r="M850" s="11" t="str">
        <f t="shared" si="563"/>
        <v>—</v>
      </c>
      <c r="N850" t="str">
        <f t="shared" si="564"/>
        <v/>
      </c>
      <c r="O850" s="11" t="str">
        <f t="shared" si="565"/>
        <v>—</v>
      </c>
      <c r="P850" t="str">
        <f t="shared" si="566"/>
        <v/>
      </c>
      <c r="Q850" s="11" t="str">
        <f t="shared" si="567"/>
        <v>—</v>
      </c>
      <c r="R850" t="str">
        <f t="shared" si="568"/>
        <v/>
      </c>
      <c r="S850" t="str">
        <f t="shared" si="569"/>
        <v/>
      </c>
      <c r="T850" t="str">
        <f t="shared" si="570"/>
        <v/>
      </c>
      <c r="U850" t="str">
        <f t="shared" si="571"/>
        <v/>
      </c>
      <c r="V850" t="str">
        <f t="shared" si="572"/>
        <v/>
      </c>
      <c r="W850" t="str">
        <f t="shared" si="573"/>
        <v/>
      </c>
      <c r="X850" t="str">
        <f t="shared" si="574"/>
        <v/>
      </c>
      <c r="Y850" t="str">
        <f t="shared" si="575"/>
        <v/>
      </c>
      <c r="Z850" t="str">
        <f t="shared" si="576"/>
        <v/>
      </c>
      <c r="AA850" t="str">
        <f t="shared" si="577"/>
        <v/>
      </c>
      <c r="AB850" t="str">
        <f t="shared" si="578"/>
        <v/>
      </c>
      <c r="AC850" t="str">
        <f t="shared" si="579"/>
        <v/>
      </c>
      <c r="AD850" t="str">
        <f t="shared" si="580"/>
        <v/>
      </c>
      <c r="AE850" t="str">
        <f t="shared" si="581"/>
        <v/>
      </c>
      <c r="AF850" t="str">
        <f t="shared" si="582"/>
        <v/>
      </c>
      <c r="AG850" t="str">
        <f t="shared" si="583"/>
        <v/>
      </c>
      <c r="AH850" t="str">
        <f t="shared" si="584"/>
        <v/>
      </c>
      <c r="AI850" t="str">
        <f t="shared" si="585"/>
        <v/>
      </c>
      <c r="AJ850" t="str">
        <f t="shared" si="586"/>
        <v/>
      </c>
      <c r="AK850" t="str">
        <f t="shared" si="587"/>
        <v/>
      </c>
      <c r="AL850" t="str">
        <f t="shared" si="588"/>
        <v/>
      </c>
      <c r="AM850" t="str">
        <f t="shared" si="589"/>
        <v/>
      </c>
      <c r="AN850" t="str">
        <f t="shared" si="590"/>
        <v/>
      </c>
      <c r="AO850" t="str">
        <f t="shared" si="591"/>
        <v/>
      </c>
      <c r="AP850" t="str">
        <f t="shared" si="592"/>
        <v/>
      </c>
      <c r="AQ850" t="str">
        <f t="shared" si="593"/>
        <v/>
      </c>
      <c r="AR850" t="str">
        <f t="shared" si="594"/>
        <v/>
      </c>
      <c r="AS850" t="str">
        <f t="shared" si="595"/>
        <v/>
      </c>
      <c r="AT850" t="str">
        <f t="shared" si="596"/>
        <v/>
      </c>
      <c r="AU850" t="str">
        <f t="shared" si="597"/>
        <v/>
      </c>
      <c r="AV850" t="str">
        <f t="shared" si="598"/>
        <v/>
      </c>
      <c r="AW850" t="str">
        <f t="shared" si="599"/>
        <v/>
      </c>
      <c r="AX850" t="str">
        <f t="shared" si="600"/>
        <v/>
      </c>
      <c r="AY850" t="str">
        <f t="shared" si="601"/>
        <v/>
      </c>
      <c r="AZ850" t="str">
        <f>IF(OR($A850="",$A850&lt;&gt;Ficha!$C$4),"",COUNTIF($A$2:$A850,Ficha!$C$4))</f>
        <v/>
      </c>
    </row>
    <row r="851" spans="1:52">
      <c r="A851" s="7" t="str">
        <f>IF(INDEX(Banco!$A:$A,ROW())="","",INDEX(Banco!$A:$A,ROW()))</f>
        <v/>
      </c>
      <c r="B851" s="7" t="str">
        <f>IF(INDEX(Banco!$B:$B,ROW())="","",INDEX(Banco!$B:$B,ROW()))</f>
        <v/>
      </c>
      <c r="C851" s="7" t="str">
        <f>IF(INDEX(Banco!$C:$C,ROW())="","",INDEX(Banco!$C:$C,ROW()))</f>
        <v/>
      </c>
      <c r="D851" s="8" t="str">
        <f>IF(INDEX(Banco!$D:$D,ROW())="","",INDEX(Banco!$D:$D,ROW()))</f>
        <v/>
      </c>
      <c r="E851" s="8" t="str">
        <f>IF(INDEX(Banco!$E:$E,ROW())="","",INDEX(Banco!$E:$E,ROW()))</f>
        <v/>
      </c>
      <c r="F851" s="9" t="str">
        <f>IF(INDEX(Banco!$F:$F,ROW())="","",INDEX(Banco!$F:$F,ROW()))</f>
        <v/>
      </c>
      <c r="G851" s="9" t="str">
        <f>IF(INDEX(Banco!$G:$G,ROW())="","",INDEX(Banco!$G:$G,ROW()))</f>
        <v/>
      </c>
      <c r="H851" s="7" t="str">
        <f>IF(INDEX(Banco!$H:$H,ROW())="","",INDEX(Banco!$H:$H,ROW()))</f>
        <v/>
      </c>
      <c r="I851" t="str">
        <f t="shared" si="559"/>
        <v/>
      </c>
      <c r="J851" s="10" t="str">
        <f t="shared" si="560"/>
        <v/>
      </c>
      <c r="K851" s="11" t="str">
        <f t="shared" si="561"/>
        <v>—</v>
      </c>
      <c r="L851" t="str">
        <f t="shared" si="562"/>
        <v/>
      </c>
      <c r="M851" s="11" t="str">
        <f t="shared" si="563"/>
        <v>—</v>
      </c>
      <c r="N851" t="str">
        <f t="shared" si="564"/>
        <v/>
      </c>
      <c r="O851" s="11" t="str">
        <f t="shared" si="565"/>
        <v>—</v>
      </c>
      <c r="P851" t="str">
        <f t="shared" si="566"/>
        <v/>
      </c>
      <c r="Q851" s="11" t="str">
        <f t="shared" si="567"/>
        <v>—</v>
      </c>
      <c r="R851" t="str">
        <f t="shared" si="568"/>
        <v/>
      </c>
      <c r="S851" t="str">
        <f t="shared" si="569"/>
        <v/>
      </c>
      <c r="T851" t="str">
        <f t="shared" si="570"/>
        <v/>
      </c>
      <c r="U851" t="str">
        <f t="shared" si="571"/>
        <v/>
      </c>
      <c r="V851" t="str">
        <f t="shared" si="572"/>
        <v/>
      </c>
      <c r="W851" t="str">
        <f t="shared" si="573"/>
        <v/>
      </c>
      <c r="X851" t="str">
        <f t="shared" si="574"/>
        <v/>
      </c>
      <c r="Y851" t="str">
        <f t="shared" si="575"/>
        <v/>
      </c>
      <c r="Z851" t="str">
        <f t="shared" si="576"/>
        <v/>
      </c>
      <c r="AA851" t="str">
        <f t="shared" si="577"/>
        <v/>
      </c>
      <c r="AB851" t="str">
        <f t="shared" si="578"/>
        <v/>
      </c>
      <c r="AC851" t="str">
        <f t="shared" si="579"/>
        <v/>
      </c>
      <c r="AD851" t="str">
        <f t="shared" si="580"/>
        <v/>
      </c>
      <c r="AE851" t="str">
        <f t="shared" si="581"/>
        <v/>
      </c>
      <c r="AF851" t="str">
        <f t="shared" si="582"/>
        <v/>
      </c>
      <c r="AG851" t="str">
        <f t="shared" si="583"/>
        <v/>
      </c>
      <c r="AH851" t="str">
        <f t="shared" si="584"/>
        <v/>
      </c>
      <c r="AI851" t="str">
        <f t="shared" si="585"/>
        <v/>
      </c>
      <c r="AJ851" t="str">
        <f t="shared" si="586"/>
        <v/>
      </c>
      <c r="AK851" t="str">
        <f t="shared" si="587"/>
        <v/>
      </c>
      <c r="AL851" t="str">
        <f t="shared" si="588"/>
        <v/>
      </c>
      <c r="AM851" t="str">
        <f t="shared" si="589"/>
        <v/>
      </c>
      <c r="AN851" t="str">
        <f t="shared" si="590"/>
        <v/>
      </c>
      <c r="AO851" t="str">
        <f t="shared" si="591"/>
        <v/>
      </c>
      <c r="AP851" t="str">
        <f t="shared" si="592"/>
        <v/>
      </c>
      <c r="AQ851" t="str">
        <f t="shared" si="593"/>
        <v/>
      </c>
      <c r="AR851" t="str">
        <f t="shared" si="594"/>
        <v/>
      </c>
      <c r="AS851" t="str">
        <f t="shared" si="595"/>
        <v/>
      </c>
      <c r="AT851" t="str">
        <f t="shared" si="596"/>
        <v/>
      </c>
      <c r="AU851" t="str">
        <f t="shared" si="597"/>
        <v/>
      </c>
      <c r="AV851" t="str">
        <f t="shared" si="598"/>
        <v/>
      </c>
      <c r="AW851" t="str">
        <f t="shared" si="599"/>
        <v/>
      </c>
      <c r="AX851" t="str">
        <f t="shared" si="600"/>
        <v/>
      </c>
      <c r="AY851" t="str">
        <f t="shared" si="601"/>
        <v/>
      </c>
      <c r="AZ851" t="str">
        <f>IF(OR($A851="",$A851&lt;&gt;Ficha!$C$4),"",COUNTIF($A$2:$A851,Ficha!$C$4))</f>
        <v/>
      </c>
    </row>
    <row r="852" spans="1:52">
      <c r="A852" s="7" t="str">
        <f>IF(INDEX(Banco!$A:$A,ROW())="","",INDEX(Banco!$A:$A,ROW()))</f>
        <v/>
      </c>
      <c r="B852" s="7" t="str">
        <f>IF(INDEX(Banco!$B:$B,ROW())="","",INDEX(Banco!$B:$B,ROW()))</f>
        <v/>
      </c>
      <c r="C852" s="7" t="str">
        <f>IF(INDEX(Banco!$C:$C,ROW())="","",INDEX(Banco!$C:$C,ROW()))</f>
        <v/>
      </c>
      <c r="D852" s="8" t="str">
        <f>IF(INDEX(Banco!$D:$D,ROW())="","",INDEX(Banco!$D:$D,ROW()))</f>
        <v/>
      </c>
      <c r="E852" s="8" t="str">
        <f>IF(INDEX(Banco!$E:$E,ROW())="","",INDEX(Banco!$E:$E,ROW()))</f>
        <v/>
      </c>
      <c r="F852" s="9" t="str">
        <f>IF(INDEX(Banco!$F:$F,ROW())="","",INDEX(Banco!$F:$F,ROW()))</f>
        <v/>
      </c>
      <c r="G852" s="9" t="str">
        <f>IF(INDEX(Banco!$G:$G,ROW())="","",INDEX(Banco!$G:$G,ROW()))</f>
        <v/>
      </c>
      <c r="H852" s="7" t="str">
        <f>IF(INDEX(Banco!$H:$H,ROW())="","",INDEX(Banco!$H:$H,ROW()))</f>
        <v/>
      </c>
      <c r="I852" t="str">
        <f t="shared" si="559"/>
        <v/>
      </c>
      <c r="J852" s="10" t="str">
        <f t="shared" si="560"/>
        <v/>
      </c>
      <c r="K852" s="11" t="str">
        <f t="shared" si="561"/>
        <v>—</v>
      </c>
      <c r="L852" t="str">
        <f t="shared" si="562"/>
        <v/>
      </c>
      <c r="M852" s="11" t="str">
        <f t="shared" si="563"/>
        <v>—</v>
      </c>
      <c r="N852" t="str">
        <f t="shared" si="564"/>
        <v/>
      </c>
      <c r="O852" s="11" t="str">
        <f t="shared" si="565"/>
        <v>—</v>
      </c>
      <c r="P852" t="str">
        <f t="shared" si="566"/>
        <v/>
      </c>
      <c r="Q852" s="11" t="str">
        <f t="shared" si="567"/>
        <v>—</v>
      </c>
      <c r="R852" t="str">
        <f t="shared" si="568"/>
        <v/>
      </c>
      <c r="S852" t="str">
        <f t="shared" si="569"/>
        <v/>
      </c>
      <c r="T852" t="str">
        <f t="shared" si="570"/>
        <v/>
      </c>
      <c r="U852" t="str">
        <f t="shared" si="571"/>
        <v/>
      </c>
      <c r="V852" t="str">
        <f t="shared" si="572"/>
        <v/>
      </c>
      <c r="W852" t="str">
        <f t="shared" si="573"/>
        <v/>
      </c>
      <c r="X852" t="str">
        <f t="shared" si="574"/>
        <v/>
      </c>
      <c r="Y852" t="str">
        <f t="shared" si="575"/>
        <v/>
      </c>
      <c r="Z852" t="str">
        <f t="shared" si="576"/>
        <v/>
      </c>
      <c r="AA852" t="str">
        <f t="shared" si="577"/>
        <v/>
      </c>
      <c r="AB852" t="str">
        <f t="shared" si="578"/>
        <v/>
      </c>
      <c r="AC852" t="str">
        <f t="shared" si="579"/>
        <v/>
      </c>
      <c r="AD852" t="str">
        <f t="shared" si="580"/>
        <v/>
      </c>
      <c r="AE852" t="str">
        <f t="shared" si="581"/>
        <v/>
      </c>
      <c r="AF852" t="str">
        <f t="shared" si="582"/>
        <v/>
      </c>
      <c r="AG852" t="str">
        <f t="shared" si="583"/>
        <v/>
      </c>
      <c r="AH852" t="str">
        <f t="shared" si="584"/>
        <v/>
      </c>
      <c r="AI852" t="str">
        <f t="shared" si="585"/>
        <v/>
      </c>
      <c r="AJ852" t="str">
        <f t="shared" si="586"/>
        <v/>
      </c>
      <c r="AK852" t="str">
        <f t="shared" si="587"/>
        <v/>
      </c>
      <c r="AL852" t="str">
        <f t="shared" si="588"/>
        <v/>
      </c>
      <c r="AM852" t="str">
        <f t="shared" si="589"/>
        <v/>
      </c>
      <c r="AN852" t="str">
        <f t="shared" si="590"/>
        <v/>
      </c>
      <c r="AO852" t="str">
        <f t="shared" si="591"/>
        <v/>
      </c>
      <c r="AP852" t="str">
        <f t="shared" si="592"/>
        <v/>
      </c>
      <c r="AQ852" t="str">
        <f t="shared" si="593"/>
        <v/>
      </c>
      <c r="AR852" t="str">
        <f t="shared" si="594"/>
        <v/>
      </c>
      <c r="AS852" t="str">
        <f t="shared" si="595"/>
        <v/>
      </c>
      <c r="AT852" t="str">
        <f t="shared" si="596"/>
        <v/>
      </c>
      <c r="AU852" t="str">
        <f t="shared" si="597"/>
        <v/>
      </c>
      <c r="AV852" t="str">
        <f t="shared" si="598"/>
        <v/>
      </c>
      <c r="AW852" t="str">
        <f t="shared" si="599"/>
        <v/>
      </c>
      <c r="AX852" t="str">
        <f t="shared" si="600"/>
        <v/>
      </c>
      <c r="AY852" t="str">
        <f t="shared" si="601"/>
        <v/>
      </c>
      <c r="AZ852" t="str">
        <f>IF(OR($A852="",$A852&lt;&gt;Ficha!$C$4),"",COUNTIF($A$2:$A852,Ficha!$C$4))</f>
        <v/>
      </c>
    </row>
    <row r="853" spans="1:52">
      <c r="A853" s="7" t="str">
        <f>IF(INDEX(Banco!$A:$A,ROW())="","",INDEX(Banco!$A:$A,ROW()))</f>
        <v/>
      </c>
      <c r="B853" s="7" t="str">
        <f>IF(INDEX(Banco!$B:$B,ROW())="","",INDEX(Banco!$B:$B,ROW()))</f>
        <v/>
      </c>
      <c r="C853" s="7" t="str">
        <f>IF(INDEX(Banco!$C:$C,ROW())="","",INDEX(Banco!$C:$C,ROW()))</f>
        <v/>
      </c>
      <c r="D853" s="8" t="str">
        <f>IF(INDEX(Banco!$D:$D,ROW())="","",INDEX(Banco!$D:$D,ROW()))</f>
        <v/>
      </c>
      <c r="E853" s="8" t="str">
        <f>IF(INDEX(Banco!$E:$E,ROW())="","",INDEX(Banco!$E:$E,ROW()))</f>
        <v/>
      </c>
      <c r="F853" s="9" t="str">
        <f>IF(INDEX(Banco!$F:$F,ROW())="","",INDEX(Banco!$F:$F,ROW()))</f>
        <v/>
      </c>
      <c r="G853" s="9" t="str">
        <f>IF(INDEX(Banco!$G:$G,ROW())="","",INDEX(Banco!$G:$G,ROW()))</f>
        <v/>
      </c>
      <c r="H853" s="7" t="str">
        <f>IF(INDEX(Banco!$H:$H,ROW())="","",INDEX(Banco!$H:$H,ROW()))</f>
        <v/>
      </c>
      <c r="I853" t="str">
        <f t="shared" si="559"/>
        <v/>
      </c>
      <c r="J853" s="10" t="str">
        <f t="shared" si="560"/>
        <v/>
      </c>
      <c r="K853" s="11" t="str">
        <f t="shared" si="561"/>
        <v>—</v>
      </c>
      <c r="L853" t="str">
        <f t="shared" si="562"/>
        <v/>
      </c>
      <c r="M853" s="11" t="str">
        <f t="shared" si="563"/>
        <v>—</v>
      </c>
      <c r="N853" t="str">
        <f t="shared" si="564"/>
        <v/>
      </c>
      <c r="O853" s="11" t="str">
        <f t="shared" si="565"/>
        <v>—</v>
      </c>
      <c r="P853" t="str">
        <f t="shared" si="566"/>
        <v/>
      </c>
      <c r="Q853" s="11" t="str">
        <f t="shared" si="567"/>
        <v>—</v>
      </c>
      <c r="R853" t="str">
        <f t="shared" si="568"/>
        <v/>
      </c>
      <c r="S853" t="str">
        <f t="shared" si="569"/>
        <v/>
      </c>
      <c r="T853" t="str">
        <f t="shared" si="570"/>
        <v/>
      </c>
      <c r="U853" t="str">
        <f t="shared" si="571"/>
        <v/>
      </c>
      <c r="V853" t="str">
        <f t="shared" si="572"/>
        <v/>
      </c>
      <c r="W853" t="str">
        <f t="shared" si="573"/>
        <v/>
      </c>
      <c r="X853" t="str">
        <f t="shared" si="574"/>
        <v/>
      </c>
      <c r="Y853" t="str">
        <f t="shared" si="575"/>
        <v/>
      </c>
      <c r="Z853" t="str">
        <f t="shared" si="576"/>
        <v/>
      </c>
      <c r="AA853" t="str">
        <f t="shared" si="577"/>
        <v/>
      </c>
      <c r="AB853" t="str">
        <f t="shared" si="578"/>
        <v/>
      </c>
      <c r="AC853" t="str">
        <f t="shared" si="579"/>
        <v/>
      </c>
      <c r="AD853" t="str">
        <f t="shared" si="580"/>
        <v/>
      </c>
      <c r="AE853" t="str">
        <f t="shared" si="581"/>
        <v/>
      </c>
      <c r="AF853" t="str">
        <f t="shared" si="582"/>
        <v/>
      </c>
      <c r="AG853" t="str">
        <f t="shared" si="583"/>
        <v/>
      </c>
      <c r="AH853" t="str">
        <f t="shared" si="584"/>
        <v/>
      </c>
      <c r="AI853" t="str">
        <f t="shared" si="585"/>
        <v/>
      </c>
      <c r="AJ853" t="str">
        <f t="shared" si="586"/>
        <v/>
      </c>
      <c r="AK853" t="str">
        <f t="shared" si="587"/>
        <v/>
      </c>
      <c r="AL853" t="str">
        <f t="shared" si="588"/>
        <v/>
      </c>
      <c r="AM853" t="str">
        <f t="shared" si="589"/>
        <v/>
      </c>
      <c r="AN853" t="str">
        <f t="shared" si="590"/>
        <v/>
      </c>
      <c r="AO853" t="str">
        <f t="shared" si="591"/>
        <v/>
      </c>
      <c r="AP853" t="str">
        <f t="shared" si="592"/>
        <v/>
      </c>
      <c r="AQ853" t="str">
        <f t="shared" si="593"/>
        <v/>
      </c>
      <c r="AR853" t="str">
        <f t="shared" si="594"/>
        <v/>
      </c>
      <c r="AS853" t="str">
        <f t="shared" si="595"/>
        <v/>
      </c>
      <c r="AT853" t="str">
        <f t="shared" si="596"/>
        <v/>
      </c>
      <c r="AU853" t="str">
        <f t="shared" si="597"/>
        <v/>
      </c>
      <c r="AV853" t="str">
        <f t="shared" si="598"/>
        <v/>
      </c>
      <c r="AW853" t="str">
        <f t="shared" si="599"/>
        <v/>
      </c>
      <c r="AX853" t="str">
        <f t="shared" si="600"/>
        <v/>
      </c>
      <c r="AY853" t="str">
        <f t="shared" si="601"/>
        <v/>
      </c>
      <c r="AZ853" t="str">
        <f>IF(OR($A853="",$A853&lt;&gt;Ficha!$C$4),"",COUNTIF($A$2:$A853,Ficha!$C$4))</f>
        <v/>
      </c>
    </row>
    <row r="854" spans="1:52">
      <c r="A854" s="7" t="str">
        <f>IF(INDEX(Banco!$A:$A,ROW())="","",INDEX(Banco!$A:$A,ROW()))</f>
        <v/>
      </c>
      <c r="B854" s="7" t="str">
        <f>IF(INDEX(Banco!$B:$B,ROW())="","",INDEX(Banco!$B:$B,ROW()))</f>
        <v/>
      </c>
      <c r="C854" s="7" t="str">
        <f>IF(INDEX(Banco!$C:$C,ROW())="","",INDEX(Banco!$C:$C,ROW()))</f>
        <v/>
      </c>
      <c r="D854" s="8" t="str">
        <f>IF(INDEX(Banco!$D:$D,ROW())="","",INDEX(Banco!$D:$D,ROW()))</f>
        <v/>
      </c>
      <c r="E854" s="8" t="str">
        <f>IF(INDEX(Banco!$E:$E,ROW())="","",INDEX(Banco!$E:$E,ROW()))</f>
        <v/>
      </c>
      <c r="F854" s="9" t="str">
        <f>IF(INDEX(Banco!$F:$F,ROW())="","",INDEX(Banco!$F:$F,ROW()))</f>
        <v/>
      </c>
      <c r="G854" s="9" t="str">
        <f>IF(INDEX(Banco!$G:$G,ROW())="","",INDEX(Banco!$G:$G,ROW()))</f>
        <v/>
      </c>
      <c r="H854" s="7" t="str">
        <f>IF(INDEX(Banco!$H:$H,ROW())="","",INDEX(Banco!$H:$H,ROW()))</f>
        <v/>
      </c>
      <c r="I854" t="str">
        <f t="shared" si="559"/>
        <v/>
      </c>
      <c r="J854" s="10" t="str">
        <f t="shared" si="560"/>
        <v/>
      </c>
      <c r="K854" s="11" t="str">
        <f t="shared" si="561"/>
        <v>—</v>
      </c>
      <c r="L854" t="str">
        <f t="shared" si="562"/>
        <v/>
      </c>
      <c r="M854" s="11" t="str">
        <f t="shared" si="563"/>
        <v>—</v>
      </c>
      <c r="N854" t="str">
        <f t="shared" si="564"/>
        <v/>
      </c>
      <c r="O854" s="11" t="str">
        <f t="shared" si="565"/>
        <v>—</v>
      </c>
      <c r="P854" t="str">
        <f t="shared" si="566"/>
        <v/>
      </c>
      <c r="Q854" s="11" t="str">
        <f t="shared" si="567"/>
        <v>—</v>
      </c>
      <c r="R854" t="str">
        <f t="shared" si="568"/>
        <v/>
      </c>
      <c r="S854" t="str">
        <f t="shared" si="569"/>
        <v/>
      </c>
      <c r="T854" t="str">
        <f t="shared" si="570"/>
        <v/>
      </c>
      <c r="U854" t="str">
        <f t="shared" si="571"/>
        <v/>
      </c>
      <c r="V854" t="str">
        <f t="shared" si="572"/>
        <v/>
      </c>
      <c r="W854" t="str">
        <f t="shared" si="573"/>
        <v/>
      </c>
      <c r="X854" t="str">
        <f t="shared" si="574"/>
        <v/>
      </c>
      <c r="Y854" t="str">
        <f t="shared" si="575"/>
        <v/>
      </c>
      <c r="Z854" t="str">
        <f t="shared" si="576"/>
        <v/>
      </c>
      <c r="AA854" t="str">
        <f t="shared" si="577"/>
        <v/>
      </c>
      <c r="AB854" t="str">
        <f t="shared" si="578"/>
        <v/>
      </c>
      <c r="AC854" t="str">
        <f t="shared" si="579"/>
        <v/>
      </c>
      <c r="AD854" t="str">
        <f t="shared" si="580"/>
        <v/>
      </c>
      <c r="AE854" t="str">
        <f t="shared" si="581"/>
        <v/>
      </c>
      <c r="AF854" t="str">
        <f t="shared" si="582"/>
        <v/>
      </c>
      <c r="AG854" t="str">
        <f t="shared" si="583"/>
        <v/>
      </c>
      <c r="AH854" t="str">
        <f t="shared" si="584"/>
        <v/>
      </c>
      <c r="AI854" t="str">
        <f t="shared" si="585"/>
        <v/>
      </c>
      <c r="AJ854" t="str">
        <f t="shared" si="586"/>
        <v/>
      </c>
      <c r="AK854" t="str">
        <f t="shared" si="587"/>
        <v/>
      </c>
      <c r="AL854" t="str">
        <f t="shared" si="588"/>
        <v/>
      </c>
      <c r="AM854" t="str">
        <f t="shared" si="589"/>
        <v/>
      </c>
      <c r="AN854" t="str">
        <f t="shared" si="590"/>
        <v/>
      </c>
      <c r="AO854" t="str">
        <f t="shared" si="591"/>
        <v/>
      </c>
      <c r="AP854" t="str">
        <f t="shared" si="592"/>
        <v/>
      </c>
      <c r="AQ854" t="str">
        <f t="shared" si="593"/>
        <v/>
      </c>
      <c r="AR854" t="str">
        <f t="shared" si="594"/>
        <v/>
      </c>
      <c r="AS854" t="str">
        <f t="shared" si="595"/>
        <v/>
      </c>
      <c r="AT854" t="str">
        <f t="shared" si="596"/>
        <v/>
      </c>
      <c r="AU854" t="str">
        <f t="shared" si="597"/>
        <v/>
      </c>
      <c r="AV854" t="str">
        <f t="shared" si="598"/>
        <v/>
      </c>
      <c r="AW854" t="str">
        <f t="shared" si="599"/>
        <v/>
      </c>
      <c r="AX854" t="str">
        <f t="shared" si="600"/>
        <v/>
      </c>
      <c r="AY854" t="str">
        <f t="shared" si="601"/>
        <v/>
      </c>
      <c r="AZ854" t="str">
        <f>IF(OR($A854="",$A854&lt;&gt;Ficha!$C$4),"",COUNTIF($A$2:$A854,Ficha!$C$4))</f>
        <v/>
      </c>
    </row>
    <row r="855" spans="1:52">
      <c r="A855" s="7" t="str">
        <f>IF(INDEX(Banco!$A:$A,ROW())="","",INDEX(Banco!$A:$A,ROW()))</f>
        <v/>
      </c>
      <c r="B855" s="7" t="str">
        <f>IF(INDEX(Banco!$B:$B,ROW())="","",INDEX(Banco!$B:$B,ROW()))</f>
        <v/>
      </c>
      <c r="C855" s="7" t="str">
        <f>IF(INDEX(Banco!$C:$C,ROW())="","",INDEX(Banco!$C:$C,ROW()))</f>
        <v/>
      </c>
      <c r="D855" s="8" t="str">
        <f>IF(INDEX(Banco!$D:$D,ROW())="","",INDEX(Banco!$D:$D,ROW()))</f>
        <v/>
      </c>
      <c r="E855" s="8" t="str">
        <f>IF(INDEX(Banco!$E:$E,ROW())="","",INDEX(Banco!$E:$E,ROW()))</f>
        <v/>
      </c>
      <c r="F855" s="9" t="str">
        <f>IF(INDEX(Banco!$F:$F,ROW())="","",INDEX(Banco!$F:$F,ROW()))</f>
        <v/>
      </c>
      <c r="G855" s="9" t="str">
        <f>IF(INDEX(Banco!$G:$G,ROW())="","",INDEX(Banco!$G:$G,ROW()))</f>
        <v/>
      </c>
      <c r="H855" s="7" t="str">
        <f>IF(INDEX(Banco!$H:$H,ROW())="","",INDEX(Banco!$H:$H,ROW()))</f>
        <v/>
      </c>
      <c r="I855" t="str">
        <f t="shared" si="559"/>
        <v/>
      </c>
      <c r="J855" s="10" t="str">
        <f t="shared" si="560"/>
        <v/>
      </c>
      <c r="K855" s="11" t="str">
        <f t="shared" si="561"/>
        <v>—</v>
      </c>
      <c r="L855" t="str">
        <f t="shared" si="562"/>
        <v/>
      </c>
      <c r="M855" s="11" t="str">
        <f t="shared" si="563"/>
        <v>—</v>
      </c>
      <c r="N855" t="str">
        <f t="shared" si="564"/>
        <v/>
      </c>
      <c r="O855" s="11" t="str">
        <f t="shared" si="565"/>
        <v>—</v>
      </c>
      <c r="P855" t="str">
        <f t="shared" si="566"/>
        <v/>
      </c>
      <c r="Q855" s="11" t="str">
        <f t="shared" si="567"/>
        <v>—</v>
      </c>
      <c r="R855" t="str">
        <f t="shared" si="568"/>
        <v/>
      </c>
      <c r="S855" t="str">
        <f t="shared" si="569"/>
        <v/>
      </c>
      <c r="T855" t="str">
        <f t="shared" si="570"/>
        <v/>
      </c>
      <c r="U855" t="str">
        <f t="shared" si="571"/>
        <v/>
      </c>
      <c r="V855" t="str">
        <f t="shared" si="572"/>
        <v/>
      </c>
      <c r="W855" t="str">
        <f t="shared" si="573"/>
        <v/>
      </c>
      <c r="X855" t="str">
        <f t="shared" si="574"/>
        <v/>
      </c>
      <c r="Y855" t="str">
        <f t="shared" si="575"/>
        <v/>
      </c>
      <c r="Z855" t="str">
        <f t="shared" si="576"/>
        <v/>
      </c>
      <c r="AA855" t="str">
        <f t="shared" si="577"/>
        <v/>
      </c>
      <c r="AB855" t="str">
        <f t="shared" si="578"/>
        <v/>
      </c>
      <c r="AC855" t="str">
        <f t="shared" si="579"/>
        <v/>
      </c>
      <c r="AD855" t="str">
        <f t="shared" si="580"/>
        <v/>
      </c>
      <c r="AE855" t="str">
        <f t="shared" si="581"/>
        <v/>
      </c>
      <c r="AF855" t="str">
        <f t="shared" si="582"/>
        <v/>
      </c>
      <c r="AG855" t="str">
        <f t="shared" si="583"/>
        <v/>
      </c>
      <c r="AH855" t="str">
        <f t="shared" si="584"/>
        <v/>
      </c>
      <c r="AI855" t="str">
        <f t="shared" si="585"/>
        <v/>
      </c>
      <c r="AJ855" t="str">
        <f t="shared" si="586"/>
        <v/>
      </c>
      <c r="AK855" t="str">
        <f t="shared" si="587"/>
        <v/>
      </c>
      <c r="AL855" t="str">
        <f t="shared" si="588"/>
        <v/>
      </c>
      <c r="AM855" t="str">
        <f t="shared" si="589"/>
        <v/>
      </c>
      <c r="AN855" t="str">
        <f t="shared" si="590"/>
        <v/>
      </c>
      <c r="AO855" t="str">
        <f t="shared" si="591"/>
        <v/>
      </c>
      <c r="AP855" t="str">
        <f t="shared" si="592"/>
        <v/>
      </c>
      <c r="AQ855" t="str">
        <f t="shared" si="593"/>
        <v/>
      </c>
      <c r="AR855" t="str">
        <f t="shared" si="594"/>
        <v/>
      </c>
      <c r="AS855" t="str">
        <f t="shared" si="595"/>
        <v/>
      </c>
      <c r="AT855" t="str">
        <f t="shared" si="596"/>
        <v/>
      </c>
      <c r="AU855" t="str">
        <f t="shared" si="597"/>
        <v/>
      </c>
      <c r="AV855" t="str">
        <f t="shared" si="598"/>
        <v/>
      </c>
      <c r="AW855" t="str">
        <f t="shared" si="599"/>
        <v/>
      </c>
      <c r="AX855" t="str">
        <f t="shared" si="600"/>
        <v/>
      </c>
      <c r="AY855" t="str">
        <f t="shared" si="601"/>
        <v/>
      </c>
      <c r="AZ855" t="str">
        <f>IF(OR($A855="",$A855&lt;&gt;Ficha!$C$4),"",COUNTIF($A$2:$A855,Ficha!$C$4))</f>
        <v/>
      </c>
    </row>
    <row r="856" spans="1:52">
      <c r="A856" s="7" t="str">
        <f>IF(INDEX(Banco!$A:$A,ROW())="","",INDEX(Banco!$A:$A,ROW()))</f>
        <v/>
      </c>
      <c r="B856" s="7" t="str">
        <f>IF(INDEX(Banco!$B:$B,ROW())="","",INDEX(Banco!$B:$B,ROW()))</f>
        <v/>
      </c>
      <c r="C856" s="7" t="str">
        <f>IF(INDEX(Banco!$C:$C,ROW())="","",INDEX(Banco!$C:$C,ROW()))</f>
        <v/>
      </c>
      <c r="D856" s="8" t="str">
        <f>IF(INDEX(Banco!$D:$D,ROW())="","",INDEX(Banco!$D:$D,ROW()))</f>
        <v/>
      </c>
      <c r="E856" s="8" t="str">
        <f>IF(INDEX(Banco!$E:$E,ROW())="","",INDEX(Banco!$E:$E,ROW()))</f>
        <v/>
      </c>
      <c r="F856" s="9" t="str">
        <f>IF(INDEX(Banco!$F:$F,ROW())="","",INDEX(Banco!$F:$F,ROW()))</f>
        <v/>
      </c>
      <c r="G856" s="9" t="str">
        <f>IF(INDEX(Banco!$G:$G,ROW())="","",INDEX(Banco!$G:$G,ROW()))</f>
        <v/>
      </c>
      <c r="H856" s="7" t="str">
        <f>IF(INDEX(Banco!$H:$H,ROW())="","",INDEX(Banco!$H:$H,ROW()))</f>
        <v/>
      </c>
      <c r="I856" t="str">
        <f t="shared" si="559"/>
        <v/>
      </c>
      <c r="J856" s="10" t="str">
        <f t="shared" si="560"/>
        <v/>
      </c>
      <c r="K856" s="11" t="str">
        <f t="shared" si="561"/>
        <v>—</v>
      </c>
      <c r="L856" t="str">
        <f t="shared" si="562"/>
        <v/>
      </c>
      <c r="M856" s="11" t="str">
        <f t="shared" si="563"/>
        <v>—</v>
      </c>
      <c r="N856" t="str">
        <f t="shared" si="564"/>
        <v/>
      </c>
      <c r="O856" s="11" t="str">
        <f t="shared" si="565"/>
        <v>—</v>
      </c>
      <c r="P856" t="str">
        <f t="shared" si="566"/>
        <v/>
      </c>
      <c r="Q856" s="11" t="str">
        <f t="shared" si="567"/>
        <v>—</v>
      </c>
      <c r="R856" t="str">
        <f t="shared" si="568"/>
        <v/>
      </c>
      <c r="S856" t="str">
        <f t="shared" si="569"/>
        <v/>
      </c>
      <c r="T856" t="str">
        <f t="shared" si="570"/>
        <v/>
      </c>
      <c r="U856" t="str">
        <f t="shared" si="571"/>
        <v/>
      </c>
      <c r="V856" t="str">
        <f t="shared" si="572"/>
        <v/>
      </c>
      <c r="W856" t="str">
        <f t="shared" si="573"/>
        <v/>
      </c>
      <c r="X856" t="str">
        <f t="shared" si="574"/>
        <v/>
      </c>
      <c r="Y856" t="str">
        <f t="shared" si="575"/>
        <v/>
      </c>
      <c r="Z856" t="str">
        <f t="shared" si="576"/>
        <v/>
      </c>
      <c r="AA856" t="str">
        <f t="shared" si="577"/>
        <v/>
      </c>
      <c r="AB856" t="str">
        <f t="shared" si="578"/>
        <v/>
      </c>
      <c r="AC856" t="str">
        <f t="shared" si="579"/>
        <v/>
      </c>
      <c r="AD856" t="str">
        <f t="shared" si="580"/>
        <v/>
      </c>
      <c r="AE856" t="str">
        <f t="shared" si="581"/>
        <v/>
      </c>
      <c r="AF856" t="str">
        <f t="shared" si="582"/>
        <v/>
      </c>
      <c r="AG856" t="str">
        <f t="shared" si="583"/>
        <v/>
      </c>
      <c r="AH856" t="str">
        <f t="shared" si="584"/>
        <v/>
      </c>
      <c r="AI856" t="str">
        <f t="shared" si="585"/>
        <v/>
      </c>
      <c r="AJ856" t="str">
        <f t="shared" si="586"/>
        <v/>
      </c>
      <c r="AK856" t="str">
        <f t="shared" si="587"/>
        <v/>
      </c>
      <c r="AL856" t="str">
        <f t="shared" si="588"/>
        <v/>
      </c>
      <c r="AM856" t="str">
        <f t="shared" si="589"/>
        <v/>
      </c>
      <c r="AN856" t="str">
        <f t="shared" si="590"/>
        <v/>
      </c>
      <c r="AO856" t="str">
        <f t="shared" si="591"/>
        <v/>
      </c>
      <c r="AP856" t="str">
        <f t="shared" si="592"/>
        <v/>
      </c>
      <c r="AQ856" t="str">
        <f t="shared" si="593"/>
        <v/>
      </c>
      <c r="AR856" t="str">
        <f t="shared" si="594"/>
        <v/>
      </c>
      <c r="AS856" t="str">
        <f t="shared" si="595"/>
        <v/>
      </c>
      <c r="AT856" t="str">
        <f t="shared" si="596"/>
        <v/>
      </c>
      <c r="AU856" t="str">
        <f t="shared" si="597"/>
        <v/>
      </c>
      <c r="AV856" t="str">
        <f t="shared" si="598"/>
        <v/>
      </c>
      <c r="AW856" t="str">
        <f t="shared" si="599"/>
        <v/>
      </c>
      <c r="AX856" t="str">
        <f t="shared" si="600"/>
        <v/>
      </c>
      <c r="AY856" t="str">
        <f t="shared" si="601"/>
        <v/>
      </c>
      <c r="AZ856" t="str">
        <f>IF(OR($A856="",$A856&lt;&gt;Ficha!$C$4),"",COUNTIF($A$2:$A856,Ficha!$C$4))</f>
        <v/>
      </c>
    </row>
    <row r="857" spans="1:52">
      <c r="A857" s="7" t="str">
        <f>IF(INDEX(Banco!$A:$A,ROW())="","",INDEX(Banco!$A:$A,ROW()))</f>
        <v/>
      </c>
      <c r="B857" s="7" t="str">
        <f>IF(INDEX(Banco!$B:$B,ROW())="","",INDEX(Banco!$B:$B,ROW()))</f>
        <v/>
      </c>
      <c r="C857" s="7" t="str">
        <f>IF(INDEX(Banco!$C:$C,ROW())="","",INDEX(Banco!$C:$C,ROW()))</f>
        <v/>
      </c>
      <c r="D857" s="8" t="str">
        <f>IF(INDEX(Banco!$D:$D,ROW())="","",INDEX(Banco!$D:$D,ROW()))</f>
        <v/>
      </c>
      <c r="E857" s="8" t="str">
        <f>IF(INDEX(Banco!$E:$E,ROW())="","",INDEX(Banco!$E:$E,ROW()))</f>
        <v/>
      </c>
      <c r="F857" s="9" t="str">
        <f>IF(INDEX(Banco!$F:$F,ROW())="","",INDEX(Banco!$F:$F,ROW()))</f>
        <v/>
      </c>
      <c r="G857" s="9" t="str">
        <f>IF(INDEX(Banco!$G:$G,ROW())="","",INDEX(Banco!$G:$G,ROW()))</f>
        <v/>
      </c>
      <c r="H857" s="7" t="str">
        <f>IF(INDEX(Banco!$H:$H,ROW())="","",INDEX(Banco!$H:$H,ROW()))</f>
        <v/>
      </c>
      <c r="I857" t="str">
        <f t="shared" si="559"/>
        <v/>
      </c>
      <c r="J857" s="10" t="str">
        <f t="shared" si="560"/>
        <v/>
      </c>
      <c r="K857" s="11" t="str">
        <f t="shared" si="561"/>
        <v>—</v>
      </c>
      <c r="L857" t="str">
        <f t="shared" si="562"/>
        <v/>
      </c>
      <c r="M857" s="11" t="str">
        <f t="shared" si="563"/>
        <v>—</v>
      </c>
      <c r="N857" t="str">
        <f t="shared" si="564"/>
        <v/>
      </c>
      <c r="O857" s="11" t="str">
        <f t="shared" si="565"/>
        <v>—</v>
      </c>
      <c r="P857" t="str">
        <f t="shared" si="566"/>
        <v/>
      </c>
      <c r="Q857" s="11" t="str">
        <f t="shared" si="567"/>
        <v>—</v>
      </c>
      <c r="R857" t="str">
        <f t="shared" si="568"/>
        <v/>
      </c>
      <c r="S857" t="str">
        <f t="shared" si="569"/>
        <v/>
      </c>
      <c r="T857" t="str">
        <f t="shared" si="570"/>
        <v/>
      </c>
      <c r="U857" t="str">
        <f t="shared" si="571"/>
        <v/>
      </c>
      <c r="V857" t="str">
        <f t="shared" si="572"/>
        <v/>
      </c>
      <c r="W857" t="str">
        <f t="shared" si="573"/>
        <v/>
      </c>
      <c r="X857" t="str">
        <f t="shared" si="574"/>
        <v/>
      </c>
      <c r="Y857" t="str">
        <f t="shared" si="575"/>
        <v/>
      </c>
      <c r="Z857" t="str">
        <f t="shared" si="576"/>
        <v/>
      </c>
      <c r="AA857" t="str">
        <f t="shared" si="577"/>
        <v/>
      </c>
      <c r="AB857" t="str">
        <f t="shared" si="578"/>
        <v/>
      </c>
      <c r="AC857" t="str">
        <f t="shared" si="579"/>
        <v/>
      </c>
      <c r="AD857" t="str">
        <f t="shared" si="580"/>
        <v/>
      </c>
      <c r="AE857" t="str">
        <f t="shared" si="581"/>
        <v/>
      </c>
      <c r="AF857" t="str">
        <f t="shared" si="582"/>
        <v/>
      </c>
      <c r="AG857" t="str">
        <f t="shared" si="583"/>
        <v/>
      </c>
      <c r="AH857" t="str">
        <f t="shared" si="584"/>
        <v/>
      </c>
      <c r="AI857" t="str">
        <f t="shared" si="585"/>
        <v/>
      </c>
      <c r="AJ857" t="str">
        <f t="shared" si="586"/>
        <v/>
      </c>
      <c r="AK857" t="str">
        <f t="shared" si="587"/>
        <v/>
      </c>
      <c r="AL857" t="str">
        <f t="shared" si="588"/>
        <v/>
      </c>
      <c r="AM857" t="str">
        <f t="shared" si="589"/>
        <v/>
      </c>
      <c r="AN857" t="str">
        <f t="shared" si="590"/>
        <v/>
      </c>
      <c r="AO857" t="str">
        <f t="shared" si="591"/>
        <v/>
      </c>
      <c r="AP857" t="str">
        <f t="shared" si="592"/>
        <v/>
      </c>
      <c r="AQ857" t="str">
        <f t="shared" si="593"/>
        <v/>
      </c>
      <c r="AR857" t="str">
        <f t="shared" si="594"/>
        <v/>
      </c>
      <c r="AS857" t="str">
        <f t="shared" si="595"/>
        <v/>
      </c>
      <c r="AT857" t="str">
        <f t="shared" si="596"/>
        <v/>
      </c>
      <c r="AU857" t="str">
        <f t="shared" si="597"/>
        <v/>
      </c>
      <c r="AV857" t="str">
        <f t="shared" si="598"/>
        <v/>
      </c>
      <c r="AW857" t="str">
        <f t="shared" si="599"/>
        <v/>
      </c>
      <c r="AX857" t="str">
        <f t="shared" si="600"/>
        <v/>
      </c>
      <c r="AY857" t="str">
        <f t="shared" si="601"/>
        <v/>
      </c>
      <c r="AZ857" t="str">
        <f>IF(OR($A857="",$A857&lt;&gt;Ficha!$C$4),"",COUNTIF($A$2:$A857,Ficha!$C$4))</f>
        <v/>
      </c>
    </row>
    <row r="858" spans="1:52">
      <c r="A858" s="7" t="str">
        <f>IF(INDEX(Banco!$A:$A,ROW())="","",INDEX(Banco!$A:$A,ROW()))</f>
        <v/>
      </c>
      <c r="B858" s="7" t="str">
        <f>IF(INDEX(Banco!$B:$B,ROW())="","",INDEX(Banco!$B:$B,ROW()))</f>
        <v/>
      </c>
      <c r="C858" s="7" t="str">
        <f>IF(INDEX(Banco!$C:$C,ROW())="","",INDEX(Banco!$C:$C,ROW()))</f>
        <v/>
      </c>
      <c r="D858" s="8" t="str">
        <f>IF(INDEX(Banco!$D:$D,ROW())="","",INDEX(Banco!$D:$D,ROW()))</f>
        <v/>
      </c>
      <c r="E858" s="8" t="str">
        <f>IF(INDEX(Banco!$E:$E,ROW())="","",INDEX(Banco!$E:$E,ROW()))</f>
        <v/>
      </c>
      <c r="F858" s="9" t="str">
        <f>IF(INDEX(Banco!$F:$F,ROW())="","",INDEX(Banco!$F:$F,ROW()))</f>
        <v/>
      </c>
      <c r="G858" s="9" t="str">
        <f>IF(INDEX(Banco!$G:$G,ROW())="","",INDEX(Banco!$G:$G,ROW()))</f>
        <v/>
      </c>
      <c r="H858" s="7" t="str">
        <f>IF(INDEX(Banco!$H:$H,ROW())="","",INDEX(Banco!$H:$H,ROW()))</f>
        <v/>
      </c>
      <c r="I858" t="str">
        <f t="shared" si="559"/>
        <v/>
      </c>
      <c r="J858" s="10" t="str">
        <f t="shared" si="560"/>
        <v/>
      </c>
      <c r="K858" s="11" t="str">
        <f t="shared" si="561"/>
        <v>—</v>
      </c>
      <c r="L858" t="str">
        <f t="shared" si="562"/>
        <v/>
      </c>
      <c r="M858" s="11" t="str">
        <f t="shared" si="563"/>
        <v>—</v>
      </c>
      <c r="N858" t="str">
        <f t="shared" si="564"/>
        <v/>
      </c>
      <c r="O858" s="11" t="str">
        <f t="shared" si="565"/>
        <v>—</v>
      </c>
      <c r="P858" t="str">
        <f t="shared" si="566"/>
        <v/>
      </c>
      <c r="Q858" s="11" t="str">
        <f t="shared" si="567"/>
        <v>—</v>
      </c>
      <c r="R858" t="str">
        <f t="shared" si="568"/>
        <v/>
      </c>
      <c r="S858" t="str">
        <f t="shared" si="569"/>
        <v/>
      </c>
      <c r="T858" t="str">
        <f t="shared" si="570"/>
        <v/>
      </c>
      <c r="U858" t="str">
        <f t="shared" si="571"/>
        <v/>
      </c>
      <c r="V858" t="str">
        <f t="shared" si="572"/>
        <v/>
      </c>
      <c r="W858" t="str">
        <f t="shared" si="573"/>
        <v/>
      </c>
      <c r="X858" t="str">
        <f t="shared" si="574"/>
        <v/>
      </c>
      <c r="Y858" t="str">
        <f t="shared" si="575"/>
        <v/>
      </c>
      <c r="Z858" t="str">
        <f t="shared" si="576"/>
        <v/>
      </c>
      <c r="AA858" t="str">
        <f t="shared" si="577"/>
        <v/>
      </c>
      <c r="AB858" t="str">
        <f t="shared" si="578"/>
        <v/>
      </c>
      <c r="AC858" t="str">
        <f t="shared" si="579"/>
        <v/>
      </c>
      <c r="AD858" t="str">
        <f t="shared" si="580"/>
        <v/>
      </c>
      <c r="AE858" t="str">
        <f t="shared" si="581"/>
        <v/>
      </c>
      <c r="AF858" t="str">
        <f t="shared" si="582"/>
        <v/>
      </c>
      <c r="AG858" t="str">
        <f t="shared" si="583"/>
        <v/>
      </c>
      <c r="AH858" t="str">
        <f t="shared" si="584"/>
        <v/>
      </c>
      <c r="AI858" t="str">
        <f t="shared" si="585"/>
        <v/>
      </c>
      <c r="AJ858" t="str">
        <f t="shared" si="586"/>
        <v/>
      </c>
      <c r="AK858" t="str">
        <f t="shared" si="587"/>
        <v/>
      </c>
      <c r="AL858" t="str">
        <f t="shared" si="588"/>
        <v/>
      </c>
      <c r="AM858" t="str">
        <f t="shared" si="589"/>
        <v/>
      </c>
      <c r="AN858" t="str">
        <f t="shared" si="590"/>
        <v/>
      </c>
      <c r="AO858" t="str">
        <f t="shared" si="591"/>
        <v/>
      </c>
      <c r="AP858" t="str">
        <f t="shared" si="592"/>
        <v/>
      </c>
      <c r="AQ858" t="str">
        <f t="shared" si="593"/>
        <v/>
      </c>
      <c r="AR858" t="str">
        <f t="shared" si="594"/>
        <v/>
      </c>
      <c r="AS858" t="str">
        <f t="shared" si="595"/>
        <v/>
      </c>
      <c r="AT858" t="str">
        <f t="shared" si="596"/>
        <v/>
      </c>
      <c r="AU858" t="str">
        <f t="shared" si="597"/>
        <v/>
      </c>
      <c r="AV858" t="str">
        <f t="shared" si="598"/>
        <v/>
      </c>
      <c r="AW858" t="str">
        <f t="shared" si="599"/>
        <v/>
      </c>
      <c r="AX858" t="str">
        <f t="shared" si="600"/>
        <v/>
      </c>
      <c r="AY858" t="str">
        <f t="shared" si="601"/>
        <v/>
      </c>
      <c r="AZ858" t="str">
        <f>IF(OR($A858="",$A858&lt;&gt;Ficha!$C$4),"",COUNTIF($A$2:$A858,Ficha!$C$4))</f>
        <v/>
      </c>
    </row>
    <row r="859" spans="1:52">
      <c r="A859" s="7" t="str">
        <f>IF(INDEX(Banco!$A:$A,ROW())="","",INDEX(Banco!$A:$A,ROW()))</f>
        <v/>
      </c>
      <c r="B859" s="7" t="str">
        <f>IF(INDEX(Banco!$B:$B,ROW())="","",INDEX(Banco!$B:$B,ROW()))</f>
        <v/>
      </c>
      <c r="C859" s="7" t="str">
        <f>IF(INDEX(Banco!$C:$C,ROW())="","",INDEX(Banco!$C:$C,ROW()))</f>
        <v/>
      </c>
      <c r="D859" s="8" t="str">
        <f>IF(INDEX(Banco!$D:$D,ROW())="","",INDEX(Banco!$D:$D,ROW()))</f>
        <v/>
      </c>
      <c r="E859" s="8" t="str">
        <f>IF(INDEX(Banco!$E:$E,ROW())="","",INDEX(Banco!$E:$E,ROW()))</f>
        <v/>
      </c>
      <c r="F859" s="9" t="str">
        <f>IF(INDEX(Banco!$F:$F,ROW())="","",INDEX(Banco!$F:$F,ROW()))</f>
        <v/>
      </c>
      <c r="G859" s="9" t="str">
        <f>IF(INDEX(Banco!$G:$G,ROW())="","",INDEX(Banco!$G:$G,ROW()))</f>
        <v/>
      </c>
      <c r="H859" s="7" t="str">
        <f>IF(INDEX(Banco!$H:$H,ROW())="","",INDEX(Banco!$H:$H,ROW()))</f>
        <v/>
      </c>
      <c r="I859" t="str">
        <f t="shared" si="559"/>
        <v/>
      </c>
      <c r="J859" s="10" t="str">
        <f t="shared" si="560"/>
        <v/>
      </c>
      <c r="K859" s="11" t="str">
        <f t="shared" si="561"/>
        <v>—</v>
      </c>
      <c r="L859" t="str">
        <f t="shared" si="562"/>
        <v/>
      </c>
      <c r="M859" s="11" t="str">
        <f t="shared" si="563"/>
        <v>—</v>
      </c>
      <c r="N859" t="str">
        <f t="shared" si="564"/>
        <v/>
      </c>
      <c r="O859" s="11" t="str">
        <f t="shared" si="565"/>
        <v>—</v>
      </c>
      <c r="P859" t="str">
        <f t="shared" si="566"/>
        <v/>
      </c>
      <c r="Q859" s="11" t="str">
        <f t="shared" si="567"/>
        <v>—</v>
      </c>
      <c r="R859" t="str">
        <f t="shared" si="568"/>
        <v/>
      </c>
      <c r="S859" t="str">
        <f t="shared" si="569"/>
        <v/>
      </c>
      <c r="T859" t="str">
        <f t="shared" si="570"/>
        <v/>
      </c>
      <c r="U859" t="str">
        <f t="shared" si="571"/>
        <v/>
      </c>
      <c r="V859" t="str">
        <f t="shared" si="572"/>
        <v/>
      </c>
      <c r="W859" t="str">
        <f t="shared" si="573"/>
        <v/>
      </c>
      <c r="X859" t="str">
        <f t="shared" si="574"/>
        <v/>
      </c>
      <c r="Y859" t="str">
        <f t="shared" si="575"/>
        <v/>
      </c>
      <c r="Z859" t="str">
        <f t="shared" si="576"/>
        <v/>
      </c>
      <c r="AA859" t="str">
        <f t="shared" si="577"/>
        <v/>
      </c>
      <c r="AB859" t="str">
        <f t="shared" si="578"/>
        <v/>
      </c>
      <c r="AC859" t="str">
        <f t="shared" si="579"/>
        <v/>
      </c>
      <c r="AD859" t="str">
        <f t="shared" si="580"/>
        <v/>
      </c>
      <c r="AE859" t="str">
        <f t="shared" si="581"/>
        <v/>
      </c>
      <c r="AF859" t="str">
        <f t="shared" si="582"/>
        <v/>
      </c>
      <c r="AG859" t="str">
        <f t="shared" si="583"/>
        <v/>
      </c>
      <c r="AH859" t="str">
        <f t="shared" si="584"/>
        <v/>
      </c>
      <c r="AI859" t="str">
        <f t="shared" si="585"/>
        <v/>
      </c>
      <c r="AJ859" t="str">
        <f t="shared" si="586"/>
        <v/>
      </c>
      <c r="AK859" t="str">
        <f t="shared" si="587"/>
        <v/>
      </c>
      <c r="AL859" t="str">
        <f t="shared" si="588"/>
        <v/>
      </c>
      <c r="AM859" t="str">
        <f t="shared" si="589"/>
        <v/>
      </c>
      <c r="AN859" t="str">
        <f t="shared" si="590"/>
        <v/>
      </c>
      <c r="AO859" t="str">
        <f t="shared" si="591"/>
        <v/>
      </c>
      <c r="AP859" t="str">
        <f t="shared" si="592"/>
        <v/>
      </c>
      <c r="AQ859" t="str">
        <f t="shared" si="593"/>
        <v/>
      </c>
      <c r="AR859" t="str">
        <f t="shared" si="594"/>
        <v/>
      </c>
      <c r="AS859" t="str">
        <f t="shared" si="595"/>
        <v/>
      </c>
      <c r="AT859" t="str">
        <f t="shared" si="596"/>
        <v/>
      </c>
      <c r="AU859" t="str">
        <f t="shared" si="597"/>
        <v/>
      </c>
      <c r="AV859" t="str">
        <f t="shared" si="598"/>
        <v/>
      </c>
      <c r="AW859" t="str">
        <f t="shared" si="599"/>
        <v/>
      </c>
      <c r="AX859" t="str">
        <f t="shared" si="600"/>
        <v/>
      </c>
      <c r="AY859" t="str">
        <f t="shared" si="601"/>
        <v/>
      </c>
      <c r="AZ859" t="str">
        <f>IF(OR($A859="",$A859&lt;&gt;Ficha!$C$4),"",COUNTIF($A$2:$A859,Ficha!$C$4))</f>
        <v/>
      </c>
    </row>
    <row r="860" spans="1:52">
      <c r="A860" s="7" t="str">
        <f>IF(INDEX(Banco!$A:$A,ROW())="","",INDEX(Banco!$A:$A,ROW()))</f>
        <v/>
      </c>
      <c r="B860" s="7" t="str">
        <f>IF(INDEX(Banco!$B:$B,ROW())="","",INDEX(Banco!$B:$B,ROW()))</f>
        <v/>
      </c>
      <c r="C860" s="7" t="str">
        <f>IF(INDEX(Banco!$C:$C,ROW())="","",INDEX(Banco!$C:$C,ROW()))</f>
        <v/>
      </c>
      <c r="D860" s="8" t="str">
        <f>IF(INDEX(Banco!$D:$D,ROW())="","",INDEX(Banco!$D:$D,ROW()))</f>
        <v/>
      </c>
      <c r="E860" s="8" t="str">
        <f>IF(INDEX(Banco!$E:$E,ROW())="","",INDEX(Banco!$E:$E,ROW()))</f>
        <v/>
      </c>
      <c r="F860" s="9" t="str">
        <f>IF(INDEX(Banco!$F:$F,ROW())="","",INDEX(Banco!$F:$F,ROW()))</f>
        <v/>
      </c>
      <c r="G860" s="9" t="str">
        <f>IF(INDEX(Banco!$G:$G,ROW())="","",INDEX(Banco!$G:$G,ROW()))</f>
        <v/>
      </c>
      <c r="H860" s="7" t="str">
        <f>IF(INDEX(Banco!$H:$H,ROW())="","",INDEX(Banco!$H:$H,ROW()))</f>
        <v/>
      </c>
      <c r="I860" t="str">
        <f t="shared" si="559"/>
        <v/>
      </c>
      <c r="J860" s="10" t="str">
        <f t="shared" si="560"/>
        <v/>
      </c>
      <c r="K860" s="11" t="str">
        <f t="shared" si="561"/>
        <v>—</v>
      </c>
      <c r="L860" t="str">
        <f t="shared" si="562"/>
        <v/>
      </c>
      <c r="M860" s="11" t="str">
        <f t="shared" si="563"/>
        <v>—</v>
      </c>
      <c r="N860" t="str">
        <f t="shared" si="564"/>
        <v/>
      </c>
      <c r="O860" s="11" t="str">
        <f t="shared" si="565"/>
        <v>—</v>
      </c>
      <c r="P860" t="str">
        <f t="shared" si="566"/>
        <v/>
      </c>
      <c r="Q860" s="11" t="str">
        <f t="shared" si="567"/>
        <v>—</v>
      </c>
      <c r="R860" t="str">
        <f t="shared" si="568"/>
        <v/>
      </c>
      <c r="S860" t="str">
        <f t="shared" si="569"/>
        <v/>
      </c>
      <c r="T860" t="str">
        <f t="shared" si="570"/>
        <v/>
      </c>
      <c r="U860" t="str">
        <f t="shared" si="571"/>
        <v/>
      </c>
      <c r="V860" t="str">
        <f t="shared" si="572"/>
        <v/>
      </c>
      <c r="W860" t="str">
        <f t="shared" si="573"/>
        <v/>
      </c>
      <c r="X860" t="str">
        <f t="shared" si="574"/>
        <v/>
      </c>
      <c r="Y860" t="str">
        <f t="shared" si="575"/>
        <v/>
      </c>
      <c r="Z860" t="str">
        <f t="shared" si="576"/>
        <v/>
      </c>
      <c r="AA860" t="str">
        <f t="shared" si="577"/>
        <v/>
      </c>
      <c r="AB860" t="str">
        <f t="shared" si="578"/>
        <v/>
      </c>
      <c r="AC860" t="str">
        <f t="shared" si="579"/>
        <v/>
      </c>
      <c r="AD860" t="str">
        <f t="shared" si="580"/>
        <v/>
      </c>
      <c r="AE860" t="str">
        <f t="shared" si="581"/>
        <v/>
      </c>
      <c r="AF860" t="str">
        <f t="shared" si="582"/>
        <v/>
      </c>
      <c r="AG860" t="str">
        <f t="shared" si="583"/>
        <v/>
      </c>
      <c r="AH860" t="str">
        <f t="shared" si="584"/>
        <v/>
      </c>
      <c r="AI860" t="str">
        <f t="shared" si="585"/>
        <v/>
      </c>
      <c r="AJ860" t="str">
        <f t="shared" si="586"/>
        <v/>
      </c>
      <c r="AK860" t="str">
        <f t="shared" si="587"/>
        <v/>
      </c>
      <c r="AL860" t="str">
        <f t="shared" si="588"/>
        <v/>
      </c>
      <c r="AM860" t="str">
        <f t="shared" si="589"/>
        <v/>
      </c>
      <c r="AN860" t="str">
        <f t="shared" si="590"/>
        <v/>
      </c>
      <c r="AO860" t="str">
        <f t="shared" si="591"/>
        <v/>
      </c>
      <c r="AP860" t="str">
        <f t="shared" si="592"/>
        <v/>
      </c>
      <c r="AQ860" t="str">
        <f t="shared" si="593"/>
        <v/>
      </c>
      <c r="AR860" t="str">
        <f t="shared" si="594"/>
        <v/>
      </c>
      <c r="AS860" t="str">
        <f t="shared" si="595"/>
        <v/>
      </c>
      <c r="AT860" t="str">
        <f t="shared" si="596"/>
        <v/>
      </c>
      <c r="AU860" t="str">
        <f t="shared" si="597"/>
        <v/>
      </c>
      <c r="AV860" t="str">
        <f t="shared" si="598"/>
        <v/>
      </c>
      <c r="AW860" t="str">
        <f t="shared" si="599"/>
        <v/>
      </c>
      <c r="AX860" t="str">
        <f t="shared" si="600"/>
        <v/>
      </c>
      <c r="AY860" t="str">
        <f t="shared" si="601"/>
        <v/>
      </c>
      <c r="AZ860" t="str">
        <f>IF(OR($A860="",$A860&lt;&gt;Ficha!$C$4),"",COUNTIF($A$2:$A860,Ficha!$C$4))</f>
        <v/>
      </c>
    </row>
    <row r="861" spans="1:52">
      <c r="A861" s="7" t="str">
        <f>IF(INDEX(Banco!$A:$A,ROW())="","",INDEX(Banco!$A:$A,ROW()))</f>
        <v/>
      </c>
      <c r="B861" s="7" t="str">
        <f>IF(INDEX(Banco!$B:$B,ROW())="","",INDEX(Banco!$B:$B,ROW()))</f>
        <v/>
      </c>
      <c r="C861" s="7" t="str">
        <f>IF(INDEX(Banco!$C:$C,ROW())="","",INDEX(Banco!$C:$C,ROW()))</f>
        <v/>
      </c>
      <c r="D861" s="8" t="str">
        <f>IF(INDEX(Banco!$D:$D,ROW())="","",INDEX(Banco!$D:$D,ROW()))</f>
        <v/>
      </c>
      <c r="E861" s="8" t="str">
        <f>IF(INDEX(Banco!$E:$E,ROW())="","",INDEX(Banco!$E:$E,ROW()))</f>
        <v/>
      </c>
      <c r="F861" s="9" t="str">
        <f>IF(INDEX(Banco!$F:$F,ROW())="","",INDEX(Banco!$F:$F,ROW()))</f>
        <v/>
      </c>
      <c r="G861" s="9" t="str">
        <f>IF(INDEX(Banco!$G:$G,ROW())="","",INDEX(Banco!$G:$G,ROW()))</f>
        <v/>
      </c>
      <c r="H861" s="7" t="str">
        <f>IF(INDEX(Banco!$H:$H,ROW())="","",INDEX(Banco!$H:$H,ROW()))</f>
        <v/>
      </c>
      <c r="I861" t="str">
        <f t="shared" si="559"/>
        <v/>
      </c>
      <c r="J861" s="10" t="str">
        <f t="shared" si="560"/>
        <v/>
      </c>
      <c r="K861" s="11" t="str">
        <f t="shared" si="561"/>
        <v>—</v>
      </c>
      <c r="L861" t="str">
        <f t="shared" si="562"/>
        <v/>
      </c>
      <c r="M861" s="11" t="str">
        <f t="shared" si="563"/>
        <v>—</v>
      </c>
      <c r="N861" t="str">
        <f t="shared" si="564"/>
        <v/>
      </c>
      <c r="O861" s="11" t="str">
        <f t="shared" si="565"/>
        <v>—</v>
      </c>
      <c r="P861" t="str">
        <f t="shared" si="566"/>
        <v/>
      </c>
      <c r="Q861" s="11" t="str">
        <f t="shared" si="567"/>
        <v>—</v>
      </c>
      <c r="R861" t="str">
        <f t="shared" si="568"/>
        <v/>
      </c>
      <c r="S861" t="str">
        <f t="shared" si="569"/>
        <v/>
      </c>
      <c r="T861" t="str">
        <f t="shared" si="570"/>
        <v/>
      </c>
      <c r="U861" t="str">
        <f t="shared" si="571"/>
        <v/>
      </c>
      <c r="V861" t="str">
        <f t="shared" si="572"/>
        <v/>
      </c>
      <c r="W861" t="str">
        <f t="shared" si="573"/>
        <v/>
      </c>
      <c r="X861" t="str">
        <f t="shared" si="574"/>
        <v/>
      </c>
      <c r="Y861" t="str">
        <f t="shared" si="575"/>
        <v/>
      </c>
      <c r="Z861" t="str">
        <f t="shared" si="576"/>
        <v/>
      </c>
      <c r="AA861" t="str">
        <f t="shared" si="577"/>
        <v/>
      </c>
      <c r="AB861" t="str">
        <f t="shared" si="578"/>
        <v/>
      </c>
      <c r="AC861" t="str">
        <f t="shared" si="579"/>
        <v/>
      </c>
      <c r="AD861" t="str">
        <f t="shared" si="580"/>
        <v/>
      </c>
      <c r="AE861" t="str">
        <f t="shared" si="581"/>
        <v/>
      </c>
      <c r="AF861" t="str">
        <f t="shared" si="582"/>
        <v/>
      </c>
      <c r="AG861" t="str">
        <f t="shared" si="583"/>
        <v/>
      </c>
      <c r="AH861" t="str">
        <f t="shared" si="584"/>
        <v/>
      </c>
      <c r="AI861" t="str">
        <f t="shared" si="585"/>
        <v/>
      </c>
      <c r="AJ861" t="str">
        <f t="shared" si="586"/>
        <v/>
      </c>
      <c r="AK861" t="str">
        <f t="shared" si="587"/>
        <v/>
      </c>
      <c r="AL861" t="str">
        <f t="shared" si="588"/>
        <v/>
      </c>
      <c r="AM861" t="str">
        <f t="shared" si="589"/>
        <v/>
      </c>
      <c r="AN861" t="str">
        <f t="shared" si="590"/>
        <v/>
      </c>
      <c r="AO861" t="str">
        <f t="shared" si="591"/>
        <v/>
      </c>
      <c r="AP861" t="str">
        <f t="shared" si="592"/>
        <v/>
      </c>
      <c r="AQ861" t="str">
        <f t="shared" si="593"/>
        <v/>
      </c>
      <c r="AR861" t="str">
        <f t="shared" si="594"/>
        <v/>
      </c>
      <c r="AS861" t="str">
        <f t="shared" si="595"/>
        <v/>
      </c>
      <c r="AT861" t="str">
        <f t="shared" si="596"/>
        <v/>
      </c>
      <c r="AU861" t="str">
        <f t="shared" si="597"/>
        <v/>
      </c>
      <c r="AV861" t="str">
        <f t="shared" si="598"/>
        <v/>
      </c>
      <c r="AW861" t="str">
        <f t="shared" si="599"/>
        <v/>
      </c>
      <c r="AX861" t="str">
        <f t="shared" si="600"/>
        <v/>
      </c>
      <c r="AY861" t="str">
        <f t="shared" si="601"/>
        <v/>
      </c>
      <c r="AZ861" t="str">
        <f>IF(OR($A861="",$A861&lt;&gt;Ficha!$C$4),"",COUNTIF($A$2:$A861,Ficha!$C$4))</f>
        <v/>
      </c>
    </row>
    <row r="862" spans="1:52">
      <c r="A862" s="7" t="str">
        <f>IF(INDEX(Banco!$A:$A,ROW())="","",INDEX(Banco!$A:$A,ROW()))</f>
        <v/>
      </c>
      <c r="B862" s="7" t="str">
        <f>IF(INDEX(Banco!$B:$B,ROW())="","",INDEX(Banco!$B:$B,ROW()))</f>
        <v/>
      </c>
      <c r="C862" s="7" t="str">
        <f>IF(INDEX(Banco!$C:$C,ROW())="","",INDEX(Banco!$C:$C,ROW()))</f>
        <v/>
      </c>
      <c r="D862" s="8" t="str">
        <f>IF(INDEX(Banco!$D:$D,ROW())="","",INDEX(Banco!$D:$D,ROW()))</f>
        <v/>
      </c>
      <c r="E862" s="8" t="str">
        <f>IF(INDEX(Banco!$E:$E,ROW())="","",INDEX(Banco!$E:$E,ROW()))</f>
        <v/>
      </c>
      <c r="F862" s="9" t="str">
        <f>IF(INDEX(Banco!$F:$F,ROW())="","",INDEX(Banco!$F:$F,ROW()))</f>
        <v/>
      </c>
      <c r="G862" s="9" t="str">
        <f>IF(INDEX(Banco!$G:$G,ROW())="","",INDEX(Banco!$G:$G,ROW()))</f>
        <v/>
      </c>
      <c r="H862" s="7" t="str">
        <f>IF(INDEX(Banco!$H:$H,ROW())="","",INDEX(Banco!$H:$H,ROW()))</f>
        <v/>
      </c>
      <c r="I862" t="str">
        <f t="shared" si="559"/>
        <v/>
      </c>
      <c r="J862" s="10" t="str">
        <f t="shared" si="560"/>
        <v/>
      </c>
      <c r="K862" s="11" t="str">
        <f t="shared" si="561"/>
        <v>—</v>
      </c>
      <c r="L862" t="str">
        <f t="shared" si="562"/>
        <v/>
      </c>
      <c r="M862" s="11" t="str">
        <f t="shared" si="563"/>
        <v>—</v>
      </c>
      <c r="N862" t="str">
        <f t="shared" si="564"/>
        <v/>
      </c>
      <c r="O862" s="11" t="str">
        <f t="shared" si="565"/>
        <v>—</v>
      </c>
      <c r="P862" t="str">
        <f t="shared" si="566"/>
        <v/>
      </c>
      <c r="Q862" s="11" t="str">
        <f t="shared" si="567"/>
        <v>—</v>
      </c>
      <c r="R862" t="str">
        <f t="shared" si="568"/>
        <v/>
      </c>
      <c r="S862" t="str">
        <f t="shared" si="569"/>
        <v/>
      </c>
      <c r="T862" t="str">
        <f t="shared" si="570"/>
        <v/>
      </c>
      <c r="U862" t="str">
        <f t="shared" si="571"/>
        <v/>
      </c>
      <c r="V862" t="str">
        <f t="shared" si="572"/>
        <v/>
      </c>
      <c r="W862" t="str">
        <f t="shared" si="573"/>
        <v/>
      </c>
      <c r="X862" t="str">
        <f t="shared" si="574"/>
        <v/>
      </c>
      <c r="Y862" t="str">
        <f t="shared" si="575"/>
        <v/>
      </c>
      <c r="Z862" t="str">
        <f t="shared" si="576"/>
        <v/>
      </c>
      <c r="AA862" t="str">
        <f t="shared" si="577"/>
        <v/>
      </c>
      <c r="AB862" t="str">
        <f t="shared" si="578"/>
        <v/>
      </c>
      <c r="AC862" t="str">
        <f t="shared" si="579"/>
        <v/>
      </c>
      <c r="AD862" t="str">
        <f t="shared" si="580"/>
        <v/>
      </c>
      <c r="AE862" t="str">
        <f t="shared" si="581"/>
        <v/>
      </c>
      <c r="AF862" t="str">
        <f t="shared" si="582"/>
        <v/>
      </c>
      <c r="AG862" t="str">
        <f t="shared" si="583"/>
        <v/>
      </c>
      <c r="AH862" t="str">
        <f t="shared" si="584"/>
        <v/>
      </c>
      <c r="AI862" t="str">
        <f t="shared" si="585"/>
        <v/>
      </c>
      <c r="AJ862" t="str">
        <f t="shared" si="586"/>
        <v/>
      </c>
      <c r="AK862" t="str">
        <f t="shared" si="587"/>
        <v/>
      </c>
      <c r="AL862" t="str">
        <f t="shared" si="588"/>
        <v/>
      </c>
      <c r="AM862" t="str">
        <f t="shared" si="589"/>
        <v/>
      </c>
      <c r="AN862" t="str">
        <f t="shared" si="590"/>
        <v/>
      </c>
      <c r="AO862" t="str">
        <f t="shared" si="591"/>
        <v/>
      </c>
      <c r="AP862" t="str">
        <f t="shared" si="592"/>
        <v/>
      </c>
      <c r="AQ862" t="str">
        <f t="shared" si="593"/>
        <v/>
      </c>
      <c r="AR862" t="str">
        <f t="shared" si="594"/>
        <v/>
      </c>
      <c r="AS862" t="str">
        <f t="shared" si="595"/>
        <v/>
      </c>
      <c r="AT862" t="str">
        <f t="shared" si="596"/>
        <v/>
      </c>
      <c r="AU862" t="str">
        <f t="shared" si="597"/>
        <v/>
      </c>
      <c r="AV862" t="str">
        <f t="shared" si="598"/>
        <v/>
      </c>
      <c r="AW862" t="str">
        <f t="shared" si="599"/>
        <v/>
      </c>
      <c r="AX862" t="str">
        <f t="shared" si="600"/>
        <v/>
      </c>
      <c r="AY862" t="str">
        <f t="shared" si="601"/>
        <v/>
      </c>
      <c r="AZ862" t="str">
        <f>IF(OR($A862="",$A862&lt;&gt;Ficha!$C$4),"",COUNTIF($A$2:$A862,Ficha!$C$4))</f>
        <v/>
      </c>
    </row>
    <row r="863" spans="1:52">
      <c r="A863" s="7" t="str">
        <f>IF(INDEX(Banco!$A:$A,ROW())="","",INDEX(Banco!$A:$A,ROW()))</f>
        <v/>
      </c>
      <c r="B863" s="7" t="str">
        <f>IF(INDEX(Banco!$B:$B,ROW())="","",INDEX(Banco!$B:$B,ROW()))</f>
        <v/>
      </c>
      <c r="C863" s="7" t="str">
        <f>IF(INDEX(Banco!$C:$C,ROW())="","",INDEX(Banco!$C:$C,ROW()))</f>
        <v/>
      </c>
      <c r="D863" s="8" t="str">
        <f>IF(INDEX(Banco!$D:$D,ROW())="","",INDEX(Banco!$D:$D,ROW()))</f>
        <v/>
      </c>
      <c r="E863" s="8" t="str">
        <f>IF(INDEX(Banco!$E:$E,ROW())="","",INDEX(Banco!$E:$E,ROW()))</f>
        <v/>
      </c>
      <c r="F863" s="9" t="str">
        <f>IF(INDEX(Banco!$F:$F,ROW())="","",INDEX(Banco!$F:$F,ROW()))</f>
        <v/>
      </c>
      <c r="G863" s="9" t="str">
        <f>IF(INDEX(Banco!$G:$G,ROW())="","",INDEX(Banco!$G:$G,ROW()))</f>
        <v/>
      </c>
      <c r="H863" s="7" t="str">
        <f>IF(INDEX(Banco!$H:$H,ROW())="","",INDEX(Banco!$H:$H,ROW()))</f>
        <v/>
      </c>
      <c r="I863" t="str">
        <f t="shared" si="559"/>
        <v/>
      </c>
      <c r="J863" s="10" t="str">
        <f t="shared" si="560"/>
        <v/>
      </c>
      <c r="K863" s="11" t="str">
        <f t="shared" si="561"/>
        <v>—</v>
      </c>
      <c r="L863" t="str">
        <f t="shared" si="562"/>
        <v/>
      </c>
      <c r="M863" s="11" t="str">
        <f t="shared" si="563"/>
        <v>—</v>
      </c>
      <c r="N863" t="str">
        <f t="shared" si="564"/>
        <v/>
      </c>
      <c r="O863" s="11" t="str">
        <f t="shared" si="565"/>
        <v>—</v>
      </c>
      <c r="P863" t="str">
        <f t="shared" si="566"/>
        <v/>
      </c>
      <c r="Q863" s="11" t="str">
        <f t="shared" si="567"/>
        <v>—</v>
      </c>
      <c r="R863" t="str">
        <f t="shared" si="568"/>
        <v/>
      </c>
      <c r="S863" t="str">
        <f t="shared" si="569"/>
        <v/>
      </c>
      <c r="T863" t="str">
        <f t="shared" si="570"/>
        <v/>
      </c>
      <c r="U863" t="str">
        <f t="shared" si="571"/>
        <v/>
      </c>
      <c r="V863" t="str">
        <f t="shared" si="572"/>
        <v/>
      </c>
      <c r="W863" t="str">
        <f t="shared" si="573"/>
        <v/>
      </c>
      <c r="X863" t="str">
        <f t="shared" si="574"/>
        <v/>
      </c>
      <c r="Y863" t="str">
        <f t="shared" si="575"/>
        <v/>
      </c>
      <c r="Z863" t="str">
        <f t="shared" si="576"/>
        <v/>
      </c>
      <c r="AA863" t="str">
        <f t="shared" si="577"/>
        <v/>
      </c>
      <c r="AB863" t="str">
        <f t="shared" si="578"/>
        <v/>
      </c>
      <c r="AC863" t="str">
        <f t="shared" si="579"/>
        <v/>
      </c>
      <c r="AD863" t="str">
        <f t="shared" si="580"/>
        <v/>
      </c>
      <c r="AE863" t="str">
        <f t="shared" si="581"/>
        <v/>
      </c>
      <c r="AF863" t="str">
        <f t="shared" si="582"/>
        <v/>
      </c>
      <c r="AG863" t="str">
        <f t="shared" si="583"/>
        <v/>
      </c>
      <c r="AH863" t="str">
        <f t="shared" si="584"/>
        <v/>
      </c>
      <c r="AI863" t="str">
        <f t="shared" si="585"/>
        <v/>
      </c>
      <c r="AJ863" t="str">
        <f t="shared" si="586"/>
        <v/>
      </c>
      <c r="AK863" t="str">
        <f t="shared" si="587"/>
        <v/>
      </c>
      <c r="AL863" t="str">
        <f t="shared" si="588"/>
        <v/>
      </c>
      <c r="AM863" t="str">
        <f t="shared" si="589"/>
        <v/>
      </c>
      <c r="AN863" t="str">
        <f t="shared" si="590"/>
        <v/>
      </c>
      <c r="AO863" t="str">
        <f t="shared" si="591"/>
        <v/>
      </c>
      <c r="AP863" t="str">
        <f t="shared" si="592"/>
        <v/>
      </c>
      <c r="AQ863" t="str">
        <f t="shared" si="593"/>
        <v/>
      </c>
      <c r="AR863" t="str">
        <f t="shared" si="594"/>
        <v/>
      </c>
      <c r="AS863" t="str">
        <f t="shared" si="595"/>
        <v/>
      </c>
      <c r="AT863" t="str">
        <f t="shared" si="596"/>
        <v/>
      </c>
      <c r="AU863" t="str">
        <f t="shared" si="597"/>
        <v/>
      </c>
      <c r="AV863" t="str">
        <f t="shared" si="598"/>
        <v/>
      </c>
      <c r="AW863" t="str">
        <f t="shared" si="599"/>
        <v/>
      </c>
      <c r="AX863" t="str">
        <f t="shared" si="600"/>
        <v/>
      </c>
      <c r="AY863" t="str">
        <f t="shared" si="601"/>
        <v/>
      </c>
      <c r="AZ863" t="str">
        <f>IF(OR($A863="",$A863&lt;&gt;Ficha!$C$4),"",COUNTIF($A$2:$A863,Ficha!$C$4))</f>
        <v/>
      </c>
    </row>
    <row r="864" spans="1:52">
      <c r="A864" s="7" t="str">
        <f>IF(INDEX(Banco!$A:$A,ROW())="","",INDEX(Banco!$A:$A,ROW()))</f>
        <v/>
      </c>
      <c r="B864" s="7" t="str">
        <f>IF(INDEX(Banco!$B:$B,ROW())="","",INDEX(Banco!$B:$B,ROW()))</f>
        <v/>
      </c>
      <c r="C864" s="7" t="str">
        <f>IF(INDEX(Banco!$C:$C,ROW())="","",INDEX(Banco!$C:$C,ROW()))</f>
        <v/>
      </c>
      <c r="D864" s="8" t="str">
        <f>IF(INDEX(Banco!$D:$D,ROW())="","",INDEX(Banco!$D:$D,ROW()))</f>
        <v/>
      </c>
      <c r="E864" s="8" t="str">
        <f>IF(INDEX(Banco!$E:$E,ROW())="","",INDEX(Banco!$E:$E,ROW()))</f>
        <v/>
      </c>
      <c r="F864" s="9" t="str">
        <f>IF(INDEX(Banco!$F:$F,ROW())="","",INDEX(Banco!$F:$F,ROW()))</f>
        <v/>
      </c>
      <c r="G864" s="9" t="str">
        <f>IF(INDEX(Banco!$G:$G,ROW())="","",INDEX(Banco!$G:$G,ROW()))</f>
        <v/>
      </c>
      <c r="H864" s="7" t="str">
        <f>IF(INDEX(Banco!$H:$H,ROW())="","",INDEX(Banco!$H:$H,ROW()))</f>
        <v/>
      </c>
      <c r="I864" t="str">
        <f t="shared" si="559"/>
        <v/>
      </c>
      <c r="J864" s="10" t="str">
        <f t="shared" si="560"/>
        <v/>
      </c>
      <c r="K864" s="11" t="str">
        <f t="shared" si="561"/>
        <v>—</v>
      </c>
      <c r="L864" t="str">
        <f t="shared" si="562"/>
        <v/>
      </c>
      <c r="M864" s="11" t="str">
        <f t="shared" si="563"/>
        <v>—</v>
      </c>
      <c r="N864" t="str">
        <f t="shared" si="564"/>
        <v/>
      </c>
      <c r="O864" s="11" t="str">
        <f t="shared" si="565"/>
        <v>—</v>
      </c>
      <c r="P864" t="str">
        <f t="shared" si="566"/>
        <v/>
      </c>
      <c r="Q864" s="11" t="str">
        <f t="shared" si="567"/>
        <v>—</v>
      </c>
      <c r="R864" t="str">
        <f t="shared" si="568"/>
        <v/>
      </c>
      <c r="S864" t="str">
        <f t="shared" si="569"/>
        <v/>
      </c>
      <c r="T864" t="str">
        <f t="shared" si="570"/>
        <v/>
      </c>
      <c r="U864" t="str">
        <f t="shared" si="571"/>
        <v/>
      </c>
      <c r="V864" t="str">
        <f t="shared" si="572"/>
        <v/>
      </c>
      <c r="W864" t="str">
        <f t="shared" si="573"/>
        <v/>
      </c>
      <c r="X864" t="str">
        <f t="shared" si="574"/>
        <v/>
      </c>
      <c r="Y864" t="str">
        <f t="shared" si="575"/>
        <v/>
      </c>
      <c r="Z864" t="str">
        <f t="shared" si="576"/>
        <v/>
      </c>
      <c r="AA864" t="str">
        <f t="shared" si="577"/>
        <v/>
      </c>
      <c r="AB864" t="str">
        <f t="shared" si="578"/>
        <v/>
      </c>
      <c r="AC864" t="str">
        <f t="shared" si="579"/>
        <v/>
      </c>
      <c r="AD864" t="str">
        <f t="shared" si="580"/>
        <v/>
      </c>
      <c r="AE864" t="str">
        <f t="shared" si="581"/>
        <v/>
      </c>
      <c r="AF864" t="str">
        <f t="shared" si="582"/>
        <v/>
      </c>
      <c r="AG864" t="str">
        <f t="shared" si="583"/>
        <v/>
      </c>
      <c r="AH864" t="str">
        <f t="shared" si="584"/>
        <v/>
      </c>
      <c r="AI864" t="str">
        <f t="shared" si="585"/>
        <v/>
      </c>
      <c r="AJ864" t="str">
        <f t="shared" si="586"/>
        <v/>
      </c>
      <c r="AK864" t="str">
        <f t="shared" si="587"/>
        <v/>
      </c>
      <c r="AL864" t="str">
        <f t="shared" si="588"/>
        <v/>
      </c>
      <c r="AM864" t="str">
        <f t="shared" si="589"/>
        <v/>
      </c>
      <c r="AN864" t="str">
        <f t="shared" si="590"/>
        <v/>
      </c>
      <c r="AO864" t="str">
        <f t="shared" si="591"/>
        <v/>
      </c>
      <c r="AP864" t="str">
        <f t="shared" si="592"/>
        <v/>
      </c>
      <c r="AQ864" t="str">
        <f t="shared" si="593"/>
        <v/>
      </c>
      <c r="AR864" t="str">
        <f t="shared" si="594"/>
        <v/>
      </c>
      <c r="AS864" t="str">
        <f t="shared" si="595"/>
        <v/>
      </c>
      <c r="AT864" t="str">
        <f t="shared" si="596"/>
        <v/>
      </c>
      <c r="AU864" t="str">
        <f t="shared" si="597"/>
        <v/>
      </c>
      <c r="AV864" t="str">
        <f t="shared" si="598"/>
        <v/>
      </c>
      <c r="AW864" t="str">
        <f t="shared" si="599"/>
        <v/>
      </c>
      <c r="AX864" t="str">
        <f t="shared" si="600"/>
        <v/>
      </c>
      <c r="AY864" t="str">
        <f t="shared" si="601"/>
        <v/>
      </c>
      <c r="AZ864" t="str">
        <f>IF(OR($A864="",$A864&lt;&gt;Ficha!$C$4),"",COUNTIF($A$2:$A864,Ficha!$C$4))</f>
        <v/>
      </c>
    </row>
    <row r="865" spans="1:52">
      <c r="A865" s="7" t="str">
        <f>IF(INDEX(Banco!$A:$A,ROW())="","",INDEX(Banco!$A:$A,ROW()))</f>
        <v/>
      </c>
      <c r="B865" s="7" t="str">
        <f>IF(INDEX(Banco!$B:$B,ROW())="","",INDEX(Banco!$B:$B,ROW()))</f>
        <v/>
      </c>
      <c r="C865" s="7" t="str">
        <f>IF(INDEX(Banco!$C:$C,ROW())="","",INDEX(Banco!$C:$C,ROW()))</f>
        <v/>
      </c>
      <c r="D865" s="8" t="str">
        <f>IF(INDEX(Banco!$D:$D,ROW())="","",INDEX(Banco!$D:$D,ROW()))</f>
        <v/>
      </c>
      <c r="E865" s="8" t="str">
        <f>IF(INDEX(Banco!$E:$E,ROW())="","",INDEX(Banco!$E:$E,ROW()))</f>
        <v/>
      </c>
      <c r="F865" s="9" t="str">
        <f>IF(INDEX(Banco!$F:$F,ROW())="","",INDEX(Banco!$F:$F,ROW()))</f>
        <v/>
      </c>
      <c r="G865" s="9" t="str">
        <f>IF(INDEX(Banco!$G:$G,ROW())="","",INDEX(Banco!$G:$G,ROW()))</f>
        <v/>
      </c>
      <c r="H865" s="7" t="str">
        <f>IF(INDEX(Banco!$H:$H,ROW())="","",INDEX(Banco!$H:$H,ROW()))</f>
        <v/>
      </c>
      <c r="I865" t="str">
        <f t="shared" si="559"/>
        <v/>
      </c>
      <c r="J865" s="10" t="str">
        <f t="shared" si="560"/>
        <v/>
      </c>
      <c r="K865" s="11" t="str">
        <f t="shared" si="561"/>
        <v>—</v>
      </c>
      <c r="L865" t="str">
        <f t="shared" si="562"/>
        <v/>
      </c>
      <c r="M865" s="11" t="str">
        <f t="shared" si="563"/>
        <v>—</v>
      </c>
      <c r="N865" t="str">
        <f t="shared" si="564"/>
        <v/>
      </c>
      <c r="O865" s="11" t="str">
        <f t="shared" si="565"/>
        <v>—</v>
      </c>
      <c r="P865" t="str">
        <f t="shared" si="566"/>
        <v/>
      </c>
      <c r="Q865" s="11" t="str">
        <f t="shared" si="567"/>
        <v>—</v>
      </c>
      <c r="R865" t="str">
        <f t="shared" si="568"/>
        <v/>
      </c>
      <c r="S865" t="str">
        <f t="shared" si="569"/>
        <v/>
      </c>
      <c r="T865" t="str">
        <f t="shared" si="570"/>
        <v/>
      </c>
      <c r="U865" t="str">
        <f t="shared" si="571"/>
        <v/>
      </c>
      <c r="V865" t="str">
        <f t="shared" si="572"/>
        <v/>
      </c>
      <c r="W865" t="str">
        <f t="shared" si="573"/>
        <v/>
      </c>
      <c r="X865" t="str">
        <f t="shared" si="574"/>
        <v/>
      </c>
      <c r="Y865" t="str">
        <f t="shared" si="575"/>
        <v/>
      </c>
      <c r="Z865" t="str">
        <f t="shared" si="576"/>
        <v/>
      </c>
      <c r="AA865" t="str">
        <f t="shared" si="577"/>
        <v/>
      </c>
      <c r="AB865" t="str">
        <f t="shared" si="578"/>
        <v/>
      </c>
      <c r="AC865" t="str">
        <f t="shared" si="579"/>
        <v/>
      </c>
      <c r="AD865" t="str">
        <f t="shared" si="580"/>
        <v/>
      </c>
      <c r="AE865" t="str">
        <f t="shared" si="581"/>
        <v/>
      </c>
      <c r="AF865" t="str">
        <f t="shared" si="582"/>
        <v/>
      </c>
      <c r="AG865" t="str">
        <f t="shared" si="583"/>
        <v/>
      </c>
      <c r="AH865" t="str">
        <f t="shared" si="584"/>
        <v/>
      </c>
      <c r="AI865" t="str">
        <f t="shared" si="585"/>
        <v/>
      </c>
      <c r="AJ865" t="str">
        <f t="shared" si="586"/>
        <v/>
      </c>
      <c r="AK865" t="str">
        <f t="shared" si="587"/>
        <v/>
      </c>
      <c r="AL865" t="str">
        <f t="shared" si="588"/>
        <v/>
      </c>
      <c r="AM865" t="str">
        <f t="shared" si="589"/>
        <v/>
      </c>
      <c r="AN865" t="str">
        <f t="shared" si="590"/>
        <v/>
      </c>
      <c r="AO865" t="str">
        <f t="shared" si="591"/>
        <v/>
      </c>
      <c r="AP865" t="str">
        <f t="shared" si="592"/>
        <v/>
      </c>
      <c r="AQ865" t="str">
        <f t="shared" si="593"/>
        <v/>
      </c>
      <c r="AR865" t="str">
        <f t="shared" si="594"/>
        <v/>
      </c>
      <c r="AS865" t="str">
        <f t="shared" si="595"/>
        <v/>
      </c>
      <c r="AT865" t="str">
        <f t="shared" si="596"/>
        <v/>
      </c>
      <c r="AU865" t="str">
        <f t="shared" si="597"/>
        <v/>
      </c>
      <c r="AV865" t="str">
        <f t="shared" si="598"/>
        <v/>
      </c>
      <c r="AW865" t="str">
        <f t="shared" si="599"/>
        <v/>
      </c>
      <c r="AX865" t="str">
        <f t="shared" si="600"/>
        <v/>
      </c>
      <c r="AY865" t="str">
        <f t="shared" si="601"/>
        <v/>
      </c>
      <c r="AZ865" t="str">
        <f>IF(OR($A865="",$A865&lt;&gt;Ficha!$C$4),"",COUNTIF($A$2:$A865,Ficha!$C$4))</f>
        <v/>
      </c>
    </row>
    <row r="866" spans="1:52">
      <c r="A866" s="7" t="str">
        <f>IF(INDEX(Banco!$A:$A,ROW())="","",INDEX(Banco!$A:$A,ROW()))</f>
        <v/>
      </c>
      <c r="B866" s="7" t="str">
        <f>IF(INDEX(Banco!$B:$B,ROW())="","",INDEX(Banco!$B:$B,ROW()))</f>
        <v/>
      </c>
      <c r="C866" s="7" t="str">
        <f>IF(INDEX(Banco!$C:$C,ROW())="","",INDEX(Banco!$C:$C,ROW()))</f>
        <v/>
      </c>
      <c r="D866" s="8" t="str">
        <f>IF(INDEX(Banco!$D:$D,ROW())="","",INDEX(Banco!$D:$D,ROW()))</f>
        <v/>
      </c>
      <c r="E866" s="8" t="str">
        <f>IF(INDEX(Banco!$E:$E,ROW())="","",INDEX(Banco!$E:$E,ROW()))</f>
        <v/>
      </c>
      <c r="F866" s="9" t="str">
        <f>IF(INDEX(Banco!$F:$F,ROW())="","",INDEX(Banco!$F:$F,ROW()))</f>
        <v/>
      </c>
      <c r="G866" s="9" t="str">
        <f>IF(INDEX(Banco!$G:$G,ROW())="","",INDEX(Banco!$G:$G,ROW()))</f>
        <v/>
      </c>
      <c r="H866" s="7" t="str">
        <f>IF(INDEX(Banco!$H:$H,ROW())="","",INDEX(Banco!$H:$H,ROW()))</f>
        <v/>
      </c>
      <c r="I866" t="str">
        <f t="shared" si="559"/>
        <v/>
      </c>
      <c r="J866" s="10" t="str">
        <f t="shared" si="560"/>
        <v/>
      </c>
      <c r="K866" s="11" t="str">
        <f t="shared" si="561"/>
        <v>—</v>
      </c>
      <c r="L866" t="str">
        <f t="shared" si="562"/>
        <v/>
      </c>
      <c r="M866" s="11" t="str">
        <f t="shared" si="563"/>
        <v>—</v>
      </c>
      <c r="N866" t="str">
        <f t="shared" si="564"/>
        <v/>
      </c>
      <c r="O866" s="11" t="str">
        <f t="shared" si="565"/>
        <v>—</v>
      </c>
      <c r="P866" t="str">
        <f t="shared" si="566"/>
        <v/>
      </c>
      <c r="Q866" s="11" t="str">
        <f t="shared" si="567"/>
        <v>—</v>
      </c>
      <c r="R866" t="str">
        <f t="shared" si="568"/>
        <v/>
      </c>
      <c r="S866" t="str">
        <f t="shared" si="569"/>
        <v/>
      </c>
      <c r="T866" t="str">
        <f t="shared" si="570"/>
        <v/>
      </c>
      <c r="U866" t="str">
        <f t="shared" si="571"/>
        <v/>
      </c>
      <c r="V866" t="str">
        <f t="shared" si="572"/>
        <v/>
      </c>
      <c r="W866" t="str">
        <f t="shared" si="573"/>
        <v/>
      </c>
      <c r="X866" t="str">
        <f t="shared" si="574"/>
        <v/>
      </c>
      <c r="Y866" t="str">
        <f t="shared" si="575"/>
        <v/>
      </c>
      <c r="Z866" t="str">
        <f t="shared" si="576"/>
        <v/>
      </c>
      <c r="AA866" t="str">
        <f t="shared" si="577"/>
        <v/>
      </c>
      <c r="AB866" t="str">
        <f t="shared" si="578"/>
        <v/>
      </c>
      <c r="AC866" t="str">
        <f t="shared" si="579"/>
        <v/>
      </c>
      <c r="AD866" t="str">
        <f t="shared" si="580"/>
        <v/>
      </c>
      <c r="AE866" t="str">
        <f t="shared" si="581"/>
        <v/>
      </c>
      <c r="AF866" t="str">
        <f t="shared" si="582"/>
        <v/>
      </c>
      <c r="AG866" t="str">
        <f t="shared" si="583"/>
        <v/>
      </c>
      <c r="AH866" t="str">
        <f t="shared" si="584"/>
        <v/>
      </c>
      <c r="AI866" t="str">
        <f t="shared" si="585"/>
        <v/>
      </c>
      <c r="AJ866" t="str">
        <f t="shared" si="586"/>
        <v/>
      </c>
      <c r="AK866" t="str">
        <f t="shared" si="587"/>
        <v/>
      </c>
      <c r="AL866" t="str">
        <f t="shared" si="588"/>
        <v/>
      </c>
      <c r="AM866" t="str">
        <f t="shared" si="589"/>
        <v/>
      </c>
      <c r="AN866" t="str">
        <f t="shared" si="590"/>
        <v/>
      </c>
      <c r="AO866" t="str">
        <f t="shared" si="591"/>
        <v/>
      </c>
      <c r="AP866" t="str">
        <f t="shared" si="592"/>
        <v/>
      </c>
      <c r="AQ866" t="str">
        <f t="shared" si="593"/>
        <v/>
      </c>
      <c r="AR866" t="str">
        <f t="shared" si="594"/>
        <v/>
      </c>
      <c r="AS866" t="str">
        <f t="shared" si="595"/>
        <v/>
      </c>
      <c r="AT866" t="str">
        <f t="shared" si="596"/>
        <v/>
      </c>
      <c r="AU866" t="str">
        <f t="shared" si="597"/>
        <v/>
      </c>
      <c r="AV866" t="str">
        <f t="shared" si="598"/>
        <v/>
      </c>
      <c r="AW866" t="str">
        <f t="shared" si="599"/>
        <v/>
      </c>
      <c r="AX866" t="str">
        <f t="shared" si="600"/>
        <v/>
      </c>
      <c r="AY866" t="str">
        <f t="shared" si="601"/>
        <v/>
      </c>
      <c r="AZ866" t="str">
        <f>IF(OR($A866="",$A866&lt;&gt;Ficha!$C$4),"",COUNTIF($A$2:$A866,Ficha!$C$4))</f>
        <v/>
      </c>
    </row>
    <row r="867" spans="1:52">
      <c r="A867" s="7" t="str">
        <f>IF(INDEX(Banco!$A:$A,ROW())="","",INDEX(Banco!$A:$A,ROW()))</f>
        <v/>
      </c>
      <c r="B867" s="7" t="str">
        <f>IF(INDEX(Banco!$B:$B,ROW())="","",INDEX(Banco!$B:$B,ROW()))</f>
        <v/>
      </c>
      <c r="C867" s="7" t="str">
        <f>IF(INDEX(Banco!$C:$C,ROW())="","",INDEX(Banco!$C:$C,ROW()))</f>
        <v/>
      </c>
      <c r="D867" s="8" t="str">
        <f>IF(INDEX(Banco!$D:$D,ROW())="","",INDEX(Banco!$D:$D,ROW()))</f>
        <v/>
      </c>
      <c r="E867" s="8" t="str">
        <f>IF(INDEX(Banco!$E:$E,ROW())="","",INDEX(Banco!$E:$E,ROW()))</f>
        <v/>
      </c>
      <c r="F867" s="9" t="str">
        <f>IF(INDEX(Banco!$F:$F,ROW())="","",INDEX(Banco!$F:$F,ROW()))</f>
        <v/>
      </c>
      <c r="G867" s="9" t="str">
        <f>IF(INDEX(Banco!$G:$G,ROW())="","",INDEX(Banco!$G:$G,ROW()))</f>
        <v/>
      </c>
      <c r="H867" s="7" t="str">
        <f>IF(INDEX(Banco!$H:$H,ROW())="","",INDEX(Banco!$H:$H,ROW()))</f>
        <v/>
      </c>
      <c r="I867" t="str">
        <f t="shared" si="559"/>
        <v/>
      </c>
      <c r="J867" s="10" t="str">
        <f t="shared" si="560"/>
        <v/>
      </c>
      <c r="K867" s="11" t="str">
        <f t="shared" si="561"/>
        <v>—</v>
      </c>
      <c r="L867" t="str">
        <f t="shared" si="562"/>
        <v/>
      </c>
      <c r="M867" s="11" t="str">
        <f t="shared" si="563"/>
        <v>—</v>
      </c>
      <c r="N867" t="str">
        <f t="shared" si="564"/>
        <v/>
      </c>
      <c r="O867" s="11" t="str">
        <f t="shared" si="565"/>
        <v>—</v>
      </c>
      <c r="P867" t="str">
        <f t="shared" si="566"/>
        <v/>
      </c>
      <c r="Q867" s="11" t="str">
        <f t="shared" si="567"/>
        <v>—</v>
      </c>
      <c r="R867" t="str">
        <f t="shared" si="568"/>
        <v/>
      </c>
      <c r="S867" t="str">
        <f t="shared" si="569"/>
        <v/>
      </c>
      <c r="T867" t="str">
        <f t="shared" si="570"/>
        <v/>
      </c>
      <c r="U867" t="str">
        <f t="shared" si="571"/>
        <v/>
      </c>
      <c r="V867" t="str">
        <f t="shared" si="572"/>
        <v/>
      </c>
      <c r="W867" t="str">
        <f t="shared" si="573"/>
        <v/>
      </c>
      <c r="X867" t="str">
        <f t="shared" si="574"/>
        <v/>
      </c>
      <c r="Y867" t="str">
        <f t="shared" si="575"/>
        <v/>
      </c>
      <c r="Z867" t="str">
        <f t="shared" si="576"/>
        <v/>
      </c>
      <c r="AA867" t="str">
        <f t="shared" si="577"/>
        <v/>
      </c>
      <c r="AB867" t="str">
        <f t="shared" si="578"/>
        <v/>
      </c>
      <c r="AC867" t="str">
        <f t="shared" si="579"/>
        <v/>
      </c>
      <c r="AD867" t="str">
        <f t="shared" si="580"/>
        <v/>
      </c>
      <c r="AE867" t="str">
        <f t="shared" si="581"/>
        <v/>
      </c>
      <c r="AF867" t="str">
        <f t="shared" si="582"/>
        <v/>
      </c>
      <c r="AG867" t="str">
        <f t="shared" si="583"/>
        <v/>
      </c>
      <c r="AH867" t="str">
        <f t="shared" si="584"/>
        <v/>
      </c>
      <c r="AI867" t="str">
        <f t="shared" si="585"/>
        <v/>
      </c>
      <c r="AJ867" t="str">
        <f t="shared" si="586"/>
        <v/>
      </c>
      <c r="AK867" t="str">
        <f t="shared" si="587"/>
        <v/>
      </c>
      <c r="AL867" t="str">
        <f t="shared" si="588"/>
        <v/>
      </c>
      <c r="AM867" t="str">
        <f t="shared" si="589"/>
        <v/>
      </c>
      <c r="AN867" t="str">
        <f t="shared" si="590"/>
        <v/>
      </c>
      <c r="AO867" t="str">
        <f t="shared" si="591"/>
        <v/>
      </c>
      <c r="AP867" t="str">
        <f t="shared" si="592"/>
        <v/>
      </c>
      <c r="AQ867" t="str">
        <f t="shared" si="593"/>
        <v/>
      </c>
      <c r="AR867" t="str">
        <f t="shared" si="594"/>
        <v/>
      </c>
      <c r="AS867" t="str">
        <f t="shared" si="595"/>
        <v/>
      </c>
      <c r="AT867" t="str">
        <f t="shared" si="596"/>
        <v/>
      </c>
      <c r="AU867" t="str">
        <f t="shared" si="597"/>
        <v/>
      </c>
      <c r="AV867" t="str">
        <f t="shared" si="598"/>
        <v/>
      </c>
      <c r="AW867" t="str">
        <f t="shared" si="599"/>
        <v/>
      </c>
      <c r="AX867" t="str">
        <f t="shared" si="600"/>
        <v/>
      </c>
      <c r="AY867" t="str">
        <f t="shared" si="601"/>
        <v/>
      </c>
      <c r="AZ867" t="str">
        <f>IF(OR($A867="",$A867&lt;&gt;Ficha!$C$4),"",COUNTIF($A$2:$A867,Ficha!$C$4))</f>
        <v/>
      </c>
    </row>
    <row r="868" spans="1:52">
      <c r="A868" s="7" t="str">
        <f>IF(INDEX(Banco!$A:$A,ROW())="","",INDEX(Banco!$A:$A,ROW()))</f>
        <v/>
      </c>
      <c r="B868" s="7" t="str">
        <f>IF(INDEX(Banco!$B:$B,ROW())="","",INDEX(Banco!$B:$B,ROW()))</f>
        <v/>
      </c>
      <c r="C868" s="7" t="str">
        <f>IF(INDEX(Banco!$C:$C,ROW())="","",INDEX(Banco!$C:$C,ROW()))</f>
        <v/>
      </c>
      <c r="D868" s="8" t="str">
        <f>IF(INDEX(Banco!$D:$D,ROW())="","",INDEX(Banco!$D:$D,ROW()))</f>
        <v/>
      </c>
      <c r="E868" s="8" t="str">
        <f>IF(INDEX(Banco!$E:$E,ROW())="","",INDEX(Banco!$E:$E,ROW()))</f>
        <v/>
      </c>
      <c r="F868" s="9" t="str">
        <f>IF(INDEX(Banco!$F:$F,ROW())="","",INDEX(Banco!$F:$F,ROW()))</f>
        <v/>
      </c>
      <c r="G868" s="9" t="str">
        <f>IF(INDEX(Banco!$G:$G,ROW())="","",INDEX(Banco!$G:$G,ROW()))</f>
        <v/>
      </c>
      <c r="H868" s="7" t="str">
        <f>IF(INDEX(Banco!$H:$H,ROW())="","",INDEX(Banco!$H:$H,ROW()))</f>
        <v/>
      </c>
      <c r="I868" t="str">
        <f t="shared" si="559"/>
        <v/>
      </c>
      <c r="J868" s="10" t="str">
        <f t="shared" si="560"/>
        <v/>
      </c>
      <c r="K868" s="11" t="str">
        <f t="shared" si="561"/>
        <v>—</v>
      </c>
      <c r="L868" t="str">
        <f t="shared" si="562"/>
        <v/>
      </c>
      <c r="M868" s="11" t="str">
        <f t="shared" si="563"/>
        <v>—</v>
      </c>
      <c r="N868" t="str">
        <f t="shared" si="564"/>
        <v/>
      </c>
      <c r="O868" s="11" t="str">
        <f t="shared" si="565"/>
        <v>—</v>
      </c>
      <c r="P868" t="str">
        <f t="shared" si="566"/>
        <v/>
      </c>
      <c r="Q868" s="11" t="str">
        <f t="shared" si="567"/>
        <v>—</v>
      </c>
      <c r="R868" t="str">
        <f t="shared" si="568"/>
        <v/>
      </c>
      <c r="S868" t="str">
        <f t="shared" si="569"/>
        <v/>
      </c>
      <c r="T868" t="str">
        <f t="shared" si="570"/>
        <v/>
      </c>
      <c r="U868" t="str">
        <f t="shared" si="571"/>
        <v/>
      </c>
      <c r="V868" t="str">
        <f t="shared" si="572"/>
        <v/>
      </c>
      <c r="W868" t="str">
        <f t="shared" si="573"/>
        <v/>
      </c>
      <c r="X868" t="str">
        <f t="shared" si="574"/>
        <v/>
      </c>
      <c r="Y868" t="str">
        <f t="shared" si="575"/>
        <v/>
      </c>
      <c r="Z868" t="str">
        <f t="shared" si="576"/>
        <v/>
      </c>
      <c r="AA868" t="str">
        <f t="shared" si="577"/>
        <v/>
      </c>
      <c r="AB868" t="str">
        <f t="shared" si="578"/>
        <v/>
      </c>
      <c r="AC868" t="str">
        <f t="shared" si="579"/>
        <v/>
      </c>
      <c r="AD868" t="str">
        <f t="shared" si="580"/>
        <v/>
      </c>
      <c r="AE868" t="str">
        <f t="shared" si="581"/>
        <v/>
      </c>
      <c r="AF868" t="str">
        <f t="shared" si="582"/>
        <v/>
      </c>
      <c r="AG868" t="str">
        <f t="shared" si="583"/>
        <v/>
      </c>
      <c r="AH868" t="str">
        <f t="shared" si="584"/>
        <v/>
      </c>
      <c r="AI868" t="str">
        <f t="shared" si="585"/>
        <v/>
      </c>
      <c r="AJ868" t="str">
        <f t="shared" si="586"/>
        <v/>
      </c>
      <c r="AK868" t="str">
        <f t="shared" si="587"/>
        <v/>
      </c>
      <c r="AL868" t="str">
        <f t="shared" si="588"/>
        <v/>
      </c>
      <c r="AM868" t="str">
        <f t="shared" si="589"/>
        <v/>
      </c>
      <c r="AN868" t="str">
        <f t="shared" si="590"/>
        <v/>
      </c>
      <c r="AO868" t="str">
        <f t="shared" si="591"/>
        <v/>
      </c>
      <c r="AP868" t="str">
        <f t="shared" si="592"/>
        <v/>
      </c>
      <c r="AQ868" t="str">
        <f t="shared" si="593"/>
        <v/>
      </c>
      <c r="AR868" t="str">
        <f t="shared" si="594"/>
        <v/>
      </c>
      <c r="AS868" t="str">
        <f t="shared" si="595"/>
        <v/>
      </c>
      <c r="AT868" t="str">
        <f t="shared" si="596"/>
        <v/>
      </c>
      <c r="AU868" t="str">
        <f t="shared" si="597"/>
        <v/>
      </c>
      <c r="AV868" t="str">
        <f t="shared" si="598"/>
        <v/>
      </c>
      <c r="AW868" t="str">
        <f t="shared" si="599"/>
        <v/>
      </c>
      <c r="AX868" t="str">
        <f t="shared" si="600"/>
        <v/>
      </c>
      <c r="AY868" t="str">
        <f t="shared" si="601"/>
        <v/>
      </c>
      <c r="AZ868" t="str">
        <f>IF(OR($A868="",$A868&lt;&gt;Ficha!$C$4),"",COUNTIF($A$2:$A868,Ficha!$C$4))</f>
        <v/>
      </c>
    </row>
    <row r="869" spans="1:52">
      <c r="A869" s="7" t="str">
        <f>IF(INDEX(Banco!$A:$A,ROW())="","",INDEX(Banco!$A:$A,ROW()))</f>
        <v/>
      </c>
      <c r="B869" s="7" t="str">
        <f>IF(INDEX(Banco!$B:$B,ROW())="","",INDEX(Banco!$B:$B,ROW()))</f>
        <v/>
      </c>
      <c r="C869" s="7" t="str">
        <f>IF(INDEX(Banco!$C:$C,ROW())="","",INDEX(Banco!$C:$C,ROW()))</f>
        <v/>
      </c>
      <c r="D869" s="8" t="str">
        <f>IF(INDEX(Banco!$D:$D,ROW())="","",INDEX(Banco!$D:$D,ROW()))</f>
        <v/>
      </c>
      <c r="E869" s="8" t="str">
        <f>IF(INDEX(Banco!$E:$E,ROW())="","",INDEX(Banco!$E:$E,ROW()))</f>
        <v/>
      </c>
      <c r="F869" s="9" t="str">
        <f>IF(INDEX(Banco!$F:$F,ROW())="","",INDEX(Banco!$F:$F,ROW()))</f>
        <v/>
      </c>
      <c r="G869" s="9" t="str">
        <f>IF(INDEX(Banco!$G:$G,ROW())="","",INDEX(Banco!$G:$G,ROW()))</f>
        <v/>
      </c>
      <c r="H869" s="7" t="str">
        <f>IF(INDEX(Banco!$H:$H,ROW())="","",INDEX(Banco!$H:$H,ROW()))</f>
        <v/>
      </c>
      <c r="I869" t="str">
        <f t="shared" si="559"/>
        <v/>
      </c>
      <c r="J869" s="10" t="str">
        <f t="shared" si="560"/>
        <v/>
      </c>
      <c r="K869" s="11" t="str">
        <f t="shared" si="561"/>
        <v>—</v>
      </c>
      <c r="L869" t="str">
        <f t="shared" si="562"/>
        <v/>
      </c>
      <c r="M869" s="11" t="str">
        <f t="shared" si="563"/>
        <v>—</v>
      </c>
      <c r="N869" t="str">
        <f t="shared" si="564"/>
        <v/>
      </c>
      <c r="O869" s="11" t="str">
        <f t="shared" si="565"/>
        <v>—</v>
      </c>
      <c r="P869" t="str">
        <f t="shared" si="566"/>
        <v/>
      </c>
      <c r="Q869" s="11" t="str">
        <f t="shared" si="567"/>
        <v>—</v>
      </c>
      <c r="R869" t="str">
        <f t="shared" si="568"/>
        <v/>
      </c>
      <c r="S869" t="str">
        <f t="shared" si="569"/>
        <v/>
      </c>
      <c r="T869" t="str">
        <f t="shared" si="570"/>
        <v/>
      </c>
      <c r="U869" t="str">
        <f t="shared" si="571"/>
        <v/>
      </c>
      <c r="V869" t="str">
        <f t="shared" si="572"/>
        <v/>
      </c>
      <c r="W869" t="str">
        <f t="shared" si="573"/>
        <v/>
      </c>
      <c r="X869" t="str">
        <f t="shared" si="574"/>
        <v/>
      </c>
      <c r="Y869" t="str">
        <f t="shared" si="575"/>
        <v/>
      </c>
      <c r="Z869" t="str">
        <f t="shared" si="576"/>
        <v/>
      </c>
      <c r="AA869" t="str">
        <f t="shared" si="577"/>
        <v/>
      </c>
      <c r="AB869" t="str">
        <f t="shared" si="578"/>
        <v/>
      </c>
      <c r="AC869" t="str">
        <f t="shared" si="579"/>
        <v/>
      </c>
      <c r="AD869" t="str">
        <f t="shared" si="580"/>
        <v/>
      </c>
      <c r="AE869" t="str">
        <f t="shared" si="581"/>
        <v/>
      </c>
      <c r="AF869" t="str">
        <f t="shared" si="582"/>
        <v/>
      </c>
      <c r="AG869" t="str">
        <f t="shared" si="583"/>
        <v/>
      </c>
      <c r="AH869" t="str">
        <f t="shared" si="584"/>
        <v/>
      </c>
      <c r="AI869" t="str">
        <f t="shared" si="585"/>
        <v/>
      </c>
      <c r="AJ869" t="str">
        <f t="shared" si="586"/>
        <v/>
      </c>
      <c r="AK869" t="str">
        <f t="shared" si="587"/>
        <v/>
      </c>
      <c r="AL869" t="str">
        <f t="shared" si="588"/>
        <v/>
      </c>
      <c r="AM869" t="str">
        <f t="shared" si="589"/>
        <v/>
      </c>
      <c r="AN869" t="str">
        <f t="shared" si="590"/>
        <v/>
      </c>
      <c r="AO869" t="str">
        <f t="shared" si="591"/>
        <v/>
      </c>
      <c r="AP869" t="str">
        <f t="shared" si="592"/>
        <v/>
      </c>
      <c r="AQ869" t="str">
        <f t="shared" si="593"/>
        <v/>
      </c>
      <c r="AR869" t="str">
        <f t="shared" si="594"/>
        <v/>
      </c>
      <c r="AS869" t="str">
        <f t="shared" si="595"/>
        <v/>
      </c>
      <c r="AT869" t="str">
        <f t="shared" si="596"/>
        <v/>
      </c>
      <c r="AU869" t="str">
        <f t="shared" si="597"/>
        <v/>
      </c>
      <c r="AV869" t="str">
        <f t="shared" si="598"/>
        <v/>
      </c>
      <c r="AW869" t="str">
        <f t="shared" si="599"/>
        <v/>
      </c>
      <c r="AX869" t="str">
        <f t="shared" si="600"/>
        <v/>
      </c>
      <c r="AY869" t="str">
        <f t="shared" si="601"/>
        <v/>
      </c>
      <c r="AZ869" t="str">
        <f>IF(OR($A869="",$A869&lt;&gt;Ficha!$C$4),"",COUNTIF($A$2:$A869,Ficha!$C$4))</f>
        <v/>
      </c>
    </row>
    <row r="870" spans="1:52">
      <c r="A870" s="7" t="str">
        <f>IF(INDEX(Banco!$A:$A,ROW())="","",INDEX(Banco!$A:$A,ROW()))</f>
        <v/>
      </c>
      <c r="B870" s="7" t="str">
        <f>IF(INDEX(Banco!$B:$B,ROW())="","",INDEX(Banco!$B:$B,ROW()))</f>
        <v/>
      </c>
      <c r="C870" s="7" t="str">
        <f>IF(INDEX(Banco!$C:$C,ROW())="","",INDEX(Banco!$C:$C,ROW()))</f>
        <v/>
      </c>
      <c r="D870" s="8" t="str">
        <f>IF(INDEX(Banco!$D:$D,ROW())="","",INDEX(Banco!$D:$D,ROW()))</f>
        <v/>
      </c>
      <c r="E870" s="8" t="str">
        <f>IF(INDEX(Banco!$E:$E,ROW())="","",INDEX(Banco!$E:$E,ROW()))</f>
        <v/>
      </c>
      <c r="F870" s="9" t="str">
        <f>IF(INDEX(Banco!$F:$F,ROW())="","",INDEX(Banco!$F:$F,ROW()))</f>
        <v/>
      </c>
      <c r="G870" s="9" t="str">
        <f>IF(INDEX(Banco!$G:$G,ROW())="","",INDEX(Banco!$G:$G,ROW()))</f>
        <v/>
      </c>
      <c r="H870" s="7" t="str">
        <f>IF(INDEX(Banco!$H:$H,ROW())="","",INDEX(Banco!$H:$H,ROW()))</f>
        <v/>
      </c>
      <c r="I870" t="str">
        <f t="shared" si="559"/>
        <v/>
      </c>
      <c r="J870" s="10" t="str">
        <f t="shared" si="560"/>
        <v/>
      </c>
      <c r="K870" s="11" t="str">
        <f t="shared" si="561"/>
        <v>—</v>
      </c>
      <c r="L870" t="str">
        <f t="shared" si="562"/>
        <v/>
      </c>
      <c r="M870" s="11" t="str">
        <f t="shared" si="563"/>
        <v>—</v>
      </c>
      <c r="N870" t="str">
        <f t="shared" si="564"/>
        <v/>
      </c>
      <c r="O870" s="11" t="str">
        <f t="shared" si="565"/>
        <v>—</v>
      </c>
      <c r="P870" t="str">
        <f t="shared" si="566"/>
        <v/>
      </c>
      <c r="Q870" s="11" t="str">
        <f t="shared" si="567"/>
        <v>—</v>
      </c>
      <c r="R870" t="str">
        <f t="shared" si="568"/>
        <v/>
      </c>
      <c r="S870" t="str">
        <f t="shared" si="569"/>
        <v/>
      </c>
      <c r="T870" t="str">
        <f t="shared" si="570"/>
        <v/>
      </c>
      <c r="U870" t="str">
        <f t="shared" si="571"/>
        <v/>
      </c>
      <c r="V870" t="str">
        <f t="shared" si="572"/>
        <v/>
      </c>
      <c r="W870" t="str">
        <f t="shared" si="573"/>
        <v/>
      </c>
      <c r="X870" t="str">
        <f t="shared" si="574"/>
        <v/>
      </c>
      <c r="Y870" t="str">
        <f t="shared" si="575"/>
        <v/>
      </c>
      <c r="Z870" t="str">
        <f t="shared" si="576"/>
        <v/>
      </c>
      <c r="AA870" t="str">
        <f t="shared" si="577"/>
        <v/>
      </c>
      <c r="AB870" t="str">
        <f t="shared" si="578"/>
        <v/>
      </c>
      <c r="AC870" t="str">
        <f t="shared" si="579"/>
        <v/>
      </c>
      <c r="AD870" t="str">
        <f t="shared" si="580"/>
        <v/>
      </c>
      <c r="AE870" t="str">
        <f t="shared" si="581"/>
        <v/>
      </c>
      <c r="AF870" t="str">
        <f t="shared" si="582"/>
        <v/>
      </c>
      <c r="AG870" t="str">
        <f t="shared" si="583"/>
        <v/>
      </c>
      <c r="AH870" t="str">
        <f t="shared" si="584"/>
        <v/>
      </c>
      <c r="AI870" t="str">
        <f t="shared" si="585"/>
        <v/>
      </c>
      <c r="AJ870" t="str">
        <f t="shared" si="586"/>
        <v/>
      </c>
      <c r="AK870" t="str">
        <f t="shared" si="587"/>
        <v/>
      </c>
      <c r="AL870" t="str">
        <f t="shared" si="588"/>
        <v/>
      </c>
      <c r="AM870" t="str">
        <f t="shared" si="589"/>
        <v/>
      </c>
      <c r="AN870" t="str">
        <f t="shared" si="590"/>
        <v/>
      </c>
      <c r="AO870" t="str">
        <f t="shared" si="591"/>
        <v/>
      </c>
      <c r="AP870" t="str">
        <f t="shared" si="592"/>
        <v/>
      </c>
      <c r="AQ870" t="str">
        <f t="shared" si="593"/>
        <v/>
      </c>
      <c r="AR870" t="str">
        <f t="shared" si="594"/>
        <v/>
      </c>
      <c r="AS870" t="str">
        <f t="shared" si="595"/>
        <v/>
      </c>
      <c r="AT870" t="str">
        <f t="shared" si="596"/>
        <v/>
      </c>
      <c r="AU870" t="str">
        <f t="shared" si="597"/>
        <v/>
      </c>
      <c r="AV870" t="str">
        <f t="shared" si="598"/>
        <v/>
      </c>
      <c r="AW870" t="str">
        <f t="shared" si="599"/>
        <v/>
      </c>
      <c r="AX870" t="str">
        <f t="shared" si="600"/>
        <v/>
      </c>
      <c r="AY870" t="str">
        <f t="shared" si="601"/>
        <v/>
      </c>
      <c r="AZ870" t="str">
        <f>IF(OR($A870="",$A870&lt;&gt;Ficha!$C$4),"",COUNTIF($A$2:$A870,Ficha!$C$4))</f>
        <v/>
      </c>
    </row>
    <row r="871" spans="1:52">
      <c r="A871" s="7" t="str">
        <f>IF(INDEX(Banco!$A:$A,ROW())="","",INDEX(Banco!$A:$A,ROW()))</f>
        <v/>
      </c>
      <c r="B871" s="7" t="str">
        <f>IF(INDEX(Banco!$B:$B,ROW())="","",INDEX(Banco!$B:$B,ROW()))</f>
        <v/>
      </c>
      <c r="C871" s="7" t="str">
        <f>IF(INDEX(Banco!$C:$C,ROW())="","",INDEX(Banco!$C:$C,ROW()))</f>
        <v/>
      </c>
      <c r="D871" s="8" t="str">
        <f>IF(INDEX(Banco!$D:$D,ROW())="","",INDEX(Banco!$D:$D,ROW()))</f>
        <v/>
      </c>
      <c r="E871" s="8" t="str">
        <f>IF(INDEX(Banco!$E:$E,ROW())="","",INDEX(Banco!$E:$E,ROW()))</f>
        <v/>
      </c>
      <c r="F871" s="9" t="str">
        <f>IF(INDEX(Banco!$F:$F,ROW())="","",INDEX(Banco!$F:$F,ROW()))</f>
        <v/>
      </c>
      <c r="G871" s="9" t="str">
        <f>IF(INDEX(Banco!$G:$G,ROW())="","",INDEX(Banco!$G:$G,ROW()))</f>
        <v/>
      </c>
      <c r="H871" s="7" t="str">
        <f>IF(INDEX(Banco!$H:$H,ROW())="","",INDEX(Banco!$H:$H,ROW()))</f>
        <v/>
      </c>
      <c r="I871" t="str">
        <f t="shared" si="559"/>
        <v/>
      </c>
      <c r="J871" s="10" t="str">
        <f t="shared" si="560"/>
        <v/>
      </c>
      <c r="K871" s="11" t="str">
        <f t="shared" si="561"/>
        <v>—</v>
      </c>
      <c r="L871" t="str">
        <f t="shared" si="562"/>
        <v/>
      </c>
      <c r="M871" s="11" t="str">
        <f t="shared" si="563"/>
        <v>—</v>
      </c>
      <c r="N871" t="str">
        <f t="shared" si="564"/>
        <v/>
      </c>
      <c r="O871" s="11" t="str">
        <f t="shared" si="565"/>
        <v>—</v>
      </c>
      <c r="P871" t="str">
        <f t="shared" si="566"/>
        <v/>
      </c>
      <c r="Q871" s="11" t="str">
        <f t="shared" si="567"/>
        <v>—</v>
      </c>
      <c r="R871" t="str">
        <f t="shared" si="568"/>
        <v/>
      </c>
      <c r="S871" t="str">
        <f t="shared" si="569"/>
        <v/>
      </c>
      <c r="T871" t="str">
        <f t="shared" si="570"/>
        <v/>
      </c>
      <c r="U871" t="str">
        <f t="shared" si="571"/>
        <v/>
      </c>
      <c r="V871" t="str">
        <f t="shared" si="572"/>
        <v/>
      </c>
      <c r="W871" t="str">
        <f t="shared" si="573"/>
        <v/>
      </c>
      <c r="X871" t="str">
        <f t="shared" si="574"/>
        <v/>
      </c>
      <c r="Y871" t="str">
        <f t="shared" si="575"/>
        <v/>
      </c>
      <c r="Z871" t="str">
        <f t="shared" si="576"/>
        <v/>
      </c>
      <c r="AA871" t="str">
        <f t="shared" si="577"/>
        <v/>
      </c>
      <c r="AB871" t="str">
        <f t="shared" si="578"/>
        <v/>
      </c>
      <c r="AC871" t="str">
        <f t="shared" si="579"/>
        <v/>
      </c>
      <c r="AD871" t="str">
        <f t="shared" si="580"/>
        <v/>
      </c>
      <c r="AE871" t="str">
        <f t="shared" si="581"/>
        <v/>
      </c>
      <c r="AF871" t="str">
        <f t="shared" si="582"/>
        <v/>
      </c>
      <c r="AG871" t="str">
        <f t="shared" si="583"/>
        <v/>
      </c>
      <c r="AH871" t="str">
        <f t="shared" si="584"/>
        <v/>
      </c>
      <c r="AI871" t="str">
        <f t="shared" si="585"/>
        <v/>
      </c>
      <c r="AJ871" t="str">
        <f t="shared" si="586"/>
        <v/>
      </c>
      <c r="AK871" t="str">
        <f t="shared" si="587"/>
        <v/>
      </c>
      <c r="AL871" t="str">
        <f t="shared" si="588"/>
        <v/>
      </c>
      <c r="AM871" t="str">
        <f t="shared" si="589"/>
        <v/>
      </c>
      <c r="AN871" t="str">
        <f t="shared" si="590"/>
        <v/>
      </c>
      <c r="AO871" t="str">
        <f t="shared" si="591"/>
        <v/>
      </c>
      <c r="AP871" t="str">
        <f t="shared" si="592"/>
        <v/>
      </c>
      <c r="AQ871" t="str">
        <f t="shared" si="593"/>
        <v/>
      </c>
      <c r="AR871" t="str">
        <f t="shared" si="594"/>
        <v/>
      </c>
      <c r="AS871" t="str">
        <f t="shared" si="595"/>
        <v/>
      </c>
      <c r="AT871" t="str">
        <f t="shared" si="596"/>
        <v/>
      </c>
      <c r="AU871" t="str">
        <f t="shared" si="597"/>
        <v/>
      </c>
      <c r="AV871" t="str">
        <f t="shared" si="598"/>
        <v/>
      </c>
      <c r="AW871" t="str">
        <f t="shared" si="599"/>
        <v/>
      </c>
      <c r="AX871" t="str">
        <f t="shared" si="600"/>
        <v/>
      </c>
      <c r="AY871" t="str">
        <f t="shared" si="601"/>
        <v/>
      </c>
      <c r="AZ871" t="str">
        <f>IF(OR($A871="",$A871&lt;&gt;Ficha!$C$4),"",COUNTIF($A$2:$A871,Ficha!$C$4))</f>
        <v/>
      </c>
    </row>
    <row r="872" spans="1:52">
      <c r="A872" s="7" t="str">
        <f>IF(INDEX(Banco!$A:$A,ROW())="","",INDEX(Banco!$A:$A,ROW()))</f>
        <v/>
      </c>
      <c r="B872" s="7" t="str">
        <f>IF(INDEX(Banco!$B:$B,ROW())="","",INDEX(Banco!$B:$B,ROW()))</f>
        <v/>
      </c>
      <c r="C872" s="7" t="str">
        <f>IF(INDEX(Banco!$C:$C,ROW())="","",INDEX(Banco!$C:$C,ROW()))</f>
        <v/>
      </c>
      <c r="D872" s="8" t="str">
        <f>IF(INDEX(Banco!$D:$D,ROW())="","",INDEX(Banco!$D:$D,ROW()))</f>
        <v/>
      </c>
      <c r="E872" s="8" t="str">
        <f>IF(INDEX(Banco!$E:$E,ROW())="","",INDEX(Banco!$E:$E,ROW()))</f>
        <v/>
      </c>
      <c r="F872" s="9" t="str">
        <f>IF(INDEX(Banco!$F:$F,ROW())="","",INDEX(Banco!$F:$F,ROW()))</f>
        <v/>
      </c>
      <c r="G872" s="9" t="str">
        <f>IF(INDEX(Banco!$G:$G,ROW())="","",INDEX(Banco!$G:$G,ROW()))</f>
        <v/>
      </c>
      <c r="H872" s="7" t="str">
        <f>IF(INDEX(Banco!$H:$H,ROW())="","",INDEX(Banco!$H:$H,ROW()))</f>
        <v/>
      </c>
      <c r="I872" t="str">
        <f t="shared" si="559"/>
        <v/>
      </c>
      <c r="J872" s="10" t="str">
        <f t="shared" si="560"/>
        <v/>
      </c>
      <c r="K872" s="11" t="str">
        <f t="shared" si="561"/>
        <v>—</v>
      </c>
      <c r="L872" t="str">
        <f t="shared" si="562"/>
        <v/>
      </c>
      <c r="M872" s="11" t="str">
        <f t="shared" si="563"/>
        <v>—</v>
      </c>
      <c r="N872" t="str">
        <f t="shared" si="564"/>
        <v/>
      </c>
      <c r="O872" s="11" t="str">
        <f t="shared" si="565"/>
        <v>—</v>
      </c>
      <c r="P872" t="str">
        <f t="shared" si="566"/>
        <v/>
      </c>
      <c r="Q872" s="11" t="str">
        <f t="shared" si="567"/>
        <v>—</v>
      </c>
      <c r="R872" t="str">
        <f t="shared" si="568"/>
        <v/>
      </c>
      <c r="S872" t="str">
        <f t="shared" si="569"/>
        <v/>
      </c>
      <c r="T872" t="str">
        <f t="shared" si="570"/>
        <v/>
      </c>
      <c r="U872" t="str">
        <f t="shared" si="571"/>
        <v/>
      </c>
      <c r="V872" t="str">
        <f t="shared" si="572"/>
        <v/>
      </c>
      <c r="W872" t="str">
        <f t="shared" si="573"/>
        <v/>
      </c>
      <c r="X872" t="str">
        <f t="shared" si="574"/>
        <v/>
      </c>
      <c r="Y872" t="str">
        <f t="shared" si="575"/>
        <v/>
      </c>
      <c r="Z872" t="str">
        <f t="shared" si="576"/>
        <v/>
      </c>
      <c r="AA872" t="str">
        <f t="shared" si="577"/>
        <v/>
      </c>
      <c r="AB872" t="str">
        <f t="shared" si="578"/>
        <v/>
      </c>
      <c r="AC872" t="str">
        <f t="shared" si="579"/>
        <v/>
      </c>
      <c r="AD872" t="str">
        <f t="shared" si="580"/>
        <v/>
      </c>
      <c r="AE872" t="str">
        <f t="shared" si="581"/>
        <v/>
      </c>
      <c r="AF872" t="str">
        <f t="shared" si="582"/>
        <v/>
      </c>
      <c r="AG872" t="str">
        <f t="shared" si="583"/>
        <v/>
      </c>
      <c r="AH872" t="str">
        <f t="shared" si="584"/>
        <v/>
      </c>
      <c r="AI872" t="str">
        <f t="shared" si="585"/>
        <v/>
      </c>
      <c r="AJ872" t="str">
        <f t="shared" si="586"/>
        <v/>
      </c>
      <c r="AK872" t="str">
        <f t="shared" si="587"/>
        <v/>
      </c>
      <c r="AL872" t="str">
        <f t="shared" si="588"/>
        <v/>
      </c>
      <c r="AM872" t="str">
        <f t="shared" si="589"/>
        <v/>
      </c>
      <c r="AN872" t="str">
        <f t="shared" si="590"/>
        <v/>
      </c>
      <c r="AO872" t="str">
        <f t="shared" si="591"/>
        <v/>
      </c>
      <c r="AP872" t="str">
        <f t="shared" si="592"/>
        <v/>
      </c>
      <c r="AQ872" t="str">
        <f t="shared" si="593"/>
        <v/>
      </c>
      <c r="AR872" t="str">
        <f t="shared" si="594"/>
        <v/>
      </c>
      <c r="AS872" t="str">
        <f t="shared" si="595"/>
        <v/>
      </c>
      <c r="AT872" t="str">
        <f t="shared" si="596"/>
        <v/>
      </c>
      <c r="AU872" t="str">
        <f t="shared" si="597"/>
        <v/>
      </c>
      <c r="AV872" t="str">
        <f t="shared" si="598"/>
        <v/>
      </c>
      <c r="AW872" t="str">
        <f t="shared" si="599"/>
        <v/>
      </c>
      <c r="AX872" t="str">
        <f t="shared" si="600"/>
        <v/>
      </c>
      <c r="AY872" t="str">
        <f t="shared" si="601"/>
        <v/>
      </c>
      <c r="AZ872" t="str">
        <f>IF(OR($A872="",$A872&lt;&gt;Ficha!$C$4),"",COUNTIF($A$2:$A872,Ficha!$C$4))</f>
        <v/>
      </c>
    </row>
    <row r="873" spans="1:52">
      <c r="A873" s="7" t="str">
        <f>IF(INDEX(Banco!$A:$A,ROW())="","",INDEX(Banco!$A:$A,ROW()))</f>
        <v/>
      </c>
      <c r="B873" s="7" t="str">
        <f>IF(INDEX(Banco!$B:$B,ROW())="","",INDEX(Banco!$B:$B,ROW()))</f>
        <v/>
      </c>
      <c r="C873" s="7" t="str">
        <f>IF(INDEX(Banco!$C:$C,ROW())="","",INDEX(Banco!$C:$C,ROW()))</f>
        <v/>
      </c>
      <c r="D873" s="8" t="str">
        <f>IF(INDEX(Banco!$D:$D,ROW())="","",INDEX(Banco!$D:$D,ROW()))</f>
        <v/>
      </c>
      <c r="E873" s="8" t="str">
        <f>IF(INDEX(Banco!$E:$E,ROW())="","",INDEX(Banco!$E:$E,ROW()))</f>
        <v/>
      </c>
      <c r="F873" s="9" t="str">
        <f>IF(INDEX(Banco!$F:$F,ROW())="","",INDEX(Banco!$F:$F,ROW()))</f>
        <v/>
      </c>
      <c r="G873" s="9" t="str">
        <f>IF(INDEX(Banco!$G:$G,ROW())="","",INDEX(Banco!$G:$G,ROW()))</f>
        <v/>
      </c>
      <c r="H873" s="7" t="str">
        <f>IF(INDEX(Banco!$H:$H,ROW())="","",INDEX(Banco!$H:$H,ROW()))</f>
        <v/>
      </c>
      <c r="I873" t="str">
        <f t="shared" si="559"/>
        <v/>
      </c>
      <c r="J873" s="10" t="str">
        <f t="shared" si="560"/>
        <v/>
      </c>
      <c r="K873" s="11" t="str">
        <f t="shared" si="561"/>
        <v>—</v>
      </c>
      <c r="L873" t="str">
        <f t="shared" si="562"/>
        <v/>
      </c>
      <c r="M873" s="11" t="str">
        <f t="shared" si="563"/>
        <v>—</v>
      </c>
      <c r="N873" t="str">
        <f t="shared" si="564"/>
        <v/>
      </c>
      <c r="O873" s="11" t="str">
        <f t="shared" si="565"/>
        <v>—</v>
      </c>
      <c r="P873" t="str">
        <f t="shared" si="566"/>
        <v/>
      </c>
      <c r="Q873" s="11" t="str">
        <f t="shared" si="567"/>
        <v>—</v>
      </c>
      <c r="R873" t="str">
        <f t="shared" si="568"/>
        <v/>
      </c>
      <c r="S873" t="str">
        <f t="shared" si="569"/>
        <v/>
      </c>
      <c r="T873" t="str">
        <f t="shared" si="570"/>
        <v/>
      </c>
      <c r="U873" t="str">
        <f t="shared" si="571"/>
        <v/>
      </c>
      <c r="V873" t="str">
        <f t="shared" si="572"/>
        <v/>
      </c>
      <c r="W873" t="str">
        <f t="shared" si="573"/>
        <v/>
      </c>
      <c r="X873" t="str">
        <f t="shared" si="574"/>
        <v/>
      </c>
      <c r="Y873" t="str">
        <f t="shared" si="575"/>
        <v/>
      </c>
      <c r="Z873" t="str">
        <f t="shared" si="576"/>
        <v/>
      </c>
      <c r="AA873" t="str">
        <f t="shared" si="577"/>
        <v/>
      </c>
      <c r="AB873" t="str">
        <f t="shared" si="578"/>
        <v/>
      </c>
      <c r="AC873" t="str">
        <f t="shared" si="579"/>
        <v/>
      </c>
      <c r="AD873" t="str">
        <f t="shared" si="580"/>
        <v/>
      </c>
      <c r="AE873" t="str">
        <f t="shared" si="581"/>
        <v/>
      </c>
      <c r="AF873" t="str">
        <f t="shared" si="582"/>
        <v/>
      </c>
      <c r="AG873" t="str">
        <f t="shared" si="583"/>
        <v/>
      </c>
      <c r="AH873" t="str">
        <f t="shared" si="584"/>
        <v/>
      </c>
      <c r="AI873" t="str">
        <f t="shared" si="585"/>
        <v/>
      </c>
      <c r="AJ873" t="str">
        <f t="shared" si="586"/>
        <v/>
      </c>
      <c r="AK873" t="str">
        <f t="shared" si="587"/>
        <v/>
      </c>
      <c r="AL873" t="str">
        <f t="shared" si="588"/>
        <v/>
      </c>
      <c r="AM873" t="str">
        <f t="shared" si="589"/>
        <v/>
      </c>
      <c r="AN873" t="str">
        <f t="shared" si="590"/>
        <v/>
      </c>
      <c r="AO873" t="str">
        <f t="shared" si="591"/>
        <v/>
      </c>
      <c r="AP873" t="str">
        <f t="shared" si="592"/>
        <v/>
      </c>
      <c r="AQ873" t="str">
        <f t="shared" si="593"/>
        <v/>
      </c>
      <c r="AR873" t="str">
        <f t="shared" si="594"/>
        <v/>
      </c>
      <c r="AS873" t="str">
        <f t="shared" si="595"/>
        <v/>
      </c>
      <c r="AT873" t="str">
        <f t="shared" si="596"/>
        <v/>
      </c>
      <c r="AU873" t="str">
        <f t="shared" si="597"/>
        <v/>
      </c>
      <c r="AV873" t="str">
        <f t="shared" si="598"/>
        <v/>
      </c>
      <c r="AW873" t="str">
        <f t="shared" si="599"/>
        <v/>
      </c>
      <c r="AX873" t="str">
        <f t="shared" si="600"/>
        <v/>
      </c>
      <c r="AY873" t="str">
        <f t="shared" si="601"/>
        <v/>
      </c>
      <c r="AZ873" t="str">
        <f>IF(OR($A873="",$A873&lt;&gt;Ficha!$C$4),"",COUNTIF($A$2:$A873,Ficha!$C$4))</f>
        <v/>
      </c>
    </row>
    <row r="874" spans="1:52">
      <c r="A874" s="7" t="str">
        <f>IF(INDEX(Banco!$A:$A,ROW())="","",INDEX(Banco!$A:$A,ROW()))</f>
        <v/>
      </c>
      <c r="B874" s="7" t="str">
        <f>IF(INDEX(Banco!$B:$B,ROW())="","",INDEX(Banco!$B:$B,ROW()))</f>
        <v/>
      </c>
      <c r="C874" s="7" t="str">
        <f>IF(INDEX(Banco!$C:$C,ROW())="","",INDEX(Banco!$C:$C,ROW()))</f>
        <v/>
      </c>
      <c r="D874" s="8" t="str">
        <f>IF(INDEX(Banco!$D:$D,ROW())="","",INDEX(Banco!$D:$D,ROW()))</f>
        <v/>
      </c>
      <c r="E874" s="8" t="str">
        <f>IF(INDEX(Banco!$E:$E,ROW())="","",INDEX(Banco!$E:$E,ROW()))</f>
        <v/>
      </c>
      <c r="F874" s="9" t="str">
        <f>IF(INDEX(Banco!$F:$F,ROW())="","",INDEX(Banco!$F:$F,ROW()))</f>
        <v/>
      </c>
      <c r="G874" s="9" t="str">
        <f>IF(INDEX(Banco!$G:$G,ROW())="","",INDEX(Banco!$G:$G,ROW()))</f>
        <v/>
      </c>
      <c r="H874" s="7" t="str">
        <f>IF(INDEX(Banco!$H:$H,ROW())="","",INDEX(Banco!$H:$H,ROW()))</f>
        <v/>
      </c>
      <c r="I874" t="str">
        <f t="shared" si="559"/>
        <v/>
      </c>
      <c r="J874" s="10" t="str">
        <f t="shared" si="560"/>
        <v/>
      </c>
      <c r="K874" s="11" t="str">
        <f t="shared" si="561"/>
        <v>—</v>
      </c>
      <c r="L874" t="str">
        <f t="shared" si="562"/>
        <v/>
      </c>
      <c r="M874" s="11" t="str">
        <f t="shared" si="563"/>
        <v>—</v>
      </c>
      <c r="N874" t="str">
        <f t="shared" si="564"/>
        <v/>
      </c>
      <c r="O874" s="11" t="str">
        <f t="shared" si="565"/>
        <v>—</v>
      </c>
      <c r="P874" t="str">
        <f t="shared" si="566"/>
        <v/>
      </c>
      <c r="Q874" s="11" t="str">
        <f t="shared" si="567"/>
        <v>—</v>
      </c>
      <c r="R874" t="str">
        <f t="shared" si="568"/>
        <v/>
      </c>
      <c r="S874" t="str">
        <f t="shared" si="569"/>
        <v/>
      </c>
      <c r="T874" t="str">
        <f t="shared" si="570"/>
        <v/>
      </c>
      <c r="U874" t="str">
        <f t="shared" si="571"/>
        <v/>
      </c>
      <c r="V874" t="str">
        <f t="shared" si="572"/>
        <v/>
      </c>
      <c r="W874" t="str">
        <f t="shared" si="573"/>
        <v/>
      </c>
      <c r="X874" t="str">
        <f t="shared" si="574"/>
        <v/>
      </c>
      <c r="Y874" t="str">
        <f t="shared" si="575"/>
        <v/>
      </c>
      <c r="Z874" t="str">
        <f t="shared" si="576"/>
        <v/>
      </c>
      <c r="AA874" t="str">
        <f t="shared" si="577"/>
        <v/>
      </c>
      <c r="AB874" t="str">
        <f t="shared" si="578"/>
        <v/>
      </c>
      <c r="AC874" t="str">
        <f t="shared" si="579"/>
        <v/>
      </c>
      <c r="AD874" t="str">
        <f t="shared" si="580"/>
        <v/>
      </c>
      <c r="AE874" t="str">
        <f t="shared" si="581"/>
        <v/>
      </c>
      <c r="AF874" t="str">
        <f t="shared" si="582"/>
        <v/>
      </c>
      <c r="AG874" t="str">
        <f t="shared" si="583"/>
        <v/>
      </c>
      <c r="AH874" t="str">
        <f t="shared" si="584"/>
        <v/>
      </c>
      <c r="AI874" t="str">
        <f t="shared" si="585"/>
        <v/>
      </c>
      <c r="AJ874" t="str">
        <f t="shared" si="586"/>
        <v/>
      </c>
      <c r="AK874" t="str">
        <f t="shared" si="587"/>
        <v/>
      </c>
      <c r="AL874" t="str">
        <f t="shared" si="588"/>
        <v/>
      </c>
      <c r="AM874" t="str">
        <f t="shared" si="589"/>
        <v/>
      </c>
      <c r="AN874" t="str">
        <f t="shared" si="590"/>
        <v/>
      </c>
      <c r="AO874" t="str">
        <f t="shared" si="591"/>
        <v/>
      </c>
      <c r="AP874" t="str">
        <f t="shared" si="592"/>
        <v/>
      </c>
      <c r="AQ874" t="str">
        <f t="shared" si="593"/>
        <v/>
      </c>
      <c r="AR874" t="str">
        <f t="shared" si="594"/>
        <v/>
      </c>
      <c r="AS874" t="str">
        <f t="shared" si="595"/>
        <v/>
      </c>
      <c r="AT874" t="str">
        <f t="shared" si="596"/>
        <v/>
      </c>
      <c r="AU874" t="str">
        <f t="shared" si="597"/>
        <v/>
      </c>
      <c r="AV874" t="str">
        <f t="shared" si="598"/>
        <v/>
      </c>
      <c r="AW874" t="str">
        <f t="shared" si="599"/>
        <v/>
      </c>
      <c r="AX874" t="str">
        <f t="shared" si="600"/>
        <v/>
      </c>
      <c r="AY874" t="str">
        <f t="shared" si="601"/>
        <v/>
      </c>
      <c r="AZ874" t="str">
        <f>IF(OR($A874="",$A874&lt;&gt;Ficha!$C$4),"",COUNTIF($A$2:$A874,Ficha!$C$4))</f>
        <v/>
      </c>
    </row>
    <row r="875" spans="1:52">
      <c r="A875" s="7" t="str">
        <f>IF(INDEX(Banco!$A:$A,ROW())="","",INDEX(Banco!$A:$A,ROW()))</f>
        <v/>
      </c>
      <c r="B875" s="7" t="str">
        <f>IF(INDEX(Banco!$B:$B,ROW())="","",INDEX(Banco!$B:$B,ROW()))</f>
        <v/>
      </c>
      <c r="C875" s="7" t="str">
        <f>IF(INDEX(Banco!$C:$C,ROW())="","",INDEX(Banco!$C:$C,ROW()))</f>
        <v/>
      </c>
      <c r="D875" s="8" t="str">
        <f>IF(INDEX(Banco!$D:$D,ROW())="","",INDEX(Banco!$D:$D,ROW()))</f>
        <v/>
      </c>
      <c r="E875" s="8" t="str">
        <f>IF(INDEX(Banco!$E:$E,ROW())="","",INDEX(Banco!$E:$E,ROW()))</f>
        <v/>
      </c>
      <c r="F875" s="9" t="str">
        <f>IF(INDEX(Banco!$F:$F,ROW())="","",INDEX(Banco!$F:$F,ROW()))</f>
        <v/>
      </c>
      <c r="G875" s="9" t="str">
        <f>IF(INDEX(Banco!$G:$G,ROW())="","",INDEX(Banco!$G:$G,ROW()))</f>
        <v/>
      </c>
      <c r="H875" s="7" t="str">
        <f>IF(INDEX(Banco!$H:$H,ROW())="","",INDEX(Banco!$H:$H,ROW()))</f>
        <v/>
      </c>
      <c r="I875" t="str">
        <f t="shared" si="559"/>
        <v/>
      </c>
      <c r="J875" s="10" t="str">
        <f t="shared" si="560"/>
        <v/>
      </c>
      <c r="K875" s="11" t="str">
        <f t="shared" si="561"/>
        <v>—</v>
      </c>
      <c r="L875" t="str">
        <f t="shared" si="562"/>
        <v/>
      </c>
      <c r="M875" s="11" t="str">
        <f t="shared" si="563"/>
        <v>—</v>
      </c>
      <c r="N875" t="str">
        <f t="shared" si="564"/>
        <v/>
      </c>
      <c r="O875" s="11" t="str">
        <f t="shared" si="565"/>
        <v>—</v>
      </c>
      <c r="P875" t="str">
        <f t="shared" si="566"/>
        <v/>
      </c>
      <c r="Q875" s="11" t="str">
        <f t="shared" si="567"/>
        <v>—</v>
      </c>
      <c r="R875" t="str">
        <f t="shared" si="568"/>
        <v/>
      </c>
      <c r="S875" t="str">
        <f t="shared" si="569"/>
        <v/>
      </c>
      <c r="T875" t="str">
        <f t="shared" si="570"/>
        <v/>
      </c>
      <c r="U875" t="str">
        <f t="shared" si="571"/>
        <v/>
      </c>
      <c r="V875" t="str">
        <f t="shared" si="572"/>
        <v/>
      </c>
      <c r="W875" t="str">
        <f t="shared" si="573"/>
        <v/>
      </c>
      <c r="X875" t="str">
        <f t="shared" si="574"/>
        <v/>
      </c>
      <c r="Y875" t="str">
        <f t="shared" si="575"/>
        <v/>
      </c>
      <c r="Z875" t="str">
        <f t="shared" si="576"/>
        <v/>
      </c>
      <c r="AA875" t="str">
        <f t="shared" si="577"/>
        <v/>
      </c>
      <c r="AB875" t="str">
        <f t="shared" si="578"/>
        <v/>
      </c>
      <c r="AC875" t="str">
        <f t="shared" si="579"/>
        <v/>
      </c>
      <c r="AD875" t="str">
        <f t="shared" si="580"/>
        <v/>
      </c>
      <c r="AE875" t="str">
        <f t="shared" si="581"/>
        <v/>
      </c>
      <c r="AF875" t="str">
        <f t="shared" si="582"/>
        <v/>
      </c>
      <c r="AG875" t="str">
        <f t="shared" si="583"/>
        <v/>
      </c>
      <c r="AH875" t="str">
        <f t="shared" si="584"/>
        <v/>
      </c>
      <c r="AI875" t="str">
        <f t="shared" si="585"/>
        <v/>
      </c>
      <c r="AJ875" t="str">
        <f t="shared" si="586"/>
        <v/>
      </c>
      <c r="AK875" t="str">
        <f t="shared" si="587"/>
        <v/>
      </c>
      <c r="AL875" t="str">
        <f t="shared" si="588"/>
        <v/>
      </c>
      <c r="AM875" t="str">
        <f t="shared" si="589"/>
        <v/>
      </c>
      <c r="AN875" t="str">
        <f t="shared" si="590"/>
        <v/>
      </c>
      <c r="AO875" t="str">
        <f t="shared" si="591"/>
        <v/>
      </c>
      <c r="AP875" t="str">
        <f t="shared" si="592"/>
        <v/>
      </c>
      <c r="AQ875" t="str">
        <f t="shared" si="593"/>
        <v/>
      </c>
      <c r="AR875" t="str">
        <f t="shared" si="594"/>
        <v/>
      </c>
      <c r="AS875" t="str">
        <f t="shared" si="595"/>
        <v/>
      </c>
      <c r="AT875" t="str">
        <f t="shared" si="596"/>
        <v/>
      </c>
      <c r="AU875" t="str">
        <f t="shared" si="597"/>
        <v/>
      </c>
      <c r="AV875" t="str">
        <f t="shared" si="598"/>
        <v/>
      </c>
      <c r="AW875" t="str">
        <f t="shared" si="599"/>
        <v/>
      </c>
      <c r="AX875" t="str">
        <f t="shared" si="600"/>
        <v/>
      </c>
      <c r="AY875" t="str">
        <f t="shared" si="601"/>
        <v/>
      </c>
      <c r="AZ875" t="str">
        <f>IF(OR($A875="",$A875&lt;&gt;Ficha!$C$4),"",COUNTIF($A$2:$A875,Ficha!$C$4))</f>
        <v/>
      </c>
    </row>
    <row r="876" spans="1:52">
      <c r="A876" s="7" t="str">
        <f>IF(INDEX(Banco!$A:$A,ROW())="","",INDEX(Banco!$A:$A,ROW()))</f>
        <v/>
      </c>
      <c r="B876" s="7" t="str">
        <f>IF(INDEX(Banco!$B:$B,ROW())="","",INDEX(Banco!$B:$B,ROW()))</f>
        <v/>
      </c>
      <c r="C876" s="7" t="str">
        <f>IF(INDEX(Banco!$C:$C,ROW())="","",INDEX(Banco!$C:$C,ROW()))</f>
        <v/>
      </c>
      <c r="D876" s="8" t="str">
        <f>IF(INDEX(Banco!$D:$D,ROW())="","",INDEX(Banco!$D:$D,ROW()))</f>
        <v/>
      </c>
      <c r="E876" s="8" t="str">
        <f>IF(INDEX(Banco!$E:$E,ROW())="","",INDEX(Banco!$E:$E,ROW()))</f>
        <v/>
      </c>
      <c r="F876" s="9" t="str">
        <f>IF(INDEX(Banco!$F:$F,ROW())="","",INDEX(Banco!$F:$F,ROW()))</f>
        <v/>
      </c>
      <c r="G876" s="9" t="str">
        <f>IF(INDEX(Banco!$G:$G,ROW())="","",INDEX(Banco!$G:$G,ROW()))</f>
        <v/>
      </c>
      <c r="H876" s="7" t="str">
        <f>IF(INDEX(Banco!$H:$H,ROW())="","",INDEX(Banco!$H:$H,ROW()))</f>
        <v/>
      </c>
      <c r="I876" t="str">
        <f t="shared" si="559"/>
        <v/>
      </c>
      <c r="J876" s="10" t="str">
        <f t="shared" si="560"/>
        <v/>
      </c>
      <c r="K876" s="11" t="str">
        <f t="shared" si="561"/>
        <v>—</v>
      </c>
      <c r="L876" t="str">
        <f t="shared" si="562"/>
        <v/>
      </c>
      <c r="M876" s="11" t="str">
        <f t="shared" si="563"/>
        <v>—</v>
      </c>
      <c r="N876" t="str">
        <f t="shared" si="564"/>
        <v/>
      </c>
      <c r="O876" s="11" t="str">
        <f t="shared" si="565"/>
        <v>—</v>
      </c>
      <c r="P876" t="str">
        <f t="shared" si="566"/>
        <v/>
      </c>
      <c r="Q876" s="11" t="str">
        <f t="shared" si="567"/>
        <v>—</v>
      </c>
      <c r="R876" t="str">
        <f t="shared" si="568"/>
        <v/>
      </c>
      <c r="S876" t="str">
        <f t="shared" si="569"/>
        <v/>
      </c>
      <c r="T876" t="str">
        <f t="shared" si="570"/>
        <v/>
      </c>
      <c r="U876" t="str">
        <f t="shared" si="571"/>
        <v/>
      </c>
      <c r="V876" t="str">
        <f t="shared" si="572"/>
        <v/>
      </c>
      <c r="W876" t="str">
        <f t="shared" si="573"/>
        <v/>
      </c>
      <c r="X876" t="str">
        <f t="shared" si="574"/>
        <v/>
      </c>
      <c r="Y876" t="str">
        <f t="shared" si="575"/>
        <v/>
      </c>
      <c r="Z876" t="str">
        <f t="shared" si="576"/>
        <v/>
      </c>
      <c r="AA876" t="str">
        <f t="shared" si="577"/>
        <v/>
      </c>
      <c r="AB876" t="str">
        <f t="shared" si="578"/>
        <v/>
      </c>
      <c r="AC876" t="str">
        <f t="shared" si="579"/>
        <v/>
      </c>
      <c r="AD876" t="str">
        <f t="shared" si="580"/>
        <v/>
      </c>
      <c r="AE876" t="str">
        <f t="shared" si="581"/>
        <v/>
      </c>
      <c r="AF876" t="str">
        <f t="shared" si="582"/>
        <v/>
      </c>
      <c r="AG876" t="str">
        <f t="shared" si="583"/>
        <v/>
      </c>
      <c r="AH876" t="str">
        <f t="shared" si="584"/>
        <v/>
      </c>
      <c r="AI876" t="str">
        <f t="shared" si="585"/>
        <v/>
      </c>
      <c r="AJ876" t="str">
        <f t="shared" si="586"/>
        <v/>
      </c>
      <c r="AK876" t="str">
        <f t="shared" si="587"/>
        <v/>
      </c>
      <c r="AL876" t="str">
        <f t="shared" si="588"/>
        <v/>
      </c>
      <c r="AM876" t="str">
        <f t="shared" si="589"/>
        <v/>
      </c>
      <c r="AN876" t="str">
        <f t="shared" si="590"/>
        <v/>
      </c>
      <c r="AO876" t="str">
        <f t="shared" si="591"/>
        <v/>
      </c>
      <c r="AP876" t="str">
        <f t="shared" si="592"/>
        <v/>
      </c>
      <c r="AQ876" t="str">
        <f t="shared" si="593"/>
        <v/>
      </c>
      <c r="AR876" t="str">
        <f t="shared" si="594"/>
        <v/>
      </c>
      <c r="AS876" t="str">
        <f t="shared" si="595"/>
        <v/>
      </c>
      <c r="AT876" t="str">
        <f t="shared" si="596"/>
        <v/>
      </c>
      <c r="AU876" t="str">
        <f t="shared" si="597"/>
        <v/>
      </c>
      <c r="AV876" t="str">
        <f t="shared" si="598"/>
        <v/>
      </c>
      <c r="AW876" t="str">
        <f t="shared" si="599"/>
        <v/>
      </c>
      <c r="AX876" t="str">
        <f t="shared" si="600"/>
        <v/>
      </c>
      <c r="AY876" t="str">
        <f t="shared" si="601"/>
        <v/>
      </c>
      <c r="AZ876" t="str">
        <f>IF(OR($A876="",$A876&lt;&gt;Ficha!$C$4),"",COUNTIF($A$2:$A876,Ficha!$C$4))</f>
        <v/>
      </c>
    </row>
    <row r="877" spans="1:52">
      <c r="A877" s="7" t="str">
        <f>IF(INDEX(Banco!$A:$A,ROW())="","",INDEX(Banco!$A:$A,ROW()))</f>
        <v/>
      </c>
      <c r="B877" s="7" t="str">
        <f>IF(INDEX(Banco!$B:$B,ROW())="","",INDEX(Banco!$B:$B,ROW()))</f>
        <v/>
      </c>
      <c r="C877" s="7" t="str">
        <f>IF(INDEX(Banco!$C:$C,ROW())="","",INDEX(Banco!$C:$C,ROW()))</f>
        <v/>
      </c>
      <c r="D877" s="8" t="str">
        <f>IF(INDEX(Banco!$D:$D,ROW())="","",INDEX(Banco!$D:$D,ROW()))</f>
        <v/>
      </c>
      <c r="E877" s="8" t="str">
        <f>IF(INDEX(Banco!$E:$E,ROW())="","",INDEX(Banco!$E:$E,ROW()))</f>
        <v/>
      </c>
      <c r="F877" s="9" t="str">
        <f>IF(INDEX(Banco!$F:$F,ROW())="","",INDEX(Banco!$F:$F,ROW()))</f>
        <v/>
      </c>
      <c r="G877" s="9" t="str">
        <f>IF(INDEX(Banco!$G:$G,ROW())="","",INDEX(Banco!$G:$G,ROW()))</f>
        <v/>
      </c>
      <c r="H877" s="7" t="str">
        <f>IF(INDEX(Banco!$H:$H,ROW())="","",INDEX(Banco!$H:$H,ROW()))</f>
        <v/>
      </c>
      <c r="I877" t="str">
        <f t="shared" si="559"/>
        <v/>
      </c>
      <c r="J877" s="10" t="str">
        <f t="shared" si="560"/>
        <v/>
      </c>
      <c r="K877" s="11" t="str">
        <f t="shared" si="561"/>
        <v>—</v>
      </c>
      <c r="L877" t="str">
        <f t="shared" si="562"/>
        <v/>
      </c>
      <c r="M877" s="11" t="str">
        <f t="shared" si="563"/>
        <v>—</v>
      </c>
      <c r="N877" t="str">
        <f t="shared" si="564"/>
        <v/>
      </c>
      <c r="O877" s="11" t="str">
        <f t="shared" si="565"/>
        <v>—</v>
      </c>
      <c r="P877" t="str">
        <f t="shared" si="566"/>
        <v/>
      </c>
      <c r="Q877" s="11" t="str">
        <f t="shared" si="567"/>
        <v>—</v>
      </c>
      <c r="R877" t="str">
        <f t="shared" si="568"/>
        <v/>
      </c>
      <c r="S877" t="str">
        <f t="shared" si="569"/>
        <v/>
      </c>
      <c r="T877" t="str">
        <f t="shared" si="570"/>
        <v/>
      </c>
      <c r="U877" t="str">
        <f t="shared" si="571"/>
        <v/>
      </c>
      <c r="V877" t="str">
        <f t="shared" si="572"/>
        <v/>
      </c>
      <c r="W877" t="str">
        <f t="shared" si="573"/>
        <v/>
      </c>
      <c r="X877" t="str">
        <f t="shared" si="574"/>
        <v/>
      </c>
      <c r="Y877" t="str">
        <f t="shared" si="575"/>
        <v/>
      </c>
      <c r="Z877" t="str">
        <f t="shared" si="576"/>
        <v/>
      </c>
      <c r="AA877" t="str">
        <f t="shared" si="577"/>
        <v/>
      </c>
      <c r="AB877" t="str">
        <f t="shared" si="578"/>
        <v/>
      </c>
      <c r="AC877" t="str">
        <f t="shared" si="579"/>
        <v/>
      </c>
      <c r="AD877" t="str">
        <f t="shared" si="580"/>
        <v/>
      </c>
      <c r="AE877" t="str">
        <f t="shared" si="581"/>
        <v/>
      </c>
      <c r="AF877" t="str">
        <f t="shared" si="582"/>
        <v/>
      </c>
      <c r="AG877" t="str">
        <f t="shared" si="583"/>
        <v/>
      </c>
      <c r="AH877" t="str">
        <f t="shared" si="584"/>
        <v/>
      </c>
      <c r="AI877" t="str">
        <f t="shared" si="585"/>
        <v/>
      </c>
      <c r="AJ877" t="str">
        <f t="shared" si="586"/>
        <v/>
      </c>
      <c r="AK877" t="str">
        <f t="shared" si="587"/>
        <v/>
      </c>
      <c r="AL877" t="str">
        <f t="shared" si="588"/>
        <v/>
      </c>
      <c r="AM877" t="str">
        <f t="shared" si="589"/>
        <v/>
      </c>
      <c r="AN877" t="str">
        <f t="shared" si="590"/>
        <v/>
      </c>
      <c r="AO877" t="str">
        <f t="shared" si="591"/>
        <v/>
      </c>
      <c r="AP877" t="str">
        <f t="shared" si="592"/>
        <v/>
      </c>
      <c r="AQ877" t="str">
        <f t="shared" si="593"/>
        <v/>
      </c>
      <c r="AR877" t="str">
        <f t="shared" si="594"/>
        <v/>
      </c>
      <c r="AS877" t="str">
        <f t="shared" si="595"/>
        <v/>
      </c>
      <c r="AT877" t="str">
        <f t="shared" si="596"/>
        <v/>
      </c>
      <c r="AU877" t="str">
        <f t="shared" si="597"/>
        <v/>
      </c>
      <c r="AV877" t="str">
        <f t="shared" si="598"/>
        <v/>
      </c>
      <c r="AW877" t="str">
        <f t="shared" si="599"/>
        <v/>
      </c>
      <c r="AX877" t="str">
        <f t="shared" si="600"/>
        <v/>
      </c>
      <c r="AY877" t="str">
        <f t="shared" si="601"/>
        <v/>
      </c>
      <c r="AZ877" t="str">
        <f>IF(OR($A877="",$A877&lt;&gt;Ficha!$C$4),"",COUNTIF($A$2:$A877,Ficha!$C$4))</f>
        <v/>
      </c>
    </row>
    <row r="878" spans="1:52">
      <c r="A878" s="7" t="str">
        <f>IF(INDEX(Banco!$A:$A,ROW())="","",INDEX(Banco!$A:$A,ROW()))</f>
        <v/>
      </c>
      <c r="B878" s="7" t="str">
        <f>IF(INDEX(Banco!$B:$B,ROW())="","",INDEX(Banco!$B:$B,ROW()))</f>
        <v/>
      </c>
      <c r="C878" s="7" t="str">
        <f>IF(INDEX(Banco!$C:$C,ROW())="","",INDEX(Banco!$C:$C,ROW()))</f>
        <v/>
      </c>
      <c r="D878" s="8" t="str">
        <f>IF(INDEX(Banco!$D:$D,ROW())="","",INDEX(Banco!$D:$D,ROW()))</f>
        <v/>
      </c>
      <c r="E878" s="8" t="str">
        <f>IF(INDEX(Banco!$E:$E,ROW())="","",INDEX(Banco!$E:$E,ROW()))</f>
        <v/>
      </c>
      <c r="F878" s="9" t="str">
        <f>IF(INDEX(Banco!$F:$F,ROW())="","",INDEX(Banco!$F:$F,ROW()))</f>
        <v/>
      </c>
      <c r="G878" s="9" t="str">
        <f>IF(INDEX(Banco!$G:$G,ROW())="","",INDEX(Banco!$G:$G,ROW()))</f>
        <v/>
      </c>
      <c r="H878" s="7" t="str">
        <f>IF(INDEX(Banco!$H:$H,ROW())="","",INDEX(Banco!$H:$H,ROW()))</f>
        <v/>
      </c>
      <c r="I878" t="str">
        <f t="shared" si="559"/>
        <v/>
      </c>
      <c r="J878" s="10" t="str">
        <f t="shared" si="560"/>
        <v/>
      </c>
      <c r="K878" s="11" t="str">
        <f t="shared" si="561"/>
        <v>—</v>
      </c>
      <c r="L878" t="str">
        <f t="shared" si="562"/>
        <v/>
      </c>
      <c r="M878" s="11" t="str">
        <f t="shared" si="563"/>
        <v>—</v>
      </c>
      <c r="N878" t="str">
        <f t="shared" si="564"/>
        <v/>
      </c>
      <c r="O878" s="11" t="str">
        <f t="shared" si="565"/>
        <v>—</v>
      </c>
      <c r="P878" t="str">
        <f t="shared" si="566"/>
        <v/>
      </c>
      <c r="Q878" s="11" t="str">
        <f t="shared" si="567"/>
        <v>—</v>
      </c>
      <c r="R878" t="str">
        <f t="shared" si="568"/>
        <v/>
      </c>
      <c r="S878" t="str">
        <f t="shared" si="569"/>
        <v/>
      </c>
      <c r="T878" t="str">
        <f t="shared" si="570"/>
        <v/>
      </c>
      <c r="U878" t="str">
        <f t="shared" si="571"/>
        <v/>
      </c>
      <c r="V878" t="str">
        <f t="shared" si="572"/>
        <v/>
      </c>
      <c r="W878" t="str">
        <f t="shared" si="573"/>
        <v/>
      </c>
      <c r="X878" t="str">
        <f t="shared" si="574"/>
        <v/>
      </c>
      <c r="Y878" t="str">
        <f t="shared" si="575"/>
        <v/>
      </c>
      <c r="Z878" t="str">
        <f t="shared" si="576"/>
        <v/>
      </c>
      <c r="AA878" t="str">
        <f t="shared" si="577"/>
        <v/>
      </c>
      <c r="AB878" t="str">
        <f t="shared" si="578"/>
        <v/>
      </c>
      <c r="AC878" t="str">
        <f t="shared" si="579"/>
        <v/>
      </c>
      <c r="AD878" t="str">
        <f t="shared" si="580"/>
        <v/>
      </c>
      <c r="AE878" t="str">
        <f t="shared" si="581"/>
        <v/>
      </c>
      <c r="AF878" t="str">
        <f t="shared" si="582"/>
        <v/>
      </c>
      <c r="AG878" t="str">
        <f t="shared" si="583"/>
        <v/>
      </c>
      <c r="AH878" t="str">
        <f t="shared" si="584"/>
        <v/>
      </c>
      <c r="AI878" t="str">
        <f t="shared" si="585"/>
        <v/>
      </c>
      <c r="AJ878" t="str">
        <f t="shared" si="586"/>
        <v/>
      </c>
      <c r="AK878" t="str">
        <f t="shared" si="587"/>
        <v/>
      </c>
      <c r="AL878" t="str">
        <f t="shared" si="588"/>
        <v/>
      </c>
      <c r="AM878" t="str">
        <f t="shared" si="589"/>
        <v/>
      </c>
      <c r="AN878" t="str">
        <f t="shared" si="590"/>
        <v/>
      </c>
      <c r="AO878" t="str">
        <f t="shared" si="591"/>
        <v/>
      </c>
      <c r="AP878" t="str">
        <f t="shared" si="592"/>
        <v/>
      </c>
      <c r="AQ878" t="str">
        <f t="shared" si="593"/>
        <v/>
      </c>
      <c r="AR878" t="str">
        <f t="shared" si="594"/>
        <v/>
      </c>
      <c r="AS878" t="str">
        <f t="shared" si="595"/>
        <v/>
      </c>
      <c r="AT878" t="str">
        <f t="shared" si="596"/>
        <v/>
      </c>
      <c r="AU878" t="str">
        <f t="shared" si="597"/>
        <v/>
      </c>
      <c r="AV878" t="str">
        <f t="shared" si="598"/>
        <v/>
      </c>
      <c r="AW878" t="str">
        <f t="shared" si="599"/>
        <v/>
      </c>
      <c r="AX878" t="str">
        <f t="shared" si="600"/>
        <v/>
      </c>
      <c r="AY878" t="str">
        <f t="shared" si="601"/>
        <v/>
      </c>
      <c r="AZ878" t="str">
        <f>IF(OR($A878="",$A878&lt;&gt;Ficha!$C$4),"",COUNTIF($A$2:$A878,Ficha!$C$4))</f>
        <v/>
      </c>
    </row>
    <row r="879" spans="1:52">
      <c r="A879" s="7" t="str">
        <f>IF(INDEX(Banco!$A:$A,ROW())="","",INDEX(Banco!$A:$A,ROW()))</f>
        <v/>
      </c>
      <c r="B879" s="7" t="str">
        <f>IF(INDEX(Banco!$B:$B,ROW())="","",INDEX(Banco!$B:$B,ROW()))</f>
        <v/>
      </c>
      <c r="C879" s="7" t="str">
        <f>IF(INDEX(Banco!$C:$C,ROW())="","",INDEX(Banco!$C:$C,ROW()))</f>
        <v/>
      </c>
      <c r="D879" s="8" t="str">
        <f>IF(INDEX(Banco!$D:$D,ROW())="","",INDEX(Banco!$D:$D,ROW()))</f>
        <v/>
      </c>
      <c r="E879" s="8" t="str">
        <f>IF(INDEX(Banco!$E:$E,ROW())="","",INDEX(Banco!$E:$E,ROW()))</f>
        <v/>
      </c>
      <c r="F879" s="9" t="str">
        <f>IF(INDEX(Banco!$F:$F,ROW())="","",INDEX(Banco!$F:$F,ROW()))</f>
        <v/>
      </c>
      <c r="G879" s="9" t="str">
        <f>IF(INDEX(Banco!$G:$G,ROW())="","",INDEX(Banco!$G:$G,ROW()))</f>
        <v/>
      </c>
      <c r="H879" s="7" t="str">
        <f>IF(INDEX(Banco!$H:$H,ROW())="","",INDEX(Banco!$H:$H,ROW()))</f>
        <v/>
      </c>
      <c r="I879" t="str">
        <f t="shared" si="559"/>
        <v/>
      </c>
      <c r="J879" s="10" t="str">
        <f t="shared" si="560"/>
        <v/>
      </c>
      <c r="K879" s="11" t="str">
        <f t="shared" si="561"/>
        <v>—</v>
      </c>
      <c r="L879" t="str">
        <f t="shared" si="562"/>
        <v/>
      </c>
      <c r="M879" s="11" t="str">
        <f t="shared" si="563"/>
        <v>—</v>
      </c>
      <c r="N879" t="str">
        <f t="shared" si="564"/>
        <v/>
      </c>
      <c r="O879" s="11" t="str">
        <f t="shared" si="565"/>
        <v>—</v>
      </c>
      <c r="P879" t="str">
        <f t="shared" si="566"/>
        <v/>
      </c>
      <c r="Q879" s="11" t="str">
        <f t="shared" si="567"/>
        <v>—</v>
      </c>
      <c r="R879" t="str">
        <f t="shared" si="568"/>
        <v/>
      </c>
      <c r="S879" t="str">
        <f t="shared" si="569"/>
        <v/>
      </c>
      <c r="T879" t="str">
        <f t="shared" si="570"/>
        <v/>
      </c>
      <c r="U879" t="str">
        <f t="shared" si="571"/>
        <v/>
      </c>
      <c r="V879" t="str">
        <f t="shared" si="572"/>
        <v/>
      </c>
      <c r="W879" t="str">
        <f t="shared" si="573"/>
        <v/>
      </c>
      <c r="X879" t="str">
        <f t="shared" si="574"/>
        <v/>
      </c>
      <c r="Y879" t="str">
        <f t="shared" si="575"/>
        <v/>
      </c>
      <c r="Z879" t="str">
        <f t="shared" si="576"/>
        <v/>
      </c>
      <c r="AA879" t="str">
        <f t="shared" si="577"/>
        <v/>
      </c>
      <c r="AB879" t="str">
        <f t="shared" si="578"/>
        <v/>
      </c>
      <c r="AC879" t="str">
        <f t="shared" si="579"/>
        <v/>
      </c>
      <c r="AD879" t="str">
        <f t="shared" si="580"/>
        <v/>
      </c>
      <c r="AE879" t="str">
        <f t="shared" si="581"/>
        <v/>
      </c>
      <c r="AF879" t="str">
        <f t="shared" si="582"/>
        <v/>
      </c>
      <c r="AG879" t="str">
        <f t="shared" si="583"/>
        <v/>
      </c>
      <c r="AH879" t="str">
        <f t="shared" si="584"/>
        <v/>
      </c>
      <c r="AI879" t="str">
        <f t="shared" si="585"/>
        <v/>
      </c>
      <c r="AJ879" t="str">
        <f t="shared" si="586"/>
        <v/>
      </c>
      <c r="AK879" t="str">
        <f t="shared" si="587"/>
        <v/>
      </c>
      <c r="AL879" t="str">
        <f t="shared" si="588"/>
        <v/>
      </c>
      <c r="AM879" t="str">
        <f t="shared" si="589"/>
        <v/>
      </c>
      <c r="AN879" t="str">
        <f t="shared" si="590"/>
        <v/>
      </c>
      <c r="AO879" t="str">
        <f t="shared" si="591"/>
        <v/>
      </c>
      <c r="AP879" t="str">
        <f t="shared" si="592"/>
        <v/>
      </c>
      <c r="AQ879" t="str">
        <f t="shared" si="593"/>
        <v/>
      </c>
      <c r="AR879" t="str">
        <f t="shared" si="594"/>
        <v/>
      </c>
      <c r="AS879" t="str">
        <f t="shared" si="595"/>
        <v/>
      </c>
      <c r="AT879" t="str">
        <f t="shared" si="596"/>
        <v/>
      </c>
      <c r="AU879" t="str">
        <f t="shared" si="597"/>
        <v/>
      </c>
      <c r="AV879" t="str">
        <f t="shared" si="598"/>
        <v/>
      </c>
      <c r="AW879" t="str">
        <f t="shared" si="599"/>
        <v/>
      </c>
      <c r="AX879" t="str">
        <f t="shared" si="600"/>
        <v/>
      </c>
      <c r="AY879" t="str">
        <f t="shared" si="601"/>
        <v/>
      </c>
      <c r="AZ879" t="str">
        <f>IF(OR($A879="",$A879&lt;&gt;Ficha!$C$4),"",COUNTIF($A$2:$A879,Ficha!$C$4))</f>
        <v/>
      </c>
    </row>
    <row r="880" spans="1:52">
      <c r="A880" s="7" t="str">
        <f>IF(INDEX(Banco!$A:$A,ROW())="","",INDEX(Banco!$A:$A,ROW()))</f>
        <v/>
      </c>
      <c r="B880" s="7" t="str">
        <f>IF(INDEX(Banco!$B:$B,ROW())="","",INDEX(Banco!$B:$B,ROW()))</f>
        <v/>
      </c>
      <c r="C880" s="7" t="str">
        <f>IF(INDEX(Banco!$C:$C,ROW())="","",INDEX(Banco!$C:$C,ROW()))</f>
        <v/>
      </c>
      <c r="D880" s="8" t="str">
        <f>IF(INDEX(Banco!$D:$D,ROW())="","",INDEX(Banco!$D:$D,ROW()))</f>
        <v/>
      </c>
      <c r="E880" s="8" t="str">
        <f>IF(INDEX(Banco!$E:$E,ROW())="","",INDEX(Banco!$E:$E,ROW()))</f>
        <v/>
      </c>
      <c r="F880" s="9" t="str">
        <f>IF(INDEX(Banco!$F:$F,ROW())="","",INDEX(Banco!$F:$F,ROW()))</f>
        <v/>
      </c>
      <c r="G880" s="9" t="str">
        <f>IF(INDEX(Banco!$G:$G,ROW())="","",INDEX(Banco!$G:$G,ROW()))</f>
        <v/>
      </c>
      <c r="H880" s="7" t="str">
        <f>IF(INDEX(Banco!$H:$H,ROW())="","",INDEX(Banco!$H:$H,ROW()))</f>
        <v/>
      </c>
      <c r="I880" t="str">
        <f t="shared" si="559"/>
        <v/>
      </c>
      <c r="J880" s="10" t="str">
        <f t="shared" si="560"/>
        <v/>
      </c>
      <c r="K880" s="11" t="str">
        <f t="shared" si="561"/>
        <v>—</v>
      </c>
      <c r="L880" t="str">
        <f t="shared" si="562"/>
        <v/>
      </c>
      <c r="M880" s="11" t="str">
        <f t="shared" si="563"/>
        <v>—</v>
      </c>
      <c r="N880" t="str">
        <f t="shared" si="564"/>
        <v/>
      </c>
      <c r="O880" s="11" t="str">
        <f t="shared" si="565"/>
        <v>—</v>
      </c>
      <c r="P880" t="str">
        <f t="shared" si="566"/>
        <v/>
      </c>
      <c r="Q880" s="11" t="str">
        <f t="shared" si="567"/>
        <v>—</v>
      </c>
      <c r="R880" t="str">
        <f t="shared" si="568"/>
        <v/>
      </c>
      <c r="S880" t="str">
        <f t="shared" si="569"/>
        <v/>
      </c>
      <c r="T880" t="str">
        <f t="shared" si="570"/>
        <v/>
      </c>
      <c r="U880" t="str">
        <f t="shared" si="571"/>
        <v/>
      </c>
      <c r="V880" t="str">
        <f t="shared" si="572"/>
        <v/>
      </c>
      <c r="W880" t="str">
        <f t="shared" si="573"/>
        <v/>
      </c>
      <c r="X880" t="str">
        <f t="shared" si="574"/>
        <v/>
      </c>
      <c r="Y880" t="str">
        <f t="shared" si="575"/>
        <v/>
      </c>
      <c r="Z880" t="str">
        <f t="shared" si="576"/>
        <v/>
      </c>
      <c r="AA880" t="str">
        <f t="shared" si="577"/>
        <v/>
      </c>
      <c r="AB880" t="str">
        <f t="shared" si="578"/>
        <v/>
      </c>
      <c r="AC880" t="str">
        <f t="shared" si="579"/>
        <v/>
      </c>
      <c r="AD880" t="str">
        <f t="shared" si="580"/>
        <v/>
      </c>
      <c r="AE880" t="str">
        <f t="shared" si="581"/>
        <v/>
      </c>
      <c r="AF880" t="str">
        <f t="shared" si="582"/>
        <v/>
      </c>
      <c r="AG880" t="str">
        <f t="shared" si="583"/>
        <v/>
      </c>
      <c r="AH880" t="str">
        <f t="shared" si="584"/>
        <v/>
      </c>
      <c r="AI880" t="str">
        <f t="shared" si="585"/>
        <v/>
      </c>
      <c r="AJ880" t="str">
        <f t="shared" si="586"/>
        <v/>
      </c>
      <c r="AK880" t="str">
        <f t="shared" si="587"/>
        <v/>
      </c>
      <c r="AL880" t="str">
        <f t="shared" si="588"/>
        <v/>
      </c>
      <c r="AM880" t="str">
        <f t="shared" si="589"/>
        <v/>
      </c>
      <c r="AN880" t="str">
        <f t="shared" si="590"/>
        <v/>
      </c>
      <c r="AO880" t="str">
        <f t="shared" si="591"/>
        <v/>
      </c>
      <c r="AP880" t="str">
        <f t="shared" si="592"/>
        <v/>
      </c>
      <c r="AQ880" t="str">
        <f t="shared" si="593"/>
        <v/>
      </c>
      <c r="AR880" t="str">
        <f t="shared" si="594"/>
        <v/>
      </c>
      <c r="AS880" t="str">
        <f t="shared" si="595"/>
        <v/>
      </c>
      <c r="AT880" t="str">
        <f t="shared" si="596"/>
        <v/>
      </c>
      <c r="AU880" t="str">
        <f t="shared" si="597"/>
        <v/>
      </c>
      <c r="AV880" t="str">
        <f t="shared" si="598"/>
        <v/>
      </c>
      <c r="AW880" t="str">
        <f t="shared" si="599"/>
        <v/>
      </c>
      <c r="AX880" t="str">
        <f t="shared" si="600"/>
        <v/>
      </c>
      <c r="AY880" t="str">
        <f t="shared" si="601"/>
        <v/>
      </c>
      <c r="AZ880" t="str">
        <f>IF(OR($A880="",$A880&lt;&gt;Ficha!$C$4),"",COUNTIF($A$2:$A880,Ficha!$C$4))</f>
        <v/>
      </c>
    </row>
    <row r="881" spans="1:52">
      <c r="A881" s="7" t="str">
        <f>IF(INDEX(Banco!$A:$A,ROW())="","",INDEX(Banco!$A:$A,ROW()))</f>
        <v/>
      </c>
      <c r="B881" s="7" t="str">
        <f>IF(INDEX(Banco!$B:$B,ROW())="","",INDEX(Banco!$B:$B,ROW()))</f>
        <v/>
      </c>
      <c r="C881" s="7" t="str">
        <f>IF(INDEX(Banco!$C:$C,ROW())="","",INDEX(Banco!$C:$C,ROW()))</f>
        <v/>
      </c>
      <c r="D881" s="8" t="str">
        <f>IF(INDEX(Banco!$D:$D,ROW())="","",INDEX(Banco!$D:$D,ROW()))</f>
        <v/>
      </c>
      <c r="E881" s="8" t="str">
        <f>IF(INDEX(Banco!$E:$E,ROW())="","",INDEX(Banco!$E:$E,ROW()))</f>
        <v/>
      </c>
      <c r="F881" s="9" t="str">
        <f>IF(INDEX(Banco!$F:$F,ROW())="","",INDEX(Banco!$F:$F,ROW()))</f>
        <v/>
      </c>
      <c r="G881" s="9" t="str">
        <f>IF(INDEX(Banco!$G:$G,ROW())="","",INDEX(Banco!$G:$G,ROW()))</f>
        <v/>
      </c>
      <c r="H881" s="7" t="str">
        <f>IF(INDEX(Banco!$H:$H,ROW())="","",INDEX(Banco!$H:$H,ROW()))</f>
        <v/>
      </c>
      <c r="I881" t="str">
        <f t="shared" si="559"/>
        <v/>
      </c>
      <c r="J881" s="10" t="str">
        <f t="shared" si="560"/>
        <v/>
      </c>
      <c r="K881" s="11" t="str">
        <f t="shared" si="561"/>
        <v>—</v>
      </c>
      <c r="L881" t="str">
        <f t="shared" si="562"/>
        <v/>
      </c>
      <c r="M881" s="11" t="str">
        <f t="shared" si="563"/>
        <v>—</v>
      </c>
      <c r="N881" t="str">
        <f t="shared" si="564"/>
        <v/>
      </c>
      <c r="O881" s="11" t="str">
        <f t="shared" si="565"/>
        <v>—</v>
      </c>
      <c r="P881" t="str">
        <f t="shared" si="566"/>
        <v/>
      </c>
      <c r="Q881" s="11" t="str">
        <f t="shared" si="567"/>
        <v>—</v>
      </c>
      <c r="R881" t="str">
        <f t="shared" si="568"/>
        <v/>
      </c>
      <c r="S881" t="str">
        <f t="shared" si="569"/>
        <v/>
      </c>
      <c r="T881" t="str">
        <f t="shared" si="570"/>
        <v/>
      </c>
      <c r="U881" t="str">
        <f t="shared" si="571"/>
        <v/>
      </c>
      <c r="V881" t="str">
        <f t="shared" si="572"/>
        <v/>
      </c>
      <c r="W881" t="str">
        <f t="shared" si="573"/>
        <v/>
      </c>
      <c r="X881" t="str">
        <f t="shared" si="574"/>
        <v/>
      </c>
      <c r="Y881" t="str">
        <f t="shared" si="575"/>
        <v/>
      </c>
      <c r="Z881" t="str">
        <f t="shared" si="576"/>
        <v/>
      </c>
      <c r="AA881" t="str">
        <f t="shared" si="577"/>
        <v/>
      </c>
      <c r="AB881" t="str">
        <f t="shared" si="578"/>
        <v/>
      </c>
      <c r="AC881" t="str">
        <f t="shared" si="579"/>
        <v/>
      </c>
      <c r="AD881" t="str">
        <f t="shared" si="580"/>
        <v/>
      </c>
      <c r="AE881" t="str">
        <f t="shared" si="581"/>
        <v/>
      </c>
      <c r="AF881" t="str">
        <f t="shared" si="582"/>
        <v/>
      </c>
      <c r="AG881" t="str">
        <f t="shared" si="583"/>
        <v/>
      </c>
      <c r="AH881" t="str">
        <f t="shared" si="584"/>
        <v/>
      </c>
      <c r="AI881" t="str">
        <f t="shared" si="585"/>
        <v/>
      </c>
      <c r="AJ881" t="str">
        <f t="shared" si="586"/>
        <v/>
      </c>
      <c r="AK881" t="str">
        <f t="shared" si="587"/>
        <v/>
      </c>
      <c r="AL881" t="str">
        <f t="shared" si="588"/>
        <v/>
      </c>
      <c r="AM881" t="str">
        <f t="shared" si="589"/>
        <v/>
      </c>
      <c r="AN881" t="str">
        <f t="shared" si="590"/>
        <v/>
      </c>
      <c r="AO881" t="str">
        <f t="shared" si="591"/>
        <v/>
      </c>
      <c r="AP881" t="str">
        <f t="shared" si="592"/>
        <v/>
      </c>
      <c r="AQ881" t="str">
        <f t="shared" si="593"/>
        <v/>
      </c>
      <c r="AR881" t="str">
        <f t="shared" si="594"/>
        <v/>
      </c>
      <c r="AS881" t="str">
        <f t="shared" si="595"/>
        <v/>
      </c>
      <c r="AT881" t="str">
        <f t="shared" si="596"/>
        <v/>
      </c>
      <c r="AU881" t="str">
        <f t="shared" si="597"/>
        <v/>
      </c>
      <c r="AV881" t="str">
        <f t="shared" si="598"/>
        <v/>
      </c>
      <c r="AW881" t="str">
        <f t="shared" si="599"/>
        <v/>
      </c>
      <c r="AX881" t="str">
        <f t="shared" si="600"/>
        <v/>
      </c>
      <c r="AY881" t="str">
        <f t="shared" si="601"/>
        <v/>
      </c>
      <c r="AZ881" t="str">
        <f>IF(OR($A881="",$A881&lt;&gt;Ficha!$C$4),"",COUNTIF($A$2:$A881,Ficha!$C$4))</f>
        <v/>
      </c>
    </row>
    <row r="882" spans="1:52">
      <c r="A882" s="7" t="str">
        <f>IF(INDEX(Banco!$A:$A,ROW())="","",INDEX(Banco!$A:$A,ROW()))</f>
        <v/>
      </c>
      <c r="B882" s="7" t="str">
        <f>IF(INDEX(Banco!$B:$B,ROW())="","",INDEX(Banco!$B:$B,ROW()))</f>
        <v/>
      </c>
      <c r="C882" s="7" t="str">
        <f>IF(INDEX(Banco!$C:$C,ROW())="","",INDEX(Banco!$C:$C,ROW()))</f>
        <v/>
      </c>
      <c r="D882" s="8" t="str">
        <f>IF(INDEX(Banco!$D:$D,ROW())="","",INDEX(Banco!$D:$D,ROW()))</f>
        <v/>
      </c>
      <c r="E882" s="8" t="str">
        <f>IF(INDEX(Banco!$E:$E,ROW())="","",INDEX(Banco!$E:$E,ROW()))</f>
        <v/>
      </c>
      <c r="F882" s="9" t="str">
        <f>IF(INDEX(Banco!$F:$F,ROW())="","",INDEX(Banco!$F:$F,ROW()))</f>
        <v/>
      </c>
      <c r="G882" s="9" t="str">
        <f>IF(INDEX(Banco!$G:$G,ROW())="","",INDEX(Banco!$G:$G,ROW()))</f>
        <v/>
      </c>
      <c r="H882" s="7" t="str">
        <f>IF(INDEX(Banco!$H:$H,ROW())="","",INDEX(Banco!$H:$H,ROW()))</f>
        <v/>
      </c>
      <c r="I882" t="str">
        <f t="shared" si="559"/>
        <v/>
      </c>
      <c r="J882" s="10" t="str">
        <f t="shared" si="560"/>
        <v/>
      </c>
      <c r="K882" s="11" t="str">
        <f t="shared" si="561"/>
        <v>—</v>
      </c>
      <c r="L882" t="str">
        <f t="shared" si="562"/>
        <v/>
      </c>
      <c r="M882" s="11" t="str">
        <f t="shared" si="563"/>
        <v>—</v>
      </c>
      <c r="N882" t="str">
        <f t="shared" si="564"/>
        <v/>
      </c>
      <c r="O882" s="11" t="str">
        <f t="shared" si="565"/>
        <v>—</v>
      </c>
      <c r="P882" t="str">
        <f t="shared" si="566"/>
        <v/>
      </c>
      <c r="Q882" s="11" t="str">
        <f t="shared" si="567"/>
        <v>—</v>
      </c>
      <c r="R882" t="str">
        <f t="shared" si="568"/>
        <v/>
      </c>
      <c r="S882" t="str">
        <f t="shared" si="569"/>
        <v/>
      </c>
      <c r="T882" t="str">
        <f t="shared" si="570"/>
        <v/>
      </c>
      <c r="U882" t="str">
        <f t="shared" si="571"/>
        <v/>
      </c>
      <c r="V882" t="str">
        <f t="shared" si="572"/>
        <v/>
      </c>
      <c r="W882" t="str">
        <f t="shared" si="573"/>
        <v/>
      </c>
      <c r="X882" t="str">
        <f t="shared" si="574"/>
        <v/>
      </c>
      <c r="Y882" t="str">
        <f t="shared" si="575"/>
        <v/>
      </c>
      <c r="Z882" t="str">
        <f t="shared" si="576"/>
        <v/>
      </c>
      <c r="AA882" t="str">
        <f t="shared" si="577"/>
        <v/>
      </c>
      <c r="AB882" t="str">
        <f t="shared" si="578"/>
        <v/>
      </c>
      <c r="AC882" t="str">
        <f t="shared" si="579"/>
        <v/>
      </c>
      <c r="AD882" t="str">
        <f t="shared" si="580"/>
        <v/>
      </c>
      <c r="AE882" t="str">
        <f t="shared" si="581"/>
        <v/>
      </c>
      <c r="AF882" t="str">
        <f t="shared" si="582"/>
        <v/>
      </c>
      <c r="AG882" t="str">
        <f t="shared" si="583"/>
        <v/>
      </c>
      <c r="AH882" t="str">
        <f t="shared" si="584"/>
        <v/>
      </c>
      <c r="AI882" t="str">
        <f t="shared" si="585"/>
        <v/>
      </c>
      <c r="AJ882" t="str">
        <f t="shared" si="586"/>
        <v/>
      </c>
      <c r="AK882" t="str">
        <f t="shared" si="587"/>
        <v/>
      </c>
      <c r="AL882" t="str">
        <f t="shared" si="588"/>
        <v/>
      </c>
      <c r="AM882" t="str">
        <f t="shared" si="589"/>
        <v/>
      </c>
      <c r="AN882" t="str">
        <f t="shared" si="590"/>
        <v/>
      </c>
      <c r="AO882" t="str">
        <f t="shared" si="591"/>
        <v/>
      </c>
      <c r="AP882" t="str">
        <f t="shared" si="592"/>
        <v/>
      </c>
      <c r="AQ882" t="str">
        <f t="shared" si="593"/>
        <v/>
      </c>
      <c r="AR882" t="str">
        <f t="shared" si="594"/>
        <v/>
      </c>
      <c r="AS882" t="str">
        <f t="shared" si="595"/>
        <v/>
      </c>
      <c r="AT882" t="str">
        <f t="shared" si="596"/>
        <v/>
      </c>
      <c r="AU882" t="str">
        <f t="shared" si="597"/>
        <v/>
      </c>
      <c r="AV882" t="str">
        <f t="shared" si="598"/>
        <v/>
      </c>
      <c r="AW882" t="str">
        <f t="shared" si="599"/>
        <v/>
      </c>
      <c r="AX882" t="str">
        <f t="shared" si="600"/>
        <v/>
      </c>
      <c r="AY882" t="str">
        <f t="shared" si="601"/>
        <v/>
      </c>
      <c r="AZ882" t="str">
        <f>IF(OR($A882="",$A882&lt;&gt;Ficha!$C$4),"",COUNTIF($A$2:$A882,Ficha!$C$4))</f>
        <v/>
      </c>
    </row>
    <row r="883" spans="1:52">
      <c r="A883" s="7" t="str">
        <f>IF(INDEX(Banco!$A:$A,ROW())="","",INDEX(Banco!$A:$A,ROW()))</f>
        <v/>
      </c>
      <c r="B883" s="7" t="str">
        <f>IF(INDEX(Banco!$B:$B,ROW())="","",INDEX(Banco!$B:$B,ROW()))</f>
        <v/>
      </c>
      <c r="C883" s="7" t="str">
        <f>IF(INDEX(Banco!$C:$C,ROW())="","",INDEX(Banco!$C:$C,ROW()))</f>
        <v/>
      </c>
      <c r="D883" s="8" t="str">
        <f>IF(INDEX(Banco!$D:$D,ROW())="","",INDEX(Banco!$D:$D,ROW()))</f>
        <v/>
      </c>
      <c r="E883" s="8" t="str">
        <f>IF(INDEX(Banco!$E:$E,ROW())="","",INDEX(Banco!$E:$E,ROW()))</f>
        <v/>
      </c>
      <c r="F883" s="9" t="str">
        <f>IF(INDEX(Banco!$F:$F,ROW())="","",INDEX(Banco!$F:$F,ROW()))</f>
        <v/>
      </c>
      <c r="G883" s="9" t="str">
        <f>IF(INDEX(Banco!$G:$G,ROW())="","",INDEX(Banco!$G:$G,ROW()))</f>
        <v/>
      </c>
      <c r="H883" s="7" t="str">
        <f>IF(INDEX(Banco!$H:$H,ROW())="","",INDEX(Banco!$H:$H,ROW()))</f>
        <v/>
      </c>
      <c r="I883" t="str">
        <f t="shared" si="559"/>
        <v/>
      </c>
      <c r="J883" s="10" t="str">
        <f t="shared" si="560"/>
        <v/>
      </c>
      <c r="K883" s="11" t="str">
        <f t="shared" si="561"/>
        <v>—</v>
      </c>
      <c r="L883" t="str">
        <f t="shared" si="562"/>
        <v/>
      </c>
      <c r="M883" s="11" t="str">
        <f t="shared" si="563"/>
        <v>—</v>
      </c>
      <c r="N883" t="str">
        <f t="shared" si="564"/>
        <v/>
      </c>
      <c r="O883" s="11" t="str">
        <f t="shared" si="565"/>
        <v>—</v>
      </c>
      <c r="P883" t="str">
        <f t="shared" si="566"/>
        <v/>
      </c>
      <c r="Q883" s="11" t="str">
        <f t="shared" si="567"/>
        <v>—</v>
      </c>
      <c r="R883" t="str">
        <f t="shared" si="568"/>
        <v/>
      </c>
      <c r="S883" t="str">
        <f t="shared" si="569"/>
        <v/>
      </c>
      <c r="T883" t="str">
        <f t="shared" si="570"/>
        <v/>
      </c>
      <c r="U883" t="str">
        <f t="shared" si="571"/>
        <v/>
      </c>
      <c r="V883" t="str">
        <f t="shared" si="572"/>
        <v/>
      </c>
      <c r="W883" t="str">
        <f t="shared" si="573"/>
        <v/>
      </c>
      <c r="X883" t="str">
        <f t="shared" si="574"/>
        <v/>
      </c>
      <c r="Y883" t="str">
        <f t="shared" si="575"/>
        <v/>
      </c>
      <c r="Z883" t="str">
        <f t="shared" si="576"/>
        <v/>
      </c>
      <c r="AA883" t="str">
        <f t="shared" si="577"/>
        <v/>
      </c>
      <c r="AB883" t="str">
        <f t="shared" si="578"/>
        <v/>
      </c>
      <c r="AC883" t="str">
        <f t="shared" si="579"/>
        <v/>
      </c>
      <c r="AD883" t="str">
        <f t="shared" si="580"/>
        <v/>
      </c>
      <c r="AE883" t="str">
        <f t="shared" si="581"/>
        <v/>
      </c>
      <c r="AF883" t="str">
        <f t="shared" si="582"/>
        <v/>
      </c>
      <c r="AG883" t="str">
        <f t="shared" si="583"/>
        <v/>
      </c>
      <c r="AH883" t="str">
        <f t="shared" si="584"/>
        <v/>
      </c>
      <c r="AI883" t="str">
        <f t="shared" si="585"/>
        <v/>
      </c>
      <c r="AJ883" t="str">
        <f t="shared" si="586"/>
        <v/>
      </c>
      <c r="AK883" t="str">
        <f t="shared" si="587"/>
        <v/>
      </c>
      <c r="AL883" t="str">
        <f t="shared" si="588"/>
        <v/>
      </c>
      <c r="AM883" t="str">
        <f t="shared" si="589"/>
        <v/>
      </c>
      <c r="AN883" t="str">
        <f t="shared" si="590"/>
        <v/>
      </c>
      <c r="AO883" t="str">
        <f t="shared" si="591"/>
        <v/>
      </c>
      <c r="AP883" t="str">
        <f t="shared" si="592"/>
        <v/>
      </c>
      <c r="AQ883" t="str">
        <f t="shared" si="593"/>
        <v/>
      </c>
      <c r="AR883" t="str">
        <f t="shared" si="594"/>
        <v/>
      </c>
      <c r="AS883" t="str">
        <f t="shared" si="595"/>
        <v/>
      </c>
      <c r="AT883" t="str">
        <f t="shared" si="596"/>
        <v/>
      </c>
      <c r="AU883" t="str">
        <f t="shared" si="597"/>
        <v/>
      </c>
      <c r="AV883" t="str">
        <f t="shared" si="598"/>
        <v/>
      </c>
      <c r="AW883" t="str">
        <f t="shared" si="599"/>
        <v/>
      </c>
      <c r="AX883" t="str">
        <f t="shared" si="600"/>
        <v/>
      </c>
      <c r="AY883" t="str">
        <f t="shared" si="601"/>
        <v/>
      </c>
      <c r="AZ883" t="str">
        <f>IF(OR($A883="",$A883&lt;&gt;Ficha!$C$4),"",COUNTIF($A$2:$A883,Ficha!$C$4))</f>
        <v/>
      </c>
    </row>
    <row r="884" spans="1:52">
      <c r="A884" s="7" t="str">
        <f>IF(INDEX(Banco!$A:$A,ROW())="","",INDEX(Banco!$A:$A,ROW()))</f>
        <v/>
      </c>
      <c r="B884" s="7" t="str">
        <f>IF(INDEX(Banco!$B:$B,ROW())="","",INDEX(Banco!$B:$B,ROW()))</f>
        <v/>
      </c>
      <c r="C884" s="7" t="str">
        <f>IF(INDEX(Banco!$C:$C,ROW())="","",INDEX(Banco!$C:$C,ROW()))</f>
        <v/>
      </c>
      <c r="D884" s="8" t="str">
        <f>IF(INDEX(Banco!$D:$D,ROW())="","",INDEX(Banco!$D:$D,ROW()))</f>
        <v/>
      </c>
      <c r="E884" s="8" t="str">
        <f>IF(INDEX(Banco!$E:$E,ROW())="","",INDEX(Banco!$E:$E,ROW()))</f>
        <v/>
      </c>
      <c r="F884" s="9" t="str">
        <f>IF(INDEX(Banco!$F:$F,ROW())="","",INDEX(Banco!$F:$F,ROW()))</f>
        <v/>
      </c>
      <c r="G884" s="9" t="str">
        <f>IF(INDEX(Banco!$G:$G,ROW())="","",INDEX(Banco!$G:$G,ROW()))</f>
        <v/>
      </c>
      <c r="H884" s="7" t="str">
        <f>IF(INDEX(Banco!$H:$H,ROW())="","",INDEX(Banco!$H:$H,ROW()))</f>
        <v/>
      </c>
      <c r="I884" t="str">
        <f t="shared" si="559"/>
        <v/>
      </c>
      <c r="J884" s="10" t="str">
        <f t="shared" si="560"/>
        <v/>
      </c>
      <c r="K884" s="11" t="str">
        <f t="shared" si="561"/>
        <v>—</v>
      </c>
      <c r="L884" t="str">
        <f t="shared" si="562"/>
        <v/>
      </c>
      <c r="M884" s="11" t="str">
        <f t="shared" si="563"/>
        <v>—</v>
      </c>
      <c r="N884" t="str">
        <f t="shared" si="564"/>
        <v/>
      </c>
      <c r="O884" s="11" t="str">
        <f t="shared" si="565"/>
        <v>—</v>
      </c>
      <c r="P884" t="str">
        <f t="shared" si="566"/>
        <v/>
      </c>
      <c r="Q884" s="11" t="str">
        <f t="shared" si="567"/>
        <v>—</v>
      </c>
      <c r="R884" t="str">
        <f t="shared" si="568"/>
        <v/>
      </c>
      <c r="S884" t="str">
        <f t="shared" si="569"/>
        <v/>
      </c>
      <c r="T884" t="str">
        <f t="shared" si="570"/>
        <v/>
      </c>
      <c r="U884" t="str">
        <f t="shared" si="571"/>
        <v/>
      </c>
      <c r="V884" t="str">
        <f t="shared" si="572"/>
        <v/>
      </c>
      <c r="W884" t="str">
        <f t="shared" si="573"/>
        <v/>
      </c>
      <c r="X884" t="str">
        <f t="shared" si="574"/>
        <v/>
      </c>
      <c r="Y884" t="str">
        <f t="shared" si="575"/>
        <v/>
      </c>
      <c r="Z884" t="str">
        <f t="shared" si="576"/>
        <v/>
      </c>
      <c r="AA884" t="str">
        <f t="shared" si="577"/>
        <v/>
      </c>
      <c r="AB884" t="str">
        <f t="shared" si="578"/>
        <v/>
      </c>
      <c r="AC884" t="str">
        <f t="shared" si="579"/>
        <v/>
      </c>
      <c r="AD884" t="str">
        <f t="shared" si="580"/>
        <v/>
      </c>
      <c r="AE884" t="str">
        <f t="shared" si="581"/>
        <v/>
      </c>
      <c r="AF884" t="str">
        <f t="shared" si="582"/>
        <v/>
      </c>
      <c r="AG884" t="str">
        <f t="shared" si="583"/>
        <v/>
      </c>
      <c r="AH884" t="str">
        <f t="shared" si="584"/>
        <v/>
      </c>
      <c r="AI884" t="str">
        <f t="shared" si="585"/>
        <v/>
      </c>
      <c r="AJ884" t="str">
        <f t="shared" si="586"/>
        <v/>
      </c>
      <c r="AK884" t="str">
        <f t="shared" si="587"/>
        <v/>
      </c>
      <c r="AL884" t="str">
        <f t="shared" si="588"/>
        <v/>
      </c>
      <c r="AM884" t="str">
        <f t="shared" si="589"/>
        <v/>
      </c>
      <c r="AN884" t="str">
        <f t="shared" si="590"/>
        <v/>
      </c>
      <c r="AO884" t="str">
        <f t="shared" si="591"/>
        <v/>
      </c>
      <c r="AP884" t="str">
        <f t="shared" si="592"/>
        <v/>
      </c>
      <c r="AQ884" t="str">
        <f t="shared" si="593"/>
        <v/>
      </c>
      <c r="AR884" t="str">
        <f t="shared" si="594"/>
        <v/>
      </c>
      <c r="AS884" t="str">
        <f t="shared" si="595"/>
        <v/>
      </c>
      <c r="AT884" t="str">
        <f t="shared" si="596"/>
        <v/>
      </c>
      <c r="AU884" t="str">
        <f t="shared" si="597"/>
        <v/>
      </c>
      <c r="AV884" t="str">
        <f t="shared" si="598"/>
        <v/>
      </c>
      <c r="AW884" t="str">
        <f t="shared" si="599"/>
        <v/>
      </c>
      <c r="AX884" t="str">
        <f t="shared" si="600"/>
        <v/>
      </c>
      <c r="AY884" t="str">
        <f t="shared" si="601"/>
        <v/>
      </c>
      <c r="AZ884" t="str">
        <f>IF(OR($A884="",$A884&lt;&gt;Ficha!$C$4),"",COUNTIF($A$2:$A884,Ficha!$C$4))</f>
        <v/>
      </c>
    </row>
    <row r="885" spans="1:52">
      <c r="A885" s="7" t="str">
        <f>IF(INDEX(Banco!$A:$A,ROW())="","",INDEX(Banco!$A:$A,ROW()))</f>
        <v/>
      </c>
      <c r="B885" s="7" t="str">
        <f>IF(INDEX(Banco!$B:$B,ROW())="","",INDEX(Banco!$B:$B,ROW()))</f>
        <v/>
      </c>
      <c r="C885" s="7" t="str">
        <f>IF(INDEX(Banco!$C:$C,ROW())="","",INDEX(Banco!$C:$C,ROW()))</f>
        <v/>
      </c>
      <c r="D885" s="8" t="str">
        <f>IF(INDEX(Banco!$D:$D,ROW())="","",INDEX(Banco!$D:$D,ROW()))</f>
        <v/>
      </c>
      <c r="E885" s="8" t="str">
        <f>IF(INDEX(Banco!$E:$E,ROW())="","",INDEX(Banco!$E:$E,ROW()))</f>
        <v/>
      </c>
      <c r="F885" s="9" t="str">
        <f>IF(INDEX(Banco!$F:$F,ROW())="","",INDEX(Banco!$F:$F,ROW()))</f>
        <v/>
      </c>
      <c r="G885" s="9" t="str">
        <f>IF(INDEX(Banco!$G:$G,ROW())="","",INDEX(Banco!$G:$G,ROW()))</f>
        <v/>
      </c>
      <c r="H885" s="7" t="str">
        <f>IF(INDEX(Banco!$H:$H,ROW())="","",INDEX(Banco!$H:$H,ROW()))</f>
        <v/>
      </c>
      <c r="I885" t="str">
        <f t="shared" si="559"/>
        <v/>
      </c>
      <c r="J885" s="10" t="str">
        <f t="shared" si="560"/>
        <v/>
      </c>
      <c r="K885" s="11" t="str">
        <f t="shared" si="561"/>
        <v>—</v>
      </c>
      <c r="L885" t="str">
        <f t="shared" si="562"/>
        <v/>
      </c>
      <c r="M885" s="11" t="str">
        <f t="shared" si="563"/>
        <v>—</v>
      </c>
      <c r="N885" t="str">
        <f t="shared" si="564"/>
        <v/>
      </c>
      <c r="O885" s="11" t="str">
        <f t="shared" si="565"/>
        <v>—</v>
      </c>
      <c r="P885" t="str">
        <f t="shared" si="566"/>
        <v/>
      </c>
      <c r="Q885" s="11" t="str">
        <f t="shared" si="567"/>
        <v>—</v>
      </c>
      <c r="R885" t="str">
        <f t="shared" si="568"/>
        <v/>
      </c>
      <c r="S885" t="str">
        <f t="shared" si="569"/>
        <v/>
      </c>
      <c r="T885" t="str">
        <f t="shared" si="570"/>
        <v/>
      </c>
      <c r="U885" t="str">
        <f t="shared" si="571"/>
        <v/>
      </c>
      <c r="V885" t="str">
        <f t="shared" si="572"/>
        <v/>
      </c>
      <c r="W885" t="str">
        <f t="shared" si="573"/>
        <v/>
      </c>
      <c r="X885" t="str">
        <f t="shared" si="574"/>
        <v/>
      </c>
      <c r="Y885" t="str">
        <f t="shared" si="575"/>
        <v/>
      </c>
      <c r="Z885" t="str">
        <f t="shared" si="576"/>
        <v/>
      </c>
      <c r="AA885" t="str">
        <f t="shared" si="577"/>
        <v/>
      </c>
      <c r="AB885" t="str">
        <f t="shared" si="578"/>
        <v/>
      </c>
      <c r="AC885" t="str">
        <f t="shared" si="579"/>
        <v/>
      </c>
      <c r="AD885" t="str">
        <f t="shared" si="580"/>
        <v/>
      </c>
      <c r="AE885" t="str">
        <f t="shared" si="581"/>
        <v/>
      </c>
      <c r="AF885" t="str">
        <f t="shared" si="582"/>
        <v/>
      </c>
      <c r="AG885" t="str">
        <f t="shared" si="583"/>
        <v/>
      </c>
      <c r="AH885" t="str">
        <f t="shared" si="584"/>
        <v/>
      </c>
      <c r="AI885" t="str">
        <f t="shared" si="585"/>
        <v/>
      </c>
      <c r="AJ885" t="str">
        <f t="shared" si="586"/>
        <v/>
      </c>
      <c r="AK885" t="str">
        <f t="shared" si="587"/>
        <v/>
      </c>
      <c r="AL885" t="str">
        <f t="shared" si="588"/>
        <v/>
      </c>
      <c r="AM885" t="str">
        <f t="shared" si="589"/>
        <v/>
      </c>
      <c r="AN885" t="str">
        <f t="shared" si="590"/>
        <v/>
      </c>
      <c r="AO885" t="str">
        <f t="shared" si="591"/>
        <v/>
      </c>
      <c r="AP885" t="str">
        <f t="shared" si="592"/>
        <v/>
      </c>
      <c r="AQ885" t="str">
        <f t="shared" si="593"/>
        <v/>
      </c>
      <c r="AR885" t="str">
        <f t="shared" si="594"/>
        <v/>
      </c>
      <c r="AS885" t="str">
        <f t="shared" si="595"/>
        <v/>
      </c>
      <c r="AT885" t="str">
        <f t="shared" si="596"/>
        <v/>
      </c>
      <c r="AU885" t="str">
        <f t="shared" si="597"/>
        <v/>
      </c>
      <c r="AV885" t="str">
        <f t="shared" si="598"/>
        <v/>
      </c>
      <c r="AW885" t="str">
        <f t="shared" si="599"/>
        <v/>
      </c>
      <c r="AX885" t="str">
        <f t="shared" si="600"/>
        <v/>
      </c>
      <c r="AY885" t="str">
        <f t="shared" si="601"/>
        <v/>
      </c>
      <c r="AZ885" t="str">
        <f>IF(OR($A885="",$A885&lt;&gt;Ficha!$C$4),"",COUNTIF($A$2:$A885,Ficha!$C$4))</f>
        <v/>
      </c>
    </row>
    <row r="886" spans="1:52">
      <c r="A886" s="7" t="str">
        <f>IF(INDEX(Banco!$A:$A,ROW())="","",INDEX(Banco!$A:$A,ROW()))</f>
        <v/>
      </c>
      <c r="B886" s="7" t="str">
        <f>IF(INDEX(Banco!$B:$B,ROW())="","",INDEX(Banco!$B:$B,ROW()))</f>
        <v/>
      </c>
      <c r="C886" s="7" t="str">
        <f>IF(INDEX(Banco!$C:$C,ROW())="","",INDEX(Banco!$C:$C,ROW()))</f>
        <v/>
      </c>
      <c r="D886" s="8" t="str">
        <f>IF(INDEX(Banco!$D:$D,ROW())="","",INDEX(Banco!$D:$D,ROW()))</f>
        <v/>
      </c>
      <c r="E886" s="8" t="str">
        <f>IF(INDEX(Banco!$E:$E,ROW())="","",INDEX(Banco!$E:$E,ROW()))</f>
        <v/>
      </c>
      <c r="F886" s="9" t="str">
        <f>IF(INDEX(Banco!$F:$F,ROW())="","",INDEX(Banco!$F:$F,ROW()))</f>
        <v/>
      </c>
      <c r="G886" s="9" t="str">
        <f>IF(INDEX(Banco!$G:$G,ROW())="","",INDEX(Banco!$G:$G,ROW()))</f>
        <v/>
      </c>
      <c r="H886" s="7" t="str">
        <f>IF(INDEX(Banco!$H:$H,ROW())="","",INDEX(Banco!$H:$H,ROW()))</f>
        <v/>
      </c>
      <c r="I886" t="str">
        <f t="shared" si="559"/>
        <v/>
      </c>
      <c r="J886" s="10" t="str">
        <f t="shared" si="560"/>
        <v/>
      </c>
      <c r="K886" s="11" t="str">
        <f t="shared" si="561"/>
        <v>—</v>
      </c>
      <c r="L886" t="str">
        <f t="shared" si="562"/>
        <v/>
      </c>
      <c r="M886" s="11" t="str">
        <f t="shared" si="563"/>
        <v>—</v>
      </c>
      <c r="N886" t="str">
        <f t="shared" si="564"/>
        <v/>
      </c>
      <c r="O886" s="11" t="str">
        <f t="shared" si="565"/>
        <v>—</v>
      </c>
      <c r="P886" t="str">
        <f t="shared" si="566"/>
        <v/>
      </c>
      <c r="Q886" s="11" t="str">
        <f t="shared" si="567"/>
        <v>—</v>
      </c>
      <c r="R886" t="str">
        <f t="shared" si="568"/>
        <v/>
      </c>
      <c r="S886" t="str">
        <f t="shared" si="569"/>
        <v/>
      </c>
      <c r="T886" t="str">
        <f t="shared" si="570"/>
        <v/>
      </c>
      <c r="U886" t="str">
        <f t="shared" si="571"/>
        <v/>
      </c>
      <c r="V886" t="str">
        <f t="shared" si="572"/>
        <v/>
      </c>
      <c r="W886" t="str">
        <f t="shared" si="573"/>
        <v/>
      </c>
      <c r="X886" t="str">
        <f t="shared" si="574"/>
        <v/>
      </c>
      <c r="Y886" t="str">
        <f t="shared" si="575"/>
        <v/>
      </c>
      <c r="Z886" t="str">
        <f t="shared" si="576"/>
        <v/>
      </c>
      <c r="AA886" t="str">
        <f t="shared" si="577"/>
        <v/>
      </c>
      <c r="AB886" t="str">
        <f t="shared" si="578"/>
        <v/>
      </c>
      <c r="AC886" t="str">
        <f t="shared" si="579"/>
        <v/>
      </c>
      <c r="AD886" t="str">
        <f t="shared" si="580"/>
        <v/>
      </c>
      <c r="AE886" t="str">
        <f t="shared" si="581"/>
        <v/>
      </c>
      <c r="AF886" t="str">
        <f t="shared" si="582"/>
        <v/>
      </c>
      <c r="AG886" t="str">
        <f t="shared" si="583"/>
        <v/>
      </c>
      <c r="AH886" t="str">
        <f t="shared" si="584"/>
        <v/>
      </c>
      <c r="AI886" t="str">
        <f t="shared" si="585"/>
        <v/>
      </c>
      <c r="AJ886" t="str">
        <f t="shared" si="586"/>
        <v/>
      </c>
      <c r="AK886" t="str">
        <f t="shared" si="587"/>
        <v/>
      </c>
      <c r="AL886" t="str">
        <f t="shared" si="588"/>
        <v/>
      </c>
      <c r="AM886" t="str">
        <f t="shared" si="589"/>
        <v/>
      </c>
      <c r="AN886" t="str">
        <f t="shared" si="590"/>
        <v/>
      </c>
      <c r="AO886" t="str">
        <f t="shared" si="591"/>
        <v/>
      </c>
      <c r="AP886" t="str">
        <f t="shared" si="592"/>
        <v/>
      </c>
      <c r="AQ886" t="str">
        <f t="shared" si="593"/>
        <v/>
      </c>
      <c r="AR886" t="str">
        <f t="shared" si="594"/>
        <v/>
      </c>
      <c r="AS886" t="str">
        <f t="shared" si="595"/>
        <v/>
      </c>
      <c r="AT886" t="str">
        <f t="shared" si="596"/>
        <v/>
      </c>
      <c r="AU886" t="str">
        <f t="shared" si="597"/>
        <v/>
      </c>
      <c r="AV886" t="str">
        <f t="shared" si="598"/>
        <v/>
      </c>
      <c r="AW886" t="str">
        <f t="shared" si="599"/>
        <v/>
      </c>
      <c r="AX886" t="str">
        <f t="shared" si="600"/>
        <v/>
      </c>
      <c r="AY886" t="str">
        <f t="shared" si="601"/>
        <v/>
      </c>
      <c r="AZ886" t="str">
        <f>IF(OR($A886="",$A886&lt;&gt;Ficha!$C$4),"",COUNTIF($A$2:$A886,Ficha!$C$4))</f>
        <v/>
      </c>
    </row>
    <row r="887" spans="1:52">
      <c r="A887" s="7" t="str">
        <f>IF(INDEX(Banco!$A:$A,ROW())="","",INDEX(Banco!$A:$A,ROW()))</f>
        <v/>
      </c>
      <c r="B887" s="7" t="str">
        <f>IF(INDEX(Banco!$B:$B,ROW())="","",INDEX(Banco!$B:$B,ROW()))</f>
        <v/>
      </c>
      <c r="C887" s="7" t="str">
        <f>IF(INDEX(Banco!$C:$C,ROW())="","",INDEX(Banco!$C:$C,ROW()))</f>
        <v/>
      </c>
      <c r="D887" s="8" t="str">
        <f>IF(INDEX(Banco!$D:$D,ROW())="","",INDEX(Banco!$D:$D,ROW()))</f>
        <v/>
      </c>
      <c r="E887" s="8" t="str">
        <f>IF(INDEX(Banco!$E:$E,ROW())="","",INDEX(Banco!$E:$E,ROW()))</f>
        <v/>
      </c>
      <c r="F887" s="9" t="str">
        <f>IF(INDEX(Banco!$F:$F,ROW())="","",INDEX(Banco!$F:$F,ROW()))</f>
        <v/>
      </c>
      <c r="G887" s="9" t="str">
        <f>IF(INDEX(Banco!$G:$G,ROW())="","",INDEX(Banco!$G:$G,ROW()))</f>
        <v/>
      </c>
      <c r="H887" s="7" t="str">
        <f>IF(INDEX(Banco!$H:$H,ROW())="","",INDEX(Banco!$H:$H,ROW()))</f>
        <v/>
      </c>
      <c r="I887" t="str">
        <f t="shared" si="559"/>
        <v/>
      </c>
      <c r="J887" s="10" t="str">
        <f t="shared" si="560"/>
        <v/>
      </c>
      <c r="K887" s="11" t="str">
        <f t="shared" si="561"/>
        <v>—</v>
      </c>
      <c r="L887" t="str">
        <f t="shared" si="562"/>
        <v/>
      </c>
      <c r="M887" s="11" t="str">
        <f t="shared" si="563"/>
        <v>—</v>
      </c>
      <c r="N887" t="str">
        <f t="shared" si="564"/>
        <v/>
      </c>
      <c r="O887" s="11" t="str">
        <f t="shared" si="565"/>
        <v>—</v>
      </c>
      <c r="P887" t="str">
        <f t="shared" si="566"/>
        <v/>
      </c>
      <c r="Q887" s="11" t="str">
        <f t="shared" si="567"/>
        <v>—</v>
      </c>
      <c r="R887" t="str">
        <f t="shared" si="568"/>
        <v/>
      </c>
      <c r="S887" t="str">
        <f t="shared" si="569"/>
        <v/>
      </c>
      <c r="T887" t="str">
        <f t="shared" si="570"/>
        <v/>
      </c>
      <c r="U887" t="str">
        <f t="shared" si="571"/>
        <v/>
      </c>
      <c r="V887" t="str">
        <f t="shared" si="572"/>
        <v/>
      </c>
      <c r="W887" t="str">
        <f t="shared" si="573"/>
        <v/>
      </c>
      <c r="X887" t="str">
        <f t="shared" si="574"/>
        <v/>
      </c>
      <c r="Y887" t="str">
        <f t="shared" si="575"/>
        <v/>
      </c>
      <c r="Z887" t="str">
        <f t="shared" si="576"/>
        <v/>
      </c>
      <c r="AA887" t="str">
        <f t="shared" si="577"/>
        <v/>
      </c>
      <c r="AB887" t="str">
        <f t="shared" si="578"/>
        <v/>
      </c>
      <c r="AC887" t="str">
        <f t="shared" si="579"/>
        <v/>
      </c>
      <c r="AD887" t="str">
        <f t="shared" si="580"/>
        <v/>
      </c>
      <c r="AE887" t="str">
        <f t="shared" si="581"/>
        <v/>
      </c>
      <c r="AF887" t="str">
        <f t="shared" si="582"/>
        <v/>
      </c>
      <c r="AG887" t="str">
        <f t="shared" si="583"/>
        <v/>
      </c>
      <c r="AH887" t="str">
        <f t="shared" si="584"/>
        <v/>
      </c>
      <c r="AI887" t="str">
        <f t="shared" si="585"/>
        <v/>
      </c>
      <c r="AJ887" t="str">
        <f t="shared" si="586"/>
        <v/>
      </c>
      <c r="AK887" t="str">
        <f t="shared" si="587"/>
        <v/>
      </c>
      <c r="AL887" t="str">
        <f t="shared" si="588"/>
        <v/>
      </c>
      <c r="AM887" t="str">
        <f t="shared" si="589"/>
        <v/>
      </c>
      <c r="AN887" t="str">
        <f t="shared" si="590"/>
        <v/>
      </c>
      <c r="AO887" t="str">
        <f t="shared" si="591"/>
        <v/>
      </c>
      <c r="AP887" t="str">
        <f t="shared" si="592"/>
        <v/>
      </c>
      <c r="AQ887" t="str">
        <f t="shared" si="593"/>
        <v/>
      </c>
      <c r="AR887" t="str">
        <f t="shared" si="594"/>
        <v/>
      </c>
      <c r="AS887" t="str">
        <f t="shared" si="595"/>
        <v/>
      </c>
      <c r="AT887" t="str">
        <f t="shared" si="596"/>
        <v/>
      </c>
      <c r="AU887" t="str">
        <f t="shared" si="597"/>
        <v/>
      </c>
      <c r="AV887" t="str">
        <f t="shared" si="598"/>
        <v/>
      </c>
      <c r="AW887" t="str">
        <f t="shared" si="599"/>
        <v/>
      </c>
      <c r="AX887" t="str">
        <f t="shared" si="600"/>
        <v/>
      </c>
      <c r="AY887" t="str">
        <f t="shared" si="601"/>
        <v/>
      </c>
      <c r="AZ887" t="str">
        <f>IF(OR($A887="",$A887&lt;&gt;Ficha!$C$4),"",COUNTIF($A$2:$A887,Ficha!$C$4))</f>
        <v/>
      </c>
    </row>
    <row r="888" spans="1:52">
      <c r="A888" s="7" t="str">
        <f>IF(INDEX(Banco!$A:$A,ROW())="","",INDEX(Banco!$A:$A,ROW()))</f>
        <v/>
      </c>
      <c r="B888" s="7" t="str">
        <f>IF(INDEX(Banco!$B:$B,ROW())="","",INDEX(Banco!$B:$B,ROW()))</f>
        <v/>
      </c>
      <c r="C888" s="7" t="str">
        <f>IF(INDEX(Banco!$C:$C,ROW())="","",INDEX(Banco!$C:$C,ROW()))</f>
        <v/>
      </c>
      <c r="D888" s="8" t="str">
        <f>IF(INDEX(Banco!$D:$D,ROW())="","",INDEX(Banco!$D:$D,ROW()))</f>
        <v/>
      </c>
      <c r="E888" s="8" t="str">
        <f>IF(INDEX(Banco!$E:$E,ROW())="","",INDEX(Banco!$E:$E,ROW()))</f>
        <v/>
      </c>
      <c r="F888" s="9" t="str">
        <f>IF(INDEX(Banco!$F:$F,ROW())="","",INDEX(Banco!$F:$F,ROW()))</f>
        <v/>
      </c>
      <c r="G888" s="9" t="str">
        <f>IF(INDEX(Banco!$G:$G,ROW())="","",INDEX(Banco!$G:$G,ROW()))</f>
        <v/>
      </c>
      <c r="H888" s="7" t="str">
        <f>IF(INDEX(Banco!$H:$H,ROW())="","",INDEX(Banco!$H:$H,ROW()))</f>
        <v/>
      </c>
      <c r="I888" t="str">
        <f t="shared" si="559"/>
        <v/>
      </c>
      <c r="J888" s="10" t="str">
        <f t="shared" si="560"/>
        <v/>
      </c>
      <c r="K888" s="11" t="str">
        <f t="shared" si="561"/>
        <v>—</v>
      </c>
      <c r="L888" t="str">
        <f t="shared" si="562"/>
        <v/>
      </c>
      <c r="M888" s="11" t="str">
        <f t="shared" si="563"/>
        <v>—</v>
      </c>
      <c r="N888" t="str">
        <f t="shared" si="564"/>
        <v/>
      </c>
      <c r="O888" s="11" t="str">
        <f t="shared" si="565"/>
        <v>—</v>
      </c>
      <c r="P888" t="str">
        <f t="shared" si="566"/>
        <v/>
      </c>
      <c r="Q888" s="11" t="str">
        <f t="shared" si="567"/>
        <v>—</v>
      </c>
      <c r="R888" t="str">
        <f t="shared" si="568"/>
        <v/>
      </c>
      <c r="S888" t="str">
        <f t="shared" si="569"/>
        <v/>
      </c>
      <c r="T888" t="str">
        <f t="shared" si="570"/>
        <v/>
      </c>
      <c r="U888" t="str">
        <f t="shared" si="571"/>
        <v/>
      </c>
      <c r="V888" t="str">
        <f t="shared" si="572"/>
        <v/>
      </c>
      <c r="W888" t="str">
        <f t="shared" si="573"/>
        <v/>
      </c>
      <c r="X888" t="str">
        <f t="shared" si="574"/>
        <v/>
      </c>
      <c r="Y888" t="str">
        <f t="shared" si="575"/>
        <v/>
      </c>
      <c r="Z888" t="str">
        <f t="shared" si="576"/>
        <v/>
      </c>
      <c r="AA888" t="str">
        <f t="shared" si="577"/>
        <v/>
      </c>
      <c r="AB888" t="str">
        <f t="shared" si="578"/>
        <v/>
      </c>
      <c r="AC888" t="str">
        <f t="shared" si="579"/>
        <v/>
      </c>
      <c r="AD888" t="str">
        <f t="shared" si="580"/>
        <v/>
      </c>
      <c r="AE888" t="str">
        <f t="shared" si="581"/>
        <v/>
      </c>
      <c r="AF888" t="str">
        <f t="shared" si="582"/>
        <v/>
      </c>
      <c r="AG888" t="str">
        <f t="shared" si="583"/>
        <v/>
      </c>
      <c r="AH888" t="str">
        <f t="shared" si="584"/>
        <v/>
      </c>
      <c r="AI888" t="str">
        <f t="shared" si="585"/>
        <v/>
      </c>
      <c r="AJ888" t="str">
        <f t="shared" si="586"/>
        <v/>
      </c>
      <c r="AK888" t="str">
        <f t="shared" si="587"/>
        <v/>
      </c>
      <c r="AL888" t="str">
        <f t="shared" si="588"/>
        <v/>
      </c>
      <c r="AM888" t="str">
        <f t="shared" si="589"/>
        <v/>
      </c>
      <c r="AN888" t="str">
        <f t="shared" si="590"/>
        <v/>
      </c>
      <c r="AO888" t="str">
        <f t="shared" si="591"/>
        <v/>
      </c>
      <c r="AP888" t="str">
        <f t="shared" si="592"/>
        <v/>
      </c>
      <c r="AQ888" t="str">
        <f t="shared" si="593"/>
        <v/>
      </c>
      <c r="AR888" t="str">
        <f t="shared" si="594"/>
        <v/>
      </c>
      <c r="AS888" t="str">
        <f t="shared" si="595"/>
        <v/>
      </c>
      <c r="AT888" t="str">
        <f t="shared" si="596"/>
        <v/>
      </c>
      <c r="AU888" t="str">
        <f t="shared" si="597"/>
        <v/>
      </c>
      <c r="AV888" t="str">
        <f t="shared" si="598"/>
        <v/>
      </c>
      <c r="AW888" t="str">
        <f t="shared" si="599"/>
        <v/>
      </c>
      <c r="AX888" t="str">
        <f t="shared" si="600"/>
        <v/>
      </c>
      <c r="AY888" t="str">
        <f t="shared" si="601"/>
        <v/>
      </c>
      <c r="AZ888" t="str">
        <f>IF(OR($A888="",$A888&lt;&gt;Ficha!$C$4),"",COUNTIF($A$2:$A888,Ficha!$C$4))</f>
        <v/>
      </c>
    </row>
    <row r="889" spans="1:52">
      <c r="A889" s="7" t="str">
        <f>IF(INDEX(Banco!$A:$A,ROW())="","",INDEX(Banco!$A:$A,ROW()))</f>
        <v/>
      </c>
      <c r="B889" s="7" t="str">
        <f>IF(INDEX(Banco!$B:$B,ROW())="","",INDEX(Banco!$B:$B,ROW()))</f>
        <v/>
      </c>
      <c r="C889" s="7" t="str">
        <f>IF(INDEX(Banco!$C:$C,ROW())="","",INDEX(Banco!$C:$C,ROW()))</f>
        <v/>
      </c>
      <c r="D889" s="8" t="str">
        <f>IF(INDEX(Banco!$D:$D,ROW())="","",INDEX(Banco!$D:$D,ROW()))</f>
        <v/>
      </c>
      <c r="E889" s="8" t="str">
        <f>IF(INDEX(Banco!$E:$E,ROW())="","",INDEX(Banco!$E:$E,ROW()))</f>
        <v/>
      </c>
      <c r="F889" s="9" t="str">
        <f>IF(INDEX(Banco!$F:$F,ROW())="","",INDEX(Banco!$F:$F,ROW()))</f>
        <v/>
      </c>
      <c r="G889" s="9" t="str">
        <f>IF(INDEX(Banco!$G:$G,ROW())="","",INDEX(Banco!$G:$G,ROW()))</f>
        <v/>
      </c>
      <c r="H889" s="7" t="str">
        <f>IF(INDEX(Banco!$H:$H,ROW())="","",INDEX(Banco!$H:$H,ROW()))</f>
        <v/>
      </c>
      <c r="I889" t="str">
        <f t="shared" si="559"/>
        <v/>
      </c>
      <c r="J889" s="10" t="str">
        <f t="shared" si="560"/>
        <v/>
      </c>
      <c r="K889" s="11" t="str">
        <f t="shared" si="561"/>
        <v>—</v>
      </c>
      <c r="L889" t="str">
        <f t="shared" si="562"/>
        <v/>
      </c>
      <c r="M889" s="11" t="str">
        <f t="shared" si="563"/>
        <v>—</v>
      </c>
      <c r="N889" t="str">
        <f t="shared" si="564"/>
        <v/>
      </c>
      <c r="O889" s="11" t="str">
        <f t="shared" si="565"/>
        <v>—</v>
      </c>
      <c r="P889" t="str">
        <f t="shared" si="566"/>
        <v/>
      </c>
      <c r="Q889" s="11" t="str">
        <f t="shared" si="567"/>
        <v>—</v>
      </c>
      <c r="R889" t="str">
        <f t="shared" si="568"/>
        <v/>
      </c>
      <c r="S889" t="str">
        <f t="shared" si="569"/>
        <v/>
      </c>
      <c r="T889" t="str">
        <f t="shared" si="570"/>
        <v/>
      </c>
      <c r="U889" t="str">
        <f t="shared" si="571"/>
        <v/>
      </c>
      <c r="V889" t="str">
        <f t="shared" si="572"/>
        <v/>
      </c>
      <c r="W889" t="str">
        <f t="shared" si="573"/>
        <v/>
      </c>
      <c r="X889" t="str">
        <f t="shared" si="574"/>
        <v/>
      </c>
      <c r="Y889" t="str">
        <f t="shared" si="575"/>
        <v/>
      </c>
      <c r="Z889" t="str">
        <f t="shared" si="576"/>
        <v/>
      </c>
      <c r="AA889" t="str">
        <f t="shared" si="577"/>
        <v/>
      </c>
      <c r="AB889" t="str">
        <f t="shared" si="578"/>
        <v/>
      </c>
      <c r="AC889" t="str">
        <f t="shared" si="579"/>
        <v/>
      </c>
      <c r="AD889" t="str">
        <f t="shared" si="580"/>
        <v/>
      </c>
      <c r="AE889" t="str">
        <f t="shared" si="581"/>
        <v/>
      </c>
      <c r="AF889" t="str">
        <f t="shared" si="582"/>
        <v/>
      </c>
      <c r="AG889" t="str">
        <f t="shared" si="583"/>
        <v/>
      </c>
      <c r="AH889" t="str">
        <f t="shared" si="584"/>
        <v/>
      </c>
      <c r="AI889" t="str">
        <f t="shared" si="585"/>
        <v/>
      </c>
      <c r="AJ889" t="str">
        <f t="shared" si="586"/>
        <v/>
      </c>
      <c r="AK889" t="str">
        <f t="shared" si="587"/>
        <v/>
      </c>
      <c r="AL889" t="str">
        <f t="shared" si="588"/>
        <v/>
      </c>
      <c r="AM889" t="str">
        <f t="shared" si="589"/>
        <v/>
      </c>
      <c r="AN889" t="str">
        <f t="shared" si="590"/>
        <v/>
      </c>
      <c r="AO889" t="str">
        <f t="shared" si="591"/>
        <v/>
      </c>
      <c r="AP889" t="str">
        <f t="shared" si="592"/>
        <v/>
      </c>
      <c r="AQ889" t="str">
        <f t="shared" si="593"/>
        <v/>
      </c>
      <c r="AR889" t="str">
        <f t="shared" si="594"/>
        <v/>
      </c>
      <c r="AS889" t="str">
        <f t="shared" si="595"/>
        <v/>
      </c>
      <c r="AT889" t="str">
        <f t="shared" si="596"/>
        <v/>
      </c>
      <c r="AU889" t="str">
        <f t="shared" si="597"/>
        <v/>
      </c>
      <c r="AV889" t="str">
        <f t="shared" si="598"/>
        <v/>
      </c>
      <c r="AW889" t="str">
        <f t="shared" si="599"/>
        <v/>
      </c>
      <c r="AX889" t="str">
        <f t="shared" si="600"/>
        <v/>
      </c>
      <c r="AY889" t="str">
        <f t="shared" si="601"/>
        <v/>
      </c>
      <c r="AZ889" t="str">
        <f>IF(OR($A889="",$A889&lt;&gt;Ficha!$C$4),"",COUNTIF($A$2:$A889,Ficha!$C$4))</f>
        <v/>
      </c>
    </row>
    <row r="890" spans="1:52">
      <c r="A890" s="7" t="str">
        <f>IF(INDEX(Banco!$A:$A,ROW())="","",INDEX(Banco!$A:$A,ROW()))</f>
        <v/>
      </c>
      <c r="B890" s="7" t="str">
        <f>IF(INDEX(Banco!$B:$B,ROW())="","",INDEX(Banco!$B:$B,ROW()))</f>
        <v/>
      </c>
      <c r="C890" s="7" t="str">
        <f>IF(INDEX(Banco!$C:$C,ROW())="","",INDEX(Banco!$C:$C,ROW()))</f>
        <v/>
      </c>
      <c r="D890" s="8" t="str">
        <f>IF(INDEX(Banco!$D:$D,ROW())="","",INDEX(Banco!$D:$D,ROW()))</f>
        <v/>
      </c>
      <c r="E890" s="8" t="str">
        <f>IF(INDEX(Banco!$E:$E,ROW())="","",INDEX(Banco!$E:$E,ROW()))</f>
        <v/>
      </c>
      <c r="F890" s="9" t="str">
        <f>IF(INDEX(Banco!$F:$F,ROW())="","",INDEX(Banco!$F:$F,ROW()))</f>
        <v/>
      </c>
      <c r="G890" s="9" t="str">
        <f>IF(INDEX(Banco!$G:$G,ROW())="","",INDEX(Banco!$G:$G,ROW()))</f>
        <v/>
      </c>
      <c r="H890" s="7" t="str">
        <f>IF(INDEX(Banco!$H:$H,ROW())="","",INDEX(Banco!$H:$H,ROW()))</f>
        <v/>
      </c>
      <c r="I890" t="str">
        <f t="shared" si="559"/>
        <v/>
      </c>
      <c r="J890" s="10" t="str">
        <f t="shared" si="560"/>
        <v/>
      </c>
      <c r="K890" s="11" t="str">
        <f t="shared" si="561"/>
        <v>—</v>
      </c>
      <c r="L890" t="str">
        <f t="shared" si="562"/>
        <v/>
      </c>
      <c r="M890" s="11" t="str">
        <f t="shared" si="563"/>
        <v>—</v>
      </c>
      <c r="N890" t="str">
        <f t="shared" si="564"/>
        <v/>
      </c>
      <c r="O890" s="11" t="str">
        <f t="shared" si="565"/>
        <v>—</v>
      </c>
      <c r="P890" t="str">
        <f t="shared" si="566"/>
        <v/>
      </c>
      <c r="Q890" s="11" t="str">
        <f t="shared" si="567"/>
        <v>—</v>
      </c>
      <c r="R890" t="str">
        <f t="shared" si="568"/>
        <v/>
      </c>
      <c r="S890" t="str">
        <f t="shared" si="569"/>
        <v/>
      </c>
      <c r="T890" t="str">
        <f t="shared" si="570"/>
        <v/>
      </c>
      <c r="U890" t="str">
        <f t="shared" si="571"/>
        <v/>
      </c>
      <c r="V890" t="str">
        <f t="shared" si="572"/>
        <v/>
      </c>
      <c r="W890" t="str">
        <f t="shared" si="573"/>
        <v/>
      </c>
      <c r="X890" t="str">
        <f t="shared" si="574"/>
        <v/>
      </c>
      <c r="Y890" t="str">
        <f t="shared" si="575"/>
        <v/>
      </c>
      <c r="Z890" t="str">
        <f t="shared" si="576"/>
        <v/>
      </c>
      <c r="AA890" t="str">
        <f t="shared" si="577"/>
        <v/>
      </c>
      <c r="AB890" t="str">
        <f t="shared" si="578"/>
        <v/>
      </c>
      <c r="AC890" t="str">
        <f t="shared" si="579"/>
        <v/>
      </c>
      <c r="AD890" t="str">
        <f t="shared" si="580"/>
        <v/>
      </c>
      <c r="AE890" t="str">
        <f t="shared" si="581"/>
        <v/>
      </c>
      <c r="AF890" t="str">
        <f t="shared" si="582"/>
        <v/>
      </c>
      <c r="AG890" t="str">
        <f t="shared" si="583"/>
        <v/>
      </c>
      <c r="AH890" t="str">
        <f t="shared" si="584"/>
        <v/>
      </c>
      <c r="AI890" t="str">
        <f t="shared" si="585"/>
        <v/>
      </c>
      <c r="AJ890" t="str">
        <f t="shared" si="586"/>
        <v/>
      </c>
      <c r="AK890" t="str">
        <f t="shared" si="587"/>
        <v/>
      </c>
      <c r="AL890" t="str">
        <f t="shared" si="588"/>
        <v/>
      </c>
      <c r="AM890" t="str">
        <f t="shared" si="589"/>
        <v/>
      </c>
      <c r="AN890" t="str">
        <f t="shared" si="590"/>
        <v/>
      </c>
      <c r="AO890" t="str">
        <f t="shared" si="591"/>
        <v/>
      </c>
      <c r="AP890" t="str">
        <f t="shared" si="592"/>
        <v/>
      </c>
      <c r="AQ890" t="str">
        <f t="shared" si="593"/>
        <v/>
      </c>
      <c r="AR890" t="str">
        <f t="shared" si="594"/>
        <v/>
      </c>
      <c r="AS890" t="str">
        <f t="shared" si="595"/>
        <v/>
      </c>
      <c r="AT890" t="str">
        <f t="shared" si="596"/>
        <v/>
      </c>
      <c r="AU890" t="str">
        <f t="shared" si="597"/>
        <v/>
      </c>
      <c r="AV890" t="str">
        <f t="shared" si="598"/>
        <v/>
      </c>
      <c r="AW890" t="str">
        <f t="shared" si="599"/>
        <v/>
      </c>
      <c r="AX890" t="str">
        <f t="shared" si="600"/>
        <v/>
      </c>
      <c r="AY890" t="str">
        <f t="shared" si="601"/>
        <v/>
      </c>
      <c r="AZ890" t="str">
        <f>IF(OR($A890="",$A890&lt;&gt;Ficha!$C$4),"",COUNTIF($A$2:$A890,Ficha!$C$4))</f>
        <v/>
      </c>
    </row>
    <row r="891" spans="1:52">
      <c r="A891" s="7" t="str">
        <f>IF(INDEX(Banco!$A:$A,ROW())="","",INDEX(Banco!$A:$A,ROW()))</f>
        <v/>
      </c>
      <c r="B891" s="7" t="str">
        <f>IF(INDEX(Banco!$B:$B,ROW())="","",INDEX(Banco!$B:$B,ROW()))</f>
        <v/>
      </c>
      <c r="C891" s="7" t="str">
        <f>IF(INDEX(Banco!$C:$C,ROW())="","",INDEX(Banco!$C:$C,ROW()))</f>
        <v/>
      </c>
      <c r="D891" s="8" t="str">
        <f>IF(INDEX(Banco!$D:$D,ROW())="","",INDEX(Banco!$D:$D,ROW()))</f>
        <v/>
      </c>
      <c r="E891" s="8" t="str">
        <f>IF(INDEX(Banco!$E:$E,ROW())="","",INDEX(Banco!$E:$E,ROW()))</f>
        <v/>
      </c>
      <c r="F891" s="9" t="str">
        <f>IF(INDEX(Banco!$F:$F,ROW())="","",INDEX(Banco!$F:$F,ROW()))</f>
        <v/>
      </c>
      <c r="G891" s="9" t="str">
        <f>IF(INDEX(Banco!$G:$G,ROW())="","",INDEX(Banco!$G:$G,ROW()))</f>
        <v/>
      </c>
      <c r="H891" s="7" t="str">
        <f>IF(INDEX(Banco!$H:$H,ROW())="","",INDEX(Banco!$H:$H,ROW()))</f>
        <v/>
      </c>
      <c r="I891" t="str">
        <f t="shared" si="559"/>
        <v/>
      </c>
      <c r="J891" s="10" t="str">
        <f t="shared" si="560"/>
        <v/>
      </c>
      <c r="K891" s="11" t="str">
        <f t="shared" si="561"/>
        <v>—</v>
      </c>
      <c r="L891" t="str">
        <f t="shared" si="562"/>
        <v/>
      </c>
      <c r="M891" s="11" t="str">
        <f t="shared" si="563"/>
        <v>—</v>
      </c>
      <c r="N891" t="str">
        <f t="shared" si="564"/>
        <v/>
      </c>
      <c r="O891" s="11" t="str">
        <f t="shared" si="565"/>
        <v>—</v>
      </c>
      <c r="P891" t="str">
        <f t="shared" si="566"/>
        <v/>
      </c>
      <c r="Q891" s="11" t="str">
        <f t="shared" si="567"/>
        <v>—</v>
      </c>
      <c r="R891" t="str">
        <f t="shared" si="568"/>
        <v/>
      </c>
      <c r="S891" t="str">
        <f t="shared" si="569"/>
        <v/>
      </c>
      <c r="T891" t="str">
        <f t="shared" si="570"/>
        <v/>
      </c>
      <c r="U891" t="str">
        <f t="shared" si="571"/>
        <v/>
      </c>
      <c r="V891" t="str">
        <f t="shared" si="572"/>
        <v/>
      </c>
      <c r="W891" t="str">
        <f t="shared" si="573"/>
        <v/>
      </c>
      <c r="X891" t="str">
        <f t="shared" si="574"/>
        <v/>
      </c>
      <c r="Y891" t="str">
        <f t="shared" si="575"/>
        <v/>
      </c>
      <c r="Z891" t="str">
        <f t="shared" si="576"/>
        <v/>
      </c>
      <c r="AA891" t="str">
        <f t="shared" si="577"/>
        <v/>
      </c>
      <c r="AB891" t="str">
        <f t="shared" si="578"/>
        <v/>
      </c>
      <c r="AC891" t="str">
        <f t="shared" si="579"/>
        <v/>
      </c>
      <c r="AD891" t="str">
        <f t="shared" si="580"/>
        <v/>
      </c>
      <c r="AE891" t="str">
        <f t="shared" si="581"/>
        <v/>
      </c>
      <c r="AF891" t="str">
        <f t="shared" si="582"/>
        <v/>
      </c>
      <c r="AG891" t="str">
        <f t="shared" si="583"/>
        <v/>
      </c>
      <c r="AH891" t="str">
        <f t="shared" si="584"/>
        <v/>
      </c>
      <c r="AI891" t="str">
        <f t="shared" si="585"/>
        <v/>
      </c>
      <c r="AJ891" t="str">
        <f t="shared" si="586"/>
        <v/>
      </c>
      <c r="AK891" t="str">
        <f t="shared" si="587"/>
        <v/>
      </c>
      <c r="AL891" t="str">
        <f t="shared" si="588"/>
        <v/>
      </c>
      <c r="AM891" t="str">
        <f t="shared" si="589"/>
        <v/>
      </c>
      <c r="AN891" t="str">
        <f t="shared" si="590"/>
        <v/>
      </c>
      <c r="AO891" t="str">
        <f t="shared" si="591"/>
        <v/>
      </c>
      <c r="AP891" t="str">
        <f t="shared" si="592"/>
        <v/>
      </c>
      <c r="AQ891" t="str">
        <f t="shared" si="593"/>
        <v/>
      </c>
      <c r="AR891" t="str">
        <f t="shared" si="594"/>
        <v/>
      </c>
      <c r="AS891" t="str">
        <f t="shared" si="595"/>
        <v/>
      </c>
      <c r="AT891" t="str">
        <f t="shared" si="596"/>
        <v/>
      </c>
      <c r="AU891" t="str">
        <f t="shared" si="597"/>
        <v/>
      </c>
      <c r="AV891" t="str">
        <f t="shared" si="598"/>
        <v/>
      </c>
      <c r="AW891" t="str">
        <f t="shared" si="599"/>
        <v/>
      </c>
      <c r="AX891" t="str">
        <f t="shared" si="600"/>
        <v/>
      </c>
      <c r="AY891" t="str">
        <f t="shared" si="601"/>
        <v/>
      </c>
      <c r="AZ891" t="str">
        <f>IF(OR($A891="",$A891&lt;&gt;Ficha!$C$4),"",COUNTIF($A$2:$A891,Ficha!$C$4))</f>
        <v/>
      </c>
    </row>
    <row r="892" spans="1:52">
      <c r="A892" s="7" t="str">
        <f>IF(INDEX(Banco!$A:$A,ROW())="","",INDEX(Banco!$A:$A,ROW()))</f>
        <v/>
      </c>
      <c r="B892" s="7" t="str">
        <f>IF(INDEX(Banco!$B:$B,ROW())="","",INDEX(Banco!$B:$B,ROW()))</f>
        <v/>
      </c>
      <c r="C892" s="7" t="str">
        <f>IF(INDEX(Banco!$C:$C,ROW())="","",INDEX(Banco!$C:$C,ROW()))</f>
        <v/>
      </c>
      <c r="D892" s="8" t="str">
        <f>IF(INDEX(Banco!$D:$D,ROW())="","",INDEX(Banco!$D:$D,ROW()))</f>
        <v/>
      </c>
      <c r="E892" s="8" t="str">
        <f>IF(INDEX(Banco!$E:$E,ROW())="","",INDEX(Banco!$E:$E,ROW()))</f>
        <v/>
      </c>
      <c r="F892" s="9" t="str">
        <f>IF(INDEX(Banco!$F:$F,ROW())="","",INDEX(Banco!$F:$F,ROW()))</f>
        <v/>
      </c>
      <c r="G892" s="9" t="str">
        <f>IF(INDEX(Banco!$G:$G,ROW())="","",INDEX(Banco!$G:$G,ROW()))</f>
        <v/>
      </c>
      <c r="H892" s="7" t="str">
        <f>IF(INDEX(Banco!$H:$H,ROW())="","",INDEX(Banco!$H:$H,ROW()))</f>
        <v/>
      </c>
      <c r="I892" t="str">
        <f t="shared" si="559"/>
        <v/>
      </c>
      <c r="J892" s="10" t="str">
        <f t="shared" si="560"/>
        <v/>
      </c>
      <c r="K892" s="11" t="str">
        <f t="shared" si="561"/>
        <v>—</v>
      </c>
      <c r="L892" t="str">
        <f t="shared" si="562"/>
        <v/>
      </c>
      <c r="M892" s="11" t="str">
        <f t="shared" si="563"/>
        <v>—</v>
      </c>
      <c r="N892" t="str">
        <f t="shared" si="564"/>
        <v/>
      </c>
      <c r="O892" s="11" t="str">
        <f t="shared" si="565"/>
        <v>—</v>
      </c>
      <c r="P892" t="str">
        <f t="shared" si="566"/>
        <v/>
      </c>
      <c r="Q892" s="11" t="str">
        <f t="shared" si="567"/>
        <v>—</v>
      </c>
      <c r="R892" t="str">
        <f t="shared" si="568"/>
        <v/>
      </c>
      <c r="S892" t="str">
        <f t="shared" si="569"/>
        <v/>
      </c>
      <c r="T892" t="str">
        <f t="shared" si="570"/>
        <v/>
      </c>
      <c r="U892" t="str">
        <f t="shared" si="571"/>
        <v/>
      </c>
      <c r="V892" t="str">
        <f t="shared" si="572"/>
        <v/>
      </c>
      <c r="W892" t="str">
        <f t="shared" si="573"/>
        <v/>
      </c>
      <c r="X892" t="str">
        <f t="shared" si="574"/>
        <v/>
      </c>
      <c r="Y892" t="str">
        <f t="shared" si="575"/>
        <v/>
      </c>
      <c r="Z892" t="str">
        <f t="shared" si="576"/>
        <v/>
      </c>
      <c r="AA892" t="str">
        <f t="shared" si="577"/>
        <v/>
      </c>
      <c r="AB892" t="str">
        <f t="shared" si="578"/>
        <v/>
      </c>
      <c r="AC892" t="str">
        <f t="shared" si="579"/>
        <v/>
      </c>
      <c r="AD892" t="str">
        <f t="shared" si="580"/>
        <v/>
      </c>
      <c r="AE892" t="str">
        <f t="shared" si="581"/>
        <v/>
      </c>
      <c r="AF892" t="str">
        <f t="shared" si="582"/>
        <v/>
      </c>
      <c r="AG892" t="str">
        <f t="shared" si="583"/>
        <v/>
      </c>
      <c r="AH892" t="str">
        <f t="shared" si="584"/>
        <v/>
      </c>
      <c r="AI892" t="str">
        <f t="shared" si="585"/>
        <v/>
      </c>
      <c r="AJ892" t="str">
        <f t="shared" si="586"/>
        <v/>
      </c>
      <c r="AK892" t="str">
        <f t="shared" si="587"/>
        <v/>
      </c>
      <c r="AL892" t="str">
        <f t="shared" si="588"/>
        <v/>
      </c>
      <c r="AM892" t="str">
        <f t="shared" si="589"/>
        <v/>
      </c>
      <c r="AN892" t="str">
        <f t="shared" si="590"/>
        <v/>
      </c>
      <c r="AO892" t="str">
        <f t="shared" si="591"/>
        <v/>
      </c>
      <c r="AP892" t="str">
        <f t="shared" si="592"/>
        <v/>
      </c>
      <c r="AQ892" t="str">
        <f t="shared" si="593"/>
        <v/>
      </c>
      <c r="AR892" t="str">
        <f t="shared" si="594"/>
        <v/>
      </c>
      <c r="AS892" t="str">
        <f t="shared" si="595"/>
        <v/>
      </c>
      <c r="AT892" t="str">
        <f t="shared" si="596"/>
        <v/>
      </c>
      <c r="AU892" t="str">
        <f t="shared" si="597"/>
        <v/>
      </c>
      <c r="AV892" t="str">
        <f t="shared" si="598"/>
        <v/>
      </c>
      <c r="AW892" t="str">
        <f t="shared" si="599"/>
        <v/>
      </c>
      <c r="AX892" t="str">
        <f t="shared" si="600"/>
        <v/>
      </c>
      <c r="AY892" t="str">
        <f t="shared" si="601"/>
        <v/>
      </c>
      <c r="AZ892" t="str">
        <f>IF(OR($A892="",$A892&lt;&gt;Ficha!$C$4),"",COUNTIF($A$2:$A892,Ficha!$C$4))</f>
        <v/>
      </c>
    </row>
    <row r="893" spans="1:52">
      <c r="A893" s="7" t="str">
        <f>IF(INDEX(Banco!$A:$A,ROW())="","",INDEX(Banco!$A:$A,ROW()))</f>
        <v/>
      </c>
      <c r="B893" s="7" t="str">
        <f>IF(INDEX(Banco!$B:$B,ROW())="","",INDEX(Banco!$B:$B,ROW()))</f>
        <v/>
      </c>
      <c r="C893" s="7" t="str">
        <f>IF(INDEX(Banco!$C:$C,ROW())="","",INDEX(Banco!$C:$C,ROW()))</f>
        <v/>
      </c>
      <c r="D893" s="8" t="str">
        <f>IF(INDEX(Banco!$D:$D,ROW())="","",INDEX(Banco!$D:$D,ROW()))</f>
        <v/>
      </c>
      <c r="E893" s="8" t="str">
        <f>IF(INDEX(Banco!$E:$E,ROW())="","",INDEX(Banco!$E:$E,ROW()))</f>
        <v/>
      </c>
      <c r="F893" s="9" t="str">
        <f>IF(INDEX(Banco!$F:$F,ROW())="","",INDEX(Banco!$F:$F,ROW()))</f>
        <v/>
      </c>
      <c r="G893" s="9" t="str">
        <f>IF(INDEX(Banco!$G:$G,ROW())="","",INDEX(Banco!$G:$G,ROW()))</f>
        <v/>
      </c>
      <c r="H893" s="7" t="str">
        <f>IF(INDEX(Banco!$H:$H,ROW())="","",INDEX(Banco!$H:$H,ROW()))</f>
        <v/>
      </c>
      <c r="I893" t="str">
        <f t="shared" si="559"/>
        <v/>
      </c>
      <c r="J893" s="10" t="str">
        <f t="shared" si="560"/>
        <v/>
      </c>
      <c r="K893" s="11" t="str">
        <f t="shared" si="561"/>
        <v>—</v>
      </c>
      <c r="L893" t="str">
        <f t="shared" si="562"/>
        <v/>
      </c>
      <c r="M893" s="11" t="str">
        <f t="shared" si="563"/>
        <v>—</v>
      </c>
      <c r="N893" t="str">
        <f t="shared" si="564"/>
        <v/>
      </c>
      <c r="O893" s="11" t="str">
        <f t="shared" si="565"/>
        <v>—</v>
      </c>
      <c r="P893" t="str">
        <f t="shared" si="566"/>
        <v/>
      </c>
      <c r="Q893" s="11" t="str">
        <f t="shared" si="567"/>
        <v>—</v>
      </c>
      <c r="R893" t="str">
        <f t="shared" si="568"/>
        <v/>
      </c>
      <c r="S893" t="str">
        <f t="shared" si="569"/>
        <v/>
      </c>
      <c r="T893" t="str">
        <f t="shared" si="570"/>
        <v/>
      </c>
      <c r="U893" t="str">
        <f t="shared" si="571"/>
        <v/>
      </c>
      <c r="V893" t="str">
        <f t="shared" si="572"/>
        <v/>
      </c>
      <c r="W893" t="str">
        <f t="shared" si="573"/>
        <v/>
      </c>
      <c r="X893" t="str">
        <f t="shared" si="574"/>
        <v/>
      </c>
      <c r="Y893" t="str">
        <f t="shared" si="575"/>
        <v/>
      </c>
      <c r="Z893" t="str">
        <f t="shared" si="576"/>
        <v/>
      </c>
      <c r="AA893" t="str">
        <f t="shared" si="577"/>
        <v/>
      </c>
      <c r="AB893" t="str">
        <f t="shared" si="578"/>
        <v/>
      </c>
      <c r="AC893" t="str">
        <f t="shared" si="579"/>
        <v/>
      </c>
      <c r="AD893" t="str">
        <f t="shared" si="580"/>
        <v/>
      </c>
      <c r="AE893" t="str">
        <f t="shared" si="581"/>
        <v/>
      </c>
      <c r="AF893" t="str">
        <f t="shared" si="582"/>
        <v/>
      </c>
      <c r="AG893" t="str">
        <f t="shared" si="583"/>
        <v/>
      </c>
      <c r="AH893" t="str">
        <f t="shared" si="584"/>
        <v/>
      </c>
      <c r="AI893" t="str">
        <f t="shared" si="585"/>
        <v/>
      </c>
      <c r="AJ893" t="str">
        <f t="shared" si="586"/>
        <v/>
      </c>
      <c r="AK893" t="str">
        <f t="shared" si="587"/>
        <v/>
      </c>
      <c r="AL893" t="str">
        <f t="shared" si="588"/>
        <v/>
      </c>
      <c r="AM893" t="str">
        <f t="shared" si="589"/>
        <v/>
      </c>
      <c r="AN893" t="str">
        <f t="shared" si="590"/>
        <v/>
      </c>
      <c r="AO893" t="str">
        <f t="shared" si="591"/>
        <v/>
      </c>
      <c r="AP893" t="str">
        <f t="shared" si="592"/>
        <v/>
      </c>
      <c r="AQ893" t="str">
        <f t="shared" si="593"/>
        <v/>
      </c>
      <c r="AR893" t="str">
        <f t="shared" si="594"/>
        <v/>
      </c>
      <c r="AS893" t="str">
        <f t="shared" si="595"/>
        <v/>
      </c>
      <c r="AT893" t="str">
        <f t="shared" si="596"/>
        <v/>
      </c>
      <c r="AU893" t="str">
        <f t="shared" si="597"/>
        <v/>
      </c>
      <c r="AV893" t="str">
        <f t="shared" si="598"/>
        <v/>
      </c>
      <c r="AW893" t="str">
        <f t="shared" si="599"/>
        <v/>
      </c>
      <c r="AX893" t="str">
        <f t="shared" si="600"/>
        <v/>
      </c>
      <c r="AY893" t="str">
        <f t="shared" si="601"/>
        <v/>
      </c>
      <c r="AZ893" t="str">
        <f>IF(OR($A893="",$A893&lt;&gt;Ficha!$C$4),"",COUNTIF($A$2:$A893,Ficha!$C$4))</f>
        <v/>
      </c>
    </row>
    <row r="894" spans="1:52">
      <c r="A894" s="7" t="str">
        <f>IF(INDEX(Banco!$A:$A,ROW())="","",INDEX(Banco!$A:$A,ROW()))</f>
        <v/>
      </c>
      <c r="B894" s="7" t="str">
        <f>IF(INDEX(Banco!$B:$B,ROW())="","",INDEX(Banco!$B:$B,ROW()))</f>
        <v/>
      </c>
      <c r="C894" s="7" t="str">
        <f>IF(INDEX(Banco!$C:$C,ROW())="","",INDEX(Banco!$C:$C,ROW()))</f>
        <v/>
      </c>
      <c r="D894" s="8" t="str">
        <f>IF(INDEX(Banco!$D:$D,ROW())="","",INDEX(Banco!$D:$D,ROW()))</f>
        <v/>
      </c>
      <c r="E894" s="8" t="str">
        <f>IF(INDEX(Banco!$E:$E,ROW())="","",INDEX(Banco!$E:$E,ROW()))</f>
        <v/>
      </c>
      <c r="F894" s="9" t="str">
        <f>IF(INDEX(Banco!$F:$F,ROW())="","",INDEX(Banco!$F:$F,ROW()))</f>
        <v/>
      </c>
      <c r="G894" s="9" t="str">
        <f>IF(INDEX(Banco!$G:$G,ROW())="","",INDEX(Banco!$G:$G,ROW()))</f>
        <v/>
      </c>
      <c r="H894" s="7" t="str">
        <f>IF(INDEX(Banco!$H:$H,ROW())="","",INDEX(Banco!$H:$H,ROW()))</f>
        <v/>
      </c>
      <c r="I894" t="str">
        <f t="shared" si="559"/>
        <v/>
      </c>
      <c r="J894" s="10" t="str">
        <f t="shared" si="560"/>
        <v/>
      </c>
      <c r="K894" s="11" t="str">
        <f t="shared" si="561"/>
        <v>—</v>
      </c>
      <c r="L894" t="str">
        <f t="shared" si="562"/>
        <v/>
      </c>
      <c r="M894" s="11" t="str">
        <f t="shared" si="563"/>
        <v>—</v>
      </c>
      <c r="N894" t="str">
        <f t="shared" si="564"/>
        <v/>
      </c>
      <c r="O894" s="11" t="str">
        <f t="shared" si="565"/>
        <v>—</v>
      </c>
      <c r="P894" t="str">
        <f t="shared" si="566"/>
        <v/>
      </c>
      <c r="Q894" s="11" t="str">
        <f t="shared" si="567"/>
        <v>—</v>
      </c>
      <c r="R894" t="str">
        <f t="shared" si="568"/>
        <v/>
      </c>
      <c r="S894" t="str">
        <f t="shared" si="569"/>
        <v/>
      </c>
      <c r="T894" t="str">
        <f t="shared" si="570"/>
        <v/>
      </c>
      <c r="U894" t="str">
        <f t="shared" si="571"/>
        <v/>
      </c>
      <c r="V894" t="str">
        <f t="shared" si="572"/>
        <v/>
      </c>
      <c r="W894" t="str">
        <f t="shared" si="573"/>
        <v/>
      </c>
      <c r="X894" t="str">
        <f t="shared" si="574"/>
        <v/>
      </c>
      <c r="Y894" t="str">
        <f t="shared" si="575"/>
        <v/>
      </c>
      <c r="Z894" t="str">
        <f t="shared" si="576"/>
        <v/>
      </c>
      <c r="AA894" t="str">
        <f t="shared" si="577"/>
        <v/>
      </c>
      <c r="AB894" t="str">
        <f t="shared" si="578"/>
        <v/>
      </c>
      <c r="AC894" t="str">
        <f t="shared" si="579"/>
        <v/>
      </c>
      <c r="AD894" t="str">
        <f t="shared" si="580"/>
        <v/>
      </c>
      <c r="AE894" t="str">
        <f t="shared" si="581"/>
        <v/>
      </c>
      <c r="AF894" t="str">
        <f t="shared" si="582"/>
        <v/>
      </c>
      <c r="AG894" t="str">
        <f t="shared" si="583"/>
        <v/>
      </c>
      <c r="AH894" t="str">
        <f t="shared" si="584"/>
        <v/>
      </c>
      <c r="AI894" t="str">
        <f t="shared" si="585"/>
        <v/>
      </c>
      <c r="AJ894" t="str">
        <f t="shared" si="586"/>
        <v/>
      </c>
      <c r="AK894" t="str">
        <f t="shared" si="587"/>
        <v/>
      </c>
      <c r="AL894" t="str">
        <f t="shared" si="588"/>
        <v/>
      </c>
      <c r="AM894" t="str">
        <f t="shared" si="589"/>
        <v/>
      </c>
      <c r="AN894" t="str">
        <f t="shared" si="590"/>
        <v/>
      </c>
      <c r="AO894" t="str">
        <f t="shared" si="591"/>
        <v/>
      </c>
      <c r="AP894" t="str">
        <f t="shared" si="592"/>
        <v/>
      </c>
      <c r="AQ894" t="str">
        <f t="shared" si="593"/>
        <v/>
      </c>
      <c r="AR894" t="str">
        <f t="shared" si="594"/>
        <v/>
      </c>
      <c r="AS894" t="str">
        <f t="shared" si="595"/>
        <v/>
      </c>
      <c r="AT894" t="str">
        <f t="shared" si="596"/>
        <v/>
      </c>
      <c r="AU894" t="str">
        <f t="shared" si="597"/>
        <v/>
      </c>
      <c r="AV894" t="str">
        <f t="shared" si="598"/>
        <v/>
      </c>
      <c r="AW894" t="str">
        <f t="shared" si="599"/>
        <v/>
      </c>
      <c r="AX894" t="str">
        <f t="shared" si="600"/>
        <v/>
      </c>
      <c r="AY894" t="str">
        <f t="shared" si="601"/>
        <v/>
      </c>
      <c r="AZ894" t="str">
        <f>IF(OR($A894="",$A894&lt;&gt;Ficha!$C$4),"",COUNTIF($A$2:$A894,Ficha!$C$4))</f>
        <v/>
      </c>
    </row>
    <row r="895" spans="1:52">
      <c r="A895" s="7" t="str">
        <f>IF(INDEX(Banco!$A:$A,ROW())="","",INDEX(Banco!$A:$A,ROW()))</f>
        <v/>
      </c>
      <c r="B895" s="7" t="str">
        <f>IF(INDEX(Banco!$B:$B,ROW())="","",INDEX(Banco!$B:$B,ROW()))</f>
        <v/>
      </c>
      <c r="C895" s="7" t="str">
        <f>IF(INDEX(Banco!$C:$C,ROW())="","",INDEX(Banco!$C:$C,ROW()))</f>
        <v/>
      </c>
      <c r="D895" s="8" t="str">
        <f>IF(INDEX(Banco!$D:$D,ROW())="","",INDEX(Banco!$D:$D,ROW()))</f>
        <v/>
      </c>
      <c r="E895" s="8" t="str">
        <f>IF(INDEX(Banco!$E:$E,ROW())="","",INDEX(Banco!$E:$E,ROW()))</f>
        <v/>
      </c>
      <c r="F895" s="9" t="str">
        <f>IF(INDEX(Banco!$F:$F,ROW())="","",INDEX(Banco!$F:$F,ROW()))</f>
        <v/>
      </c>
      <c r="G895" s="9" t="str">
        <f>IF(INDEX(Banco!$G:$G,ROW())="","",INDEX(Banco!$G:$G,ROW()))</f>
        <v/>
      </c>
      <c r="H895" s="7" t="str">
        <f>IF(INDEX(Banco!$H:$H,ROW())="","",INDEX(Banco!$H:$H,ROW()))</f>
        <v/>
      </c>
      <c r="I895" t="str">
        <f t="shared" si="559"/>
        <v/>
      </c>
      <c r="J895" s="10" t="str">
        <f t="shared" si="560"/>
        <v/>
      </c>
      <c r="K895" s="11" t="str">
        <f t="shared" si="561"/>
        <v>—</v>
      </c>
      <c r="L895" t="str">
        <f t="shared" si="562"/>
        <v/>
      </c>
      <c r="M895" s="11" t="str">
        <f t="shared" si="563"/>
        <v>—</v>
      </c>
      <c r="N895" t="str">
        <f t="shared" si="564"/>
        <v/>
      </c>
      <c r="O895" s="11" t="str">
        <f t="shared" si="565"/>
        <v>—</v>
      </c>
      <c r="P895" t="str">
        <f t="shared" si="566"/>
        <v/>
      </c>
      <c r="Q895" s="11" t="str">
        <f t="shared" si="567"/>
        <v>—</v>
      </c>
      <c r="R895" t="str">
        <f t="shared" si="568"/>
        <v/>
      </c>
      <c r="S895" t="str">
        <f t="shared" si="569"/>
        <v/>
      </c>
      <c r="T895" t="str">
        <f t="shared" si="570"/>
        <v/>
      </c>
      <c r="U895" t="str">
        <f t="shared" si="571"/>
        <v/>
      </c>
      <c r="V895" t="str">
        <f t="shared" si="572"/>
        <v/>
      </c>
      <c r="W895" t="str">
        <f t="shared" si="573"/>
        <v/>
      </c>
      <c r="X895" t="str">
        <f t="shared" si="574"/>
        <v/>
      </c>
      <c r="Y895" t="str">
        <f t="shared" si="575"/>
        <v/>
      </c>
      <c r="Z895" t="str">
        <f t="shared" si="576"/>
        <v/>
      </c>
      <c r="AA895" t="str">
        <f t="shared" si="577"/>
        <v/>
      </c>
      <c r="AB895" t="str">
        <f t="shared" si="578"/>
        <v/>
      </c>
      <c r="AC895" t="str">
        <f t="shared" si="579"/>
        <v/>
      </c>
      <c r="AD895" t="str">
        <f t="shared" si="580"/>
        <v/>
      </c>
      <c r="AE895" t="str">
        <f t="shared" si="581"/>
        <v/>
      </c>
      <c r="AF895" t="str">
        <f t="shared" si="582"/>
        <v/>
      </c>
      <c r="AG895" t="str">
        <f t="shared" si="583"/>
        <v/>
      </c>
      <c r="AH895" t="str">
        <f t="shared" si="584"/>
        <v/>
      </c>
      <c r="AI895" t="str">
        <f t="shared" si="585"/>
        <v/>
      </c>
      <c r="AJ895" t="str">
        <f t="shared" si="586"/>
        <v/>
      </c>
      <c r="AK895" t="str">
        <f t="shared" si="587"/>
        <v/>
      </c>
      <c r="AL895" t="str">
        <f t="shared" si="588"/>
        <v/>
      </c>
      <c r="AM895" t="str">
        <f t="shared" si="589"/>
        <v/>
      </c>
      <c r="AN895" t="str">
        <f t="shared" si="590"/>
        <v/>
      </c>
      <c r="AO895" t="str">
        <f t="shared" si="591"/>
        <v/>
      </c>
      <c r="AP895" t="str">
        <f t="shared" si="592"/>
        <v/>
      </c>
      <c r="AQ895" t="str">
        <f t="shared" si="593"/>
        <v/>
      </c>
      <c r="AR895" t="str">
        <f t="shared" si="594"/>
        <v/>
      </c>
      <c r="AS895" t="str">
        <f t="shared" si="595"/>
        <v/>
      </c>
      <c r="AT895" t="str">
        <f t="shared" si="596"/>
        <v/>
      </c>
      <c r="AU895" t="str">
        <f t="shared" si="597"/>
        <v/>
      </c>
      <c r="AV895" t="str">
        <f t="shared" si="598"/>
        <v/>
      </c>
      <c r="AW895" t="str">
        <f t="shared" si="599"/>
        <v/>
      </c>
      <c r="AX895" t="str">
        <f t="shared" si="600"/>
        <v/>
      </c>
      <c r="AY895" t="str">
        <f t="shared" si="601"/>
        <v/>
      </c>
      <c r="AZ895" t="str">
        <f>IF(OR($A895="",$A895&lt;&gt;Ficha!$C$4),"",COUNTIF($A$2:$A895,Ficha!$C$4))</f>
        <v/>
      </c>
    </row>
    <row r="896" spans="1:52">
      <c r="A896" s="7" t="str">
        <f>IF(INDEX(Banco!$A:$A,ROW())="","",INDEX(Banco!$A:$A,ROW()))</f>
        <v/>
      </c>
      <c r="B896" s="7" t="str">
        <f>IF(INDEX(Banco!$B:$B,ROW())="","",INDEX(Banco!$B:$B,ROW()))</f>
        <v/>
      </c>
      <c r="C896" s="7" t="str">
        <f>IF(INDEX(Banco!$C:$C,ROW())="","",INDEX(Banco!$C:$C,ROW()))</f>
        <v/>
      </c>
      <c r="D896" s="8" t="str">
        <f>IF(INDEX(Banco!$D:$D,ROW())="","",INDEX(Banco!$D:$D,ROW()))</f>
        <v/>
      </c>
      <c r="E896" s="8" t="str">
        <f>IF(INDEX(Banco!$E:$E,ROW())="","",INDEX(Banco!$E:$E,ROW()))</f>
        <v/>
      </c>
      <c r="F896" s="9" t="str">
        <f>IF(INDEX(Banco!$F:$F,ROW())="","",INDEX(Banco!$F:$F,ROW()))</f>
        <v/>
      </c>
      <c r="G896" s="9" t="str">
        <f>IF(INDEX(Banco!$G:$G,ROW())="","",INDEX(Banco!$G:$G,ROW()))</f>
        <v/>
      </c>
      <c r="H896" s="7" t="str">
        <f>IF(INDEX(Banco!$H:$H,ROW())="","",INDEX(Banco!$H:$H,ROW()))</f>
        <v/>
      </c>
      <c r="I896" t="str">
        <f t="shared" si="559"/>
        <v/>
      </c>
      <c r="J896" s="10" t="str">
        <f t="shared" si="560"/>
        <v/>
      </c>
      <c r="K896" s="11" t="str">
        <f t="shared" si="561"/>
        <v>—</v>
      </c>
      <c r="L896" t="str">
        <f t="shared" si="562"/>
        <v/>
      </c>
      <c r="M896" s="11" t="str">
        <f t="shared" si="563"/>
        <v>—</v>
      </c>
      <c r="N896" t="str">
        <f t="shared" si="564"/>
        <v/>
      </c>
      <c r="O896" s="11" t="str">
        <f t="shared" si="565"/>
        <v>—</v>
      </c>
      <c r="P896" t="str">
        <f t="shared" si="566"/>
        <v/>
      </c>
      <c r="Q896" s="11" t="str">
        <f t="shared" si="567"/>
        <v>—</v>
      </c>
      <c r="R896" t="str">
        <f t="shared" si="568"/>
        <v/>
      </c>
      <c r="S896" t="str">
        <f t="shared" si="569"/>
        <v/>
      </c>
      <c r="T896" t="str">
        <f t="shared" si="570"/>
        <v/>
      </c>
      <c r="U896" t="str">
        <f t="shared" si="571"/>
        <v/>
      </c>
      <c r="V896" t="str">
        <f t="shared" si="572"/>
        <v/>
      </c>
      <c r="W896" t="str">
        <f t="shared" si="573"/>
        <v/>
      </c>
      <c r="X896" t="str">
        <f t="shared" si="574"/>
        <v/>
      </c>
      <c r="Y896" t="str">
        <f t="shared" si="575"/>
        <v/>
      </c>
      <c r="Z896" t="str">
        <f t="shared" si="576"/>
        <v/>
      </c>
      <c r="AA896" t="str">
        <f t="shared" si="577"/>
        <v/>
      </c>
      <c r="AB896" t="str">
        <f t="shared" si="578"/>
        <v/>
      </c>
      <c r="AC896" t="str">
        <f t="shared" si="579"/>
        <v/>
      </c>
      <c r="AD896" t="str">
        <f t="shared" si="580"/>
        <v/>
      </c>
      <c r="AE896" t="str">
        <f t="shared" si="581"/>
        <v/>
      </c>
      <c r="AF896" t="str">
        <f t="shared" si="582"/>
        <v/>
      </c>
      <c r="AG896" t="str">
        <f t="shared" si="583"/>
        <v/>
      </c>
      <c r="AH896" t="str">
        <f t="shared" si="584"/>
        <v/>
      </c>
      <c r="AI896" t="str">
        <f t="shared" si="585"/>
        <v/>
      </c>
      <c r="AJ896" t="str">
        <f t="shared" si="586"/>
        <v/>
      </c>
      <c r="AK896" t="str">
        <f t="shared" si="587"/>
        <v/>
      </c>
      <c r="AL896" t="str">
        <f t="shared" si="588"/>
        <v/>
      </c>
      <c r="AM896" t="str">
        <f t="shared" si="589"/>
        <v/>
      </c>
      <c r="AN896" t="str">
        <f t="shared" si="590"/>
        <v/>
      </c>
      <c r="AO896" t="str">
        <f t="shared" si="591"/>
        <v/>
      </c>
      <c r="AP896" t="str">
        <f t="shared" si="592"/>
        <v/>
      </c>
      <c r="AQ896" t="str">
        <f t="shared" si="593"/>
        <v/>
      </c>
      <c r="AR896" t="str">
        <f t="shared" si="594"/>
        <v/>
      </c>
      <c r="AS896" t="str">
        <f t="shared" si="595"/>
        <v/>
      </c>
      <c r="AT896" t="str">
        <f t="shared" si="596"/>
        <v/>
      </c>
      <c r="AU896" t="str">
        <f t="shared" si="597"/>
        <v/>
      </c>
      <c r="AV896" t="str">
        <f t="shared" si="598"/>
        <v/>
      </c>
      <c r="AW896" t="str">
        <f t="shared" si="599"/>
        <v/>
      </c>
      <c r="AX896" t="str">
        <f t="shared" si="600"/>
        <v/>
      </c>
      <c r="AY896" t="str">
        <f t="shared" si="601"/>
        <v/>
      </c>
      <c r="AZ896" t="str">
        <f>IF(OR($A896="",$A896&lt;&gt;Ficha!$C$4),"",COUNTIF($A$2:$A896,Ficha!$C$4))</f>
        <v/>
      </c>
    </row>
    <row r="897" spans="1:52">
      <c r="A897" s="7" t="str">
        <f>IF(INDEX(Banco!$A:$A,ROW())="","",INDEX(Banco!$A:$A,ROW()))</f>
        <v/>
      </c>
      <c r="B897" s="7" t="str">
        <f>IF(INDEX(Banco!$B:$B,ROW())="","",INDEX(Banco!$B:$B,ROW()))</f>
        <v/>
      </c>
      <c r="C897" s="7" t="str">
        <f>IF(INDEX(Banco!$C:$C,ROW())="","",INDEX(Banco!$C:$C,ROW()))</f>
        <v/>
      </c>
      <c r="D897" s="8" t="str">
        <f>IF(INDEX(Banco!$D:$D,ROW())="","",INDEX(Banco!$D:$D,ROW()))</f>
        <v/>
      </c>
      <c r="E897" s="8" t="str">
        <f>IF(INDEX(Banco!$E:$E,ROW())="","",INDEX(Banco!$E:$E,ROW()))</f>
        <v/>
      </c>
      <c r="F897" s="9" t="str">
        <f>IF(INDEX(Banco!$F:$F,ROW())="","",INDEX(Banco!$F:$F,ROW()))</f>
        <v/>
      </c>
      <c r="G897" s="9" t="str">
        <f>IF(INDEX(Banco!$G:$G,ROW())="","",INDEX(Banco!$G:$G,ROW()))</f>
        <v/>
      </c>
      <c r="H897" s="7" t="str">
        <f>IF(INDEX(Banco!$H:$H,ROW())="","",INDEX(Banco!$H:$H,ROW()))</f>
        <v/>
      </c>
      <c r="I897" t="str">
        <f t="shared" si="559"/>
        <v/>
      </c>
      <c r="J897" s="10" t="str">
        <f t="shared" si="560"/>
        <v/>
      </c>
      <c r="K897" s="11" t="str">
        <f t="shared" si="561"/>
        <v>—</v>
      </c>
      <c r="L897" t="str">
        <f t="shared" si="562"/>
        <v/>
      </c>
      <c r="M897" s="11" t="str">
        <f t="shared" si="563"/>
        <v>—</v>
      </c>
      <c r="N897" t="str">
        <f t="shared" si="564"/>
        <v/>
      </c>
      <c r="O897" s="11" t="str">
        <f t="shared" si="565"/>
        <v>—</v>
      </c>
      <c r="P897" t="str">
        <f t="shared" si="566"/>
        <v/>
      </c>
      <c r="Q897" s="11" t="str">
        <f t="shared" si="567"/>
        <v>—</v>
      </c>
      <c r="R897" t="str">
        <f t="shared" si="568"/>
        <v/>
      </c>
      <c r="S897" t="str">
        <f t="shared" si="569"/>
        <v/>
      </c>
      <c r="T897" t="str">
        <f t="shared" si="570"/>
        <v/>
      </c>
      <c r="U897" t="str">
        <f t="shared" si="571"/>
        <v/>
      </c>
      <c r="V897" t="str">
        <f t="shared" si="572"/>
        <v/>
      </c>
      <c r="W897" t="str">
        <f t="shared" si="573"/>
        <v/>
      </c>
      <c r="X897" t="str">
        <f t="shared" si="574"/>
        <v/>
      </c>
      <c r="Y897" t="str">
        <f t="shared" si="575"/>
        <v/>
      </c>
      <c r="Z897" t="str">
        <f t="shared" si="576"/>
        <v/>
      </c>
      <c r="AA897" t="str">
        <f t="shared" si="577"/>
        <v/>
      </c>
      <c r="AB897" t="str">
        <f t="shared" si="578"/>
        <v/>
      </c>
      <c r="AC897" t="str">
        <f t="shared" si="579"/>
        <v/>
      </c>
      <c r="AD897" t="str">
        <f t="shared" si="580"/>
        <v/>
      </c>
      <c r="AE897" t="str">
        <f t="shared" si="581"/>
        <v/>
      </c>
      <c r="AF897" t="str">
        <f t="shared" si="582"/>
        <v/>
      </c>
      <c r="AG897" t="str">
        <f t="shared" si="583"/>
        <v/>
      </c>
      <c r="AH897" t="str">
        <f t="shared" si="584"/>
        <v/>
      </c>
      <c r="AI897" t="str">
        <f t="shared" si="585"/>
        <v/>
      </c>
      <c r="AJ897" t="str">
        <f t="shared" si="586"/>
        <v/>
      </c>
      <c r="AK897" t="str">
        <f t="shared" si="587"/>
        <v/>
      </c>
      <c r="AL897" t="str">
        <f t="shared" si="588"/>
        <v/>
      </c>
      <c r="AM897" t="str">
        <f t="shared" si="589"/>
        <v/>
      </c>
      <c r="AN897" t="str">
        <f t="shared" si="590"/>
        <v/>
      </c>
      <c r="AO897" t="str">
        <f t="shared" si="591"/>
        <v/>
      </c>
      <c r="AP897" t="str">
        <f t="shared" si="592"/>
        <v/>
      </c>
      <c r="AQ897" t="str">
        <f t="shared" si="593"/>
        <v/>
      </c>
      <c r="AR897" t="str">
        <f t="shared" si="594"/>
        <v/>
      </c>
      <c r="AS897" t="str">
        <f t="shared" si="595"/>
        <v/>
      </c>
      <c r="AT897" t="str">
        <f t="shared" si="596"/>
        <v/>
      </c>
      <c r="AU897" t="str">
        <f t="shared" si="597"/>
        <v/>
      </c>
      <c r="AV897" t="str">
        <f t="shared" si="598"/>
        <v/>
      </c>
      <c r="AW897" t="str">
        <f t="shared" si="599"/>
        <v/>
      </c>
      <c r="AX897" t="str">
        <f t="shared" si="600"/>
        <v/>
      </c>
      <c r="AY897" t="str">
        <f t="shared" si="601"/>
        <v/>
      </c>
      <c r="AZ897" t="str">
        <f>IF(OR($A897="",$A897&lt;&gt;Ficha!$C$4),"",COUNTIF($A$2:$A897,Ficha!$C$4))</f>
        <v/>
      </c>
    </row>
    <row r="898" spans="1:52">
      <c r="A898" s="7" t="str">
        <f>IF(INDEX(Banco!$A:$A,ROW())="","",INDEX(Banco!$A:$A,ROW()))</f>
        <v/>
      </c>
      <c r="B898" s="7" t="str">
        <f>IF(INDEX(Banco!$B:$B,ROW())="","",INDEX(Banco!$B:$B,ROW()))</f>
        <v/>
      </c>
      <c r="C898" s="7" t="str">
        <f>IF(INDEX(Banco!$C:$C,ROW())="","",INDEX(Banco!$C:$C,ROW()))</f>
        <v/>
      </c>
      <c r="D898" s="8" t="str">
        <f>IF(INDEX(Banco!$D:$D,ROW())="","",INDEX(Banco!$D:$D,ROW()))</f>
        <v/>
      </c>
      <c r="E898" s="8" t="str">
        <f>IF(INDEX(Banco!$E:$E,ROW())="","",INDEX(Banco!$E:$E,ROW()))</f>
        <v/>
      </c>
      <c r="F898" s="9" t="str">
        <f>IF(INDEX(Banco!$F:$F,ROW())="","",INDEX(Banco!$F:$F,ROW()))</f>
        <v/>
      </c>
      <c r="G898" s="9" t="str">
        <f>IF(INDEX(Banco!$G:$G,ROW())="","",INDEX(Banco!$G:$G,ROW()))</f>
        <v/>
      </c>
      <c r="H898" s="7" t="str">
        <f>IF(INDEX(Banco!$H:$H,ROW())="","",INDEX(Banco!$H:$H,ROW()))</f>
        <v/>
      </c>
      <c r="I898" t="str">
        <f t="shared" ref="I898:I961" si="602">IF($T898="","",INT($T898/12)&amp;"a "&amp;MOD($T898,12)&amp;"m")</f>
        <v/>
      </c>
      <c r="J898" s="10" t="str">
        <f t="shared" ref="J898:J961" si="603">IF(OR($F898="",$G898=""),"",ROUND($F898/($G898/100)^2,2))</f>
        <v/>
      </c>
      <c r="K898" s="11" t="str">
        <f t="shared" ref="K898:K961" si="604">IF(OR($S898="",$J898="",$T898="",$T898&lt;0,$T898&gt;228,$Y898=""),"—",ROUND(IF(ABS($AB898)&lt;=3,$AB898,IF($AB898&gt;3,3+($J898-$AD898)/($AD898-$AC898),-3+($J898-$AF898)/($AE898-$AF898))),2))</f>
        <v>—</v>
      </c>
      <c r="L898" t="str">
        <f t="shared" ref="L898:L961" si="605">IF(OR($K898="",$K898="—"),"",IF($T898&lt;=60,IF($K898&lt;-3,"Magreza acentuada",IF($K898&lt;-2,"Magreza",IF($K898&lt;=1,"Eutrofia",IF($K898&lt;=2,"Risco de sobrepeso",IF($K898&lt;=3,"Sobrepeso","Obesidade"))))),IF($K898&lt;-3,"Magreza acentuada",IF($K898&lt;-2,"Magreza",IF($K898&lt;=1,"Eutrofia",IF($K898&lt;=2,"Sobrepeso",IF($K898&lt;=3,"Obesidade","Obesidade grave")))))))</f>
        <v/>
      </c>
      <c r="M898" s="11" t="str">
        <f t="shared" ref="M898:M961" si="606">IF(OR($S898="",$V898="",$T898="",$T898&lt;0,$T898&gt;228,$AG898=""),"—",ROUND(IF($AG898=0,LN($V898/$AH898)/$AI898,((($V898/$AH898)^$AG898)-1)/($AG898*$AI898)),2))</f>
        <v>—</v>
      </c>
      <c r="N898" t="str">
        <f t="shared" ref="N898:N961" si="607">IF(OR($M898="",$M898="—"),"",IF($M898&lt;-3,"Muito baixa",IF($M898&lt;-2,"Baixa","Adequada")))</f>
        <v/>
      </c>
      <c r="O898" s="11" t="str">
        <f t="shared" ref="O898:O961" si="608">IF(OR($S898="",$F898="",$T898="",$T898&lt;0,$T898&gt;120,$AJ898=""),"—",ROUND(IF(ABS($AM898)&lt;=3,$AM898,IF($AM898&gt;3,3+($F898-$AO898)/($AO898-$AN898),-3+($F898-$AQ898)/($AP898-$AQ898))),2))</f>
        <v>—</v>
      </c>
      <c r="P898" t="str">
        <f t="shared" ref="P898:P961" si="609">IF(OR($O898="",$O898="—"),"",IF($O898&lt;-3,"Muito baixo",IF($O898&lt;-2,"Baixo",IF($O898&lt;=2,"Adequado","Elevado"))))</f>
        <v/>
      </c>
      <c r="Q898" s="11" t="str">
        <f t="shared" ref="Q898:Q961" si="610">IF(OR($S898="",$F898="",$T898="",$T898&lt;0,$T898&gt;60,$AR898=""),"—",ROUND(IF(ABS($AU898)&lt;=3,$AU898,IF($AU898&gt;3,3+($F898-$AW898)/($AW898-$AV898),-3+($F898-$AY898)/($AX898-$AY898))),2))</f>
        <v>—</v>
      </c>
      <c r="R898" t="str">
        <f t="shared" ref="R898:R961" si="611">IF(OR($Q898="",$Q898="—"),"",IF($Q898&lt;-3,"Magreza acentuada",IF($Q898&lt;-2,"Magreza",IF($Q898&lt;=1,"Eutrofia",IF($Q898&lt;=2,"Risco de sobrepeso",IF($Q898&lt;=3,"Sobrepeso","Obesidade"))))))</f>
        <v/>
      </c>
      <c r="S898" t="str">
        <f t="shared" ref="S898:S961" si="612">IF($C898="","",IF(UPPER(LEFT($C898,1))="M",1,IF(UPPER(LEFT($C898,1))="F",2,"")))</f>
        <v/>
      </c>
      <c r="T898" t="str">
        <f t="shared" ref="T898:T961" si="613">IF(OR($D898="",$E898=""),"",DATEDIF($D898,$E898,"m"))</f>
        <v/>
      </c>
      <c r="U898" t="str">
        <f t="shared" ref="U898:U961" si="614">IF(OR($D898="",$E898=""),"",$E898-$D898)</f>
        <v/>
      </c>
      <c r="V898" t="str">
        <f t="shared" ref="V898:V961" si="615">IF(OR($G898="",$T898=""),"",IF($T898&lt;24,IF(LEFT(LOWER($H898),4)="em p",$G898+0.7,$G898),IF(LEFT(LOWER($H898),4)="deit",$G898-0.7,$G898)))</f>
        <v/>
      </c>
      <c r="W898" t="str">
        <f t="shared" ref="W898:W961" si="616">IF(OR($S898="",$T898=""),"",$S898*1000000+IF($T898&lt;=60,$U898,$T898))</f>
        <v/>
      </c>
      <c r="X898" t="str">
        <f t="shared" ref="X898:X961" si="617">IF(OR($S898="",$V898="",$T898&gt;60,$T898=""),"",$S898*1000000+ROUND($V898*10,0))</f>
        <v/>
      </c>
      <c r="Y898" t="str">
        <f t="shared" ref="Y898:Y961" si="618">IF($W898="","",IFERROR(INDEX(IF($T898&lt;=60,imc05_l,imc519_l),MATCH($W898,IF($T898&lt;=60,imc05_k,imc519_k),1)),""))</f>
        <v/>
      </c>
      <c r="Z898" t="str">
        <f t="shared" ref="Z898:Z961" si="619">IF($W898="","",IFERROR(INDEX(IF($T898&lt;=60,imc05_m,imc519_m),MATCH($W898,IF($T898&lt;=60,imc05_k,imc519_k),1)),""))</f>
        <v/>
      </c>
      <c r="AA898" t="str">
        <f t="shared" ref="AA898:AA961" si="620">IF($W898="","",IFERROR(INDEX(IF($T898&lt;=60,imc05_s,imc519_s),MATCH($W898,IF($T898&lt;=60,imc05_k,imc519_k),1)),""))</f>
        <v/>
      </c>
      <c r="AB898" t="str">
        <f t="shared" ref="AB898:AB961" si="621">IF($Y898="","",IF($Y898=0,LN($J898/$Z898)/$AA898,((($J898/$Z898)^$Y898)-1)/($Y898*$AA898)))</f>
        <v/>
      </c>
      <c r="AC898" t="str">
        <f t="shared" ref="AC898:AC961" si="622">IF($Y898="","",IF($Y898=0,$Z898*EXP($AA898*2),$Z898*(1+$Y898*$AA898*2)^(1/$Y898)))</f>
        <v/>
      </c>
      <c r="AD898" t="str">
        <f t="shared" ref="AD898:AD961" si="623">IF($Y898="","",IF($Y898=0,$Z898*EXP($AA898*3),$Z898*(1+$Y898*$AA898*3)^(1/$Y898)))</f>
        <v/>
      </c>
      <c r="AE898" t="str">
        <f t="shared" ref="AE898:AE961" si="624">IF($Y898="","",IF($Y898=0,$Z898*EXP($AA898*-2),$Z898*(1+$Y898*$AA898*-2)^(1/$Y898)))</f>
        <v/>
      </c>
      <c r="AF898" t="str">
        <f t="shared" ref="AF898:AF961" si="625">IF($Y898="","",IF($Y898=0,$Z898*EXP($AA898*-3),$Z898*(1+$Y898*$AA898*-3)^(1/$Y898)))</f>
        <v/>
      </c>
      <c r="AG898" t="str">
        <f t="shared" ref="AG898:AG961" si="626">IF($W898="","",IFERROR(INDEX(IF($T898&lt;=60,est05_l,est519_l),MATCH($W898,IF($T898&lt;=60,est05_k,est519_k),1)),""))</f>
        <v/>
      </c>
      <c r="AH898" t="str">
        <f t="shared" ref="AH898:AH961" si="627">IF($W898="","",IFERROR(INDEX(IF($T898&lt;=60,est05_m,est519_m),MATCH($W898,IF($T898&lt;=60,est05_k,est519_k),1)),""))</f>
        <v/>
      </c>
      <c r="AI898" t="str">
        <f t="shared" ref="AI898:AI961" si="628">IF($W898="","",IFERROR(INDEX(IF($T898&lt;=60,est05_s,est519_s),MATCH($W898,IF($T898&lt;=60,est05_k,est519_k),1)),""))</f>
        <v/>
      </c>
      <c r="AJ898" t="str">
        <f t="shared" ref="AJ898:AJ961" si="629">IF($W898="","",IFERROR(INDEX(IF($T898&lt;=60,peso05_l,peso510_l),MATCH($W898,IF($T898&lt;=60,peso05_k,peso510_k),1)),""))</f>
        <v/>
      </c>
      <c r="AK898" t="str">
        <f t="shared" ref="AK898:AK961" si="630">IF($W898="","",IFERROR(INDEX(IF($T898&lt;=60,peso05_m,peso510_m),MATCH($W898,IF($T898&lt;=60,peso05_k,peso510_k),1)),""))</f>
        <v/>
      </c>
      <c r="AL898" t="str">
        <f t="shared" ref="AL898:AL961" si="631">IF($W898="","",IFERROR(INDEX(IF($T898&lt;=60,peso05_s,peso510_s),MATCH($W898,IF($T898&lt;=60,peso05_k,peso510_k),1)),""))</f>
        <v/>
      </c>
      <c r="AM898" t="str">
        <f t="shared" ref="AM898:AM961" si="632">IF($AJ898="","",IF($AJ898=0,LN($F898/$AK898)/$AL898,((($F898/$AK898)^$AJ898)-1)/($AJ898*$AL898)))</f>
        <v/>
      </c>
      <c r="AN898" t="str">
        <f t="shared" ref="AN898:AN961" si="633">IF($AJ898="","",IF($AJ898=0,$AK898*EXP($AL898*2),$AK898*(1+$AJ898*$AL898*2)^(1/$AJ898)))</f>
        <v/>
      </c>
      <c r="AO898" t="str">
        <f t="shared" ref="AO898:AO961" si="634">IF($AJ898="","",IF($AJ898=0,$AK898*EXP($AL898*3),$AK898*(1+$AJ898*$AL898*3)^(1/$AJ898)))</f>
        <v/>
      </c>
      <c r="AP898" t="str">
        <f t="shared" ref="AP898:AP961" si="635">IF($AJ898="","",IF($AJ898=0,$AK898*EXP($AL898*-2),$AK898*(1+$AJ898*$AL898*-2)^(1/$AJ898)))</f>
        <v/>
      </c>
      <c r="AQ898" t="str">
        <f t="shared" ref="AQ898:AQ961" si="636">IF($AJ898="","",IF($AJ898=0,$AK898*EXP($AL898*-3),$AK898*(1+$AJ898*$AL898*-3)^(1/$AJ898)))</f>
        <v/>
      </c>
      <c r="AR898" t="str">
        <f t="shared" ref="AR898:AR961" si="637">IF(OR($X898="",$T898&gt;60),"",IFERROR(INDEX(IF($T898&lt;24,pcomp_l,palt_l),MATCH($X898,IF($T898&lt;24,pcomp_k,palt_k),1)),""))</f>
        <v/>
      </c>
      <c r="AS898" t="str">
        <f t="shared" ref="AS898:AS961" si="638">IF(OR($X898="",$T898&gt;60),"",IFERROR(INDEX(IF($T898&lt;24,pcomp_m,palt_m),MATCH($X898,IF($T898&lt;24,pcomp_k,palt_k),1)),""))</f>
        <v/>
      </c>
      <c r="AT898" t="str">
        <f t="shared" ref="AT898:AT961" si="639">IF(OR($X898="",$T898&gt;60),"",IFERROR(INDEX(IF($T898&lt;24,pcomp_s,palt_s),MATCH($X898,IF($T898&lt;24,pcomp_k,palt_k),1)),""))</f>
        <v/>
      </c>
      <c r="AU898" t="str">
        <f t="shared" ref="AU898:AU961" si="640">IF($AR898="","",IF($AR898=0,LN($F898/$AS898)/$AT898,((($F898/$AS898)^$AR898)-1)/($AR898*$AT898)))</f>
        <v/>
      </c>
      <c r="AV898" t="str">
        <f t="shared" ref="AV898:AV961" si="641">IF($AR898="","",IF($AR898=0,$AS898*EXP($AT898*2),$AS898*(1+$AR898*$AT898*2)^(1/$AR898)))</f>
        <v/>
      </c>
      <c r="AW898" t="str">
        <f t="shared" ref="AW898:AW961" si="642">IF($AR898="","",IF($AR898=0,$AS898*EXP($AT898*3),$AS898*(1+$AR898*$AT898*3)^(1/$AR898)))</f>
        <v/>
      </c>
      <c r="AX898" t="str">
        <f t="shared" ref="AX898:AX961" si="643">IF($AR898="","",IF($AR898=0,$AS898*EXP($AT898*-2),$AS898*(1+$AR898*$AT898*-2)^(1/$AR898)))</f>
        <v/>
      </c>
      <c r="AY898" t="str">
        <f t="shared" ref="AY898:AY961" si="644">IF($AR898="","",IF($AR898=0,$AS898*EXP($AT898*-3),$AS898*(1+$AR898*$AT898*-3)^(1/$AR898)))</f>
        <v/>
      </c>
      <c r="AZ898" t="str">
        <f>IF(OR($A898="",$A898&lt;&gt;Ficha!$C$4),"",COUNTIF($A$2:$A898,Ficha!$C$4))</f>
        <v/>
      </c>
    </row>
    <row r="899" spans="1:52">
      <c r="A899" s="7" t="str">
        <f>IF(INDEX(Banco!$A:$A,ROW())="","",INDEX(Banco!$A:$A,ROW()))</f>
        <v/>
      </c>
      <c r="B899" s="7" t="str">
        <f>IF(INDEX(Banco!$B:$B,ROW())="","",INDEX(Banco!$B:$B,ROW()))</f>
        <v/>
      </c>
      <c r="C899" s="7" t="str">
        <f>IF(INDEX(Banco!$C:$C,ROW())="","",INDEX(Banco!$C:$C,ROW()))</f>
        <v/>
      </c>
      <c r="D899" s="8" t="str">
        <f>IF(INDEX(Banco!$D:$D,ROW())="","",INDEX(Banco!$D:$D,ROW()))</f>
        <v/>
      </c>
      <c r="E899" s="8" t="str">
        <f>IF(INDEX(Banco!$E:$E,ROW())="","",INDEX(Banco!$E:$E,ROW()))</f>
        <v/>
      </c>
      <c r="F899" s="9" t="str">
        <f>IF(INDEX(Banco!$F:$F,ROW())="","",INDEX(Banco!$F:$F,ROW()))</f>
        <v/>
      </c>
      <c r="G899" s="9" t="str">
        <f>IF(INDEX(Banco!$G:$G,ROW())="","",INDEX(Banco!$G:$G,ROW()))</f>
        <v/>
      </c>
      <c r="H899" s="7" t="str">
        <f>IF(INDEX(Banco!$H:$H,ROW())="","",INDEX(Banco!$H:$H,ROW()))</f>
        <v/>
      </c>
      <c r="I899" t="str">
        <f t="shared" si="602"/>
        <v/>
      </c>
      <c r="J899" s="10" t="str">
        <f t="shared" si="603"/>
        <v/>
      </c>
      <c r="K899" s="11" t="str">
        <f t="shared" si="604"/>
        <v>—</v>
      </c>
      <c r="L899" t="str">
        <f t="shared" si="605"/>
        <v/>
      </c>
      <c r="M899" s="11" t="str">
        <f t="shared" si="606"/>
        <v>—</v>
      </c>
      <c r="N899" t="str">
        <f t="shared" si="607"/>
        <v/>
      </c>
      <c r="O899" s="11" t="str">
        <f t="shared" si="608"/>
        <v>—</v>
      </c>
      <c r="P899" t="str">
        <f t="shared" si="609"/>
        <v/>
      </c>
      <c r="Q899" s="11" t="str">
        <f t="shared" si="610"/>
        <v>—</v>
      </c>
      <c r="R899" t="str">
        <f t="shared" si="611"/>
        <v/>
      </c>
      <c r="S899" t="str">
        <f t="shared" si="612"/>
        <v/>
      </c>
      <c r="T899" t="str">
        <f t="shared" si="613"/>
        <v/>
      </c>
      <c r="U899" t="str">
        <f t="shared" si="614"/>
        <v/>
      </c>
      <c r="V899" t="str">
        <f t="shared" si="615"/>
        <v/>
      </c>
      <c r="W899" t="str">
        <f t="shared" si="616"/>
        <v/>
      </c>
      <c r="X899" t="str">
        <f t="shared" si="617"/>
        <v/>
      </c>
      <c r="Y899" t="str">
        <f t="shared" si="618"/>
        <v/>
      </c>
      <c r="Z899" t="str">
        <f t="shared" si="619"/>
        <v/>
      </c>
      <c r="AA899" t="str">
        <f t="shared" si="620"/>
        <v/>
      </c>
      <c r="AB899" t="str">
        <f t="shared" si="621"/>
        <v/>
      </c>
      <c r="AC899" t="str">
        <f t="shared" si="622"/>
        <v/>
      </c>
      <c r="AD899" t="str">
        <f t="shared" si="623"/>
        <v/>
      </c>
      <c r="AE899" t="str">
        <f t="shared" si="624"/>
        <v/>
      </c>
      <c r="AF899" t="str">
        <f t="shared" si="625"/>
        <v/>
      </c>
      <c r="AG899" t="str">
        <f t="shared" si="626"/>
        <v/>
      </c>
      <c r="AH899" t="str">
        <f t="shared" si="627"/>
        <v/>
      </c>
      <c r="AI899" t="str">
        <f t="shared" si="628"/>
        <v/>
      </c>
      <c r="AJ899" t="str">
        <f t="shared" si="629"/>
        <v/>
      </c>
      <c r="AK899" t="str">
        <f t="shared" si="630"/>
        <v/>
      </c>
      <c r="AL899" t="str">
        <f t="shared" si="631"/>
        <v/>
      </c>
      <c r="AM899" t="str">
        <f t="shared" si="632"/>
        <v/>
      </c>
      <c r="AN899" t="str">
        <f t="shared" si="633"/>
        <v/>
      </c>
      <c r="AO899" t="str">
        <f t="shared" si="634"/>
        <v/>
      </c>
      <c r="AP899" t="str">
        <f t="shared" si="635"/>
        <v/>
      </c>
      <c r="AQ899" t="str">
        <f t="shared" si="636"/>
        <v/>
      </c>
      <c r="AR899" t="str">
        <f t="shared" si="637"/>
        <v/>
      </c>
      <c r="AS899" t="str">
        <f t="shared" si="638"/>
        <v/>
      </c>
      <c r="AT899" t="str">
        <f t="shared" si="639"/>
        <v/>
      </c>
      <c r="AU899" t="str">
        <f t="shared" si="640"/>
        <v/>
      </c>
      <c r="AV899" t="str">
        <f t="shared" si="641"/>
        <v/>
      </c>
      <c r="AW899" t="str">
        <f t="shared" si="642"/>
        <v/>
      </c>
      <c r="AX899" t="str">
        <f t="shared" si="643"/>
        <v/>
      </c>
      <c r="AY899" t="str">
        <f t="shared" si="644"/>
        <v/>
      </c>
      <c r="AZ899" t="str">
        <f>IF(OR($A899="",$A899&lt;&gt;Ficha!$C$4),"",COUNTIF($A$2:$A899,Ficha!$C$4))</f>
        <v/>
      </c>
    </row>
    <row r="900" spans="1:52">
      <c r="A900" s="7" t="str">
        <f>IF(INDEX(Banco!$A:$A,ROW())="","",INDEX(Banco!$A:$A,ROW()))</f>
        <v/>
      </c>
      <c r="B900" s="7" t="str">
        <f>IF(INDEX(Banco!$B:$B,ROW())="","",INDEX(Banco!$B:$B,ROW()))</f>
        <v/>
      </c>
      <c r="C900" s="7" t="str">
        <f>IF(INDEX(Banco!$C:$C,ROW())="","",INDEX(Banco!$C:$C,ROW()))</f>
        <v/>
      </c>
      <c r="D900" s="8" t="str">
        <f>IF(INDEX(Banco!$D:$D,ROW())="","",INDEX(Banco!$D:$D,ROW()))</f>
        <v/>
      </c>
      <c r="E900" s="8" t="str">
        <f>IF(INDEX(Banco!$E:$E,ROW())="","",INDEX(Banco!$E:$E,ROW()))</f>
        <v/>
      </c>
      <c r="F900" s="9" t="str">
        <f>IF(INDEX(Banco!$F:$F,ROW())="","",INDEX(Banco!$F:$F,ROW()))</f>
        <v/>
      </c>
      <c r="G900" s="9" t="str">
        <f>IF(INDEX(Banco!$G:$G,ROW())="","",INDEX(Banco!$G:$G,ROW()))</f>
        <v/>
      </c>
      <c r="H900" s="7" t="str">
        <f>IF(INDEX(Banco!$H:$H,ROW())="","",INDEX(Banco!$H:$H,ROW()))</f>
        <v/>
      </c>
      <c r="I900" t="str">
        <f t="shared" si="602"/>
        <v/>
      </c>
      <c r="J900" s="10" t="str">
        <f t="shared" si="603"/>
        <v/>
      </c>
      <c r="K900" s="11" t="str">
        <f t="shared" si="604"/>
        <v>—</v>
      </c>
      <c r="L900" t="str">
        <f t="shared" si="605"/>
        <v/>
      </c>
      <c r="M900" s="11" t="str">
        <f t="shared" si="606"/>
        <v>—</v>
      </c>
      <c r="N900" t="str">
        <f t="shared" si="607"/>
        <v/>
      </c>
      <c r="O900" s="11" t="str">
        <f t="shared" si="608"/>
        <v>—</v>
      </c>
      <c r="P900" t="str">
        <f t="shared" si="609"/>
        <v/>
      </c>
      <c r="Q900" s="11" t="str">
        <f t="shared" si="610"/>
        <v>—</v>
      </c>
      <c r="R900" t="str">
        <f t="shared" si="611"/>
        <v/>
      </c>
      <c r="S900" t="str">
        <f t="shared" si="612"/>
        <v/>
      </c>
      <c r="T900" t="str">
        <f t="shared" si="613"/>
        <v/>
      </c>
      <c r="U900" t="str">
        <f t="shared" si="614"/>
        <v/>
      </c>
      <c r="V900" t="str">
        <f t="shared" si="615"/>
        <v/>
      </c>
      <c r="W900" t="str">
        <f t="shared" si="616"/>
        <v/>
      </c>
      <c r="X900" t="str">
        <f t="shared" si="617"/>
        <v/>
      </c>
      <c r="Y900" t="str">
        <f t="shared" si="618"/>
        <v/>
      </c>
      <c r="Z900" t="str">
        <f t="shared" si="619"/>
        <v/>
      </c>
      <c r="AA900" t="str">
        <f t="shared" si="620"/>
        <v/>
      </c>
      <c r="AB900" t="str">
        <f t="shared" si="621"/>
        <v/>
      </c>
      <c r="AC900" t="str">
        <f t="shared" si="622"/>
        <v/>
      </c>
      <c r="AD900" t="str">
        <f t="shared" si="623"/>
        <v/>
      </c>
      <c r="AE900" t="str">
        <f t="shared" si="624"/>
        <v/>
      </c>
      <c r="AF900" t="str">
        <f t="shared" si="625"/>
        <v/>
      </c>
      <c r="AG900" t="str">
        <f t="shared" si="626"/>
        <v/>
      </c>
      <c r="AH900" t="str">
        <f t="shared" si="627"/>
        <v/>
      </c>
      <c r="AI900" t="str">
        <f t="shared" si="628"/>
        <v/>
      </c>
      <c r="AJ900" t="str">
        <f t="shared" si="629"/>
        <v/>
      </c>
      <c r="AK900" t="str">
        <f t="shared" si="630"/>
        <v/>
      </c>
      <c r="AL900" t="str">
        <f t="shared" si="631"/>
        <v/>
      </c>
      <c r="AM900" t="str">
        <f t="shared" si="632"/>
        <v/>
      </c>
      <c r="AN900" t="str">
        <f t="shared" si="633"/>
        <v/>
      </c>
      <c r="AO900" t="str">
        <f t="shared" si="634"/>
        <v/>
      </c>
      <c r="AP900" t="str">
        <f t="shared" si="635"/>
        <v/>
      </c>
      <c r="AQ900" t="str">
        <f t="shared" si="636"/>
        <v/>
      </c>
      <c r="AR900" t="str">
        <f t="shared" si="637"/>
        <v/>
      </c>
      <c r="AS900" t="str">
        <f t="shared" si="638"/>
        <v/>
      </c>
      <c r="AT900" t="str">
        <f t="shared" si="639"/>
        <v/>
      </c>
      <c r="AU900" t="str">
        <f t="shared" si="640"/>
        <v/>
      </c>
      <c r="AV900" t="str">
        <f t="shared" si="641"/>
        <v/>
      </c>
      <c r="AW900" t="str">
        <f t="shared" si="642"/>
        <v/>
      </c>
      <c r="AX900" t="str">
        <f t="shared" si="643"/>
        <v/>
      </c>
      <c r="AY900" t="str">
        <f t="shared" si="644"/>
        <v/>
      </c>
      <c r="AZ900" t="str">
        <f>IF(OR($A900="",$A900&lt;&gt;Ficha!$C$4),"",COUNTIF($A$2:$A900,Ficha!$C$4))</f>
        <v/>
      </c>
    </row>
    <row r="901" spans="1:52">
      <c r="A901" s="7" t="str">
        <f>IF(INDEX(Banco!$A:$A,ROW())="","",INDEX(Banco!$A:$A,ROW()))</f>
        <v/>
      </c>
      <c r="B901" s="7" t="str">
        <f>IF(INDEX(Banco!$B:$B,ROW())="","",INDEX(Banco!$B:$B,ROW()))</f>
        <v/>
      </c>
      <c r="C901" s="7" t="str">
        <f>IF(INDEX(Banco!$C:$C,ROW())="","",INDEX(Banco!$C:$C,ROW()))</f>
        <v/>
      </c>
      <c r="D901" s="8" t="str">
        <f>IF(INDEX(Banco!$D:$D,ROW())="","",INDEX(Banco!$D:$D,ROW()))</f>
        <v/>
      </c>
      <c r="E901" s="8" t="str">
        <f>IF(INDEX(Banco!$E:$E,ROW())="","",INDEX(Banco!$E:$E,ROW()))</f>
        <v/>
      </c>
      <c r="F901" s="9" t="str">
        <f>IF(INDEX(Banco!$F:$F,ROW())="","",INDEX(Banco!$F:$F,ROW()))</f>
        <v/>
      </c>
      <c r="G901" s="9" t="str">
        <f>IF(INDEX(Banco!$G:$G,ROW())="","",INDEX(Banco!$G:$G,ROW()))</f>
        <v/>
      </c>
      <c r="H901" s="7" t="str">
        <f>IF(INDEX(Banco!$H:$H,ROW())="","",INDEX(Banco!$H:$H,ROW()))</f>
        <v/>
      </c>
      <c r="I901" t="str">
        <f t="shared" si="602"/>
        <v/>
      </c>
      <c r="J901" s="10" t="str">
        <f t="shared" si="603"/>
        <v/>
      </c>
      <c r="K901" s="11" t="str">
        <f t="shared" si="604"/>
        <v>—</v>
      </c>
      <c r="L901" t="str">
        <f t="shared" si="605"/>
        <v/>
      </c>
      <c r="M901" s="11" t="str">
        <f t="shared" si="606"/>
        <v>—</v>
      </c>
      <c r="N901" t="str">
        <f t="shared" si="607"/>
        <v/>
      </c>
      <c r="O901" s="11" t="str">
        <f t="shared" si="608"/>
        <v>—</v>
      </c>
      <c r="P901" t="str">
        <f t="shared" si="609"/>
        <v/>
      </c>
      <c r="Q901" s="11" t="str">
        <f t="shared" si="610"/>
        <v>—</v>
      </c>
      <c r="R901" t="str">
        <f t="shared" si="611"/>
        <v/>
      </c>
      <c r="S901" t="str">
        <f t="shared" si="612"/>
        <v/>
      </c>
      <c r="T901" t="str">
        <f t="shared" si="613"/>
        <v/>
      </c>
      <c r="U901" t="str">
        <f t="shared" si="614"/>
        <v/>
      </c>
      <c r="V901" t="str">
        <f t="shared" si="615"/>
        <v/>
      </c>
      <c r="W901" t="str">
        <f t="shared" si="616"/>
        <v/>
      </c>
      <c r="X901" t="str">
        <f t="shared" si="617"/>
        <v/>
      </c>
      <c r="Y901" t="str">
        <f t="shared" si="618"/>
        <v/>
      </c>
      <c r="Z901" t="str">
        <f t="shared" si="619"/>
        <v/>
      </c>
      <c r="AA901" t="str">
        <f t="shared" si="620"/>
        <v/>
      </c>
      <c r="AB901" t="str">
        <f t="shared" si="621"/>
        <v/>
      </c>
      <c r="AC901" t="str">
        <f t="shared" si="622"/>
        <v/>
      </c>
      <c r="AD901" t="str">
        <f t="shared" si="623"/>
        <v/>
      </c>
      <c r="AE901" t="str">
        <f t="shared" si="624"/>
        <v/>
      </c>
      <c r="AF901" t="str">
        <f t="shared" si="625"/>
        <v/>
      </c>
      <c r="AG901" t="str">
        <f t="shared" si="626"/>
        <v/>
      </c>
      <c r="AH901" t="str">
        <f t="shared" si="627"/>
        <v/>
      </c>
      <c r="AI901" t="str">
        <f t="shared" si="628"/>
        <v/>
      </c>
      <c r="AJ901" t="str">
        <f t="shared" si="629"/>
        <v/>
      </c>
      <c r="AK901" t="str">
        <f t="shared" si="630"/>
        <v/>
      </c>
      <c r="AL901" t="str">
        <f t="shared" si="631"/>
        <v/>
      </c>
      <c r="AM901" t="str">
        <f t="shared" si="632"/>
        <v/>
      </c>
      <c r="AN901" t="str">
        <f t="shared" si="633"/>
        <v/>
      </c>
      <c r="AO901" t="str">
        <f t="shared" si="634"/>
        <v/>
      </c>
      <c r="AP901" t="str">
        <f t="shared" si="635"/>
        <v/>
      </c>
      <c r="AQ901" t="str">
        <f t="shared" si="636"/>
        <v/>
      </c>
      <c r="AR901" t="str">
        <f t="shared" si="637"/>
        <v/>
      </c>
      <c r="AS901" t="str">
        <f t="shared" si="638"/>
        <v/>
      </c>
      <c r="AT901" t="str">
        <f t="shared" si="639"/>
        <v/>
      </c>
      <c r="AU901" t="str">
        <f t="shared" si="640"/>
        <v/>
      </c>
      <c r="AV901" t="str">
        <f t="shared" si="641"/>
        <v/>
      </c>
      <c r="AW901" t="str">
        <f t="shared" si="642"/>
        <v/>
      </c>
      <c r="AX901" t="str">
        <f t="shared" si="643"/>
        <v/>
      </c>
      <c r="AY901" t="str">
        <f t="shared" si="644"/>
        <v/>
      </c>
      <c r="AZ901" t="str">
        <f>IF(OR($A901="",$A901&lt;&gt;Ficha!$C$4),"",COUNTIF($A$2:$A901,Ficha!$C$4))</f>
        <v/>
      </c>
    </row>
    <row r="902" spans="1:52">
      <c r="A902" s="7" t="str">
        <f>IF(INDEX(Banco!$A:$A,ROW())="","",INDEX(Banco!$A:$A,ROW()))</f>
        <v/>
      </c>
      <c r="B902" s="7" t="str">
        <f>IF(INDEX(Banco!$B:$B,ROW())="","",INDEX(Banco!$B:$B,ROW()))</f>
        <v/>
      </c>
      <c r="C902" s="7" t="str">
        <f>IF(INDEX(Banco!$C:$C,ROW())="","",INDEX(Banco!$C:$C,ROW()))</f>
        <v/>
      </c>
      <c r="D902" s="8" t="str">
        <f>IF(INDEX(Banco!$D:$D,ROW())="","",INDEX(Banco!$D:$D,ROW()))</f>
        <v/>
      </c>
      <c r="E902" s="8" t="str">
        <f>IF(INDEX(Banco!$E:$E,ROW())="","",INDEX(Banco!$E:$E,ROW()))</f>
        <v/>
      </c>
      <c r="F902" s="9" t="str">
        <f>IF(INDEX(Banco!$F:$F,ROW())="","",INDEX(Banco!$F:$F,ROW()))</f>
        <v/>
      </c>
      <c r="G902" s="9" t="str">
        <f>IF(INDEX(Banco!$G:$G,ROW())="","",INDEX(Banco!$G:$G,ROW()))</f>
        <v/>
      </c>
      <c r="H902" s="7" t="str">
        <f>IF(INDEX(Banco!$H:$H,ROW())="","",INDEX(Banco!$H:$H,ROW()))</f>
        <v/>
      </c>
      <c r="I902" t="str">
        <f t="shared" si="602"/>
        <v/>
      </c>
      <c r="J902" s="10" t="str">
        <f t="shared" si="603"/>
        <v/>
      </c>
      <c r="K902" s="11" t="str">
        <f t="shared" si="604"/>
        <v>—</v>
      </c>
      <c r="L902" t="str">
        <f t="shared" si="605"/>
        <v/>
      </c>
      <c r="M902" s="11" t="str">
        <f t="shared" si="606"/>
        <v>—</v>
      </c>
      <c r="N902" t="str">
        <f t="shared" si="607"/>
        <v/>
      </c>
      <c r="O902" s="11" t="str">
        <f t="shared" si="608"/>
        <v>—</v>
      </c>
      <c r="P902" t="str">
        <f t="shared" si="609"/>
        <v/>
      </c>
      <c r="Q902" s="11" t="str">
        <f t="shared" si="610"/>
        <v>—</v>
      </c>
      <c r="R902" t="str">
        <f t="shared" si="611"/>
        <v/>
      </c>
      <c r="S902" t="str">
        <f t="shared" si="612"/>
        <v/>
      </c>
      <c r="T902" t="str">
        <f t="shared" si="613"/>
        <v/>
      </c>
      <c r="U902" t="str">
        <f t="shared" si="614"/>
        <v/>
      </c>
      <c r="V902" t="str">
        <f t="shared" si="615"/>
        <v/>
      </c>
      <c r="W902" t="str">
        <f t="shared" si="616"/>
        <v/>
      </c>
      <c r="X902" t="str">
        <f t="shared" si="617"/>
        <v/>
      </c>
      <c r="Y902" t="str">
        <f t="shared" si="618"/>
        <v/>
      </c>
      <c r="Z902" t="str">
        <f t="shared" si="619"/>
        <v/>
      </c>
      <c r="AA902" t="str">
        <f t="shared" si="620"/>
        <v/>
      </c>
      <c r="AB902" t="str">
        <f t="shared" si="621"/>
        <v/>
      </c>
      <c r="AC902" t="str">
        <f t="shared" si="622"/>
        <v/>
      </c>
      <c r="AD902" t="str">
        <f t="shared" si="623"/>
        <v/>
      </c>
      <c r="AE902" t="str">
        <f t="shared" si="624"/>
        <v/>
      </c>
      <c r="AF902" t="str">
        <f t="shared" si="625"/>
        <v/>
      </c>
      <c r="AG902" t="str">
        <f t="shared" si="626"/>
        <v/>
      </c>
      <c r="AH902" t="str">
        <f t="shared" si="627"/>
        <v/>
      </c>
      <c r="AI902" t="str">
        <f t="shared" si="628"/>
        <v/>
      </c>
      <c r="AJ902" t="str">
        <f t="shared" si="629"/>
        <v/>
      </c>
      <c r="AK902" t="str">
        <f t="shared" si="630"/>
        <v/>
      </c>
      <c r="AL902" t="str">
        <f t="shared" si="631"/>
        <v/>
      </c>
      <c r="AM902" t="str">
        <f t="shared" si="632"/>
        <v/>
      </c>
      <c r="AN902" t="str">
        <f t="shared" si="633"/>
        <v/>
      </c>
      <c r="AO902" t="str">
        <f t="shared" si="634"/>
        <v/>
      </c>
      <c r="AP902" t="str">
        <f t="shared" si="635"/>
        <v/>
      </c>
      <c r="AQ902" t="str">
        <f t="shared" si="636"/>
        <v/>
      </c>
      <c r="AR902" t="str">
        <f t="shared" si="637"/>
        <v/>
      </c>
      <c r="AS902" t="str">
        <f t="shared" si="638"/>
        <v/>
      </c>
      <c r="AT902" t="str">
        <f t="shared" si="639"/>
        <v/>
      </c>
      <c r="AU902" t="str">
        <f t="shared" si="640"/>
        <v/>
      </c>
      <c r="AV902" t="str">
        <f t="shared" si="641"/>
        <v/>
      </c>
      <c r="AW902" t="str">
        <f t="shared" si="642"/>
        <v/>
      </c>
      <c r="AX902" t="str">
        <f t="shared" si="643"/>
        <v/>
      </c>
      <c r="AY902" t="str">
        <f t="shared" si="644"/>
        <v/>
      </c>
      <c r="AZ902" t="str">
        <f>IF(OR($A902="",$A902&lt;&gt;Ficha!$C$4),"",COUNTIF($A$2:$A902,Ficha!$C$4))</f>
        <v/>
      </c>
    </row>
    <row r="903" spans="1:52">
      <c r="A903" s="7" t="str">
        <f>IF(INDEX(Banco!$A:$A,ROW())="","",INDEX(Banco!$A:$A,ROW()))</f>
        <v/>
      </c>
      <c r="B903" s="7" t="str">
        <f>IF(INDEX(Banco!$B:$B,ROW())="","",INDEX(Banco!$B:$B,ROW()))</f>
        <v/>
      </c>
      <c r="C903" s="7" t="str">
        <f>IF(INDEX(Banco!$C:$C,ROW())="","",INDEX(Banco!$C:$C,ROW()))</f>
        <v/>
      </c>
      <c r="D903" s="8" t="str">
        <f>IF(INDEX(Banco!$D:$D,ROW())="","",INDEX(Banco!$D:$D,ROW()))</f>
        <v/>
      </c>
      <c r="E903" s="8" t="str">
        <f>IF(INDEX(Banco!$E:$E,ROW())="","",INDEX(Banco!$E:$E,ROW()))</f>
        <v/>
      </c>
      <c r="F903" s="9" t="str">
        <f>IF(INDEX(Banco!$F:$F,ROW())="","",INDEX(Banco!$F:$F,ROW()))</f>
        <v/>
      </c>
      <c r="G903" s="9" t="str">
        <f>IF(INDEX(Banco!$G:$G,ROW())="","",INDEX(Banco!$G:$G,ROW()))</f>
        <v/>
      </c>
      <c r="H903" s="7" t="str">
        <f>IF(INDEX(Banco!$H:$H,ROW())="","",INDEX(Banco!$H:$H,ROW()))</f>
        <v/>
      </c>
      <c r="I903" t="str">
        <f t="shared" si="602"/>
        <v/>
      </c>
      <c r="J903" s="10" t="str">
        <f t="shared" si="603"/>
        <v/>
      </c>
      <c r="K903" s="11" t="str">
        <f t="shared" si="604"/>
        <v>—</v>
      </c>
      <c r="L903" t="str">
        <f t="shared" si="605"/>
        <v/>
      </c>
      <c r="M903" s="11" t="str">
        <f t="shared" si="606"/>
        <v>—</v>
      </c>
      <c r="N903" t="str">
        <f t="shared" si="607"/>
        <v/>
      </c>
      <c r="O903" s="11" t="str">
        <f t="shared" si="608"/>
        <v>—</v>
      </c>
      <c r="P903" t="str">
        <f t="shared" si="609"/>
        <v/>
      </c>
      <c r="Q903" s="11" t="str">
        <f t="shared" si="610"/>
        <v>—</v>
      </c>
      <c r="R903" t="str">
        <f t="shared" si="611"/>
        <v/>
      </c>
      <c r="S903" t="str">
        <f t="shared" si="612"/>
        <v/>
      </c>
      <c r="T903" t="str">
        <f t="shared" si="613"/>
        <v/>
      </c>
      <c r="U903" t="str">
        <f t="shared" si="614"/>
        <v/>
      </c>
      <c r="V903" t="str">
        <f t="shared" si="615"/>
        <v/>
      </c>
      <c r="W903" t="str">
        <f t="shared" si="616"/>
        <v/>
      </c>
      <c r="X903" t="str">
        <f t="shared" si="617"/>
        <v/>
      </c>
      <c r="Y903" t="str">
        <f t="shared" si="618"/>
        <v/>
      </c>
      <c r="Z903" t="str">
        <f t="shared" si="619"/>
        <v/>
      </c>
      <c r="AA903" t="str">
        <f t="shared" si="620"/>
        <v/>
      </c>
      <c r="AB903" t="str">
        <f t="shared" si="621"/>
        <v/>
      </c>
      <c r="AC903" t="str">
        <f t="shared" si="622"/>
        <v/>
      </c>
      <c r="AD903" t="str">
        <f t="shared" si="623"/>
        <v/>
      </c>
      <c r="AE903" t="str">
        <f t="shared" si="624"/>
        <v/>
      </c>
      <c r="AF903" t="str">
        <f t="shared" si="625"/>
        <v/>
      </c>
      <c r="AG903" t="str">
        <f t="shared" si="626"/>
        <v/>
      </c>
      <c r="AH903" t="str">
        <f t="shared" si="627"/>
        <v/>
      </c>
      <c r="AI903" t="str">
        <f t="shared" si="628"/>
        <v/>
      </c>
      <c r="AJ903" t="str">
        <f t="shared" si="629"/>
        <v/>
      </c>
      <c r="AK903" t="str">
        <f t="shared" si="630"/>
        <v/>
      </c>
      <c r="AL903" t="str">
        <f t="shared" si="631"/>
        <v/>
      </c>
      <c r="AM903" t="str">
        <f t="shared" si="632"/>
        <v/>
      </c>
      <c r="AN903" t="str">
        <f t="shared" si="633"/>
        <v/>
      </c>
      <c r="AO903" t="str">
        <f t="shared" si="634"/>
        <v/>
      </c>
      <c r="AP903" t="str">
        <f t="shared" si="635"/>
        <v/>
      </c>
      <c r="AQ903" t="str">
        <f t="shared" si="636"/>
        <v/>
      </c>
      <c r="AR903" t="str">
        <f t="shared" si="637"/>
        <v/>
      </c>
      <c r="AS903" t="str">
        <f t="shared" si="638"/>
        <v/>
      </c>
      <c r="AT903" t="str">
        <f t="shared" si="639"/>
        <v/>
      </c>
      <c r="AU903" t="str">
        <f t="shared" si="640"/>
        <v/>
      </c>
      <c r="AV903" t="str">
        <f t="shared" si="641"/>
        <v/>
      </c>
      <c r="AW903" t="str">
        <f t="shared" si="642"/>
        <v/>
      </c>
      <c r="AX903" t="str">
        <f t="shared" si="643"/>
        <v/>
      </c>
      <c r="AY903" t="str">
        <f t="shared" si="644"/>
        <v/>
      </c>
      <c r="AZ903" t="str">
        <f>IF(OR($A903="",$A903&lt;&gt;Ficha!$C$4),"",COUNTIF($A$2:$A903,Ficha!$C$4))</f>
        <v/>
      </c>
    </row>
    <row r="904" spans="1:52">
      <c r="A904" s="7" t="str">
        <f>IF(INDEX(Banco!$A:$A,ROW())="","",INDEX(Banco!$A:$A,ROW()))</f>
        <v/>
      </c>
      <c r="B904" s="7" t="str">
        <f>IF(INDEX(Banco!$B:$B,ROW())="","",INDEX(Banco!$B:$B,ROW()))</f>
        <v/>
      </c>
      <c r="C904" s="7" t="str">
        <f>IF(INDEX(Banco!$C:$C,ROW())="","",INDEX(Banco!$C:$C,ROW()))</f>
        <v/>
      </c>
      <c r="D904" s="8" t="str">
        <f>IF(INDEX(Banco!$D:$D,ROW())="","",INDEX(Banco!$D:$D,ROW()))</f>
        <v/>
      </c>
      <c r="E904" s="8" t="str">
        <f>IF(INDEX(Banco!$E:$E,ROW())="","",INDEX(Banco!$E:$E,ROW()))</f>
        <v/>
      </c>
      <c r="F904" s="9" t="str">
        <f>IF(INDEX(Banco!$F:$F,ROW())="","",INDEX(Banco!$F:$F,ROW()))</f>
        <v/>
      </c>
      <c r="G904" s="9" t="str">
        <f>IF(INDEX(Banco!$G:$G,ROW())="","",INDEX(Banco!$G:$G,ROW()))</f>
        <v/>
      </c>
      <c r="H904" s="7" t="str">
        <f>IF(INDEX(Banco!$H:$H,ROW())="","",INDEX(Banco!$H:$H,ROW()))</f>
        <v/>
      </c>
      <c r="I904" t="str">
        <f t="shared" si="602"/>
        <v/>
      </c>
      <c r="J904" s="10" t="str">
        <f t="shared" si="603"/>
        <v/>
      </c>
      <c r="K904" s="11" t="str">
        <f t="shared" si="604"/>
        <v>—</v>
      </c>
      <c r="L904" t="str">
        <f t="shared" si="605"/>
        <v/>
      </c>
      <c r="M904" s="11" t="str">
        <f t="shared" si="606"/>
        <v>—</v>
      </c>
      <c r="N904" t="str">
        <f t="shared" si="607"/>
        <v/>
      </c>
      <c r="O904" s="11" t="str">
        <f t="shared" si="608"/>
        <v>—</v>
      </c>
      <c r="P904" t="str">
        <f t="shared" si="609"/>
        <v/>
      </c>
      <c r="Q904" s="11" t="str">
        <f t="shared" si="610"/>
        <v>—</v>
      </c>
      <c r="R904" t="str">
        <f t="shared" si="611"/>
        <v/>
      </c>
      <c r="S904" t="str">
        <f t="shared" si="612"/>
        <v/>
      </c>
      <c r="T904" t="str">
        <f t="shared" si="613"/>
        <v/>
      </c>
      <c r="U904" t="str">
        <f t="shared" si="614"/>
        <v/>
      </c>
      <c r="V904" t="str">
        <f t="shared" si="615"/>
        <v/>
      </c>
      <c r="W904" t="str">
        <f t="shared" si="616"/>
        <v/>
      </c>
      <c r="X904" t="str">
        <f t="shared" si="617"/>
        <v/>
      </c>
      <c r="Y904" t="str">
        <f t="shared" si="618"/>
        <v/>
      </c>
      <c r="Z904" t="str">
        <f t="shared" si="619"/>
        <v/>
      </c>
      <c r="AA904" t="str">
        <f t="shared" si="620"/>
        <v/>
      </c>
      <c r="AB904" t="str">
        <f t="shared" si="621"/>
        <v/>
      </c>
      <c r="AC904" t="str">
        <f t="shared" si="622"/>
        <v/>
      </c>
      <c r="AD904" t="str">
        <f t="shared" si="623"/>
        <v/>
      </c>
      <c r="AE904" t="str">
        <f t="shared" si="624"/>
        <v/>
      </c>
      <c r="AF904" t="str">
        <f t="shared" si="625"/>
        <v/>
      </c>
      <c r="AG904" t="str">
        <f t="shared" si="626"/>
        <v/>
      </c>
      <c r="AH904" t="str">
        <f t="shared" si="627"/>
        <v/>
      </c>
      <c r="AI904" t="str">
        <f t="shared" si="628"/>
        <v/>
      </c>
      <c r="AJ904" t="str">
        <f t="shared" si="629"/>
        <v/>
      </c>
      <c r="AK904" t="str">
        <f t="shared" si="630"/>
        <v/>
      </c>
      <c r="AL904" t="str">
        <f t="shared" si="631"/>
        <v/>
      </c>
      <c r="AM904" t="str">
        <f t="shared" si="632"/>
        <v/>
      </c>
      <c r="AN904" t="str">
        <f t="shared" si="633"/>
        <v/>
      </c>
      <c r="AO904" t="str">
        <f t="shared" si="634"/>
        <v/>
      </c>
      <c r="AP904" t="str">
        <f t="shared" si="635"/>
        <v/>
      </c>
      <c r="AQ904" t="str">
        <f t="shared" si="636"/>
        <v/>
      </c>
      <c r="AR904" t="str">
        <f t="shared" si="637"/>
        <v/>
      </c>
      <c r="AS904" t="str">
        <f t="shared" si="638"/>
        <v/>
      </c>
      <c r="AT904" t="str">
        <f t="shared" si="639"/>
        <v/>
      </c>
      <c r="AU904" t="str">
        <f t="shared" si="640"/>
        <v/>
      </c>
      <c r="AV904" t="str">
        <f t="shared" si="641"/>
        <v/>
      </c>
      <c r="AW904" t="str">
        <f t="shared" si="642"/>
        <v/>
      </c>
      <c r="AX904" t="str">
        <f t="shared" si="643"/>
        <v/>
      </c>
      <c r="AY904" t="str">
        <f t="shared" si="644"/>
        <v/>
      </c>
      <c r="AZ904" t="str">
        <f>IF(OR($A904="",$A904&lt;&gt;Ficha!$C$4),"",COUNTIF($A$2:$A904,Ficha!$C$4))</f>
        <v/>
      </c>
    </row>
    <row r="905" spans="1:52">
      <c r="A905" s="7" t="str">
        <f>IF(INDEX(Banco!$A:$A,ROW())="","",INDEX(Banco!$A:$A,ROW()))</f>
        <v/>
      </c>
      <c r="B905" s="7" t="str">
        <f>IF(INDEX(Banco!$B:$B,ROW())="","",INDEX(Banco!$B:$B,ROW()))</f>
        <v/>
      </c>
      <c r="C905" s="7" t="str">
        <f>IF(INDEX(Banco!$C:$C,ROW())="","",INDEX(Banco!$C:$C,ROW()))</f>
        <v/>
      </c>
      <c r="D905" s="8" t="str">
        <f>IF(INDEX(Banco!$D:$D,ROW())="","",INDEX(Banco!$D:$D,ROW()))</f>
        <v/>
      </c>
      <c r="E905" s="8" t="str">
        <f>IF(INDEX(Banco!$E:$E,ROW())="","",INDEX(Banco!$E:$E,ROW()))</f>
        <v/>
      </c>
      <c r="F905" s="9" t="str">
        <f>IF(INDEX(Banco!$F:$F,ROW())="","",INDEX(Banco!$F:$F,ROW()))</f>
        <v/>
      </c>
      <c r="G905" s="9" t="str">
        <f>IF(INDEX(Banco!$G:$G,ROW())="","",INDEX(Banco!$G:$G,ROW()))</f>
        <v/>
      </c>
      <c r="H905" s="7" t="str">
        <f>IF(INDEX(Banco!$H:$H,ROW())="","",INDEX(Banco!$H:$H,ROW()))</f>
        <v/>
      </c>
      <c r="I905" t="str">
        <f t="shared" si="602"/>
        <v/>
      </c>
      <c r="J905" s="10" t="str">
        <f t="shared" si="603"/>
        <v/>
      </c>
      <c r="K905" s="11" t="str">
        <f t="shared" si="604"/>
        <v>—</v>
      </c>
      <c r="L905" t="str">
        <f t="shared" si="605"/>
        <v/>
      </c>
      <c r="M905" s="11" t="str">
        <f t="shared" si="606"/>
        <v>—</v>
      </c>
      <c r="N905" t="str">
        <f t="shared" si="607"/>
        <v/>
      </c>
      <c r="O905" s="11" t="str">
        <f t="shared" si="608"/>
        <v>—</v>
      </c>
      <c r="P905" t="str">
        <f t="shared" si="609"/>
        <v/>
      </c>
      <c r="Q905" s="11" t="str">
        <f t="shared" si="610"/>
        <v>—</v>
      </c>
      <c r="R905" t="str">
        <f t="shared" si="611"/>
        <v/>
      </c>
      <c r="S905" t="str">
        <f t="shared" si="612"/>
        <v/>
      </c>
      <c r="T905" t="str">
        <f t="shared" si="613"/>
        <v/>
      </c>
      <c r="U905" t="str">
        <f t="shared" si="614"/>
        <v/>
      </c>
      <c r="V905" t="str">
        <f t="shared" si="615"/>
        <v/>
      </c>
      <c r="W905" t="str">
        <f t="shared" si="616"/>
        <v/>
      </c>
      <c r="X905" t="str">
        <f t="shared" si="617"/>
        <v/>
      </c>
      <c r="Y905" t="str">
        <f t="shared" si="618"/>
        <v/>
      </c>
      <c r="Z905" t="str">
        <f t="shared" si="619"/>
        <v/>
      </c>
      <c r="AA905" t="str">
        <f t="shared" si="620"/>
        <v/>
      </c>
      <c r="AB905" t="str">
        <f t="shared" si="621"/>
        <v/>
      </c>
      <c r="AC905" t="str">
        <f t="shared" si="622"/>
        <v/>
      </c>
      <c r="AD905" t="str">
        <f t="shared" si="623"/>
        <v/>
      </c>
      <c r="AE905" t="str">
        <f t="shared" si="624"/>
        <v/>
      </c>
      <c r="AF905" t="str">
        <f t="shared" si="625"/>
        <v/>
      </c>
      <c r="AG905" t="str">
        <f t="shared" si="626"/>
        <v/>
      </c>
      <c r="AH905" t="str">
        <f t="shared" si="627"/>
        <v/>
      </c>
      <c r="AI905" t="str">
        <f t="shared" si="628"/>
        <v/>
      </c>
      <c r="AJ905" t="str">
        <f t="shared" si="629"/>
        <v/>
      </c>
      <c r="AK905" t="str">
        <f t="shared" si="630"/>
        <v/>
      </c>
      <c r="AL905" t="str">
        <f t="shared" si="631"/>
        <v/>
      </c>
      <c r="AM905" t="str">
        <f t="shared" si="632"/>
        <v/>
      </c>
      <c r="AN905" t="str">
        <f t="shared" si="633"/>
        <v/>
      </c>
      <c r="AO905" t="str">
        <f t="shared" si="634"/>
        <v/>
      </c>
      <c r="AP905" t="str">
        <f t="shared" si="635"/>
        <v/>
      </c>
      <c r="AQ905" t="str">
        <f t="shared" si="636"/>
        <v/>
      </c>
      <c r="AR905" t="str">
        <f t="shared" si="637"/>
        <v/>
      </c>
      <c r="AS905" t="str">
        <f t="shared" si="638"/>
        <v/>
      </c>
      <c r="AT905" t="str">
        <f t="shared" si="639"/>
        <v/>
      </c>
      <c r="AU905" t="str">
        <f t="shared" si="640"/>
        <v/>
      </c>
      <c r="AV905" t="str">
        <f t="shared" si="641"/>
        <v/>
      </c>
      <c r="AW905" t="str">
        <f t="shared" si="642"/>
        <v/>
      </c>
      <c r="AX905" t="str">
        <f t="shared" si="643"/>
        <v/>
      </c>
      <c r="AY905" t="str">
        <f t="shared" si="644"/>
        <v/>
      </c>
      <c r="AZ905" t="str">
        <f>IF(OR($A905="",$A905&lt;&gt;Ficha!$C$4),"",COUNTIF($A$2:$A905,Ficha!$C$4))</f>
        <v/>
      </c>
    </row>
    <row r="906" spans="1:52">
      <c r="A906" s="7" t="str">
        <f>IF(INDEX(Banco!$A:$A,ROW())="","",INDEX(Banco!$A:$A,ROW()))</f>
        <v/>
      </c>
      <c r="B906" s="7" t="str">
        <f>IF(INDEX(Banco!$B:$B,ROW())="","",INDEX(Banco!$B:$B,ROW()))</f>
        <v/>
      </c>
      <c r="C906" s="7" t="str">
        <f>IF(INDEX(Banco!$C:$C,ROW())="","",INDEX(Banco!$C:$C,ROW()))</f>
        <v/>
      </c>
      <c r="D906" s="8" t="str">
        <f>IF(INDEX(Banco!$D:$D,ROW())="","",INDEX(Banco!$D:$D,ROW()))</f>
        <v/>
      </c>
      <c r="E906" s="8" t="str">
        <f>IF(INDEX(Banco!$E:$E,ROW())="","",INDEX(Banco!$E:$E,ROW()))</f>
        <v/>
      </c>
      <c r="F906" s="9" t="str">
        <f>IF(INDEX(Banco!$F:$F,ROW())="","",INDEX(Banco!$F:$F,ROW()))</f>
        <v/>
      </c>
      <c r="G906" s="9" t="str">
        <f>IF(INDEX(Banco!$G:$G,ROW())="","",INDEX(Banco!$G:$G,ROW()))</f>
        <v/>
      </c>
      <c r="H906" s="7" t="str">
        <f>IF(INDEX(Banco!$H:$H,ROW())="","",INDEX(Banco!$H:$H,ROW()))</f>
        <v/>
      </c>
      <c r="I906" t="str">
        <f t="shared" si="602"/>
        <v/>
      </c>
      <c r="J906" s="10" t="str">
        <f t="shared" si="603"/>
        <v/>
      </c>
      <c r="K906" s="11" t="str">
        <f t="shared" si="604"/>
        <v>—</v>
      </c>
      <c r="L906" t="str">
        <f t="shared" si="605"/>
        <v/>
      </c>
      <c r="M906" s="11" t="str">
        <f t="shared" si="606"/>
        <v>—</v>
      </c>
      <c r="N906" t="str">
        <f t="shared" si="607"/>
        <v/>
      </c>
      <c r="O906" s="11" t="str">
        <f t="shared" si="608"/>
        <v>—</v>
      </c>
      <c r="P906" t="str">
        <f t="shared" si="609"/>
        <v/>
      </c>
      <c r="Q906" s="11" t="str">
        <f t="shared" si="610"/>
        <v>—</v>
      </c>
      <c r="R906" t="str">
        <f t="shared" si="611"/>
        <v/>
      </c>
      <c r="S906" t="str">
        <f t="shared" si="612"/>
        <v/>
      </c>
      <c r="T906" t="str">
        <f t="shared" si="613"/>
        <v/>
      </c>
      <c r="U906" t="str">
        <f t="shared" si="614"/>
        <v/>
      </c>
      <c r="V906" t="str">
        <f t="shared" si="615"/>
        <v/>
      </c>
      <c r="W906" t="str">
        <f t="shared" si="616"/>
        <v/>
      </c>
      <c r="X906" t="str">
        <f t="shared" si="617"/>
        <v/>
      </c>
      <c r="Y906" t="str">
        <f t="shared" si="618"/>
        <v/>
      </c>
      <c r="Z906" t="str">
        <f t="shared" si="619"/>
        <v/>
      </c>
      <c r="AA906" t="str">
        <f t="shared" si="620"/>
        <v/>
      </c>
      <c r="AB906" t="str">
        <f t="shared" si="621"/>
        <v/>
      </c>
      <c r="AC906" t="str">
        <f t="shared" si="622"/>
        <v/>
      </c>
      <c r="AD906" t="str">
        <f t="shared" si="623"/>
        <v/>
      </c>
      <c r="AE906" t="str">
        <f t="shared" si="624"/>
        <v/>
      </c>
      <c r="AF906" t="str">
        <f t="shared" si="625"/>
        <v/>
      </c>
      <c r="AG906" t="str">
        <f t="shared" si="626"/>
        <v/>
      </c>
      <c r="AH906" t="str">
        <f t="shared" si="627"/>
        <v/>
      </c>
      <c r="AI906" t="str">
        <f t="shared" si="628"/>
        <v/>
      </c>
      <c r="AJ906" t="str">
        <f t="shared" si="629"/>
        <v/>
      </c>
      <c r="AK906" t="str">
        <f t="shared" si="630"/>
        <v/>
      </c>
      <c r="AL906" t="str">
        <f t="shared" si="631"/>
        <v/>
      </c>
      <c r="AM906" t="str">
        <f t="shared" si="632"/>
        <v/>
      </c>
      <c r="AN906" t="str">
        <f t="shared" si="633"/>
        <v/>
      </c>
      <c r="AO906" t="str">
        <f t="shared" si="634"/>
        <v/>
      </c>
      <c r="AP906" t="str">
        <f t="shared" si="635"/>
        <v/>
      </c>
      <c r="AQ906" t="str">
        <f t="shared" si="636"/>
        <v/>
      </c>
      <c r="AR906" t="str">
        <f t="shared" si="637"/>
        <v/>
      </c>
      <c r="AS906" t="str">
        <f t="shared" si="638"/>
        <v/>
      </c>
      <c r="AT906" t="str">
        <f t="shared" si="639"/>
        <v/>
      </c>
      <c r="AU906" t="str">
        <f t="shared" si="640"/>
        <v/>
      </c>
      <c r="AV906" t="str">
        <f t="shared" si="641"/>
        <v/>
      </c>
      <c r="AW906" t="str">
        <f t="shared" si="642"/>
        <v/>
      </c>
      <c r="AX906" t="str">
        <f t="shared" si="643"/>
        <v/>
      </c>
      <c r="AY906" t="str">
        <f t="shared" si="644"/>
        <v/>
      </c>
      <c r="AZ906" t="str">
        <f>IF(OR($A906="",$A906&lt;&gt;Ficha!$C$4),"",COUNTIF($A$2:$A906,Ficha!$C$4))</f>
        <v/>
      </c>
    </row>
    <row r="907" spans="1:52">
      <c r="A907" s="7" t="str">
        <f>IF(INDEX(Banco!$A:$A,ROW())="","",INDEX(Banco!$A:$A,ROW()))</f>
        <v/>
      </c>
      <c r="B907" s="7" t="str">
        <f>IF(INDEX(Banco!$B:$B,ROW())="","",INDEX(Banco!$B:$B,ROW()))</f>
        <v/>
      </c>
      <c r="C907" s="7" t="str">
        <f>IF(INDEX(Banco!$C:$C,ROW())="","",INDEX(Banco!$C:$C,ROW()))</f>
        <v/>
      </c>
      <c r="D907" s="8" t="str">
        <f>IF(INDEX(Banco!$D:$D,ROW())="","",INDEX(Banco!$D:$D,ROW()))</f>
        <v/>
      </c>
      <c r="E907" s="8" t="str">
        <f>IF(INDEX(Banco!$E:$E,ROW())="","",INDEX(Banco!$E:$E,ROW()))</f>
        <v/>
      </c>
      <c r="F907" s="9" t="str">
        <f>IF(INDEX(Banco!$F:$F,ROW())="","",INDEX(Banco!$F:$F,ROW()))</f>
        <v/>
      </c>
      <c r="G907" s="9" t="str">
        <f>IF(INDEX(Banco!$G:$G,ROW())="","",INDEX(Banco!$G:$G,ROW()))</f>
        <v/>
      </c>
      <c r="H907" s="7" t="str">
        <f>IF(INDEX(Banco!$H:$H,ROW())="","",INDEX(Banco!$H:$H,ROW()))</f>
        <v/>
      </c>
      <c r="I907" t="str">
        <f t="shared" si="602"/>
        <v/>
      </c>
      <c r="J907" s="10" t="str">
        <f t="shared" si="603"/>
        <v/>
      </c>
      <c r="K907" s="11" t="str">
        <f t="shared" si="604"/>
        <v>—</v>
      </c>
      <c r="L907" t="str">
        <f t="shared" si="605"/>
        <v/>
      </c>
      <c r="M907" s="11" t="str">
        <f t="shared" si="606"/>
        <v>—</v>
      </c>
      <c r="N907" t="str">
        <f t="shared" si="607"/>
        <v/>
      </c>
      <c r="O907" s="11" t="str">
        <f t="shared" si="608"/>
        <v>—</v>
      </c>
      <c r="P907" t="str">
        <f t="shared" si="609"/>
        <v/>
      </c>
      <c r="Q907" s="11" t="str">
        <f t="shared" si="610"/>
        <v>—</v>
      </c>
      <c r="R907" t="str">
        <f t="shared" si="611"/>
        <v/>
      </c>
      <c r="S907" t="str">
        <f t="shared" si="612"/>
        <v/>
      </c>
      <c r="T907" t="str">
        <f t="shared" si="613"/>
        <v/>
      </c>
      <c r="U907" t="str">
        <f t="shared" si="614"/>
        <v/>
      </c>
      <c r="V907" t="str">
        <f t="shared" si="615"/>
        <v/>
      </c>
      <c r="W907" t="str">
        <f t="shared" si="616"/>
        <v/>
      </c>
      <c r="X907" t="str">
        <f t="shared" si="617"/>
        <v/>
      </c>
      <c r="Y907" t="str">
        <f t="shared" si="618"/>
        <v/>
      </c>
      <c r="Z907" t="str">
        <f t="shared" si="619"/>
        <v/>
      </c>
      <c r="AA907" t="str">
        <f t="shared" si="620"/>
        <v/>
      </c>
      <c r="AB907" t="str">
        <f t="shared" si="621"/>
        <v/>
      </c>
      <c r="AC907" t="str">
        <f t="shared" si="622"/>
        <v/>
      </c>
      <c r="AD907" t="str">
        <f t="shared" si="623"/>
        <v/>
      </c>
      <c r="AE907" t="str">
        <f t="shared" si="624"/>
        <v/>
      </c>
      <c r="AF907" t="str">
        <f t="shared" si="625"/>
        <v/>
      </c>
      <c r="AG907" t="str">
        <f t="shared" si="626"/>
        <v/>
      </c>
      <c r="AH907" t="str">
        <f t="shared" si="627"/>
        <v/>
      </c>
      <c r="AI907" t="str">
        <f t="shared" si="628"/>
        <v/>
      </c>
      <c r="AJ907" t="str">
        <f t="shared" si="629"/>
        <v/>
      </c>
      <c r="AK907" t="str">
        <f t="shared" si="630"/>
        <v/>
      </c>
      <c r="AL907" t="str">
        <f t="shared" si="631"/>
        <v/>
      </c>
      <c r="AM907" t="str">
        <f t="shared" si="632"/>
        <v/>
      </c>
      <c r="AN907" t="str">
        <f t="shared" si="633"/>
        <v/>
      </c>
      <c r="AO907" t="str">
        <f t="shared" si="634"/>
        <v/>
      </c>
      <c r="AP907" t="str">
        <f t="shared" si="635"/>
        <v/>
      </c>
      <c r="AQ907" t="str">
        <f t="shared" si="636"/>
        <v/>
      </c>
      <c r="AR907" t="str">
        <f t="shared" si="637"/>
        <v/>
      </c>
      <c r="AS907" t="str">
        <f t="shared" si="638"/>
        <v/>
      </c>
      <c r="AT907" t="str">
        <f t="shared" si="639"/>
        <v/>
      </c>
      <c r="AU907" t="str">
        <f t="shared" si="640"/>
        <v/>
      </c>
      <c r="AV907" t="str">
        <f t="shared" si="641"/>
        <v/>
      </c>
      <c r="AW907" t="str">
        <f t="shared" si="642"/>
        <v/>
      </c>
      <c r="AX907" t="str">
        <f t="shared" si="643"/>
        <v/>
      </c>
      <c r="AY907" t="str">
        <f t="shared" si="644"/>
        <v/>
      </c>
      <c r="AZ907" t="str">
        <f>IF(OR($A907="",$A907&lt;&gt;Ficha!$C$4),"",COUNTIF($A$2:$A907,Ficha!$C$4))</f>
        <v/>
      </c>
    </row>
    <row r="908" spans="1:52">
      <c r="A908" s="7" t="str">
        <f>IF(INDEX(Banco!$A:$A,ROW())="","",INDEX(Banco!$A:$A,ROW()))</f>
        <v/>
      </c>
      <c r="B908" s="7" t="str">
        <f>IF(INDEX(Banco!$B:$B,ROW())="","",INDEX(Banco!$B:$B,ROW()))</f>
        <v/>
      </c>
      <c r="C908" s="7" t="str">
        <f>IF(INDEX(Banco!$C:$C,ROW())="","",INDEX(Banco!$C:$C,ROW()))</f>
        <v/>
      </c>
      <c r="D908" s="8" t="str">
        <f>IF(INDEX(Banco!$D:$D,ROW())="","",INDEX(Banco!$D:$D,ROW()))</f>
        <v/>
      </c>
      <c r="E908" s="8" t="str">
        <f>IF(INDEX(Banco!$E:$E,ROW())="","",INDEX(Banco!$E:$E,ROW()))</f>
        <v/>
      </c>
      <c r="F908" s="9" t="str">
        <f>IF(INDEX(Banco!$F:$F,ROW())="","",INDEX(Banco!$F:$F,ROW()))</f>
        <v/>
      </c>
      <c r="G908" s="9" t="str">
        <f>IF(INDEX(Banco!$G:$G,ROW())="","",INDEX(Banco!$G:$G,ROW()))</f>
        <v/>
      </c>
      <c r="H908" s="7" t="str">
        <f>IF(INDEX(Banco!$H:$H,ROW())="","",INDEX(Banco!$H:$H,ROW()))</f>
        <v/>
      </c>
      <c r="I908" t="str">
        <f t="shared" si="602"/>
        <v/>
      </c>
      <c r="J908" s="10" t="str">
        <f t="shared" si="603"/>
        <v/>
      </c>
      <c r="K908" s="11" t="str">
        <f t="shared" si="604"/>
        <v>—</v>
      </c>
      <c r="L908" t="str">
        <f t="shared" si="605"/>
        <v/>
      </c>
      <c r="M908" s="11" t="str">
        <f t="shared" si="606"/>
        <v>—</v>
      </c>
      <c r="N908" t="str">
        <f t="shared" si="607"/>
        <v/>
      </c>
      <c r="O908" s="11" t="str">
        <f t="shared" si="608"/>
        <v>—</v>
      </c>
      <c r="P908" t="str">
        <f t="shared" si="609"/>
        <v/>
      </c>
      <c r="Q908" s="11" t="str">
        <f t="shared" si="610"/>
        <v>—</v>
      </c>
      <c r="R908" t="str">
        <f t="shared" si="611"/>
        <v/>
      </c>
      <c r="S908" t="str">
        <f t="shared" si="612"/>
        <v/>
      </c>
      <c r="T908" t="str">
        <f t="shared" si="613"/>
        <v/>
      </c>
      <c r="U908" t="str">
        <f t="shared" si="614"/>
        <v/>
      </c>
      <c r="V908" t="str">
        <f t="shared" si="615"/>
        <v/>
      </c>
      <c r="W908" t="str">
        <f t="shared" si="616"/>
        <v/>
      </c>
      <c r="X908" t="str">
        <f t="shared" si="617"/>
        <v/>
      </c>
      <c r="Y908" t="str">
        <f t="shared" si="618"/>
        <v/>
      </c>
      <c r="Z908" t="str">
        <f t="shared" si="619"/>
        <v/>
      </c>
      <c r="AA908" t="str">
        <f t="shared" si="620"/>
        <v/>
      </c>
      <c r="AB908" t="str">
        <f t="shared" si="621"/>
        <v/>
      </c>
      <c r="AC908" t="str">
        <f t="shared" si="622"/>
        <v/>
      </c>
      <c r="AD908" t="str">
        <f t="shared" si="623"/>
        <v/>
      </c>
      <c r="AE908" t="str">
        <f t="shared" si="624"/>
        <v/>
      </c>
      <c r="AF908" t="str">
        <f t="shared" si="625"/>
        <v/>
      </c>
      <c r="AG908" t="str">
        <f t="shared" si="626"/>
        <v/>
      </c>
      <c r="AH908" t="str">
        <f t="shared" si="627"/>
        <v/>
      </c>
      <c r="AI908" t="str">
        <f t="shared" si="628"/>
        <v/>
      </c>
      <c r="AJ908" t="str">
        <f t="shared" si="629"/>
        <v/>
      </c>
      <c r="AK908" t="str">
        <f t="shared" si="630"/>
        <v/>
      </c>
      <c r="AL908" t="str">
        <f t="shared" si="631"/>
        <v/>
      </c>
      <c r="AM908" t="str">
        <f t="shared" si="632"/>
        <v/>
      </c>
      <c r="AN908" t="str">
        <f t="shared" si="633"/>
        <v/>
      </c>
      <c r="AO908" t="str">
        <f t="shared" si="634"/>
        <v/>
      </c>
      <c r="AP908" t="str">
        <f t="shared" si="635"/>
        <v/>
      </c>
      <c r="AQ908" t="str">
        <f t="shared" si="636"/>
        <v/>
      </c>
      <c r="AR908" t="str">
        <f t="shared" si="637"/>
        <v/>
      </c>
      <c r="AS908" t="str">
        <f t="shared" si="638"/>
        <v/>
      </c>
      <c r="AT908" t="str">
        <f t="shared" si="639"/>
        <v/>
      </c>
      <c r="AU908" t="str">
        <f t="shared" si="640"/>
        <v/>
      </c>
      <c r="AV908" t="str">
        <f t="shared" si="641"/>
        <v/>
      </c>
      <c r="AW908" t="str">
        <f t="shared" si="642"/>
        <v/>
      </c>
      <c r="AX908" t="str">
        <f t="shared" si="643"/>
        <v/>
      </c>
      <c r="AY908" t="str">
        <f t="shared" si="644"/>
        <v/>
      </c>
      <c r="AZ908" t="str">
        <f>IF(OR($A908="",$A908&lt;&gt;Ficha!$C$4),"",COUNTIF($A$2:$A908,Ficha!$C$4))</f>
        <v/>
      </c>
    </row>
    <row r="909" spans="1:52">
      <c r="A909" s="7" t="str">
        <f>IF(INDEX(Banco!$A:$A,ROW())="","",INDEX(Banco!$A:$A,ROW()))</f>
        <v/>
      </c>
      <c r="B909" s="7" t="str">
        <f>IF(INDEX(Banco!$B:$B,ROW())="","",INDEX(Banco!$B:$B,ROW()))</f>
        <v/>
      </c>
      <c r="C909" s="7" t="str">
        <f>IF(INDEX(Banco!$C:$C,ROW())="","",INDEX(Banco!$C:$C,ROW()))</f>
        <v/>
      </c>
      <c r="D909" s="8" t="str">
        <f>IF(INDEX(Banco!$D:$D,ROW())="","",INDEX(Banco!$D:$D,ROW()))</f>
        <v/>
      </c>
      <c r="E909" s="8" t="str">
        <f>IF(INDEX(Banco!$E:$E,ROW())="","",INDEX(Banco!$E:$E,ROW()))</f>
        <v/>
      </c>
      <c r="F909" s="9" t="str">
        <f>IF(INDEX(Banco!$F:$F,ROW())="","",INDEX(Banco!$F:$F,ROW()))</f>
        <v/>
      </c>
      <c r="G909" s="9" t="str">
        <f>IF(INDEX(Banco!$G:$G,ROW())="","",INDEX(Banco!$G:$G,ROW()))</f>
        <v/>
      </c>
      <c r="H909" s="7" t="str">
        <f>IF(INDEX(Banco!$H:$H,ROW())="","",INDEX(Banco!$H:$H,ROW()))</f>
        <v/>
      </c>
      <c r="I909" t="str">
        <f t="shared" si="602"/>
        <v/>
      </c>
      <c r="J909" s="10" t="str">
        <f t="shared" si="603"/>
        <v/>
      </c>
      <c r="K909" s="11" t="str">
        <f t="shared" si="604"/>
        <v>—</v>
      </c>
      <c r="L909" t="str">
        <f t="shared" si="605"/>
        <v/>
      </c>
      <c r="M909" s="11" t="str">
        <f t="shared" si="606"/>
        <v>—</v>
      </c>
      <c r="N909" t="str">
        <f t="shared" si="607"/>
        <v/>
      </c>
      <c r="O909" s="11" t="str">
        <f t="shared" si="608"/>
        <v>—</v>
      </c>
      <c r="P909" t="str">
        <f t="shared" si="609"/>
        <v/>
      </c>
      <c r="Q909" s="11" t="str">
        <f t="shared" si="610"/>
        <v>—</v>
      </c>
      <c r="R909" t="str">
        <f t="shared" si="611"/>
        <v/>
      </c>
      <c r="S909" t="str">
        <f t="shared" si="612"/>
        <v/>
      </c>
      <c r="T909" t="str">
        <f t="shared" si="613"/>
        <v/>
      </c>
      <c r="U909" t="str">
        <f t="shared" si="614"/>
        <v/>
      </c>
      <c r="V909" t="str">
        <f t="shared" si="615"/>
        <v/>
      </c>
      <c r="W909" t="str">
        <f t="shared" si="616"/>
        <v/>
      </c>
      <c r="X909" t="str">
        <f t="shared" si="617"/>
        <v/>
      </c>
      <c r="Y909" t="str">
        <f t="shared" si="618"/>
        <v/>
      </c>
      <c r="Z909" t="str">
        <f t="shared" si="619"/>
        <v/>
      </c>
      <c r="AA909" t="str">
        <f t="shared" si="620"/>
        <v/>
      </c>
      <c r="AB909" t="str">
        <f t="shared" si="621"/>
        <v/>
      </c>
      <c r="AC909" t="str">
        <f t="shared" si="622"/>
        <v/>
      </c>
      <c r="AD909" t="str">
        <f t="shared" si="623"/>
        <v/>
      </c>
      <c r="AE909" t="str">
        <f t="shared" si="624"/>
        <v/>
      </c>
      <c r="AF909" t="str">
        <f t="shared" si="625"/>
        <v/>
      </c>
      <c r="AG909" t="str">
        <f t="shared" si="626"/>
        <v/>
      </c>
      <c r="AH909" t="str">
        <f t="shared" si="627"/>
        <v/>
      </c>
      <c r="AI909" t="str">
        <f t="shared" si="628"/>
        <v/>
      </c>
      <c r="AJ909" t="str">
        <f t="shared" si="629"/>
        <v/>
      </c>
      <c r="AK909" t="str">
        <f t="shared" si="630"/>
        <v/>
      </c>
      <c r="AL909" t="str">
        <f t="shared" si="631"/>
        <v/>
      </c>
      <c r="AM909" t="str">
        <f t="shared" si="632"/>
        <v/>
      </c>
      <c r="AN909" t="str">
        <f t="shared" si="633"/>
        <v/>
      </c>
      <c r="AO909" t="str">
        <f t="shared" si="634"/>
        <v/>
      </c>
      <c r="AP909" t="str">
        <f t="shared" si="635"/>
        <v/>
      </c>
      <c r="AQ909" t="str">
        <f t="shared" si="636"/>
        <v/>
      </c>
      <c r="AR909" t="str">
        <f t="shared" si="637"/>
        <v/>
      </c>
      <c r="AS909" t="str">
        <f t="shared" si="638"/>
        <v/>
      </c>
      <c r="AT909" t="str">
        <f t="shared" si="639"/>
        <v/>
      </c>
      <c r="AU909" t="str">
        <f t="shared" si="640"/>
        <v/>
      </c>
      <c r="AV909" t="str">
        <f t="shared" si="641"/>
        <v/>
      </c>
      <c r="AW909" t="str">
        <f t="shared" si="642"/>
        <v/>
      </c>
      <c r="AX909" t="str">
        <f t="shared" si="643"/>
        <v/>
      </c>
      <c r="AY909" t="str">
        <f t="shared" si="644"/>
        <v/>
      </c>
      <c r="AZ909" t="str">
        <f>IF(OR($A909="",$A909&lt;&gt;Ficha!$C$4),"",COUNTIF($A$2:$A909,Ficha!$C$4))</f>
        <v/>
      </c>
    </row>
    <row r="910" spans="1:52">
      <c r="A910" s="7" t="str">
        <f>IF(INDEX(Banco!$A:$A,ROW())="","",INDEX(Banco!$A:$A,ROW()))</f>
        <v/>
      </c>
      <c r="B910" s="7" t="str">
        <f>IF(INDEX(Banco!$B:$B,ROW())="","",INDEX(Banco!$B:$B,ROW()))</f>
        <v/>
      </c>
      <c r="C910" s="7" t="str">
        <f>IF(INDEX(Banco!$C:$C,ROW())="","",INDEX(Banco!$C:$C,ROW()))</f>
        <v/>
      </c>
      <c r="D910" s="8" t="str">
        <f>IF(INDEX(Banco!$D:$D,ROW())="","",INDEX(Banco!$D:$D,ROW()))</f>
        <v/>
      </c>
      <c r="E910" s="8" t="str">
        <f>IF(INDEX(Banco!$E:$E,ROW())="","",INDEX(Banco!$E:$E,ROW()))</f>
        <v/>
      </c>
      <c r="F910" s="9" t="str">
        <f>IF(INDEX(Banco!$F:$F,ROW())="","",INDEX(Banco!$F:$F,ROW()))</f>
        <v/>
      </c>
      <c r="G910" s="9" t="str">
        <f>IF(INDEX(Banco!$G:$G,ROW())="","",INDEX(Banco!$G:$G,ROW()))</f>
        <v/>
      </c>
      <c r="H910" s="7" t="str">
        <f>IF(INDEX(Banco!$H:$H,ROW())="","",INDEX(Banco!$H:$H,ROW()))</f>
        <v/>
      </c>
      <c r="I910" t="str">
        <f t="shared" si="602"/>
        <v/>
      </c>
      <c r="J910" s="10" t="str">
        <f t="shared" si="603"/>
        <v/>
      </c>
      <c r="K910" s="11" t="str">
        <f t="shared" si="604"/>
        <v>—</v>
      </c>
      <c r="L910" t="str">
        <f t="shared" si="605"/>
        <v/>
      </c>
      <c r="M910" s="11" t="str">
        <f t="shared" si="606"/>
        <v>—</v>
      </c>
      <c r="N910" t="str">
        <f t="shared" si="607"/>
        <v/>
      </c>
      <c r="O910" s="11" t="str">
        <f t="shared" si="608"/>
        <v>—</v>
      </c>
      <c r="P910" t="str">
        <f t="shared" si="609"/>
        <v/>
      </c>
      <c r="Q910" s="11" t="str">
        <f t="shared" si="610"/>
        <v>—</v>
      </c>
      <c r="R910" t="str">
        <f t="shared" si="611"/>
        <v/>
      </c>
      <c r="S910" t="str">
        <f t="shared" si="612"/>
        <v/>
      </c>
      <c r="T910" t="str">
        <f t="shared" si="613"/>
        <v/>
      </c>
      <c r="U910" t="str">
        <f t="shared" si="614"/>
        <v/>
      </c>
      <c r="V910" t="str">
        <f t="shared" si="615"/>
        <v/>
      </c>
      <c r="W910" t="str">
        <f t="shared" si="616"/>
        <v/>
      </c>
      <c r="X910" t="str">
        <f t="shared" si="617"/>
        <v/>
      </c>
      <c r="Y910" t="str">
        <f t="shared" si="618"/>
        <v/>
      </c>
      <c r="Z910" t="str">
        <f t="shared" si="619"/>
        <v/>
      </c>
      <c r="AA910" t="str">
        <f t="shared" si="620"/>
        <v/>
      </c>
      <c r="AB910" t="str">
        <f t="shared" si="621"/>
        <v/>
      </c>
      <c r="AC910" t="str">
        <f t="shared" si="622"/>
        <v/>
      </c>
      <c r="AD910" t="str">
        <f t="shared" si="623"/>
        <v/>
      </c>
      <c r="AE910" t="str">
        <f t="shared" si="624"/>
        <v/>
      </c>
      <c r="AF910" t="str">
        <f t="shared" si="625"/>
        <v/>
      </c>
      <c r="AG910" t="str">
        <f t="shared" si="626"/>
        <v/>
      </c>
      <c r="AH910" t="str">
        <f t="shared" si="627"/>
        <v/>
      </c>
      <c r="AI910" t="str">
        <f t="shared" si="628"/>
        <v/>
      </c>
      <c r="AJ910" t="str">
        <f t="shared" si="629"/>
        <v/>
      </c>
      <c r="AK910" t="str">
        <f t="shared" si="630"/>
        <v/>
      </c>
      <c r="AL910" t="str">
        <f t="shared" si="631"/>
        <v/>
      </c>
      <c r="AM910" t="str">
        <f t="shared" si="632"/>
        <v/>
      </c>
      <c r="AN910" t="str">
        <f t="shared" si="633"/>
        <v/>
      </c>
      <c r="AO910" t="str">
        <f t="shared" si="634"/>
        <v/>
      </c>
      <c r="AP910" t="str">
        <f t="shared" si="635"/>
        <v/>
      </c>
      <c r="AQ910" t="str">
        <f t="shared" si="636"/>
        <v/>
      </c>
      <c r="AR910" t="str">
        <f t="shared" si="637"/>
        <v/>
      </c>
      <c r="AS910" t="str">
        <f t="shared" si="638"/>
        <v/>
      </c>
      <c r="AT910" t="str">
        <f t="shared" si="639"/>
        <v/>
      </c>
      <c r="AU910" t="str">
        <f t="shared" si="640"/>
        <v/>
      </c>
      <c r="AV910" t="str">
        <f t="shared" si="641"/>
        <v/>
      </c>
      <c r="AW910" t="str">
        <f t="shared" si="642"/>
        <v/>
      </c>
      <c r="AX910" t="str">
        <f t="shared" si="643"/>
        <v/>
      </c>
      <c r="AY910" t="str">
        <f t="shared" si="644"/>
        <v/>
      </c>
      <c r="AZ910" t="str">
        <f>IF(OR($A910="",$A910&lt;&gt;Ficha!$C$4),"",COUNTIF($A$2:$A910,Ficha!$C$4))</f>
        <v/>
      </c>
    </row>
    <row r="911" spans="1:52">
      <c r="A911" s="7" t="str">
        <f>IF(INDEX(Banco!$A:$A,ROW())="","",INDEX(Banco!$A:$A,ROW()))</f>
        <v/>
      </c>
      <c r="B911" s="7" t="str">
        <f>IF(INDEX(Banco!$B:$B,ROW())="","",INDEX(Banco!$B:$B,ROW()))</f>
        <v/>
      </c>
      <c r="C911" s="7" t="str">
        <f>IF(INDEX(Banco!$C:$C,ROW())="","",INDEX(Banco!$C:$C,ROW()))</f>
        <v/>
      </c>
      <c r="D911" s="8" t="str">
        <f>IF(INDEX(Banco!$D:$D,ROW())="","",INDEX(Banco!$D:$D,ROW()))</f>
        <v/>
      </c>
      <c r="E911" s="8" t="str">
        <f>IF(INDEX(Banco!$E:$E,ROW())="","",INDEX(Banco!$E:$E,ROW()))</f>
        <v/>
      </c>
      <c r="F911" s="9" t="str">
        <f>IF(INDEX(Banco!$F:$F,ROW())="","",INDEX(Banco!$F:$F,ROW()))</f>
        <v/>
      </c>
      <c r="G911" s="9" t="str">
        <f>IF(INDEX(Banco!$G:$G,ROW())="","",INDEX(Banco!$G:$G,ROW()))</f>
        <v/>
      </c>
      <c r="H911" s="7" t="str">
        <f>IF(INDEX(Banco!$H:$H,ROW())="","",INDEX(Banco!$H:$H,ROW()))</f>
        <v/>
      </c>
      <c r="I911" t="str">
        <f t="shared" si="602"/>
        <v/>
      </c>
      <c r="J911" s="10" t="str">
        <f t="shared" si="603"/>
        <v/>
      </c>
      <c r="K911" s="11" t="str">
        <f t="shared" si="604"/>
        <v>—</v>
      </c>
      <c r="L911" t="str">
        <f t="shared" si="605"/>
        <v/>
      </c>
      <c r="M911" s="11" t="str">
        <f t="shared" si="606"/>
        <v>—</v>
      </c>
      <c r="N911" t="str">
        <f t="shared" si="607"/>
        <v/>
      </c>
      <c r="O911" s="11" t="str">
        <f t="shared" si="608"/>
        <v>—</v>
      </c>
      <c r="P911" t="str">
        <f t="shared" si="609"/>
        <v/>
      </c>
      <c r="Q911" s="11" t="str">
        <f t="shared" si="610"/>
        <v>—</v>
      </c>
      <c r="R911" t="str">
        <f t="shared" si="611"/>
        <v/>
      </c>
      <c r="S911" t="str">
        <f t="shared" si="612"/>
        <v/>
      </c>
      <c r="T911" t="str">
        <f t="shared" si="613"/>
        <v/>
      </c>
      <c r="U911" t="str">
        <f t="shared" si="614"/>
        <v/>
      </c>
      <c r="V911" t="str">
        <f t="shared" si="615"/>
        <v/>
      </c>
      <c r="W911" t="str">
        <f t="shared" si="616"/>
        <v/>
      </c>
      <c r="X911" t="str">
        <f t="shared" si="617"/>
        <v/>
      </c>
      <c r="Y911" t="str">
        <f t="shared" si="618"/>
        <v/>
      </c>
      <c r="Z911" t="str">
        <f t="shared" si="619"/>
        <v/>
      </c>
      <c r="AA911" t="str">
        <f t="shared" si="620"/>
        <v/>
      </c>
      <c r="AB911" t="str">
        <f t="shared" si="621"/>
        <v/>
      </c>
      <c r="AC911" t="str">
        <f t="shared" si="622"/>
        <v/>
      </c>
      <c r="AD911" t="str">
        <f t="shared" si="623"/>
        <v/>
      </c>
      <c r="AE911" t="str">
        <f t="shared" si="624"/>
        <v/>
      </c>
      <c r="AF911" t="str">
        <f t="shared" si="625"/>
        <v/>
      </c>
      <c r="AG911" t="str">
        <f t="shared" si="626"/>
        <v/>
      </c>
      <c r="AH911" t="str">
        <f t="shared" si="627"/>
        <v/>
      </c>
      <c r="AI911" t="str">
        <f t="shared" si="628"/>
        <v/>
      </c>
      <c r="AJ911" t="str">
        <f t="shared" si="629"/>
        <v/>
      </c>
      <c r="AK911" t="str">
        <f t="shared" si="630"/>
        <v/>
      </c>
      <c r="AL911" t="str">
        <f t="shared" si="631"/>
        <v/>
      </c>
      <c r="AM911" t="str">
        <f t="shared" si="632"/>
        <v/>
      </c>
      <c r="AN911" t="str">
        <f t="shared" si="633"/>
        <v/>
      </c>
      <c r="AO911" t="str">
        <f t="shared" si="634"/>
        <v/>
      </c>
      <c r="AP911" t="str">
        <f t="shared" si="635"/>
        <v/>
      </c>
      <c r="AQ911" t="str">
        <f t="shared" si="636"/>
        <v/>
      </c>
      <c r="AR911" t="str">
        <f t="shared" si="637"/>
        <v/>
      </c>
      <c r="AS911" t="str">
        <f t="shared" si="638"/>
        <v/>
      </c>
      <c r="AT911" t="str">
        <f t="shared" si="639"/>
        <v/>
      </c>
      <c r="AU911" t="str">
        <f t="shared" si="640"/>
        <v/>
      </c>
      <c r="AV911" t="str">
        <f t="shared" si="641"/>
        <v/>
      </c>
      <c r="AW911" t="str">
        <f t="shared" si="642"/>
        <v/>
      </c>
      <c r="AX911" t="str">
        <f t="shared" si="643"/>
        <v/>
      </c>
      <c r="AY911" t="str">
        <f t="shared" si="644"/>
        <v/>
      </c>
      <c r="AZ911" t="str">
        <f>IF(OR($A911="",$A911&lt;&gt;Ficha!$C$4),"",COUNTIF($A$2:$A911,Ficha!$C$4))</f>
        <v/>
      </c>
    </row>
    <row r="912" spans="1:52">
      <c r="A912" s="7" t="str">
        <f>IF(INDEX(Banco!$A:$A,ROW())="","",INDEX(Banco!$A:$A,ROW()))</f>
        <v/>
      </c>
      <c r="B912" s="7" t="str">
        <f>IF(INDEX(Banco!$B:$B,ROW())="","",INDEX(Banco!$B:$B,ROW()))</f>
        <v/>
      </c>
      <c r="C912" s="7" t="str">
        <f>IF(INDEX(Banco!$C:$C,ROW())="","",INDEX(Banco!$C:$C,ROW()))</f>
        <v/>
      </c>
      <c r="D912" s="8" t="str">
        <f>IF(INDEX(Banco!$D:$D,ROW())="","",INDEX(Banco!$D:$D,ROW()))</f>
        <v/>
      </c>
      <c r="E912" s="8" t="str">
        <f>IF(INDEX(Banco!$E:$E,ROW())="","",INDEX(Banco!$E:$E,ROW()))</f>
        <v/>
      </c>
      <c r="F912" s="9" t="str">
        <f>IF(INDEX(Banco!$F:$F,ROW())="","",INDEX(Banco!$F:$F,ROW()))</f>
        <v/>
      </c>
      <c r="G912" s="9" t="str">
        <f>IF(INDEX(Banco!$G:$G,ROW())="","",INDEX(Banco!$G:$G,ROW()))</f>
        <v/>
      </c>
      <c r="H912" s="7" t="str">
        <f>IF(INDEX(Banco!$H:$H,ROW())="","",INDEX(Banco!$H:$H,ROW()))</f>
        <v/>
      </c>
      <c r="I912" t="str">
        <f t="shared" si="602"/>
        <v/>
      </c>
      <c r="J912" s="10" t="str">
        <f t="shared" si="603"/>
        <v/>
      </c>
      <c r="K912" s="11" t="str">
        <f t="shared" si="604"/>
        <v>—</v>
      </c>
      <c r="L912" t="str">
        <f t="shared" si="605"/>
        <v/>
      </c>
      <c r="M912" s="11" t="str">
        <f t="shared" si="606"/>
        <v>—</v>
      </c>
      <c r="N912" t="str">
        <f t="shared" si="607"/>
        <v/>
      </c>
      <c r="O912" s="11" t="str">
        <f t="shared" si="608"/>
        <v>—</v>
      </c>
      <c r="P912" t="str">
        <f t="shared" si="609"/>
        <v/>
      </c>
      <c r="Q912" s="11" t="str">
        <f t="shared" si="610"/>
        <v>—</v>
      </c>
      <c r="R912" t="str">
        <f t="shared" si="611"/>
        <v/>
      </c>
      <c r="S912" t="str">
        <f t="shared" si="612"/>
        <v/>
      </c>
      <c r="T912" t="str">
        <f t="shared" si="613"/>
        <v/>
      </c>
      <c r="U912" t="str">
        <f t="shared" si="614"/>
        <v/>
      </c>
      <c r="V912" t="str">
        <f t="shared" si="615"/>
        <v/>
      </c>
      <c r="W912" t="str">
        <f t="shared" si="616"/>
        <v/>
      </c>
      <c r="X912" t="str">
        <f t="shared" si="617"/>
        <v/>
      </c>
      <c r="Y912" t="str">
        <f t="shared" si="618"/>
        <v/>
      </c>
      <c r="Z912" t="str">
        <f t="shared" si="619"/>
        <v/>
      </c>
      <c r="AA912" t="str">
        <f t="shared" si="620"/>
        <v/>
      </c>
      <c r="AB912" t="str">
        <f t="shared" si="621"/>
        <v/>
      </c>
      <c r="AC912" t="str">
        <f t="shared" si="622"/>
        <v/>
      </c>
      <c r="AD912" t="str">
        <f t="shared" si="623"/>
        <v/>
      </c>
      <c r="AE912" t="str">
        <f t="shared" si="624"/>
        <v/>
      </c>
      <c r="AF912" t="str">
        <f t="shared" si="625"/>
        <v/>
      </c>
      <c r="AG912" t="str">
        <f t="shared" si="626"/>
        <v/>
      </c>
      <c r="AH912" t="str">
        <f t="shared" si="627"/>
        <v/>
      </c>
      <c r="AI912" t="str">
        <f t="shared" si="628"/>
        <v/>
      </c>
      <c r="AJ912" t="str">
        <f t="shared" si="629"/>
        <v/>
      </c>
      <c r="AK912" t="str">
        <f t="shared" si="630"/>
        <v/>
      </c>
      <c r="AL912" t="str">
        <f t="shared" si="631"/>
        <v/>
      </c>
      <c r="AM912" t="str">
        <f t="shared" si="632"/>
        <v/>
      </c>
      <c r="AN912" t="str">
        <f t="shared" si="633"/>
        <v/>
      </c>
      <c r="AO912" t="str">
        <f t="shared" si="634"/>
        <v/>
      </c>
      <c r="AP912" t="str">
        <f t="shared" si="635"/>
        <v/>
      </c>
      <c r="AQ912" t="str">
        <f t="shared" si="636"/>
        <v/>
      </c>
      <c r="AR912" t="str">
        <f t="shared" si="637"/>
        <v/>
      </c>
      <c r="AS912" t="str">
        <f t="shared" si="638"/>
        <v/>
      </c>
      <c r="AT912" t="str">
        <f t="shared" si="639"/>
        <v/>
      </c>
      <c r="AU912" t="str">
        <f t="shared" si="640"/>
        <v/>
      </c>
      <c r="AV912" t="str">
        <f t="shared" si="641"/>
        <v/>
      </c>
      <c r="AW912" t="str">
        <f t="shared" si="642"/>
        <v/>
      </c>
      <c r="AX912" t="str">
        <f t="shared" si="643"/>
        <v/>
      </c>
      <c r="AY912" t="str">
        <f t="shared" si="644"/>
        <v/>
      </c>
      <c r="AZ912" t="str">
        <f>IF(OR($A912="",$A912&lt;&gt;Ficha!$C$4),"",COUNTIF($A$2:$A912,Ficha!$C$4))</f>
        <v/>
      </c>
    </row>
    <row r="913" spans="1:52">
      <c r="A913" s="7" t="str">
        <f>IF(INDEX(Banco!$A:$A,ROW())="","",INDEX(Banco!$A:$A,ROW()))</f>
        <v/>
      </c>
      <c r="B913" s="7" t="str">
        <f>IF(INDEX(Banco!$B:$B,ROW())="","",INDEX(Banco!$B:$B,ROW()))</f>
        <v/>
      </c>
      <c r="C913" s="7" t="str">
        <f>IF(INDEX(Banco!$C:$C,ROW())="","",INDEX(Banco!$C:$C,ROW()))</f>
        <v/>
      </c>
      <c r="D913" s="8" t="str">
        <f>IF(INDEX(Banco!$D:$D,ROW())="","",INDEX(Banco!$D:$D,ROW()))</f>
        <v/>
      </c>
      <c r="E913" s="8" t="str">
        <f>IF(INDEX(Banco!$E:$E,ROW())="","",INDEX(Banco!$E:$E,ROW()))</f>
        <v/>
      </c>
      <c r="F913" s="9" t="str">
        <f>IF(INDEX(Banco!$F:$F,ROW())="","",INDEX(Banco!$F:$F,ROW()))</f>
        <v/>
      </c>
      <c r="G913" s="9" t="str">
        <f>IF(INDEX(Banco!$G:$G,ROW())="","",INDEX(Banco!$G:$G,ROW()))</f>
        <v/>
      </c>
      <c r="H913" s="7" t="str">
        <f>IF(INDEX(Banco!$H:$H,ROW())="","",INDEX(Banco!$H:$H,ROW()))</f>
        <v/>
      </c>
      <c r="I913" t="str">
        <f t="shared" si="602"/>
        <v/>
      </c>
      <c r="J913" s="10" t="str">
        <f t="shared" si="603"/>
        <v/>
      </c>
      <c r="K913" s="11" t="str">
        <f t="shared" si="604"/>
        <v>—</v>
      </c>
      <c r="L913" t="str">
        <f t="shared" si="605"/>
        <v/>
      </c>
      <c r="M913" s="11" t="str">
        <f t="shared" si="606"/>
        <v>—</v>
      </c>
      <c r="N913" t="str">
        <f t="shared" si="607"/>
        <v/>
      </c>
      <c r="O913" s="11" t="str">
        <f t="shared" si="608"/>
        <v>—</v>
      </c>
      <c r="P913" t="str">
        <f t="shared" si="609"/>
        <v/>
      </c>
      <c r="Q913" s="11" t="str">
        <f t="shared" si="610"/>
        <v>—</v>
      </c>
      <c r="R913" t="str">
        <f t="shared" si="611"/>
        <v/>
      </c>
      <c r="S913" t="str">
        <f t="shared" si="612"/>
        <v/>
      </c>
      <c r="T913" t="str">
        <f t="shared" si="613"/>
        <v/>
      </c>
      <c r="U913" t="str">
        <f t="shared" si="614"/>
        <v/>
      </c>
      <c r="V913" t="str">
        <f t="shared" si="615"/>
        <v/>
      </c>
      <c r="W913" t="str">
        <f t="shared" si="616"/>
        <v/>
      </c>
      <c r="X913" t="str">
        <f t="shared" si="617"/>
        <v/>
      </c>
      <c r="Y913" t="str">
        <f t="shared" si="618"/>
        <v/>
      </c>
      <c r="Z913" t="str">
        <f t="shared" si="619"/>
        <v/>
      </c>
      <c r="AA913" t="str">
        <f t="shared" si="620"/>
        <v/>
      </c>
      <c r="AB913" t="str">
        <f t="shared" si="621"/>
        <v/>
      </c>
      <c r="AC913" t="str">
        <f t="shared" si="622"/>
        <v/>
      </c>
      <c r="AD913" t="str">
        <f t="shared" si="623"/>
        <v/>
      </c>
      <c r="AE913" t="str">
        <f t="shared" si="624"/>
        <v/>
      </c>
      <c r="AF913" t="str">
        <f t="shared" si="625"/>
        <v/>
      </c>
      <c r="AG913" t="str">
        <f t="shared" si="626"/>
        <v/>
      </c>
      <c r="AH913" t="str">
        <f t="shared" si="627"/>
        <v/>
      </c>
      <c r="AI913" t="str">
        <f t="shared" si="628"/>
        <v/>
      </c>
      <c r="AJ913" t="str">
        <f t="shared" si="629"/>
        <v/>
      </c>
      <c r="AK913" t="str">
        <f t="shared" si="630"/>
        <v/>
      </c>
      <c r="AL913" t="str">
        <f t="shared" si="631"/>
        <v/>
      </c>
      <c r="AM913" t="str">
        <f t="shared" si="632"/>
        <v/>
      </c>
      <c r="AN913" t="str">
        <f t="shared" si="633"/>
        <v/>
      </c>
      <c r="AO913" t="str">
        <f t="shared" si="634"/>
        <v/>
      </c>
      <c r="AP913" t="str">
        <f t="shared" si="635"/>
        <v/>
      </c>
      <c r="AQ913" t="str">
        <f t="shared" si="636"/>
        <v/>
      </c>
      <c r="AR913" t="str">
        <f t="shared" si="637"/>
        <v/>
      </c>
      <c r="AS913" t="str">
        <f t="shared" si="638"/>
        <v/>
      </c>
      <c r="AT913" t="str">
        <f t="shared" si="639"/>
        <v/>
      </c>
      <c r="AU913" t="str">
        <f t="shared" si="640"/>
        <v/>
      </c>
      <c r="AV913" t="str">
        <f t="shared" si="641"/>
        <v/>
      </c>
      <c r="AW913" t="str">
        <f t="shared" si="642"/>
        <v/>
      </c>
      <c r="AX913" t="str">
        <f t="shared" si="643"/>
        <v/>
      </c>
      <c r="AY913" t="str">
        <f t="shared" si="644"/>
        <v/>
      </c>
      <c r="AZ913" t="str">
        <f>IF(OR($A913="",$A913&lt;&gt;Ficha!$C$4),"",COUNTIF($A$2:$A913,Ficha!$C$4))</f>
        <v/>
      </c>
    </row>
    <row r="914" spans="1:52">
      <c r="A914" s="7" t="str">
        <f>IF(INDEX(Banco!$A:$A,ROW())="","",INDEX(Banco!$A:$A,ROW()))</f>
        <v/>
      </c>
      <c r="B914" s="7" t="str">
        <f>IF(INDEX(Banco!$B:$B,ROW())="","",INDEX(Banco!$B:$B,ROW()))</f>
        <v/>
      </c>
      <c r="C914" s="7" t="str">
        <f>IF(INDEX(Banco!$C:$C,ROW())="","",INDEX(Banco!$C:$C,ROW()))</f>
        <v/>
      </c>
      <c r="D914" s="8" t="str">
        <f>IF(INDEX(Banco!$D:$D,ROW())="","",INDEX(Banco!$D:$D,ROW()))</f>
        <v/>
      </c>
      <c r="E914" s="8" t="str">
        <f>IF(INDEX(Banco!$E:$E,ROW())="","",INDEX(Banco!$E:$E,ROW()))</f>
        <v/>
      </c>
      <c r="F914" s="9" t="str">
        <f>IF(INDEX(Banco!$F:$F,ROW())="","",INDEX(Banco!$F:$F,ROW()))</f>
        <v/>
      </c>
      <c r="G914" s="9" t="str">
        <f>IF(INDEX(Banco!$G:$G,ROW())="","",INDEX(Banco!$G:$G,ROW()))</f>
        <v/>
      </c>
      <c r="H914" s="7" t="str">
        <f>IF(INDEX(Banco!$H:$H,ROW())="","",INDEX(Banco!$H:$H,ROW()))</f>
        <v/>
      </c>
      <c r="I914" t="str">
        <f t="shared" si="602"/>
        <v/>
      </c>
      <c r="J914" s="10" t="str">
        <f t="shared" si="603"/>
        <v/>
      </c>
      <c r="K914" s="11" t="str">
        <f t="shared" si="604"/>
        <v>—</v>
      </c>
      <c r="L914" t="str">
        <f t="shared" si="605"/>
        <v/>
      </c>
      <c r="M914" s="11" t="str">
        <f t="shared" si="606"/>
        <v>—</v>
      </c>
      <c r="N914" t="str">
        <f t="shared" si="607"/>
        <v/>
      </c>
      <c r="O914" s="11" t="str">
        <f t="shared" si="608"/>
        <v>—</v>
      </c>
      <c r="P914" t="str">
        <f t="shared" si="609"/>
        <v/>
      </c>
      <c r="Q914" s="11" t="str">
        <f t="shared" si="610"/>
        <v>—</v>
      </c>
      <c r="R914" t="str">
        <f t="shared" si="611"/>
        <v/>
      </c>
      <c r="S914" t="str">
        <f t="shared" si="612"/>
        <v/>
      </c>
      <c r="T914" t="str">
        <f t="shared" si="613"/>
        <v/>
      </c>
      <c r="U914" t="str">
        <f t="shared" si="614"/>
        <v/>
      </c>
      <c r="V914" t="str">
        <f t="shared" si="615"/>
        <v/>
      </c>
      <c r="W914" t="str">
        <f t="shared" si="616"/>
        <v/>
      </c>
      <c r="X914" t="str">
        <f t="shared" si="617"/>
        <v/>
      </c>
      <c r="Y914" t="str">
        <f t="shared" si="618"/>
        <v/>
      </c>
      <c r="Z914" t="str">
        <f t="shared" si="619"/>
        <v/>
      </c>
      <c r="AA914" t="str">
        <f t="shared" si="620"/>
        <v/>
      </c>
      <c r="AB914" t="str">
        <f t="shared" si="621"/>
        <v/>
      </c>
      <c r="AC914" t="str">
        <f t="shared" si="622"/>
        <v/>
      </c>
      <c r="AD914" t="str">
        <f t="shared" si="623"/>
        <v/>
      </c>
      <c r="AE914" t="str">
        <f t="shared" si="624"/>
        <v/>
      </c>
      <c r="AF914" t="str">
        <f t="shared" si="625"/>
        <v/>
      </c>
      <c r="AG914" t="str">
        <f t="shared" si="626"/>
        <v/>
      </c>
      <c r="AH914" t="str">
        <f t="shared" si="627"/>
        <v/>
      </c>
      <c r="AI914" t="str">
        <f t="shared" si="628"/>
        <v/>
      </c>
      <c r="AJ914" t="str">
        <f t="shared" si="629"/>
        <v/>
      </c>
      <c r="AK914" t="str">
        <f t="shared" si="630"/>
        <v/>
      </c>
      <c r="AL914" t="str">
        <f t="shared" si="631"/>
        <v/>
      </c>
      <c r="AM914" t="str">
        <f t="shared" si="632"/>
        <v/>
      </c>
      <c r="AN914" t="str">
        <f t="shared" si="633"/>
        <v/>
      </c>
      <c r="AO914" t="str">
        <f t="shared" si="634"/>
        <v/>
      </c>
      <c r="AP914" t="str">
        <f t="shared" si="635"/>
        <v/>
      </c>
      <c r="AQ914" t="str">
        <f t="shared" si="636"/>
        <v/>
      </c>
      <c r="AR914" t="str">
        <f t="shared" si="637"/>
        <v/>
      </c>
      <c r="AS914" t="str">
        <f t="shared" si="638"/>
        <v/>
      </c>
      <c r="AT914" t="str">
        <f t="shared" si="639"/>
        <v/>
      </c>
      <c r="AU914" t="str">
        <f t="shared" si="640"/>
        <v/>
      </c>
      <c r="AV914" t="str">
        <f t="shared" si="641"/>
        <v/>
      </c>
      <c r="AW914" t="str">
        <f t="shared" si="642"/>
        <v/>
      </c>
      <c r="AX914" t="str">
        <f t="shared" si="643"/>
        <v/>
      </c>
      <c r="AY914" t="str">
        <f t="shared" si="644"/>
        <v/>
      </c>
      <c r="AZ914" t="str">
        <f>IF(OR($A914="",$A914&lt;&gt;Ficha!$C$4),"",COUNTIF($A$2:$A914,Ficha!$C$4))</f>
        <v/>
      </c>
    </row>
    <row r="915" spans="1:52">
      <c r="A915" s="7" t="str">
        <f>IF(INDEX(Banco!$A:$A,ROW())="","",INDEX(Banco!$A:$A,ROW()))</f>
        <v/>
      </c>
      <c r="B915" s="7" t="str">
        <f>IF(INDEX(Banco!$B:$B,ROW())="","",INDEX(Banco!$B:$B,ROW()))</f>
        <v/>
      </c>
      <c r="C915" s="7" t="str">
        <f>IF(INDEX(Banco!$C:$C,ROW())="","",INDEX(Banco!$C:$C,ROW()))</f>
        <v/>
      </c>
      <c r="D915" s="8" t="str">
        <f>IF(INDEX(Banco!$D:$D,ROW())="","",INDEX(Banco!$D:$D,ROW()))</f>
        <v/>
      </c>
      <c r="E915" s="8" t="str">
        <f>IF(INDEX(Banco!$E:$E,ROW())="","",INDEX(Banco!$E:$E,ROW()))</f>
        <v/>
      </c>
      <c r="F915" s="9" t="str">
        <f>IF(INDEX(Banco!$F:$F,ROW())="","",INDEX(Banco!$F:$F,ROW()))</f>
        <v/>
      </c>
      <c r="G915" s="9" t="str">
        <f>IF(INDEX(Banco!$G:$G,ROW())="","",INDEX(Banco!$G:$G,ROW()))</f>
        <v/>
      </c>
      <c r="H915" s="7" t="str">
        <f>IF(INDEX(Banco!$H:$H,ROW())="","",INDEX(Banco!$H:$H,ROW()))</f>
        <v/>
      </c>
      <c r="I915" t="str">
        <f t="shared" si="602"/>
        <v/>
      </c>
      <c r="J915" s="10" t="str">
        <f t="shared" si="603"/>
        <v/>
      </c>
      <c r="K915" s="11" t="str">
        <f t="shared" si="604"/>
        <v>—</v>
      </c>
      <c r="L915" t="str">
        <f t="shared" si="605"/>
        <v/>
      </c>
      <c r="M915" s="11" t="str">
        <f t="shared" si="606"/>
        <v>—</v>
      </c>
      <c r="N915" t="str">
        <f t="shared" si="607"/>
        <v/>
      </c>
      <c r="O915" s="11" t="str">
        <f t="shared" si="608"/>
        <v>—</v>
      </c>
      <c r="P915" t="str">
        <f t="shared" si="609"/>
        <v/>
      </c>
      <c r="Q915" s="11" t="str">
        <f t="shared" si="610"/>
        <v>—</v>
      </c>
      <c r="R915" t="str">
        <f t="shared" si="611"/>
        <v/>
      </c>
      <c r="S915" t="str">
        <f t="shared" si="612"/>
        <v/>
      </c>
      <c r="T915" t="str">
        <f t="shared" si="613"/>
        <v/>
      </c>
      <c r="U915" t="str">
        <f t="shared" si="614"/>
        <v/>
      </c>
      <c r="V915" t="str">
        <f t="shared" si="615"/>
        <v/>
      </c>
      <c r="W915" t="str">
        <f t="shared" si="616"/>
        <v/>
      </c>
      <c r="X915" t="str">
        <f t="shared" si="617"/>
        <v/>
      </c>
      <c r="Y915" t="str">
        <f t="shared" si="618"/>
        <v/>
      </c>
      <c r="Z915" t="str">
        <f t="shared" si="619"/>
        <v/>
      </c>
      <c r="AA915" t="str">
        <f t="shared" si="620"/>
        <v/>
      </c>
      <c r="AB915" t="str">
        <f t="shared" si="621"/>
        <v/>
      </c>
      <c r="AC915" t="str">
        <f t="shared" si="622"/>
        <v/>
      </c>
      <c r="AD915" t="str">
        <f t="shared" si="623"/>
        <v/>
      </c>
      <c r="AE915" t="str">
        <f t="shared" si="624"/>
        <v/>
      </c>
      <c r="AF915" t="str">
        <f t="shared" si="625"/>
        <v/>
      </c>
      <c r="AG915" t="str">
        <f t="shared" si="626"/>
        <v/>
      </c>
      <c r="AH915" t="str">
        <f t="shared" si="627"/>
        <v/>
      </c>
      <c r="AI915" t="str">
        <f t="shared" si="628"/>
        <v/>
      </c>
      <c r="AJ915" t="str">
        <f t="shared" si="629"/>
        <v/>
      </c>
      <c r="AK915" t="str">
        <f t="shared" si="630"/>
        <v/>
      </c>
      <c r="AL915" t="str">
        <f t="shared" si="631"/>
        <v/>
      </c>
      <c r="AM915" t="str">
        <f t="shared" si="632"/>
        <v/>
      </c>
      <c r="AN915" t="str">
        <f t="shared" si="633"/>
        <v/>
      </c>
      <c r="AO915" t="str">
        <f t="shared" si="634"/>
        <v/>
      </c>
      <c r="AP915" t="str">
        <f t="shared" si="635"/>
        <v/>
      </c>
      <c r="AQ915" t="str">
        <f t="shared" si="636"/>
        <v/>
      </c>
      <c r="AR915" t="str">
        <f t="shared" si="637"/>
        <v/>
      </c>
      <c r="AS915" t="str">
        <f t="shared" si="638"/>
        <v/>
      </c>
      <c r="AT915" t="str">
        <f t="shared" si="639"/>
        <v/>
      </c>
      <c r="AU915" t="str">
        <f t="shared" si="640"/>
        <v/>
      </c>
      <c r="AV915" t="str">
        <f t="shared" si="641"/>
        <v/>
      </c>
      <c r="AW915" t="str">
        <f t="shared" si="642"/>
        <v/>
      </c>
      <c r="AX915" t="str">
        <f t="shared" si="643"/>
        <v/>
      </c>
      <c r="AY915" t="str">
        <f t="shared" si="644"/>
        <v/>
      </c>
      <c r="AZ915" t="str">
        <f>IF(OR($A915="",$A915&lt;&gt;Ficha!$C$4),"",COUNTIF($A$2:$A915,Ficha!$C$4))</f>
        <v/>
      </c>
    </row>
    <row r="916" spans="1:52">
      <c r="A916" s="7" t="str">
        <f>IF(INDEX(Banco!$A:$A,ROW())="","",INDEX(Banco!$A:$A,ROW()))</f>
        <v/>
      </c>
      <c r="B916" s="7" t="str">
        <f>IF(INDEX(Banco!$B:$B,ROW())="","",INDEX(Banco!$B:$B,ROW()))</f>
        <v/>
      </c>
      <c r="C916" s="7" t="str">
        <f>IF(INDEX(Banco!$C:$C,ROW())="","",INDEX(Banco!$C:$C,ROW()))</f>
        <v/>
      </c>
      <c r="D916" s="8" t="str">
        <f>IF(INDEX(Banco!$D:$D,ROW())="","",INDEX(Banco!$D:$D,ROW()))</f>
        <v/>
      </c>
      <c r="E916" s="8" t="str">
        <f>IF(INDEX(Banco!$E:$E,ROW())="","",INDEX(Banco!$E:$E,ROW()))</f>
        <v/>
      </c>
      <c r="F916" s="9" t="str">
        <f>IF(INDEX(Banco!$F:$F,ROW())="","",INDEX(Banco!$F:$F,ROW()))</f>
        <v/>
      </c>
      <c r="G916" s="9" t="str">
        <f>IF(INDEX(Banco!$G:$G,ROW())="","",INDEX(Banco!$G:$G,ROW()))</f>
        <v/>
      </c>
      <c r="H916" s="7" t="str">
        <f>IF(INDEX(Banco!$H:$H,ROW())="","",INDEX(Banco!$H:$H,ROW()))</f>
        <v/>
      </c>
      <c r="I916" t="str">
        <f t="shared" si="602"/>
        <v/>
      </c>
      <c r="J916" s="10" t="str">
        <f t="shared" si="603"/>
        <v/>
      </c>
      <c r="K916" s="11" t="str">
        <f t="shared" si="604"/>
        <v>—</v>
      </c>
      <c r="L916" t="str">
        <f t="shared" si="605"/>
        <v/>
      </c>
      <c r="M916" s="11" t="str">
        <f t="shared" si="606"/>
        <v>—</v>
      </c>
      <c r="N916" t="str">
        <f t="shared" si="607"/>
        <v/>
      </c>
      <c r="O916" s="11" t="str">
        <f t="shared" si="608"/>
        <v>—</v>
      </c>
      <c r="P916" t="str">
        <f t="shared" si="609"/>
        <v/>
      </c>
      <c r="Q916" s="11" t="str">
        <f t="shared" si="610"/>
        <v>—</v>
      </c>
      <c r="R916" t="str">
        <f t="shared" si="611"/>
        <v/>
      </c>
      <c r="S916" t="str">
        <f t="shared" si="612"/>
        <v/>
      </c>
      <c r="T916" t="str">
        <f t="shared" si="613"/>
        <v/>
      </c>
      <c r="U916" t="str">
        <f t="shared" si="614"/>
        <v/>
      </c>
      <c r="V916" t="str">
        <f t="shared" si="615"/>
        <v/>
      </c>
      <c r="W916" t="str">
        <f t="shared" si="616"/>
        <v/>
      </c>
      <c r="X916" t="str">
        <f t="shared" si="617"/>
        <v/>
      </c>
      <c r="Y916" t="str">
        <f t="shared" si="618"/>
        <v/>
      </c>
      <c r="Z916" t="str">
        <f t="shared" si="619"/>
        <v/>
      </c>
      <c r="AA916" t="str">
        <f t="shared" si="620"/>
        <v/>
      </c>
      <c r="AB916" t="str">
        <f t="shared" si="621"/>
        <v/>
      </c>
      <c r="AC916" t="str">
        <f t="shared" si="622"/>
        <v/>
      </c>
      <c r="AD916" t="str">
        <f t="shared" si="623"/>
        <v/>
      </c>
      <c r="AE916" t="str">
        <f t="shared" si="624"/>
        <v/>
      </c>
      <c r="AF916" t="str">
        <f t="shared" si="625"/>
        <v/>
      </c>
      <c r="AG916" t="str">
        <f t="shared" si="626"/>
        <v/>
      </c>
      <c r="AH916" t="str">
        <f t="shared" si="627"/>
        <v/>
      </c>
      <c r="AI916" t="str">
        <f t="shared" si="628"/>
        <v/>
      </c>
      <c r="AJ916" t="str">
        <f t="shared" si="629"/>
        <v/>
      </c>
      <c r="AK916" t="str">
        <f t="shared" si="630"/>
        <v/>
      </c>
      <c r="AL916" t="str">
        <f t="shared" si="631"/>
        <v/>
      </c>
      <c r="AM916" t="str">
        <f t="shared" si="632"/>
        <v/>
      </c>
      <c r="AN916" t="str">
        <f t="shared" si="633"/>
        <v/>
      </c>
      <c r="AO916" t="str">
        <f t="shared" si="634"/>
        <v/>
      </c>
      <c r="AP916" t="str">
        <f t="shared" si="635"/>
        <v/>
      </c>
      <c r="AQ916" t="str">
        <f t="shared" si="636"/>
        <v/>
      </c>
      <c r="AR916" t="str">
        <f t="shared" si="637"/>
        <v/>
      </c>
      <c r="AS916" t="str">
        <f t="shared" si="638"/>
        <v/>
      </c>
      <c r="AT916" t="str">
        <f t="shared" si="639"/>
        <v/>
      </c>
      <c r="AU916" t="str">
        <f t="shared" si="640"/>
        <v/>
      </c>
      <c r="AV916" t="str">
        <f t="shared" si="641"/>
        <v/>
      </c>
      <c r="AW916" t="str">
        <f t="shared" si="642"/>
        <v/>
      </c>
      <c r="AX916" t="str">
        <f t="shared" si="643"/>
        <v/>
      </c>
      <c r="AY916" t="str">
        <f t="shared" si="644"/>
        <v/>
      </c>
      <c r="AZ916" t="str">
        <f>IF(OR($A916="",$A916&lt;&gt;Ficha!$C$4),"",COUNTIF($A$2:$A916,Ficha!$C$4))</f>
        <v/>
      </c>
    </row>
    <row r="917" spans="1:52">
      <c r="A917" s="7" t="str">
        <f>IF(INDEX(Banco!$A:$A,ROW())="","",INDEX(Banco!$A:$A,ROW()))</f>
        <v/>
      </c>
      <c r="B917" s="7" t="str">
        <f>IF(INDEX(Banco!$B:$B,ROW())="","",INDEX(Banco!$B:$B,ROW()))</f>
        <v/>
      </c>
      <c r="C917" s="7" t="str">
        <f>IF(INDEX(Banco!$C:$C,ROW())="","",INDEX(Banco!$C:$C,ROW()))</f>
        <v/>
      </c>
      <c r="D917" s="8" t="str">
        <f>IF(INDEX(Banco!$D:$D,ROW())="","",INDEX(Banco!$D:$D,ROW()))</f>
        <v/>
      </c>
      <c r="E917" s="8" t="str">
        <f>IF(INDEX(Banco!$E:$E,ROW())="","",INDEX(Banco!$E:$E,ROW()))</f>
        <v/>
      </c>
      <c r="F917" s="9" t="str">
        <f>IF(INDEX(Banco!$F:$F,ROW())="","",INDEX(Banco!$F:$F,ROW()))</f>
        <v/>
      </c>
      <c r="G917" s="9" t="str">
        <f>IF(INDEX(Banco!$G:$G,ROW())="","",INDEX(Banco!$G:$G,ROW()))</f>
        <v/>
      </c>
      <c r="H917" s="7" t="str">
        <f>IF(INDEX(Banco!$H:$H,ROW())="","",INDEX(Banco!$H:$H,ROW()))</f>
        <v/>
      </c>
      <c r="I917" t="str">
        <f t="shared" si="602"/>
        <v/>
      </c>
      <c r="J917" s="10" t="str">
        <f t="shared" si="603"/>
        <v/>
      </c>
      <c r="K917" s="11" t="str">
        <f t="shared" si="604"/>
        <v>—</v>
      </c>
      <c r="L917" t="str">
        <f t="shared" si="605"/>
        <v/>
      </c>
      <c r="M917" s="11" t="str">
        <f t="shared" si="606"/>
        <v>—</v>
      </c>
      <c r="N917" t="str">
        <f t="shared" si="607"/>
        <v/>
      </c>
      <c r="O917" s="11" t="str">
        <f t="shared" si="608"/>
        <v>—</v>
      </c>
      <c r="P917" t="str">
        <f t="shared" si="609"/>
        <v/>
      </c>
      <c r="Q917" s="11" t="str">
        <f t="shared" si="610"/>
        <v>—</v>
      </c>
      <c r="R917" t="str">
        <f t="shared" si="611"/>
        <v/>
      </c>
      <c r="S917" t="str">
        <f t="shared" si="612"/>
        <v/>
      </c>
      <c r="T917" t="str">
        <f t="shared" si="613"/>
        <v/>
      </c>
      <c r="U917" t="str">
        <f t="shared" si="614"/>
        <v/>
      </c>
      <c r="V917" t="str">
        <f t="shared" si="615"/>
        <v/>
      </c>
      <c r="W917" t="str">
        <f t="shared" si="616"/>
        <v/>
      </c>
      <c r="X917" t="str">
        <f t="shared" si="617"/>
        <v/>
      </c>
      <c r="Y917" t="str">
        <f t="shared" si="618"/>
        <v/>
      </c>
      <c r="Z917" t="str">
        <f t="shared" si="619"/>
        <v/>
      </c>
      <c r="AA917" t="str">
        <f t="shared" si="620"/>
        <v/>
      </c>
      <c r="AB917" t="str">
        <f t="shared" si="621"/>
        <v/>
      </c>
      <c r="AC917" t="str">
        <f t="shared" si="622"/>
        <v/>
      </c>
      <c r="AD917" t="str">
        <f t="shared" si="623"/>
        <v/>
      </c>
      <c r="AE917" t="str">
        <f t="shared" si="624"/>
        <v/>
      </c>
      <c r="AF917" t="str">
        <f t="shared" si="625"/>
        <v/>
      </c>
      <c r="AG917" t="str">
        <f t="shared" si="626"/>
        <v/>
      </c>
      <c r="AH917" t="str">
        <f t="shared" si="627"/>
        <v/>
      </c>
      <c r="AI917" t="str">
        <f t="shared" si="628"/>
        <v/>
      </c>
      <c r="AJ917" t="str">
        <f t="shared" si="629"/>
        <v/>
      </c>
      <c r="AK917" t="str">
        <f t="shared" si="630"/>
        <v/>
      </c>
      <c r="AL917" t="str">
        <f t="shared" si="631"/>
        <v/>
      </c>
      <c r="AM917" t="str">
        <f t="shared" si="632"/>
        <v/>
      </c>
      <c r="AN917" t="str">
        <f t="shared" si="633"/>
        <v/>
      </c>
      <c r="AO917" t="str">
        <f t="shared" si="634"/>
        <v/>
      </c>
      <c r="AP917" t="str">
        <f t="shared" si="635"/>
        <v/>
      </c>
      <c r="AQ917" t="str">
        <f t="shared" si="636"/>
        <v/>
      </c>
      <c r="AR917" t="str">
        <f t="shared" si="637"/>
        <v/>
      </c>
      <c r="AS917" t="str">
        <f t="shared" si="638"/>
        <v/>
      </c>
      <c r="AT917" t="str">
        <f t="shared" si="639"/>
        <v/>
      </c>
      <c r="AU917" t="str">
        <f t="shared" si="640"/>
        <v/>
      </c>
      <c r="AV917" t="str">
        <f t="shared" si="641"/>
        <v/>
      </c>
      <c r="AW917" t="str">
        <f t="shared" si="642"/>
        <v/>
      </c>
      <c r="AX917" t="str">
        <f t="shared" si="643"/>
        <v/>
      </c>
      <c r="AY917" t="str">
        <f t="shared" si="644"/>
        <v/>
      </c>
      <c r="AZ917" t="str">
        <f>IF(OR($A917="",$A917&lt;&gt;Ficha!$C$4),"",COUNTIF($A$2:$A917,Ficha!$C$4))</f>
        <v/>
      </c>
    </row>
    <row r="918" spans="1:52">
      <c r="A918" s="7" t="str">
        <f>IF(INDEX(Banco!$A:$A,ROW())="","",INDEX(Banco!$A:$A,ROW()))</f>
        <v/>
      </c>
      <c r="B918" s="7" t="str">
        <f>IF(INDEX(Banco!$B:$B,ROW())="","",INDEX(Banco!$B:$B,ROW()))</f>
        <v/>
      </c>
      <c r="C918" s="7" t="str">
        <f>IF(INDEX(Banco!$C:$C,ROW())="","",INDEX(Banco!$C:$C,ROW()))</f>
        <v/>
      </c>
      <c r="D918" s="8" t="str">
        <f>IF(INDEX(Banco!$D:$D,ROW())="","",INDEX(Banco!$D:$D,ROW()))</f>
        <v/>
      </c>
      <c r="E918" s="8" t="str">
        <f>IF(INDEX(Banco!$E:$E,ROW())="","",INDEX(Banco!$E:$E,ROW()))</f>
        <v/>
      </c>
      <c r="F918" s="9" t="str">
        <f>IF(INDEX(Banco!$F:$F,ROW())="","",INDEX(Banco!$F:$F,ROW()))</f>
        <v/>
      </c>
      <c r="G918" s="9" t="str">
        <f>IF(INDEX(Banco!$G:$G,ROW())="","",INDEX(Banco!$G:$G,ROW()))</f>
        <v/>
      </c>
      <c r="H918" s="7" t="str">
        <f>IF(INDEX(Banco!$H:$H,ROW())="","",INDEX(Banco!$H:$H,ROW()))</f>
        <v/>
      </c>
      <c r="I918" t="str">
        <f t="shared" si="602"/>
        <v/>
      </c>
      <c r="J918" s="10" t="str">
        <f t="shared" si="603"/>
        <v/>
      </c>
      <c r="K918" s="11" t="str">
        <f t="shared" si="604"/>
        <v>—</v>
      </c>
      <c r="L918" t="str">
        <f t="shared" si="605"/>
        <v/>
      </c>
      <c r="M918" s="11" t="str">
        <f t="shared" si="606"/>
        <v>—</v>
      </c>
      <c r="N918" t="str">
        <f t="shared" si="607"/>
        <v/>
      </c>
      <c r="O918" s="11" t="str">
        <f t="shared" si="608"/>
        <v>—</v>
      </c>
      <c r="P918" t="str">
        <f t="shared" si="609"/>
        <v/>
      </c>
      <c r="Q918" s="11" t="str">
        <f t="shared" si="610"/>
        <v>—</v>
      </c>
      <c r="R918" t="str">
        <f t="shared" si="611"/>
        <v/>
      </c>
      <c r="S918" t="str">
        <f t="shared" si="612"/>
        <v/>
      </c>
      <c r="T918" t="str">
        <f t="shared" si="613"/>
        <v/>
      </c>
      <c r="U918" t="str">
        <f t="shared" si="614"/>
        <v/>
      </c>
      <c r="V918" t="str">
        <f t="shared" si="615"/>
        <v/>
      </c>
      <c r="W918" t="str">
        <f t="shared" si="616"/>
        <v/>
      </c>
      <c r="X918" t="str">
        <f t="shared" si="617"/>
        <v/>
      </c>
      <c r="Y918" t="str">
        <f t="shared" si="618"/>
        <v/>
      </c>
      <c r="Z918" t="str">
        <f t="shared" si="619"/>
        <v/>
      </c>
      <c r="AA918" t="str">
        <f t="shared" si="620"/>
        <v/>
      </c>
      <c r="AB918" t="str">
        <f t="shared" si="621"/>
        <v/>
      </c>
      <c r="AC918" t="str">
        <f t="shared" si="622"/>
        <v/>
      </c>
      <c r="AD918" t="str">
        <f t="shared" si="623"/>
        <v/>
      </c>
      <c r="AE918" t="str">
        <f t="shared" si="624"/>
        <v/>
      </c>
      <c r="AF918" t="str">
        <f t="shared" si="625"/>
        <v/>
      </c>
      <c r="AG918" t="str">
        <f t="shared" si="626"/>
        <v/>
      </c>
      <c r="AH918" t="str">
        <f t="shared" si="627"/>
        <v/>
      </c>
      <c r="AI918" t="str">
        <f t="shared" si="628"/>
        <v/>
      </c>
      <c r="AJ918" t="str">
        <f t="shared" si="629"/>
        <v/>
      </c>
      <c r="AK918" t="str">
        <f t="shared" si="630"/>
        <v/>
      </c>
      <c r="AL918" t="str">
        <f t="shared" si="631"/>
        <v/>
      </c>
      <c r="AM918" t="str">
        <f t="shared" si="632"/>
        <v/>
      </c>
      <c r="AN918" t="str">
        <f t="shared" si="633"/>
        <v/>
      </c>
      <c r="AO918" t="str">
        <f t="shared" si="634"/>
        <v/>
      </c>
      <c r="AP918" t="str">
        <f t="shared" si="635"/>
        <v/>
      </c>
      <c r="AQ918" t="str">
        <f t="shared" si="636"/>
        <v/>
      </c>
      <c r="AR918" t="str">
        <f t="shared" si="637"/>
        <v/>
      </c>
      <c r="AS918" t="str">
        <f t="shared" si="638"/>
        <v/>
      </c>
      <c r="AT918" t="str">
        <f t="shared" si="639"/>
        <v/>
      </c>
      <c r="AU918" t="str">
        <f t="shared" si="640"/>
        <v/>
      </c>
      <c r="AV918" t="str">
        <f t="shared" si="641"/>
        <v/>
      </c>
      <c r="AW918" t="str">
        <f t="shared" si="642"/>
        <v/>
      </c>
      <c r="AX918" t="str">
        <f t="shared" si="643"/>
        <v/>
      </c>
      <c r="AY918" t="str">
        <f t="shared" si="644"/>
        <v/>
      </c>
      <c r="AZ918" t="str">
        <f>IF(OR($A918="",$A918&lt;&gt;Ficha!$C$4),"",COUNTIF($A$2:$A918,Ficha!$C$4))</f>
        <v/>
      </c>
    </row>
    <row r="919" spans="1:52">
      <c r="A919" s="7" t="str">
        <f>IF(INDEX(Banco!$A:$A,ROW())="","",INDEX(Banco!$A:$A,ROW()))</f>
        <v/>
      </c>
      <c r="B919" s="7" t="str">
        <f>IF(INDEX(Banco!$B:$B,ROW())="","",INDEX(Banco!$B:$B,ROW()))</f>
        <v/>
      </c>
      <c r="C919" s="7" t="str">
        <f>IF(INDEX(Banco!$C:$C,ROW())="","",INDEX(Banco!$C:$C,ROW()))</f>
        <v/>
      </c>
      <c r="D919" s="8" t="str">
        <f>IF(INDEX(Banco!$D:$D,ROW())="","",INDEX(Banco!$D:$D,ROW()))</f>
        <v/>
      </c>
      <c r="E919" s="8" t="str">
        <f>IF(INDEX(Banco!$E:$E,ROW())="","",INDEX(Banco!$E:$E,ROW()))</f>
        <v/>
      </c>
      <c r="F919" s="9" t="str">
        <f>IF(INDEX(Banco!$F:$F,ROW())="","",INDEX(Banco!$F:$F,ROW()))</f>
        <v/>
      </c>
      <c r="G919" s="9" t="str">
        <f>IF(INDEX(Banco!$G:$G,ROW())="","",INDEX(Banco!$G:$G,ROW()))</f>
        <v/>
      </c>
      <c r="H919" s="7" t="str">
        <f>IF(INDEX(Banco!$H:$H,ROW())="","",INDEX(Banco!$H:$H,ROW()))</f>
        <v/>
      </c>
      <c r="I919" t="str">
        <f t="shared" si="602"/>
        <v/>
      </c>
      <c r="J919" s="10" t="str">
        <f t="shared" si="603"/>
        <v/>
      </c>
      <c r="K919" s="11" t="str">
        <f t="shared" si="604"/>
        <v>—</v>
      </c>
      <c r="L919" t="str">
        <f t="shared" si="605"/>
        <v/>
      </c>
      <c r="M919" s="11" t="str">
        <f t="shared" si="606"/>
        <v>—</v>
      </c>
      <c r="N919" t="str">
        <f t="shared" si="607"/>
        <v/>
      </c>
      <c r="O919" s="11" t="str">
        <f t="shared" si="608"/>
        <v>—</v>
      </c>
      <c r="P919" t="str">
        <f t="shared" si="609"/>
        <v/>
      </c>
      <c r="Q919" s="11" t="str">
        <f t="shared" si="610"/>
        <v>—</v>
      </c>
      <c r="R919" t="str">
        <f t="shared" si="611"/>
        <v/>
      </c>
      <c r="S919" t="str">
        <f t="shared" si="612"/>
        <v/>
      </c>
      <c r="T919" t="str">
        <f t="shared" si="613"/>
        <v/>
      </c>
      <c r="U919" t="str">
        <f t="shared" si="614"/>
        <v/>
      </c>
      <c r="V919" t="str">
        <f t="shared" si="615"/>
        <v/>
      </c>
      <c r="W919" t="str">
        <f t="shared" si="616"/>
        <v/>
      </c>
      <c r="X919" t="str">
        <f t="shared" si="617"/>
        <v/>
      </c>
      <c r="Y919" t="str">
        <f t="shared" si="618"/>
        <v/>
      </c>
      <c r="Z919" t="str">
        <f t="shared" si="619"/>
        <v/>
      </c>
      <c r="AA919" t="str">
        <f t="shared" si="620"/>
        <v/>
      </c>
      <c r="AB919" t="str">
        <f t="shared" si="621"/>
        <v/>
      </c>
      <c r="AC919" t="str">
        <f t="shared" si="622"/>
        <v/>
      </c>
      <c r="AD919" t="str">
        <f t="shared" si="623"/>
        <v/>
      </c>
      <c r="AE919" t="str">
        <f t="shared" si="624"/>
        <v/>
      </c>
      <c r="AF919" t="str">
        <f t="shared" si="625"/>
        <v/>
      </c>
      <c r="AG919" t="str">
        <f t="shared" si="626"/>
        <v/>
      </c>
      <c r="AH919" t="str">
        <f t="shared" si="627"/>
        <v/>
      </c>
      <c r="AI919" t="str">
        <f t="shared" si="628"/>
        <v/>
      </c>
      <c r="AJ919" t="str">
        <f t="shared" si="629"/>
        <v/>
      </c>
      <c r="AK919" t="str">
        <f t="shared" si="630"/>
        <v/>
      </c>
      <c r="AL919" t="str">
        <f t="shared" si="631"/>
        <v/>
      </c>
      <c r="AM919" t="str">
        <f t="shared" si="632"/>
        <v/>
      </c>
      <c r="AN919" t="str">
        <f t="shared" si="633"/>
        <v/>
      </c>
      <c r="AO919" t="str">
        <f t="shared" si="634"/>
        <v/>
      </c>
      <c r="AP919" t="str">
        <f t="shared" si="635"/>
        <v/>
      </c>
      <c r="AQ919" t="str">
        <f t="shared" si="636"/>
        <v/>
      </c>
      <c r="AR919" t="str">
        <f t="shared" si="637"/>
        <v/>
      </c>
      <c r="AS919" t="str">
        <f t="shared" si="638"/>
        <v/>
      </c>
      <c r="AT919" t="str">
        <f t="shared" si="639"/>
        <v/>
      </c>
      <c r="AU919" t="str">
        <f t="shared" si="640"/>
        <v/>
      </c>
      <c r="AV919" t="str">
        <f t="shared" si="641"/>
        <v/>
      </c>
      <c r="AW919" t="str">
        <f t="shared" si="642"/>
        <v/>
      </c>
      <c r="AX919" t="str">
        <f t="shared" si="643"/>
        <v/>
      </c>
      <c r="AY919" t="str">
        <f t="shared" si="644"/>
        <v/>
      </c>
      <c r="AZ919" t="str">
        <f>IF(OR($A919="",$A919&lt;&gt;Ficha!$C$4),"",COUNTIF($A$2:$A919,Ficha!$C$4))</f>
        <v/>
      </c>
    </row>
    <row r="920" spans="1:52">
      <c r="A920" s="7" t="str">
        <f>IF(INDEX(Banco!$A:$A,ROW())="","",INDEX(Banco!$A:$A,ROW()))</f>
        <v/>
      </c>
      <c r="B920" s="7" t="str">
        <f>IF(INDEX(Banco!$B:$B,ROW())="","",INDEX(Banco!$B:$B,ROW()))</f>
        <v/>
      </c>
      <c r="C920" s="7" t="str">
        <f>IF(INDEX(Banco!$C:$C,ROW())="","",INDEX(Banco!$C:$C,ROW()))</f>
        <v/>
      </c>
      <c r="D920" s="8" t="str">
        <f>IF(INDEX(Banco!$D:$D,ROW())="","",INDEX(Banco!$D:$D,ROW()))</f>
        <v/>
      </c>
      <c r="E920" s="8" t="str">
        <f>IF(INDEX(Banco!$E:$E,ROW())="","",INDEX(Banco!$E:$E,ROW()))</f>
        <v/>
      </c>
      <c r="F920" s="9" t="str">
        <f>IF(INDEX(Banco!$F:$F,ROW())="","",INDEX(Banco!$F:$F,ROW()))</f>
        <v/>
      </c>
      <c r="G920" s="9" t="str">
        <f>IF(INDEX(Banco!$G:$G,ROW())="","",INDEX(Banco!$G:$G,ROW()))</f>
        <v/>
      </c>
      <c r="H920" s="7" t="str">
        <f>IF(INDEX(Banco!$H:$H,ROW())="","",INDEX(Banco!$H:$H,ROW()))</f>
        <v/>
      </c>
      <c r="I920" t="str">
        <f t="shared" si="602"/>
        <v/>
      </c>
      <c r="J920" s="10" t="str">
        <f t="shared" si="603"/>
        <v/>
      </c>
      <c r="K920" s="11" t="str">
        <f t="shared" si="604"/>
        <v>—</v>
      </c>
      <c r="L920" t="str">
        <f t="shared" si="605"/>
        <v/>
      </c>
      <c r="M920" s="11" t="str">
        <f t="shared" si="606"/>
        <v>—</v>
      </c>
      <c r="N920" t="str">
        <f t="shared" si="607"/>
        <v/>
      </c>
      <c r="O920" s="11" t="str">
        <f t="shared" si="608"/>
        <v>—</v>
      </c>
      <c r="P920" t="str">
        <f t="shared" si="609"/>
        <v/>
      </c>
      <c r="Q920" s="11" t="str">
        <f t="shared" si="610"/>
        <v>—</v>
      </c>
      <c r="R920" t="str">
        <f t="shared" si="611"/>
        <v/>
      </c>
      <c r="S920" t="str">
        <f t="shared" si="612"/>
        <v/>
      </c>
      <c r="T920" t="str">
        <f t="shared" si="613"/>
        <v/>
      </c>
      <c r="U920" t="str">
        <f t="shared" si="614"/>
        <v/>
      </c>
      <c r="V920" t="str">
        <f t="shared" si="615"/>
        <v/>
      </c>
      <c r="W920" t="str">
        <f t="shared" si="616"/>
        <v/>
      </c>
      <c r="X920" t="str">
        <f t="shared" si="617"/>
        <v/>
      </c>
      <c r="Y920" t="str">
        <f t="shared" si="618"/>
        <v/>
      </c>
      <c r="Z920" t="str">
        <f t="shared" si="619"/>
        <v/>
      </c>
      <c r="AA920" t="str">
        <f t="shared" si="620"/>
        <v/>
      </c>
      <c r="AB920" t="str">
        <f t="shared" si="621"/>
        <v/>
      </c>
      <c r="AC920" t="str">
        <f t="shared" si="622"/>
        <v/>
      </c>
      <c r="AD920" t="str">
        <f t="shared" si="623"/>
        <v/>
      </c>
      <c r="AE920" t="str">
        <f t="shared" si="624"/>
        <v/>
      </c>
      <c r="AF920" t="str">
        <f t="shared" si="625"/>
        <v/>
      </c>
      <c r="AG920" t="str">
        <f t="shared" si="626"/>
        <v/>
      </c>
      <c r="AH920" t="str">
        <f t="shared" si="627"/>
        <v/>
      </c>
      <c r="AI920" t="str">
        <f t="shared" si="628"/>
        <v/>
      </c>
      <c r="AJ920" t="str">
        <f t="shared" si="629"/>
        <v/>
      </c>
      <c r="AK920" t="str">
        <f t="shared" si="630"/>
        <v/>
      </c>
      <c r="AL920" t="str">
        <f t="shared" si="631"/>
        <v/>
      </c>
      <c r="AM920" t="str">
        <f t="shared" si="632"/>
        <v/>
      </c>
      <c r="AN920" t="str">
        <f t="shared" si="633"/>
        <v/>
      </c>
      <c r="AO920" t="str">
        <f t="shared" si="634"/>
        <v/>
      </c>
      <c r="AP920" t="str">
        <f t="shared" si="635"/>
        <v/>
      </c>
      <c r="AQ920" t="str">
        <f t="shared" si="636"/>
        <v/>
      </c>
      <c r="AR920" t="str">
        <f t="shared" si="637"/>
        <v/>
      </c>
      <c r="AS920" t="str">
        <f t="shared" si="638"/>
        <v/>
      </c>
      <c r="AT920" t="str">
        <f t="shared" si="639"/>
        <v/>
      </c>
      <c r="AU920" t="str">
        <f t="shared" si="640"/>
        <v/>
      </c>
      <c r="AV920" t="str">
        <f t="shared" si="641"/>
        <v/>
      </c>
      <c r="AW920" t="str">
        <f t="shared" si="642"/>
        <v/>
      </c>
      <c r="AX920" t="str">
        <f t="shared" si="643"/>
        <v/>
      </c>
      <c r="AY920" t="str">
        <f t="shared" si="644"/>
        <v/>
      </c>
      <c r="AZ920" t="str">
        <f>IF(OR($A920="",$A920&lt;&gt;Ficha!$C$4),"",COUNTIF($A$2:$A920,Ficha!$C$4))</f>
        <v/>
      </c>
    </row>
    <row r="921" spans="1:52">
      <c r="A921" s="7" t="str">
        <f>IF(INDEX(Banco!$A:$A,ROW())="","",INDEX(Banco!$A:$A,ROW()))</f>
        <v/>
      </c>
      <c r="B921" s="7" t="str">
        <f>IF(INDEX(Banco!$B:$B,ROW())="","",INDEX(Banco!$B:$B,ROW()))</f>
        <v/>
      </c>
      <c r="C921" s="7" t="str">
        <f>IF(INDEX(Banco!$C:$C,ROW())="","",INDEX(Banco!$C:$C,ROW()))</f>
        <v/>
      </c>
      <c r="D921" s="8" t="str">
        <f>IF(INDEX(Banco!$D:$D,ROW())="","",INDEX(Banco!$D:$D,ROW()))</f>
        <v/>
      </c>
      <c r="E921" s="8" t="str">
        <f>IF(INDEX(Banco!$E:$E,ROW())="","",INDEX(Banco!$E:$E,ROW()))</f>
        <v/>
      </c>
      <c r="F921" s="9" t="str">
        <f>IF(INDEX(Banco!$F:$F,ROW())="","",INDEX(Banco!$F:$F,ROW()))</f>
        <v/>
      </c>
      <c r="G921" s="9" t="str">
        <f>IF(INDEX(Banco!$G:$G,ROW())="","",INDEX(Banco!$G:$G,ROW()))</f>
        <v/>
      </c>
      <c r="H921" s="7" t="str">
        <f>IF(INDEX(Banco!$H:$H,ROW())="","",INDEX(Banco!$H:$H,ROW()))</f>
        <v/>
      </c>
      <c r="I921" t="str">
        <f t="shared" si="602"/>
        <v/>
      </c>
      <c r="J921" s="10" t="str">
        <f t="shared" si="603"/>
        <v/>
      </c>
      <c r="K921" s="11" t="str">
        <f t="shared" si="604"/>
        <v>—</v>
      </c>
      <c r="L921" t="str">
        <f t="shared" si="605"/>
        <v/>
      </c>
      <c r="M921" s="11" t="str">
        <f t="shared" si="606"/>
        <v>—</v>
      </c>
      <c r="N921" t="str">
        <f t="shared" si="607"/>
        <v/>
      </c>
      <c r="O921" s="11" t="str">
        <f t="shared" si="608"/>
        <v>—</v>
      </c>
      <c r="P921" t="str">
        <f t="shared" si="609"/>
        <v/>
      </c>
      <c r="Q921" s="11" t="str">
        <f t="shared" si="610"/>
        <v>—</v>
      </c>
      <c r="R921" t="str">
        <f t="shared" si="611"/>
        <v/>
      </c>
      <c r="S921" t="str">
        <f t="shared" si="612"/>
        <v/>
      </c>
      <c r="T921" t="str">
        <f t="shared" si="613"/>
        <v/>
      </c>
      <c r="U921" t="str">
        <f t="shared" si="614"/>
        <v/>
      </c>
      <c r="V921" t="str">
        <f t="shared" si="615"/>
        <v/>
      </c>
      <c r="W921" t="str">
        <f t="shared" si="616"/>
        <v/>
      </c>
      <c r="X921" t="str">
        <f t="shared" si="617"/>
        <v/>
      </c>
      <c r="Y921" t="str">
        <f t="shared" si="618"/>
        <v/>
      </c>
      <c r="Z921" t="str">
        <f t="shared" si="619"/>
        <v/>
      </c>
      <c r="AA921" t="str">
        <f t="shared" si="620"/>
        <v/>
      </c>
      <c r="AB921" t="str">
        <f t="shared" si="621"/>
        <v/>
      </c>
      <c r="AC921" t="str">
        <f t="shared" si="622"/>
        <v/>
      </c>
      <c r="AD921" t="str">
        <f t="shared" si="623"/>
        <v/>
      </c>
      <c r="AE921" t="str">
        <f t="shared" si="624"/>
        <v/>
      </c>
      <c r="AF921" t="str">
        <f t="shared" si="625"/>
        <v/>
      </c>
      <c r="AG921" t="str">
        <f t="shared" si="626"/>
        <v/>
      </c>
      <c r="AH921" t="str">
        <f t="shared" si="627"/>
        <v/>
      </c>
      <c r="AI921" t="str">
        <f t="shared" si="628"/>
        <v/>
      </c>
      <c r="AJ921" t="str">
        <f t="shared" si="629"/>
        <v/>
      </c>
      <c r="AK921" t="str">
        <f t="shared" si="630"/>
        <v/>
      </c>
      <c r="AL921" t="str">
        <f t="shared" si="631"/>
        <v/>
      </c>
      <c r="AM921" t="str">
        <f t="shared" si="632"/>
        <v/>
      </c>
      <c r="AN921" t="str">
        <f t="shared" si="633"/>
        <v/>
      </c>
      <c r="AO921" t="str">
        <f t="shared" si="634"/>
        <v/>
      </c>
      <c r="AP921" t="str">
        <f t="shared" si="635"/>
        <v/>
      </c>
      <c r="AQ921" t="str">
        <f t="shared" si="636"/>
        <v/>
      </c>
      <c r="AR921" t="str">
        <f t="shared" si="637"/>
        <v/>
      </c>
      <c r="AS921" t="str">
        <f t="shared" si="638"/>
        <v/>
      </c>
      <c r="AT921" t="str">
        <f t="shared" si="639"/>
        <v/>
      </c>
      <c r="AU921" t="str">
        <f t="shared" si="640"/>
        <v/>
      </c>
      <c r="AV921" t="str">
        <f t="shared" si="641"/>
        <v/>
      </c>
      <c r="AW921" t="str">
        <f t="shared" si="642"/>
        <v/>
      </c>
      <c r="AX921" t="str">
        <f t="shared" si="643"/>
        <v/>
      </c>
      <c r="AY921" t="str">
        <f t="shared" si="644"/>
        <v/>
      </c>
      <c r="AZ921" t="str">
        <f>IF(OR($A921="",$A921&lt;&gt;Ficha!$C$4),"",COUNTIF($A$2:$A921,Ficha!$C$4))</f>
        <v/>
      </c>
    </row>
    <row r="922" spans="1:52">
      <c r="A922" s="7" t="str">
        <f>IF(INDEX(Banco!$A:$A,ROW())="","",INDEX(Banco!$A:$A,ROW()))</f>
        <v/>
      </c>
      <c r="B922" s="7" t="str">
        <f>IF(INDEX(Banco!$B:$B,ROW())="","",INDEX(Banco!$B:$B,ROW()))</f>
        <v/>
      </c>
      <c r="C922" s="7" t="str">
        <f>IF(INDEX(Banco!$C:$C,ROW())="","",INDEX(Banco!$C:$C,ROW()))</f>
        <v/>
      </c>
      <c r="D922" s="8" t="str">
        <f>IF(INDEX(Banco!$D:$D,ROW())="","",INDEX(Banco!$D:$D,ROW()))</f>
        <v/>
      </c>
      <c r="E922" s="8" t="str">
        <f>IF(INDEX(Banco!$E:$E,ROW())="","",INDEX(Banco!$E:$E,ROW()))</f>
        <v/>
      </c>
      <c r="F922" s="9" t="str">
        <f>IF(INDEX(Banco!$F:$F,ROW())="","",INDEX(Banco!$F:$F,ROW()))</f>
        <v/>
      </c>
      <c r="G922" s="9" t="str">
        <f>IF(INDEX(Banco!$G:$G,ROW())="","",INDEX(Banco!$G:$G,ROW()))</f>
        <v/>
      </c>
      <c r="H922" s="7" t="str">
        <f>IF(INDEX(Banco!$H:$H,ROW())="","",INDEX(Banco!$H:$H,ROW()))</f>
        <v/>
      </c>
      <c r="I922" t="str">
        <f t="shared" si="602"/>
        <v/>
      </c>
      <c r="J922" s="10" t="str">
        <f t="shared" si="603"/>
        <v/>
      </c>
      <c r="K922" s="11" t="str">
        <f t="shared" si="604"/>
        <v>—</v>
      </c>
      <c r="L922" t="str">
        <f t="shared" si="605"/>
        <v/>
      </c>
      <c r="M922" s="11" t="str">
        <f t="shared" si="606"/>
        <v>—</v>
      </c>
      <c r="N922" t="str">
        <f t="shared" si="607"/>
        <v/>
      </c>
      <c r="O922" s="11" t="str">
        <f t="shared" si="608"/>
        <v>—</v>
      </c>
      <c r="P922" t="str">
        <f t="shared" si="609"/>
        <v/>
      </c>
      <c r="Q922" s="11" t="str">
        <f t="shared" si="610"/>
        <v>—</v>
      </c>
      <c r="R922" t="str">
        <f t="shared" si="611"/>
        <v/>
      </c>
      <c r="S922" t="str">
        <f t="shared" si="612"/>
        <v/>
      </c>
      <c r="T922" t="str">
        <f t="shared" si="613"/>
        <v/>
      </c>
      <c r="U922" t="str">
        <f t="shared" si="614"/>
        <v/>
      </c>
      <c r="V922" t="str">
        <f t="shared" si="615"/>
        <v/>
      </c>
      <c r="W922" t="str">
        <f t="shared" si="616"/>
        <v/>
      </c>
      <c r="X922" t="str">
        <f t="shared" si="617"/>
        <v/>
      </c>
      <c r="Y922" t="str">
        <f t="shared" si="618"/>
        <v/>
      </c>
      <c r="Z922" t="str">
        <f t="shared" si="619"/>
        <v/>
      </c>
      <c r="AA922" t="str">
        <f t="shared" si="620"/>
        <v/>
      </c>
      <c r="AB922" t="str">
        <f t="shared" si="621"/>
        <v/>
      </c>
      <c r="AC922" t="str">
        <f t="shared" si="622"/>
        <v/>
      </c>
      <c r="AD922" t="str">
        <f t="shared" si="623"/>
        <v/>
      </c>
      <c r="AE922" t="str">
        <f t="shared" si="624"/>
        <v/>
      </c>
      <c r="AF922" t="str">
        <f t="shared" si="625"/>
        <v/>
      </c>
      <c r="AG922" t="str">
        <f t="shared" si="626"/>
        <v/>
      </c>
      <c r="AH922" t="str">
        <f t="shared" si="627"/>
        <v/>
      </c>
      <c r="AI922" t="str">
        <f t="shared" si="628"/>
        <v/>
      </c>
      <c r="AJ922" t="str">
        <f t="shared" si="629"/>
        <v/>
      </c>
      <c r="AK922" t="str">
        <f t="shared" si="630"/>
        <v/>
      </c>
      <c r="AL922" t="str">
        <f t="shared" si="631"/>
        <v/>
      </c>
      <c r="AM922" t="str">
        <f t="shared" si="632"/>
        <v/>
      </c>
      <c r="AN922" t="str">
        <f t="shared" si="633"/>
        <v/>
      </c>
      <c r="AO922" t="str">
        <f t="shared" si="634"/>
        <v/>
      </c>
      <c r="AP922" t="str">
        <f t="shared" si="635"/>
        <v/>
      </c>
      <c r="AQ922" t="str">
        <f t="shared" si="636"/>
        <v/>
      </c>
      <c r="AR922" t="str">
        <f t="shared" si="637"/>
        <v/>
      </c>
      <c r="AS922" t="str">
        <f t="shared" si="638"/>
        <v/>
      </c>
      <c r="AT922" t="str">
        <f t="shared" si="639"/>
        <v/>
      </c>
      <c r="AU922" t="str">
        <f t="shared" si="640"/>
        <v/>
      </c>
      <c r="AV922" t="str">
        <f t="shared" si="641"/>
        <v/>
      </c>
      <c r="AW922" t="str">
        <f t="shared" si="642"/>
        <v/>
      </c>
      <c r="AX922" t="str">
        <f t="shared" si="643"/>
        <v/>
      </c>
      <c r="AY922" t="str">
        <f t="shared" si="644"/>
        <v/>
      </c>
      <c r="AZ922" t="str">
        <f>IF(OR($A922="",$A922&lt;&gt;Ficha!$C$4),"",COUNTIF($A$2:$A922,Ficha!$C$4))</f>
        <v/>
      </c>
    </row>
    <row r="923" spans="1:52">
      <c r="A923" s="7" t="str">
        <f>IF(INDEX(Banco!$A:$A,ROW())="","",INDEX(Banco!$A:$A,ROW()))</f>
        <v/>
      </c>
      <c r="B923" s="7" t="str">
        <f>IF(INDEX(Banco!$B:$B,ROW())="","",INDEX(Banco!$B:$B,ROW()))</f>
        <v/>
      </c>
      <c r="C923" s="7" t="str">
        <f>IF(INDEX(Banco!$C:$C,ROW())="","",INDEX(Banco!$C:$C,ROW()))</f>
        <v/>
      </c>
      <c r="D923" s="8" t="str">
        <f>IF(INDEX(Banco!$D:$D,ROW())="","",INDEX(Banco!$D:$D,ROW()))</f>
        <v/>
      </c>
      <c r="E923" s="8" t="str">
        <f>IF(INDEX(Banco!$E:$E,ROW())="","",INDEX(Banco!$E:$E,ROW()))</f>
        <v/>
      </c>
      <c r="F923" s="9" t="str">
        <f>IF(INDEX(Banco!$F:$F,ROW())="","",INDEX(Banco!$F:$F,ROW()))</f>
        <v/>
      </c>
      <c r="G923" s="9" t="str">
        <f>IF(INDEX(Banco!$G:$G,ROW())="","",INDEX(Banco!$G:$G,ROW()))</f>
        <v/>
      </c>
      <c r="H923" s="7" t="str">
        <f>IF(INDEX(Banco!$H:$H,ROW())="","",INDEX(Banco!$H:$H,ROW()))</f>
        <v/>
      </c>
      <c r="I923" t="str">
        <f t="shared" si="602"/>
        <v/>
      </c>
      <c r="J923" s="10" t="str">
        <f t="shared" si="603"/>
        <v/>
      </c>
      <c r="K923" s="11" t="str">
        <f t="shared" si="604"/>
        <v>—</v>
      </c>
      <c r="L923" t="str">
        <f t="shared" si="605"/>
        <v/>
      </c>
      <c r="M923" s="11" t="str">
        <f t="shared" si="606"/>
        <v>—</v>
      </c>
      <c r="N923" t="str">
        <f t="shared" si="607"/>
        <v/>
      </c>
      <c r="O923" s="11" t="str">
        <f t="shared" si="608"/>
        <v>—</v>
      </c>
      <c r="P923" t="str">
        <f t="shared" si="609"/>
        <v/>
      </c>
      <c r="Q923" s="11" t="str">
        <f t="shared" si="610"/>
        <v>—</v>
      </c>
      <c r="R923" t="str">
        <f t="shared" si="611"/>
        <v/>
      </c>
      <c r="S923" t="str">
        <f t="shared" si="612"/>
        <v/>
      </c>
      <c r="T923" t="str">
        <f t="shared" si="613"/>
        <v/>
      </c>
      <c r="U923" t="str">
        <f t="shared" si="614"/>
        <v/>
      </c>
      <c r="V923" t="str">
        <f t="shared" si="615"/>
        <v/>
      </c>
      <c r="W923" t="str">
        <f t="shared" si="616"/>
        <v/>
      </c>
      <c r="X923" t="str">
        <f t="shared" si="617"/>
        <v/>
      </c>
      <c r="Y923" t="str">
        <f t="shared" si="618"/>
        <v/>
      </c>
      <c r="Z923" t="str">
        <f t="shared" si="619"/>
        <v/>
      </c>
      <c r="AA923" t="str">
        <f t="shared" si="620"/>
        <v/>
      </c>
      <c r="AB923" t="str">
        <f t="shared" si="621"/>
        <v/>
      </c>
      <c r="AC923" t="str">
        <f t="shared" si="622"/>
        <v/>
      </c>
      <c r="AD923" t="str">
        <f t="shared" si="623"/>
        <v/>
      </c>
      <c r="AE923" t="str">
        <f t="shared" si="624"/>
        <v/>
      </c>
      <c r="AF923" t="str">
        <f t="shared" si="625"/>
        <v/>
      </c>
      <c r="AG923" t="str">
        <f t="shared" si="626"/>
        <v/>
      </c>
      <c r="AH923" t="str">
        <f t="shared" si="627"/>
        <v/>
      </c>
      <c r="AI923" t="str">
        <f t="shared" si="628"/>
        <v/>
      </c>
      <c r="AJ923" t="str">
        <f t="shared" si="629"/>
        <v/>
      </c>
      <c r="AK923" t="str">
        <f t="shared" si="630"/>
        <v/>
      </c>
      <c r="AL923" t="str">
        <f t="shared" si="631"/>
        <v/>
      </c>
      <c r="AM923" t="str">
        <f t="shared" si="632"/>
        <v/>
      </c>
      <c r="AN923" t="str">
        <f t="shared" si="633"/>
        <v/>
      </c>
      <c r="AO923" t="str">
        <f t="shared" si="634"/>
        <v/>
      </c>
      <c r="AP923" t="str">
        <f t="shared" si="635"/>
        <v/>
      </c>
      <c r="AQ923" t="str">
        <f t="shared" si="636"/>
        <v/>
      </c>
      <c r="AR923" t="str">
        <f t="shared" si="637"/>
        <v/>
      </c>
      <c r="AS923" t="str">
        <f t="shared" si="638"/>
        <v/>
      </c>
      <c r="AT923" t="str">
        <f t="shared" si="639"/>
        <v/>
      </c>
      <c r="AU923" t="str">
        <f t="shared" si="640"/>
        <v/>
      </c>
      <c r="AV923" t="str">
        <f t="shared" si="641"/>
        <v/>
      </c>
      <c r="AW923" t="str">
        <f t="shared" si="642"/>
        <v/>
      </c>
      <c r="AX923" t="str">
        <f t="shared" si="643"/>
        <v/>
      </c>
      <c r="AY923" t="str">
        <f t="shared" si="644"/>
        <v/>
      </c>
      <c r="AZ923" t="str">
        <f>IF(OR($A923="",$A923&lt;&gt;Ficha!$C$4),"",COUNTIF($A$2:$A923,Ficha!$C$4))</f>
        <v/>
      </c>
    </row>
    <row r="924" spans="1:52">
      <c r="A924" s="7" t="str">
        <f>IF(INDEX(Banco!$A:$A,ROW())="","",INDEX(Banco!$A:$A,ROW()))</f>
        <v/>
      </c>
      <c r="B924" s="7" t="str">
        <f>IF(INDEX(Banco!$B:$B,ROW())="","",INDEX(Banco!$B:$B,ROW()))</f>
        <v/>
      </c>
      <c r="C924" s="7" t="str">
        <f>IF(INDEX(Banco!$C:$C,ROW())="","",INDEX(Banco!$C:$C,ROW()))</f>
        <v/>
      </c>
      <c r="D924" s="8" t="str">
        <f>IF(INDEX(Banco!$D:$D,ROW())="","",INDEX(Banco!$D:$D,ROW()))</f>
        <v/>
      </c>
      <c r="E924" s="8" t="str">
        <f>IF(INDEX(Banco!$E:$E,ROW())="","",INDEX(Banco!$E:$E,ROW()))</f>
        <v/>
      </c>
      <c r="F924" s="9" t="str">
        <f>IF(INDEX(Banco!$F:$F,ROW())="","",INDEX(Banco!$F:$F,ROW()))</f>
        <v/>
      </c>
      <c r="G924" s="9" t="str">
        <f>IF(INDEX(Banco!$G:$G,ROW())="","",INDEX(Banco!$G:$G,ROW()))</f>
        <v/>
      </c>
      <c r="H924" s="7" t="str">
        <f>IF(INDEX(Banco!$H:$H,ROW())="","",INDEX(Banco!$H:$H,ROW()))</f>
        <v/>
      </c>
      <c r="I924" t="str">
        <f t="shared" si="602"/>
        <v/>
      </c>
      <c r="J924" s="10" t="str">
        <f t="shared" si="603"/>
        <v/>
      </c>
      <c r="K924" s="11" t="str">
        <f t="shared" si="604"/>
        <v>—</v>
      </c>
      <c r="L924" t="str">
        <f t="shared" si="605"/>
        <v/>
      </c>
      <c r="M924" s="11" t="str">
        <f t="shared" si="606"/>
        <v>—</v>
      </c>
      <c r="N924" t="str">
        <f t="shared" si="607"/>
        <v/>
      </c>
      <c r="O924" s="11" t="str">
        <f t="shared" si="608"/>
        <v>—</v>
      </c>
      <c r="P924" t="str">
        <f t="shared" si="609"/>
        <v/>
      </c>
      <c r="Q924" s="11" t="str">
        <f t="shared" si="610"/>
        <v>—</v>
      </c>
      <c r="R924" t="str">
        <f t="shared" si="611"/>
        <v/>
      </c>
      <c r="S924" t="str">
        <f t="shared" si="612"/>
        <v/>
      </c>
      <c r="T924" t="str">
        <f t="shared" si="613"/>
        <v/>
      </c>
      <c r="U924" t="str">
        <f t="shared" si="614"/>
        <v/>
      </c>
      <c r="V924" t="str">
        <f t="shared" si="615"/>
        <v/>
      </c>
      <c r="W924" t="str">
        <f t="shared" si="616"/>
        <v/>
      </c>
      <c r="X924" t="str">
        <f t="shared" si="617"/>
        <v/>
      </c>
      <c r="Y924" t="str">
        <f t="shared" si="618"/>
        <v/>
      </c>
      <c r="Z924" t="str">
        <f t="shared" si="619"/>
        <v/>
      </c>
      <c r="AA924" t="str">
        <f t="shared" si="620"/>
        <v/>
      </c>
      <c r="AB924" t="str">
        <f t="shared" si="621"/>
        <v/>
      </c>
      <c r="AC924" t="str">
        <f t="shared" si="622"/>
        <v/>
      </c>
      <c r="AD924" t="str">
        <f t="shared" si="623"/>
        <v/>
      </c>
      <c r="AE924" t="str">
        <f t="shared" si="624"/>
        <v/>
      </c>
      <c r="AF924" t="str">
        <f t="shared" si="625"/>
        <v/>
      </c>
      <c r="AG924" t="str">
        <f t="shared" si="626"/>
        <v/>
      </c>
      <c r="AH924" t="str">
        <f t="shared" si="627"/>
        <v/>
      </c>
      <c r="AI924" t="str">
        <f t="shared" si="628"/>
        <v/>
      </c>
      <c r="AJ924" t="str">
        <f t="shared" si="629"/>
        <v/>
      </c>
      <c r="AK924" t="str">
        <f t="shared" si="630"/>
        <v/>
      </c>
      <c r="AL924" t="str">
        <f t="shared" si="631"/>
        <v/>
      </c>
      <c r="AM924" t="str">
        <f t="shared" si="632"/>
        <v/>
      </c>
      <c r="AN924" t="str">
        <f t="shared" si="633"/>
        <v/>
      </c>
      <c r="AO924" t="str">
        <f t="shared" si="634"/>
        <v/>
      </c>
      <c r="AP924" t="str">
        <f t="shared" si="635"/>
        <v/>
      </c>
      <c r="AQ924" t="str">
        <f t="shared" si="636"/>
        <v/>
      </c>
      <c r="AR924" t="str">
        <f t="shared" si="637"/>
        <v/>
      </c>
      <c r="AS924" t="str">
        <f t="shared" si="638"/>
        <v/>
      </c>
      <c r="AT924" t="str">
        <f t="shared" si="639"/>
        <v/>
      </c>
      <c r="AU924" t="str">
        <f t="shared" si="640"/>
        <v/>
      </c>
      <c r="AV924" t="str">
        <f t="shared" si="641"/>
        <v/>
      </c>
      <c r="AW924" t="str">
        <f t="shared" si="642"/>
        <v/>
      </c>
      <c r="AX924" t="str">
        <f t="shared" si="643"/>
        <v/>
      </c>
      <c r="AY924" t="str">
        <f t="shared" si="644"/>
        <v/>
      </c>
      <c r="AZ924" t="str">
        <f>IF(OR($A924="",$A924&lt;&gt;Ficha!$C$4),"",COUNTIF($A$2:$A924,Ficha!$C$4))</f>
        <v/>
      </c>
    </row>
    <row r="925" spans="1:52">
      <c r="A925" s="7" t="str">
        <f>IF(INDEX(Banco!$A:$A,ROW())="","",INDEX(Banco!$A:$A,ROW()))</f>
        <v/>
      </c>
      <c r="B925" s="7" t="str">
        <f>IF(INDEX(Banco!$B:$B,ROW())="","",INDEX(Banco!$B:$B,ROW()))</f>
        <v/>
      </c>
      <c r="C925" s="7" t="str">
        <f>IF(INDEX(Banco!$C:$C,ROW())="","",INDEX(Banco!$C:$C,ROW()))</f>
        <v/>
      </c>
      <c r="D925" s="8" t="str">
        <f>IF(INDEX(Banco!$D:$D,ROW())="","",INDEX(Banco!$D:$D,ROW()))</f>
        <v/>
      </c>
      <c r="E925" s="8" t="str">
        <f>IF(INDEX(Banco!$E:$E,ROW())="","",INDEX(Banco!$E:$E,ROW()))</f>
        <v/>
      </c>
      <c r="F925" s="9" t="str">
        <f>IF(INDEX(Banco!$F:$F,ROW())="","",INDEX(Banco!$F:$F,ROW()))</f>
        <v/>
      </c>
      <c r="G925" s="9" t="str">
        <f>IF(INDEX(Banco!$G:$G,ROW())="","",INDEX(Banco!$G:$G,ROW()))</f>
        <v/>
      </c>
      <c r="H925" s="7" t="str">
        <f>IF(INDEX(Banco!$H:$H,ROW())="","",INDEX(Banco!$H:$H,ROW()))</f>
        <v/>
      </c>
      <c r="I925" t="str">
        <f t="shared" si="602"/>
        <v/>
      </c>
      <c r="J925" s="10" t="str">
        <f t="shared" si="603"/>
        <v/>
      </c>
      <c r="K925" s="11" t="str">
        <f t="shared" si="604"/>
        <v>—</v>
      </c>
      <c r="L925" t="str">
        <f t="shared" si="605"/>
        <v/>
      </c>
      <c r="M925" s="11" t="str">
        <f t="shared" si="606"/>
        <v>—</v>
      </c>
      <c r="N925" t="str">
        <f t="shared" si="607"/>
        <v/>
      </c>
      <c r="O925" s="11" t="str">
        <f t="shared" si="608"/>
        <v>—</v>
      </c>
      <c r="P925" t="str">
        <f t="shared" si="609"/>
        <v/>
      </c>
      <c r="Q925" s="11" t="str">
        <f t="shared" si="610"/>
        <v>—</v>
      </c>
      <c r="R925" t="str">
        <f t="shared" si="611"/>
        <v/>
      </c>
      <c r="S925" t="str">
        <f t="shared" si="612"/>
        <v/>
      </c>
      <c r="T925" t="str">
        <f t="shared" si="613"/>
        <v/>
      </c>
      <c r="U925" t="str">
        <f t="shared" si="614"/>
        <v/>
      </c>
      <c r="V925" t="str">
        <f t="shared" si="615"/>
        <v/>
      </c>
      <c r="W925" t="str">
        <f t="shared" si="616"/>
        <v/>
      </c>
      <c r="X925" t="str">
        <f t="shared" si="617"/>
        <v/>
      </c>
      <c r="Y925" t="str">
        <f t="shared" si="618"/>
        <v/>
      </c>
      <c r="Z925" t="str">
        <f t="shared" si="619"/>
        <v/>
      </c>
      <c r="AA925" t="str">
        <f t="shared" si="620"/>
        <v/>
      </c>
      <c r="AB925" t="str">
        <f t="shared" si="621"/>
        <v/>
      </c>
      <c r="AC925" t="str">
        <f t="shared" si="622"/>
        <v/>
      </c>
      <c r="AD925" t="str">
        <f t="shared" si="623"/>
        <v/>
      </c>
      <c r="AE925" t="str">
        <f t="shared" si="624"/>
        <v/>
      </c>
      <c r="AF925" t="str">
        <f t="shared" si="625"/>
        <v/>
      </c>
      <c r="AG925" t="str">
        <f t="shared" si="626"/>
        <v/>
      </c>
      <c r="AH925" t="str">
        <f t="shared" si="627"/>
        <v/>
      </c>
      <c r="AI925" t="str">
        <f t="shared" si="628"/>
        <v/>
      </c>
      <c r="AJ925" t="str">
        <f t="shared" si="629"/>
        <v/>
      </c>
      <c r="AK925" t="str">
        <f t="shared" si="630"/>
        <v/>
      </c>
      <c r="AL925" t="str">
        <f t="shared" si="631"/>
        <v/>
      </c>
      <c r="AM925" t="str">
        <f t="shared" si="632"/>
        <v/>
      </c>
      <c r="AN925" t="str">
        <f t="shared" si="633"/>
        <v/>
      </c>
      <c r="AO925" t="str">
        <f t="shared" si="634"/>
        <v/>
      </c>
      <c r="AP925" t="str">
        <f t="shared" si="635"/>
        <v/>
      </c>
      <c r="AQ925" t="str">
        <f t="shared" si="636"/>
        <v/>
      </c>
      <c r="AR925" t="str">
        <f t="shared" si="637"/>
        <v/>
      </c>
      <c r="AS925" t="str">
        <f t="shared" si="638"/>
        <v/>
      </c>
      <c r="AT925" t="str">
        <f t="shared" si="639"/>
        <v/>
      </c>
      <c r="AU925" t="str">
        <f t="shared" si="640"/>
        <v/>
      </c>
      <c r="AV925" t="str">
        <f t="shared" si="641"/>
        <v/>
      </c>
      <c r="AW925" t="str">
        <f t="shared" si="642"/>
        <v/>
      </c>
      <c r="AX925" t="str">
        <f t="shared" si="643"/>
        <v/>
      </c>
      <c r="AY925" t="str">
        <f t="shared" si="644"/>
        <v/>
      </c>
      <c r="AZ925" t="str">
        <f>IF(OR($A925="",$A925&lt;&gt;Ficha!$C$4),"",COUNTIF($A$2:$A925,Ficha!$C$4))</f>
        <v/>
      </c>
    </row>
    <row r="926" spans="1:52">
      <c r="A926" s="7" t="str">
        <f>IF(INDEX(Banco!$A:$A,ROW())="","",INDEX(Banco!$A:$A,ROW()))</f>
        <v/>
      </c>
      <c r="B926" s="7" t="str">
        <f>IF(INDEX(Banco!$B:$B,ROW())="","",INDEX(Banco!$B:$B,ROW()))</f>
        <v/>
      </c>
      <c r="C926" s="7" t="str">
        <f>IF(INDEX(Banco!$C:$C,ROW())="","",INDEX(Banco!$C:$C,ROW()))</f>
        <v/>
      </c>
      <c r="D926" s="8" t="str">
        <f>IF(INDEX(Banco!$D:$D,ROW())="","",INDEX(Banco!$D:$D,ROW()))</f>
        <v/>
      </c>
      <c r="E926" s="8" t="str">
        <f>IF(INDEX(Banco!$E:$E,ROW())="","",INDEX(Banco!$E:$E,ROW()))</f>
        <v/>
      </c>
      <c r="F926" s="9" t="str">
        <f>IF(INDEX(Banco!$F:$F,ROW())="","",INDEX(Banco!$F:$F,ROW()))</f>
        <v/>
      </c>
      <c r="G926" s="9" t="str">
        <f>IF(INDEX(Banco!$G:$G,ROW())="","",INDEX(Banco!$G:$G,ROW()))</f>
        <v/>
      </c>
      <c r="H926" s="7" t="str">
        <f>IF(INDEX(Banco!$H:$H,ROW())="","",INDEX(Banco!$H:$H,ROW()))</f>
        <v/>
      </c>
      <c r="I926" t="str">
        <f t="shared" si="602"/>
        <v/>
      </c>
      <c r="J926" s="10" t="str">
        <f t="shared" si="603"/>
        <v/>
      </c>
      <c r="K926" s="11" t="str">
        <f t="shared" si="604"/>
        <v>—</v>
      </c>
      <c r="L926" t="str">
        <f t="shared" si="605"/>
        <v/>
      </c>
      <c r="M926" s="11" t="str">
        <f t="shared" si="606"/>
        <v>—</v>
      </c>
      <c r="N926" t="str">
        <f t="shared" si="607"/>
        <v/>
      </c>
      <c r="O926" s="11" t="str">
        <f t="shared" si="608"/>
        <v>—</v>
      </c>
      <c r="P926" t="str">
        <f t="shared" si="609"/>
        <v/>
      </c>
      <c r="Q926" s="11" t="str">
        <f t="shared" si="610"/>
        <v>—</v>
      </c>
      <c r="R926" t="str">
        <f t="shared" si="611"/>
        <v/>
      </c>
      <c r="S926" t="str">
        <f t="shared" si="612"/>
        <v/>
      </c>
      <c r="T926" t="str">
        <f t="shared" si="613"/>
        <v/>
      </c>
      <c r="U926" t="str">
        <f t="shared" si="614"/>
        <v/>
      </c>
      <c r="V926" t="str">
        <f t="shared" si="615"/>
        <v/>
      </c>
      <c r="W926" t="str">
        <f t="shared" si="616"/>
        <v/>
      </c>
      <c r="X926" t="str">
        <f t="shared" si="617"/>
        <v/>
      </c>
      <c r="Y926" t="str">
        <f t="shared" si="618"/>
        <v/>
      </c>
      <c r="Z926" t="str">
        <f t="shared" si="619"/>
        <v/>
      </c>
      <c r="AA926" t="str">
        <f t="shared" si="620"/>
        <v/>
      </c>
      <c r="AB926" t="str">
        <f t="shared" si="621"/>
        <v/>
      </c>
      <c r="AC926" t="str">
        <f t="shared" si="622"/>
        <v/>
      </c>
      <c r="AD926" t="str">
        <f t="shared" si="623"/>
        <v/>
      </c>
      <c r="AE926" t="str">
        <f t="shared" si="624"/>
        <v/>
      </c>
      <c r="AF926" t="str">
        <f t="shared" si="625"/>
        <v/>
      </c>
      <c r="AG926" t="str">
        <f t="shared" si="626"/>
        <v/>
      </c>
      <c r="AH926" t="str">
        <f t="shared" si="627"/>
        <v/>
      </c>
      <c r="AI926" t="str">
        <f t="shared" si="628"/>
        <v/>
      </c>
      <c r="AJ926" t="str">
        <f t="shared" si="629"/>
        <v/>
      </c>
      <c r="AK926" t="str">
        <f t="shared" si="630"/>
        <v/>
      </c>
      <c r="AL926" t="str">
        <f t="shared" si="631"/>
        <v/>
      </c>
      <c r="AM926" t="str">
        <f t="shared" si="632"/>
        <v/>
      </c>
      <c r="AN926" t="str">
        <f t="shared" si="633"/>
        <v/>
      </c>
      <c r="AO926" t="str">
        <f t="shared" si="634"/>
        <v/>
      </c>
      <c r="AP926" t="str">
        <f t="shared" si="635"/>
        <v/>
      </c>
      <c r="AQ926" t="str">
        <f t="shared" si="636"/>
        <v/>
      </c>
      <c r="AR926" t="str">
        <f t="shared" si="637"/>
        <v/>
      </c>
      <c r="AS926" t="str">
        <f t="shared" si="638"/>
        <v/>
      </c>
      <c r="AT926" t="str">
        <f t="shared" si="639"/>
        <v/>
      </c>
      <c r="AU926" t="str">
        <f t="shared" si="640"/>
        <v/>
      </c>
      <c r="AV926" t="str">
        <f t="shared" si="641"/>
        <v/>
      </c>
      <c r="AW926" t="str">
        <f t="shared" si="642"/>
        <v/>
      </c>
      <c r="AX926" t="str">
        <f t="shared" si="643"/>
        <v/>
      </c>
      <c r="AY926" t="str">
        <f t="shared" si="644"/>
        <v/>
      </c>
      <c r="AZ926" t="str">
        <f>IF(OR($A926="",$A926&lt;&gt;Ficha!$C$4),"",COUNTIF($A$2:$A926,Ficha!$C$4))</f>
        <v/>
      </c>
    </row>
    <row r="927" spans="1:52">
      <c r="A927" s="7" t="str">
        <f>IF(INDEX(Banco!$A:$A,ROW())="","",INDEX(Banco!$A:$A,ROW()))</f>
        <v/>
      </c>
      <c r="B927" s="7" t="str">
        <f>IF(INDEX(Banco!$B:$B,ROW())="","",INDEX(Banco!$B:$B,ROW()))</f>
        <v/>
      </c>
      <c r="C927" s="7" t="str">
        <f>IF(INDEX(Banco!$C:$C,ROW())="","",INDEX(Banco!$C:$C,ROW()))</f>
        <v/>
      </c>
      <c r="D927" s="8" t="str">
        <f>IF(INDEX(Banco!$D:$D,ROW())="","",INDEX(Banco!$D:$D,ROW()))</f>
        <v/>
      </c>
      <c r="E927" s="8" t="str">
        <f>IF(INDEX(Banco!$E:$E,ROW())="","",INDEX(Banco!$E:$E,ROW()))</f>
        <v/>
      </c>
      <c r="F927" s="9" t="str">
        <f>IF(INDEX(Banco!$F:$F,ROW())="","",INDEX(Banco!$F:$F,ROW()))</f>
        <v/>
      </c>
      <c r="G927" s="9" t="str">
        <f>IF(INDEX(Banco!$G:$G,ROW())="","",INDEX(Banco!$G:$G,ROW()))</f>
        <v/>
      </c>
      <c r="H927" s="7" t="str">
        <f>IF(INDEX(Banco!$H:$H,ROW())="","",INDEX(Banco!$H:$H,ROW()))</f>
        <v/>
      </c>
      <c r="I927" t="str">
        <f t="shared" si="602"/>
        <v/>
      </c>
      <c r="J927" s="10" t="str">
        <f t="shared" si="603"/>
        <v/>
      </c>
      <c r="K927" s="11" t="str">
        <f t="shared" si="604"/>
        <v>—</v>
      </c>
      <c r="L927" t="str">
        <f t="shared" si="605"/>
        <v/>
      </c>
      <c r="M927" s="11" t="str">
        <f t="shared" si="606"/>
        <v>—</v>
      </c>
      <c r="N927" t="str">
        <f t="shared" si="607"/>
        <v/>
      </c>
      <c r="O927" s="11" t="str">
        <f t="shared" si="608"/>
        <v>—</v>
      </c>
      <c r="P927" t="str">
        <f t="shared" si="609"/>
        <v/>
      </c>
      <c r="Q927" s="11" t="str">
        <f t="shared" si="610"/>
        <v>—</v>
      </c>
      <c r="R927" t="str">
        <f t="shared" si="611"/>
        <v/>
      </c>
      <c r="S927" t="str">
        <f t="shared" si="612"/>
        <v/>
      </c>
      <c r="T927" t="str">
        <f t="shared" si="613"/>
        <v/>
      </c>
      <c r="U927" t="str">
        <f t="shared" si="614"/>
        <v/>
      </c>
      <c r="V927" t="str">
        <f t="shared" si="615"/>
        <v/>
      </c>
      <c r="W927" t="str">
        <f t="shared" si="616"/>
        <v/>
      </c>
      <c r="X927" t="str">
        <f t="shared" si="617"/>
        <v/>
      </c>
      <c r="Y927" t="str">
        <f t="shared" si="618"/>
        <v/>
      </c>
      <c r="Z927" t="str">
        <f t="shared" si="619"/>
        <v/>
      </c>
      <c r="AA927" t="str">
        <f t="shared" si="620"/>
        <v/>
      </c>
      <c r="AB927" t="str">
        <f t="shared" si="621"/>
        <v/>
      </c>
      <c r="AC927" t="str">
        <f t="shared" si="622"/>
        <v/>
      </c>
      <c r="AD927" t="str">
        <f t="shared" si="623"/>
        <v/>
      </c>
      <c r="AE927" t="str">
        <f t="shared" si="624"/>
        <v/>
      </c>
      <c r="AF927" t="str">
        <f t="shared" si="625"/>
        <v/>
      </c>
      <c r="AG927" t="str">
        <f t="shared" si="626"/>
        <v/>
      </c>
      <c r="AH927" t="str">
        <f t="shared" si="627"/>
        <v/>
      </c>
      <c r="AI927" t="str">
        <f t="shared" si="628"/>
        <v/>
      </c>
      <c r="AJ927" t="str">
        <f t="shared" si="629"/>
        <v/>
      </c>
      <c r="AK927" t="str">
        <f t="shared" si="630"/>
        <v/>
      </c>
      <c r="AL927" t="str">
        <f t="shared" si="631"/>
        <v/>
      </c>
      <c r="AM927" t="str">
        <f t="shared" si="632"/>
        <v/>
      </c>
      <c r="AN927" t="str">
        <f t="shared" si="633"/>
        <v/>
      </c>
      <c r="AO927" t="str">
        <f t="shared" si="634"/>
        <v/>
      </c>
      <c r="AP927" t="str">
        <f t="shared" si="635"/>
        <v/>
      </c>
      <c r="AQ927" t="str">
        <f t="shared" si="636"/>
        <v/>
      </c>
      <c r="AR927" t="str">
        <f t="shared" si="637"/>
        <v/>
      </c>
      <c r="AS927" t="str">
        <f t="shared" si="638"/>
        <v/>
      </c>
      <c r="AT927" t="str">
        <f t="shared" si="639"/>
        <v/>
      </c>
      <c r="AU927" t="str">
        <f t="shared" si="640"/>
        <v/>
      </c>
      <c r="AV927" t="str">
        <f t="shared" si="641"/>
        <v/>
      </c>
      <c r="AW927" t="str">
        <f t="shared" si="642"/>
        <v/>
      </c>
      <c r="AX927" t="str">
        <f t="shared" si="643"/>
        <v/>
      </c>
      <c r="AY927" t="str">
        <f t="shared" si="644"/>
        <v/>
      </c>
      <c r="AZ927" t="str">
        <f>IF(OR($A927="",$A927&lt;&gt;Ficha!$C$4),"",COUNTIF($A$2:$A927,Ficha!$C$4))</f>
        <v/>
      </c>
    </row>
    <row r="928" spans="1:52">
      <c r="A928" s="7" t="str">
        <f>IF(INDEX(Banco!$A:$A,ROW())="","",INDEX(Banco!$A:$A,ROW()))</f>
        <v/>
      </c>
      <c r="B928" s="7" t="str">
        <f>IF(INDEX(Banco!$B:$B,ROW())="","",INDEX(Banco!$B:$B,ROW()))</f>
        <v/>
      </c>
      <c r="C928" s="7" t="str">
        <f>IF(INDEX(Banco!$C:$C,ROW())="","",INDEX(Banco!$C:$C,ROW()))</f>
        <v/>
      </c>
      <c r="D928" s="8" t="str">
        <f>IF(INDEX(Banco!$D:$D,ROW())="","",INDEX(Banco!$D:$D,ROW()))</f>
        <v/>
      </c>
      <c r="E928" s="8" t="str">
        <f>IF(INDEX(Banco!$E:$E,ROW())="","",INDEX(Banco!$E:$E,ROW()))</f>
        <v/>
      </c>
      <c r="F928" s="9" t="str">
        <f>IF(INDEX(Banco!$F:$F,ROW())="","",INDEX(Banco!$F:$F,ROW()))</f>
        <v/>
      </c>
      <c r="G928" s="9" t="str">
        <f>IF(INDEX(Banco!$G:$G,ROW())="","",INDEX(Banco!$G:$G,ROW()))</f>
        <v/>
      </c>
      <c r="H928" s="7" t="str">
        <f>IF(INDEX(Banco!$H:$H,ROW())="","",INDEX(Banco!$H:$H,ROW()))</f>
        <v/>
      </c>
      <c r="I928" t="str">
        <f t="shared" si="602"/>
        <v/>
      </c>
      <c r="J928" s="10" t="str">
        <f t="shared" si="603"/>
        <v/>
      </c>
      <c r="K928" s="11" t="str">
        <f t="shared" si="604"/>
        <v>—</v>
      </c>
      <c r="L928" t="str">
        <f t="shared" si="605"/>
        <v/>
      </c>
      <c r="M928" s="11" t="str">
        <f t="shared" si="606"/>
        <v>—</v>
      </c>
      <c r="N928" t="str">
        <f t="shared" si="607"/>
        <v/>
      </c>
      <c r="O928" s="11" t="str">
        <f t="shared" si="608"/>
        <v>—</v>
      </c>
      <c r="P928" t="str">
        <f t="shared" si="609"/>
        <v/>
      </c>
      <c r="Q928" s="11" t="str">
        <f t="shared" si="610"/>
        <v>—</v>
      </c>
      <c r="R928" t="str">
        <f t="shared" si="611"/>
        <v/>
      </c>
      <c r="S928" t="str">
        <f t="shared" si="612"/>
        <v/>
      </c>
      <c r="T928" t="str">
        <f t="shared" si="613"/>
        <v/>
      </c>
      <c r="U928" t="str">
        <f t="shared" si="614"/>
        <v/>
      </c>
      <c r="V928" t="str">
        <f t="shared" si="615"/>
        <v/>
      </c>
      <c r="W928" t="str">
        <f t="shared" si="616"/>
        <v/>
      </c>
      <c r="X928" t="str">
        <f t="shared" si="617"/>
        <v/>
      </c>
      <c r="Y928" t="str">
        <f t="shared" si="618"/>
        <v/>
      </c>
      <c r="Z928" t="str">
        <f t="shared" si="619"/>
        <v/>
      </c>
      <c r="AA928" t="str">
        <f t="shared" si="620"/>
        <v/>
      </c>
      <c r="AB928" t="str">
        <f t="shared" si="621"/>
        <v/>
      </c>
      <c r="AC928" t="str">
        <f t="shared" si="622"/>
        <v/>
      </c>
      <c r="AD928" t="str">
        <f t="shared" si="623"/>
        <v/>
      </c>
      <c r="AE928" t="str">
        <f t="shared" si="624"/>
        <v/>
      </c>
      <c r="AF928" t="str">
        <f t="shared" si="625"/>
        <v/>
      </c>
      <c r="AG928" t="str">
        <f t="shared" si="626"/>
        <v/>
      </c>
      <c r="AH928" t="str">
        <f t="shared" si="627"/>
        <v/>
      </c>
      <c r="AI928" t="str">
        <f t="shared" si="628"/>
        <v/>
      </c>
      <c r="AJ928" t="str">
        <f t="shared" si="629"/>
        <v/>
      </c>
      <c r="AK928" t="str">
        <f t="shared" si="630"/>
        <v/>
      </c>
      <c r="AL928" t="str">
        <f t="shared" si="631"/>
        <v/>
      </c>
      <c r="AM928" t="str">
        <f t="shared" si="632"/>
        <v/>
      </c>
      <c r="AN928" t="str">
        <f t="shared" si="633"/>
        <v/>
      </c>
      <c r="AO928" t="str">
        <f t="shared" si="634"/>
        <v/>
      </c>
      <c r="AP928" t="str">
        <f t="shared" si="635"/>
        <v/>
      </c>
      <c r="AQ928" t="str">
        <f t="shared" si="636"/>
        <v/>
      </c>
      <c r="AR928" t="str">
        <f t="shared" si="637"/>
        <v/>
      </c>
      <c r="AS928" t="str">
        <f t="shared" si="638"/>
        <v/>
      </c>
      <c r="AT928" t="str">
        <f t="shared" si="639"/>
        <v/>
      </c>
      <c r="AU928" t="str">
        <f t="shared" si="640"/>
        <v/>
      </c>
      <c r="AV928" t="str">
        <f t="shared" si="641"/>
        <v/>
      </c>
      <c r="AW928" t="str">
        <f t="shared" si="642"/>
        <v/>
      </c>
      <c r="AX928" t="str">
        <f t="shared" si="643"/>
        <v/>
      </c>
      <c r="AY928" t="str">
        <f t="shared" si="644"/>
        <v/>
      </c>
      <c r="AZ928" t="str">
        <f>IF(OR($A928="",$A928&lt;&gt;Ficha!$C$4),"",COUNTIF($A$2:$A928,Ficha!$C$4))</f>
        <v/>
      </c>
    </row>
    <row r="929" spans="1:52">
      <c r="A929" s="7" t="str">
        <f>IF(INDEX(Banco!$A:$A,ROW())="","",INDEX(Banco!$A:$A,ROW()))</f>
        <v/>
      </c>
      <c r="B929" s="7" t="str">
        <f>IF(INDEX(Banco!$B:$B,ROW())="","",INDEX(Banco!$B:$B,ROW()))</f>
        <v/>
      </c>
      <c r="C929" s="7" t="str">
        <f>IF(INDEX(Banco!$C:$C,ROW())="","",INDEX(Banco!$C:$C,ROW()))</f>
        <v/>
      </c>
      <c r="D929" s="8" t="str">
        <f>IF(INDEX(Banco!$D:$D,ROW())="","",INDEX(Banco!$D:$D,ROW()))</f>
        <v/>
      </c>
      <c r="E929" s="8" t="str">
        <f>IF(INDEX(Banco!$E:$E,ROW())="","",INDEX(Banco!$E:$E,ROW()))</f>
        <v/>
      </c>
      <c r="F929" s="9" t="str">
        <f>IF(INDEX(Banco!$F:$F,ROW())="","",INDEX(Banco!$F:$F,ROW()))</f>
        <v/>
      </c>
      <c r="G929" s="9" t="str">
        <f>IF(INDEX(Banco!$G:$G,ROW())="","",INDEX(Banco!$G:$G,ROW()))</f>
        <v/>
      </c>
      <c r="H929" s="7" t="str">
        <f>IF(INDEX(Banco!$H:$H,ROW())="","",INDEX(Banco!$H:$H,ROW()))</f>
        <v/>
      </c>
      <c r="I929" t="str">
        <f t="shared" si="602"/>
        <v/>
      </c>
      <c r="J929" s="10" t="str">
        <f t="shared" si="603"/>
        <v/>
      </c>
      <c r="K929" s="11" t="str">
        <f t="shared" si="604"/>
        <v>—</v>
      </c>
      <c r="L929" t="str">
        <f t="shared" si="605"/>
        <v/>
      </c>
      <c r="M929" s="11" t="str">
        <f t="shared" si="606"/>
        <v>—</v>
      </c>
      <c r="N929" t="str">
        <f t="shared" si="607"/>
        <v/>
      </c>
      <c r="O929" s="11" t="str">
        <f t="shared" si="608"/>
        <v>—</v>
      </c>
      <c r="P929" t="str">
        <f t="shared" si="609"/>
        <v/>
      </c>
      <c r="Q929" s="11" t="str">
        <f t="shared" si="610"/>
        <v>—</v>
      </c>
      <c r="R929" t="str">
        <f t="shared" si="611"/>
        <v/>
      </c>
      <c r="S929" t="str">
        <f t="shared" si="612"/>
        <v/>
      </c>
      <c r="T929" t="str">
        <f t="shared" si="613"/>
        <v/>
      </c>
      <c r="U929" t="str">
        <f t="shared" si="614"/>
        <v/>
      </c>
      <c r="V929" t="str">
        <f t="shared" si="615"/>
        <v/>
      </c>
      <c r="W929" t="str">
        <f t="shared" si="616"/>
        <v/>
      </c>
      <c r="X929" t="str">
        <f t="shared" si="617"/>
        <v/>
      </c>
      <c r="Y929" t="str">
        <f t="shared" si="618"/>
        <v/>
      </c>
      <c r="Z929" t="str">
        <f t="shared" si="619"/>
        <v/>
      </c>
      <c r="AA929" t="str">
        <f t="shared" si="620"/>
        <v/>
      </c>
      <c r="AB929" t="str">
        <f t="shared" si="621"/>
        <v/>
      </c>
      <c r="AC929" t="str">
        <f t="shared" si="622"/>
        <v/>
      </c>
      <c r="AD929" t="str">
        <f t="shared" si="623"/>
        <v/>
      </c>
      <c r="AE929" t="str">
        <f t="shared" si="624"/>
        <v/>
      </c>
      <c r="AF929" t="str">
        <f t="shared" si="625"/>
        <v/>
      </c>
      <c r="AG929" t="str">
        <f t="shared" si="626"/>
        <v/>
      </c>
      <c r="AH929" t="str">
        <f t="shared" si="627"/>
        <v/>
      </c>
      <c r="AI929" t="str">
        <f t="shared" si="628"/>
        <v/>
      </c>
      <c r="AJ929" t="str">
        <f t="shared" si="629"/>
        <v/>
      </c>
      <c r="AK929" t="str">
        <f t="shared" si="630"/>
        <v/>
      </c>
      <c r="AL929" t="str">
        <f t="shared" si="631"/>
        <v/>
      </c>
      <c r="AM929" t="str">
        <f t="shared" si="632"/>
        <v/>
      </c>
      <c r="AN929" t="str">
        <f t="shared" si="633"/>
        <v/>
      </c>
      <c r="AO929" t="str">
        <f t="shared" si="634"/>
        <v/>
      </c>
      <c r="AP929" t="str">
        <f t="shared" si="635"/>
        <v/>
      </c>
      <c r="AQ929" t="str">
        <f t="shared" si="636"/>
        <v/>
      </c>
      <c r="AR929" t="str">
        <f t="shared" si="637"/>
        <v/>
      </c>
      <c r="AS929" t="str">
        <f t="shared" si="638"/>
        <v/>
      </c>
      <c r="AT929" t="str">
        <f t="shared" si="639"/>
        <v/>
      </c>
      <c r="AU929" t="str">
        <f t="shared" si="640"/>
        <v/>
      </c>
      <c r="AV929" t="str">
        <f t="shared" si="641"/>
        <v/>
      </c>
      <c r="AW929" t="str">
        <f t="shared" si="642"/>
        <v/>
      </c>
      <c r="AX929" t="str">
        <f t="shared" si="643"/>
        <v/>
      </c>
      <c r="AY929" t="str">
        <f t="shared" si="644"/>
        <v/>
      </c>
      <c r="AZ929" t="str">
        <f>IF(OR($A929="",$A929&lt;&gt;Ficha!$C$4),"",COUNTIF($A$2:$A929,Ficha!$C$4))</f>
        <v/>
      </c>
    </row>
    <row r="930" spans="1:52">
      <c r="A930" s="7" t="str">
        <f>IF(INDEX(Banco!$A:$A,ROW())="","",INDEX(Banco!$A:$A,ROW()))</f>
        <v/>
      </c>
      <c r="B930" s="7" t="str">
        <f>IF(INDEX(Banco!$B:$B,ROW())="","",INDEX(Banco!$B:$B,ROW()))</f>
        <v/>
      </c>
      <c r="C930" s="7" t="str">
        <f>IF(INDEX(Banco!$C:$C,ROW())="","",INDEX(Banco!$C:$C,ROW()))</f>
        <v/>
      </c>
      <c r="D930" s="8" t="str">
        <f>IF(INDEX(Banco!$D:$D,ROW())="","",INDEX(Banco!$D:$D,ROW()))</f>
        <v/>
      </c>
      <c r="E930" s="8" t="str">
        <f>IF(INDEX(Banco!$E:$E,ROW())="","",INDEX(Banco!$E:$E,ROW()))</f>
        <v/>
      </c>
      <c r="F930" s="9" t="str">
        <f>IF(INDEX(Banco!$F:$F,ROW())="","",INDEX(Banco!$F:$F,ROW()))</f>
        <v/>
      </c>
      <c r="G930" s="9" t="str">
        <f>IF(INDEX(Banco!$G:$G,ROW())="","",INDEX(Banco!$G:$G,ROW()))</f>
        <v/>
      </c>
      <c r="H930" s="7" t="str">
        <f>IF(INDEX(Banco!$H:$H,ROW())="","",INDEX(Banco!$H:$H,ROW()))</f>
        <v/>
      </c>
      <c r="I930" t="str">
        <f t="shared" si="602"/>
        <v/>
      </c>
      <c r="J930" s="10" t="str">
        <f t="shared" si="603"/>
        <v/>
      </c>
      <c r="K930" s="11" t="str">
        <f t="shared" si="604"/>
        <v>—</v>
      </c>
      <c r="L930" t="str">
        <f t="shared" si="605"/>
        <v/>
      </c>
      <c r="M930" s="11" t="str">
        <f t="shared" si="606"/>
        <v>—</v>
      </c>
      <c r="N930" t="str">
        <f t="shared" si="607"/>
        <v/>
      </c>
      <c r="O930" s="11" t="str">
        <f t="shared" si="608"/>
        <v>—</v>
      </c>
      <c r="P930" t="str">
        <f t="shared" si="609"/>
        <v/>
      </c>
      <c r="Q930" s="11" t="str">
        <f t="shared" si="610"/>
        <v>—</v>
      </c>
      <c r="R930" t="str">
        <f t="shared" si="611"/>
        <v/>
      </c>
      <c r="S930" t="str">
        <f t="shared" si="612"/>
        <v/>
      </c>
      <c r="T930" t="str">
        <f t="shared" si="613"/>
        <v/>
      </c>
      <c r="U930" t="str">
        <f t="shared" si="614"/>
        <v/>
      </c>
      <c r="V930" t="str">
        <f t="shared" si="615"/>
        <v/>
      </c>
      <c r="W930" t="str">
        <f t="shared" si="616"/>
        <v/>
      </c>
      <c r="X930" t="str">
        <f t="shared" si="617"/>
        <v/>
      </c>
      <c r="Y930" t="str">
        <f t="shared" si="618"/>
        <v/>
      </c>
      <c r="Z930" t="str">
        <f t="shared" si="619"/>
        <v/>
      </c>
      <c r="AA930" t="str">
        <f t="shared" si="620"/>
        <v/>
      </c>
      <c r="AB930" t="str">
        <f t="shared" si="621"/>
        <v/>
      </c>
      <c r="AC930" t="str">
        <f t="shared" si="622"/>
        <v/>
      </c>
      <c r="AD930" t="str">
        <f t="shared" si="623"/>
        <v/>
      </c>
      <c r="AE930" t="str">
        <f t="shared" si="624"/>
        <v/>
      </c>
      <c r="AF930" t="str">
        <f t="shared" si="625"/>
        <v/>
      </c>
      <c r="AG930" t="str">
        <f t="shared" si="626"/>
        <v/>
      </c>
      <c r="AH930" t="str">
        <f t="shared" si="627"/>
        <v/>
      </c>
      <c r="AI930" t="str">
        <f t="shared" si="628"/>
        <v/>
      </c>
      <c r="AJ930" t="str">
        <f t="shared" si="629"/>
        <v/>
      </c>
      <c r="AK930" t="str">
        <f t="shared" si="630"/>
        <v/>
      </c>
      <c r="AL930" t="str">
        <f t="shared" si="631"/>
        <v/>
      </c>
      <c r="AM930" t="str">
        <f t="shared" si="632"/>
        <v/>
      </c>
      <c r="AN930" t="str">
        <f t="shared" si="633"/>
        <v/>
      </c>
      <c r="AO930" t="str">
        <f t="shared" si="634"/>
        <v/>
      </c>
      <c r="AP930" t="str">
        <f t="shared" si="635"/>
        <v/>
      </c>
      <c r="AQ930" t="str">
        <f t="shared" si="636"/>
        <v/>
      </c>
      <c r="AR930" t="str">
        <f t="shared" si="637"/>
        <v/>
      </c>
      <c r="AS930" t="str">
        <f t="shared" si="638"/>
        <v/>
      </c>
      <c r="AT930" t="str">
        <f t="shared" si="639"/>
        <v/>
      </c>
      <c r="AU930" t="str">
        <f t="shared" si="640"/>
        <v/>
      </c>
      <c r="AV930" t="str">
        <f t="shared" si="641"/>
        <v/>
      </c>
      <c r="AW930" t="str">
        <f t="shared" si="642"/>
        <v/>
      </c>
      <c r="AX930" t="str">
        <f t="shared" si="643"/>
        <v/>
      </c>
      <c r="AY930" t="str">
        <f t="shared" si="644"/>
        <v/>
      </c>
      <c r="AZ930" t="str">
        <f>IF(OR($A930="",$A930&lt;&gt;Ficha!$C$4),"",COUNTIF($A$2:$A930,Ficha!$C$4))</f>
        <v/>
      </c>
    </row>
    <row r="931" spans="1:52">
      <c r="A931" s="7" t="str">
        <f>IF(INDEX(Banco!$A:$A,ROW())="","",INDEX(Banco!$A:$A,ROW()))</f>
        <v/>
      </c>
      <c r="B931" s="7" t="str">
        <f>IF(INDEX(Banco!$B:$B,ROW())="","",INDEX(Banco!$B:$B,ROW()))</f>
        <v/>
      </c>
      <c r="C931" s="7" t="str">
        <f>IF(INDEX(Banco!$C:$C,ROW())="","",INDEX(Banco!$C:$C,ROW()))</f>
        <v/>
      </c>
      <c r="D931" s="8" t="str">
        <f>IF(INDEX(Banco!$D:$D,ROW())="","",INDEX(Banco!$D:$D,ROW()))</f>
        <v/>
      </c>
      <c r="E931" s="8" t="str">
        <f>IF(INDEX(Banco!$E:$E,ROW())="","",INDEX(Banco!$E:$E,ROW()))</f>
        <v/>
      </c>
      <c r="F931" s="9" t="str">
        <f>IF(INDEX(Banco!$F:$F,ROW())="","",INDEX(Banco!$F:$F,ROW()))</f>
        <v/>
      </c>
      <c r="G931" s="9" t="str">
        <f>IF(INDEX(Banco!$G:$G,ROW())="","",INDEX(Banco!$G:$G,ROW()))</f>
        <v/>
      </c>
      <c r="H931" s="7" t="str">
        <f>IF(INDEX(Banco!$H:$H,ROW())="","",INDEX(Banco!$H:$H,ROW()))</f>
        <v/>
      </c>
      <c r="I931" t="str">
        <f t="shared" si="602"/>
        <v/>
      </c>
      <c r="J931" s="10" t="str">
        <f t="shared" si="603"/>
        <v/>
      </c>
      <c r="K931" s="11" t="str">
        <f t="shared" si="604"/>
        <v>—</v>
      </c>
      <c r="L931" t="str">
        <f t="shared" si="605"/>
        <v/>
      </c>
      <c r="M931" s="11" t="str">
        <f t="shared" si="606"/>
        <v>—</v>
      </c>
      <c r="N931" t="str">
        <f t="shared" si="607"/>
        <v/>
      </c>
      <c r="O931" s="11" t="str">
        <f t="shared" si="608"/>
        <v>—</v>
      </c>
      <c r="P931" t="str">
        <f t="shared" si="609"/>
        <v/>
      </c>
      <c r="Q931" s="11" t="str">
        <f t="shared" si="610"/>
        <v>—</v>
      </c>
      <c r="R931" t="str">
        <f t="shared" si="611"/>
        <v/>
      </c>
      <c r="S931" t="str">
        <f t="shared" si="612"/>
        <v/>
      </c>
      <c r="T931" t="str">
        <f t="shared" si="613"/>
        <v/>
      </c>
      <c r="U931" t="str">
        <f t="shared" si="614"/>
        <v/>
      </c>
      <c r="V931" t="str">
        <f t="shared" si="615"/>
        <v/>
      </c>
      <c r="W931" t="str">
        <f t="shared" si="616"/>
        <v/>
      </c>
      <c r="X931" t="str">
        <f t="shared" si="617"/>
        <v/>
      </c>
      <c r="Y931" t="str">
        <f t="shared" si="618"/>
        <v/>
      </c>
      <c r="Z931" t="str">
        <f t="shared" si="619"/>
        <v/>
      </c>
      <c r="AA931" t="str">
        <f t="shared" si="620"/>
        <v/>
      </c>
      <c r="AB931" t="str">
        <f t="shared" si="621"/>
        <v/>
      </c>
      <c r="AC931" t="str">
        <f t="shared" si="622"/>
        <v/>
      </c>
      <c r="AD931" t="str">
        <f t="shared" si="623"/>
        <v/>
      </c>
      <c r="AE931" t="str">
        <f t="shared" si="624"/>
        <v/>
      </c>
      <c r="AF931" t="str">
        <f t="shared" si="625"/>
        <v/>
      </c>
      <c r="AG931" t="str">
        <f t="shared" si="626"/>
        <v/>
      </c>
      <c r="AH931" t="str">
        <f t="shared" si="627"/>
        <v/>
      </c>
      <c r="AI931" t="str">
        <f t="shared" si="628"/>
        <v/>
      </c>
      <c r="AJ931" t="str">
        <f t="shared" si="629"/>
        <v/>
      </c>
      <c r="AK931" t="str">
        <f t="shared" si="630"/>
        <v/>
      </c>
      <c r="AL931" t="str">
        <f t="shared" si="631"/>
        <v/>
      </c>
      <c r="AM931" t="str">
        <f t="shared" si="632"/>
        <v/>
      </c>
      <c r="AN931" t="str">
        <f t="shared" si="633"/>
        <v/>
      </c>
      <c r="AO931" t="str">
        <f t="shared" si="634"/>
        <v/>
      </c>
      <c r="AP931" t="str">
        <f t="shared" si="635"/>
        <v/>
      </c>
      <c r="AQ931" t="str">
        <f t="shared" si="636"/>
        <v/>
      </c>
      <c r="AR931" t="str">
        <f t="shared" si="637"/>
        <v/>
      </c>
      <c r="AS931" t="str">
        <f t="shared" si="638"/>
        <v/>
      </c>
      <c r="AT931" t="str">
        <f t="shared" si="639"/>
        <v/>
      </c>
      <c r="AU931" t="str">
        <f t="shared" si="640"/>
        <v/>
      </c>
      <c r="AV931" t="str">
        <f t="shared" si="641"/>
        <v/>
      </c>
      <c r="AW931" t="str">
        <f t="shared" si="642"/>
        <v/>
      </c>
      <c r="AX931" t="str">
        <f t="shared" si="643"/>
        <v/>
      </c>
      <c r="AY931" t="str">
        <f t="shared" si="644"/>
        <v/>
      </c>
      <c r="AZ931" t="str">
        <f>IF(OR($A931="",$A931&lt;&gt;Ficha!$C$4),"",COUNTIF($A$2:$A931,Ficha!$C$4))</f>
        <v/>
      </c>
    </row>
    <row r="932" spans="1:52">
      <c r="A932" s="7" t="str">
        <f>IF(INDEX(Banco!$A:$A,ROW())="","",INDEX(Banco!$A:$A,ROW()))</f>
        <v/>
      </c>
      <c r="B932" s="7" t="str">
        <f>IF(INDEX(Banco!$B:$B,ROW())="","",INDEX(Banco!$B:$B,ROW()))</f>
        <v/>
      </c>
      <c r="C932" s="7" t="str">
        <f>IF(INDEX(Banco!$C:$C,ROW())="","",INDEX(Banco!$C:$C,ROW()))</f>
        <v/>
      </c>
      <c r="D932" s="8" t="str">
        <f>IF(INDEX(Banco!$D:$D,ROW())="","",INDEX(Banco!$D:$D,ROW()))</f>
        <v/>
      </c>
      <c r="E932" s="8" t="str">
        <f>IF(INDEX(Banco!$E:$E,ROW())="","",INDEX(Banco!$E:$E,ROW()))</f>
        <v/>
      </c>
      <c r="F932" s="9" t="str">
        <f>IF(INDEX(Banco!$F:$F,ROW())="","",INDEX(Banco!$F:$F,ROW()))</f>
        <v/>
      </c>
      <c r="G932" s="9" t="str">
        <f>IF(INDEX(Banco!$G:$G,ROW())="","",INDEX(Banco!$G:$G,ROW()))</f>
        <v/>
      </c>
      <c r="H932" s="7" t="str">
        <f>IF(INDEX(Banco!$H:$H,ROW())="","",INDEX(Banco!$H:$H,ROW()))</f>
        <v/>
      </c>
      <c r="I932" t="str">
        <f t="shared" si="602"/>
        <v/>
      </c>
      <c r="J932" s="10" t="str">
        <f t="shared" si="603"/>
        <v/>
      </c>
      <c r="K932" s="11" t="str">
        <f t="shared" si="604"/>
        <v>—</v>
      </c>
      <c r="L932" t="str">
        <f t="shared" si="605"/>
        <v/>
      </c>
      <c r="M932" s="11" t="str">
        <f t="shared" si="606"/>
        <v>—</v>
      </c>
      <c r="N932" t="str">
        <f t="shared" si="607"/>
        <v/>
      </c>
      <c r="O932" s="11" t="str">
        <f t="shared" si="608"/>
        <v>—</v>
      </c>
      <c r="P932" t="str">
        <f t="shared" si="609"/>
        <v/>
      </c>
      <c r="Q932" s="11" t="str">
        <f t="shared" si="610"/>
        <v>—</v>
      </c>
      <c r="R932" t="str">
        <f t="shared" si="611"/>
        <v/>
      </c>
      <c r="S932" t="str">
        <f t="shared" si="612"/>
        <v/>
      </c>
      <c r="T932" t="str">
        <f t="shared" si="613"/>
        <v/>
      </c>
      <c r="U932" t="str">
        <f t="shared" si="614"/>
        <v/>
      </c>
      <c r="V932" t="str">
        <f t="shared" si="615"/>
        <v/>
      </c>
      <c r="W932" t="str">
        <f t="shared" si="616"/>
        <v/>
      </c>
      <c r="X932" t="str">
        <f t="shared" si="617"/>
        <v/>
      </c>
      <c r="Y932" t="str">
        <f t="shared" si="618"/>
        <v/>
      </c>
      <c r="Z932" t="str">
        <f t="shared" si="619"/>
        <v/>
      </c>
      <c r="AA932" t="str">
        <f t="shared" si="620"/>
        <v/>
      </c>
      <c r="AB932" t="str">
        <f t="shared" si="621"/>
        <v/>
      </c>
      <c r="AC932" t="str">
        <f t="shared" si="622"/>
        <v/>
      </c>
      <c r="AD932" t="str">
        <f t="shared" si="623"/>
        <v/>
      </c>
      <c r="AE932" t="str">
        <f t="shared" si="624"/>
        <v/>
      </c>
      <c r="AF932" t="str">
        <f t="shared" si="625"/>
        <v/>
      </c>
      <c r="AG932" t="str">
        <f t="shared" si="626"/>
        <v/>
      </c>
      <c r="AH932" t="str">
        <f t="shared" si="627"/>
        <v/>
      </c>
      <c r="AI932" t="str">
        <f t="shared" si="628"/>
        <v/>
      </c>
      <c r="AJ932" t="str">
        <f t="shared" si="629"/>
        <v/>
      </c>
      <c r="AK932" t="str">
        <f t="shared" si="630"/>
        <v/>
      </c>
      <c r="AL932" t="str">
        <f t="shared" si="631"/>
        <v/>
      </c>
      <c r="AM932" t="str">
        <f t="shared" si="632"/>
        <v/>
      </c>
      <c r="AN932" t="str">
        <f t="shared" si="633"/>
        <v/>
      </c>
      <c r="AO932" t="str">
        <f t="shared" si="634"/>
        <v/>
      </c>
      <c r="AP932" t="str">
        <f t="shared" si="635"/>
        <v/>
      </c>
      <c r="AQ932" t="str">
        <f t="shared" si="636"/>
        <v/>
      </c>
      <c r="AR932" t="str">
        <f t="shared" si="637"/>
        <v/>
      </c>
      <c r="AS932" t="str">
        <f t="shared" si="638"/>
        <v/>
      </c>
      <c r="AT932" t="str">
        <f t="shared" si="639"/>
        <v/>
      </c>
      <c r="AU932" t="str">
        <f t="shared" si="640"/>
        <v/>
      </c>
      <c r="AV932" t="str">
        <f t="shared" si="641"/>
        <v/>
      </c>
      <c r="AW932" t="str">
        <f t="shared" si="642"/>
        <v/>
      </c>
      <c r="AX932" t="str">
        <f t="shared" si="643"/>
        <v/>
      </c>
      <c r="AY932" t="str">
        <f t="shared" si="644"/>
        <v/>
      </c>
      <c r="AZ932" t="str">
        <f>IF(OR($A932="",$A932&lt;&gt;Ficha!$C$4),"",COUNTIF($A$2:$A932,Ficha!$C$4))</f>
        <v/>
      </c>
    </row>
    <row r="933" spans="1:52">
      <c r="A933" s="7" t="str">
        <f>IF(INDEX(Banco!$A:$A,ROW())="","",INDEX(Banco!$A:$A,ROW()))</f>
        <v/>
      </c>
      <c r="B933" s="7" t="str">
        <f>IF(INDEX(Banco!$B:$B,ROW())="","",INDEX(Banco!$B:$B,ROW()))</f>
        <v/>
      </c>
      <c r="C933" s="7" t="str">
        <f>IF(INDEX(Banco!$C:$C,ROW())="","",INDEX(Banco!$C:$C,ROW()))</f>
        <v/>
      </c>
      <c r="D933" s="8" t="str">
        <f>IF(INDEX(Banco!$D:$D,ROW())="","",INDEX(Banco!$D:$D,ROW()))</f>
        <v/>
      </c>
      <c r="E933" s="8" t="str">
        <f>IF(INDEX(Banco!$E:$E,ROW())="","",INDEX(Banco!$E:$E,ROW()))</f>
        <v/>
      </c>
      <c r="F933" s="9" t="str">
        <f>IF(INDEX(Banco!$F:$F,ROW())="","",INDEX(Banco!$F:$F,ROW()))</f>
        <v/>
      </c>
      <c r="G933" s="9" t="str">
        <f>IF(INDEX(Banco!$G:$G,ROW())="","",INDEX(Banco!$G:$G,ROW()))</f>
        <v/>
      </c>
      <c r="H933" s="7" t="str">
        <f>IF(INDEX(Banco!$H:$H,ROW())="","",INDEX(Banco!$H:$H,ROW()))</f>
        <v/>
      </c>
      <c r="I933" t="str">
        <f t="shared" si="602"/>
        <v/>
      </c>
      <c r="J933" s="10" t="str">
        <f t="shared" si="603"/>
        <v/>
      </c>
      <c r="K933" s="11" t="str">
        <f t="shared" si="604"/>
        <v>—</v>
      </c>
      <c r="L933" t="str">
        <f t="shared" si="605"/>
        <v/>
      </c>
      <c r="M933" s="11" t="str">
        <f t="shared" si="606"/>
        <v>—</v>
      </c>
      <c r="N933" t="str">
        <f t="shared" si="607"/>
        <v/>
      </c>
      <c r="O933" s="11" t="str">
        <f t="shared" si="608"/>
        <v>—</v>
      </c>
      <c r="P933" t="str">
        <f t="shared" si="609"/>
        <v/>
      </c>
      <c r="Q933" s="11" t="str">
        <f t="shared" si="610"/>
        <v>—</v>
      </c>
      <c r="R933" t="str">
        <f t="shared" si="611"/>
        <v/>
      </c>
      <c r="S933" t="str">
        <f t="shared" si="612"/>
        <v/>
      </c>
      <c r="T933" t="str">
        <f t="shared" si="613"/>
        <v/>
      </c>
      <c r="U933" t="str">
        <f t="shared" si="614"/>
        <v/>
      </c>
      <c r="V933" t="str">
        <f t="shared" si="615"/>
        <v/>
      </c>
      <c r="W933" t="str">
        <f t="shared" si="616"/>
        <v/>
      </c>
      <c r="X933" t="str">
        <f t="shared" si="617"/>
        <v/>
      </c>
      <c r="Y933" t="str">
        <f t="shared" si="618"/>
        <v/>
      </c>
      <c r="Z933" t="str">
        <f t="shared" si="619"/>
        <v/>
      </c>
      <c r="AA933" t="str">
        <f t="shared" si="620"/>
        <v/>
      </c>
      <c r="AB933" t="str">
        <f t="shared" si="621"/>
        <v/>
      </c>
      <c r="AC933" t="str">
        <f t="shared" si="622"/>
        <v/>
      </c>
      <c r="AD933" t="str">
        <f t="shared" si="623"/>
        <v/>
      </c>
      <c r="AE933" t="str">
        <f t="shared" si="624"/>
        <v/>
      </c>
      <c r="AF933" t="str">
        <f t="shared" si="625"/>
        <v/>
      </c>
      <c r="AG933" t="str">
        <f t="shared" si="626"/>
        <v/>
      </c>
      <c r="AH933" t="str">
        <f t="shared" si="627"/>
        <v/>
      </c>
      <c r="AI933" t="str">
        <f t="shared" si="628"/>
        <v/>
      </c>
      <c r="AJ933" t="str">
        <f t="shared" si="629"/>
        <v/>
      </c>
      <c r="AK933" t="str">
        <f t="shared" si="630"/>
        <v/>
      </c>
      <c r="AL933" t="str">
        <f t="shared" si="631"/>
        <v/>
      </c>
      <c r="AM933" t="str">
        <f t="shared" si="632"/>
        <v/>
      </c>
      <c r="AN933" t="str">
        <f t="shared" si="633"/>
        <v/>
      </c>
      <c r="AO933" t="str">
        <f t="shared" si="634"/>
        <v/>
      </c>
      <c r="AP933" t="str">
        <f t="shared" si="635"/>
        <v/>
      </c>
      <c r="AQ933" t="str">
        <f t="shared" si="636"/>
        <v/>
      </c>
      <c r="AR933" t="str">
        <f t="shared" si="637"/>
        <v/>
      </c>
      <c r="AS933" t="str">
        <f t="shared" si="638"/>
        <v/>
      </c>
      <c r="AT933" t="str">
        <f t="shared" si="639"/>
        <v/>
      </c>
      <c r="AU933" t="str">
        <f t="shared" si="640"/>
        <v/>
      </c>
      <c r="AV933" t="str">
        <f t="shared" si="641"/>
        <v/>
      </c>
      <c r="AW933" t="str">
        <f t="shared" si="642"/>
        <v/>
      </c>
      <c r="AX933" t="str">
        <f t="shared" si="643"/>
        <v/>
      </c>
      <c r="AY933" t="str">
        <f t="shared" si="644"/>
        <v/>
      </c>
      <c r="AZ933" t="str">
        <f>IF(OR($A933="",$A933&lt;&gt;Ficha!$C$4),"",COUNTIF($A$2:$A933,Ficha!$C$4))</f>
        <v/>
      </c>
    </row>
    <row r="934" spans="1:52">
      <c r="A934" s="7" t="str">
        <f>IF(INDEX(Banco!$A:$A,ROW())="","",INDEX(Banco!$A:$A,ROW()))</f>
        <v/>
      </c>
      <c r="B934" s="7" t="str">
        <f>IF(INDEX(Banco!$B:$B,ROW())="","",INDEX(Banco!$B:$B,ROW()))</f>
        <v/>
      </c>
      <c r="C934" s="7" t="str">
        <f>IF(INDEX(Banco!$C:$C,ROW())="","",INDEX(Banco!$C:$C,ROW()))</f>
        <v/>
      </c>
      <c r="D934" s="8" t="str">
        <f>IF(INDEX(Banco!$D:$D,ROW())="","",INDEX(Banco!$D:$D,ROW()))</f>
        <v/>
      </c>
      <c r="E934" s="8" t="str">
        <f>IF(INDEX(Banco!$E:$E,ROW())="","",INDEX(Banco!$E:$E,ROW()))</f>
        <v/>
      </c>
      <c r="F934" s="9" t="str">
        <f>IF(INDEX(Banco!$F:$F,ROW())="","",INDEX(Banco!$F:$F,ROW()))</f>
        <v/>
      </c>
      <c r="G934" s="9" t="str">
        <f>IF(INDEX(Banco!$G:$G,ROW())="","",INDEX(Banco!$G:$G,ROW()))</f>
        <v/>
      </c>
      <c r="H934" s="7" t="str">
        <f>IF(INDEX(Banco!$H:$H,ROW())="","",INDEX(Banco!$H:$H,ROW()))</f>
        <v/>
      </c>
      <c r="I934" t="str">
        <f t="shared" si="602"/>
        <v/>
      </c>
      <c r="J934" s="10" t="str">
        <f t="shared" si="603"/>
        <v/>
      </c>
      <c r="K934" s="11" t="str">
        <f t="shared" si="604"/>
        <v>—</v>
      </c>
      <c r="L934" t="str">
        <f t="shared" si="605"/>
        <v/>
      </c>
      <c r="M934" s="11" t="str">
        <f t="shared" si="606"/>
        <v>—</v>
      </c>
      <c r="N934" t="str">
        <f t="shared" si="607"/>
        <v/>
      </c>
      <c r="O934" s="11" t="str">
        <f t="shared" si="608"/>
        <v>—</v>
      </c>
      <c r="P934" t="str">
        <f t="shared" si="609"/>
        <v/>
      </c>
      <c r="Q934" s="11" t="str">
        <f t="shared" si="610"/>
        <v>—</v>
      </c>
      <c r="R934" t="str">
        <f t="shared" si="611"/>
        <v/>
      </c>
      <c r="S934" t="str">
        <f t="shared" si="612"/>
        <v/>
      </c>
      <c r="T934" t="str">
        <f t="shared" si="613"/>
        <v/>
      </c>
      <c r="U934" t="str">
        <f t="shared" si="614"/>
        <v/>
      </c>
      <c r="V934" t="str">
        <f t="shared" si="615"/>
        <v/>
      </c>
      <c r="W934" t="str">
        <f t="shared" si="616"/>
        <v/>
      </c>
      <c r="X934" t="str">
        <f t="shared" si="617"/>
        <v/>
      </c>
      <c r="Y934" t="str">
        <f t="shared" si="618"/>
        <v/>
      </c>
      <c r="Z934" t="str">
        <f t="shared" si="619"/>
        <v/>
      </c>
      <c r="AA934" t="str">
        <f t="shared" si="620"/>
        <v/>
      </c>
      <c r="AB934" t="str">
        <f t="shared" si="621"/>
        <v/>
      </c>
      <c r="AC934" t="str">
        <f t="shared" si="622"/>
        <v/>
      </c>
      <c r="AD934" t="str">
        <f t="shared" si="623"/>
        <v/>
      </c>
      <c r="AE934" t="str">
        <f t="shared" si="624"/>
        <v/>
      </c>
      <c r="AF934" t="str">
        <f t="shared" si="625"/>
        <v/>
      </c>
      <c r="AG934" t="str">
        <f t="shared" si="626"/>
        <v/>
      </c>
      <c r="AH934" t="str">
        <f t="shared" si="627"/>
        <v/>
      </c>
      <c r="AI934" t="str">
        <f t="shared" si="628"/>
        <v/>
      </c>
      <c r="AJ934" t="str">
        <f t="shared" si="629"/>
        <v/>
      </c>
      <c r="AK934" t="str">
        <f t="shared" si="630"/>
        <v/>
      </c>
      <c r="AL934" t="str">
        <f t="shared" si="631"/>
        <v/>
      </c>
      <c r="AM934" t="str">
        <f t="shared" si="632"/>
        <v/>
      </c>
      <c r="AN934" t="str">
        <f t="shared" si="633"/>
        <v/>
      </c>
      <c r="AO934" t="str">
        <f t="shared" si="634"/>
        <v/>
      </c>
      <c r="AP934" t="str">
        <f t="shared" si="635"/>
        <v/>
      </c>
      <c r="AQ934" t="str">
        <f t="shared" si="636"/>
        <v/>
      </c>
      <c r="AR934" t="str">
        <f t="shared" si="637"/>
        <v/>
      </c>
      <c r="AS934" t="str">
        <f t="shared" si="638"/>
        <v/>
      </c>
      <c r="AT934" t="str">
        <f t="shared" si="639"/>
        <v/>
      </c>
      <c r="AU934" t="str">
        <f t="shared" si="640"/>
        <v/>
      </c>
      <c r="AV934" t="str">
        <f t="shared" si="641"/>
        <v/>
      </c>
      <c r="AW934" t="str">
        <f t="shared" si="642"/>
        <v/>
      </c>
      <c r="AX934" t="str">
        <f t="shared" si="643"/>
        <v/>
      </c>
      <c r="AY934" t="str">
        <f t="shared" si="644"/>
        <v/>
      </c>
      <c r="AZ934" t="str">
        <f>IF(OR($A934="",$A934&lt;&gt;Ficha!$C$4),"",COUNTIF($A$2:$A934,Ficha!$C$4))</f>
        <v/>
      </c>
    </row>
    <row r="935" spans="1:52">
      <c r="A935" s="7" t="str">
        <f>IF(INDEX(Banco!$A:$A,ROW())="","",INDEX(Banco!$A:$A,ROW()))</f>
        <v/>
      </c>
      <c r="B935" s="7" t="str">
        <f>IF(INDEX(Banco!$B:$B,ROW())="","",INDEX(Banco!$B:$B,ROW()))</f>
        <v/>
      </c>
      <c r="C935" s="7" t="str">
        <f>IF(INDEX(Banco!$C:$C,ROW())="","",INDEX(Banco!$C:$C,ROW()))</f>
        <v/>
      </c>
      <c r="D935" s="8" t="str">
        <f>IF(INDEX(Banco!$D:$D,ROW())="","",INDEX(Banco!$D:$D,ROW()))</f>
        <v/>
      </c>
      <c r="E935" s="8" t="str">
        <f>IF(INDEX(Banco!$E:$E,ROW())="","",INDEX(Banco!$E:$E,ROW()))</f>
        <v/>
      </c>
      <c r="F935" s="9" t="str">
        <f>IF(INDEX(Banco!$F:$F,ROW())="","",INDEX(Banco!$F:$F,ROW()))</f>
        <v/>
      </c>
      <c r="G935" s="9" t="str">
        <f>IF(INDEX(Banco!$G:$G,ROW())="","",INDEX(Banco!$G:$G,ROW()))</f>
        <v/>
      </c>
      <c r="H935" s="7" t="str">
        <f>IF(INDEX(Banco!$H:$H,ROW())="","",INDEX(Banco!$H:$H,ROW()))</f>
        <v/>
      </c>
      <c r="I935" t="str">
        <f t="shared" si="602"/>
        <v/>
      </c>
      <c r="J935" s="10" t="str">
        <f t="shared" si="603"/>
        <v/>
      </c>
      <c r="K935" s="11" t="str">
        <f t="shared" si="604"/>
        <v>—</v>
      </c>
      <c r="L935" t="str">
        <f t="shared" si="605"/>
        <v/>
      </c>
      <c r="M935" s="11" t="str">
        <f t="shared" si="606"/>
        <v>—</v>
      </c>
      <c r="N935" t="str">
        <f t="shared" si="607"/>
        <v/>
      </c>
      <c r="O935" s="11" t="str">
        <f t="shared" si="608"/>
        <v>—</v>
      </c>
      <c r="P935" t="str">
        <f t="shared" si="609"/>
        <v/>
      </c>
      <c r="Q935" s="11" t="str">
        <f t="shared" si="610"/>
        <v>—</v>
      </c>
      <c r="R935" t="str">
        <f t="shared" si="611"/>
        <v/>
      </c>
      <c r="S935" t="str">
        <f t="shared" si="612"/>
        <v/>
      </c>
      <c r="T935" t="str">
        <f t="shared" si="613"/>
        <v/>
      </c>
      <c r="U935" t="str">
        <f t="shared" si="614"/>
        <v/>
      </c>
      <c r="V935" t="str">
        <f t="shared" si="615"/>
        <v/>
      </c>
      <c r="W935" t="str">
        <f t="shared" si="616"/>
        <v/>
      </c>
      <c r="X935" t="str">
        <f t="shared" si="617"/>
        <v/>
      </c>
      <c r="Y935" t="str">
        <f t="shared" si="618"/>
        <v/>
      </c>
      <c r="Z935" t="str">
        <f t="shared" si="619"/>
        <v/>
      </c>
      <c r="AA935" t="str">
        <f t="shared" si="620"/>
        <v/>
      </c>
      <c r="AB935" t="str">
        <f t="shared" si="621"/>
        <v/>
      </c>
      <c r="AC935" t="str">
        <f t="shared" si="622"/>
        <v/>
      </c>
      <c r="AD935" t="str">
        <f t="shared" si="623"/>
        <v/>
      </c>
      <c r="AE935" t="str">
        <f t="shared" si="624"/>
        <v/>
      </c>
      <c r="AF935" t="str">
        <f t="shared" si="625"/>
        <v/>
      </c>
      <c r="AG935" t="str">
        <f t="shared" si="626"/>
        <v/>
      </c>
      <c r="AH935" t="str">
        <f t="shared" si="627"/>
        <v/>
      </c>
      <c r="AI935" t="str">
        <f t="shared" si="628"/>
        <v/>
      </c>
      <c r="AJ935" t="str">
        <f t="shared" si="629"/>
        <v/>
      </c>
      <c r="AK935" t="str">
        <f t="shared" si="630"/>
        <v/>
      </c>
      <c r="AL935" t="str">
        <f t="shared" si="631"/>
        <v/>
      </c>
      <c r="AM935" t="str">
        <f t="shared" si="632"/>
        <v/>
      </c>
      <c r="AN935" t="str">
        <f t="shared" si="633"/>
        <v/>
      </c>
      <c r="AO935" t="str">
        <f t="shared" si="634"/>
        <v/>
      </c>
      <c r="AP935" t="str">
        <f t="shared" si="635"/>
        <v/>
      </c>
      <c r="AQ935" t="str">
        <f t="shared" si="636"/>
        <v/>
      </c>
      <c r="AR935" t="str">
        <f t="shared" si="637"/>
        <v/>
      </c>
      <c r="AS935" t="str">
        <f t="shared" si="638"/>
        <v/>
      </c>
      <c r="AT935" t="str">
        <f t="shared" si="639"/>
        <v/>
      </c>
      <c r="AU935" t="str">
        <f t="shared" si="640"/>
        <v/>
      </c>
      <c r="AV935" t="str">
        <f t="shared" si="641"/>
        <v/>
      </c>
      <c r="AW935" t="str">
        <f t="shared" si="642"/>
        <v/>
      </c>
      <c r="AX935" t="str">
        <f t="shared" si="643"/>
        <v/>
      </c>
      <c r="AY935" t="str">
        <f t="shared" si="644"/>
        <v/>
      </c>
      <c r="AZ935" t="str">
        <f>IF(OR($A935="",$A935&lt;&gt;Ficha!$C$4),"",COUNTIF($A$2:$A935,Ficha!$C$4))</f>
        <v/>
      </c>
    </row>
    <row r="936" spans="1:52">
      <c r="A936" s="7" t="str">
        <f>IF(INDEX(Banco!$A:$A,ROW())="","",INDEX(Banco!$A:$A,ROW()))</f>
        <v/>
      </c>
      <c r="B936" s="7" t="str">
        <f>IF(INDEX(Banco!$B:$B,ROW())="","",INDEX(Banco!$B:$B,ROW()))</f>
        <v/>
      </c>
      <c r="C936" s="7" t="str">
        <f>IF(INDEX(Banco!$C:$C,ROW())="","",INDEX(Banco!$C:$C,ROW()))</f>
        <v/>
      </c>
      <c r="D936" s="8" t="str">
        <f>IF(INDEX(Banco!$D:$D,ROW())="","",INDEX(Banco!$D:$D,ROW()))</f>
        <v/>
      </c>
      <c r="E936" s="8" t="str">
        <f>IF(INDEX(Banco!$E:$E,ROW())="","",INDEX(Banco!$E:$E,ROW()))</f>
        <v/>
      </c>
      <c r="F936" s="9" t="str">
        <f>IF(INDEX(Banco!$F:$F,ROW())="","",INDEX(Banco!$F:$F,ROW()))</f>
        <v/>
      </c>
      <c r="G936" s="9" t="str">
        <f>IF(INDEX(Banco!$G:$G,ROW())="","",INDEX(Banco!$G:$G,ROW()))</f>
        <v/>
      </c>
      <c r="H936" s="7" t="str">
        <f>IF(INDEX(Banco!$H:$H,ROW())="","",INDEX(Banco!$H:$H,ROW()))</f>
        <v/>
      </c>
      <c r="I936" t="str">
        <f t="shared" si="602"/>
        <v/>
      </c>
      <c r="J936" s="10" t="str">
        <f t="shared" si="603"/>
        <v/>
      </c>
      <c r="K936" s="11" t="str">
        <f t="shared" si="604"/>
        <v>—</v>
      </c>
      <c r="L936" t="str">
        <f t="shared" si="605"/>
        <v/>
      </c>
      <c r="M936" s="11" t="str">
        <f t="shared" si="606"/>
        <v>—</v>
      </c>
      <c r="N936" t="str">
        <f t="shared" si="607"/>
        <v/>
      </c>
      <c r="O936" s="11" t="str">
        <f t="shared" si="608"/>
        <v>—</v>
      </c>
      <c r="P936" t="str">
        <f t="shared" si="609"/>
        <v/>
      </c>
      <c r="Q936" s="11" t="str">
        <f t="shared" si="610"/>
        <v>—</v>
      </c>
      <c r="R936" t="str">
        <f t="shared" si="611"/>
        <v/>
      </c>
      <c r="S936" t="str">
        <f t="shared" si="612"/>
        <v/>
      </c>
      <c r="T936" t="str">
        <f t="shared" si="613"/>
        <v/>
      </c>
      <c r="U936" t="str">
        <f t="shared" si="614"/>
        <v/>
      </c>
      <c r="V936" t="str">
        <f t="shared" si="615"/>
        <v/>
      </c>
      <c r="W936" t="str">
        <f t="shared" si="616"/>
        <v/>
      </c>
      <c r="X936" t="str">
        <f t="shared" si="617"/>
        <v/>
      </c>
      <c r="Y936" t="str">
        <f t="shared" si="618"/>
        <v/>
      </c>
      <c r="Z936" t="str">
        <f t="shared" si="619"/>
        <v/>
      </c>
      <c r="AA936" t="str">
        <f t="shared" si="620"/>
        <v/>
      </c>
      <c r="AB936" t="str">
        <f t="shared" si="621"/>
        <v/>
      </c>
      <c r="AC936" t="str">
        <f t="shared" si="622"/>
        <v/>
      </c>
      <c r="AD936" t="str">
        <f t="shared" si="623"/>
        <v/>
      </c>
      <c r="AE936" t="str">
        <f t="shared" si="624"/>
        <v/>
      </c>
      <c r="AF936" t="str">
        <f t="shared" si="625"/>
        <v/>
      </c>
      <c r="AG936" t="str">
        <f t="shared" si="626"/>
        <v/>
      </c>
      <c r="AH936" t="str">
        <f t="shared" si="627"/>
        <v/>
      </c>
      <c r="AI936" t="str">
        <f t="shared" si="628"/>
        <v/>
      </c>
      <c r="AJ936" t="str">
        <f t="shared" si="629"/>
        <v/>
      </c>
      <c r="AK936" t="str">
        <f t="shared" si="630"/>
        <v/>
      </c>
      <c r="AL936" t="str">
        <f t="shared" si="631"/>
        <v/>
      </c>
      <c r="AM936" t="str">
        <f t="shared" si="632"/>
        <v/>
      </c>
      <c r="AN936" t="str">
        <f t="shared" si="633"/>
        <v/>
      </c>
      <c r="AO936" t="str">
        <f t="shared" si="634"/>
        <v/>
      </c>
      <c r="AP936" t="str">
        <f t="shared" si="635"/>
        <v/>
      </c>
      <c r="AQ936" t="str">
        <f t="shared" si="636"/>
        <v/>
      </c>
      <c r="AR936" t="str">
        <f t="shared" si="637"/>
        <v/>
      </c>
      <c r="AS936" t="str">
        <f t="shared" si="638"/>
        <v/>
      </c>
      <c r="AT936" t="str">
        <f t="shared" si="639"/>
        <v/>
      </c>
      <c r="AU936" t="str">
        <f t="shared" si="640"/>
        <v/>
      </c>
      <c r="AV936" t="str">
        <f t="shared" si="641"/>
        <v/>
      </c>
      <c r="AW936" t="str">
        <f t="shared" si="642"/>
        <v/>
      </c>
      <c r="AX936" t="str">
        <f t="shared" si="643"/>
        <v/>
      </c>
      <c r="AY936" t="str">
        <f t="shared" si="644"/>
        <v/>
      </c>
      <c r="AZ936" t="str">
        <f>IF(OR($A936="",$A936&lt;&gt;Ficha!$C$4),"",COUNTIF($A$2:$A936,Ficha!$C$4))</f>
        <v/>
      </c>
    </row>
    <row r="937" spans="1:52">
      <c r="A937" s="7" t="str">
        <f>IF(INDEX(Banco!$A:$A,ROW())="","",INDEX(Banco!$A:$A,ROW()))</f>
        <v/>
      </c>
      <c r="B937" s="7" t="str">
        <f>IF(INDEX(Banco!$B:$B,ROW())="","",INDEX(Banco!$B:$B,ROW()))</f>
        <v/>
      </c>
      <c r="C937" s="7" t="str">
        <f>IF(INDEX(Banco!$C:$C,ROW())="","",INDEX(Banco!$C:$C,ROW()))</f>
        <v/>
      </c>
      <c r="D937" s="8" t="str">
        <f>IF(INDEX(Banco!$D:$D,ROW())="","",INDEX(Banco!$D:$D,ROW()))</f>
        <v/>
      </c>
      <c r="E937" s="8" t="str">
        <f>IF(INDEX(Banco!$E:$E,ROW())="","",INDEX(Banco!$E:$E,ROW()))</f>
        <v/>
      </c>
      <c r="F937" s="9" t="str">
        <f>IF(INDEX(Banco!$F:$F,ROW())="","",INDEX(Banco!$F:$F,ROW()))</f>
        <v/>
      </c>
      <c r="G937" s="9" t="str">
        <f>IF(INDEX(Banco!$G:$G,ROW())="","",INDEX(Banco!$G:$G,ROW()))</f>
        <v/>
      </c>
      <c r="H937" s="7" t="str">
        <f>IF(INDEX(Banco!$H:$H,ROW())="","",INDEX(Banco!$H:$H,ROW()))</f>
        <v/>
      </c>
      <c r="I937" t="str">
        <f t="shared" si="602"/>
        <v/>
      </c>
      <c r="J937" s="10" t="str">
        <f t="shared" si="603"/>
        <v/>
      </c>
      <c r="K937" s="11" t="str">
        <f t="shared" si="604"/>
        <v>—</v>
      </c>
      <c r="L937" t="str">
        <f t="shared" si="605"/>
        <v/>
      </c>
      <c r="M937" s="11" t="str">
        <f t="shared" si="606"/>
        <v>—</v>
      </c>
      <c r="N937" t="str">
        <f t="shared" si="607"/>
        <v/>
      </c>
      <c r="O937" s="11" t="str">
        <f t="shared" si="608"/>
        <v>—</v>
      </c>
      <c r="P937" t="str">
        <f t="shared" si="609"/>
        <v/>
      </c>
      <c r="Q937" s="11" t="str">
        <f t="shared" si="610"/>
        <v>—</v>
      </c>
      <c r="R937" t="str">
        <f t="shared" si="611"/>
        <v/>
      </c>
      <c r="S937" t="str">
        <f t="shared" si="612"/>
        <v/>
      </c>
      <c r="T937" t="str">
        <f t="shared" si="613"/>
        <v/>
      </c>
      <c r="U937" t="str">
        <f t="shared" si="614"/>
        <v/>
      </c>
      <c r="V937" t="str">
        <f t="shared" si="615"/>
        <v/>
      </c>
      <c r="W937" t="str">
        <f t="shared" si="616"/>
        <v/>
      </c>
      <c r="X937" t="str">
        <f t="shared" si="617"/>
        <v/>
      </c>
      <c r="Y937" t="str">
        <f t="shared" si="618"/>
        <v/>
      </c>
      <c r="Z937" t="str">
        <f t="shared" si="619"/>
        <v/>
      </c>
      <c r="AA937" t="str">
        <f t="shared" si="620"/>
        <v/>
      </c>
      <c r="AB937" t="str">
        <f t="shared" si="621"/>
        <v/>
      </c>
      <c r="AC937" t="str">
        <f t="shared" si="622"/>
        <v/>
      </c>
      <c r="AD937" t="str">
        <f t="shared" si="623"/>
        <v/>
      </c>
      <c r="AE937" t="str">
        <f t="shared" si="624"/>
        <v/>
      </c>
      <c r="AF937" t="str">
        <f t="shared" si="625"/>
        <v/>
      </c>
      <c r="AG937" t="str">
        <f t="shared" si="626"/>
        <v/>
      </c>
      <c r="AH937" t="str">
        <f t="shared" si="627"/>
        <v/>
      </c>
      <c r="AI937" t="str">
        <f t="shared" si="628"/>
        <v/>
      </c>
      <c r="AJ937" t="str">
        <f t="shared" si="629"/>
        <v/>
      </c>
      <c r="AK937" t="str">
        <f t="shared" si="630"/>
        <v/>
      </c>
      <c r="AL937" t="str">
        <f t="shared" si="631"/>
        <v/>
      </c>
      <c r="AM937" t="str">
        <f t="shared" si="632"/>
        <v/>
      </c>
      <c r="AN937" t="str">
        <f t="shared" si="633"/>
        <v/>
      </c>
      <c r="AO937" t="str">
        <f t="shared" si="634"/>
        <v/>
      </c>
      <c r="AP937" t="str">
        <f t="shared" si="635"/>
        <v/>
      </c>
      <c r="AQ937" t="str">
        <f t="shared" si="636"/>
        <v/>
      </c>
      <c r="AR937" t="str">
        <f t="shared" si="637"/>
        <v/>
      </c>
      <c r="AS937" t="str">
        <f t="shared" si="638"/>
        <v/>
      </c>
      <c r="AT937" t="str">
        <f t="shared" si="639"/>
        <v/>
      </c>
      <c r="AU937" t="str">
        <f t="shared" si="640"/>
        <v/>
      </c>
      <c r="AV937" t="str">
        <f t="shared" si="641"/>
        <v/>
      </c>
      <c r="AW937" t="str">
        <f t="shared" si="642"/>
        <v/>
      </c>
      <c r="AX937" t="str">
        <f t="shared" si="643"/>
        <v/>
      </c>
      <c r="AY937" t="str">
        <f t="shared" si="644"/>
        <v/>
      </c>
      <c r="AZ937" t="str">
        <f>IF(OR($A937="",$A937&lt;&gt;Ficha!$C$4),"",COUNTIF($A$2:$A937,Ficha!$C$4))</f>
        <v/>
      </c>
    </row>
    <row r="938" spans="1:52">
      <c r="A938" s="7" t="str">
        <f>IF(INDEX(Banco!$A:$A,ROW())="","",INDEX(Banco!$A:$A,ROW()))</f>
        <v/>
      </c>
      <c r="B938" s="7" t="str">
        <f>IF(INDEX(Banco!$B:$B,ROW())="","",INDEX(Banco!$B:$B,ROW()))</f>
        <v/>
      </c>
      <c r="C938" s="7" t="str">
        <f>IF(INDEX(Banco!$C:$C,ROW())="","",INDEX(Banco!$C:$C,ROW()))</f>
        <v/>
      </c>
      <c r="D938" s="8" t="str">
        <f>IF(INDEX(Banco!$D:$D,ROW())="","",INDEX(Banco!$D:$D,ROW()))</f>
        <v/>
      </c>
      <c r="E938" s="8" t="str">
        <f>IF(INDEX(Banco!$E:$E,ROW())="","",INDEX(Banco!$E:$E,ROW()))</f>
        <v/>
      </c>
      <c r="F938" s="9" t="str">
        <f>IF(INDEX(Banco!$F:$F,ROW())="","",INDEX(Banco!$F:$F,ROW()))</f>
        <v/>
      </c>
      <c r="G938" s="9" t="str">
        <f>IF(INDEX(Banco!$G:$G,ROW())="","",INDEX(Banco!$G:$G,ROW()))</f>
        <v/>
      </c>
      <c r="H938" s="7" t="str">
        <f>IF(INDEX(Banco!$H:$H,ROW())="","",INDEX(Banco!$H:$H,ROW()))</f>
        <v/>
      </c>
      <c r="I938" t="str">
        <f t="shared" si="602"/>
        <v/>
      </c>
      <c r="J938" s="10" t="str">
        <f t="shared" si="603"/>
        <v/>
      </c>
      <c r="K938" s="11" t="str">
        <f t="shared" si="604"/>
        <v>—</v>
      </c>
      <c r="L938" t="str">
        <f t="shared" si="605"/>
        <v/>
      </c>
      <c r="M938" s="11" t="str">
        <f t="shared" si="606"/>
        <v>—</v>
      </c>
      <c r="N938" t="str">
        <f t="shared" si="607"/>
        <v/>
      </c>
      <c r="O938" s="11" t="str">
        <f t="shared" si="608"/>
        <v>—</v>
      </c>
      <c r="P938" t="str">
        <f t="shared" si="609"/>
        <v/>
      </c>
      <c r="Q938" s="11" t="str">
        <f t="shared" si="610"/>
        <v>—</v>
      </c>
      <c r="R938" t="str">
        <f t="shared" si="611"/>
        <v/>
      </c>
      <c r="S938" t="str">
        <f t="shared" si="612"/>
        <v/>
      </c>
      <c r="T938" t="str">
        <f t="shared" si="613"/>
        <v/>
      </c>
      <c r="U938" t="str">
        <f t="shared" si="614"/>
        <v/>
      </c>
      <c r="V938" t="str">
        <f t="shared" si="615"/>
        <v/>
      </c>
      <c r="W938" t="str">
        <f t="shared" si="616"/>
        <v/>
      </c>
      <c r="X938" t="str">
        <f t="shared" si="617"/>
        <v/>
      </c>
      <c r="Y938" t="str">
        <f t="shared" si="618"/>
        <v/>
      </c>
      <c r="Z938" t="str">
        <f t="shared" si="619"/>
        <v/>
      </c>
      <c r="AA938" t="str">
        <f t="shared" si="620"/>
        <v/>
      </c>
      <c r="AB938" t="str">
        <f t="shared" si="621"/>
        <v/>
      </c>
      <c r="AC938" t="str">
        <f t="shared" si="622"/>
        <v/>
      </c>
      <c r="AD938" t="str">
        <f t="shared" si="623"/>
        <v/>
      </c>
      <c r="AE938" t="str">
        <f t="shared" si="624"/>
        <v/>
      </c>
      <c r="AF938" t="str">
        <f t="shared" si="625"/>
        <v/>
      </c>
      <c r="AG938" t="str">
        <f t="shared" si="626"/>
        <v/>
      </c>
      <c r="AH938" t="str">
        <f t="shared" si="627"/>
        <v/>
      </c>
      <c r="AI938" t="str">
        <f t="shared" si="628"/>
        <v/>
      </c>
      <c r="AJ938" t="str">
        <f t="shared" si="629"/>
        <v/>
      </c>
      <c r="AK938" t="str">
        <f t="shared" si="630"/>
        <v/>
      </c>
      <c r="AL938" t="str">
        <f t="shared" si="631"/>
        <v/>
      </c>
      <c r="AM938" t="str">
        <f t="shared" si="632"/>
        <v/>
      </c>
      <c r="AN938" t="str">
        <f t="shared" si="633"/>
        <v/>
      </c>
      <c r="AO938" t="str">
        <f t="shared" si="634"/>
        <v/>
      </c>
      <c r="AP938" t="str">
        <f t="shared" si="635"/>
        <v/>
      </c>
      <c r="AQ938" t="str">
        <f t="shared" si="636"/>
        <v/>
      </c>
      <c r="AR938" t="str">
        <f t="shared" si="637"/>
        <v/>
      </c>
      <c r="AS938" t="str">
        <f t="shared" si="638"/>
        <v/>
      </c>
      <c r="AT938" t="str">
        <f t="shared" si="639"/>
        <v/>
      </c>
      <c r="AU938" t="str">
        <f t="shared" si="640"/>
        <v/>
      </c>
      <c r="AV938" t="str">
        <f t="shared" si="641"/>
        <v/>
      </c>
      <c r="AW938" t="str">
        <f t="shared" si="642"/>
        <v/>
      </c>
      <c r="AX938" t="str">
        <f t="shared" si="643"/>
        <v/>
      </c>
      <c r="AY938" t="str">
        <f t="shared" si="644"/>
        <v/>
      </c>
      <c r="AZ938" t="str">
        <f>IF(OR($A938="",$A938&lt;&gt;Ficha!$C$4),"",COUNTIF($A$2:$A938,Ficha!$C$4))</f>
        <v/>
      </c>
    </row>
    <row r="939" spans="1:52">
      <c r="A939" s="7" t="str">
        <f>IF(INDEX(Banco!$A:$A,ROW())="","",INDEX(Banco!$A:$A,ROW()))</f>
        <v/>
      </c>
      <c r="B939" s="7" t="str">
        <f>IF(INDEX(Banco!$B:$B,ROW())="","",INDEX(Banco!$B:$B,ROW()))</f>
        <v/>
      </c>
      <c r="C939" s="7" t="str">
        <f>IF(INDEX(Banco!$C:$C,ROW())="","",INDEX(Banco!$C:$C,ROW()))</f>
        <v/>
      </c>
      <c r="D939" s="8" t="str">
        <f>IF(INDEX(Banco!$D:$D,ROW())="","",INDEX(Banco!$D:$D,ROW()))</f>
        <v/>
      </c>
      <c r="E939" s="8" t="str">
        <f>IF(INDEX(Banco!$E:$E,ROW())="","",INDEX(Banco!$E:$E,ROW()))</f>
        <v/>
      </c>
      <c r="F939" s="9" t="str">
        <f>IF(INDEX(Banco!$F:$F,ROW())="","",INDEX(Banco!$F:$F,ROW()))</f>
        <v/>
      </c>
      <c r="G939" s="9" t="str">
        <f>IF(INDEX(Banco!$G:$G,ROW())="","",INDEX(Banco!$G:$G,ROW()))</f>
        <v/>
      </c>
      <c r="H939" s="7" t="str">
        <f>IF(INDEX(Banco!$H:$H,ROW())="","",INDEX(Banco!$H:$H,ROW()))</f>
        <v/>
      </c>
      <c r="I939" t="str">
        <f t="shared" si="602"/>
        <v/>
      </c>
      <c r="J939" s="10" t="str">
        <f t="shared" si="603"/>
        <v/>
      </c>
      <c r="K939" s="11" t="str">
        <f t="shared" si="604"/>
        <v>—</v>
      </c>
      <c r="L939" t="str">
        <f t="shared" si="605"/>
        <v/>
      </c>
      <c r="M939" s="11" t="str">
        <f t="shared" si="606"/>
        <v>—</v>
      </c>
      <c r="N939" t="str">
        <f t="shared" si="607"/>
        <v/>
      </c>
      <c r="O939" s="11" t="str">
        <f t="shared" si="608"/>
        <v>—</v>
      </c>
      <c r="P939" t="str">
        <f t="shared" si="609"/>
        <v/>
      </c>
      <c r="Q939" s="11" t="str">
        <f t="shared" si="610"/>
        <v>—</v>
      </c>
      <c r="R939" t="str">
        <f t="shared" si="611"/>
        <v/>
      </c>
      <c r="S939" t="str">
        <f t="shared" si="612"/>
        <v/>
      </c>
      <c r="T939" t="str">
        <f t="shared" si="613"/>
        <v/>
      </c>
      <c r="U939" t="str">
        <f t="shared" si="614"/>
        <v/>
      </c>
      <c r="V939" t="str">
        <f t="shared" si="615"/>
        <v/>
      </c>
      <c r="W939" t="str">
        <f t="shared" si="616"/>
        <v/>
      </c>
      <c r="X939" t="str">
        <f t="shared" si="617"/>
        <v/>
      </c>
      <c r="Y939" t="str">
        <f t="shared" si="618"/>
        <v/>
      </c>
      <c r="Z939" t="str">
        <f t="shared" si="619"/>
        <v/>
      </c>
      <c r="AA939" t="str">
        <f t="shared" si="620"/>
        <v/>
      </c>
      <c r="AB939" t="str">
        <f t="shared" si="621"/>
        <v/>
      </c>
      <c r="AC939" t="str">
        <f t="shared" si="622"/>
        <v/>
      </c>
      <c r="AD939" t="str">
        <f t="shared" si="623"/>
        <v/>
      </c>
      <c r="AE939" t="str">
        <f t="shared" si="624"/>
        <v/>
      </c>
      <c r="AF939" t="str">
        <f t="shared" si="625"/>
        <v/>
      </c>
      <c r="AG939" t="str">
        <f t="shared" si="626"/>
        <v/>
      </c>
      <c r="AH939" t="str">
        <f t="shared" si="627"/>
        <v/>
      </c>
      <c r="AI939" t="str">
        <f t="shared" si="628"/>
        <v/>
      </c>
      <c r="AJ939" t="str">
        <f t="shared" si="629"/>
        <v/>
      </c>
      <c r="AK939" t="str">
        <f t="shared" si="630"/>
        <v/>
      </c>
      <c r="AL939" t="str">
        <f t="shared" si="631"/>
        <v/>
      </c>
      <c r="AM939" t="str">
        <f t="shared" si="632"/>
        <v/>
      </c>
      <c r="AN939" t="str">
        <f t="shared" si="633"/>
        <v/>
      </c>
      <c r="AO939" t="str">
        <f t="shared" si="634"/>
        <v/>
      </c>
      <c r="AP939" t="str">
        <f t="shared" si="635"/>
        <v/>
      </c>
      <c r="AQ939" t="str">
        <f t="shared" si="636"/>
        <v/>
      </c>
      <c r="AR939" t="str">
        <f t="shared" si="637"/>
        <v/>
      </c>
      <c r="AS939" t="str">
        <f t="shared" si="638"/>
        <v/>
      </c>
      <c r="AT939" t="str">
        <f t="shared" si="639"/>
        <v/>
      </c>
      <c r="AU939" t="str">
        <f t="shared" si="640"/>
        <v/>
      </c>
      <c r="AV939" t="str">
        <f t="shared" si="641"/>
        <v/>
      </c>
      <c r="AW939" t="str">
        <f t="shared" si="642"/>
        <v/>
      </c>
      <c r="AX939" t="str">
        <f t="shared" si="643"/>
        <v/>
      </c>
      <c r="AY939" t="str">
        <f t="shared" si="644"/>
        <v/>
      </c>
      <c r="AZ939" t="str">
        <f>IF(OR($A939="",$A939&lt;&gt;Ficha!$C$4),"",COUNTIF($A$2:$A939,Ficha!$C$4))</f>
        <v/>
      </c>
    </row>
    <row r="940" spans="1:52">
      <c r="A940" s="7" t="str">
        <f>IF(INDEX(Banco!$A:$A,ROW())="","",INDEX(Banco!$A:$A,ROW()))</f>
        <v/>
      </c>
      <c r="B940" s="7" t="str">
        <f>IF(INDEX(Banco!$B:$B,ROW())="","",INDEX(Banco!$B:$B,ROW()))</f>
        <v/>
      </c>
      <c r="C940" s="7" t="str">
        <f>IF(INDEX(Banco!$C:$C,ROW())="","",INDEX(Banco!$C:$C,ROW()))</f>
        <v/>
      </c>
      <c r="D940" s="8" t="str">
        <f>IF(INDEX(Banco!$D:$D,ROW())="","",INDEX(Banco!$D:$D,ROW()))</f>
        <v/>
      </c>
      <c r="E940" s="8" t="str">
        <f>IF(INDEX(Banco!$E:$E,ROW())="","",INDEX(Banco!$E:$E,ROW()))</f>
        <v/>
      </c>
      <c r="F940" s="9" t="str">
        <f>IF(INDEX(Banco!$F:$F,ROW())="","",INDEX(Banco!$F:$F,ROW()))</f>
        <v/>
      </c>
      <c r="G940" s="9" t="str">
        <f>IF(INDEX(Banco!$G:$G,ROW())="","",INDEX(Banco!$G:$G,ROW()))</f>
        <v/>
      </c>
      <c r="H940" s="7" t="str">
        <f>IF(INDEX(Banco!$H:$H,ROW())="","",INDEX(Banco!$H:$H,ROW()))</f>
        <v/>
      </c>
      <c r="I940" t="str">
        <f t="shared" si="602"/>
        <v/>
      </c>
      <c r="J940" s="10" t="str">
        <f t="shared" si="603"/>
        <v/>
      </c>
      <c r="K940" s="11" t="str">
        <f t="shared" si="604"/>
        <v>—</v>
      </c>
      <c r="L940" t="str">
        <f t="shared" si="605"/>
        <v/>
      </c>
      <c r="M940" s="11" t="str">
        <f t="shared" si="606"/>
        <v>—</v>
      </c>
      <c r="N940" t="str">
        <f t="shared" si="607"/>
        <v/>
      </c>
      <c r="O940" s="11" t="str">
        <f t="shared" si="608"/>
        <v>—</v>
      </c>
      <c r="P940" t="str">
        <f t="shared" si="609"/>
        <v/>
      </c>
      <c r="Q940" s="11" t="str">
        <f t="shared" si="610"/>
        <v>—</v>
      </c>
      <c r="R940" t="str">
        <f t="shared" si="611"/>
        <v/>
      </c>
      <c r="S940" t="str">
        <f t="shared" si="612"/>
        <v/>
      </c>
      <c r="T940" t="str">
        <f t="shared" si="613"/>
        <v/>
      </c>
      <c r="U940" t="str">
        <f t="shared" si="614"/>
        <v/>
      </c>
      <c r="V940" t="str">
        <f t="shared" si="615"/>
        <v/>
      </c>
      <c r="W940" t="str">
        <f t="shared" si="616"/>
        <v/>
      </c>
      <c r="X940" t="str">
        <f t="shared" si="617"/>
        <v/>
      </c>
      <c r="Y940" t="str">
        <f t="shared" si="618"/>
        <v/>
      </c>
      <c r="Z940" t="str">
        <f t="shared" si="619"/>
        <v/>
      </c>
      <c r="AA940" t="str">
        <f t="shared" si="620"/>
        <v/>
      </c>
      <c r="AB940" t="str">
        <f t="shared" si="621"/>
        <v/>
      </c>
      <c r="AC940" t="str">
        <f t="shared" si="622"/>
        <v/>
      </c>
      <c r="AD940" t="str">
        <f t="shared" si="623"/>
        <v/>
      </c>
      <c r="AE940" t="str">
        <f t="shared" si="624"/>
        <v/>
      </c>
      <c r="AF940" t="str">
        <f t="shared" si="625"/>
        <v/>
      </c>
      <c r="AG940" t="str">
        <f t="shared" si="626"/>
        <v/>
      </c>
      <c r="AH940" t="str">
        <f t="shared" si="627"/>
        <v/>
      </c>
      <c r="AI940" t="str">
        <f t="shared" si="628"/>
        <v/>
      </c>
      <c r="AJ940" t="str">
        <f t="shared" si="629"/>
        <v/>
      </c>
      <c r="AK940" t="str">
        <f t="shared" si="630"/>
        <v/>
      </c>
      <c r="AL940" t="str">
        <f t="shared" si="631"/>
        <v/>
      </c>
      <c r="AM940" t="str">
        <f t="shared" si="632"/>
        <v/>
      </c>
      <c r="AN940" t="str">
        <f t="shared" si="633"/>
        <v/>
      </c>
      <c r="AO940" t="str">
        <f t="shared" si="634"/>
        <v/>
      </c>
      <c r="AP940" t="str">
        <f t="shared" si="635"/>
        <v/>
      </c>
      <c r="AQ940" t="str">
        <f t="shared" si="636"/>
        <v/>
      </c>
      <c r="AR940" t="str">
        <f t="shared" si="637"/>
        <v/>
      </c>
      <c r="AS940" t="str">
        <f t="shared" si="638"/>
        <v/>
      </c>
      <c r="AT940" t="str">
        <f t="shared" si="639"/>
        <v/>
      </c>
      <c r="AU940" t="str">
        <f t="shared" si="640"/>
        <v/>
      </c>
      <c r="AV940" t="str">
        <f t="shared" si="641"/>
        <v/>
      </c>
      <c r="AW940" t="str">
        <f t="shared" si="642"/>
        <v/>
      </c>
      <c r="AX940" t="str">
        <f t="shared" si="643"/>
        <v/>
      </c>
      <c r="AY940" t="str">
        <f t="shared" si="644"/>
        <v/>
      </c>
      <c r="AZ940" t="str">
        <f>IF(OR($A940="",$A940&lt;&gt;Ficha!$C$4),"",COUNTIF($A$2:$A940,Ficha!$C$4))</f>
        <v/>
      </c>
    </row>
    <row r="941" spans="1:52">
      <c r="A941" s="7" t="str">
        <f>IF(INDEX(Banco!$A:$A,ROW())="","",INDEX(Banco!$A:$A,ROW()))</f>
        <v/>
      </c>
      <c r="B941" s="7" t="str">
        <f>IF(INDEX(Banco!$B:$B,ROW())="","",INDEX(Banco!$B:$B,ROW()))</f>
        <v/>
      </c>
      <c r="C941" s="7" t="str">
        <f>IF(INDEX(Banco!$C:$C,ROW())="","",INDEX(Banco!$C:$C,ROW()))</f>
        <v/>
      </c>
      <c r="D941" s="8" t="str">
        <f>IF(INDEX(Banco!$D:$D,ROW())="","",INDEX(Banco!$D:$D,ROW()))</f>
        <v/>
      </c>
      <c r="E941" s="8" t="str">
        <f>IF(INDEX(Banco!$E:$E,ROW())="","",INDEX(Banco!$E:$E,ROW()))</f>
        <v/>
      </c>
      <c r="F941" s="9" t="str">
        <f>IF(INDEX(Banco!$F:$F,ROW())="","",INDEX(Banco!$F:$F,ROW()))</f>
        <v/>
      </c>
      <c r="G941" s="9" t="str">
        <f>IF(INDEX(Banco!$G:$G,ROW())="","",INDEX(Banco!$G:$G,ROW()))</f>
        <v/>
      </c>
      <c r="H941" s="7" t="str">
        <f>IF(INDEX(Banco!$H:$H,ROW())="","",INDEX(Banco!$H:$H,ROW()))</f>
        <v/>
      </c>
      <c r="I941" t="str">
        <f t="shared" si="602"/>
        <v/>
      </c>
      <c r="J941" s="10" t="str">
        <f t="shared" si="603"/>
        <v/>
      </c>
      <c r="K941" s="11" t="str">
        <f t="shared" si="604"/>
        <v>—</v>
      </c>
      <c r="L941" t="str">
        <f t="shared" si="605"/>
        <v/>
      </c>
      <c r="M941" s="11" t="str">
        <f t="shared" si="606"/>
        <v>—</v>
      </c>
      <c r="N941" t="str">
        <f t="shared" si="607"/>
        <v/>
      </c>
      <c r="O941" s="11" t="str">
        <f t="shared" si="608"/>
        <v>—</v>
      </c>
      <c r="P941" t="str">
        <f t="shared" si="609"/>
        <v/>
      </c>
      <c r="Q941" s="11" t="str">
        <f t="shared" si="610"/>
        <v>—</v>
      </c>
      <c r="R941" t="str">
        <f t="shared" si="611"/>
        <v/>
      </c>
      <c r="S941" t="str">
        <f t="shared" si="612"/>
        <v/>
      </c>
      <c r="T941" t="str">
        <f t="shared" si="613"/>
        <v/>
      </c>
      <c r="U941" t="str">
        <f t="shared" si="614"/>
        <v/>
      </c>
      <c r="V941" t="str">
        <f t="shared" si="615"/>
        <v/>
      </c>
      <c r="W941" t="str">
        <f t="shared" si="616"/>
        <v/>
      </c>
      <c r="X941" t="str">
        <f t="shared" si="617"/>
        <v/>
      </c>
      <c r="Y941" t="str">
        <f t="shared" si="618"/>
        <v/>
      </c>
      <c r="Z941" t="str">
        <f t="shared" si="619"/>
        <v/>
      </c>
      <c r="AA941" t="str">
        <f t="shared" si="620"/>
        <v/>
      </c>
      <c r="AB941" t="str">
        <f t="shared" si="621"/>
        <v/>
      </c>
      <c r="AC941" t="str">
        <f t="shared" si="622"/>
        <v/>
      </c>
      <c r="AD941" t="str">
        <f t="shared" si="623"/>
        <v/>
      </c>
      <c r="AE941" t="str">
        <f t="shared" si="624"/>
        <v/>
      </c>
      <c r="AF941" t="str">
        <f t="shared" si="625"/>
        <v/>
      </c>
      <c r="AG941" t="str">
        <f t="shared" si="626"/>
        <v/>
      </c>
      <c r="AH941" t="str">
        <f t="shared" si="627"/>
        <v/>
      </c>
      <c r="AI941" t="str">
        <f t="shared" si="628"/>
        <v/>
      </c>
      <c r="AJ941" t="str">
        <f t="shared" si="629"/>
        <v/>
      </c>
      <c r="AK941" t="str">
        <f t="shared" si="630"/>
        <v/>
      </c>
      <c r="AL941" t="str">
        <f t="shared" si="631"/>
        <v/>
      </c>
      <c r="AM941" t="str">
        <f t="shared" si="632"/>
        <v/>
      </c>
      <c r="AN941" t="str">
        <f t="shared" si="633"/>
        <v/>
      </c>
      <c r="AO941" t="str">
        <f t="shared" si="634"/>
        <v/>
      </c>
      <c r="AP941" t="str">
        <f t="shared" si="635"/>
        <v/>
      </c>
      <c r="AQ941" t="str">
        <f t="shared" si="636"/>
        <v/>
      </c>
      <c r="AR941" t="str">
        <f t="shared" si="637"/>
        <v/>
      </c>
      <c r="AS941" t="str">
        <f t="shared" si="638"/>
        <v/>
      </c>
      <c r="AT941" t="str">
        <f t="shared" si="639"/>
        <v/>
      </c>
      <c r="AU941" t="str">
        <f t="shared" si="640"/>
        <v/>
      </c>
      <c r="AV941" t="str">
        <f t="shared" si="641"/>
        <v/>
      </c>
      <c r="AW941" t="str">
        <f t="shared" si="642"/>
        <v/>
      </c>
      <c r="AX941" t="str">
        <f t="shared" si="643"/>
        <v/>
      </c>
      <c r="AY941" t="str">
        <f t="shared" si="644"/>
        <v/>
      </c>
      <c r="AZ941" t="str">
        <f>IF(OR($A941="",$A941&lt;&gt;Ficha!$C$4),"",COUNTIF($A$2:$A941,Ficha!$C$4))</f>
        <v/>
      </c>
    </row>
    <row r="942" spans="1:52">
      <c r="A942" s="7" t="str">
        <f>IF(INDEX(Banco!$A:$A,ROW())="","",INDEX(Banco!$A:$A,ROW()))</f>
        <v/>
      </c>
      <c r="B942" s="7" t="str">
        <f>IF(INDEX(Banco!$B:$B,ROW())="","",INDEX(Banco!$B:$B,ROW()))</f>
        <v/>
      </c>
      <c r="C942" s="7" t="str">
        <f>IF(INDEX(Banco!$C:$C,ROW())="","",INDEX(Banco!$C:$C,ROW()))</f>
        <v/>
      </c>
      <c r="D942" s="8" t="str">
        <f>IF(INDEX(Banco!$D:$D,ROW())="","",INDEX(Banco!$D:$D,ROW()))</f>
        <v/>
      </c>
      <c r="E942" s="8" t="str">
        <f>IF(INDEX(Banco!$E:$E,ROW())="","",INDEX(Banco!$E:$E,ROW()))</f>
        <v/>
      </c>
      <c r="F942" s="9" t="str">
        <f>IF(INDEX(Banco!$F:$F,ROW())="","",INDEX(Banco!$F:$F,ROW()))</f>
        <v/>
      </c>
      <c r="G942" s="9" t="str">
        <f>IF(INDEX(Banco!$G:$G,ROW())="","",INDEX(Banco!$G:$G,ROW()))</f>
        <v/>
      </c>
      <c r="H942" s="7" t="str">
        <f>IF(INDEX(Banco!$H:$H,ROW())="","",INDEX(Banco!$H:$H,ROW()))</f>
        <v/>
      </c>
      <c r="I942" t="str">
        <f t="shared" si="602"/>
        <v/>
      </c>
      <c r="J942" s="10" t="str">
        <f t="shared" si="603"/>
        <v/>
      </c>
      <c r="K942" s="11" t="str">
        <f t="shared" si="604"/>
        <v>—</v>
      </c>
      <c r="L942" t="str">
        <f t="shared" si="605"/>
        <v/>
      </c>
      <c r="M942" s="11" t="str">
        <f t="shared" si="606"/>
        <v>—</v>
      </c>
      <c r="N942" t="str">
        <f t="shared" si="607"/>
        <v/>
      </c>
      <c r="O942" s="11" t="str">
        <f t="shared" si="608"/>
        <v>—</v>
      </c>
      <c r="P942" t="str">
        <f t="shared" si="609"/>
        <v/>
      </c>
      <c r="Q942" s="11" t="str">
        <f t="shared" si="610"/>
        <v>—</v>
      </c>
      <c r="R942" t="str">
        <f t="shared" si="611"/>
        <v/>
      </c>
      <c r="S942" t="str">
        <f t="shared" si="612"/>
        <v/>
      </c>
      <c r="T942" t="str">
        <f t="shared" si="613"/>
        <v/>
      </c>
      <c r="U942" t="str">
        <f t="shared" si="614"/>
        <v/>
      </c>
      <c r="V942" t="str">
        <f t="shared" si="615"/>
        <v/>
      </c>
      <c r="W942" t="str">
        <f t="shared" si="616"/>
        <v/>
      </c>
      <c r="X942" t="str">
        <f t="shared" si="617"/>
        <v/>
      </c>
      <c r="Y942" t="str">
        <f t="shared" si="618"/>
        <v/>
      </c>
      <c r="Z942" t="str">
        <f t="shared" si="619"/>
        <v/>
      </c>
      <c r="AA942" t="str">
        <f t="shared" si="620"/>
        <v/>
      </c>
      <c r="AB942" t="str">
        <f t="shared" si="621"/>
        <v/>
      </c>
      <c r="AC942" t="str">
        <f t="shared" si="622"/>
        <v/>
      </c>
      <c r="AD942" t="str">
        <f t="shared" si="623"/>
        <v/>
      </c>
      <c r="AE942" t="str">
        <f t="shared" si="624"/>
        <v/>
      </c>
      <c r="AF942" t="str">
        <f t="shared" si="625"/>
        <v/>
      </c>
      <c r="AG942" t="str">
        <f t="shared" si="626"/>
        <v/>
      </c>
      <c r="AH942" t="str">
        <f t="shared" si="627"/>
        <v/>
      </c>
      <c r="AI942" t="str">
        <f t="shared" si="628"/>
        <v/>
      </c>
      <c r="AJ942" t="str">
        <f t="shared" si="629"/>
        <v/>
      </c>
      <c r="AK942" t="str">
        <f t="shared" si="630"/>
        <v/>
      </c>
      <c r="AL942" t="str">
        <f t="shared" si="631"/>
        <v/>
      </c>
      <c r="AM942" t="str">
        <f t="shared" si="632"/>
        <v/>
      </c>
      <c r="AN942" t="str">
        <f t="shared" si="633"/>
        <v/>
      </c>
      <c r="AO942" t="str">
        <f t="shared" si="634"/>
        <v/>
      </c>
      <c r="AP942" t="str">
        <f t="shared" si="635"/>
        <v/>
      </c>
      <c r="AQ942" t="str">
        <f t="shared" si="636"/>
        <v/>
      </c>
      <c r="AR942" t="str">
        <f t="shared" si="637"/>
        <v/>
      </c>
      <c r="AS942" t="str">
        <f t="shared" si="638"/>
        <v/>
      </c>
      <c r="AT942" t="str">
        <f t="shared" si="639"/>
        <v/>
      </c>
      <c r="AU942" t="str">
        <f t="shared" si="640"/>
        <v/>
      </c>
      <c r="AV942" t="str">
        <f t="shared" si="641"/>
        <v/>
      </c>
      <c r="AW942" t="str">
        <f t="shared" si="642"/>
        <v/>
      </c>
      <c r="AX942" t="str">
        <f t="shared" si="643"/>
        <v/>
      </c>
      <c r="AY942" t="str">
        <f t="shared" si="644"/>
        <v/>
      </c>
      <c r="AZ942" t="str">
        <f>IF(OR($A942="",$A942&lt;&gt;Ficha!$C$4),"",COUNTIF($A$2:$A942,Ficha!$C$4))</f>
        <v/>
      </c>
    </row>
    <row r="943" spans="1:52">
      <c r="A943" s="7" t="str">
        <f>IF(INDEX(Banco!$A:$A,ROW())="","",INDEX(Banco!$A:$A,ROW()))</f>
        <v/>
      </c>
      <c r="B943" s="7" t="str">
        <f>IF(INDEX(Banco!$B:$B,ROW())="","",INDEX(Banco!$B:$B,ROW()))</f>
        <v/>
      </c>
      <c r="C943" s="7" t="str">
        <f>IF(INDEX(Banco!$C:$C,ROW())="","",INDEX(Banco!$C:$C,ROW()))</f>
        <v/>
      </c>
      <c r="D943" s="8" t="str">
        <f>IF(INDEX(Banco!$D:$D,ROW())="","",INDEX(Banco!$D:$D,ROW()))</f>
        <v/>
      </c>
      <c r="E943" s="8" t="str">
        <f>IF(INDEX(Banco!$E:$E,ROW())="","",INDEX(Banco!$E:$E,ROW()))</f>
        <v/>
      </c>
      <c r="F943" s="9" t="str">
        <f>IF(INDEX(Banco!$F:$F,ROW())="","",INDEX(Banco!$F:$F,ROW()))</f>
        <v/>
      </c>
      <c r="G943" s="9" t="str">
        <f>IF(INDEX(Banco!$G:$G,ROW())="","",INDEX(Banco!$G:$G,ROW()))</f>
        <v/>
      </c>
      <c r="H943" s="7" t="str">
        <f>IF(INDEX(Banco!$H:$H,ROW())="","",INDEX(Banco!$H:$H,ROW()))</f>
        <v/>
      </c>
      <c r="I943" t="str">
        <f t="shared" si="602"/>
        <v/>
      </c>
      <c r="J943" s="10" t="str">
        <f t="shared" si="603"/>
        <v/>
      </c>
      <c r="K943" s="11" t="str">
        <f t="shared" si="604"/>
        <v>—</v>
      </c>
      <c r="L943" t="str">
        <f t="shared" si="605"/>
        <v/>
      </c>
      <c r="M943" s="11" t="str">
        <f t="shared" si="606"/>
        <v>—</v>
      </c>
      <c r="N943" t="str">
        <f t="shared" si="607"/>
        <v/>
      </c>
      <c r="O943" s="11" t="str">
        <f t="shared" si="608"/>
        <v>—</v>
      </c>
      <c r="P943" t="str">
        <f t="shared" si="609"/>
        <v/>
      </c>
      <c r="Q943" s="11" t="str">
        <f t="shared" si="610"/>
        <v>—</v>
      </c>
      <c r="R943" t="str">
        <f t="shared" si="611"/>
        <v/>
      </c>
      <c r="S943" t="str">
        <f t="shared" si="612"/>
        <v/>
      </c>
      <c r="T943" t="str">
        <f t="shared" si="613"/>
        <v/>
      </c>
      <c r="U943" t="str">
        <f t="shared" si="614"/>
        <v/>
      </c>
      <c r="V943" t="str">
        <f t="shared" si="615"/>
        <v/>
      </c>
      <c r="W943" t="str">
        <f t="shared" si="616"/>
        <v/>
      </c>
      <c r="X943" t="str">
        <f t="shared" si="617"/>
        <v/>
      </c>
      <c r="Y943" t="str">
        <f t="shared" si="618"/>
        <v/>
      </c>
      <c r="Z943" t="str">
        <f t="shared" si="619"/>
        <v/>
      </c>
      <c r="AA943" t="str">
        <f t="shared" si="620"/>
        <v/>
      </c>
      <c r="AB943" t="str">
        <f t="shared" si="621"/>
        <v/>
      </c>
      <c r="AC943" t="str">
        <f t="shared" si="622"/>
        <v/>
      </c>
      <c r="AD943" t="str">
        <f t="shared" si="623"/>
        <v/>
      </c>
      <c r="AE943" t="str">
        <f t="shared" si="624"/>
        <v/>
      </c>
      <c r="AF943" t="str">
        <f t="shared" si="625"/>
        <v/>
      </c>
      <c r="AG943" t="str">
        <f t="shared" si="626"/>
        <v/>
      </c>
      <c r="AH943" t="str">
        <f t="shared" si="627"/>
        <v/>
      </c>
      <c r="AI943" t="str">
        <f t="shared" si="628"/>
        <v/>
      </c>
      <c r="AJ943" t="str">
        <f t="shared" si="629"/>
        <v/>
      </c>
      <c r="AK943" t="str">
        <f t="shared" si="630"/>
        <v/>
      </c>
      <c r="AL943" t="str">
        <f t="shared" si="631"/>
        <v/>
      </c>
      <c r="AM943" t="str">
        <f t="shared" si="632"/>
        <v/>
      </c>
      <c r="AN943" t="str">
        <f t="shared" si="633"/>
        <v/>
      </c>
      <c r="AO943" t="str">
        <f t="shared" si="634"/>
        <v/>
      </c>
      <c r="AP943" t="str">
        <f t="shared" si="635"/>
        <v/>
      </c>
      <c r="AQ943" t="str">
        <f t="shared" si="636"/>
        <v/>
      </c>
      <c r="AR943" t="str">
        <f t="shared" si="637"/>
        <v/>
      </c>
      <c r="AS943" t="str">
        <f t="shared" si="638"/>
        <v/>
      </c>
      <c r="AT943" t="str">
        <f t="shared" si="639"/>
        <v/>
      </c>
      <c r="AU943" t="str">
        <f t="shared" si="640"/>
        <v/>
      </c>
      <c r="AV943" t="str">
        <f t="shared" si="641"/>
        <v/>
      </c>
      <c r="AW943" t="str">
        <f t="shared" si="642"/>
        <v/>
      </c>
      <c r="AX943" t="str">
        <f t="shared" si="643"/>
        <v/>
      </c>
      <c r="AY943" t="str">
        <f t="shared" si="644"/>
        <v/>
      </c>
      <c r="AZ943" t="str">
        <f>IF(OR($A943="",$A943&lt;&gt;Ficha!$C$4),"",COUNTIF($A$2:$A943,Ficha!$C$4))</f>
        <v/>
      </c>
    </row>
    <row r="944" spans="1:52">
      <c r="A944" s="7" t="str">
        <f>IF(INDEX(Banco!$A:$A,ROW())="","",INDEX(Banco!$A:$A,ROW()))</f>
        <v/>
      </c>
      <c r="B944" s="7" t="str">
        <f>IF(INDEX(Banco!$B:$B,ROW())="","",INDEX(Banco!$B:$B,ROW()))</f>
        <v/>
      </c>
      <c r="C944" s="7" t="str">
        <f>IF(INDEX(Banco!$C:$C,ROW())="","",INDEX(Banco!$C:$C,ROW()))</f>
        <v/>
      </c>
      <c r="D944" s="8" t="str">
        <f>IF(INDEX(Banco!$D:$D,ROW())="","",INDEX(Banco!$D:$D,ROW()))</f>
        <v/>
      </c>
      <c r="E944" s="8" t="str">
        <f>IF(INDEX(Banco!$E:$E,ROW())="","",INDEX(Banco!$E:$E,ROW()))</f>
        <v/>
      </c>
      <c r="F944" s="9" t="str">
        <f>IF(INDEX(Banco!$F:$F,ROW())="","",INDEX(Banco!$F:$F,ROW()))</f>
        <v/>
      </c>
      <c r="G944" s="9" t="str">
        <f>IF(INDEX(Banco!$G:$G,ROW())="","",INDEX(Banco!$G:$G,ROW()))</f>
        <v/>
      </c>
      <c r="H944" s="7" t="str">
        <f>IF(INDEX(Banco!$H:$H,ROW())="","",INDEX(Banco!$H:$H,ROW()))</f>
        <v/>
      </c>
      <c r="I944" t="str">
        <f t="shared" si="602"/>
        <v/>
      </c>
      <c r="J944" s="10" t="str">
        <f t="shared" si="603"/>
        <v/>
      </c>
      <c r="K944" s="11" t="str">
        <f t="shared" si="604"/>
        <v>—</v>
      </c>
      <c r="L944" t="str">
        <f t="shared" si="605"/>
        <v/>
      </c>
      <c r="M944" s="11" t="str">
        <f t="shared" si="606"/>
        <v>—</v>
      </c>
      <c r="N944" t="str">
        <f t="shared" si="607"/>
        <v/>
      </c>
      <c r="O944" s="11" t="str">
        <f t="shared" si="608"/>
        <v>—</v>
      </c>
      <c r="P944" t="str">
        <f t="shared" si="609"/>
        <v/>
      </c>
      <c r="Q944" s="11" t="str">
        <f t="shared" si="610"/>
        <v>—</v>
      </c>
      <c r="R944" t="str">
        <f t="shared" si="611"/>
        <v/>
      </c>
      <c r="S944" t="str">
        <f t="shared" si="612"/>
        <v/>
      </c>
      <c r="T944" t="str">
        <f t="shared" si="613"/>
        <v/>
      </c>
      <c r="U944" t="str">
        <f t="shared" si="614"/>
        <v/>
      </c>
      <c r="V944" t="str">
        <f t="shared" si="615"/>
        <v/>
      </c>
      <c r="W944" t="str">
        <f t="shared" si="616"/>
        <v/>
      </c>
      <c r="X944" t="str">
        <f t="shared" si="617"/>
        <v/>
      </c>
      <c r="Y944" t="str">
        <f t="shared" si="618"/>
        <v/>
      </c>
      <c r="Z944" t="str">
        <f t="shared" si="619"/>
        <v/>
      </c>
      <c r="AA944" t="str">
        <f t="shared" si="620"/>
        <v/>
      </c>
      <c r="AB944" t="str">
        <f t="shared" si="621"/>
        <v/>
      </c>
      <c r="AC944" t="str">
        <f t="shared" si="622"/>
        <v/>
      </c>
      <c r="AD944" t="str">
        <f t="shared" si="623"/>
        <v/>
      </c>
      <c r="AE944" t="str">
        <f t="shared" si="624"/>
        <v/>
      </c>
      <c r="AF944" t="str">
        <f t="shared" si="625"/>
        <v/>
      </c>
      <c r="AG944" t="str">
        <f t="shared" si="626"/>
        <v/>
      </c>
      <c r="AH944" t="str">
        <f t="shared" si="627"/>
        <v/>
      </c>
      <c r="AI944" t="str">
        <f t="shared" si="628"/>
        <v/>
      </c>
      <c r="AJ944" t="str">
        <f t="shared" si="629"/>
        <v/>
      </c>
      <c r="AK944" t="str">
        <f t="shared" si="630"/>
        <v/>
      </c>
      <c r="AL944" t="str">
        <f t="shared" si="631"/>
        <v/>
      </c>
      <c r="AM944" t="str">
        <f t="shared" si="632"/>
        <v/>
      </c>
      <c r="AN944" t="str">
        <f t="shared" si="633"/>
        <v/>
      </c>
      <c r="AO944" t="str">
        <f t="shared" si="634"/>
        <v/>
      </c>
      <c r="AP944" t="str">
        <f t="shared" si="635"/>
        <v/>
      </c>
      <c r="AQ944" t="str">
        <f t="shared" si="636"/>
        <v/>
      </c>
      <c r="AR944" t="str">
        <f t="shared" si="637"/>
        <v/>
      </c>
      <c r="AS944" t="str">
        <f t="shared" si="638"/>
        <v/>
      </c>
      <c r="AT944" t="str">
        <f t="shared" si="639"/>
        <v/>
      </c>
      <c r="AU944" t="str">
        <f t="shared" si="640"/>
        <v/>
      </c>
      <c r="AV944" t="str">
        <f t="shared" si="641"/>
        <v/>
      </c>
      <c r="AW944" t="str">
        <f t="shared" si="642"/>
        <v/>
      </c>
      <c r="AX944" t="str">
        <f t="shared" si="643"/>
        <v/>
      </c>
      <c r="AY944" t="str">
        <f t="shared" si="644"/>
        <v/>
      </c>
      <c r="AZ944" t="str">
        <f>IF(OR($A944="",$A944&lt;&gt;Ficha!$C$4),"",COUNTIF($A$2:$A944,Ficha!$C$4))</f>
        <v/>
      </c>
    </row>
    <row r="945" spans="1:52">
      <c r="A945" s="7" t="str">
        <f>IF(INDEX(Banco!$A:$A,ROW())="","",INDEX(Banco!$A:$A,ROW()))</f>
        <v/>
      </c>
      <c r="B945" s="7" t="str">
        <f>IF(INDEX(Banco!$B:$B,ROW())="","",INDEX(Banco!$B:$B,ROW()))</f>
        <v/>
      </c>
      <c r="C945" s="7" t="str">
        <f>IF(INDEX(Banco!$C:$C,ROW())="","",INDEX(Banco!$C:$C,ROW()))</f>
        <v/>
      </c>
      <c r="D945" s="8" t="str">
        <f>IF(INDEX(Banco!$D:$D,ROW())="","",INDEX(Banco!$D:$D,ROW()))</f>
        <v/>
      </c>
      <c r="E945" s="8" t="str">
        <f>IF(INDEX(Banco!$E:$E,ROW())="","",INDEX(Banco!$E:$E,ROW()))</f>
        <v/>
      </c>
      <c r="F945" s="9" t="str">
        <f>IF(INDEX(Banco!$F:$F,ROW())="","",INDEX(Banco!$F:$F,ROW()))</f>
        <v/>
      </c>
      <c r="G945" s="9" t="str">
        <f>IF(INDEX(Banco!$G:$G,ROW())="","",INDEX(Banco!$G:$G,ROW()))</f>
        <v/>
      </c>
      <c r="H945" s="7" t="str">
        <f>IF(INDEX(Banco!$H:$H,ROW())="","",INDEX(Banco!$H:$H,ROW()))</f>
        <v/>
      </c>
      <c r="I945" t="str">
        <f t="shared" si="602"/>
        <v/>
      </c>
      <c r="J945" s="10" t="str">
        <f t="shared" si="603"/>
        <v/>
      </c>
      <c r="K945" s="11" t="str">
        <f t="shared" si="604"/>
        <v>—</v>
      </c>
      <c r="L945" t="str">
        <f t="shared" si="605"/>
        <v/>
      </c>
      <c r="M945" s="11" t="str">
        <f t="shared" si="606"/>
        <v>—</v>
      </c>
      <c r="N945" t="str">
        <f t="shared" si="607"/>
        <v/>
      </c>
      <c r="O945" s="11" t="str">
        <f t="shared" si="608"/>
        <v>—</v>
      </c>
      <c r="P945" t="str">
        <f t="shared" si="609"/>
        <v/>
      </c>
      <c r="Q945" s="11" t="str">
        <f t="shared" si="610"/>
        <v>—</v>
      </c>
      <c r="R945" t="str">
        <f t="shared" si="611"/>
        <v/>
      </c>
      <c r="S945" t="str">
        <f t="shared" si="612"/>
        <v/>
      </c>
      <c r="T945" t="str">
        <f t="shared" si="613"/>
        <v/>
      </c>
      <c r="U945" t="str">
        <f t="shared" si="614"/>
        <v/>
      </c>
      <c r="V945" t="str">
        <f t="shared" si="615"/>
        <v/>
      </c>
      <c r="W945" t="str">
        <f t="shared" si="616"/>
        <v/>
      </c>
      <c r="X945" t="str">
        <f t="shared" si="617"/>
        <v/>
      </c>
      <c r="Y945" t="str">
        <f t="shared" si="618"/>
        <v/>
      </c>
      <c r="Z945" t="str">
        <f t="shared" si="619"/>
        <v/>
      </c>
      <c r="AA945" t="str">
        <f t="shared" si="620"/>
        <v/>
      </c>
      <c r="AB945" t="str">
        <f t="shared" si="621"/>
        <v/>
      </c>
      <c r="AC945" t="str">
        <f t="shared" si="622"/>
        <v/>
      </c>
      <c r="AD945" t="str">
        <f t="shared" si="623"/>
        <v/>
      </c>
      <c r="AE945" t="str">
        <f t="shared" si="624"/>
        <v/>
      </c>
      <c r="AF945" t="str">
        <f t="shared" si="625"/>
        <v/>
      </c>
      <c r="AG945" t="str">
        <f t="shared" si="626"/>
        <v/>
      </c>
      <c r="AH945" t="str">
        <f t="shared" si="627"/>
        <v/>
      </c>
      <c r="AI945" t="str">
        <f t="shared" si="628"/>
        <v/>
      </c>
      <c r="AJ945" t="str">
        <f t="shared" si="629"/>
        <v/>
      </c>
      <c r="AK945" t="str">
        <f t="shared" si="630"/>
        <v/>
      </c>
      <c r="AL945" t="str">
        <f t="shared" si="631"/>
        <v/>
      </c>
      <c r="AM945" t="str">
        <f t="shared" si="632"/>
        <v/>
      </c>
      <c r="AN945" t="str">
        <f t="shared" si="633"/>
        <v/>
      </c>
      <c r="AO945" t="str">
        <f t="shared" si="634"/>
        <v/>
      </c>
      <c r="AP945" t="str">
        <f t="shared" si="635"/>
        <v/>
      </c>
      <c r="AQ945" t="str">
        <f t="shared" si="636"/>
        <v/>
      </c>
      <c r="AR945" t="str">
        <f t="shared" si="637"/>
        <v/>
      </c>
      <c r="AS945" t="str">
        <f t="shared" si="638"/>
        <v/>
      </c>
      <c r="AT945" t="str">
        <f t="shared" si="639"/>
        <v/>
      </c>
      <c r="AU945" t="str">
        <f t="shared" si="640"/>
        <v/>
      </c>
      <c r="AV945" t="str">
        <f t="shared" si="641"/>
        <v/>
      </c>
      <c r="AW945" t="str">
        <f t="shared" si="642"/>
        <v/>
      </c>
      <c r="AX945" t="str">
        <f t="shared" si="643"/>
        <v/>
      </c>
      <c r="AY945" t="str">
        <f t="shared" si="644"/>
        <v/>
      </c>
      <c r="AZ945" t="str">
        <f>IF(OR($A945="",$A945&lt;&gt;Ficha!$C$4),"",COUNTIF($A$2:$A945,Ficha!$C$4))</f>
        <v/>
      </c>
    </row>
    <row r="946" spans="1:52">
      <c r="A946" s="7" t="str">
        <f>IF(INDEX(Banco!$A:$A,ROW())="","",INDEX(Banco!$A:$A,ROW()))</f>
        <v/>
      </c>
      <c r="B946" s="7" t="str">
        <f>IF(INDEX(Banco!$B:$B,ROW())="","",INDEX(Banco!$B:$B,ROW()))</f>
        <v/>
      </c>
      <c r="C946" s="7" t="str">
        <f>IF(INDEX(Banco!$C:$C,ROW())="","",INDEX(Banco!$C:$C,ROW()))</f>
        <v/>
      </c>
      <c r="D946" s="8" t="str">
        <f>IF(INDEX(Banco!$D:$D,ROW())="","",INDEX(Banco!$D:$D,ROW()))</f>
        <v/>
      </c>
      <c r="E946" s="8" t="str">
        <f>IF(INDEX(Banco!$E:$E,ROW())="","",INDEX(Banco!$E:$E,ROW()))</f>
        <v/>
      </c>
      <c r="F946" s="9" t="str">
        <f>IF(INDEX(Banco!$F:$F,ROW())="","",INDEX(Banco!$F:$F,ROW()))</f>
        <v/>
      </c>
      <c r="G946" s="9" t="str">
        <f>IF(INDEX(Banco!$G:$G,ROW())="","",INDEX(Banco!$G:$G,ROW()))</f>
        <v/>
      </c>
      <c r="H946" s="7" t="str">
        <f>IF(INDEX(Banco!$H:$H,ROW())="","",INDEX(Banco!$H:$H,ROW()))</f>
        <v/>
      </c>
      <c r="I946" t="str">
        <f t="shared" si="602"/>
        <v/>
      </c>
      <c r="J946" s="10" t="str">
        <f t="shared" si="603"/>
        <v/>
      </c>
      <c r="K946" s="11" t="str">
        <f t="shared" si="604"/>
        <v>—</v>
      </c>
      <c r="L946" t="str">
        <f t="shared" si="605"/>
        <v/>
      </c>
      <c r="M946" s="11" t="str">
        <f t="shared" si="606"/>
        <v>—</v>
      </c>
      <c r="N946" t="str">
        <f t="shared" si="607"/>
        <v/>
      </c>
      <c r="O946" s="11" t="str">
        <f t="shared" si="608"/>
        <v>—</v>
      </c>
      <c r="P946" t="str">
        <f t="shared" si="609"/>
        <v/>
      </c>
      <c r="Q946" s="11" t="str">
        <f t="shared" si="610"/>
        <v>—</v>
      </c>
      <c r="R946" t="str">
        <f t="shared" si="611"/>
        <v/>
      </c>
      <c r="S946" t="str">
        <f t="shared" si="612"/>
        <v/>
      </c>
      <c r="T946" t="str">
        <f t="shared" si="613"/>
        <v/>
      </c>
      <c r="U946" t="str">
        <f t="shared" si="614"/>
        <v/>
      </c>
      <c r="V946" t="str">
        <f t="shared" si="615"/>
        <v/>
      </c>
      <c r="W946" t="str">
        <f t="shared" si="616"/>
        <v/>
      </c>
      <c r="X946" t="str">
        <f t="shared" si="617"/>
        <v/>
      </c>
      <c r="Y946" t="str">
        <f t="shared" si="618"/>
        <v/>
      </c>
      <c r="Z946" t="str">
        <f t="shared" si="619"/>
        <v/>
      </c>
      <c r="AA946" t="str">
        <f t="shared" si="620"/>
        <v/>
      </c>
      <c r="AB946" t="str">
        <f t="shared" si="621"/>
        <v/>
      </c>
      <c r="AC946" t="str">
        <f t="shared" si="622"/>
        <v/>
      </c>
      <c r="AD946" t="str">
        <f t="shared" si="623"/>
        <v/>
      </c>
      <c r="AE946" t="str">
        <f t="shared" si="624"/>
        <v/>
      </c>
      <c r="AF946" t="str">
        <f t="shared" si="625"/>
        <v/>
      </c>
      <c r="AG946" t="str">
        <f t="shared" si="626"/>
        <v/>
      </c>
      <c r="AH946" t="str">
        <f t="shared" si="627"/>
        <v/>
      </c>
      <c r="AI946" t="str">
        <f t="shared" si="628"/>
        <v/>
      </c>
      <c r="AJ946" t="str">
        <f t="shared" si="629"/>
        <v/>
      </c>
      <c r="AK946" t="str">
        <f t="shared" si="630"/>
        <v/>
      </c>
      <c r="AL946" t="str">
        <f t="shared" si="631"/>
        <v/>
      </c>
      <c r="AM946" t="str">
        <f t="shared" si="632"/>
        <v/>
      </c>
      <c r="AN946" t="str">
        <f t="shared" si="633"/>
        <v/>
      </c>
      <c r="AO946" t="str">
        <f t="shared" si="634"/>
        <v/>
      </c>
      <c r="AP946" t="str">
        <f t="shared" si="635"/>
        <v/>
      </c>
      <c r="AQ946" t="str">
        <f t="shared" si="636"/>
        <v/>
      </c>
      <c r="AR946" t="str">
        <f t="shared" si="637"/>
        <v/>
      </c>
      <c r="AS946" t="str">
        <f t="shared" si="638"/>
        <v/>
      </c>
      <c r="AT946" t="str">
        <f t="shared" si="639"/>
        <v/>
      </c>
      <c r="AU946" t="str">
        <f t="shared" si="640"/>
        <v/>
      </c>
      <c r="AV946" t="str">
        <f t="shared" si="641"/>
        <v/>
      </c>
      <c r="AW946" t="str">
        <f t="shared" si="642"/>
        <v/>
      </c>
      <c r="AX946" t="str">
        <f t="shared" si="643"/>
        <v/>
      </c>
      <c r="AY946" t="str">
        <f t="shared" si="644"/>
        <v/>
      </c>
      <c r="AZ946" t="str">
        <f>IF(OR($A946="",$A946&lt;&gt;Ficha!$C$4),"",COUNTIF($A$2:$A946,Ficha!$C$4))</f>
        <v/>
      </c>
    </row>
    <row r="947" spans="1:52">
      <c r="A947" s="7" t="str">
        <f>IF(INDEX(Banco!$A:$A,ROW())="","",INDEX(Banco!$A:$A,ROW()))</f>
        <v/>
      </c>
      <c r="B947" s="7" t="str">
        <f>IF(INDEX(Banco!$B:$B,ROW())="","",INDEX(Banco!$B:$B,ROW()))</f>
        <v/>
      </c>
      <c r="C947" s="7" t="str">
        <f>IF(INDEX(Banco!$C:$C,ROW())="","",INDEX(Banco!$C:$C,ROW()))</f>
        <v/>
      </c>
      <c r="D947" s="8" t="str">
        <f>IF(INDEX(Banco!$D:$D,ROW())="","",INDEX(Banco!$D:$D,ROW()))</f>
        <v/>
      </c>
      <c r="E947" s="8" t="str">
        <f>IF(INDEX(Banco!$E:$E,ROW())="","",INDEX(Banco!$E:$E,ROW()))</f>
        <v/>
      </c>
      <c r="F947" s="9" t="str">
        <f>IF(INDEX(Banco!$F:$F,ROW())="","",INDEX(Banco!$F:$F,ROW()))</f>
        <v/>
      </c>
      <c r="G947" s="9" t="str">
        <f>IF(INDEX(Banco!$G:$G,ROW())="","",INDEX(Banco!$G:$G,ROW()))</f>
        <v/>
      </c>
      <c r="H947" s="7" t="str">
        <f>IF(INDEX(Banco!$H:$H,ROW())="","",INDEX(Banco!$H:$H,ROW()))</f>
        <v/>
      </c>
      <c r="I947" t="str">
        <f t="shared" si="602"/>
        <v/>
      </c>
      <c r="J947" s="10" t="str">
        <f t="shared" si="603"/>
        <v/>
      </c>
      <c r="K947" s="11" t="str">
        <f t="shared" si="604"/>
        <v>—</v>
      </c>
      <c r="L947" t="str">
        <f t="shared" si="605"/>
        <v/>
      </c>
      <c r="M947" s="11" t="str">
        <f t="shared" si="606"/>
        <v>—</v>
      </c>
      <c r="N947" t="str">
        <f t="shared" si="607"/>
        <v/>
      </c>
      <c r="O947" s="11" t="str">
        <f t="shared" si="608"/>
        <v>—</v>
      </c>
      <c r="P947" t="str">
        <f t="shared" si="609"/>
        <v/>
      </c>
      <c r="Q947" s="11" t="str">
        <f t="shared" si="610"/>
        <v>—</v>
      </c>
      <c r="R947" t="str">
        <f t="shared" si="611"/>
        <v/>
      </c>
      <c r="S947" t="str">
        <f t="shared" si="612"/>
        <v/>
      </c>
      <c r="T947" t="str">
        <f t="shared" si="613"/>
        <v/>
      </c>
      <c r="U947" t="str">
        <f t="shared" si="614"/>
        <v/>
      </c>
      <c r="V947" t="str">
        <f t="shared" si="615"/>
        <v/>
      </c>
      <c r="W947" t="str">
        <f t="shared" si="616"/>
        <v/>
      </c>
      <c r="X947" t="str">
        <f t="shared" si="617"/>
        <v/>
      </c>
      <c r="Y947" t="str">
        <f t="shared" si="618"/>
        <v/>
      </c>
      <c r="Z947" t="str">
        <f t="shared" si="619"/>
        <v/>
      </c>
      <c r="AA947" t="str">
        <f t="shared" si="620"/>
        <v/>
      </c>
      <c r="AB947" t="str">
        <f t="shared" si="621"/>
        <v/>
      </c>
      <c r="AC947" t="str">
        <f t="shared" si="622"/>
        <v/>
      </c>
      <c r="AD947" t="str">
        <f t="shared" si="623"/>
        <v/>
      </c>
      <c r="AE947" t="str">
        <f t="shared" si="624"/>
        <v/>
      </c>
      <c r="AF947" t="str">
        <f t="shared" si="625"/>
        <v/>
      </c>
      <c r="AG947" t="str">
        <f t="shared" si="626"/>
        <v/>
      </c>
      <c r="AH947" t="str">
        <f t="shared" si="627"/>
        <v/>
      </c>
      <c r="AI947" t="str">
        <f t="shared" si="628"/>
        <v/>
      </c>
      <c r="AJ947" t="str">
        <f t="shared" si="629"/>
        <v/>
      </c>
      <c r="AK947" t="str">
        <f t="shared" si="630"/>
        <v/>
      </c>
      <c r="AL947" t="str">
        <f t="shared" si="631"/>
        <v/>
      </c>
      <c r="AM947" t="str">
        <f t="shared" si="632"/>
        <v/>
      </c>
      <c r="AN947" t="str">
        <f t="shared" si="633"/>
        <v/>
      </c>
      <c r="AO947" t="str">
        <f t="shared" si="634"/>
        <v/>
      </c>
      <c r="AP947" t="str">
        <f t="shared" si="635"/>
        <v/>
      </c>
      <c r="AQ947" t="str">
        <f t="shared" si="636"/>
        <v/>
      </c>
      <c r="AR947" t="str">
        <f t="shared" si="637"/>
        <v/>
      </c>
      <c r="AS947" t="str">
        <f t="shared" si="638"/>
        <v/>
      </c>
      <c r="AT947" t="str">
        <f t="shared" si="639"/>
        <v/>
      </c>
      <c r="AU947" t="str">
        <f t="shared" si="640"/>
        <v/>
      </c>
      <c r="AV947" t="str">
        <f t="shared" si="641"/>
        <v/>
      </c>
      <c r="AW947" t="str">
        <f t="shared" si="642"/>
        <v/>
      </c>
      <c r="AX947" t="str">
        <f t="shared" si="643"/>
        <v/>
      </c>
      <c r="AY947" t="str">
        <f t="shared" si="644"/>
        <v/>
      </c>
      <c r="AZ947" t="str">
        <f>IF(OR($A947="",$A947&lt;&gt;Ficha!$C$4),"",COUNTIF($A$2:$A947,Ficha!$C$4))</f>
        <v/>
      </c>
    </row>
    <row r="948" spans="1:52">
      <c r="A948" s="7" t="str">
        <f>IF(INDEX(Banco!$A:$A,ROW())="","",INDEX(Banco!$A:$A,ROW()))</f>
        <v/>
      </c>
      <c r="B948" s="7" t="str">
        <f>IF(INDEX(Banco!$B:$B,ROW())="","",INDEX(Banco!$B:$B,ROW()))</f>
        <v/>
      </c>
      <c r="C948" s="7" t="str">
        <f>IF(INDEX(Banco!$C:$C,ROW())="","",INDEX(Banco!$C:$C,ROW()))</f>
        <v/>
      </c>
      <c r="D948" s="8" t="str">
        <f>IF(INDEX(Banco!$D:$D,ROW())="","",INDEX(Banco!$D:$D,ROW()))</f>
        <v/>
      </c>
      <c r="E948" s="8" t="str">
        <f>IF(INDEX(Banco!$E:$E,ROW())="","",INDEX(Banco!$E:$E,ROW()))</f>
        <v/>
      </c>
      <c r="F948" s="9" t="str">
        <f>IF(INDEX(Banco!$F:$F,ROW())="","",INDEX(Banco!$F:$F,ROW()))</f>
        <v/>
      </c>
      <c r="G948" s="9" t="str">
        <f>IF(INDEX(Banco!$G:$G,ROW())="","",INDEX(Banco!$G:$G,ROW()))</f>
        <v/>
      </c>
      <c r="H948" s="7" t="str">
        <f>IF(INDEX(Banco!$H:$H,ROW())="","",INDEX(Banco!$H:$H,ROW()))</f>
        <v/>
      </c>
      <c r="I948" t="str">
        <f t="shared" si="602"/>
        <v/>
      </c>
      <c r="J948" s="10" t="str">
        <f t="shared" si="603"/>
        <v/>
      </c>
      <c r="K948" s="11" t="str">
        <f t="shared" si="604"/>
        <v>—</v>
      </c>
      <c r="L948" t="str">
        <f t="shared" si="605"/>
        <v/>
      </c>
      <c r="M948" s="11" t="str">
        <f t="shared" si="606"/>
        <v>—</v>
      </c>
      <c r="N948" t="str">
        <f t="shared" si="607"/>
        <v/>
      </c>
      <c r="O948" s="11" t="str">
        <f t="shared" si="608"/>
        <v>—</v>
      </c>
      <c r="P948" t="str">
        <f t="shared" si="609"/>
        <v/>
      </c>
      <c r="Q948" s="11" t="str">
        <f t="shared" si="610"/>
        <v>—</v>
      </c>
      <c r="R948" t="str">
        <f t="shared" si="611"/>
        <v/>
      </c>
      <c r="S948" t="str">
        <f t="shared" si="612"/>
        <v/>
      </c>
      <c r="T948" t="str">
        <f t="shared" si="613"/>
        <v/>
      </c>
      <c r="U948" t="str">
        <f t="shared" si="614"/>
        <v/>
      </c>
      <c r="V948" t="str">
        <f t="shared" si="615"/>
        <v/>
      </c>
      <c r="W948" t="str">
        <f t="shared" si="616"/>
        <v/>
      </c>
      <c r="X948" t="str">
        <f t="shared" si="617"/>
        <v/>
      </c>
      <c r="Y948" t="str">
        <f t="shared" si="618"/>
        <v/>
      </c>
      <c r="Z948" t="str">
        <f t="shared" si="619"/>
        <v/>
      </c>
      <c r="AA948" t="str">
        <f t="shared" si="620"/>
        <v/>
      </c>
      <c r="AB948" t="str">
        <f t="shared" si="621"/>
        <v/>
      </c>
      <c r="AC948" t="str">
        <f t="shared" si="622"/>
        <v/>
      </c>
      <c r="AD948" t="str">
        <f t="shared" si="623"/>
        <v/>
      </c>
      <c r="AE948" t="str">
        <f t="shared" si="624"/>
        <v/>
      </c>
      <c r="AF948" t="str">
        <f t="shared" si="625"/>
        <v/>
      </c>
      <c r="AG948" t="str">
        <f t="shared" si="626"/>
        <v/>
      </c>
      <c r="AH948" t="str">
        <f t="shared" si="627"/>
        <v/>
      </c>
      <c r="AI948" t="str">
        <f t="shared" si="628"/>
        <v/>
      </c>
      <c r="AJ948" t="str">
        <f t="shared" si="629"/>
        <v/>
      </c>
      <c r="AK948" t="str">
        <f t="shared" si="630"/>
        <v/>
      </c>
      <c r="AL948" t="str">
        <f t="shared" si="631"/>
        <v/>
      </c>
      <c r="AM948" t="str">
        <f t="shared" si="632"/>
        <v/>
      </c>
      <c r="AN948" t="str">
        <f t="shared" si="633"/>
        <v/>
      </c>
      <c r="AO948" t="str">
        <f t="shared" si="634"/>
        <v/>
      </c>
      <c r="AP948" t="str">
        <f t="shared" si="635"/>
        <v/>
      </c>
      <c r="AQ948" t="str">
        <f t="shared" si="636"/>
        <v/>
      </c>
      <c r="AR948" t="str">
        <f t="shared" si="637"/>
        <v/>
      </c>
      <c r="AS948" t="str">
        <f t="shared" si="638"/>
        <v/>
      </c>
      <c r="AT948" t="str">
        <f t="shared" si="639"/>
        <v/>
      </c>
      <c r="AU948" t="str">
        <f t="shared" si="640"/>
        <v/>
      </c>
      <c r="AV948" t="str">
        <f t="shared" si="641"/>
        <v/>
      </c>
      <c r="AW948" t="str">
        <f t="shared" si="642"/>
        <v/>
      </c>
      <c r="AX948" t="str">
        <f t="shared" si="643"/>
        <v/>
      </c>
      <c r="AY948" t="str">
        <f t="shared" si="644"/>
        <v/>
      </c>
      <c r="AZ948" t="str">
        <f>IF(OR($A948="",$A948&lt;&gt;Ficha!$C$4),"",COUNTIF($A$2:$A948,Ficha!$C$4))</f>
        <v/>
      </c>
    </row>
    <row r="949" spans="1:52">
      <c r="A949" s="7" t="str">
        <f>IF(INDEX(Banco!$A:$A,ROW())="","",INDEX(Banco!$A:$A,ROW()))</f>
        <v/>
      </c>
      <c r="B949" s="7" t="str">
        <f>IF(INDEX(Banco!$B:$B,ROW())="","",INDEX(Banco!$B:$B,ROW()))</f>
        <v/>
      </c>
      <c r="C949" s="7" t="str">
        <f>IF(INDEX(Banco!$C:$C,ROW())="","",INDEX(Banco!$C:$C,ROW()))</f>
        <v/>
      </c>
      <c r="D949" s="8" t="str">
        <f>IF(INDEX(Banco!$D:$D,ROW())="","",INDEX(Banco!$D:$D,ROW()))</f>
        <v/>
      </c>
      <c r="E949" s="8" t="str">
        <f>IF(INDEX(Banco!$E:$E,ROW())="","",INDEX(Banco!$E:$E,ROW()))</f>
        <v/>
      </c>
      <c r="F949" s="9" t="str">
        <f>IF(INDEX(Banco!$F:$F,ROW())="","",INDEX(Banco!$F:$F,ROW()))</f>
        <v/>
      </c>
      <c r="G949" s="9" t="str">
        <f>IF(INDEX(Banco!$G:$G,ROW())="","",INDEX(Banco!$G:$G,ROW()))</f>
        <v/>
      </c>
      <c r="H949" s="7" t="str">
        <f>IF(INDEX(Banco!$H:$H,ROW())="","",INDEX(Banco!$H:$H,ROW()))</f>
        <v/>
      </c>
      <c r="I949" t="str">
        <f t="shared" si="602"/>
        <v/>
      </c>
      <c r="J949" s="10" t="str">
        <f t="shared" si="603"/>
        <v/>
      </c>
      <c r="K949" s="11" t="str">
        <f t="shared" si="604"/>
        <v>—</v>
      </c>
      <c r="L949" t="str">
        <f t="shared" si="605"/>
        <v/>
      </c>
      <c r="M949" s="11" t="str">
        <f t="shared" si="606"/>
        <v>—</v>
      </c>
      <c r="N949" t="str">
        <f t="shared" si="607"/>
        <v/>
      </c>
      <c r="O949" s="11" t="str">
        <f t="shared" si="608"/>
        <v>—</v>
      </c>
      <c r="P949" t="str">
        <f t="shared" si="609"/>
        <v/>
      </c>
      <c r="Q949" s="11" t="str">
        <f t="shared" si="610"/>
        <v>—</v>
      </c>
      <c r="R949" t="str">
        <f t="shared" si="611"/>
        <v/>
      </c>
      <c r="S949" t="str">
        <f t="shared" si="612"/>
        <v/>
      </c>
      <c r="T949" t="str">
        <f t="shared" si="613"/>
        <v/>
      </c>
      <c r="U949" t="str">
        <f t="shared" si="614"/>
        <v/>
      </c>
      <c r="V949" t="str">
        <f t="shared" si="615"/>
        <v/>
      </c>
      <c r="W949" t="str">
        <f t="shared" si="616"/>
        <v/>
      </c>
      <c r="X949" t="str">
        <f t="shared" si="617"/>
        <v/>
      </c>
      <c r="Y949" t="str">
        <f t="shared" si="618"/>
        <v/>
      </c>
      <c r="Z949" t="str">
        <f t="shared" si="619"/>
        <v/>
      </c>
      <c r="AA949" t="str">
        <f t="shared" si="620"/>
        <v/>
      </c>
      <c r="AB949" t="str">
        <f t="shared" si="621"/>
        <v/>
      </c>
      <c r="AC949" t="str">
        <f t="shared" si="622"/>
        <v/>
      </c>
      <c r="AD949" t="str">
        <f t="shared" si="623"/>
        <v/>
      </c>
      <c r="AE949" t="str">
        <f t="shared" si="624"/>
        <v/>
      </c>
      <c r="AF949" t="str">
        <f t="shared" si="625"/>
        <v/>
      </c>
      <c r="AG949" t="str">
        <f t="shared" si="626"/>
        <v/>
      </c>
      <c r="AH949" t="str">
        <f t="shared" si="627"/>
        <v/>
      </c>
      <c r="AI949" t="str">
        <f t="shared" si="628"/>
        <v/>
      </c>
      <c r="AJ949" t="str">
        <f t="shared" si="629"/>
        <v/>
      </c>
      <c r="AK949" t="str">
        <f t="shared" si="630"/>
        <v/>
      </c>
      <c r="AL949" t="str">
        <f t="shared" si="631"/>
        <v/>
      </c>
      <c r="AM949" t="str">
        <f t="shared" si="632"/>
        <v/>
      </c>
      <c r="AN949" t="str">
        <f t="shared" si="633"/>
        <v/>
      </c>
      <c r="AO949" t="str">
        <f t="shared" si="634"/>
        <v/>
      </c>
      <c r="AP949" t="str">
        <f t="shared" si="635"/>
        <v/>
      </c>
      <c r="AQ949" t="str">
        <f t="shared" si="636"/>
        <v/>
      </c>
      <c r="AR949" t="str">
        <f t="shared" si="637"/>
        <v/>
      </c>
      <c r="AS949" t="str">
        <f t="shared" si="638"/>
        <v/>
      </c>
      <c r="AT949" t="str">
        <f t="shared" si="639"/>
        <v/>
      </c>
      <c r="AU949" t="str">
        <f t="shared" si="640"/>
        <v/>
      </c>
      <c r="AV949" t="str">
        <f t="shared" si="641"/>
        <v/>
      </c>
      <c r="AW949" t="str">
        <f t="shared" si="642"/>
        <v/>
      </c>
      <c r="AX949" t="str">
        <f t="shared" si="643"/>
        <v/>
      </c>
      <c r="AY949" t="str">
        <f t="shared" si="644"/>
        <v/>
      </c>
      <c r="AZ949" t="str">
        <f>IF(OR($A949="",$A949&lt;&gt;Ficha!$C$4),"",COUNTIF($A$2:$A949,Ficha!$C$4))</f>
        <v/>
      </c>
    </row>
    <row r="950" spans="1:52">
      <c r="A950" s="7" t="str">
        <f>IF(INDEX(Banco!$A:$A,ROW())="","",INDEX(Banco!$A:$A,ROW()))</f>
        <v/>
      </c>
      <c r="B950" s="7" t="str">
        <f>IF(INDEX(Banco!$B:$B,ROW())="","",INDEX(Banco!$B:$B,ROW()))</f>
        <v/>
      </c>
      <c r="C950" s="7" t="str">
        <f>IF(INDEX(Banco!$C:$C,ROW())="","",INDEX(Banco!$C:$C,ROW()))</f>
        <v/>
      </c>
      <c r="D950" s="8" t="str">
        <f>IF(INDEX(Banco!$D:$D,ROW())="","",INDEX(Banco!$D:$D,ROW()))</f>
        <v/>
      </c>
      <c r="E950" s="8" t="str">
        <f>IF(INDEX(Banco!$E:$E,ROW())="","",INDEX(Banco!$E:$E,ROW()))</f>
        <v/>
      </c>
      <c r="F950" s="9" t="str">
        <f>IF(INDEX(Banco!$F:$F,ROW())="","",INDEX(Banco!$F:$F,ROW()))</f>
        <v/>
      </c>
      <c r="G950" s="9" t="str">
        <f>IF(INDEX(Banco!$G:$G,ROW())="","",INDEX(Banco!$G:$G,ROW()))</f>
        <v/>
      </c>
      <c r="H950" s="7" t="str">
        <f>IF(INDEX(Banco!$H:$H,ROW())="","",INDEX(Banco!$H:$H,ROW()))</f>
        <v/>
      </c>
      <c r="I950" t="str">
        <f t="shared" si="602"/>
        <v/>
      </c>
      <c r="J950" s="10" t="str">
        <f t="shared" si="603"/>
        <v/>
      </c>
      <c r="K950" s="11" t="str">
        <f t="shared" si="604"/>
        <v>—</v>
      </c>
      <c r="L950" t="str">
        <f t="shared" si="605"/>
        <v/>
      </c>
      <c r="M950" s="11" t="str">
        <f t="shared" si="606"/>
        <v>—</v>
      </c>
      <c r="N950" t="str">
        <f t="shared" si="607"/>
        <v/>
      </c>
      <c r="O950" s="11" t="str">
        <f t="shared" si="608"/>
        <v>—</v>
      </c>
      <c r="P950" t="str">
        <f t="shared" si="609"/>
        <v/>
      </c>
      <c r="Q950" s="11" t="str">
        <f t="shared" si="610"/>
        <v>—</v>
      </c>
      <c r="R950" t="str">
        <f t="shared" si="611"/>
        <v/>
      </c>
      <c r="S950" t="str">
        <f t="shared" si="612"/>
        <v/>
      </c>
      <c r="T950" t="str">
        <f t="shared" si="613"/>
        <v/>
      </c>
      <c r="U950" t="str">
        <f t="shared" si="614"/>
        <v/>
      </c>
      <c r="V950" t="str">
        <f t="shared" si="615"/>
        <v/>
      </c>
      <c r="W950" t="str">
        <f t="shared" si="616"/>
        <v/>
      </c>
      <c r="X950" t="str">
        <f t="shared" si="617"/>
        <v/>
      </c>
      <c r="Y950" t="str">
        <f t="shared" si="618"/>
        <v/>
      </c>
      <c r="Z950" t="str">
        <f t="shared" si="619"/>
        <v/>
      </c>
      <c r="AA950" t="str">
        <f t="shared" si="620"/>
        <v/>
      </c>
      <c r="AB950" t="str">
        <f t="shared" si="621"/>
        <v/>
      </c>
      <c r="AC950" t="str">
        <f t="shared" si="622"/>
        <v/>
      </c>
      <c r="AD950" t="str">
        <f t="shared" si="623"/>
        <v/>
      </c>
      <c r="AE950" t="str">
        <f t="shared" si="624"/>
        <v/>
      </c>
      <c r="AF950" t="str">
        <f t="shared" si="625"/>
        <v/>
      </c>
      <c r="AG950" t="str">
        <f t="shared" si="626"/>
        <v/>
      </c>
      <c r="AH950" t="str">
        <f t="shared" si="627"/>
        <v/>
      </c>
      <c r="AI950" t="str">
        <f t="shared" si="628"/>
        <v/>
      </c>
      <c r="AJ950" t="str">
        <f t="shared" si="629"/>
        <v/>
      </c>
      <c r="AK950" t="str">
        <f t="shared" si="630"/>
        <v/>
      </c>
      <c r="AL950" t="str">
        <f t="shared" si="631"/>
        <v/>
      </c>
      <c r="AM950" t="str">
        <f t="shared" si="632"/>
        <v/>
      </c>
      <c r="AN950" t="str">
        <f t="shared" si="633"/>
        <v/>
      </c>
      <c r="AO950" t="str">
        <f t="shared" si="634"/>
        <v/>
      </c>
      <c r="AP950" t="str">
        <f t="shared" si="635"/>
        <v/>
      </c>
      <c r="AQ950" t="str">
        <f t="shared" si="636"/>
        <v/>
      </c>
      <c r="AR950" t="str">
        <f t="shared" si="637"/>
        <v/>
      </c>
      <c r="AS950" t="str">
        <f t="shared" si="638"/>
        <v/>
      </c>
      <c r="AT950" t="str">
        <f t="shared" si="639"/>
        <v/>
      </c>
      <c r="AU950" t="str">
        <f t="shared" si="640"/>
        <v/>
      </c>
      <c r="AV950" t="str">
        <f t="shared" si="641"/>
        <v/>
      </c>
      <c r="AW950" t="str">
        <f t="shared" si="642"/>
        <v/>
      </c>
      <c r="AX950" t="str">
        <f t="shared" si="643"/>
        <v/>
      </c>
      <c r="AY950" t="str">
        <f t="shared" si="644"/>
        <v/>
      </c>
      <c r="AZ950" t="str">
        <f>IF(OR($A950="",$A950&lt;&gt;Ficha!$C$4),"",COUNTIF($A$2:$A950,Ficha!$C$4))</f>
        <v/>
      </c>
    </row>
    <row r="951" spans="1:52">
      <c r="A951" s="7" t="str">
        <f>IF(INDEX(Banco!$A:$A,ROW())="","",INDEX(Banco!$A:$A,ROW()))</f>
        <v/>
      </c>
      <c r="B951" s="7" t="str">
        <f>IF(INDEX(Banco!$B:$B,ROW())="","",INDEX(Banco!$B:$B,ROW()))</f>
        <v/>
      </c>
      <c r="C951" s="7" t="str">
        <f>IF(INDEX(Banco!$C:$C,ROW())="","",INDEX(Banco!$C:$C,ROW()))</f>
        <v/>
      </c>
      <c r="D951" s="8" t="str">
        <f>IF(INDEX(Banco!$D:$D,ROW())="","",INDEX(Banco!$D:$D,ROW()))</f>
        <v/>
      </c>
      <c r="E951" s="8" t="str">
        <f>IF(INDEX(Banco!$E:$E,ROW())="","",INDEX(Banco!$E:$E,ROW()))</f>
        <v/>
      </c>
      <c r="F951" s="9" t="str">
        <f>IF(INDEX(Banco!$F:$F,ROW())="","",INDEX(Banco!$F:$F,ROW()))</f>
        <v/>
      </c>
      <c r="G951" s="9" t="str">
        <f>IF(INDEX(Banco!$G:$G,ROW())="","",INDEX(Banco!$G:$G,ROW()))</f>
        <v/>
      </c>
      <c r="H951" s="7" t="str">
        <f>IF(INDEX(Banco!$H:$H,ROW())="","",INDEX(Banco!$H:$H,ROW()))</f>
        <v/>
      </c>
      <c r="I951" t="str">
        <f t="shared" si="602"/>
        <v/>
      </c>
      <c r="J951" s="10" t="str">
        <f t="shared" si="603"/>
        <v/>
      </c>
      <c r="K951" s="11" t="str">
        <f t="shared" si="604"/>
        <v>—</v>
      </c>
      <c r="L951" t="str">
        <f t="shared" si="605"/>
        <v/>
      </c>
      <c r="M951" s="11" t="str">
        <f t="shared" si="606"/>
        <v>—</v>
      </c>
      <c r="N951" t="str">
        <f t="shared" si="607"/>
        <v/>
      </c>
      <c r="O951" s="11" t="str">
        <f t="shared" si="608"/>
        <v>—</v>
      </c>
      <c r="P951" t="str">
        <f t="shared" si="609"/>
        <v/>
      </c>
      <c r="Q951" s="11" t="str">
        <f t="shared" si="610"/>
        <v>—</v>
      </c>
      <c r="R951" t="str">
        <f t="shared" si="611"/>
        <v/>
      </c>
      <c r="S951" t="str">
        <f t="shared" si="612"/>
        <v/>
      </c>
      <c r="T951" t="str">
        <f t="shared" si="613"/>
        <v/>
      </c>
      <c r="U951" t="str">
        <f t="shared" si="614"/>
        <v/>
      </c>
      <c r="V951" t="str">
        <f t="shared" si="615"/>
        <v/>
      </c>
      <c r="W951" t="str">
        <f t="shared" si="616"/>
        <v/>
      </c>
      <c r="X951" t="str">
        <f t="shared" si="617"/>
        <v/>
      </c>
      <c r="Y951" t="str">
        <f t="shared" si="618"/>
        <v/>
      </c>
      <c r="Z951" t="str">
        <f t="shared" si="619"/>
        <v/>
      </c>
      <c r="AA951" t="str">
        <f t="shared" si="620"/>
        <v/>
      </c>
      <c r="AB951" t="str">
        <f t="shared" si="621"/>
        <v/>
      </c>
      <c r="AC951" t="str">
        <f t="shared" si="622"/>
        <v/>
      </c>
      <c r="AD951" t="str">
        <f t="shared" si="623"/>
        <v/>
      </c>
      <c r="AE951" t="str">
        <f t="shared" si="624"/>
        <v/>
      </c>
      <c r="AF951" t="str">
        <f t="shared" si="625"/>
        <v/>
      </c>
      <c r="AG951" t="str">
        <f t="shared" si="626"/>
        <v/>
      </c>
      <c r="AH951" t="str">
        <f t="shared" si="627"/>
        <v/>
      </c>
      <c r="AI951" t="str">
        <f t="shared" si="628"/>
        <v/>
      </c>
      <c r="AJ951" t="str">
        <f t="shared" si="629"/>
        <v/>
      </c>
      <c r="AK951" t="str">
        <f t="shared" si="630"/>
        <v/>
      </c>
      <c r="AL951" t="str">
        <f t="shared" si="631"/>
        <v/>
      </c>
      <c r="AM951" t="str">
        <f t="shared" si="632"/>
        <v/>
      </c>
      <c r="AN951" t="str">
        <f t="shared" si="633"/>
        <v/>
      </c>
      <c r="AO951" t="str">
        <f t="shared" si="634"/>
        <v/>
      </c>
      <c r="AP951" t="str">
        <f t="shared" si="635"/>
        <v/>
      </c>
      <c r="AQ951" t="str">
        <f t="shared" si="636"/>
        <v/>
      </c>
      <c r="AR951" t="str">
        <f t="shared" si="637"/>
        <v/>
      </c>
      <c r="AS951" t="str">
        <f t="shared" si="638"/>
        <v/>
      </c>
      <c r="AT951" t="str">
        <f t="shared" si="639"/>
        <v/>
      </c>
      <c r="AU951" t="str">
        <f t="shared" si="640"/>
        <v/>
      </c>
      <c r="AV951" t="str">
        <f t="shared" si="641"/>
        <v/>
      </c>
      <c r="AW951" t="str">
        <f t="shared" si="642"/>
        <v/>
      </c>
      <c r="AX951" t="str">
        <f t="shared" si="643"/>
        <v/>
      </c>
      <c r="AY951" t="str">
        <f t="shared" si="644"/>
        <v/>
      </c>
      <c r="AZ951" t="str">
        <f>IF(OR($A951="",$A951&lt;&gt;Ficha!$C$4),"",COUNTIF($A$2:$A951,Ficha!$C$4))</f>
        <v/>
      </c>
    </row>
    <row r="952" spans="1:52">
      <c r="A952" s="7" t="str">
        <f>IF(INDEX(Banco!$A:$A,ROW())="","",INDEX(Banco!$A:$A,ROW()))</f>
        <v/>
      </c>
      <c r="B952" s="7" t="str">
        <f>IF(INDEX(Banco!$B:$B,ROW())="","",INDEX(Banco!$B:$B,ROW()))</f>
        <v/>
      </c>
      <c r="C952" s="7" t="str">
        <f>IF(INDEX(Banco!$C:$C,ROW())="","",INDEX(Banco!$C:$C,ROW()))</f>
        <v/>
      </c>
      <c r="D952" s="8" t="str">
        <f>IF(INDEX(Banco!$D:$D,ROW())="","",INDEX(Banco!$D:$D,ROW()))</f>
        <v/>
      </c>
      <c r="E952" s="8" t="str">
        <f>IF(INDEX(Banco!$E:$E,ROW())="","",INDEX(Banco!$E:$E,ROW()))</f>
        <v/>
      </c>
      <c r="F952" s="9" t="str">
        <f>IF(INDEX(Banco!$F:$F,ROW())="","",INDEX(Banco!$F:$F,ROW()))</f>
        <v/>
      </c>
      <c r="G952" s="9" t="str">
        <f>IF(INDEX(Banco!$G:$G,ROW())="","",INDEX(Banco!$G:$G,ROW()))</f>
        <v/>
      </c>
      <c r="H952" s="7" t="str">
        <f>IF(INDEX(Banco!$H:$H,ROW())="","",INDEX(Banco!$H:$H,ROW()))</f>
        <v/>
      </c>
      <c r="I952" t="str">
        <f t="shared" si="602"/>
        <v/>
      </c>
      <c r="J952" s="10" t="str">
        <f t="shared" si="603"/>
        <v/>
      </c>
      <c r="K952" s="11" t="str">
        <f t="shared" si="604"/>
        <v>—</v>
      </c>
      <c r="L952" t="str">
        <f t="shared" si="605"/>
        <v/>
      </c>
      <c r="M952" s="11" t="str">
        <f t="shared" si="606"/>
        <v>—</v>
      </c>
      <c r="N952" t="str">
        <f t="shared" si="607"/>
        <v/>
      </c>
      <c r="O952" s="11" t="str">
        <f t="shared" si="608"/>
        <v>—</v>
      </c>
      <c r="P952" t="str">
        <f t="shared" si="609"/>
        <v/>
      </c>
      <c r="Q952" s="11" t="str">
        <f t="shared" si="610"/>
        <v>—</v>
      </c>
      <c r="R952" t="str">
        <f t="shared" si="611"/>
        <v/>
      </c>
      <c r="S952" t="str">
        <f t="shared" si="612"/>
        <v/>
      </c>
      <c r="T952" t="str">
        <f t="shared" si="613"/>
        <v/>
      </c>
      <c r="U952" t="str">
        <f t="shared" si="614"/>
        <v/>
      </c>
      <c r="V952" t="str">
        <f t="shared" si="615"/>
        <v/>
      </c>
      <c r="W952" t="str">
        <f t="shared" si="616"/>
        <v/>
      </c>
      <c r="X952" t="str">
        <f t="shared" si="617"/>
        <v/>
      </c>
      <c r="Y952" t="str">
        <f t="shared" si="618"/>
        <v/>
      </c>
      <c r="Z952" t="str">
        <f t="shared" si="619"/>
        <v/>
      </c>
      <c r="AA952" t="str">
        <f t="shared" si="620"/>
        <v/>
      </c>
      <c r="AB952" t="str">
        <f t="shared" si="621"/>
        <v/>
      </c>
      <c r="AC952" t="str">
        <f t="shared" si="622"/>
        <v/>
      </c>
      <c r="AD952" t="str">
        <f t="shared" si="623"/>
        <v/>
      </c>
      <c r="AE952" t="str">
        <f t="shared" si="624"/>
        <v/>
      </c>
      <c r="AF952" t="str">
        <f t="shared" si="625"/>
        <v/>
      </c>
      <c r="AG952" t="str">
        <f t="shared" si="626"/>
        <v/>
      </c>
      <c r="AH952" t="str">
        <f t="shared" si="627"/>
        <v/>
      </c>
      <c r="AI952" t="str">
        <f t="shared" si="628"/>
        <v/>
      </c>
      <c r="AJ952" t="str">
        <f t="shared" si="629"/>
        <v/>
      </c>
      <c r="AK952" t="str">
        <f t="shared" si="630"/>
        <v/>
      </c>
      <c r="AL952" t="str">
        <f t="shared" si="631"/>
        <v/>
      </c>
      <c r="AM952" t="str">
        <f t="shared" si="632"/>
        <v/>
      </c>
      <c r="AN952" t="str">
        <f t="shared" si="633"/>
        <v/>
      </c>
      <c r="AO952" t="str">
        <f t="shared" si="634"/>
        <v/>
      </c>
      <c r="AP952" t="str">
        <f t="shared" si="635"/>
        <v/>
      </c>
      <c r="AQ952" t="str">
        <f t="shared" si="636"/>
        <v/>
      </c>
      <c r="AR952" t="str">
        <f t="shared" si="637"/>
        <v/>
      </c>
      <c r="AS952" t="str">
        <f t="shared" si="638"/>
        <v/>
      </c>
      <c r="AT952" t="str">
        <f t="shared" si="639"/>
        <v/>
      </c>
      <c r="AU952" t="str">
        <f t="shared" si="640"/>
        <v/>
      </c>
      <c r="AV952" t="str">
        <f t="shared" si="641"/>
        <v/>
      </c>
      <c r="AW952" t="str">
        <f t="shared" si="642"/>
        <v/>
      </c>
      <c r="AX952" t="str">
        <f t="shared" si="643"/>
        <v/>
      </c>
      <c r="AY952" t="str">
        <f t="shared" si="644"/>
        <v/>
      </c>
      <c r="AZ952" t="str">
        <f>IF(OR($A952="",$A952&lt;&gt;Ficha!$C$4),"",COUNTIF($A$2:$A952,Ficha!$C$4))</f>
        <v/>
      </c>
    </row>
    <row r="953" spans="1:52">
      <c r="A953" s="7" t="str">
        <f>IF(INDEX(Banco!$A:$A,ROW())="","",INDEX(Banco!$A:$A,ROW()))</f>
        <v/>
      </c>
      <c r="B953" s="7" t="str">
        <f>IF(INDEX(Banco!$B:$B,ROW())="","",INDEX(Banco!$B:$B,ROW()))</f>
        <v/>
      </c>
      <c r="C953" s="7" t="str">
        <f>IF(INDEX(Banco!$C:$C,ROW())="","",INDEX(Banco!$C:$C,ROW()))</f>
        <v/>
      </c>
      <c r="D953" s="8" t="str">
        <f>IF(INDEX(Banco!$D:$D,ROW())="","",INDEX(Banco!$D:$D,ROW()))</f>
        <v/>
      </c>
      <c r="E953" s="8" t="str">
        <f>IF(INDEX(Banco!$E:$E,ROW())="","",INDEX(Banco!$E:$E,ROW()))</f>
        <v/>
      </c>
      <c r="F953" s="9" t="str">
        <f>IF(INDEX(Banco!$F:$F,ROW())="","",INDEX(Banco!$F:$F,ROW()))</f>
        <v/>
      </c>
      <c r="G953" s="9" t="str">
        <f>IF(INDEX(Banco!$G:$G,ROW())="","",INDEX(Banco!$G:$G,ROW()))</f>
        <v/>
      </c>
      <c r="H953" s="7" t="str">
        <f>IF(INDEX(Banco!$H:$H,ROW())="","",INDEX(Banco!$H:$H,ROW()))</f>
        <v/>
      </c>
      <c r="I953" t="str">
        <f t="shared" si="602"/>
        <v/>
      </c>
      <c r="J953" s="10" t="str">
        <f t="shared" si="603"/>
        <v/>
      </c>
      <c r="K953" s="11" t="str">
        <f t="shared" si="604"/>
        <v>—</v>
      </c>
      <c r="L953" t="str">
        <f t="shared" si="605"/>
        <v/>
      </c>
      <c r="M953" s="11" t="str">
        <f t="shared" si="606"/>
        <v>—</v>
      </c>
      <c r="N953" t="str">
        <f t="shared" si="607"/>
        <v/>
      </c>
      <c r="O953" s="11" t="str">
        <f t="shared" si="608"/>
        <v>—</v>
      </c>
      <c r="P953" t="str">
        <f t="shared" si="609"/>
        <v/>
      </c>
      <c r="Q953" s="11" t="str">
        <f t="shared" si="610"/>
        <v>—</v>
      </c>
      <c r="R953" t="str">
        <f t="shared" si="611"/>
        <v/>
      </c>
      <c r="S953" t="str">
        <f t="shared" si="612"/>
        <v/>
      </c>
      <c r="T953" t="str">
        <f t="shared" si="613"/>
        <v/>
      </c>
      <c r="U953" t="str">
        <f t="shared" si="614"/>
        <v/>
      </c>
      <c r="V953" t="str">
        <f t="shared" si="615"/>
        <v/>
      </c>
      <c r="W953" t="str">
        <f t="shared" si="616"/>
        <v/>
      </c>
      <c r="X953" t="str">
        <f t="shared" si="617"/>
        <v/>
      </c>
      <c r="Y953" t="str">
        <f t="shared" si="618"/>
        <v/>
      </c>
      <c r="Z953" t="str">
        <f t="shared" si="619"/>
        <v/>
      </c>
      <c r="AA953" t="str">
        <f t="shared" si="620"/>
        <v/>
      </c>
      <c r="AB953" t="str">
        <f t="shared" si="621"/>
        <v/>
      </c>
      <c r="AC953" t="str">
        <f t="shared" si="622"/>
        <v/>
      </c>
      <c r="AD953" t="str">
        <f t="shared" si="623"/>
        <v/>
      </c>
      <c r="AE953" t="str">
        <f t="shared" si="624"/>
        <v/>
      </c>
      <c r="AF953" t="str">
        <f t="shared" si="625"/>
        <v/>
      </c>
      <c r="AG953" t="str">
        <f t="shared" si="626"/>
        <v/>
      </c>
      <c r="AH953" t="str">
        <f t="shared" si="627"/>
        <v/>
      </c>
      <c r="AI953" t="str">
        <f t="shared" si="628"/>
        <v/>
      </c>
      <c r="AJ953" t="str">
        <f t="shared" si="629"/>
        <v/>
      </c>
      <c r="AK953" t="str">
        <f t="shared" si="630"/>
        <v/>
      </c>
      <c r="AL953" t="str">
        <f t="shared" si="631"/>
        <v/>
      </c>
      <c r="AM953" t="str">
        <f t="shared" si="632"/>
        <v/>
      </c>
      <c r="AN953" t="str">
        <f t="shared" si="633"/>
        <v/>
      </c>
      <c r="AO953" t="str">
        <f t="shared" si="634"/>
        <v/>
      </c>
      <c r="AP953" t="str">
        <f t="shared" si="635"/>
        <v/>
      </c>
      <c r="AQ953" t="str">
        <f t="shared" si="636"/>
        <v/>
      </c>
      <c r="AR953" t="str">
        <f t="shared" si="637"/>
        <v/>
      </c>
      <c r="AS953" t="str">
        <f t="shared" si="638"/>
        <v/>
      </c>
      <c r="AT953" t="str">
        <f t="shared" si="639"/>
        <v/>
      </c>
      <c r="AU953" t="str">
        <f t="shared" si="640"/>
        <v/>
      </c>
      <c r="AV953" t="str">
        <f t="shared" si="641"/>
        <v/>
      </c>
      <c r="AW953" t="str">
        <f t="shared" si="642"/>
        <v/>
      </c>
      <c r="AX953" t="str">
        <f t="shared" si="643"/>
        <v/>
      </c>
      <c r="AY953" t="str">
        <f t="shared" si="644"/>
        <v/>
      </c>
      <c r="AZ953" t="str">
        <f>IF(OR($A953="",$A953&lt;&gt;Ficha!$C$4),"",COUNTIF($A$2:$A953,Ficha!$C$4))</f>
        <v/>
      </c>
    </row>
    <row r="954" spans="1:52">
      <c r="A954" s="7" t="str">
        <f>IF(INDEX(Banco!$A:$A,ROW())="","",INDEX(Banco!$A:$A,ROW()))</f>
        <v/>
      </c>
      <c r="B954" s="7" t="str">
        <f>IF(INDEX(Banco!$B:$B,ROW())="","",INDEX(Banco!$B:$B,ROW()))</f>
        <v/>
      </c>
      <c r="C954" s="7" t="str">
        <f>IF(INDEX(Banco!$C:$C,ROW())="","",INDEX(Banco!$C:$C,ROW()))</f>
        <v/>
      </c>
      <c r="D954" s="8" t="str">
        <f>IF(INDEX(Banco!$D:$D,ROW())="","",INDEX(Banco!$D:$D,ROW()))</f>
        <v/>
      </c>
      <c r="E954" s="8" t="str">
        <f>IF(INDEX(Banco!$E:$E,ROW())="","",INDEX(Banco!$E:$E,ROW()))</f>
        <v/>
      </c>
      <c r="F954" s="9" t="str">
        <f>IF(INDEX(Banco!$F:$F,ROW())="","",INDEX(Banco!$F:$F,ROW()))</f>
        <v/>
      </c>
      <c r="G954" s="9" t="str">
        <f>IF(INDEX(Banco!$G:$G,ROW())="","",INDEX(Banco!$G:$G,ROW()))</f>
        <v/>
      </c>
      <c r="H954" s="7" t="str">
        <f>IF(INDEX(Banco!$H:$H,ROW())="","",INDEX(Banco!$H:$H,ROW()))</f>
        <v/>
      </c>
      <c r="I954" t="str">
        <f t="shared" si="602"/>
        <v/>
      </c>
      <c r="J954" s="10" t="str">
        <f t="shared" si="603"/>
        <v/>
      </c>
      <c r="K954" s="11" t="str">
        <f t="shared" si="604"/>
        <v>—</v>
      </c>
      <c r="L954" t="str">
        <f t="shared" si="605"/>
        <v/>
      </c>
      <c r="M954" s="11" t="str">
        <f t="shared" si="606"/>
        <v>—</v>
      </c>
      <c r="N954" t="str">
        <f t="shared" si="607"/>
        <v/>
      </c>
      <c r="O954" s="11" t="str">
        <f t="shared" si="608"/>
        <v>—</v>
      </c>
      <c r="P954" t="str">
        <f t="shared" si="609"/>
        <v/>
      </c>
      <c r="Q954" s="11" t="str">
        <f t="shared" si="610"/>
        <v>—</v>
      </c>
      <c r="R954" t="str">
        <f t="shared" si="611"/>
        <v/>
      </c>
      <c r="S954" t="str">
        <f t="shared" si="612"/>
        <v/>
      </c>
      <c r="T954" t="str">
        <f t="shared" si="613"/>
        <v/>
      </c>
      <c r="U954" t="str">
        <f t="shared" si="614"/>
        <v/>
      </c>
      <c r="V954" t="str">
        <f t="shared" si="615"/>
        <v/>
      </c>
      <c r="W954" t="str">
        <f t="shared" si="616"/>
        <v/>
      </c>
      <c r="X954" t="str">
        <f t="shared" si="617"/>
        <v/>
      </c>
      <c r="Y954" t="str">
        <f t="shared" si="618"/>
        <v/>
      </c>
      <c r="Z954" t="str">
        <f t="shared" si="619"/>
        <v/>
      </c>
      <c r="AA954" t="str">
        <f t="shared" si="620"/>
        <v/>
      </c>
      <c r="AB954" t="str">
        <f t="shared" si="621"/>
        <v/>
      </c>
      <c r="AC954" t="str">
        <f t="shared" si="622"/>
        <v/>
      </c>
      <c r="AD954" t="str">
        <f t="shared" si="623"/>
        <v/>
      </c>
      <c r="AE954" t="str">
        <f t="shared" si="624"/>
        <v/>
      </c>
      <c r="AF954" t="str">
        <f t="shared" si="625"/>
        <v/>
      </c>
      <c r="AG954" t="str">
        <f t="shared" si="626"/>
        <v/>
      </c>
      <c r="AH954" t="str">
        <f t="shared" si="627"/>
        <v/>
      </c>
      <c r="AI954" t="str">
        <f t="shared" si="628"/>
        <v/>
      </c>
      <c r="AJ954" t="str">
        <f t="shared" si="629"/>
        <v/>
      </c>
      <c r="AK954" t="str">
        <f t="shared" si="630"/>
        <v/>
      </c>
      <c r="AL954" t="str">
        <f t="shared" si="631"/>
        <v/>
      </c>
      <c r="AM954" t="str">
        <f t="shared" si="632"/>
        <v/>
      </c>
      <c r="AN954" t="str">
        <f t="shared" si="633"/>
        <v/>
      </c>
      <c r="AO954" t="str">
        <f t="shared" si="634"/>
        <v/>
      </c>
      <c r="AP954" t="str">
        <f t="shared" si="635"/>
        <v/>
      </c>
      <c r="AQ954" t="str">
        <f t="shared" si="636"/>
        <v/>
      </c>
      <c r="AR954" t="str">
        <f t="shared" si="637"/>
        <v/>
      </c>
      <c r="AS954" t="str">
        <f t="shared" si="638"/>
        <v/>
      </c>
      <c r="AT954" t="str">
        <f t="shared" si="639"/>
        <v/>
      </c>
      <c r="AU954" t="str">
        <f t="shared" si="640"/>
        <v/>
      </c>
      <c r="AV954" t="str">
        <f t="shared" si="641"/>
        <v/>
      </c>
      <c r="AW954" t="str">
        <f t="shared" si="642"/>
        <v/>
      </c>
      <c r="AX954" t="str">
        <f t="shared" si="643"/>
        <v/>
      </c>
      <c r="AY954" t="str">
        <f t="shared" si="644"/>
        <v/>
      </c>
      <c r="AZ954" t="str">
        <f>IF(OR($A954="",$A954&lt;&gt;Ficha!$C$4),"",COUNTIF($A$2:$A954,Ficha!$C$4))</f>
        <v/>
      </c>
    </row>
    <row r="955" spans="1:52">
      <c r="A955" s="7" t="str">
        <f>IF(INDEX(Banco!$A:$A,ROW())="","",INDEX(Banco!$A:$A,ROW()))</f>
        <v/>
      </c>
      <c r="B955" s="7" t="str">
        <f>IF(INDEX(Banco!$B:$B,ROW())="","",INDEX(Banco!$B:$B,ROW()))</f>
        <v/>
      </c>
      <c r="C955" s="7" t="str">
        <f>IF(INDEX(Banco!$C:$C,ROW())="","",INDEX(Banco!$C:$C,ROW()))</f>
        <v/>
      </c>
      <c r="D955" s="8" t="str">
        <f>IF(INDEX(Banco!$D:$D,ROW())="","",INDEX(Banco!$D:$D,ROW()))</f>
        <v/>
      </c>
      <c r="E955" s="8" t="str">
        <f>IF(INDEX(Banco!$E:$E,ROW())="","",INDEX(Banco!$E:$E,ROW()))</f>
        <v/>
      </c>
      <c r="F955" s="9" t="str">
        <f>IF(INDEX(Banco!$F:$F,ROW())="","",INDEX(Banco!$F:$F,ROW()))</f>
        <v/>
      </c>
      <c r="G955" s="9" t="str">
        <f>IF(INDEX(Banco!$G:$G,ROW())="","",INDEX(Banco!$G:$G,ROW()))</f>
        <v/>
      </c>
      <c r="H955" s="7" t="str">
        <f>IF(INDEX(Banco!$H:$H,ROW())="","",INDEX(Banco!$H:$H,ROW()))</f>
        <v/>
      </c>
      <c r="I955" t="str">
        <f t="shared" si="602"/>
        <v/>
      </c>
      <c r="J955" s="10" t="str">
        <f t="shared" si="603"/>
        <v/>
      </c>
      <c r="K955" s="11" t="str">
        <f t="shared" si="604"/>
        <v>—</v>
      </c>
      <c r="L955" t="str">
        <f t="shared" si="605"/>
        <v/>
      </c>
      <c r="M955" s="11" t="str">
        <f t="shared" si="606"/>
        <v>—</v>
      </c>
      <c r="N955" t="str">
        <f t="shared" si="607"/>
        <v/>
      </c>
      <c r="O955" s="11" t="str">
        <f t="shared" si="608"/>
        <v>—</v>
      </c>
      <c r="P955" t="str">
        <f t="shared" si="609"/>
        <v/>
      </c>
      <c r="Q955" s="11" t="str">
        <f t="shared" si="610"/>
        <v>—</v>
      </c>
      <c r="R955" t="str">
        <f t="shared" si="611"/>
        <v/>
      </c>
      <c r="S955" t="str">
        <f t="shared" si="612"/>
        <v/>
      </c>
      <c r="T955" t="str">
        <f t="shared" si="613"/>
        <v/>
      </c>
      <c r="U955" t="str">
        <f t="shared" si="614"/>
        <v/>
      </c>
      <c r="V955" t="str">
        <f t="shared" si="615"/>
        <v/>
      </c>
      <c r="W955" t="str">
        <f t="shared" si="616"/>
        <v/>
      </c>
      <c r="X955" t="str">
        <f t="shared" si="617"/>
        <v/>
      </c>
      <c r="Y955" t="str">
        <f t="shared" si="618"/>
        <v/>
      </c>
      <c r="Z955" t="str">
        <f t="shared" si="619"/>
        <v/>
      </c>
      <c r="AA955" t="str">
        <f t="shared" si="620"/>
        <v/>
      </c>
      <c r="AB955" t="str">
        <f t="shared" si="621"/>
        <v/>
      </c>
      <c r="AC955" t="str">
        <f t="shared" si="622"/>
        <v/>
      </c>
      <c r="AD955" t="str">
        <f t="shared" si="623"/>
        <v/>
      </c>
      <c r="AE955" t="str">
        <f t="shared" si="624"/>
        <v/>
      </c>
      <c r="AF955" t="str">
        <f t="shared" si="625"/>
        <v/>
      </c>
      <c r="AG955" t="str">
        <f t="shared" si="626"/>
        <v/>
      </c>
      <c r="AH955" t="str">
        <f t="shared" si="627"/>
        <v/>
      </c>
      <c r="AI955" t="str">
        <f t="shared" si="628"/>
        <v/>
      </c>
      <c r="AJ955" t="str">
        <f t="shared" si="629"/>
        <v/>
      </c>
      <c r="AK955" t="str">
        <f t="shared" si="630"/>
        <v/>
      </c>
      <c r="AL955" t="str">
        <f t="shared" si="631"/>
        <v/>
      </c>
      <c r="AM955" t="str">
        <f t="shared" si="632"/>
        <v/>
      </c>
      <c r="AN955" t="str">
        <f t="shared" si="633"/>
        <v/>
      </c>
      <c r="AO955" t="str">
        <f t="shared" si="634"/>
        <v/>
      </c>
      <c r="AP955" t="str">
        <f t="shared" si="635"/>
        <v/>
      </c>
      <c r="AQ955" t="str">
        <f t="shared" si="636"/>
        <v/>
      </c>
      <c r="AR955" t="str">
        <f t="shared" si="637"/>
        <v/>
      </c>
      <c r="AS955" t="str">
        <f t="shared" si="638"/>
        <v/>
      </c>
      <c r="AT955" t="str">
        <f t="shared" si="639"/>
        <v/>
      </c>
      <c r="AU955" t="str">
        <f t="shared" si="640"/>
        <v/>
      </c>
      <c r="AV955" t="str">
        <f t="shared" si="641"/>
        <v/>
      </c>
      <c r="AW955" t="str">
        <f t="shared" si="642"/>
        <v/>
      </c>
      <c r="AX955" t="str">
        <f t="shared" si="643"/>
        <v/>
      </c>
      <c r="AY955" t="str">
        <f t="shared" si="644"/>
        <v/>
      </c>
      <c r="AZ955" t="str">
        <f>IF(OR($A955="",$A955&lt;&gt;Ficha!$C$4),"",COUNTIF($A$2:$A955,Ficha!$C$4))</f>
        <v/>
      </c>
    </row>
    <row r="956" spans="1:52">
      <c r="A956" s="7" t="str">
        <f>IF(INDEX(Banco!$A:$A,ROW())="","",INDEX(Banco!$A:$A,ROW()))</f>
        <v/>
      </c>
      <c r="B956" s="7" t="str">
        <f>IF(INDEX(Banco!$B:$B,ROW())="","",INDEX(Banco!$B:$B,ROW()))</f>
        <v/>
      </c>
      <c r="C956" s="7" t="str">
        <f>IF(INDEX(Banco!$C:$C,ROW())="","",INDEX(Banco!$C:$C,ROW()))</f>
        <v/>
      </c>
      <c r="D956" s="8" t="str">
        <f>IF(INDEX(Banco!$D:$D,ROW())="","",INDEX(Banco!$D:$D,ROW()))</f>
        <v/>
      </c>
      <c r="E956" s="8" t="str">
        <f>IF(INDEX(Banco!$E:$E,ROW())="","",INDEX(Banco!$E:$E,ROW()))</f>
        <v/>
      </c>
      <c r="F956" s="9" t="str">
        <f>IF(INDEX(Banco!$F:$F,ROW())="","",INDEX(Banco!$F:$F,ROW()))</f>
        <v/>
      </c>
      <c r="G956" s="9" t="str">
        <f>IF(INDEX(Banco!$G:$G,ROW())="","",INDEX(Banco!$G:$G,ROW()))</f>
        <v/>
      </c>
      <c r="H956" s="7" t="str">
        <f>IF(INDEX(Banco!$H:$H,ROW())="","",INDEX(Banco!$H:$H,ROW()))</f>
        <v/>
      </c>
      <c r="I956" t="str">
        <f t="shared" si="602"/>
        <v/>
      </c>
      <c r="J956" s="10" t="str">
        <f t="shared" si="603"/>
        <v/>
      </c>
      <c r="K956" s="11" t="str">
        <f t="shared" si="604"/>
        <v>—</v>
      </c>
      <c r="L956" t="str">
        <f t="shared" si="605"/>
        <v/>
      </c>
      <c r="M956" s="11" t="str">
        <f t="shared" si="606"/>
        <v>—</v>
      </c>
      <c r="N956" t="str">
        <f t="shared" si="607"/>
        <v/>
      </c>
      <c r="O956" s="11" t="str">
        <f t="shared" si="608"/>
        <v>—</v>
      </c>
      <c r="P956" t="str">
        <f t="shared" si="609"/>
        <v/>
      </c>
      <c r="Q956" s="11" t="str">
        <f t="shared" si="610"/>
        <v>—</v>
      </c>
      <c r="R956" t="str">
        <f t="shared" si="611"/>
        <v/>
      </c>
      <c r="S956" t="str">
        <f t="shared" si="612"/>
        <v/>
      </c>
      <c r="T956" t="str">
        <f t="shared" si="613"/>
        <v/>
      </c>
      <c r="U956" t="str">
        <f t="shared" si="614"/>
        <v/>
      </c>
      <c r="V956" t="str">
        <f t="shared" si="615"/>
        <v/>
      </c>
      <c r="W956" t="str">
        <f t="shared" si="616"/>
        <v/>
      </c>
      <c r="X956" t="str">
        <f t="shared" si="617"/>
        <v/>
      </c>
      <c r="Y956" t="str">
        <f t="shared" si="618"/>
        <v/>
      </c>
      <c r="Z956" t="str">
        <f t="shared" si="619"/>
        <v/>
      </c>
      <c r="AA956" t="str">
        <f t="shared" si="620"/>
        <v/>
      </c>
      <c r="AB956" t="str">
        <f t="shared" si="621"/>
        <v/>
      </c>
      <c r="AC956" t="str">
        <f t="shared" si="622"/>
        <v/>
      </c>
      <c r="AD956" t="str">
        <f t="shared" si="623"/>
        <v/>
      </c>
      <c r="AE956" t="str">
        <f t="shared" si="624"/>
        <v/>
      </c>
      <c r="AF956" t="str">
        <f t="shared" si="625"/>
        <v/>
      </c>
      <c r="AG956" t="str">
        <f t="shared" si="626"/>
        <v/>
      </c>
      <c r="AH956" t="str">
        <f t="shared" si="627"/>
        <v/>
      </c>
      <c r="AI956" t="str">
        <f t="shared" si="628"/>
        <v/>
      </c>
      <c r="AJ956" t="str">
        <f t="shared" si="629"/>
        <v/>
      </c>
      <c r="AK956" t="str">
        <f t="shared" si="630"/>
        <v/>
      </c>
      <c r="AL956" t="str">
        <f t="shared" si="631"/>
        <v/>
      </c>
      <c r="AM956" t="str">
        <f t="shared" si="632"/>
        <v/>
      </c>
      <c r="AN956" t="str">
        <f t="shared" si="633"/>
        <v/>
      </c>
      <c r="AO956" t="str">
        <f t="shared" si="634"/>
        <v/>
      </c>
      <c r="AP956" t="str">
        <f t="shared" si="635"/>
        <v/>
      </c>
      <c r="AQ956" t="str">
        <f t="shared" si="636"/>
        <v/>
      </c>
      <c r="AR956" t="str">
        <f t="shared" si="637"/>
        <v/>
      </c>
      <c r="AS956" t="str">
        <f t="shared" si="638"/>
        <v/>
      </c>
      <c r="AT956" t="str">
        <f t="shared" si="639"/>
        <v/>
      </c>
      <c r="AU956" t="str">
        <f t="shared" si="640"/>
        <v/>
      </c>
      <c r="AV956" t="str">
        <f t="shared" si="641"/>
        <v/>
      </c>
      <c r="AW956" t="str">
        <f t="shared" si="642"/>
        <v/>
      </c>
      <c r="AX956" t="str">
        <f t="shared" si="643"/>
        <v/>
      </c>
      <c r="AY956" t="str">
        <f t="shared" si="644"/>
        <v/>
      </c>
      <c r="AZ956" t="str">
        <f>IF(OR($A956="",$A956&lt;&gt;Ficha!$C$4),"",COUNTIF($A$2:$A956,Ficha!$C$4))</f>
        <v/>
      </c>
    </row>
    <row r="957" spans="1:52">
      <c r="A957" s="7" t="str">
        <f>IF(INDEX(Banco!$A:$A,ROW())="","",INDEX(Banco!$A:$A,ROW()))</f>
        <v/>
      </c>
      <c r="B957" s="7" t="str">
        <f>IF(INDEX(Banco!$B:$B,ROW())="","",INDEX(Banco!$B:$B,ROW()))</f>
        <v/>
      </c>
      <c r="C957" s="7" t="str">
        <f>IF(INDEX(Banco!$C:$C,ROW())="","",INDEX(Banco!$C:$C,ROW()))</f>
        <v/>
      </c>
      <c r="D957" s="8" t="str">
        <f>IF(INDEX(Banco!$D:$D,ROW())="","",INDEX(Banco!$D:$D,ROW()))</f>
        <v/>
      </c>
      <c r="E957" s="8" t="str">
        <f>IF(INDEX(Banco!$E:$E,ROW())="","",INDEX(Banco!$E:$E,ROW()))</f>
        <v/>
      </c>
      <c r="F957" s="9" t="str">
        <f>IF(INDEX(Banco!$F:$F,ROW())="","",INDEX(Banco!$F:$F,ROW()))</f>
        <v/>
      </c>
      <c r="G957" s="9" t="str">
        <f>IF(INDEX(Banco!$G:$G,ROW())="","",INDEX(Banco!$G:$G,ROW()))</f>
        <v/>
      </c>
      <c r="H957" s="7" t="str">
        <f>IF(INDEX(Banco!$H:$H,ROW())="","",INDEX(Banco!$H:$H,ROW()))</f>
        <v/>
      </c>
      <c r="I957" t="str">
        <f t="shared" si="602"/>
        <v/>
      </c>
      <c r="J957" s="10" t="str">
        <f t="shared" si="603"/>
        <v/>
      </c>
      <c r="K957" s="11" t="str">
        <f t="shared" si="604"/>
        <v>—</v>
      </c>
      <c r="L957" t="str">
        <f t="shared" si="605"/>
        <v/>
      </c>
      <c r="M957" s="11" t="str">
        <f t="shared" si="606"/>
        <v>—</v>
      </c>
      <c r="N957" t="str">
        <f t="shared" si="607"/>
        <v/>
      </c>
      <c r="O957" s="11" t="str">
        <f t="shared" si="608"/>
        <v>—</v>
      </c>
      <c r="P957" t="str">
        <f t="shared" si="609"/>
        <v/>
      </c>
      <c r="Q957" s="11" t="str">
        <f t="shared" si="610"/>
        <v>—</v>
      </c>
      <c r="R957" t="str">
        <f t="shared" si="611"/>
        <v/>
      </c>
      <c r="S957" t="str">
        <f t="shared" si="612"/>
        <v/>
      </c>
      <c r="T957" t="str">
        <f t="shared" si="613"/>
        <v/>
      </c>
      <c r="U957" t="str">
        <f t="shared" si="614"/>
        <v/>
      </c>
      <c r="V957" t="str">
        <f t="shared" si="615"/>
        <v/>
      </c>
      <c r="W957" t="str">
        <f t="shared" si="616"/>
        <v/>
      </c>
      <c r="X957" t="str">
        <f t="shared" si="617"/>
        <v/>
      </c>
      <c r="Y957" t="str">
        <f t="shared" si="618"/>
        <v/>
      </c>
      <c r="Z957" t="str">
        <f t="shared" si="619"/>
        <v/>
      </c>
      <c r="AA957" t="str">
        <f t="shared" si="620"/>
        <v/>
      </c>
      <c r="AB957" t="str">
        <f t="shared" si="621"/>
        <v/>
      </c>
      <c r="AC957" t="str">
        <f t="shared" si="622"/>
        <v/>
      </c>
      <c r="AD957" t="str">
        <f t="shared" si="623"/>
        <v/>
      </c>
      <c r="AE957" t="str">
        <f t="shared" si="624"/>
        <v/>
      </c>
      <c r="AF957" t="str">
        <f t="shared" si="625"/>
        <v/>
      </c>
      <c r="AG957" t="str">
        <f t="shared" si="626"/>
        <v/>
      </c>
      <c r="AH957" t="str">
        <f t="shared" si="627"/>
        <v/>
      </c>
      <c r="AI957" t="str">
        <f t="shared" si="628"/>
        <v/>
      </c>
      <c r="AJ957" t="str">
        <f t="shared" si="629"/>
        <v/>
      </c>
      <c r="AK957" t="str">
        <f t="shared" si="630"/>
        <v/>
      </c>
      <c r="AL957" t="str">
        <f t="shared" si="631"/>
        <v/>
      </c>
      <c r="AM957" t="str">
        <f t="shared" si="632"/>
        <v/>
      </c>
      <c r="AN957" t="str">
        <f t="shared" si="633"/>
        <v/>
      </c>
      <c r="AO957" t="str">
        <f t="shared" si="634"/>
        <v/>
      </c>
      <c r="AP957" t="str">
        <f t="shared" si="635"/>
        <v/>
      </c>
      <c r="AQ957" t="str">
        <f t="shared" si="636"/>
        <v/>
      </c>
      <c r="AR957" t="str">
        <f t="shared" si="637"/>
        <v/>
      </c>
      <c r="AS957" t="str">
        <f t="shared" si="638"/>
        <v/>
      </c>
      <c r="AT957" t="str">
        <f t="shared" si="639"/>
        <v/>
      </c>
      <c r="AU957" t="str">
        <f t="shared" si="640"/>
        <v/>
      </c>
      <c r="AV957" t="str">
        <f t="shared" si="641"/>
        <v/>
      </c>
      <c r="AW957" t="str">
        <f t="shared" si="642"/>
        <v/>
      </c>
      <c r="AX957" t="str">
        <f t="shared" si="643"/>
        <v/>
      </c>
      <c r="AY957" t="str">
        <f t="shared" si="644"/>
        <v/>
      </c>
      <c r="AZ957" t="str">
        <f>IF(OR($A957="",$A957&lt;&gt;Ficha!$C$4),"",COUNTIF($A$2:$A957,Ficha!$C$4))</f>
        <v/>
      </c>
    </row>
    <row r="958" spans="1:52">
      <c r="A958" s="7" t="str">
        <f>IF(INDEX(Banco!$A:$A,ROW())="","",INDEX(Banco!$A:$A,ROW()))</f>
        <v/>
      </c>
      <c r="B958" s="7" t="str">
        <f>IF(INDEX(Banco!$B:$B,ROW())="","",INDEX(Banco!$B:$B,ROW()))</f>
        <v/>
      </c>
      <c r="C958" s="7" t="str">
        <f>IF(INDEX(Banco!$C:$C,ROW())="","",INDEX(Banco!$C:$C,ROW()))</f>
        <v/>
      </c>
      <c r="D958" s="8" t="str">
        <f>IF(INDEX(Banco!$D:$D,ROW())="","",INDEX(Banco!$D:$D,ROW()))</f>
        <v/>
      </c>
      <c r="E958" s="8" t="str">
        <f>IF(INDEX(Banco!$E:$E,ROW())="","",INDEX(Banco!$E:$E,ROW()))</f>
        <v/>
      </c>
      <c r="F958" s="9" t="str">
        <f>IF(INDEX(Banco!$F:$F,ROW())="","",INDEX(Banco!$F:$F,ROW()))</f>
        <v/>
      </c>
      <c r="G958" s="9" t="str">
        <f>IF(INDEX(Banco!$G:$G,ROW())="","",INDEX(Banco!$G:$G,ROW()))</f>
        <v/>
      </c>
      <c r="H958" s="7" t="str">
        <f>IF(INDEX(Banco!$H:$H,ROW())="","",INDEX(Banco!$H:$H,ROW()))</f>
        <v/>
      </c>
      <c r="I958" t="str">
        <f t="shared" si="602"/>
        <v/>
      </c>
      <c r="J958" s="10" t="str">
        <f t="shared" si="603"/>
        <v/>
      </c>
      <c r="K958" s="11" t="str">
        <f t="shared" si="604"/>
        <v>—</v>
      </c>
      <c r="L958" t="str">
        <f t="shared" si="605"/>
        <v/>
      </c>
      <c r="M958" s="11" t="str">
        <f t="shared" si="606"/>
        <v>—</v>
      </c>
      <c r="N958" t="str">
        <f t="shared" si="607"/>
        <v/>
      </c>
      <c r="O958" s="11" t="str">
        <f t="shared" si="608"/>
        <v>—</v>
      </c>
      <c r="P958" t="str">
        <f t="shared" si="609"/>
        <v/>
      </c>
      <c r="Q958" s="11" t="str">
        <f t="shared" si="610"/>
        <v>—</v>
      </c>
      <c r="R958" t="str">
        <f t="shared" si="611"/>
        <v/>
      </c>
      <c r="S958" t="str">
        <f t="shared" si="612"/>
        <v/>
      </c>
      <c r="T958" t="str">
        <f t="shared" si="613"/>
        <v/>
      </c>
      <c r="U958" t="str">
        <f t="shared" si="614"/>
        <v/>
      </c>
      <c r="V958" t="str">
        <f t="shared" si="615"/>
        <v/>
      </c>
      <c r="W958" t="str">
        <f t="shared" si="616"/>
        <v/>
      </c>
      <c r="X958" t="str">
        <f t="shared" si="617"/>
        <v/>
      </c>
      <c r="Y958" t="str">
        <f t="shared" si="618"/>
        <v/>
      </c>
      <c r="Z958" t="str">
        <f t="shared" si="619"/>
        <v/>
      </c>
      <c r="AA958" t="str">
        <f t="shared" si="620"/>
        <v/>
      </c>
      <c r="AB958" t="str">
        <f t="shared" si="621"/>
        <v/>
      </c>
      <c r="AC958" t="str">
        <f t="shared" si="622"/>
        <v/>
      </c>
      <c r="AD958" t="str">
        <f t="shared" si="623"/>
        <v/>
      </c>
      <c r="AE958" t="str">
        <f t="shared" si="624"/>
        <v/>
      </c>
      <c r="AF958" t="str">
        <f t="shared" si="625"/>
        <v/>
      </c>
      <c r="AG958" t="str">
        <f t="shared" si="626"/>
        <v/>
      </c>
      <c r="AH958" t="str">
        <f t="shared" si="627"/>
        <v/>
      </c>
      <c r="AI958" t="str">
        <f t="shared" si="628"/>
        <v/>
      </c>
      <c r="AJ958" t="str">
        <f t="shared" si="629"/>
        <v/>
      </c>
      <c r="AK958" t="str">
        <f t="shared" si="630"/>
        <v/>
      </c>
      <c r="AL958" t="str">
        <f t="shared" si="631"/>
        <v/>
      </c>
      <c r="AM958" t="str">
        <f t="shared" si="632"/>
        <v/>
      </c>
      <c r="AN958" t="str">
        <f t="shared" si="633"/>
        <v/>
      </c>
      <c r="AO958" t="str">
        <f t="shared" si="634"/>
        <v/>
      </c>
      <c r="AP958" t="str">
        <f t="shared" si="635"/>
        <v/>
      </c>
      <c r="AQ958" t="str">
        <f t="shared" si="636"/>
        <v/>
      </c>
      <c r="AR958" t="str">
        <f t="shared" si="637"/>
        <v/>
      </c>
      <c r="AS958" t="str">
        <f t="shared" si="638"/>
        <v/>
      </c>
      <c r="AT958" t="str">
        <f t="shared" si="639"/>
        <v/>
      </c>
      <c r="AU958" t="str">
        <f t="shared" si="640"/>
        <v/>
      </c>
      <c r="AV958" t="str">
        <f t="shared" si="641"/>
        <v/>
      </c>
      <c r="AW958" t="str">
        <f t="shared" si="642"/>
        <v/>
      </c>
      <c r="AX958" t="str">
        <f t="shared" si="643"/>
        <v/>
      </c>
      <c r="AY958" t="str">
        <f t="shared" si="644"/>
        <v/>
      </c>
      <c r="AZ958" t="str">
        <f>IF(OR($A958="",$A958&lt;&gt;Ficha!$C$4),"",COUNTIF($A$2:$A958,Ficha!$C$4))</f>
        <v/>
      </c>
    </row>
    <row r="959" spans="1:52">
      <c r="A959" s="7" t="str">
        <f>IF(INDEX(Banco!$A:$A,ROW())="","",INDEX(Banco!$A:$A,ROW()))</f>
        <v/>
      </c>
      <c r="B959" s="7" t="str">
        <f>IF(INDEX(Banco!$B:$B,ROW())="","",INDEX(Banco!$B:$B,ROW()))</f>
        <v/>
      </c>
      <c r="C959" s="7" t="str">
        <f>IF(INDEX(Banco!$C:$C,ROW())="","",INDEX(Banco!$C:$C,ROW()))</f>
        <v/>
      </c>
      <c r="D959" s="8" t="str">
        <f>IF(INDEX(Banco!$D:$D,ROW())="","",INDEX(Banco!$D:$D,ROW()))</f>
        <v/>
      </c>
      <c r="E959" s="8" t="str">
        <f>IF(INDEX(Banco!$E:$E,ROW())="","",INDEX(Banco!$E:$E,ROW()))</f>
        <v/>
      </c>
      <c r="F959" s="9" t="str">
        <f>IF(INDEX(Banco!$F:$F,ROW())="","",INDEX(Banco!$F:$F,ROW()))</f>
        <v/>
      </c>
      <c r="G959" s="9" t="str">
        <f>IF(INDEX(Banco!$G:$G,ROW())="","",INDEX(Banco!$G:$G,ROW()))</f>
        <v/>
      </c>
      <c r="H959" s="7" t="str">
        <f>IF(INDEX(Banco!$H:$H,ROW())="","",INDEX(Banco!$H:$H,ROW()))</f>
        <v/>
      </c>
      <c r="I959" t="str">
        <f t="shared" si="602"/>
        <v/>
      </c>
      <c r="J959" s="10" t="str">
        <f t="shared" si="603"/>
        <v/>
      </c>
      <c r="K959" s="11" t="str">
        <f t="shared" si="604"/>
        <v>—</v>
      </c>
      <c r="L959" t="str">
        <f t="shared" si="605"/>
        <v/>
      </c>
      <c r="M959" s="11" t="str">
        <f t="shared" si="606"/>
        <v>—</v>
      </c>
      <c r="N959" t="str">
        <f t="shared" si="607"/>
        <v/>
      </c>
      <c r="O959" s="11" t="str">
        <f t="shared" si="608"/>
        <v>—</v>
      </c>
      <c r="P959" t="str">
        <f t="shared" si="609"/>
        <v/>
      </c>
      <c r="Q959" s="11" t="str">
        <f t="shared" si="610"/>
        <v>—</v>
      </c>
      <c r="R959" t="str">
        <f t="shared" si="611"/>
        <v/>
      </c>
      <c r="S959" t="str">
        <f t="shared" si="612"/>
        <v/>
      </c>
      <c r="T959" t="str">
        <f t="shared" si="613"/>
        <v/>
      </c>
      <c r="U959" t="str">
        <f t="shared" si="614"/>
        <v/>
      </c>
      <c r="V959" t="str">
        <f t="shared" si="615"/>
        <v/>
      </c>
      <c r="W959" t="str">
        <f t="shared" si="616"/>
        <v/>
      </c>
      <c r="X959" t="str">
        <f t="shared" si="617"/>
        <v/>
      </c>
      <c r="Y959" t="str">
        <f t="shared" si="618"/>
        <v/>
      </c>
      <c r="Z959" t="str">
        <f t="shared" si="619"/>
        <v/>
      </c>
      <c r="AA959" t="str">
        <f t="shared" si="620"/>
        <v/>
      </c>
      <c r="AB959" t="str">
        <f t="shared" si="621"/>
        <v/>
      </c>
      <c r="AC959" t="str">
        <f t="shared" si="622"/>
        <v/>
      </c>
      <c r="AD959" t="str">
        <f t="shared" si="623"/>
        <v/>
      </c>
      <c r="AE959" t="str">
        <f t="shared" si="624"/>
        <v/>
      </c>
      <c r="AF959" t="str">
        <f t="shared" si="625"/>
        <v/>
      </c>
      <c r="AG959" t="str">
        <f t="shared" si="626"/>
        <v/>
      </c>
      <c r="AH959" t="str">
        <f t="shared" si="627"/>
        <v/>
      </c>
      <c r="AI959" t="str">
        <f t="shared" si="628"/>
        <v/>
      </c>
      <c r="AJ959" t="str">
        <f t="shared" si="629"/>
        <v/>
      </c>
      <c r="AK959" t="str">
        <f t="shared" si="630"/>
        <v/>
      </c>
      <c r="AL959" t="str">
        <f t="shared" si="631"/>
        <v/>
      </c>
      <c r="AM959" t="str">
        <f t="shared" si="632"/>
        <v/>
      </c>
      <c r="AN959" t="str">
        <f t="shared" si="633"/>
        <v/>
      </c>
      <c r="AO959" t="str">
        <f t="shared" si="634"/>
        <v/>
      </c>
      <c r="AP959" t="str">
        <f t="shared" si="635"/>
        <v/>
      </c>
      <c r="AQ959" t="str">
        <f t="shared" si="636"/>
        <v/>
      </c>
      <c r="AR959" t="str">
        <f t="shared" si="637"/>
        <v/>
      </c>
      <c r="AS959" t="str">
        <f t="shared" si="638"/>
        <v/>
      </c>
      <c r="AT959" t="str">
        <f t="shared" si="639"/>
        <v/>
      </c>
      <c r="AU959" t="str">
        <f t="shared" si="640"/>
        <v/>
      </c>
      <c r="AV959" t="str">
        <f t="shared" si="641"/>
        <v/>
      </c>
      <c r="AW959" t="str">
        <f t="shared" si="642"/>
        <v/>
      </c>
      <c r="AX959" t="str">
        <f t="shared" si="643"/>
        <v/>
      </c>
      <c r="AY959" t="str">
        <f t="shared" si="644"/>
        <v/>
      </c>
      <c r="AZ959" t="str">
        <f>IF(OR($A959="",$A959&lt;&gt;Ficha!$C$4),"",COUNTIF($A$2:$A959,Ficha!$C$4))</f>
        <v/>
      </c>
    </row>
    <row r="960" spans="1:52">
      <c r="A960" s="7" t="str">
        <f>IF(INDEX(Banco!$A:$A,ROW())="","",INDEX(Banco!$A:$A,ROW()))</f>
        <v/>
      </c>
      <c r="B960" s="7" t="str">
        <f>IF(INDEX(Banco!$B:$B,ROW())="","",INDEX(Banco!$B:$B,ROW()))</f>
        <v/>
      </c>
      <c r="C960" s="7" t="str">
        <f>IF(INDEX(Banco!$C:$C,ROW())="","",INDEX(Banco!$C:$C,ROW()))</f>
        <v/>
      </c>
      <c r="D960" s="8" t="str">
        <f>IF(INDEX(Banco!$D:$D,ROW())="","",INDEX(Banco!$D:$D,ROW()))</f>
        <v/>
      </c>
      <c r="E960" s="8" t="str">
        <f>IF(INDEX(Banco!$E:$E,ROW())="","",INDEX(Banco!$E:$E,ROW()))</f>
        <v/>
      </c>
      <c r="F960" s="9" t="str">
        <f>IF(INDEX(Banco!$F:$F,ROW())="","",INDEX(Banco!$F:$F,ROW()))</f>
        <v/>
      </c>
      <c r="G960" s="9" t="str">
        <f>IF(INDEX(Banco!$G:$G,ROW())="","",INDEX(Banco!$G:$G,ROW()))</f>
        <v/>
      </c>
      <c r="H960" s="7" t="str">
        <f>IF(INDEX(Banco!$H:$H,ROW())="","",INDEX(Banco!$H:$H,ROW()))</f>
        <v/>
      </c>
      <c r="I960" t="str">
        <f t="shared" si="602"/>
        <v/>
      </c>
      <c r="J960" s="10" t="str">
        <f t="shared" si="603"/>
        <v/>
      </c>
      <c r="K960" s="11" t="str">
        <f t="shared" si="604"/>
        <v>—</v>
      </c>
      <c r="L960" t="str">
        <f t="shared" si="605"/>
        <v/>
      </c>
      <c r="M960" s="11" t="str">
        <f t="shared" si="606"/>
        <v>—</v>
      </c>
      <c r="N960" t="str">
        <f t="shared" si="607"/>
        <v/>
      </c>
      <c r="O960" s="11" t="str">
        <f t="shared" si="608"/>
        <v>—</v>
      </c>
      <c r="P960" t="str">
        <f t="shared" si="609"/>
        <v/>
      </c>
      <c r="Q960" s="11" t="str">
        <f t="shared" si="610"/>
        <v>—</v>
      </c>
      <c r="R960" t="str">
        <f t="shared" si="611"/>
        <v/>
      </c>
      <c r="S960" t="str">
        <f t="shared" si="612"/>
        <v/>
      </c>
      <c r="T960" t="str">
        <f t="shared" si="613"/>
        <v/>
      </c>
      <c r="U960" t="str">
        <f t="shared" si="614"/>
        <v/>
      </c>
      <c r="V960" t="str">
        <f t="shared" si="615"/>
        <v/>
      </c>
      <c r="W960" t="str">
        <f t="shared" si="616"/>
        <v/>
      </c>
      <c r="X960" t="str">
        <f t="shared" si="617"/>
        <v/>
      </c>
      <c r="Y960" t="str">
        <f t="shared" si="618"/>
        <v/>
      </c>
      <c r="Z960" t="str">
        <f t="shared" si="619"/>
        <v/>
      </c>
      <c r="AA960" t="str">
        <f t="shared" si="620"/>
        <v/>
      </c>
      <c r="AB960" t="str">
        <f t="shared" si="621"/>
        <v/>
      </c>
      <c r="AC960" t="str">
        <f t="shared" si="622"/>
        <v/>
      </c>
      <c r="AD960" t="str">
        <f t="shared" si="623"/>
        <v/>
      </c>
      <c r="AE960" t="str">
        <f t="shared" si="624"/>
        <v/>
      </c>
      <c r="AF960" t="str">
        <f t="shared" si="625"/>
        <v/>
      </c>
      <c r="AG960" t="str">
        <f t="shared" si="626"/>
        <v/>
      </c>
      <c r="AH960" t="str">
        <f t="shared" si="627"/>
        <v/>
      </c>
      <c r="AI960" t="str">
        <f t="shared" si="628"/>
        <v/>
      </c>
      <c r="AJ960" t="str">
        <f t="shared" si="629"/>
        <v/>
      </c>
      <c r="AK960" t="str">
        <f t="shared" si="630"/>
        <v/>
      </c>
      <c r="AL960" t="str">
        <f t="shared" si="631"/>
        <v/>
      </c>
      <c r="AM960" t="str">
        <f t="shared" si="632"/>
        <v/>
      </c>
      <c r="AN960" t="str">
        <f t="shared" si="633"/>
        <v/>
      </c>
      <c r="AO960" t="str">
        <f t="shared" si="634"/>
        <v/>
      </c>
      <c r="AP960" t="str">
        <f t="shared" si="635"/>
        <v/>
      </c>
      <c r="AQ960" t="str">
        <f t="shared" si="636"/>
        <v/>
      </c>
      <c r="AR960" t="str">
        <f t="shared" si="637"/>
        <v/>
      </c>
      <c r="AS960" t="str">
        <f t="shared" si="638"/>
        <v/>
      </c>
      <c r="AT960" t="str">
        <f t="shared" si="639"/>
        <v/>
      </c>
      <c r="AU960" t="str">
        <f t="shared" si="640"/>
        <v/>
      </c>
      <c r="AV960" t="str">
        <f t="shared" si="641"/>
        <v/>
      </c>
      <c r="AW960" t="str">
        <f t="shared" si="642"/>
        <v/>
      </c>
      <c r="AX960" t="str">
        <f t="shared" si="643"/>
        <v/>
      </c>
      <c r="AY960" t="str">
        <f t="shared" si="644"/>
        <v/>
      </c>
      <c r="AZ960" t="str">
        <f>IF(OR($A960="",$A960&lt;&gt;Ficha!$C$4),"",COUNTIF($A$2:$A960,Ficha!$C$4))</f>
        <v/>
      </c>
    </row>
    <row r="961" spans="1:52">
      <c r="A961" s="7" t="str">
        <f>IF(INDEX(Banco!$A:$A,ROW())="","",INDEX(Banco!$A:$A,ROW()))</f>
        <v/>
      </c>
      <c r="B961" s="7" t="str">
        <f>IF(INDEX(Banco!$B:$B,ROW())="","",INDEX(Banco!$B:$B,ROW()))</f>
        <v/>
      </c>
      <c r="C961" s="7" t="str">
        <f>IF(INDEX(Banco!$C:$C,ROW())="","",INDEX(Banco!$C:$C,ROW()))</f>
        <v/>
      </c>
      <c r="D961" s="8" t="str">
        <f>IF(INDEX(Banco!$D:$D,ROW())="","",INDEX(Banco!$D:$D,ROW()))</f>
        <v/>
      </c>
      <c r="E961" s="8" t="str">
        <f>IF(INDEX(Banco!$E:$E,ROW())="","",INDEX(Banco!$E:$E,ROW()))</f>
        <v/>
      </c>
      <c r="F961" s="9" t="str">
        <f>IF(INDEX(Banco!$F:$F,ROW())="","",INDEX(Banco!$F:$F,ROW()))</f>
        <v/>
      </c>
      <c r="G961" s="9" t="str">
        <f>IF(INDEX(Banco!$G:$G,ROW())="","",INDEX(Banco!$G:$G,ROW()))</f>
        <v/>
      </c>
      <c r="H961" s="7" t="str">
        <f>IF(INDEX(Banco!$H:$H,ROW())="","",INDEX(Banco!$H:$H,ROW()))</f>
        <v/>
      </c>
      <c r="I961" t="str">
        <f t="shared" si="602"/>
        <v/>
      </c>
      <c r="J961" s="10" t="str">
        <f t="shared" si="603"/>
        <v/>
      </c>
      <c r="K961" s="11" t="str">
        <f t="shared" si="604"/>
        <v>—</v>
      </c>
      <c r="L961" t="str">
        <f t="shared" si="605"/>
        <v/>
      </c>
      <c r="M961" s="11" t="str">
        <f t="shared" si="606"/>
        <v>—</v>
      </c>
      <c r="N961" t="str">
        <f t="shared" si="607"/>
        <v/>
      </c>
      <c r="O961" s="11" t="str">
        <f t="shared" si="608"/>
        <v>—</v>
      </c>
      <c r="P961" t="str">
        <f t="shared" si="609"/>
        <v/>
      </c>
      <c r="Q961" s="11" t="str">
        <f t="shared" si="610"/>
        <v>—</v>
      </c>
      <c r="R961" t="str">
        <f t="shared" si="611"/>
        <v/>
      </c>
      <c r="S961" t="str">
        <f t="shared" si="612"/>
        <v/>
      </c>
      <c r="T961" t="str">
        <f t="shared" si="613"/>
        <v/>
      </c>
      <c r="U961" t="str">
        <f t="shared" si="614"/>
        <v/>
      </c>
      <c r="V961" t="str">
        <f t="shared" si="615"/>
        <v/>
      </c>
      <c r="W961" t="str">
        <f t="shared" si="616"/>
        <v/>
      </c>
      <c r="X961" t="str">
        <f t="shared" si="617"/>
        <v/>
      </c>
      <c r="Y961" t="str">
        <f t="shared" si="618"/>
        <v/>
      </c>
      <c r="Z961" t="str">
        <f t="shared" si="619"/>
        <v/>
      </c>
      <c r="AA961" t="str">
        <f t="shared" si="620"/>
        <v/>
      </c>
      <c r="AB961" t="str">
        <f t="shared" si="621"/>
        <v/>
      </c>
      <c r="AC961" t="str">
        <f t="shared" si="622"/>
        <v/>
      </c>
      <c r="AD961" t="str">
        <f t="shared" si="623"/>
        <v/>
      </c>
      <c r="AE961" t="str">
        <f t="shared" si="624"/>
        <v/>
      </c>
      <c r="AF961" t="str">
        <f t="shared" si="625"/>
        <v/>
      </c>
      <c r="AG961" t="str">
        <f t="shared" si="626"/>
        <v/>
      </c>
      <c r="AH961" t="str">
        <f t="shared" si="627"/>
        <v/>
      </c>
      <c r="AI961" t="str">
        <f t="shared" si="628"/>
        <v/>
      </c>
      <c r="AJ961" t="str">
        <f t="shared" si="629"/>
        <v/>
      </c>
      <c r="AK961" t="str">
        <f t="shared" si="630"/>
        <v/>
      </c>
      <c r="AL961" t="str">
        <f t="shared" si="631"/>
        <v/>
      </c>
      <c r="AM961" t="str">
        <f t="shared" si="632"/>
        <v/>
      </c>
      <c r="AN961" t="str">
        <f t="shared" si="633"/>
        <v/>
      </c>
      <c r="AO961" t="str">
        <f t="shared" si="634"/>
        <v/>
      </c>
      <c r="AP961" t="str">
        <f t="shared" si="635"/>
        <v/>
      </c>
      <c r="AQ961" t="str">
        <f t="shared" si="636"/>
        <v/>
      </c>
      <c r="AR961" t="str">
        <f t="shared" si="637"/>
        <v/>
      </c>
      <c r="AS961" t="str">
        <f t="shared" si="638"/>
        <v/>
      </c>
      <c r="AT961" t="str">
        <f t="shared" si="639"/>
        <v/>
      </c>
      <c r="AU961" t="str">
        <f t="shared" si="640"/>
        <v/>
      </c>
      <c r="AV961" t="str">
        <f t="shared" si="641"/>
        <v/>
      </c>
      <c r="AW961" t="str">
        <f t="shared" si="642"/>
        <v/>
      </c>
      <c r="AX961" t="str">
        <f t="shared" si="643"/>
        <v/>
      </c>
      <c r="AY961" t="str">
        <f t="shared" si="644"/>
        <v/>
      </c>
      <c r="AZ961" t="str">
        <f>IF(OR($A961="",$A961&lt;&gt;Ficha!$C$4),"",COUNTIF($A$2:$A961,Ficha!$C$4))</f>
        <v/>
      </c>
    </row>
    <row r="962" spans="1:52">
      <c r="A962" s="7" t="str">
        <f>IF(INDEX(Banco!$A:$A,ROW())="","",INDEX(Banco!$A:$A,ROW()))</f>
        <v/>
      </c>
      <c r="B962" s="7" t="str">
        <f>IF(INDEX(Banco!$B:$B,ROW())="","",INDEX(Banco!$B:$B,ROW()))</f>
        <v/>
      </c>
      <c r="C962" s="7" t="str">
        <f>IF(INDEX(Banco!$C:$C,ROW())="","",INDEX(Banco!$C:$C,ROW()))</f>
        <v/>
      </c>
      <c r="D962" s="8" t="str">
        <f>IF(INDEX(Banco!$D:$D,ROW())="","",INDEX(Banco!$D:$D,ROW()))</f>
        <v/>
      </c>
      <c r="E962" s="8" t="str">
        <f>IF(INDEX(Banco!$E:$E,ROW())="","",INDEX(Banco!$E:$E,ROW()))</f>
        <v/>
      </c>
      <c r="F962" s="9" t="str">
        <f>IF(INDEX(Banco!$F:$F,ROW())="","",INDEX(Banco!$F:$F,ROW()))</f>
        <v/>
      </c>
      <c r="G962" s="9" t="str">
        <f>IF(INDEX(Banco!$G:$G,ROW())="","",INDEX(Banco!$G:$G,ROW()))</f>
        <v/>
      </c>
      <c r="H962" s="7" t="str">
        <f>IF(INDEX(Banco!$H:$H,ROW())="","",INDEX(Banco!$H:$H,ROW()))</f>
        <v/>
      </c>
      <c r="I962" t="str">
        <f t="shared" ref="I962:I1025" si="645">IF($T962="","",INT($T962/12)&amp;"a "&amp;MOD($T962,12)&amp;"m")</f>
        <v/>
      </c>
      <c r="J962" s="10" t="str">
        <f t="shared" ref="J962:J1025" si="646">IF(OR($F962="",$G962=""),"",ROUND($F962/($G962/100)^2,2))</f>
        <v/>
      </c>
      <c r="K962" s="11" t="str">
        <f t="shared" ref="K962:K1025" si="647">IF(OR($S962="",$J962="",$T962="",$T962&lt;0,$T962&gt;228,$Y962=""),"—",ROUND(IF(ABS($AB962)&lt;=3,$AB962,IF($AB962&gt;3,3+($J962-$AD962)/($AD962-$AC962),-3+($J962-$AF962)/($AE962-$AF962))),2))</f>
        <v>—</v>
      </c>
      <c r="L962" t="str">
        <f t="shared" ref="L962:L1025" si="648">IF(OR($K962="",$K962="—"),"",IF($T962&lt;=60,IF($K962&lt;-3,"Magreza acentuada",IF($K962&lt;-2,"Magreza",IF($K962&lt;=1,"Eutrofia",IF($K962&lt;=2,"Risco de sobrepeso",IF($K962&lt;=3,"Sobrepeso","Obesidade"))))),IF($K962&lt;-3,"Magreza acentuada",IF($K962&lt;-2,"Magreza",IF($K962&lt;=1,"Eutrofia",IF($K962&lt;=2,"Sobrepeso",IF($K962&lt;=3,"Obesidade","Obesidade grave")))))))</f>
        <v/>
      </c>
      <c r="M962" s="11" t="str">
        <f t="shared" ref="M962:M1025" si="649">IF(OR($S962="",$V962="",$T962="",$T962&lt;0,$T962&gt;228,$AG962=""),"—",ROUND(IF($AG962=0,LN($V962/$AH962)/$AI962,((($V962/$AH962)^$AG962)-1)/($AG962*$AI962)),2))</f>
        <v>—</v>
      </c>
      <c r="N962" t="str">
        <f t="shared" ref="N962:N1025" si="650">IF(OR($M962="",$M962="—"),"",IF($M962&lt;-3,"Muito baixa",IF($M962&lt;-2,"Baixa","Adequada")))</f>
        <v/>
      </c>
      <c r="O962" s="11" t="str">
        <f t="shared" ref="O962:O1025" si="651">IF(OR($S962="",$F962="",$T962="",$T962&lt;0,$T962&gt;120,$AJ962=""),"—",ROUND(IF(ABS($AM962)&lt;=3,$AM962,IF($AM962&gt;3,3+($F962-$AO962)/($AO962-$AN962),-3+($F962-$AQ962)/($AP962-$AQ962))),2))</f>
        <v>—</v>
      </c>
      <c r="P962" t="str">
        <f t="shared" ref="P962:P1025" si="652">IF(OR($O962="",$O962="—"),"",IF($O962&lt;-3,"Muito baixo",IF($O962&lt;-2,"Baixo",IF($O962&lt;=2,"Adequado","Elevado"))))</f>
        <v/>
      </c>
      <c r="Q962" s="11" t="str">
        <f t="shared" ref="Q962:Q1025" si="653">IF(OR($S962="",$F962="",$T962="",$T962&lt;0,$T962&gt;60,$AR962=""),"—",ROUND(IF(ABS($AU962)&lt;=3,$AU962,IF($AU962&gt;3,3+($F962-$AW962)/($AW962-$AV962),-3+($F962-$AY962)/($AX962-$AY962))),2))</f>
        <v>—</v>
      </c>
      <c r="R962" t="str">
        <f t="shared" ref="R962:R1025" si="654">IF(OR($Q962="",$Q962="—"),"",IF($Q962&lt;-3,"Magreza acentuada",IF($Q962&lt;-2,"Magreza",IF($Q962&lt;=1,"Eutrofia",IF($Q962&lt;=2,"Risco de sobrepeso",IF($Q962&lt;=3,"Sobrepeso","Obesidade"))))))</f>
        <v/>
      </c>
      <c r="S962" t="str">
        <f t="shared" ref="S962:S1025" si="655">IF($C962="","",IF(UPPER(LEFT($C962,1))="M",1,IF(UPPER(LEFT($C962,1))="F",2,"")))</f>
        <v/>
      </c>
      <c r="T962" t="str">
        <f t="shared" ref="T962:T1025" si="656">IF(OR($D962="",$E962=""),"",DATEDIF($D962,$E962,"m"))</f>
        <v/>
      </c>
      <c r="U962" t="str">
        <f t="shared" ref="U962:U1025" si="657">IF(OR($D962="",$E962=""),"",$E962-$D962)</f>
        <v/>
      </c>
      <c r="V962" t="str">
        <f t="shared" ref="V962:V1025" si="658">IF(OR($G962="",$T962=""),"",IF($T962&lt;24,IF(LEFT(LOWER($H962),4)="em p",$G962+0.7,$G962),IF(LEFT(LOWER($H962),4)="deit",$G962-0.7,$G962)))</f>
        <v/>
      </c>
      <c r="W962" t="str">
        <f t="shared" ref="W962:W1025" si="659">IF(OR($S962="",$T962=""),"",$S962*1000000+IF($T962&lt;=60,$U962,$T962))</f>
        <v/>
      </c>
      <c r="X962" t="str">
        <f t="shared" ref="X962:X1025" si="660">IF(OR($S962="",$V962="",$T962&gt;60,$T962=""),"",$S962*1000000+ROUND($V962*10,0))</f>
        <v/>
      </c>
      <c r="Y962" t="str">
        <f t="shared" ref="Y962:Y1025" si="661">IF($W962="","",IFERROR(INDEX(IF($T962&lt;=60,imc05_l,imc519_l),MATCH($W962,IF($T962&lt;=60,imc05_k,imc519_k),1)),""))</f>
        <v/>
      </c>
      <c r="Z962" t="str">
        <f t="shared" ref="Z962:Z1025" si="662">IF($W962="","",IFERROR(INDEX(IF($T962&lt;=60,imc05_m,imc519_m),MATCH($W962,IF($T962&lt;=60,imc05_k,imc519_k),1)),""))</f>
        <v/>
      </c>
      <c r="AA962" t="str">
        <f t="shared" ref="AA962:AA1025" si="663">IF($W962="","",IFERROR(INDEX(IF($T962&lt;=60,imc05_s,imc519_s),MATCH($W962,IF($T962&lt;=60,imc05_k,imc519_k),1)),""))</f>
        <v/>
      </c>
      <c r="AB962" t="str">
        <f t="shared" ref="AB962:AB1025" si="664">IF($Y962="","",IF($Y962=0,LN($J962/$Z962)/$AA962,((($J962/$Z962)^$Y962)-1)/($Y962*$AA962)))</f>
        <v/>
      </c>
      <c r="AC962" t="str">
        <f t="shared" ref="AC962:AC1025" si="665">IF($Y962="","",IF($Y962=0,$Z962*EXP($AA962*2),$Z962*(1+$Y962*$AA962*2)^(1/$Y962)))</f>
        <v/>
      </c>
      <c r="AD962" t="str">
        <f t="shared" ref="AD962:AD1025" si="666">IF($Y962="","",IF($Y962=0,$Z962*EXP($AA962*3),$Z962*(1+$Y962*$AA962*3)^(1/$Y962)))</f>
        <v/>
      </c>
      <c r="AE962" t="str">
        <f t="shared" ref="AE962:AE1025" si="667">IF($Y962="","",IF($Y962=0,$Z962*EXP($AA962*-2),$Z962*(1+$Y962*$AA962*-2)^(1/$Y962)))</f>
        <v/>
      </c>
      <c r="AF962" t="str">
        <f t="shared" ref="AF962:AF1025" si="668">IF($Y962="","",IF($Y962=0,$Z962*EXP($AA962*-3),$Z962*(1+$Y962*$AA962*-3)^(1/$Y962)))</f>
        <v/>
      </c>
      <c r="AG962" t="str">
        <f t="shared" ref="AG962:AG1025" si="669">IF($W962="","",IFERROR(INDEX(IF($T962&lt;=60,est05_l,est519_l),MATCH($W962,IF($T962&lt;=60,est05_k,est519_k),1)),""))</f>
        <v/>
      </c>
      <c r="AH962" t="str">
        <f t="shared" ref="AH962:AH1025" si="670">IF($W962="","",IFERROR(INDEX(IF($T962&lt;=60,est05_m,est519_m),MATCH($W962,IF($T962&lt;=60,est05_k,est519_k),1)),""))</f>
        <v/>
      </c>
      <c r="AI962" t="str">
        <f t="shared" ref="AI962:AI1025" si="671">IF($W962="","",IFERROR(INDEX(IF($T962&lt;=60,est05_s,est519_s),MATCH($W962,IF($T962&lt;=60,est05_k,est519_k),1)),""))</f>
        <v/>
      </c>
      <c r="AJ962" t="str">
        <f t="shared" ref="AJ962:AJ1025" si="672">IF($W962="","",IFERROR(INDEX(IF($T962&lt;=60,peso05_l,peso510_l),MATCH($W962,IF($T962&lt;=60,peso05_k,peso510_k),1)),""))</f>
        <v/>
      </c>
      <c r="AK962" t="str">
        <f t="shared" ref="AK962:AK1025" si="673">IF($W962="","",IFERROR(INDEX(IF($T962&lt;=60,peso05_m,peso510_m),MATCH($W962,IF($T962&lt;=60,peso05_k,peso510_k),1)),""))</f>
        <v/>
      </c>
      <c r="AL962" t="str">
        <f t="shared" ref="AL962:AL1025" si="674">IF($W962="","",IFERROR(INDEX(IF($T962&lt;=60,peso05_s,peso510_s),MATCH($W962,IF($T962&lt;=60,peso05_k,peso510_k),1)),""))</f>
        <v/>
      </c>
      <c r="AM962" t="str">
        <f t="shared" ref="AM962:AM1025" si="675">IF($AJ962="","",IF($AJ962=0,LN($F962/$AK962)/$AL962,((($F962/$AK962)^$AJ962)-1)/($AJ962*$AL962)))</f>
        <v/>
      </c>
      <c r="AN962" t="str">
        <f t="shared" ref="AN962:AN1025" si="676">IF($AJ962="","",IF($AJ962=0,$AK962*EXP($AL962*2),$AK962*(1+$AJ962*$AL962*2)^(1/$AJ962)))</f>
        <v/>
      </c>
      <c r="AO962" t="str">
        <f t="shared" ref="AO962:AO1025" si="677">IF($AJ962="","",IF($AJ962=0,$AK962*EXP($AL962*3),$AK962*(1+$AJ962*$AL962*3)^(1/$AJ962)))</f>
        <v/>
      </c>
      <c r="AP962" t="str">
        <f t="shared" ref="AP962:AP1025" si="678">IF($AJ962="","",IF($AJ962=0,$AK962*EXP($AL962*-2),$AK962*(1+$AJ962*$AL962*-2)^(1/$AJ962)))</f>
        <v/>
      </c>
      <c r="AQ962" t="str">
        <f t="shared" ref="AQ962:AQ1025" si="679">IF($AJ962="","",IF($AJ962=0,$AK962*EXP($AL962*-3),$AK962*(1+$AJ962*$AL962*-3)^(1/$AJ962)))</f>
        <v/>
      </c>
      <c r="AR962" t="str">
        <f t="shared" ref="AR962:AR1025" si="680">IF(OR($X962="",$T962&gt;60),"",IFERROR(INDEX(IF($T962&lt;24,pcomp_l,palt_l),MATCH($X962,IF($T962&lt;24,pcomp_k,palt_k),1)),""))</f>
        <v/>
      </c>
      <c r="AS962" t="str">
        <f t="shared" ref="AS962:AS1025" si="681">IF(OR($X962="",$T962&gt;60),"",IFERROR(INDEX(IF($T962&lt;24,pcomp_m,palt_m),MATCH($X962,IF($T962&lt;24,pcomp_k,palt_k),1)),""))</f>
        <v/>
      </c>
      <c r="AT962" t="str">
        <f t="shared" ref="AT962:AT1025" si="682">IF(OR($X962="",$T962&gt;60),"",IFERROR(INDEX(IF($T962&lt;24,pcomp_s,palt_s),MATCH($X962,IF($T962&lt;24,pcomp_k,palt_k),1)),""))</f>
        <v/>
      </c>
      <c r="AU962" t="str">
        <f t="shared" ref="AU962:AU1025" si="683">IF($AR962="","",IF($AR962=0,LN($F962/$AS962)/$AT962,((($F962/$AS962)^$AR962)-1)/($AR962*$AT962)))</f>
        <v/>
      </c>
      <c r="AV962" t="str">
        <f t="shared" ref="AV962:AV1025" si="684">IF($AR962="","",IF($AR962=0,$AS962*EXP($AT962*2),$AS962*(1+$AR962*$AT962*2)^(1/$AR962)))</f>
        <v/>
      </c>
      <c r="AW962" t="str">
        <f t="shared" ref="AW962:AW1025" si="685">IF($AR962="","",IF($AR962=0,$AS962*EXP($AT962*3),$AS962*(1+$AR962*$AT962*3)^(1/$AR962)))</f>
        <v/>
      </c>
      <c r="AX962" t="str">
        <f t="shared" ref="AX962:AX1025" si="686">IF($AR962="","",IF($AR962=0,$AS962*EXP($AT962*-2),$AS962*(1+$AR962*$AT962*-2)^(1/$AR962)))</f>
        <v/>
      </c>
      <c r="AY962" t="str">
        <f t="shared" ref="AY962:AY1025" si="687">IF($AR962="","",IF($AR962=0,$AS962*EXP($AT962*-3),$AS962*(1+$AR962*$AT962*-3)^(1/$AR962)))</f>
        <v/>
      </c>
      <c r="AZ962" t="str">
        <f>IF(OR($A962="",$A962&lt;&gt;Ficha!$C$4),"",COUNTIF($A$2:$A962,Ficha!$C$4))</f>
        <v/>
      </c>
    </row>
    <row r="963" spans="1:52">
      <c r="A963" s="7" t="str">
        <f>IF(INDEX(Banco!$A:$A,ROW())="","",INDEX(Banco!$A:$A,ROW()))</f>
        <v/>
      </c>
      <c r="B963" s="7" t="str">
        <f>IF(INDEX(Banco!$B:$B,ROW())="","",INDEX(Banco!$B:$B,ROW()))</f>
        <v/>
      </c>
      <c r="C963" s="7" t="str">
        <f>IF(INDEX(Banco!$C:$C,ROW())="","",INDEX(Banco!$C:$C,ROW()))</f>
        <v/>
      </c>
      <c r="D963" s="8" t="str">
        <f>IF(INDEX(Banco!$D:$D,ROW())="","",INDEX(Banco!$D:$D,ROW()))</f>
        <v/>
      </c>
      <c r="E963" s="8" t="str">
        <f>IF(INDEX(Banco!$E:$E,ROW())="","",INDEX(Banco!$E:$E,ROW()))</f>
        <v/>
      </c>
      <c r="F963" s="9" t="str">
        <f>IF(INDEX(Banco!$F:$F,ROW())="","",INDEX(Banco!$F:$F,ROW()))</f>
        <v/>
      </c>
      <c r="G963" s="9" t="str">
        <f>IF(INDEX(Banco!$G:$G,ROW())="","",INDEX(Banco!$G:$G,ROW()))</f>
        <v/>
      </c>
      <c r="H963" s="7" t="str">
        <f>IF(INDEX(Banco!$H:$H,ROW())="","",INDEX(Banco!$H:$H,ROW()))</f>
        <v/>
      </c>
      <c r="I963" t="str">
        <f t="shared" si="645"/>
        <v/>
      </c>
      <c r="J963" s="10" t="str">
        <f t="shared" si="646"/>
        <v/>
      </c>
      <c r="K963" s="11" t="str">
        <f t="shared" si="647"/>
        <v>—</v>
      </c>
      <c r="L963" t="str">
        <f t="shared" si="648"/>
        <v/>
      </c>
      <c r="M963" s="11" t="str">
        <f t="shared" si="649"/>
        <v>—</v>
      </c>
      <c r="N963" t="str">
        <f t="shared" si="650"/>
        <v/>
      </c>
      <c r="O963" s="11" t="str">
        <f t="shared" si="651"/>
        <v>—</v>
      </c>
      <c r="P963" t="str">
        <f t="shared" si="652"/>
        <v/>
      </c>
      <c r="Q963" s="11" t="str">
        <f t="shared" si="653"/>
        <v>—</v>
      </c>
      <c r="R963" t="str">
        <f t="shared" si="654"/>
        <v/>
      </c>
      <c r="S963" t="str">
        <f t="shared" si="655"/>
        <v/>
      </c>
      <c r="T963" t="str">
        <f t="shared" si="656"/>
        <v/>
      </c>
      <c r="U963" t="str">
        <f t="shared" si="657"/>
        <v/>
      </c>
      <c r="V963" t="str">
        <f t="shared" si="658"/>
        <v/>
      </c>
      <c r="W963" t="str">
        <f t="shared" si="659"/>
        <v/>
      </c>
      <c r="X963" t="str">
        <f t="shared" si="660"/>
        <v/>
      </c>
      <c r="Y963" t="str">
        <f t="shared" si="661"/>
        <v/>
      </c>
      <c r="Z963" t="str">
        <f t="shared" si="662"/>
        <v/>
      </c>
      <c r="AA963" t="str">
        <f t="shared" si="663"/>
        <v/>
      </c>
      <c r="AB963" t="str">
        <f t="shared" si="664"/>
        <v/>
      </c>
      <c r="AC963" t="str">
        <f t="shared" si="665"/>
        <v/>
      </c>
      <c r="AD963" t="str">
        <f t="shared" si="666"/>
        <v/>
      </c>
      <c r="AE963" t="str">
        <f t="shared" si="667"/>
        <v/>
      </c>
      <c r="AF963" t="str">
        <f t="shared" si="668"/>
        <v/>
      </c>
      <c r="AG963" t="str">
        <f t="shared" si="669"/>
        <v/>
      </c>
      <c r="AH963" t="str">
        <f t="shared" si="670"/>
        <v/>
      </c>
      <c r="AI963" t="str">
        <f t="shared" si="671"/>
        <v/>
      </c>
      <c r="AJ963" t="str">
        <f t="shared" si="672"/>
        <v/>
      </c>
      <c r="AK963" t="str">
        <f t="shared" si="673"/>
        <v/>
      </c>
      <c r="AL963" t="str">
        <f t="shared" si="674"/>
        <v/>
      </c>
      <c r="AM963" t="str">
        <f t="shared" si="675"/>
        <v/>
      </c>
      <c r="AN963" t="str">
        <f t="shared" si="676"/>
        <v/>
      </c>
      <c r="AO963" t="str">
        <f t="shared" si="677"/>
        <v/>
      </c>
      <c r="AP963" t="str">
        <f t="shared" si="678"/>
        <v/>
      </c>
      <c r="AQ963" t="str">
        <f t="shared" si="679"/>
        <v/>
      </c>
      <c r="AR963" t="str">
        <f t="shared" si="680"/>
        <v/>
      </c>
      <c r="AS963" t="str">
        <f t="shared" si="681"/>
        <v/>
      </c>
      <c r="AT963" t="str">
        <f t="shared" si="682"/>
        <v/>
      </c>
      <c r="AU963" t="str">
        <f t="shared" si="683"/>
        <v/>
      </c>
      <c r="AV963" t="str">
        <f t="shared" si="684"/>
        <v/>
      </c>
      <c r="AW963" t="str">
        <f t="shared" si="685"/>
        <v/>
      </c>
      <c r="AX963" t="str">
        <f t="shared" si="686"/>
        <v/>
      </c>
      <c r="AY963" t="str">
        <f t="shared" si="687"/>
        <v/>
      </c>
      <c r="AZ963" t="str">
        <f>IF(OR($A963="",$A963&lt;&gt;Ficha!$C$4),"",COUNTIF($A$2:$A963,Ficha!$C$4))</f>
        <v/>
      </c>
    </row>
    <row r="964" spans="1:52">
      <c r="A964" s="7" t="str">
        <f>IF(INDEX(Banco!$A:$A,ROW())="","",INDEX(Banco!$A:$A,ROW()))</f>
        <v/>
      </c>
      <c r="B964" s="7" t="str">
        <f>IF(INDEX(Banco!$B:$B,ROW())="","",INDEX(Banco!$B:$B,ROW()))</f>
        <v/>
      </c>
      <c r="C964" s="7" t="str">
        <f>IF(INDEX(Banco!$C:$C,ROW())="","",INDEX(Banco!$C:$C,ROW()))</f>
        <v/>
      </c>
      <c r="D964" s="8" t="str">
        <f>IF(INDEX(Banco!$D:$D,ROW())="","",INDEX(Banco!$D:$D,ROW()))</f>
        <v/>
      </c>
      <c r="E964" s="8" t="str">
        <f>IF(INDEX(Banco!$E:$E,ROW())="","",INDEX(Banco!$E:$E,ROW()))</f>
        <v/>
      </c>
      <c r="F964" s="9" t="str">
        <f>IF(INDEX(Banco!$F:$F,ROW())="","",INDEX(Banco!$F:$F,ROW()))</f>
        <v/>
      </c>
      <c r="G964" s="9" t="str">
        <f>IF(INDEX(Banco!$G:$G,ROW())="","",INDEX(Banco!$G:$G,ROW()))</f>
        <v/>
      </c>
      <c r="H964" s="7" t="str">
        <f>IF(INDEX(Banco!$H:$H,ROW())="","",INDEX(Banco!$H:$H,ROW()))</f>
        <v/>
      </c>
      <c r="I964" t="str">
        <f t="shared" si="645"/>
        <v/>
      </c>
      <c r="J964" s="10" t="str">
        <f t="shared" si="646"/>
        <v/>
      </c>
      <c r="K964" s="11" t="str">
        <f t="shared" si="647"/>
        <v>—</v>
      </c>
      <c r="L964" t="str">
        <f t="shared" si="648"/>
        <v/>
      </c>
      <c r="M964" s="11" t="str">
        <f t="shared" si="649"/>
        <v>—</v>
      </c>
      <c r="N964" t="str">
        <f t="shared" si="650"/>
        <v/>
      </c>
      <c r="O964" s="11" t="str">
        <f t="shared" si="651"/>
        <v>—</v>
      </c>
      <c r="P964" t="str">
        <f t="shared" si="652"/>
        <v/>
      </c>
      <c r="Q964" s="11" t="str">
        <f t="shared" si="653"/>
        <v>—</v>
      </c>
      <c r="R964" t="str">
        <f t="shared" si="654"/>
        <v/>
      </c>
      <c r="S964" t="str">
        <f t="shared" si="655"/>
        <v/>
      </c>
      <c r="T964" t="str">
        <f t="shared" si="656"/>
        <v/>
      </c>
      <c r="U964" t="str">
        <f t="shared" si="657"/>
        <v/>
      </c>
      <c r="V964" t="str">
        <f t="shared" si="658"/>
        <v/>
      </c>
      <c r="W964" t="str">
        <f t="shared" si="659"/>
        <v/>
      </c>
      <c r="X964" t="str">
        <f t="shared" si="660"/>
        <v/>
      </c>
      <c r="Y964" t="str">
        <f t="shared" si="661"/>
        <v/>
      </c>
      <c r="Z964" t="str">
        <f t="shared" si="662"/>
        <v/>
      </c>
      <c r="AA964" t="str">
        <f t="shared" si="663"/>
        <v/>
      </c>
      <c r="AB964" t="str">
        <f t="shared" si="664"/>
        <v/>
      </c>
      <c r="AC964" t="str">
        <f t="shared" si="665"/>
        <v/>
      </c>
      <c r="AD964" t="str">
        <f t="shared" si="666"/>
        <v/>
      </c>
      <c r="AE964" t="str">
        <f t="shared" si="667"/>
        <v/>
      </c>
      <c r="AF964" t="str">
        <f t="shared" si="668"/>
        <v/>
      </c>
      <c r="AG964" t="str">
        <f t="shared" si="669"/>
        <v/>
      </c>
      <c r="AH964" t="str">
        <f t="shared" si="670"/>
        <v/>
      </c>
      <c r="AI964" t="str">
        <f t="shared" si="671"/>
        <v/>
      </c>
      <c r="AJ964" t="str">
        <f t="shared" si="672"/>
        <v/>
      </c>
      <c r="AK964" t="str">
        <f t="shared" si="673"/>
        <v/>
      </c>
      <c r="AL964" t="str">
        <f t="shared" si="674"/>
        <v/>
      </c>
      <c r="AM964" t="str">
        <f t="shared" si="675"/>
        <v/>
      </c>
      <c r="AN964" t="str">
        <f t="shared" si="676"/>
        <v/>
      </c>
      <c r="AO964" t="str">
        <f t="shared" si="677"/>
        <v/>
      </c>
      <c r="AP964" t="str">
        <f t="shared" si="678"/>
        <v/>
      </c>
      <c r="AQ964" t="str">
        <f t="shared" si="679"/>
        <v/>
      </c>
      <c r="AR964" t="str">
        <f t="shared" si="680"/>
        <v/>
      </c>
      <c r="AS964" t="str">
        <f t="shared" si="681"/>
        <v/>
      </c>
      <c r="AT964" t="str">
        <f t="shared" si="682"/>
        <v/>
      </c>
      <c r="AU964" t="str">
        <f t="shared" si="683"/>
        <v/>
      </c>
      <c r="AV964" t="str">
        <f t="shared" si="684"/>
        <v/>
      </c>
      <c r="AW964" t="str">
        <f t="shared" si="685"/>
        <v/>
      </c>
      <c r="AX964" t="str">
        <f t="shared" si="686"/>
        <v/>
      </c>
      <c r="AY964" t="str">
        <f t="shared" si="687"/>
        <v/>
      </c>
      <c r="AZ964" t="str">
        <f>IF(OR($A964="",$A964&lt;&gt;Ficha!$C$4),"",COUNTIF($A$2:$A964,Ficha!$C$4))</f>
        <v/>
      </c>
    </row>
    <row r="965" spans="1:52">
      <c r="A965" s="7" t="str">
        <f>IF(INDEX(Banco!$A:$A,ROW())="","",INDEX(Banco!$A:$A,ROW()))</f>
        <v/>
      </c>
      <c r="B965" s="7" t="str">
        <f>IF(INDEX(Banco!$B:$B,ROW())="","",INDEX(Banco!$B:$B,ROW()))</f>
        <v/>
      </c>
      <c r="C965" s="7" t="str">
        <f>IF(INDEX(Banco!$C:$C,ROW())="","",INDEX(Banco!$C:$C,ROW()))</f>
        <v/>
      </c>
      <c r="D965" s="8" t="str">
        <f>IF(INDEX(Banco!$D:$D,ROW())="","",INDEX(Banco!$D:$D,ROW()))</f>
        <v/>
      </c>
      <c r="E965" s="8" t="str">
        <f>IF(INDEX(Banco!$E:$E,ROW())="","",INDEX(Banco!$E:$E,ROW()))</f>
        <v/>
      </c>
      <c r="F965" s="9" t="str">
        <f>IF(INDEX(Banco!$F:$F,ROW())="","",INDEX(Banco!$F:$F,ROW()))</f>
        <v/>
      </c>
      <c r="G965" s="9" t="str">
        <f>IF(INDEX(Banco!$G:$G,ROW())="","",INDEX(Banco!$G:$G,ROW()))</f>
        <v/>
      </c>
      <c r="H965" s="7" t="str">
        <f>IF(INDEX(Banco!$H:$H,ROW())="","",INDEX(Banco!$H:$H,ROW()))</f>
        <v/>
      </c>
      <c r="I965" t="str">
        <f t="shared" si="645"/>
        <v/>
      </c>
      <c r="J965" s="10" t="str">
        <f t="shared" si="646"/>
        <v/>
      </c>
      <c r="K965" s="11" t="str">
        <f t="shared" si="647"/>
        <v>—</v>
      </c>
      <c r="L965" t="str">
        <f t="shared" si="648"/>
        <v/>
      </c>
      <c r="M965" s="11" t="str">
        <f t="shared" si="649"/>
        <v>—</v>
      </c>
      <c r="N965" t="str">
        <f t="shared" si="650"/>
        <v/>
      </c>
      <c r="O965" s="11" t="str">
        <f t="shared" si="651"/>
        <v>—</v>
      </c>
      <c r="P965" t="str">
        <f t="shared" si="652"/>
        <v/>
      </c>
      <c r="Q965" s="11" t="str">
        <f t="shared" si="653"/>
        <v>—</v>
      </c>
      <c r="R965" t="str">
        <f t="shared" si="654"/>
        <v/>
      </c>
      <c r="S965" t="str">
        <f t="shared" si="655"/>
        <v/>
      </c>
      <c r="T965" t="str">
        <f t="shared" si="656"/>
        <v/>
      </c>
      <c r="U965" t="str">
        <f t="shared" si="657"/>
        <v/>
      </c>
      <c r="V965" t="str">
        <f t="shared" si="658"/>
        <v/>
      </c>
      <c r="W965" t="str">
        <f t="shared" si="659"/>
        <v/>
      </c>
      <c r="X965" t="str">
        <f t="shared" si="660"/>
        <v/>
      </c>
      <c r="Y965" t="str">
        <f t="shared" si="661"/>
        <v/>
      </c>
      <c r="Z965" t="str">
        <f t="shared" si="662"/>
        <v/>
      </c>
      <c r="AA965" t="str">
        <f t="shared" si="663"/>
        <v/>
      </c>
      <c r="AB965" t="str">
        <f t="shared" si="664"/>
        <v/>
      </c>
      <c r="AC965" t="str">
        <f t="shared" si="665"/>
        <v/>
      </c>
      <c r="AD965" t="str">
        <f t="shared" si="666"/>
        <v/>
      </c>
      <c r="AE965" t="str">
        <f t="shared" si="667"/>
        <v/>
      </c>
      <c r="AF965" t="str">
        <f t="shared" si="668"/>
        <v/>
      </c>
      <c r="AG965" t="str">
        <f t="shared" si="669"/>
        <v/>
      </c>
      <c r="AH965" t="str">
        <f t="shared" si="670"/>
        <v/>
      </c>
      <c r="AI965" t="str">
        <f t="shared" si="671"/>
        <v/>
      </c>
      <c r="AJ965" t="str">
        <f t="shared" si="672"/>
        <v/>
      </c>
      <c r="AK965" t="str">
        <f t="shared" si="673"/>
        <v/>
      </c>
      <c r="AL965" t="str">
        <f t="shared" si="674"/>
        <v/>
      </c>
      <c r="AM965" t="str">
        <f t="shared" si="675"/>
        <v/>
      </c>
      <c r="AN965" t="str">
        <f t="shared" si="676"/>
        <v/>
      </c>
      <c r="AO965" t="str">
        <f t="shared" si="677"/>
        <v/>
      </c>
      <c r="AP965" t="str">
        <f t="shared" si="678"/>
        <v/>
      </c>
      <c r="AQ965" t="str">
        <f t="shared" si="679"/>
        <v/>
      </c>
      <c r="AR965" t="str">
        <f t="shared" si="680"/>
        <v/>
      </c>
      <c r="AS965" t="str">
        <f t="shared" si="681"/>
        <v/>
      </c>
      <c r="AT965" t="str">
        <f t="shared" si="682"/>
        <v/>
      </c>
      <c r="AU965" t="str">
        <f t="shared" si="683"/>
        <v/>
      </c>
      <c r="AV965" t="str">
        <f t="shared" si="684"/>
        <v/>
      </c>
      <c r="AW965" t="str">
        <f t="shared" si="685"/>
        <v/>
      </c>
      <c r="AX965" t="str">
        <f t="shared" si="686"/>
        <v/>
      </c>
      <c r="AY965" t="str">
        <f t="shared" si="687"/>
        <v/>
      </c>
      <c r="AZ965" t="str">
        <f>IF(OR($A965="",$A965&lt;&gt;Ficha!$C$4),"",COUNTIF($A$2:$A965,Ficha!$C$4))</f>
        <v/>
      </c>
    </row>
    <row r="966" spans="1:52">
      <c r="A966" s="7" t="str">
        <f>IF(INDEX(Banco!$A:$A,ROW())="","",INDEX(Banco!$A:$A,ROW()))</f>
        <v/>
      </c>
      <c r="B966" s="7" t="str">
        <f>IF(INDEX(Banco!$B:$B,ROW())="","",INDEX(Banco!$B:$B,ROW()))</f>
        <v/>
      </c>
      <c r="C966" s="7" t="str">
        <f>IF(INDEX(Banco!$C:$C,ROW())="","",INDEX(Banco!$C:$C,ROW()))</f>
        <v/>
      </c>
      <c r="D966" s="8" t="str">
        <f>IF(INDEX(Banco!$D:$D,ROW())="","",INDEX(Banco!$D:$D,ROW()))</f>
        <v/>
      </c>
      <c r="E966" s="8" t="str">
        <f>IF(INDEX(Banco!$E:$E,ROW())="","",INDEX(Banco!$E:$E,ROW()))</f>
        <v/>
      </c>
      <c r="F966" s="9" t="str">
        <f>IF(INDEX(Banco!$F:$F,ROW())="","",INDEX(Banco!$F:$F,ROW()))</f>
        <v/>
      </c>
      <c r="G966" s="9" t="str">
        <f>IF(INDEX(Banco!$G:$G,ROW())="","",INDEX(Banco!$G:$G,ROW()))</f>
        <v/>
      </c>
      <c r="H966" s="7" t="str">
        <f>IF(INDEX(Banco!$H:$H,ROW())="","",INDEX(Banco!$H:$H,ROW()))</f>
        <v/>
      </c>
      <c r="I966" t="str">
        <f t="shared" si="645"/>
        <v/>
      </c>
      <c r="J966" s="10" t="str">
        <f t="shared" si="646"/>
        <v/>
      </c>
      <c r="K966" s="11" t="str">
        <f t="shared" si="647"/>
        <v>—</v>
      </c>
      <c r="L966" t="str">
        <f t="shared" si="648"/>
        <v/>
      </c>
      <c r="M966" s="11" t="str">
        <f t="shared" si="649"/>
        <v>—</v>
      </c>
      <c r="N966" t="str">
        <f t="shared" si="650"/>
        <v/>
      </c>
      <c r="O966" s="11" t="str">
        <f t="shared" si="651"/>
        <v>—</v>
      </c>
      <c r="P966" t="str">
        <f t="shared" si="652"/>
        <v/>
      </c>
      <c r="Q966" s="11" t="str">
        <f t="shared" si="653"/>
        <v>—</v>
      </c>
      <c r="R966" t="str">
        <f t="shared" si="654"/>
        <v/>
      </c>
      <c r="S966" t="str">
        <f t="shared" si="655"/>
        <v/>
      </c>
      <c r="T966" t="str">
        <f t="shared" si="656"/>
        <v/>
      </c>
      <c r="U966" t="str">
        <f t="shared" si="657"/>
        <v/>
      </c>
      <c r="V966" t="str">
        <f t="shared" si="658"/>
        <v/>
      </c>
      <c r="W966" t="str">
        <f t="shared" si="659"/>
        <v/>
      </c>
      <c r="X966" t="str">
        <f t="shared" si="660"/>
        <v/>
      </c>
      <c r="Y966" t="str">
        <f t="shared" si="661"/>
        <v/>
      </c>
      <c r="Z966" t="str">
        <f t="shared" si="662"/>
        <v/>
      </c>
      <c r="AA966" t="str">
        <f t="shared" si="663"/>
        <v/>
      </c>
      <c r="AB966" t="str">
        <f t="shared" si="664"/>
        <v/>
      </c>
      <c r="AC966" t="str">
        <f t="shared" si="665"/>
        <v/>
      </c>
      <c r="AD966" t="str">
        <f t="shared" si="666"/>
        <v/>
      </c>
      <c r="AE966" t="str">
        <f t="shared" si="667"/>
        <v/>
      </c>
      <c r="AF966" t="str">
        <f t="shared" si="668"/>
        <v/>
      </c>
      <c r="AG966" t="str">
        <f t="shared" si="669"/>
        <v/>
      </c>
      <c r="AH966" t="str">
        <f t="shared" si="670"/>
        <v/>
      </c>
      <c r="AI966" t="str">
        <f t="shared" si="671"/>
        <v/>
      </c>
      <c r="AJ966" t="str">
        <f t="shared" si="672"/>
        <v/>
      </c>
      <c r="AK966" t="str">
        <f t="shared" si="673"/>
        <v/>
      </c>
      <c r="AL966" t="str">
        <f t="shared" si="674"/>
        <v/>
      </c>
      <c r="AM966" t="str">
        <f t="shared" si="675"/>
        <v/>
      </c>
      <c r="AN966" t="str">
        <f t="shared" si="676"/>
        <v/>
      </c>
      <c r="AO966" t="str">
        <f t="shared" si="677"/>
        <v/>
      </c>
      <c r="AP966" t="str">
        <f t="shared" si="678"/>
        <v/>
      </c>
      <c r="AQ966" t="str">
        <f t="shared" si="679"/>
        <v/>
      </c>
      <c r="AR966" t="str">
        <f t="shared" si="680"/>
        <v/>
      </c>
      <c r="AS966" t="str">
        <f t="shared" si="681"/>
        <v/>
      </c>
      <c r="AT966" t="str">
        <f t="shared" si="682"/>
        <v/>
      </c>
      <c r="AU966" t="str">
        <f t="shared" si="683"/>
        <v/>
      </c>
      <c r="AV966" t="str">
        <f t="shared" si="684"/>
        <v/>
      </c>
      <c r="AW966" t="str">
        <f t="shared" si="685"/>
        <v/>
      </c>
      <c r="AX966" t="str">
        <f t="shared" si="686"/>
        <v/>
      </c>
      <c r="AY966" t="str">
        <f t="shared" si="687"/>
        <v/>
      </c>
      <c r="AZ966" t="str">
        <f>IF(OR($A966="",$A966&lt;&gt;Ficha!$C$4),"",COUNTIF($A$2:$A966,Ficha!$C$4))</f>
        <v/>
      </c>
    </row>
    <row r="967" spans="1:52">
      <c r="A967" s="7" t="str">
        <f>IF(INDEX(Banco!$A:$A,ROW())="","",INDEX(Banco!$A:$A,ROW()))</f>
        <v/>
      </c>
      <c r="B967" s="7" t="str">
        <f>IF(INDEX(Banco!$B:$B,ROW())="","",INDEX(Banco!$B:$B,ROW()))</f>
        <v/>
      </c>
      <c r="C967" s="7" t="str">
        <f>IF(INDEX(Banco!$C:$C,ROW())="","",INDEX(Banco!$C:$C,ROW()))</f>
        <v/>
      </c>
      <c r="D967" s="8" t="str">
        <f>IF(INDEX(Banco!$D:$D,ROW())="","",INDEX(Banco!$D:$D,ROW()))</f>
        <v/>
      </c>
      <c r="E967" s="8" t="str">
        <f>IF(INDEX(Banco!$E:$E,ROW())="","",INDEX(Banco!$E:$E,ROW()))</f>
        <v/>
      </c>
      <c r="F967" s="9" t="str">
        <f>IF(INDEX(Banco!$F:$F,ROW())="","",INDEX(Banco!$F:$F,ROW()))</f>
        <v/>
      </c>
      <c r="G967" s="9" t="str">
        <f>IF(INDEX(Banco!$G:$G,ROW())="","",INDEX(Banco!$G:$G,ROW()))</f>
        <v/>
      </c>
      <c r="H967" s="7" t="str">
        <f>IF(INDEX(Banco!$H:$H,ROW())="","",INDEX(Banco!$H:$H,ROW()))</f>
        <v/>
      </c>
      <c r="I967" t="str">
        <f t="shared" si="645"/>
        <v/>
      </c>
      <c r="J967" s="10" t="str">
        <f t="shared" si="646"/>
        <v/>
      </c>
      <c r="K967" s="11" t="str">
        <f t="shared" si="647"/>
        <v>—</v>
      </c>
      <c r="L967" t="str">
        <f t="shared" si="648"/>
        <v/>
      </c>
      <c r="M967" s="11" t="str">
        <f t="shared" si="649"/>
        <v>—</v>
      </c>
      <c r="N967" t="str">
        <f t="shared" si="650"/>
        <v/>
      </c>
      <c r="O967" s="11" t="str">
        <f t="shared" si="651"/>
        <v>—</v>
      </c>
      <c r="P967" t="str">
        <f t="shared" si="652"/>
        <v/>
      </c>
      <c r="Q967" s="11" t="str">
        <f t="shared" si="653"/>
        <v>—</v>
      </c>
      <c r="R967" t="str">
        <f t="shared" si="654"/>
        <v/>
      </c>
      <c r="S967" t="str">
        <f t="shared" si="655"/>
        <v/>
      </c>
      <c r="T967" t="str">
        <f t="shared" si="656"/>
        <v/>
      </c>
      <c r="U967" t="str">
        <f t="shared" si="657"/>
        <v/>
      </c>
      <c r="V967" t="str">
        <f t="shared" si="658"/>
        <v/>
      </c>
      <c r="W967" t="str">
        <f t="shared" si="659"/>
        <v/>
      </c>
      <c r="X967" t="str">
        <f t="shared" si="660"/>
        <v/>
      </c>
      <c r="Y967" t="str">
        <f t="shared" si="661"/>
        <v/>
      </c>
      <c r="Z967" t="str">
        <f t="shared" si="662"/>
        <v/>
      </c>
      <c r="AA967" t="str">
        <f t="shared" si="663"/>
        <v/>
      </c>
      <c r="AB967" t="str">
        <f t="shared" si="664"/>
        <v/>
      </c>
      <c r="AC967" t="str">
        <f t="shared" si="665"/>
        <v/>
      </c>
      <c r="AD967" t="str">
        <f t="shared" si="666"/>
        <v/>
      </c>
      <c r="AE967" t="str">
        <f t="shared" si="667"/>
        <v/>
      </c>
      <c r="AF967" t="str">
        <f t="shared" si="668"/>
        <v/>
      </c>
      <c r="AG967" t="str">
        <f t="shared" si="669"/>
        <v/>
      </c>
      <c r="AH967" t="str">
        <f t="shared" si="670"/>
        <v/>
      </c>
      <c r="AI967" t="str">
        <f t="shared" si="671"/>
        <v/>
      </c>
      <c r="AJ967" t="str">
        <f t="shared" si="672"/>
        <v/>
      </c>
      <c r="AK967" t="str">
        <f t="shared" si="673"/>
        <v/>
      </c>
      <c r="AL967" t="str">
        <f t="shared" si="674"/>
        <v/>
      </c>
      <c r="AM967" t="str">
        <f t="shared" si="675"/>
        <v/>
      </c>
      <c r="AN967" t="str">
        <f t="shared" si="676"/>
        <v/>
      </c>
      <c r="AO967" t="str">
        <f t="shared" si="677"/>
        <v/>
      </c>
      <c r="AP967" t="str">
        <f t="shared" si="678"/>
        <v/>
      </c>
      <c r="AQ967" t="str">
        <f t="shared" si="679"/>
        <v/>
      </c>
      <c r="AR967" t="str">
        <f t="shared" si="680"/>
        <v/>
      </c>
      <c r="AS967" t="str">
        <f t="shared" si="681"/>
        <v/>
      </c>
      <c r="AT967" t="str">
        <f t="shared" si="682"/>
        <v/>
      </c>
      <c r="AU967" t="str">
        <f t="shared" si="683"/>
        <v/>
      </c>
      <c r="AV967" t="str">
        <f t="shared" si="684"/>
        <v/>
      </c>
      <c r="AW967" t="str">
        <f t="shared" si="685"/>
        <v/>
      </c>
      <c r="AX967" t="str">
        <f t="shared" si="686"/>
        <v/>
      </c>
      <c r="AY967" t="str">
        <f t="shared" si="687"/>
        <v/>
      </c>
      <c r="AZ967" t="str">
        <f>IF(OR($A967="",$A967&lt;&gt;Ficha!$C$4),"",COUNTIF($A$2:$A967,Ficha!$C$4))</f>
        <v/>
      </c>
    </row>
    <row r="968" spans="1:52">
      <c r="A968" s="7" t="str">
        <f>IF(INDEX(Banco!$A:$A,ROW())="","",INDEX(Banco!$A:$A,ROW()))</f>
        <v/>
      </c>
      <c r="B968" s="7" t="str">
        <f>IF(INDEX(Banco!$B:$B,ROW())="","",INDEX(Banco!$B:$B,ROW()))</f>
        <v/>
      </c>
      <c r="C968" s="7" t="str">
        <f>IF(INDEX(Banco!$C:$C,ROW())="","",INDEX(Banco!$C:$C,ROW()))</f>
        <v/>
      </c>
      <c r="D968" s="8" t="str">
        <f>IF(INDEX(Banco!$D:$D,ROW())="","",INDEX(Banco!$D:$D,ROW()))</f>
        <v/>
      </c>
      <c r="E968" s="8" t="str">
        <f>IF(INDEX(Banco!$E:$E,ROW())="","",INDEX(Banco!$E:$E,ROW()))</f>
        <v/>
      </c>
      <c r="F968" s="9" t="str">
        <f>IF(INDEX(Banco!$F:$F,ROW())="","",INDEX(Banco!$F:$F,ROW()))</f>
        <v/>
      </c>
      <c r="G968" s="9" t="str">
        <f>IF(INDEX(Banco!$G:$G,ROW())="","",INDEX(Banco!$G:$G,ROW()))</f>
        <v/>
      </c>
      <c r="H968" s="7" t="str">
        <f>IF(INDEX(Banco!$H:$H,ROW())="","",INDEX(Banco!$H:$H,ROW()))</f>
        <v/>
      </c>
      <c r="I968" t="str">
        <f t="shared" si="645"/>
        <v/>
      </c>
      <c r="J968" s="10" t="str">
        <f t="shared" si="646"/>
        <v/>
      </c>
      <c r="K968" s="11" t="str">
        <f t="shared" si="647"/>
        <v>—</v>
      </c>
      <c r="L968" t="str">
        <f t="shared" si="648"/>
        <v/>
      </c>
      <c r="M968" s="11" t="str">
        <f t="shared" si="649"/>
        <v>—</v>
      </c>
      <c r="N968" t="str">
        <f t="shared" si="650"/>
        <v/>
      </c>
      <c r="O968" s="11" t="str">
        <f t="shared" si="651"/>
        <v>—</v>
      </c>
      <c r="P968" t="str">
        <f t="shared" si="652"/>
        <v/>
      </c>
      <c r="Q968" s="11" t="str">
        <f t="shared" si="653"/>
        <v>—</v>
      </c>
      <c r="R968" t="str">
        <f t="shared" si="654"/>
        <v/>
      </c>
      <c r="S968" t="str">
        <f t="shared" si="655"/>
        <v/>
      </c>
      <c r="T968" t="str">
        <f t="shared" si="656"/>
        <v/>
      </c>
      <c r="U968" t="str">
        <f t="shared" si="657"/>
        <v/>
      </c>
      <c r="V968" t="str">
        <f t="shared" si="658"/>
        <v/>
      </c>
      <c r="W968" t="str">
        <f t="shared" si="659"/>
        <v/>
      </c>
      <c r="X968" t="str">
        <f t="shared" si="660"/>
        <v/>
      </c>
      <c r="Y968" t="str">
        <f t="shared" si="661"/>
        <v/>
      </c>
      <c r="Z968" t="str">
        <f t="shared" si="662"/>
        <v/>
      </c>
      <c r="AA968" t="str">
        <f t="shared" si="663"/>
        <v/>
      </c>
      <c r="AB968" t="str">
        <f t="shared" si="664"/>
        <v/>
      </c>
      <c r="AC968" t="str">
        <f t="shared" si="665"/>
        <v/>
      </c>
      <c r="AD968" t="str">
        <f t="shared" si="666"/>
        <v/>
      </c>
      <c r="AE968" t="str">
        <f t="shared" si="667"/>
        <v/>
      </c>
      <c r="AF968" t="str">
        <f t="shared" si="668"/>
        <v/>
      </c>
      <c r="AG968" t="str">
        <f t="shared" si="669"/>
        <v/>
      </c>
      <c r="AH968" t="str">
        <f t="shared" si="670"/>
        <v/>
      </c>
      <c r="AI968" t="str">
        <f t="shared" si="671"/>
        <v/>
      </c>
      <c r="AJ968" t="str">
        <f t="shared" si="672"/>
        <v/>
      </c>
      <c r="AK968" t="str">
        <f t="shared" si="673"/>
        <v/>
      </c>
      <c r="AL968" t="str">
        <f t="shared" si="674"/>
        <v/>
      </c>
      <c r="AM968" t="str">
        <f t="shared" si="675"/>
        <v/>
      </c>
      <c r="AN968" t="str">
        <f t="shared" si="676"/>
        <v/>
      </c>
      <c r="AO968" t="str">
        <f t="shared" si="677"/>
        <v/>
      </c>
      <c r="AP968" t="str">
        <f t="shared" si="678"/>
        <v/>
      </c>
      <c r="AQ968" t="str">
        <f t="shared" si="679"/>
        <v/>
      </c>
      <c r="AR968" t="str">
        <f t="shared" si="680"/>
        <v/>
      </c>
      <c r="AS968" t="str">
        <f t="shared" si="681"/>
        <v/>
      </c>
      <c r="AT968" t="str">
        <f t="shared" si="682"/>
        <v/>
      </c>
      <c r="AU968" t="str">
        <f t="shared" si="683"/>
        <v/>
      </c>
      <c r="AV968" t="str">
        <f t="shared" si="684"/>
        <v/>
      </c>
      <c r="AW968" t="str">
        <f t="shared" si="685"/>
        <v/>
      </c>
      <c r="AX968" t="str">
        <f t="shared" si="686"/>
        <v/>
      </c>
      <c r="AY968" t="str">
        <f t="shared" si="687"/>
        <v/>
      </c>
      <c r="AZ968" t="str">
        <f>IF(OR($A968="",$A968&lt;&gt;Ficha!$C$4),"",COUNTIF($A$2:$A968,Ficha!$C$4))</f>
        <v/>
      </c>
    </row>
    <row r="969" spans="1:52">
      <c r="A969" s="7" t="str">
        <f>IF(INDEX(Banco!$A:$A,ROW())="","",INDEX(Banco!$A:$A,ROW()))</f>
        <v/>
      </c>
      <c r="B969" s="7" t="str">
        <f>IF(INDEX(Banco!$B:$B,ROW())="","",INDEX(Banco!$B:$B,ROW()))</f>
        <v/>
      </c>
      <c r="C969" s="7" t="str">
        <f>IF(INDEX(Banco!$C:$C,ROW())="","",INDEX(Banco!$C:$C,ROW()))</f>
        <v/>
      </c>
      <c r="D969" s="8" t="str">
        <f>IF(INDEX(Banco!$D:$D,ROW())="","",INDEX(Banco!$D:$D,ROW()))</f>
        <v/>
      </c>
      <c r="E969" s="8" t="str">
        <f>IF(INDEX(Banco!$E:$E,ROW())="","",INDEX(Banco!$E:$E,ROW()))</f>
        <v/>
      </c>
      <c r="F969" s="9" t="str">
        <f>IF(INDEX(Banco!$F:$F,ROW())="","",INDEX(Banco!$F:$F,ROW()))</f>
        <v/>
      </c>
      <c r="G969" s="9" t="str">
        <f>IF(INDEX(Banco!$G:$G,ROW())="","",INDEX(Banco!$G:$G,ROW()))</f>
        <v/>
      </c>
      <c r="H969" s="7" t="str">
        <f>IF(INDEX(Banco!$H:$H,ROW())="","",INDEX(Banco!$H:$H,ROW()))</f>
        <v/>
      </c>
      <c r="I969" t="str">
        <f t="shared" si="645"/>
        <v/>
      </c>
      <c r="J969" s="10" t="str">
        <f t="shared" si="646"/>
        <v/>
      </c>
      <c r="K969" s="11" t="str">
        <f t="shared" si="647"/>
        <v>—</v>
      </c>
      <c r="L969" t="str">
        <f t="shared" si="648"/>
        <v/>
      </c>
      <c r="M969" s="11" t="str">
        <f t="shared" si="649"/>
        <v>—</v>
      </c>
      <c r="N969" t="str">
        <f t="shared" si="650"/>
        <v/>
      </c>
      <c r="O969" s="11" t="str">
        <f t="shared" si="651"/>
        <v>—</v>
      </c>
      <c r="P969" t="str">
        <f t="shared" si="652"/>
        <v/>
      </c>
      <c r="Q969" s="11" t="str">
        <f t="shared" si="653"/>
        <v>—</v>
      </c>
      <c r="R969" t="str">
        <f t="shared" si="654"/>
        <v/>
      </c>
      <c r="S969" t="str">
        <f t="shared" si="655"/>
        <v/>
      </c>
      <c r="T969" t="str">
        <f t="shared" si="656"/>
        <v/>
      </c>
      <c r="U969" t="str">
        <f t="shared" si="657"/>
        <v/>
      </c>
      <c r="V969" t="str">
        <f t="shared" si="658"/>
        <v/>
      </c>
      <c r="W969" t="str">
        <f t="shared" si="659"/>
        <v/>
      </c>
      <c r="X969" t="str">
        <f t="shared" si="660"/>
        <v/>
      </c>
      <c r="Y969" t="str">
        <f t="shared" si="661"/>
        <v/>
      </c>
      <c r="Z969" t="str">
        <f t="shared" si="662"/>
        <v/>
      </c>
      <c r="AA969" t="str">
        <f t="shared" si="663"/>
        <v/>
      </c>
      <c r="AB969" t="str">
        <f t="shared" si="664"/>
        <v/>
      </c>
      <c r="AC969" t="str">
        <f t="shared" si="665"/>
        <v/>
      </c>
      <c r="AD969" t="str">
        <f t="shared" si="666"/>
        <v/>
      </c>
      <c r="AE969" t="str">
        <f t="shared" si="667"/>
        <v/>
      </c>
      <c r="AF969" t="str">
        <f t="shared" si="668"/>
        <v/>
      </c>
      <c r="AG969" t="str">
        <f t="shared" si="669"/>
        <v/>
      </c>
      <c r="AH969" t="str">
        <f t="shared" si="670"/>
        <v/>
      </c>
      <c r="AI969" t="str">
        <f t="shared" si="671"/>
        <v/>
      </c>
      <c r="AJ969" t="str">
        <f t="shared" si="672"/>
        <v/>
      </c>
      <c r="AK969" t="str">
        <f t="shared" si="673"/>
        <v/>
      </c>
      <c r="AL969" t="str">
        <f t="shared" si="674"/>
        <v/>
      </c>
      <c r="AM969" t="str">
        <f t="shared" si="675"/>
        <v/>
      </c>
      <c r="AN969" t="str">
        <f t="shared" si="676"/>
        <v/>
      </c>
      <c r="AO969" t="str">
        <f t="shared" si="677"/>
        <v/>
      </c>
      <c r="AP969" t="str">
        <f t="shared" si="678"/>
        <v/>
      </c>
      <c r="AQ969" t="str">
        <f t="shared" si="679"/>
        <v/>
      </c>
      <c r="AR969" t="str">
        <f t="shared" si="680"/>
        <v/>
      </c>
      <c r="AS969" t="str">
        <f t="shared" si="681"/>
        <v/>
      </c>
      <c r="AT969" t="str">
        <f t="shared" si="682"/>
        <v/>
      </c>
      <c r="AU969" t="str">
        <f t="shared" si="683"/>
        <v/>
      </c>
      <c r="AV969" t="str">
        <f t="shared" si="684"/>
        <v/>
      </c>
      <c r="AW969" t="str">
        <f t="shared" si="685"/>
        <v/>
      </c>
      <c r="AX969" t="str">
        <f t="shared" si="686"/>
        <v/>
      </c>
      <c r="AY969" t="str">
        <f t="shared" si="687"/>
        <v/>
      </c>
      <c r="AZ969" t="str">
        <f>IF(OR($A969="",$A969&lt;&gt;Ficha!$C$4),"",COUNTIF($A$2:$A969,Ficha!$C$4))</f>
        <v/>
      </c>
    </row>
    <row r="970" spans="1:52">
      <c r="A970" s="7" t="str">
        <f>IF(INDEX(Banco!$A:$A,ROW())="","",INDEX(Banco!$A:$A,ROW()))</f>
        <v/>
      </c>
      <c r="B970" s="7" t="str">
        <f>IF(INDEX(Banco!$B:$B,ROW())="","",INDEX(Banco!$B:$B,ROW()))</f>
        <v/>
      </c>
      <c r="C970" s="7" t="str">
        <f>IF(INDEX(Banco!$C:$C,ROW())="","",INDEX(Banco!$C:$C,ROW()))</f>
        <v/>
      </c>
      <c r="D970" s="8" t="str">
        <f>IF(INDEX(Banco!$D:$D,ROW())="","",INDEX(Banco!$D:$D,ROW()))</f>
        <v/>
      </c>
      <c r="E970" s="8" t="str">
        <f>IF(INDEX(Banco!$E:$E,ROW())="","",INDEX(Banco!$E:$E,ROW()))</f>
        <v/>
      </c>
      <c r="F970" s="9" t="str">
        <f>IF(INDEX(Banco!$F:$F,ROW())="","",INDEX(Banco!$F:$F,ROW()))</f>
        <v/>
      </c>
      <c r="G970" s="9" t="str">
        <f>IF(INDEX(Banco!$G:$G,ROW())="","",INDEX(Banco!$G:$G,ROW()))</f>
        <v/>
      </c>
      <c r="H970" s="7" t="str">
        <f>IF(INDEX(Banco!$H:$H,ROW())="","",INDEX(Banco!$H:$H,ROW()))</f>
        <v/>
      </c>
      <c r="I970" t="str">
        <f t="shared" si="645"/>
        <v/>
      </c>
      <c r="J970" s="10" t="str">
        <f t="shared" si="646"/>
        <v/>
      </c>
      <c r="K970" s="11" t="str">
        <f t="shared" si="647"/>
        <v>—</v>
      </c>
      <c r="L970" t="str">
        <f t="shared" si="648"/>
        <v/>
      </c>
      <c r="M970" s="11" t="str">
        <f t="shared" si="649"/>
        <v>—</v>
      </c>
      <c r="N970" t="str">
        <f t="shared" si="650"/>
        <v/>
      </c>
      <c r="O970" s="11" t="str">
        <f t="shared" si="651"/>
        <v>—</v>
      </c>
      <c r="P970" t="str">
        <f t="shared" si="652"/>
        <v/>
      </c>
      <c r="Q970" s="11" t="str">
        <f t="shared" si="653"/>
        <v>—</v>
      </c>
      <c r="R970" t="str">
        <f t="shared" si="654"/>
        <v/>
      </c>
      <c r="S970" t="str">
        <f t="shared" si="655"/>
        <v/>
      </c>
      <c r="T970" t="str">
        <f t="shared" si="656"/>
        <v/>
      </c>
      <c r="U970" t="str">
        <f t="shared" si="657"/>
        <v/>
      </c>
      <c r="V970" t="str">
        <f t="shared" si="658"/>
        <v/>
      </c>
      <c r="W970" t="str">
        <f t="shared" si="659"/>
        <v/>
      </c>
      <c r="X970" t="str">
        <f t="shared" si="660"/>
        <v/>
      </c>
      <c r="Y970" t="str">
        <f t="shared" si="661"/>
        <v/>
      </c>
      <c r="Z970" t="str">
        <f t="shared" si="662"/>
        <v/>
      </c>
      <c r="AA970" t="str">
        <f t="shared" si="663"/>
        <v/>
      </c>
      <c r="AB970" t="str">
        <f t="shared" si="664"/>
        <v/>
      </c>
      <c r="AC970" t="str">
        <f t="shared" si="665"/>
        <v/>
      </c>
      <c r="AD970" t="str">
        <f t="shared" si="666"/>
        <v/>
      </c>
      <c r="AE970" t="str">
        <f t="shared" si="667"/>
        <v/>
      </c>
      <c r="AF970" t="str">
        <f t="shared" si="668"/>
        <v/>
      </c>
      <c r="AG970" t="str">
        <f t="shared" si="669"/>
        <v/>
      </c>
      <c r="AH970" t="str">
        <f t="shared" si="670"/>
        <v/>
      </c>
      <c r="AI970" t="str">
        <f t="shared" si="671"/>
        <v/>
      </c>
      <c r="AJ970" t="str">
        <f t="shared" si="672"/>
        <v/>
      </c>
      <c r="AK970" t="str">
        <f t="shared" si="673"/>
        <v/>
      </c>
      <c r="AL970" t="str">
        <f t="shared" si="674"/>
        <v/>
      </c>
      <c r="AM970" t="str">
        <f t="shared" si="675"/>
        <v/>
      </c>
      <c r="AN970" t="str">
        <f t="shared" si="676"/>
        <v/>
      </c>
      <c r="AO970" t="str">
        <f t="shared" si="677"/>
        <v/>
      </c>
      <c r="AP970" t="str">
        <f t="shared" si="678"/>
        <v/>
      </c>
      <c r="AQ970" t="str">
        <f t="shared" si="679"/>
        <v/>
      </c>
      <c r="AR970" t="str">
        <f t="shared" si="680"/>
        <v/>
      </c>
      <c r="AS970" t="str">
        <f t="shared" si="681"/>
        <v/>
      </c>
      <c r="AT970" t="str">
        <f t="shared" si="682"/>
        <v/>
      </c>
      <c r="AU970" t="str">
        <f t="shared" si="683"/>
        <v/>
      </c>
      <c r="AV970" t="str">
        <f t="shared" si="684"/>
        <v/>
      </c>
      <c r="AW970" t="str">
        <f t="shared" si="685"/>
        <v/>
      </c>
      <c r="AX970" t="str">
        <f t="shared" si="686"/>
        <v/>
      </c>
      <c r="AY970" t="str">
        <f t="shared" si="687"/>
        <v/>
      </c>
      <c r="AZ970" t="str">
        <f>IF(OR($A970="",$A970&lt;&gt;Ficha!$C$4),"",COUNTIF($A$2:$A970,Ficha!$C$4))</f>
        <v/>
      </c>
    </row>
    <row r="971" spans="1:52">
      <c r="A971" s="7" t="str">
        <f>IF(INDEX(Banco!$A:$A,ROW())="","",INDEX(Banco!$A:$A,ROW()))</f>
        <v/>
      </c>
      <c r="B971" s="7" t="str">
        <f>IF(INDEX(Banco!$B:$B,ROW())="","",INDEX(Banco!$B:$B,ROW()))</f>
        <v/>
      </c>
      <c r="C971" s="7" t="str">
        <f>IF(INDEX(Banco!$C:$C,ROW())="","",INDEX(Banco!$C:$C,ROW()))</f>
        <v/>
      </c>
      <c r="D971" s="8" t="str">
        <f>IF(INDEX(Banco!$D:$D,ROW())="","",INDEX(Banco!$D:$D,ROW()))</f>
        <v/>
      </c>
      <c r="E971" s="8" t="str">
        <f>IF(INDEX(Banco!$E:$E,ROW())="","",INDEX(Banco!$E:$E,ROW()))</f>
        <v/>
      </c>
      <c r="F971" s="9" t="str">
        <f>IF(INDEX(Banco!$F:$F,ROW())="","",INDEX(Banco!$F:$F,ROW()))</f>
        <v/>
      </c>
      <c r="G971" s="9" t="str">
        <f>IF(INDEX(Banco!$G:$G,ROW())="","",INDEX(Banco!$G:$G,ROW()))</f>
        <v/>
      </c>
      <c r="H971" s="7" t="str">
        <f>IF(INDEX(Banco!$H:$H,ROW())="","",INDEX(Banco!$H:$H,ROW()))</f>
        <v/>
      </c>
      <c r="I971" t="str">
        <f t="shared" si="645"/>
        <v/>
      </c>
      <c r="J971" s="10" t="str">
        <f t="shared" si="646"/>
        <v/>
      </c>
      <c r="K971" s="11" t="str">
        <f t="shared" si="647"/>
        <v>—</v>
      </c>
      <c r="L971" t="str">
        <f t="shared" si="648"/>
        <v/>
      </c>
      <c r="M971" s="11" t="str">
        <f t="shared" si="649"/>
        <v>—</v>
      </c>
      <c r="N971" t="str">
        <f t="shared" si="650"/>
        <v/>
      </c>
      <c r="O971" s="11" t="str">
        <f t="shared" si="651"/>
        <v>—</v>
      </c>
      <c r="P971" t="str">
        <f t="shared" si="652"/>
        <v/>
      </c>
      <c r="Q971" s="11" t="str">
        <f t="shared" si="653"/>
        <v>—</v>
      </c>
      <c r="R971" t="str">
        <f t="shared" si="654"/>
        <v/>
      </c>
      <c r="S971" t="str">
        <f t="shared" si="655"/>
        <v/>
      </c>
      <c r="T971" t="str">
        <f t="shared" si="656"/>
        <v/>
      </c>
      <c r="U971" t="str">
        <f t="shared" si="657"/>
        <v/>
      </c>
      <c r="V971" t="str">
        <f t="shared" si="658"/>
        <v/>
      </c>
      <c r="W971" t="str">
        <f t="shared" si="659"/>
        <v/>
      </c>
      <c r="X971" t="str">
        <f t="shared" si="660"/>
        <v/>
      </c>
      <c r="Y971" t="str">
        <f t="shared" si="661"/>
        <v/>
      </c>
      <c r="Z971" t="str">
        <f t="shared" si="662"/>
        <v/>
      </c>
      <c r="AA971" t="str">
        <f t="shared" si="663"/>
        <v/>
      </c>
      <c r="AB971" t="str">
        <f t="shared" si="664"/>
        <v/>
      </c>
      <c r="AC971" t="str">
        <f t="shared" si="665"/>
        <v/>
      </c>
      <c r="AD971" t="str">
        <f t="shared" si="666"/>
        <v/>
      </c>
      <c r="AE971" t="str">
        <f t="shared" si="667"/>
        <v/>
      </c>
      <c r="AF971" t="str">
        <f t="shared" si="668"/>
        <v/>
      </c>
      <c r="AG971" t="str">
        <f t="shared" si="669"/>
        <v/>
      </c>
      <c r="AH971" t="str">
        <f t="shared" si="670"/>
        <v/>
      </c>
      <c r="AI971" t="str">
        <f t="shared" si="671"/>
        <v/>
      </c>
      <c r="AJ971" t="str">
        <f t="shared" si="672"/>
        <v/>
      </c>
      <c r="AK971" t="str">
        <f t="shared" si="673"/>
        <v/>
      </c>
      <c r="AL971" t="str">
        <f t="shared" si="674"/>
        <v/>
      </c>
      <c r="AM971" t="str">
        <f t="shared" si="675"/>
        <v/>
      </c>
      <c r="AN971" t="str">
        <f t="shared" si="676"/>
        <v/>
      </c>
      <c r="AO971" t="str">
        <f t="shared" si="677"/>
        <v/>
      </c>
      <c r="AP971" t="str">
        <f t="shared" si="678"/>
        <v/>
      </c>
      <c r="AQ971" t="str">
        <f t="shared" si="679"/>
        <v/>
      </c>
      <c r="AR971" t="str">
        <f t="shared" si="680"/>
        <v/>
      </c>
      <c r="AS971" t="str">
        <f t="shared" si="681"/>
        <v/>
      </c>
      <c r="AT971" t="str">
        <f t="shared" si="682"/>
        <v/>
      </c>
      <c r="AU971" t="str">
        <f t="shared" si="683"/>
        <v/>
      </c>
      <c r="AV971" t="str">
        <f t="shared" si="684"/>
        <v/>
      </c>
      <c r="AW971" t="str">
        <f t="shared" si="685"/>
        <v/>
      </c>
      <c r="AX971" t="str">
        <f t="shared" si="686"/>
        <v/>
      </c>
      <c r="AY971" t="str">
        <f t="shared" si="687"/>
        <v/>
      </c>
      <c r="AZ971" t="str">
        <f>IF(OR($A971="",$A971&lt;&gt;Ficha!$C$4),"",COUNTIF($A$2:$A971,Ficha!$C$4))</f>
        <v/>
      </c>
    </row>
    <row r="972" spans="1:52">
      <c r="A972" s="7" t="str">
        <f>IF(INDEX(Banco!$A:$A,ROW())="","",INDEX(Banco!$A:$A,ROW()))</f>
        <v/>
      </c>
      <c r="B972" s="7" t="str">
        <f>IF(INDEX(Banco!$B:$B,ROW())="","",INDEX(Banco!$B:$B,ROW()))</f>
        <v/>
      </c>
      <c r="C972" s="7" t="str">
        <f>IF(INDEX(Banco!$C:$C,ROW())="","",INDEX(Banco!$C:$C,ROW()))</f>
        <v/>
      </c>
      <c r="D972" s="8" t="str">
        <f>IF(INDEX(Banco!$D:$D,ROW())="","",INDEX(Banco!$D:$D,ROW()))</f>
        <v/>
      </c>
      <c r="E972" s="8" t="str">
        <f>IF(INDEX(Banco!$E:$E,ROW())="","",INDEX(Banco!$E:$E,ROW()))</f>
        <v/>
      </c>
      <c r="F972" s="9" t="str">
        <f>IF(INDEX(Banco!$F:$F,ROW())="","",INDEX(Banco!$F:$F,ROW()))</f>
        <v/>
      </c>
      <c r="G972" s="9" t="str">
        <f>IF(INDEX(Banco!$G:$G,ROW())="","",INDEX(Banco!$G:$G,ROW()))</f>
        <v/>
      </c>
      <c r="H972" s="7" t="str">
        <f>IF(INDEX(Banco!$H:$H,ROW())="","",INDEX(Banco!$H:$H,ROW()))</f>
        <v/>
      </c>
      <c r="I972" t="str">
        <f t="shared" si="645"/>
        <v/>
      </c>
      <c r="J972" s="10" t="str">
        <f t="shared" si="646"/>
        <v/>
      </c>
      <c r="K972" s="11" t="str">
        <f t="shared" si="647"/>
        <v>—</v>
      </c>
      <c r="L972" t="str">
        <f t="shared" si="648"/>
        <v/>
      </c>
      <c r="M972" s="11" t="str">
        <f t="shared" si="649"/>
        <v>—</v>
      </c>
      <c r="N972" t="str">
        <f t="shared" si="650"/>
        <v/>
      </c>
      <c r="O972" s="11" t="str">
        <f t="shared" si="651"/>
        <v>—</v>
      </c>
      <c r="P972" t="str">
        <f t="shared" si="652"/>
        <v/>
      </c>
      <c r="Q972" s="11" t="str">
        <f t="shared" si="653"/>
        <v>—</v>
      </c>
      <c r="R972" t="str">
        <f t="shared" si="654"/>
        <v/>
      </c>
      <c r="S972" t="str">
        <f t="shared" si="655"/>
        <v/>
      </c>
      <c r="T972" t="str">
        <f t="shared" si="656"/>
        <v/>
      </c>
      <c r="U972" t="str">
        <f t="shared" si="657"/>
        <v/>
      </c>
      <c r="V972" t="str">
        <f t="shared" si="658"/>
        <v/>
      </c>
      <c r="W972" t="str">
        <f t="shared" si="659"/>
        <v/>
      </c>
      <c r="X972" t="str">
        <f t="shared" si="660"/>
        <v/>
      </c>
      <c r="Y972" t="str">
        <f t="shared" si="661"/>
        <v/>
      </c>
      <c r="Z972" t="str">
        <f t="shared" si="662"/>
        <v/>
      </c>
      <c r="AA972" t="str">
        <f t="shared" si="663"/>
        <v/>
      </c>
      <c r="AB972" t="str">
        <f t="shared" si="664"/>
        <v/>
      </c>
      <c r="AC972" t="str">
        <f t="shared" si="665"/>
        <v/>
      </c>
      <c r="AD972" t="str">
        <f t="shared" si="666"/>
        <v/>
      </c>
      <c r="AE972" t="str">
        <f t="shared" si="667"/>
        <v/>
      </c>
      <c r="AF972" t="str">
        <f t="shared" si="668"/>
        <v/>
      </c>
      <c r="AG972" t="str">
        <f t="shared" si="669"/>
        <v/>
      </c>
      <c r="AH972" t="str">
        <f t="shared" si="670"/>
        <v/>
      </c>
      <c r="AI972" t="str">
        <f t="shared" si="671"/>
        <v/>
      </c>
      <c r="AJ972" t="str">
        <f t="shared" si="672"/>
        <v/>
      </c>
      <c r="AK972" t="str">
        <f t="shared" si="673"/>
        <v/>
      </c>
      <c r="AL972" t="str">
        <f t="shared" si="674"/>
        <v/>
      </c>
      <c r="AM972" t="str">
        <f t="shared" si="675"/>
        <v/>
      </c>
      <c r="AN972" t="str">
        <f t="shared" si="676"/>
        <v/>
      </c>
      <c r="AO972" t="str">
        <f t="shared" si="677"/>
        <v/>
      </c>
      <c r="AP972" t="str">
        <f t="shared" si="678"/>
        <v/>
      </c>
      <c r="AQ972" t="str">
        <f t="shared" si="679"/>
        <v/>
      </c>
      <c r="AR972" t="str">
        <f t="shared" si="680"/>
        <v/>
      </c>
      <c r="AS972" t="str">
        <f t="shared" si="681"/>
        <v/>
      </c>
      <c r="AT972" t="str">
        <f t="shared" si="682"/>
        <v/>
      </c>
      <c r="AU972" t="str">
        <f t="shared" si="683"/>
        <v/>
      </c>
      <c r="AV972" t="str">
        <f t="shared" si="684"/>
        <v/>
      </c>
      <c r="AW972" t="str">
        <f t="shared" si="685"/>
        <v/>
      </c>
      <c r="AX972" t="str">
        <f t="shared" si="686"/>
        <v/>
      </c>
      <c r="AY972" t="str">
        <f t="shared" si="687"/>
        <v/>
      </c>
      <c r="AZ972" t="str">
        <f>IF(OR($A972="",$A972&lt;&gt;Ficha!$C$4),"",COUNTIF($A$2:$A972,Ficha!$C$4))</f>
        <v/>
      </c>
    </row>
    <row r="973" spans="1:52">
      <c r="A973" s="7" t="str">
        <f>IF(INDEX(Banco!$A:$A,ROW())="","",INDEX(Banco!$A:$A,ROW()))</f>
        <v/>
      </c>
      <c r="B973" s="7" t="str">
        <f>IF(INDEX(Banco!$B:$B,ROW())="","",INDEX(Banco!$B:$B,ROW()))</f>
        <v/>
      </c>
      <c r="C973" s="7" t="str">
        <f>IF(INDEX(Banco!$C:$C,ROW())="","",INDEX(Banco!$C:$C,ROW()))</f>
        <v/>
      </c>
      <c r="D973" s="8" t="str">
        <f>IF(INDEX(Banco!$D:$D,ROW())="","",INDEX(Banco!$D:$D,ROW()))</f>
        <v/>
      </c>
      <c r="E973" s="8" t="str">
        <f>IF(INDEX(Banco!$E:$E,ROW())="","",INDEX(Banco!$E:$E,ROW()))</f>
        <v/>
      </c>
      <c r="F973" s="9" t="str">
        <f>IF(INDEX(Banco!$F:$F,ROW())="","",INDEX(Banco!$F:$F,ROW()))</f>
        <v/>
      </c>
      <c r="G973" s="9" t="str">
        <f>IF(INDEX(Banco!$G:$G,ROW())="","",INDEX(Banco!$G:$G,ROW()))</f>
        <v/>
      </c>
      <c r="H973" s="7" t="str">
        <f>IF(INDEX(Banco!$H:$H,ROW())="","",INDEX(Banco!$H:$H,ROW()))</f>
        <v/>
      </c>
      <c r="I973" t="str">
        <f t="shared" si="645"/>
        <v/>
      </c>
      <c r="J973" s="10" t="str">
        <f t="shared" si="646"/>
        <v/>
      </c>
      <c r="K973" s="11" t="str">
        <f t="shared" si="647"/>
        <v>—</v>
      </c>
      <c r="L973" t="str">
        <f t="shared" si="648"/>
        <v/>
      </c>
      <c r="M973" s="11" t="str">
        <f t="shared" si="649"/>
        <v>—</v>
      </c>
      <c r="N973" t="str">
        <f t="shared" si="650"/>
        <v/>
      </c>
      <c r="O973" s="11" t="str">
        <f t="shared" si="651"/>
        <v>—</v>
      </c>
      <c r="P973" t="str">
        <f t="shared" si="652"/>
        <v/>
      </c>
      <c r="Q973" s="11" t="str">
        <f t="shared" si="653"/>
        <v>—</v>
      </c>
      <c r="R973" t="str">
        <f t="shared" si="654"/>
        <v/>
      </c>
      <c r="S973" t="str">
        <f t="shared" si="655"/>
        <v/>
      </c>
      <c r="T973" t="str">
        <f t="shared" si="656"/>
        <v/>
      </c>
      <c r="U973" t="str">
        <f t="shared" si="657"/>
        <v/>
      </c>
      <c r="V973" t="str">
        <f t="shared" si="658"/>
        <v/>
      </c>
      <c r="W973" t="str">
        <f t="shared" si="659"/>
        <v/>
      </c>
      <c r="X973" t="str">
        <f t="shared" si="660"/>
        <v/>
      </c>
      <c r="Y973" t="str">
        <f t="shared" si="661"/>
        <v/>
      </c>
      <c r="Z973" t="str">
        <f t="shared" si="662"/>
        <v/>
      </c>
      <c r="AA973" t="str">
        <f t="shared" si="663"/>
        <v/>
      </c>
      <c r="AB973" t="str">
        <f t="shared" si="664"/>
        <v/>
      </c>
      <c r="AC973" t="str">
        <f t="shared" si="665"/>
        <v/>
      </c>
      <c r="AD973" t="str">
        <f t="shared" si="666"/>
        <v/>
      </c>
      <c r="AE973" t="str">
        <f t="shared" si="667"/>
        <v/>
      </c>
      <c r="AF973" t="str">
        <f t="shared" si="668"/>
        <v/>
      </c>
      <c r="AG973" t="str">
        <f t="shared" si="669"/>
        <v/>
      </c>
      <c r="AH973" t="str">
        <f t="shared" si="670"/>
        <v/>
      </c>
      <c r="AI973" t="str">
        <f t="shared" si="671"/>
        <v/>
      </c>
      <c r="AJ973" t="str">
        <f t="shared" si="672"/>
        <v/>
      </c>
      <c r="AK973" t="str">
        <f t="shared" si="673"/>
        <v/>
      </c>
      <c r="AL973" t="str">
        <f t="shared" si="674"/>
        <v/>
      </c>
      <c r="AM973" t="str">
        <f t="shared" si="675"/>
        <v/>
      </c>
      <c r="AN973" t="str">
        <f t="shared" si="676"/>
        <v/>
      </c>
      <c r="AO973" t="str">
        <f t="shared" si="677"/>
        <v/>
      </c>
      <c r="AP973" t="str">
        <f t="shared" si="678"/>
        <v/>
      </c>
      <c r="AQ973" t="str">
        <f t="shared" si="679"/>
        <v/>
      </c>
      <c r="AR973" t="str">
        <f t="shared" si="680"/>
        <v/>
      </c>
      <c r="AS973" t="str">
        <f t="shared" si="681"/>
        <v/>
      </c>
      <c r="AT973" t="str">
        <f t="shared" si="682"/>
        <v/>
      </c>
      <c r="AU973" t="str">
        <f t="shared" si="683"/>
        <v/>
      </c>
      <c r="AV973" t="str">
        <f t="shared" si="684"/>
        <v/>
      </c>
      <c r="AW973" t="str">
        <f t="shared" si="685"/>
        <v/>
      </c>
      <c r="AX973" t="str">
        <f t="shared" si="686"/>
        <v/>
      </c>
      <c r="AY973" t="str">
        <f t="shared" si="687"/>
        <v/>
      </c>
      <c r="AZ973" t="str">
        <f>IF(OR($A973="",$A973&lt;&gt;Ficha!$C$4),"",COUNTIF($A$2:$A973,Ficha!$C$4))</f>
        <v/>
      </c>
    </row>
    <row r="974" spans="1:52">
      <c r="A974" s="7" t="str">
        <f>IF(INDEX(Banco!$A:$A,ROW())="","",INDEX(Banco!$A:$A,ROW()))</f>
        <v/>
      </c>
      <c r="B974" s="7" t="str">
        <f>IF(INDEX(Banco!$B:$B,ROW())="","",INDEX(Banco!$B:$B,ROW()))</f>
        <v/>
      </c>
      <c r="C974" s="7" t="str">
        <f>IF(INDEX(Banco!$C:$C,ROW())="","",INDEX(Banco!$C:$C,ROW()))</f>
        <v/>
      </c>
      <c r="D974" s="8" t="str">
        <f>IF(INDEX(Banco!$D:$D,ROW())="","",INDEX(Banco!$D:$D,ROW()))</f>
        <v/>
      </c>
      <c r="E974" s="8" t="str">
        <f>IF(INDEX(Banco!$E:$E,ROW())="","",INDEX(Banco!$E:$E,ROW()))</f>
        <v/>
      </c>
      <c r="F974" s="9" t="str">
        <f>IF(INDEX(Banco!$F:$F,ROW())="","",INDEX(Banco!$F:$F,ROW()))</f>
        <v/>
      </c>
      <c r="G974" s="9" t="str">
        <f>IF(INDEX(Banco!$G:$G,ROW())="","",INDEX(Banco!$G:$G,ROW()))</f>
        <v/>
      </c>
      <c r="H974" s="7" t="str">
        <f>IF(INDEX(Banco!$H:$H,ROW())="","",INDEX(Banco!$H:$H,ROW()))</f>
        <v/>
      </c>
      <c r="I974" t="str">
        <f t="shared" si="645"/>
        <v/>
      </c>
      <c r="J974" s="10" t="str">
        <f t="shared" si="646"/>
        <v/>
      </c>
      <c r="K974" s="11" t="str">
        <f t="shared" si="647"/>
        <v>—</v>
      </c>
      <c r="L974" t="str">
        <f t="shared" si="648"/>
        <v/>
      </c>
      <c r="M974" s="11" t="str">
        <f t="shared" si="649"/>
        <v>—</v>
      </c>
      <c r="N974" t="str">
        <f t="shared" si="650"/>
        <v/>
      </c>
      <c r="O974" s="11" t="str">
        <f t="shared" si="651"/>
        <v>—</v>
      </c>
      <c r="P974" t="str">
        <f t="shared" si="652"/>
        <v/>
      </c>
      <c r="Q974" s="11" t="str">
        <f t="shared" si="653"/>
        <v>—</v>
      </c>
      <c r="R974" t="str">
        <f t="shared" si="654"/>
        <v/>
      </c>
      <c r="S974" t="str">
        <f t="shared" si="655"/>
        <v/>
      </c>
      <c r="T974" t="str">
        <f t="shared" si="656"/>
        <v/>
      </c>
      <c r="U974" t="str">
        <f t="shared" si="657"/>
        <v/>
      </c>
      <c r="V974" t="str">
        <f t="shared" si="658"/>
        <v/>
      </c>
      <c r="W974" t="str">
        <f t="shared" si="659"/>
        <v/>
      </c>
      <c r="X974" t="str">
        <f t="shared" si="660"/>
        <v/>
      </c>
      <c r="Y974" t="str">
        <f t="shared" si="661"/>
        <v/>
      </c>
      <c r="Z974" t="str">
        <f t="shared" si="662"/>
        <v/>
      </c>
      <c r="AA974" t="str">
        <f t="shared" si="663"/>
        <v/>
      </c>
      <c r="AB974" t="str">
        <f t="shared" si="664"/>
        <v/>
      </c>
      <c r="AC974" t="str">
        <f t="shared" si="665"/>
        <v/>
      </c>
      <c r="AD974" t="str">
        <f t="shared" si="666"/>
        <v/>
      </c>
      <c r="AE974" t="str">
        <f t="shared" si="667"/>
        <v/>
      </c>
      <c r="AF974" t="str">
        <f t="shared" si="668"/>
        <v/>
      </c>
      <c r="AG974" t="str">
        <f t="shared" si="669"/>
        <v/>
      </c>
      <c r="AH974" t="str">
        <f t="shared" si="670"/>
        <v/>
      </c>
      <c r="AI974" t="str">
        <f t="shared" si="671"/>
        <v/>
      </c>
      <c r="AJ974" t="str">
        <f t="shared" si="672"/>
        <v/>
      </c>
      <c r="AK974" t="str">
        <f t="shared" si="673"/>
        <v/>
      </c>
      <c r="AL974" t="str">
        <f t="shared" si="674"/>
        <v/>
      </c>
      <c r="AM974" t="str">
        <f t="shared" si="675"/>
        <v/>
      </c>
      <c r="AN974" t="str">
        <f t="shared" si="676"/>
        <v/>
      </c>
      <c r="AO974" t="str">
        <f t="shared" si="677"/>
        <v/>
      </c>
      <c r="AP974" t="str">
        <f t="shared" si="678"/>
        <v/>
      </c>
      <c r="AQ974" t="str">
        <f t="shared" si="679"/>
        <v/>
      </c>
      <c r="AR974" t="str">
        <f t="shared" si="680"/>
        <v/>
      </c>
      <c r="AS974" t="str">
        <f t="shared" si="681"/>
        <v/>
      </c>
      <c r="AT974" t="str">
        <f t="shared" si="682"/>
        <v/>
      </c>
      <c r="AU974" t="str">
        <f t="shared" si="683"/>
        <v/>
      </c>
      <c r="AV974" t="str">
        <f t="shared" si="684"/>
        <v/>
      </c>
      <c r="AW974" t="str">
        <f t="shared" si="685"/>
        <v/>
      </c>
      <c r="AX974" t="str">
        <f t="shared" si="686"/>
        <v/>
      </c>
      <c r="AY974" t="str">
        <f t="shared" si="687"/>
        <v/>
      </c>
      <c r="AZ974" t="str">
        <f>IF(OR($A974="",$A974&lt;&gt;Ficha!$C$4),"",COUNTIF($A$2:$A974,Ficha!$C$4))</f>
        <v/>
      </c>
    </row>
    <row r="975" spans="1:52">
      <c r="A975" s="7" t="str">
        <f>IF(INDEX(Banco!$A:$A,ROW())="","",INDEX(Banco!$A:$A,ROW()))</f>
        <v/>
      </c>
      <c r="B975" s="7" t="str">
        <f>IF(INDEX(Banco!$B:$B,ROW())="","",INDEX(Banco!$B:$B,ROW()))</f>
        <v/>
      </c>
      <c r="C975" s="7" t="str">
        <f>IF(INDEX(Banco!$C:$C,ROW())="","",INDEX(Banco!$C:$C,ROW()))</f>
        <v/>
      </c>
      <c r="D975" s="8" t="str">
        <f>IF(INDEX(Banco!$D:$D,ROW())="","",INDEX(Banco!$D:$D,ROW()))</f>
        <v/>
      </c>
      <c r="E975" s="8" t="str">
        <f>IF(INDEX(Banco!$E:$E,ROW())="","",INDEX(Banco!$E:$E,ROW()))</f>
        <v/>
      </c>
      <c r="F975" s="9" t="str">
        <f>IF(INDEX(Banco!$F:$F,ROW())="","",INDEX(Banco!$F:$F,ROW()))</f>
        <v/>
      </c>
      <c r="G975" s="9" t="str">
        <f>IF(INDEX(Banco!$G:$G,ROW())="","",INDEX(Banco!$G:$G,ROW()))</f>
        <v/>
      </c>
      <c r="H975" s="7" t="str">
        <f>IF(INDEX(Banco!$H:$H,ROW())="","",INDEX(Banco!$H:$H,ROW()))</f>
        <v/>
      </c>
      <c r="I975" t="str">
        <f t="shared" si="645"/>
        <v/>
      </c>
      <c r="J975" s="10" t="str">
        <f t="shared" si="646"/>
        <v/>
      </c>
      <c r="K975" s="11" t="str">
        <f t="shared" si="647"/>
        <v>—</v>
      </c>
      <c r="L975" t="str">
        <f t="shared" si="648"/>
        <v/>
      </c>
      <c r="M975" s="11" t="str">
        <f t="shared" si="649"/>
        <v>—</v>
      </c>
      <c r="N975" t="str">
        <f t="shared" si="650"/>
        <v/>
      </c>
      <c r="O975" s="11" t="str">
        <f t="shared" si="651"/>
        <v>—</v>
      </c>
      <c r="P975" t="str">
        <f t="shared" si="652"/>
        <v/>
      </c>
      <c r="Q975" s="11" t="str">
        <f t="shared" si="653"/>
        <v>—</v>
      </c>
      <c r="R975" t="str">
        <f t="shared" si="654"/>
        <v/>
      </c>
      <c r="S975" t="str">
        <f t="shared" si="655"/>
        <v/>
      </c>
      <c r="T975" t="str">
        <f t="shared" si="656"/>
        <v/>
      </c>
      <c r="U975" t="str">
        <f t="shared" si="657"/>
        <v/>
      </c>
      <c r="V975" t="str">
        <f t="shared" si="658"/>
        <v/>
      </c>
      <c r="W975" t="str">
        <f t="shared" si="659"/>
        <v/>
      </c>
      <c r="X975" t="str">
        <f t="shared" si="660"/>
        <v/>
      </c>
      <c r="Y975" t="str">
        <f t="shared" si="661"/>
        <v/>
      </c>
      <c r="Z975" t="str">
        <f t="shared" si="662"/>
        <v/>
      </c>
      <c r="AA975" t="str">
        <f t="shared" si="663"/>
        <v/>
      </c>
      <c r="AB975" t="str">
        <f t="shared" si="664"/>
        <v/>
      </c>
      <c r="AC975" t="str">
        <f t="shared" si="665"/>
        <v/>
      </c>
      <c r="AD975" t="str">
        <f t="shared" si="666"/>
        <v/>
      </c>
      <c r="AE975" t="str">
        <f t="shared" si="667"/>
        <v/>
      </c>
      <c r="AF975" t="str">
        <f t="shared" si="668"/>
        <v/>
      </c>
      <c r="AG975" t="str">
        <f t="shared" si="669"/>
        <v/>
      </c>
      <c r="AH975" t="str">
        <f t="shared" si="670"/>
        <v/>
      </c>
      <c r="AI975" t="str">
        <f t="shared" si="671"/>
        <v/>
      </c>
      <c r="AJ975" t="str">
        <f t="shared" si="672"/>
        <v/>
      </c>
      <c r="AK975" t="str">
        <f t="shared" si="673"/>
        <v/>
      </c>
      <c r="AL975" t="str">
        <f t="shared" si="674"/>
        <v/>
      </c>
      <c r="AM975" t="str">
        <f t="shared" si="675"/>
        <v/>
      </c>
      <c r="AN975" t="str">
        <f t="shared" si="676"/>
        <v/>
      </c>
      <c r="AO975" t="str">
        <f t="shared" si="677"/>
        <v/>
      </c>
      <c r="AP975" t="str">
        <f t="shared" si="678"/>
        <v/>
      </c>
      <c r="AQ975" t="str">
        <f t="shared" si="679"/>
        <v/>
      </c>
      <c r="AR975" t="str">
        <f t="shared" si="680"/>
        <v/>
      </c>
      <c r="AS975" t="str">
        <f t="shared" si="681"/>
        <v/>
      </c>
      <c r="AT975" t="str">
        <f t="shared" si="682"/>
        <v/>
      </c>
      <c r="AU975" t="str">
        <f t="shared" si="683"/>
        <v/>
      </c>
      <c r="AV975" t="str">
        <f t="shared" si="684"/>
        <v/>
      </c>
      <c r="AW975" t="str">
        <f t="shared" si="685"/>
        <v/>
      </c>
      <c r="AX975" t="str">
        <f t="shared" si="686"/>
        <v/>
      </c>
      <c r="AY975" t="str">
        <f t="shared" si="687"/>
        <v/>
      </c>
      <c r="AZ975" t="str">
        <f>IF(OR($A975="",$A975&lt;&gt;Ficha!$C$4),"",COUNTIF($A$2:$A975,Ficha!$C$4))</f>
        <v/>
      </c>
    </row>
    <row r="976" spans="1:52">
      <c r="A976" s="7" t="str">
        <f>IF(INDEX(Banco!$A:$A,ROW())="","",INDEX(Banco!$A:$A,ROW()))</f>
        <v/>
      </c>
      <c r="B976" s="7" t="str">
        <f>IF(INDEX(Banco!$B:$B,ROW())="","",INDEX(Banco!$B:$B,ROW()))</f>
        <v/>
      </c>
      <c r="C976" s="7" t="str">
        <f>IF(INDEX(Banco!$C:$C,ROW())="","",INDEX(Banco!$C:$C,ROW()))</f>
        <v/>
      </c>
      <c r="D976" s="8" t="str">
        <f>IF(INDEX(Banco!$D:$D,ROW())="","",INDEX(Banco!$D:$D,ROW()))</f>
        <v/>
      </c>
      <c r="E976" s="8" t="str">
        <f>IF(INDEX(Banco!$E:$E,ROW())="","",INDEX(Banco!$E:$E,ROW()))</f>
        <v/>
      </c>
      <c r="F976" s="9" t="str">
        <f>IF(INDEX(Banco!$F:$F,ROW())="","",INDEX(Banco!$F:$F,ROW()))</f>
        <v/>
      </c>
      <c r="G976" s="9" t="str">
        <f>IF(INDEX(Banco!$G:$G,ROW())="","",INDEX(Banco!$G:$G,ROW()))</f>
        <v/>
      </c>
      <c r="H976" s="7" t="str">
        <f>IF(INDEX(Banco!$H:$H,ROW())="","",INDEX(Banco!$H:$H,ROW()))</f>
        <v/>
      </c>
      <c r="I976" t="str">
        <f t="shared" si="645"/>
        <v/>
      </c>
      <c r="J976" s="10" t="str">
        <f t="shared" si="646"/>
        <v/>
      </c>
      <c r="K976" s="11" t="str">
        <f t="shared" si="647"/>
        <v>—</v>
      </c>
      <c r="L976" t="str">
        <f t="shared" si="648"/>
        <v/>
      </c>
      <c r="M976" s="11" t="str">
        <f t="shared" si="649"/>
        <v>—</v>
      </c>
      <c r="N976" t="str">
        <f t="shared" si="650"/>
        <v/>
      </c>
      <c r="O976" s="11" t="str">
        <f t="shared" si="651"/>
        <v>—</v>
      </c>
      <c r="P976" t="str">
        <f t="shared" si="652"/>
        <v/>
      </c>
      <c r="Q976" s="11" t="str">
        <f t="shared" si="653"/>
        <v>—</v>
      </c>
      <c r="R976" t="str">
        <f t="shared" si="654"/>
        <v/>
      </c>
      <c r="S976" t="str">
        <f t="shared" si="655"/>
        <v/>
      </c>
      <c r="T976" t="str">
        <f t="shared" si="656"/>
        <v/>
      </c>
      <c r="U976" t="str">
        <f t="shared" si="657"/>
        <v/>
      </c>
      <c r="V976" t="str">
        <f t="shared" si="658"/>
        <v/>
      </c>
      <c r="W976" t="str">
        <f t="shared" si="659"/>
        <v/>
      </c>
      <c r="X976" t="str">
        <f t="shared" si="660"/>
        <v/>
      </c>
      <c r="Y976" t="str">
        <f t="shared" si="661"/>
        <v/>
      </c>
      <c r="Z976" t="str">
        <f t="shared" si="662"/>
        <v/>
      </c>
      <c r="AA976" t="str">
        <f t="shared" si="663"/>
        <v/>
      </c>
      <c r="AB976" t="str">
        <f t="shared" si="664"/>
        <v/>
      </c>
      <c r="AC976" t="str">
        <f t="shared" si="665"/>
        <v/>
      </c>
      <c r="AD976" t="str">
        <f t="shared" si="666"/>
        <v/>
      </c>
      <c r="AE976" t="str">
        <f t="shared" si="667"/>
        <v/>
      </c>
      <c r="AF976" t="str">
        <f t="shared" si="668"/>
        <v/>
      </c>
      <c r="AG976" t="str">
        <f t="shared" si="669"/>
        <v/>
      </c>
      <c r="AH976" t="str">
        <f t="shared" si="670"/>
        <v/>
      </c>
      <c r="AI976" t="str">
        <f t="shared" si="671"/>
        <v/>
      </c>
      <c r="AJ976" t="str">
        <f t="shared" si="672"/>
        <v/>
      </c>
      <c r="AK976" t="str">
        <f t="shared" si="673"/>
        <v/>
      </c>
      <c r="AL976" t="str">
        <f t="shared" si="674"/>
        <v/>
      </c>
      <c r="AM976" t="str">
        <f t="shared" si="675"/>
        <v/>
      </c>
      <c r="AN976" t="str">
        <f t="shared" si="676"/>
        <v/>
      </c>
      <c r="AO976" t="str">
        <f t="shared" si="677"/>
        <v/>
      </c>
      <c r="AP976" t="str">
        <f t="shared" si="678"/>
        <v/>
      </c>
      <c r="AQ976" t="str">
        <f t="shared" si="679"/>
        <v/>
      </c>
      <c r="AR976" t="str">
        <f t="shared" si="680"/>
        <v/>
      </c>
      <c r="AS976" t="str">
        <f t="shared" si="681"/>
        <v/>
      </c>
      <c r="AT976" t="str">
        <f t="shared" si="682"/>
        <v/>
      </c>
      <c r="AU976" t="str">
        <f t="shared" si="683"/>
        <v/>
      </c>
      <c r="AV976" t="str">
        <f t="shared" si="684"/>
        <v/>
      </c>
      <c r="AW976" t="str">
        <f t="shared" si="685"/>
        <v/>
      </c>
      <c r="AX976" t="str">
        <f t="shared" si="686"/>
        <v/>
      </c>
      <c r="AY976" t="str">
        <f t="shared" si="687"/>
        <v/>
      </c>
      <c r="AZ976" t="str">
        <f>IF(OR($A976="",$A976&lt;&gt;Ficha!$C$4),"",COUNTIF($A$2:$A976,Ficha!$C$4))</f>
        <v/>
      </c>
    </row>
    <row r="977" spans="1:52">
      <c r="A977" s="7" t="str">
        <f>IF(INDEX(Banco!$A:$A,ROW())="","",INDEX(Banco!$A:$A,ROW()))</f>
        <v/>
      </c>
      <c r="B977" s="7" t="str">
        <f>IF(INDEX(Banco!$B:$B,ROW())="","",INDEX(Banco!$B:$B,ROW()))</f>
        <v/>
      </c>
      <c r="C977" s="7" t="str">
        <f>IF(INDEX(Banco!$C:$C,ROW())="","",INDEX(Banco!$C:$C,ROW()))</f>
        <v/>
      </c>
      <c r="D977" s="8" t="str">
        <f>IF(INDEX(Banco!$D:$D,ROW())="","",INDEX(Banco!$D:$D,ROW()))</f>
        <v/>
      </c>
      <c r="E977" s="8" t="str">
        <f>IF(INDEX(Banco!$E:$E,ROW())="","",INDEX(Banco!$E:$E,ROW()))</f>
        <v/>
      </c>
      <c r="F977" s="9" t="str">
        <f>IF(INDEX(Banco!$F:$F,ROW())="","",INDEX(Banco!$F:$F,ROW()))</f>
        <v/>
      </c>
      <c r="G977" s="9" t="str">
        <f>IF(INDEX(Banco!$G:$G,ROW())="","",INDEX(Banco!$G:$G,ROW()))</f>
        <v/>
      </c>
      <c r="H977" s="7" t="str">
        <f>IF(INDEX(Banco!$H:$H,ROW())="","",INDEX(Banco!$H:$H,ROW()))</f>
        <v/>
      </c>
      <c r="I977" t="str">
        <f t="shared" si="645"/>
        <v/>
      </c>
      <c r="J977" s="10" t="str">
        <f t="shared" si="646"/>
        <v/>
      </c>
      <c r="K977" s="11" t="str">
        <f t="shared" si="647"/>
        <v>—</v>
      </c>
      <c r="L977" t="str">
        <f t="shared" si="648"/>
        <v/>
      </c>
      <c r="M977" s="11" t="str">
        <f t="shared" si="649"/>
        <v>—</v>
      </c>
      <c r="N977" t="str">
        <f t="shared" si="650"/>
        <v/>
      </c>
      <c r="O977" s="11" t="str">
        <f t="shared" si="651"/>
        <v>—</v>
      </c>
      <c r="P977" t="str">
        <f t="shared" si="652"/>
        <v/>
      </c>
      <c r="Q977" s="11" t="str">
        <f t="shared" si="653"/>
        <v>—</v>
      </c>
      <c r="R977" t="str">
        <f t="shared" si="654"/>
        <v/>
      </c>
      <c r="S977" t="str">
        <f t="shared" si="655"/>
        <v/>
      </c>
      <c r="T977" t="str">
        <f t="shared" si="656"/>
        <v/>
      </c>
      <c r="U977" t="str">
        <f t="shared" si="657"/>
        <v/>
      </c>
      <c r="V977" t="str">
        <f t="shared" si="658"/>
        <v/>
      </c>
      <c r="W977" t="str">
        <f t="shared" si="659"/>
        <v/>
      </c>
      <c r="X977" t="str">
        <f t="shared" si="660"/>
        <v/>
      </c>
      <c r="Y977" t="str">
        <f t="shared" si="661"/>
        <v/>
      </c>
      <c r="Z977" t="str">
        <f t="shared" si="662"/>
        <v/>
      </c>
      <c r="AA977" t="str">
        <f t="shared" si="663"/>
        <v/>
      </c>
      <c r="AB977" t="str">
        <f t="shared" si="664"/>
        <v/>
      </c>
      <c r="AC977" t="str">
        <f t="shared" si="665"/>
        <v/>
      </c>
      <c r="AD977" t="str">
        <f t="shared" si="666"/>
        <v/>
      </c>
      <c r="AE977" t="str">
        <f t="shared" si="667"/>
        <v/>
      </c>
      <c r="AF977" t="str">
        <f t="shared" si="668"/>
        <v/>
      </c>
      <c r="AG977" t="str">
        <f t="shared" si="669"/>
        <v/>
      </c>
      <c r="AH977" t="str">
        <f t="shared" si="670"/>
        <v/>
      </c>
      <c r="AI977" t="str">
        <f t="shared" si="671"/>
        <v/>
      </c>
      <c r="AJ977" t="str">
        <f t="shared" si="672"/>
        <v/>
      </c>
      <c r="AK977" t="str">
        <f t="shared" si="673"/>
        <v/>
      </c>
      <c r="AL977" t="str">
        <f t="shared" si="674"/>
        <v/>
      </c>
      <c r="AM977" t="str">
        <f t="shared" si="675"/>
        <v/>
      </c>
      <c r="AN977" t="str">
        <f t="shared" si="676"/>
        <v/>
      </c>
      <c r="AO977" t="str">
        <f t="shared" si="677"/>
        <v/>
      </c>
      <c r="AP977" t="str">
        <f t="shared" si="678"/>
        <v/>
      </c>
      <c r="AQ977" t="str">
        <f t="shared" si="679"/>
        <v/>
      </c>
      <c r="AR977" t="str">
        <f t="shared" si="680"/>
        <v/>
      </c>
      <c r="AS977" t="str">
        <f t="shared" si="681"/>
        <v/>
      </c>
      <c r="AT977" t="str">
        <f t="shared" si="682"/>
        <v/>
      </c>
      <c r="AU977" t="str">
        <f t="shared" si="683"/>
        <v/>
      </c>
      <c r="AV977" t="str">
        <f t="shared" si="684"/>
        <v/>
      </c>
      <c r="AW977" t="str">
        <f t="shared" si="685"/>
        <v/>
      </c>
      <c r="AX977" t="str">
        <f t="shared" si="686"/>
        <v/>
      </c>
      <c r="AY977" t="str">
        <f t="shared" si="687"/>
        <v/>
      </c>
      <c r="AZ977" t="str">
        <f>IF(OR($A977="",$A977&lt;&gt;Ficha!$C$4),"",COUNTIF($A$2:$A977,Ficha!$C$4))</f>
        <v/>
      </c>
    </row>
    <row r="978" spans="1:52">
      <c r="A978" s="7" t="str">
        <f>IF(INDEX(Banco!$A:$A,ROW())="","",INDEX(Banco!$A:$A,ROW()))</f>
        <v/>
      </c>
      <c r="B978" s="7" t="str">
        <f>IF(INDEX(Banco!$B:$B,ROW())="","",INDEX(Banco!$B:$B,ROW()))</f>
        <v/>
      </c>
      <c r="C978" s="7" t="str">
        <f>IF(INDEX(Banco!$C:$C,ROW())="","",INDEX(Banco!$C:$C,ROW()))</f>
        <v/>
      </c>
      <c r="D978" s="8" t="str">
        <f>IF(INDEX(Banco!$D:$D,ROW())="","",INDEX(Banco!$D:$D,ROW()))</f>
        <v/>
      </c>
      <c r="E978" s="8" t="str">
        <f>IF(INDEX(Banco!$E:$E,ROW())="","",INDEX(Banco!$E:$E,ROW()))</f>
        <v/>
      </c>
      <c r="F978" s="9" t="str">
        <f>IF(INDEX(Banco!$F:$F,ROW())="","",INDEX(Banco!$F:$F,ROW()))</f>
        <v/>
      </c>
      <c r="G978" s="9" t="str">
        <f>IF(INDEX(Banco!$G:$G,ROW())="","",INDEX(Banco!$G:$G,ROW()))</f>
        <v/>
      </c>
      <c r="H978" s="7" t="str">
        <f>IF(INDEX(Banco!$H:$H,ROW())="","",INDEX(Banco!$H:$H,ROW()))</f>
        <v/>
      </c>
      <c r="I978" t="str">
        <f t="shared" si="645"/>
        <v/>
      </c>
      <c r="J978" s="10" t="str">
        <f t="shared" si="646"/>
        <v/>
      </c>
      <c r="K978" s="11" t="str">
        <f t="shared" si="647"/>
        <v>—</v>
      </c>
      <c r="L978" t="str">
        <f t="shared" si="648"/>
        <v/>
      </c>
      <c r="M978" s="11" t="str">
        <f t="shared" si="649"/>
        <v>—</v>
      </c>
      <c r="N978" t="str">
        <f t="shared" si="650"/>
        <v/>
      </c>
      <c r="O978" s="11" t="str">
        <f t="shared" si="651"/>
        <v>—</v>
      </c>
      <c r="P978" t="str">
        <f t="shared" si="652"/>
        <v/>
      </c>
      <c r="Q978" s="11" t="str">
        <f t="shared" si="653"/>
        <v>—</v>
      </c>
      <c r="R978" t="str">
        <f t="shared" si="654"/>
        <v/>
      </c>
      <c r="S978" t="str">
        <f t="shared" si="655"/>
        <v/>
      </c>
      <c r="T978" t="str">
        <f t="shared" si="656"/>
        <v/>
      </c>
      <c r="U978" t="str">
        <f t="shared" si="657"/>
        <v/>
      </c>
      <c r="V978" t="str">
        <f t="shared" si="658"/>
        <v/>
      </c>
      <c r="W978" t="str">
        <f t="shared" si="659"/>
        <v/>
      </c>
      <c r="X978" t="str">
        <f t="shared" si="660"/>
        <v/>
      </c>
      <c r="Y978" t="str">
        <f t="shared" si="661"/>
        <v/>
      </c>
      <c r="Z978" t="str">
        <f t="shared" si="662"/>
        <v/>
      </c>
      <c r="AA978" t="str">
        <f t="shared" si="663"/>
        <v/>
      </c>
      <c r="AB978" t="str">
        <f t="shared" si="664"/>
        <v/>
      </c>
      <c r="AC978" t="str">
        <f t="shared" si="665"/>
        <v/>
      </c>
      <c r="AD978" t="str">
        <f t="shared" si="666"/>
        <v/>
      </c>
      <c r="AE978" t="str">
        <f t="shared" si="667"/>
        <v/>
      </c>
      <c r="AF978" t="str">
        <f t="shared" si="668"/>
        <v/>
      </c>
      <c r="AG978" t="str">
        <f t="shared" si="669"/>
        <v/>
      </c>
      <c r="AH978" t="str">
        <f t="shared" si="670"/>
        <v/>
      </c>
      <c r="AI978" t="str">
        <f t="shared" si="671"/>
        <v/>
      </c>
      <c r="AJ978" t="str">
        <f t="shared" si="672"/>
        <v/>
      </c>
      <c r="AK978" t="str">
        <f t="shared" si="673"/>
        <v/>
      </c>
      <c r="AL978" t="str">
        <f t="shared" si="674"/>
        <v/>
      </c>
      <c r="AM978" t="str">
        <f t="shared" si="675"/>
        <v/>
      </c>
      <c r="AN978" t="str">
        <f t="shared" si="676"/>
        <v/>
      </c>
      <c r="AO978" t="str">
        <f t="shared" si="677"/>
        <v/>
      </c>
      <c r="AP978" t="str">
        <f t="shared" si="678"/>
        <v/>
      </c>
      <c r="AQ978" t="str">
        <f t="shared" si="679"/>
        <v/>
      </c>
      <c r="AR978" t="str">
        <f t="shared" si="680"/>
        <v/>
      </c>
      <c r="AS978" t="str">
        <f t="shared" si="681"/>
        <v/>
      </c>
      <c r="AT978" t="str">
        <f t="shared" si="682"/>
        <v/>
      </c>
      <c r="AU978" t="str">
        <f t="shared" si="683"/>
        <v/>
      </c>
      <c r="AV978" t="str">
        <f t="shared" si="684"/>
        <v/>
      </c>
      <c r="AW978" t="str">
        <f t="shared" si="685"/>
        <v/>
      </c>
      <c r="AX978" t="str">
        <f t="shared" si="686"/>
        <v/>
      </c>
      <c r="AY978" t="str">
        <f t="shared" si="687"/>
        <v/>
      </c>
      <c r="AZ978" t="str">
        <f>IF(OR($A978="",$A978&lt;&gt;Ficha!$C$4),"",COUNTIF($A$2:$A978,Ficha!$C$4))</f>
        <v/>
      </c>
    </row>
    <row r="979" spans="1:52">
      <c r="A979" s="7" t="str">
        <f>IF(INDEX(Banco!$A:$A,ROW())="","",INDEX(Banco!$A:$A,ROW()))</f>
        <v/>
      </c>
      <c r="B979" s="7" t="str">
        <f>IF(INDEX(Banco!$B:$B,ROW())="","",INDEX(Banco!$B:$B,ROW()))</f>
        <v/>
      </c>
      <c r="C979" s="7" t="str">
        <f>IF(INDEX(Banco!$C:$C,ROW())="","",INDEX(Banco!$C:$C,ROW()))</f>
        <v/>
      </c>
      <c r="D979" s="8" t="str">
        <f>IF(INDEX(Banco!$D:$D,ROW())="","",INDEX(Banco!$D:$D,ROW()))</f>
        <v/>
      </c>
      <c r="E979" s="8" t="str">
        <f>IF(INDEX(Banco!$E:$E,ROW())="","",INDEX(Banco!$E:$E,ROW()))</f>
        <v/>
      </c>
      <c r="F979" s="9" t="str">
        <f>IF(INDEX(Banco!$F:$F,ROW())="","",INDEX(Banco!$F:$F,ROW()))</f>
        <v/>
      </c>
      <c r="G979" s="9" t="str">
        <f>IF(INDEX(Banco!$G:$G,ROW())="","",INDEX(Banco!$G:$G,ROW()))</f>
        <v/>
      </c>
      <c r="H979" s="7" t="str">
        <f>IF(INDEX(Banco!$H:$H,ROW())="","",INDEX(Banco!$H:$H,ROW()))</f>
        <v/>
      </c>
      <c r="I979" t="str">
        <f t="shared" si="645"/>
        <v/>
      </c>
      <c r="J979" s="10" t="str">
        <f t="shared" si="646"/>
        <v/>
      </c>
      <c r="K979" s="11" t="str">
        <f t="shared" si="647"/>
        <v>—</v>
      </c>
      <c r="L979" t="str">
        <f t="shared" si="648"/>
        <v/>
      </c>
      <c r="M979" s="11" t="str">
        <f t="shared" si="649"/>
        <v>—</v>
      </c>
      <c r="N979" t="str">
        <f t="shared" si="650"/>
        <v/>
      </c>
      <c r="O979" s="11" t="str">
        <f t="shared" si="651"/>
        <v>—</v>
      </c>
      <c r="P979" t="str">
        <f t="shared" si="652"/>
        <v/>
      </c>
      <c r="Q979" s="11" t="str">
        <f t="shared" si="653"/>
        <v>—</v>
      </c>
      <c r="R979" t="str">
        <f t="shared" si="654"/>
        <v/>
      </c>
      <c r="S979" t="str">
        <f t="shared" si="655"/>
        <v/>
      </c>
      <c r="T979" t="str">
        <f t="shared" si="656"/>
        <v/>
      </c>
      <c r="U979" t="str">
        <f t="shared" si="657"/>
        <v/>
      </c>
      <c r="V979" t="str">
        <f t="shared" si="658"/>
        <v/>
      </c>
      <c r="W979" t="str">
        <f t="shared" si="659"/>
        <v/>
      </c>
      <c r="X979" t="str">
        <f t="shared" si="660"/>
        <v/>
      </c>
      <c r="Y979" t="str">
        <f t="shared" si="661"/>
        <v/>
      </c>
      <c r="Z979" t="str">
        <f t="shared" si="662"/>
        <v/>
      </c>
      <c r="AA979" t="str">
        <f t="shared" si="663"/>
        <v/>
      </c>
      <c r="AB979" t="str">
        <f t="shared" si="664"/>
        <v/>
      </c>
      <c r="AC979" t="str">
        <f t="shared" si="665"/>
        <v/>
      </c>
      <c r="AD979" t="str">
        <f t="shared" si="666"/>
        <v/>
      </c>
      <c r="AE979" t="str">
        <f t="shared" si="667"/>
        <v/>
      </c>
      <c r="AF979" t="str">
        <f t="shared" si="668"/>
        <v/>
      </c>
      <c r="AG979" t="str">
        <f t="shared" si="669"/>
        <v/>
      </c>
      <c r="AH979" t="str">
        <f t="shared" si="670"/>
        <v/>
      </c>
      <c r="AI979" t="str">
        <f t="shared" si="671"/>
        <v/>
      </c>
      <c r="AJ979" t="str">
        <f t="shared" si="672"/>
        <v/>
      </c>
      <c r="AK979" t="str">
        <f t="shared" si="673"/>
        <v/>
      </c>
      <c r="AL979" t="str">
        <f t="shared" si="674"/>
        <v/>
      </c>
      <c r="AM979" t="str">
        <f t="shared" si="675"/>
        <v/>
      </c>
      <c r="AN979" t="str">
        <f t="shared" si="676"/>
        <v/>
      </c>
      <c r="AO979" t="str">
        <f t="shared" si="677"/>
        <v/>
      </c>
      <c r="AP979" t="str">
        <f t="shared" si="678"/>
        <v/>
      </c>
      <c r="AQ979" t="str">
        <f t="shared" si="679"/>
        <v/>
      </c>
      <c r="AR979" t="str">
        <f t="shared" si="680"/>
        <v/>
      </c>
      <c r="AS979" t="str">
        <f t="shared" si="681"/>
        <v/>
      </c>
      <c r="AT979" t="str">
        <f t="shared" si="682"/>
        <v/>
      </c>
      <c r="AU979" t="str">
        <f t="shared" si="683"/>
        <v/>
      </c>
      <c r="AV979" t="str">
        <f t="shared" si="684"/>
        <v/>
      </c>
      <c r="AW979" t="str">
        <f t="shared" si="685"/>
        <v/>
      </c>
      <c r="AX979" t="str">
        <f t="shared" si="686"/>
        <v/>
      </c>
      <c r="AY979" t="str">
        <f t="shared" si="687"/>
        <v/>
      </c>
      <c r="AZ979" t="str">
        <f>IF(OR($A979="",$A979&lt;&gt;Ficha!$C$4),"",COUNTIF($A$2:$A979,Ficha!$C$4))</f>
        <v/>
      </c>
    </row>
    <row r="980" spans="1:52">
      <c r="A980" s="7" t="str">
        <f>IF(INDEX(Banco!$A:$A,ROW())="","",INDEX(Banco!$A:$A,ROW()))</f>
        <v/>
      </c>
      <c r="B980" s="7" t="str">
        <f>IF(INDEX(Banco!$B:$B,ROW())="","",INDEX(Banco!$B:$B,ROW()))</f>
        <v/>
      </c>
      <c r="C980" s="7" t="str">
        <f>IF(INDEX(Banco!$C:$C,ROW())="","",INDEX(Banco!$C:$C,ROW()))</f>
        <v/>
      </c>
      <c r="D980" s="8" t="str">
        <f>IF(INDEX(Banco!$D:$D,ROW())="","",INDEX(Banco!$D:$D,ROW()))</f>
        <v/>
      </c>
      <c r="E980" s="8" t="str">
        <f>IF(INDEX(Banco!$E:$E,ROW())="","",INDEX(Banco!$E:$E,ROW()))</f>
        <v/>
      </c>
      <c r="F980" s="9" t="str">
        <f>IF(INDEX(Banco!$F:$F,ROW())="","",INDEX(Banco!$F:$F,ROW()))</f>
        <v/>
      </c>
      <c r="G980" s="9" t="str">
        <f>IF(INDEX(Banco!$G:$G,ROW())="","",INDEX(Banco!$G:$G,ROW()))</f>
        <v/>
      </c>
      <c r="H980" s="7" t="str">
        <f>IF(INDEX(Banco!$H:$H,ROW())="","",INDEX(Banco!$H:$H,ROW()))</f>
        <v/>
      </c>
      <c r="I980" t="str">
        <f t="shared" si="645"/>
        <v/>
      </c>
      <c r="J980" s="10" t="str">
        <f t="shared" si="646"/>
        <v/>
      </c>
      <c r="K980" s="11" t="str">
        <f t="shared" si="647"/>
        <v>—</v>
      </c>
      <c r="L980" t="str">
        <f t="shared" si="648"/>
        <v/>
      </c>
      <c r="M980" s="11" t="str">
        <f t="shared" si="649"/>
        <v>—</v>
      </c>
      <c r="N980" t="str">
        <f t="shared" si="650"/>
        <v/>
      </c>
      <c r="O980" s="11" t="str">
        <f t="shared" si="651"/>
        <v>—</v>
      </c>
      <c r="P980" t="str">
        <f t="shared" si="652"/>
        <v/>
      </c>
      <c r="Q980" s="11" t="str">
        <f t="shared" si="653"/>
        <v>—</v>
      </c>
      <c r="R980" t="str">
        <f t="shared" si="654"/>
        <v/>
      </c>
      <c r="S980" t="str">
        <f t="shared" si="655"/>
        <v/>
      </c>
      <c r="T980" t="str">
        <f t="shared" si="656"/>
        <v/>
      </c>
      <c r="U980" t="str">
        <f t="shared" si="657"/>
        <v/>
      </c>
      <c r="V980" t="str">
        <f t="shared" si="658"/>
        <v/>
      </c>
      <c r="W980" t="str">
        <f t="shared" si="659"/>
        <v/>
      </c>
      <c r="X980" t="str">
        <f t="shared" si="660"/>
        <v/>
      </c>
      <c r="Y980" t="str">
        <f t="shared" si="661"/>
        <v/>
      </c>
      <c r="Z980" t="str">
        <f t="shared" si="662"/>
        <v/>
      </c>
      <c r="AA980" t="str">
        <f t="shared" si="663"/>
        <v/>
      </c>
      <c r="AB980" t="str">
        <f t="shared" si="664"/>
        <v/>
      </c>
      <c r="AC980" t="str">
        <f t="shared" si="665"/>
        <v/>
      </c>
      <c r="AD980" t="str">
        <f t="shared" si="666"/>
        <v/>
      </c>
      <c r="AE980" t="str">
        <f t="shared" si="667"/>
        <v/>
      </c>
      <c r="AF980" t="str">
        <f t="shared" si="668"/>
        <v/>
      </c>
      <c r="AG980" t="str">
        <f t="shared" si="669"/>
        <v/>
      </c>
      <c r="AH980" t="str">
        <f t="shared" si="670"/>
        <v/>
      </c>
      <c r="AI980" t="str">
        <f t="shared" si="671"/>
        <v/>
      </c>
      <c r="AJ980" t="str">
        <f t="shared" si="672"/>
        <v/>
      </c>
      <c r="AK980" t="str">
        <f t="shared" si="673"/>
        <v/>
      </c>
      <c r="AL980" t="str">
        <f t="shared" si="674"/>
        <v/>
      </c>
      <c r="AM980" t="str">
        <f t="shared" si="675"/>
        <v/>
      </c>
      <c r="AN980" t="str">
        <f t="shared" si="676"/>
        <v/>
      </c>
      <c r="AO980" t="str">
        <f t="shared" si="677"/>
        <v/>
      </c>
      <c r="AP980" t="str">
        <f t="shared" si="678"/>
        <v/>
      </c>
      <c r="AQ980" t="str">
        <f t="shared" si="679"/>
        <v/>
      </c>
      <c r="AR980" t="str">
        <f t="shared" si="680"/>
        <v/>
      </c>
      <c r="AS980" t="str">
        <f t="shared" si="681"/>
        <v/>
      </c>
      <c r="AT980" t="str">
        <f t="shared" si="682"/>
        <v/>
      </c>
      <c r="AU980" t="str">
        <f t="shared" si="683"/>
        <v/>
      </c>
      <c r="AV980" t="str">
        <f t="shared" si="684"/>
        <v/>
      </c>
      <c r="AW980" t="str">
        <f t="shared" si="685"/>
        <v/>
      </c>
      <c r="AX980" t="str">
        <f t="shared" si="686"/>
        <v/>
      </c>
      <c r="AY980" t="str">
        <f t="shared" si="687"/>
        <v/>
      </c>
      <c r="AZ980" t="str">
        <f>IF(OR($A980="",$A980&lt;&gt;Ficha!$C$4),"",COUNTIF($A$2:$A980,Ficha!$C$4))</f>
        <v/>
      </c>
    </row>
    <row r="981" spans="1:52">
      <c r="A981" s="7" t="str">
        <f>IF(INDEX(Banco!$A:$A,ROW())="","",INDEX(Banco!$A:$A,ROW()))</f>
        <v/>
      </c>
      <c r="B981" s="7" t="str">
        <f>IF(INDEX(Banco!$B:$B,ROW())="","",INDEX(Banco!$B:$B,ROW()))</f>
        <v/>
      </c>
      <c r="C981" s="7" t="str">
        <f>IF(INDEX(Banco!$C:$C,ROW())="","",INDEX(Banco!$C:$C,ROW()))</f>
        <v/>
      </c>
      <c r="D981" s="8" t="str">
        <f>IF(INDEX(Banco!$D:$D,ROW())="","",INDEX(Banco!$D:$D,ROW()))</f>
        <v/>
      </c>
      <c r="E981" s="8" t="str">
        <f>IF(INDEX(Banco!$E:$E,ROW())="","",INDEX(Banco!$E:$E,ROW()))</f>
        <v/>
      </c>
      <c r="F981" s="9" t="str">
        <f>IF(INDEX(Banco!$F:$F,ROW())="","",INDEX(Banco!$F:$F,ROW()))</f>
        <v/>
      </c>
      <c r="G981" s="9" t="str">
        <f>IF(INDEX(Banco!$G:$G,ROW())="","",INDEX(Banco!$G:$G,ROW()))</f>
        <v/>
      </c>
      <c r="H981" s="7" t="str">
        <f>IF(INDEX(Banco!$H:$H,ROW())="","",INDEX(Banco!$H:$H,ROW()))</f>
        <v/>
      </c>
      <c r="I981" t="str">
        <f t="shared" si="645"/>
        <v/>
      </c>
      <c r="J981" s="10" t="str">
        <f t="shared" si="646"/>
        <v/>
      </c>
      <c r="K981" s="11" t="str">
        <f t="shared" si="647"/>
        <v>—</v>
      </c>
      <c r="L981" t="str">
        <f t="shared" si="648"/>
        <v/>
      </c>
      <c r="M981" s="11" t="str">
        <f t="shared" si="649"/>
        <v>—</v>
      </c>
      <c r="N981" t="str">
        <f t="shared" si="650"/>
        <v/>
      </c>
      <c r="O981" s="11" t="str">
        <f t="shared" si="651"/>
        <v>—</v>
      </c>
      <c r="P981" t="str">
        <f t="shared" si="652"/>
        <v/>
      </c>
      <c r="Q981" s="11" t="str">
        <f t="shared" si="653"/>
        <v>—</v>
      </c>
      <c r="R981" t="str">
        <f t="shared" si="654"/>
        <v/>
      </c>
      <c r="S981" t="str">
        <f t="shared" si="655"/>
        <v/>
      </c>
      <c r="T981" t="str">
        <f t="shared" si="656"/>
        <v/>
      </c>
      <c r="U981" t="str">
        <f t="shared" si="657"/>
        <v/>
      </c>
      <c r="V981" t="str">
        <f t="shared" si="658"/>
        <v/>
      </c>
      <c r="W981" t="str">
        <f t="shared" si="659"/>
        <v/>
      </c>
      <c r="X981" t="str">
        <f t="shared" si="660"/>
        <v/>
      </c>
      <c r="Y981" t="str">
        <f t="shared" si="661"/>
        <v/>
      </c>
      <c r="Z981" t="str">
        <f t="shared" si="662"/>
        <v/>
      </c>
      <c r="AA981" t="str">
        <f t="shared" si="663"/>
        <v/>
      </c>
      <c r="AB981" t="str">
        <f t="shared" si="664"/>
        <v/>
      </c>
      <c r="AC981" t="str">
        <f t="shared" si="665"/>
        <v/>
      </c>
      <c r="AD981" t="str">
        <f t="shared" si="666"/>
        <v/>
      </c>
      <c r="AE981" t="str">
        <f t="shared" si="667"/>
        <v/>
      </c>
      <c r="AF981" t="str">
        <f t="shared" si="668"/>
        <v/>
      </c>
      <c r="AG981" t="str">
        <f t="shared" si="669"/>
        <v/>
      </c>
      <c r="AH981" t="str">
        <f t="shared" si="670"/>
        <v/>
      </c>
      <c r="AI981" t="str">
        <f t="shared" si="671"/>
        <v/>
      </c>
      <c r="AJ981" t="str">
        <f t="shared" si="672"/>
        <v/>
      </c>
      <c r="AK981" t="str">
        <f t="shared" si="673"/>
        <v/>
      </c>
      <c r="AL981" t="str">
        <f t="shared" si="674"/>
        <v/>
      </c>
      <c r="AM981" t="str">
        <f t="shared" si="675"/>
        <v/>
      </c>
      <c r="AN981" t="str">
        <f t="shared" si="676"/>
        <v/>
      </c>
      <c r="AO981" t="str">
        <f t="shared" si="677"/>
        <v/>
      </c>
      <c r="AP981" t="str">
        <f t="shared" si="678"/>
        <v/>
      </c>
      <c r="AQ981" t="str">
        <f t="shared" si="679"/>
        <v/>
      </c>
      <c r="AR981" t="str">
        <f t="shared" si="680"/>
        <v/>
      </c>
      <c r="AS981" t="str">
        <f t="shared" si="681"/>
        <v/>
      </c>
      <c r="AT981" t="str">
        <f t="shared" si="682"/>
        <v/>
      </c>
      <c r="AU981" t="str">
        <f t="shared" si="683"/>
        <v/>
      </c>
      <c r="AV981" t="str">
        <f t="shared" si="684"/>
        <v/>
      </c>
      <c r="AW981" t="str">
        <f t="shared" si="685"/>
        <v/>
      </c>
      <c r="AX981" t="str">
        <f t="shared" si="686"/>
        <v/>
      </c>
      <c r="AY981" t="str">
        <f t="shared" si="687"/>
        <v/>
      </c>
      <c r="AZ981" t="str">
        <f>IF(OR($A981="",$A981&lt;&gt;Ficha!$C$4),"",COUNTIF($A$2:$A981,Ficha!$C$4))</f>
        <v/>
      </c>
    </row>
    <row r="982" spans="1:52">
      <c r="A982" s="7" t="str">
        <f>IF(INDEX(Banco!$A:$A,ROW())="","",INDEX(Banco!$A:$A,ROW()))</f>
        <v/>
      </c>
      <c r="B982" s="7" t="str">
        <f>IF(INDEX(Banco!$B:$B,ROW())="","",INDEX(Banco!$B:$B,ROW()))</f>
        <v/>
      </c>
      <c r="C982" s="7" t="str">
        <f>IF(INDEX(Banco!$C:$C,ROW())="","",INDEX(Banco!$C:$C,ROW()))</f>
        <v/>
      </c>
      <c r="D982" s="8" t="str">
        <f>IF(INDEX(Banco!$D:$D,ROW())="","",INDEX(Banco!$D:$D,ROW()))</f>
        <v/>
      </c>
      <c r="E982" s="8" t="str">
        <f>IF(INDEX(Banco!$E:$E,ROW())="","",INDEX(Banco!$E:$E,ROW()))</f>
        <v/>
      </c>
      <c r="F982" s="9" t="str">
        <f>IF(INDEX(Banco!$F:$F,ROW())="","",INDEX(Banco!$F:$F,ROW()))</f>
        <v/>
      </c>
      <c r="G982" s="9" t="str">
        <f>IF(INDEX(Banco!$G:$G,ROW())="","",INDEX(Banco!$G:$G,ROW()))</f>
        <v/>
      </c>
      <c r="H982" s="7" t="str">
        <f>IF(INDEX(Banco!$H:$H,ROW())="","",INDEX(Banco!$H:$H,ROW()))</f>
        <v/>
      </c>
      <c r="I982" t="str">
        <f t="shared" si="645"/>
        <v/>
      </c>
      <c r="J982" s="10" t="str">
        <f t="shared" si="646"/>
        <v/>
      </c>
      <c r="K982" s="11" t="str">
        <f t="shared" si="647"/>
        <v>—</v>
      </c>
      <c r="L982" t="str">
        <f t="shared" si="648"/>
        <v/>
      </c>
      <c r="M982" s="11" t="str">
        <f t="shared" si="649"/>
        <v>—</v>
      </c>
      <c r="N982" t="str">
        <f t="shared" si="650"/>
        <v/>
      </c>
      <c r="O982" s="11" t="str">
        <f t="shared" si="651"/>
        <v>—</v>
      </c>
      <c r="P982" t="str">
        <f t="shared" si="652"/>
        <v/>
      </c>
      <c r="Q982" s="11" t="str">
        <f t="shared" si="653"/>
        <v>—</v>
      </c>
      <c r="R982" t="str">
        <f t="shared" si="654"/>
        <v/>
      </c>
      <c r="S982" t="str">
        <f t="shared" si="655"/>
        <v/>
      </c>
      <c r="T982" t="str">
        <f t="shared" si="656"/>
        <v/>
      </c>
      <c r="U982" t="str">
        <f t="shared" si="657"/>
        <v/>
      </c>
      <c r="V982" t="str">
        <f t="shared" si="658"/>
        <v/>
      </c>
      <c r="W982" t="str">
        <f t="shared" si="659"/>
        <v/>
      </c>
      <c r="X982" t="str">
        <f t="shared" si="660"/>
        <v/>
      </c>
      <c r="Y982" t="str">
        <f t="shared" si="661"/>
        <v/>
      </c>
      <c r="Z982" t="str">
        <f t="shared" si="662"/>
        <v/>
      </c>
      <c r="AA982" t="str">
        <f t="shared" si="663"/>
        <v/>
      </c>
      <c r="AB982" t="str">
        <f t="shared" si="664"/>
        <v/>
      </c>
      <c r="AC982" t="str">
        <f t="shared" si="665"/>
        <v/>
      </c>
      <c r="AD982" t="str">
        <f t="shared" si="666"/>
        <v/>
      </c>
      <c r="AE982" t="str">
        <f t="shared" si="667"/>
        <v/>
      </c>
      <c r="AF982" t="str">
        <f t="shared" si="668"/>
        <v/>
      </c>
      <c r="AG982" t="str">
        <f t="shared" si="669"/>
        <v/>
      </c>
      <c r="AH982" t="str">
        <f t="shared" si="670"/>
        <v/>
      </c>
      <c r="AI982" t="str">
        <f t="shared" si="671"/>
        <v/>
      </c>
      <c r="AJ982" t="str">
        <f t="shared" si="672"/>
        <v/>
      </c>
      <c r="AK982" t="str">
        <f t="shared" si="673"/>
        <v/>
      </c>
      <c r="AL982" t="str">
        <f t="shared" si="674"/>
        <v/>
      </c>
      <c r="AM982" t="str">
        <f t="shared" si="675"/>
        <v/>
      </c>
      <c r="AN982" t="str">
        <f t="shared" si="676"/>
        <v/>
      </c>
      <c r="AO982" t="str">
        <f t="shared" si="677"/>
        <v/>
      </c>
      <c r="AP982" t="str">
        <f t="shared" si="678"/>
        <v/>
      </c>
      <c r="AQ982" t="str">
        <f t="shared" si="679"/>
        <v/>
      </c>
      <c r="AR982" t="str">
        <f t="shared" si="680"/>
        <v/>
      </c>
      <c r="AS982" t="str">
        <f t="shared" si="681"/>
        <v/>
      </c>
      <c r="AT982" t="str">
        <f t="shared" si="682"/>
        <v/>
      </c>
      <c r="AU982" t="str">
        <f t="shared" si="683"/>
        <v/>
      </c>
      <c r="AV982" t="str">
        <f t="shared" si="684"/>
        <v/>
      </c>
      <c r="AW982" t="str">
        <f t="shared" si="685"/>
        <v/>
      </c>
      <c r="AX982" t="str">
        <f t="shared" si="686"/>
        <v/>
      </c>
      <c r="AY982" t="str">
        <f t="shared" si="687"/>
        <v/>
      </c>
      <c r="AZ982" t="str">
        <f>IF(OR($A982="",$A982&lt;&gt;Ficha!$C$4),"",COUNTIF($A$2:$A982,Ficha!$C$4))</f>
        <v/>
      </c>
    </row>
    <row r="983" spans="1:52">
      <c r="A983" s="7" t="str">
        <f>IF(INDEX(Banco!$A:$A,ROW())="","",INDEX(Banco!$A:$A,ROW()))</f>
        <v/>
      </c>
      <c r="B983" s="7" t="str">
        <f>IF(INDEX(Banco!$B:$B,ROW())="","",INDEX(Banco!$B:$B,ROW()))</f>
        <v/>
      </c>
      <c r="C983" s="7" t="str">
        <f>IF(INDEX(Banco!$C:$C,ROW())="","",INDEX(Banco!$C:$C,ROW()))</f>
        <v/>
      </c>
      <c r="D983" s="8" t="str">
        <f>IF(INDEX(Banco!$D:$D,ROW())="","",INDEX(Banco!$D:$D,ROW()))</f>
        <v/>
      </c>
      <c r="E983" s="8" t="str">
        <f>IF(INDEX(Banco!$E:$E,ROW())="","",INDEX(Banco!$E:$E,ROW()))</f>
        <v/>
      </c>
      <c r="F983" s="9" t="str">
        <f>IF(INDEX(Banco!$F:$F,ROW())="","",INDEX(Banco!$F:$F,ROW()))</f>
        <v/>
      </c>
      <c r="G983" s="9" t="str">
        <f>IF(INDEX(Banco!$G:$G,ROW())="","",INDEX(Banco!$G:$G,ROW()))</f>
        <v/>
      </c>
      <c r="H983" s="7" t="str">
        <f>IF(INDEX(Banco!$H:$H,ROW())="","",INDEX(Banco!$H:$H,ROW()))</f>
        <v/>
      </c>
      <c r="I983" t="str">
        <f t="shared" si="645"/>
        <v/>
      </c>
      <c r="J983" s="10" t="str">
        <f t="shared" si="646"/>
        <v/>
      </c>
      <c r="K983" s="11" t="str">
        <f t="shared" si="647"/>
        <v>—</v>
      </c>
      <c r="L983" t="str">
        <f t="shared" si="648"/>
        <v/>
      </c>
      <c r="M983" s="11" t="str">
        <f t="shared" si="649"/>
        <v>—</v>
      </c>
      <c r="N983" t="str">
        <f t="shared" si="650"/>
        <v/>
      </c>
      <c r="O983" s="11" t="str">
        <f t="shared" si="651"/>
        <v>—</v>
      </c>
      <c r="P983" t="str">
        <f t="shared" si="652"/>
        <v/>
      </c>
      <c r="Q983" s="11" t="str">
        <f t="shared" si="653"/>
        <v>—</v>
      </c>
      <c r="R983" t="str">
        <f t="shared" si="654"/>
        <v/>
      </c>
      <c r="S983" t="str">
        <f t="shared" si="655"/>
        <v/>
      </c>
      <c r="T983" t="str">
        <f t="shared" si="656"/>
        <v/>
      </c>
      <c r="U983" t="str">
        <f t="shared" si="657"/>
        <v/>
      </c>
      <c r="V983" t="str">
        <f t="shared" si="658"/>
        <v/>
      </c>
      <c r="W983" t="str">
        <f t="shared" si="659"/>
        <v/>
      </c>
      <c r="X983" t="str">
        <f t="shared" si="660"/>
        <v/>
      </c>
      <c r="Y983" t="str">
        <f t="shared" si="661"/>
        <v/>
      </c>
      <c r="Z983" t="str">
        <f t="shared" si="662"/>
        <v/>
      </c>
      <c r="AA983" t="str">
        <f t="shared" si="663"/>
        <v/>
      </c>
      <c r="AB983" t="str">
        <f t="shared" si="664"/>
        <v/>
      </c>
      <c r="AC983" t="str">
        <f t="shared" si="665"/>
        <v/>
      </c>
      <c r="AD983" t="str">
        <f t="shared" si="666"/>
        <v/>
      </c>
      <c r="AE983" t="str">
        <f t="shared" si="667"/>
        <v/>
      </c>
      <c r="AF983" t="str">
        <f t="shared" si="668"/>
        <v/>
      </c>
      <c r="AG983" t="str">
        <f t="shared" si="669"/>
        <v/>
      </c>
      <c r="AH983" t="str">
        <f t="shared" si="670"/>
        <v/>
      </c>
      <c r="AI983" t="str">
        <f t="shared" si="671"/>
        <v/>
      </c>
      <c r="AJ983" t="str">
        <f t="shared" si="672"/>
        <v/>
      </c>
      <c r="AK983" t="str">
        <f t="shared" si="673"/>
        <v/>
      </c>
      <c r="AL983" t="str">
        <f t="shared" si="674"/>
        <v/>
      </c>
      <c r="AM983" t="str">
        <f t="shared" si="675"/>
        <v/>
      </c>
      <c r="AN983" t="str">
        <f t="shared" si="676"/>
        <v/>
      </c>
      <c r="AO983" t="str">
        <f t="shared" si="677"/>
        <v/>
      </c>
      <c r="AP983" t="str">
        <f t="shared" si="678"/>
        <v/>
      </c>
      <c r="AQ983" t="str">
        <f t="shared" si="679"/>
        <v/>
      </c>
      <c r="AR983" t="str">
        <f t="shared" si="680"/>
        <v/>
      </c>
      <c r="AS983" t="str">
        <f t="shared" si="681"/>
        <v/>
      </c>
      <c r="AT983" t="str">
        <f t="shared" si="682"/>
        <v/>
      </c>
      <c r="AU983" t="str">
        <f t="shared" si="683"/>
        <v/>
      </c>
      <c r="AV983" t="str">
        <f t="shared" si="684"/>
        <v/>
      </c>
      <c r="AW983" t="str">
        <f t="shared" si="685"/>
        <v/>
      </c>
      <c r="AX983" t="str">
        <f t="shared" si="686"/>
        <v/>
      </c>
      <c r="AY983" t="str">
        <f t="shared" si="687"/>
        <v/>
      </c>
      <c r="AZ983" t="str">
        <f>IF(OR($A983="",$A983&lt;&gt;Ficha!$C$4),"",COUNTIF($A$2:$A983,Ficha!$C$4))</f>
        <v/>
      </c>
    </row>
    <row r="984" spans="1:52">
      <c r="A984" s="7" t="str">
        <f>IF(INDEX(Banco!$A:$A,ROW())="","",INDEX(Banco!$A:$A,ROW()))</f>
        <v/>
      </c>
      <c r="B984" s="7" t="str">
        <f>IF(INDEX(Banco!$B:$B,ROW())="","",INDEX(Banco!$B:$B,ROW()))</f>
        <v/>
      </c>
      <c r="C984" s="7" t="str">
        <f>IF(INDEX(Banco!$C:$C,ROW())="","",INDEX(Banco!$C:$C,ROW()))</f>
        <v/>
      </c>
      <c r="D984" s="8" t="str">
        <f>IF(INDEX(Banco!$D:$D,ROW())="","",INDEX(Banco!$D:$D,ROW()))</f>
        <v/>
      </c>
      <c r="E984" s="8" t="str">
        <f>IF(INDEX(Banco!$E:$E,ROW())="","",INDEX(Banco!$E:$E,ROW()))</f>
        <v/>
      </c>
      <c r="F984" s="9" t="str">
        <f>IF(INDEX(Banco!$F:$F,ROW())="","",INDEX(Banco!$F:$F,ROW()))</f>
        <v/>
      </c>
      <c r="G984" s="9" t="str">
        <f>IF(INDEX(Banco!$G:$G,ROW())="","",INDEX(Banco!$G:$G,ROW()))</f>
        <v/>
      </c>
      <c r="H984" s="7" t="str">
        <f>IF(INDEX(Banco!$H:$H,ROW())="","",INDEX(Banco!$H:$H,ROW()))</f>
        <v/>
      </c>
      <c r="I984" t="str">
        <f t="shared" si="645"/>
        <v/>
      </c>
      <c r="J984" s="10" t="str">
        <f t="shared" si="646"/>
        <v/>
      </c>
      <c r="K984" s="11" t="str">
        <f t="shared" si="647"/>
        <v>—</v>
      </c>
      <c r="L984" t="str">
        <f t="shared" si="648"/>
        <v/>
      </c>
      <c r="M984" s="11" t="str">
        <f t="shared" si="649"/>
        <v>—</v>
      </c>
      <c r="N984" t="str">
        <f t="shared" si="650"/>
        <v/>
      </c>
      <c r="O984" s="11" t="str">
        <f t="shared" si="651"/>
        <v>—</v>
      </c>
      <c r="P984" t="str">
        <f t="shared" si="652"/>
        <v/>
      </c>
      <c r="Q984" s="11" t="str">
        <f t="shared" si="653"/>
        <v>—</v>
      </c>
      <c r="R984" t="str">
        <f t="shared" si="654"/>
        <v/>
      </c>
      <c r="S984" t="str">
        <f t="shared" si="655"/>
        <v/>
      </c>
      <c r="T984" t="str">
        <f t="shared" si="656"/>
        <v/>
      </c>
      <c r="U984" t="str">
        <f t="shared" si="657"/>
        <v/>
      </c>
      <c r="V984" t="str">
        <f t="shared" si="658"/>
        <v/>
      </c>
      <c r="W984" t="str">
        <f t="shared" si="659"/>
        <v/>
      </c>
      <c r="X984" t="str">
        <f t="shared" si="660"/>
        <v/>
      </c>
      <c r="Y984" t="str">
        <f t="shared" si="661"/>
        <v/>
      </c>
      <c r="Z984" t="str">
        <f t="shared" si="662"/>
        <v/>
      </c>
      <c r="AA984" t="str">
        <f t="shared" si="663"/>
        <v/>
      </c>
      <c r="AB984" t="str">
        <f t="shared" si="664"/>
        <v/>
      </c>
      <c r="AC984" t="str">
        <f t="shared" si="665"/>
        <v/>
      </c>
      <c r="AD984" t="str">
        <f t="shared" si="666"/>
        <v/>
      </c>
      <c r="AE984" t="str">
        <f t="shared" si="667"/>
        <v/>
      </c>
      <c r="AF984" t="str">
        <f t="shared" si="668"/>
        <v/>
      </c>
      <c r="AG984" t="str">
        <f t="shared" si="669"/>
        <v/>
      </c>
      <c r="AH984" t="str">
        <f t="shared" si="670"/>
        <v/>
      </c>
      <c r="AI984" t="str">
        <f t="shared" si="671"/>
        <v/>
      </c>
      <c r="AJ984" t="str">
        <f t="shared" si="672"/>
        <v/>
      </c>
      <c r="AK984" t="str">
        <f t="shared" si="673"/>
        <v/>
      </c>
      <c r="AL984" t="str">
        <f t="shared" si="674"/>
        <v/>
      </c>
      <c r="AM984" t="str">
        <f t="shared" si="675"/>
        <v/>
      </c>
      <c r="AN984" t="str">
        <f t="shared" si="676"/>
        <v/>
      </c>
      <c r="AO984" t="str">
        <f t="shared" si="677"/>
        <v/>
      </c>
      <c r="AP984" t="str">
        <f t="shared" si="678"/>
        <v/>
      </c>
      <c r="AQ984" t="str">
        <f t="shared" si="679"/>
        <v/>
      </c>
      <c r="AR984" t="str">
        <f t="shared" si="680"/>
        <v/>
      </c>
      <c r="AS984" t="str">
        <f t="shared" si="681"/>
        <v/>
      </c>
      <c r="AT984" t="str">
        <f t="shared" si="682"/>
        <v/>
      </c>
      <c r="AU984" t="str">
        <f t="shared" si="683"/>
        <v/>
      </c>
      <c r="AV984" t="str">
        <f t="shared" si="684"/>
        <v/>
      </c>
      <c r="AW984" t="str">
        <f t="shared" si="685"/>
        <v/>
      </c>
      <c r="AX984" t="str">
        <f t="shared" si="686"/>
        <v/>
      </c>
      <c r="AY984" t="str">
        <f t="shared" si="687"/>
        <v/>
      </c>
      <c r="AZ984" t="str">
        <f>IF(OR($A984="",$A984&lt;&gt;Ficha!$C$4),"",COUNTIF($A$2:$A984,Ficha!$C$4))</f>
        <v/>
      </c>
    </row>
    <row r="985" spans="1:52">
      <c r="A985" s="7" t="str">
        <f>IF(INDEX(Banco!$A:$A,ROW())="","",INDEX(Banco!$A:$A,ROW()))</f>
        <v/>
      </c>
      <c r="B985" s="7" t="str">
        <f>IF(INDEX(Banco!$B:$B,ROW())="","",INDEX(Banco!$B:$B,ROW()))</f>
        <v/>
      </c>
      <c r="C985" s="7" t="str">
        <f>IF(INDEX(Banco!$C:$C,ROW())="","",INDEX(Banco!$C:$C,ROW()))</f>
        <v/>
      </c>
      <c r="D985" s="8" t="str">
        <f>IF(INDEX(Banco!$D:$D,ROW())="","",INDEX(Banco!$D:$D,ROW()))</f>
        <v/>
      </c>
      <c r="E985" s="8" t="str">
        <f>IF(INDEX(Banco!$E:$E,ROW())="","",INDEX(Banco!$E:$E,ROW()))</f>
        <v/>
      </c>
      <c r="F985" s="9" t="str">
        <f>IF(INDEX(Banco!$F:$F,ROW())="","",INDEX(Banco!$F:$F,ROW()))</f>
        <v/>
      </c>
      <c r="G985" s="9" t="str">
        <f>IF(INDEX(Banco!$G:$G,ROW())="","",INDEX(Banco!$G:$G,ROW()))</f>
        <v/>
      </c>
      <c r="H985" s="7" t="str">
        <f>IF(INDEX(Banco!$H:$H,ROW())="","",INDEX(Banco!$H:$H,ROW()))</f>
        <v/>
      </c>
      <c r="I985" t="str">
        <f t="shared" si="645"/>
        <v/>
      </c>
      <c r="J985" s="10" t="str">
        <f t="shared" si="646"/>
        <v/>
      </c>
      <c r="K985" s="11" t="str">
        <f t="shared" si="647"/>
        <v>—</v>
      </c>
      <c r="L985" t="str">
        <f t="shared" si="648"/>
        <v/>
      </c>
      <c r="M985" s="11" t="str">
        <f t="shared" si="649"/>
        <v>—</v>
      </c>
      <c r="N985" t="str">
        <f t="shared" si="650"/>
        <v/>
      </c>
      <c r="O985" s="11" t="str">
        <f t="shared" si="651"/>
        <v>—</v>
      </c>
      <c r="P985" t="str">
        <f t="shared" si="652"/>
        <v/>
      </c>
      <c r="Q985" s="11" t="str">
        <f t="shared" si="653"/>
        <v>—</v>
      </c>
      <c r="R985" t="str">
        <f t="shared" si="654"/>
        <v/>
      </c>
      <c r="S985" t="str">
        <f t="shared" si="655"/>
        <v/>
      </c>
      <c r="T985" t="str">
        <f t="shared" si="656"/>
        <v/>
      </c>
      <c r="U985" t="str">
        <f t="shared" si="657"/>
        <v/>
      </c>
      <c r="V985" t="str">
        <f t="shared" si="658"/>
        <v/>
      </c>
      <c r="W985" t="str">
        <f t="shared" si="659"/>
        <v/>
      </c>
      <c r="X985" t="str">
        <f t="shared" si="660"/>
        <v/>
      </c>
      <c r="Y985" t="str">
        <f t="shared" si="661"/>
        <v/>
      </c>
      <c r="Z985" t="str">
        <f t="shared" si="662"/>
        <v/>
      </c>
      <c r="AA985" t="str">
        <f t="shared" si="663"/>
        <v/>
      </c>
      <c r="AB985" t="str">
        <f t="shared" si="664"/>
        <v/>
      </c>
      <c r="AC985" t="str">
        <f t="shared" si="665"/>
        <v/>
      </c>
      <c r="AD985" t="str">
        <f t="shared" si="666"/>
        <v/>
      </c>
      <c r="AE985" t="str">
        <f t="shared" si="667"/>
        <v/>
      </c>
      <c r="AF985" t="str">
        <f t="shared" si="668"/>
        <v/>
      </c>
      <c r="AG985" t="str">
        <f t="shared" si="669"/>
        <v/>
      </c>
      <c r="AH985" t="str">
        <f t="shared" si="670"/>
        <v/>
      </c>
      <c r="AI985" t="str">
        <f t="shared" si="671"/>
        <v/>
      </c>
      <c r="AJ985" t="str">
        <f t="shared" si="672"/>
        <v/>
      </c>
      <c r="AK985" t="str">
        <f t="shared" si="673"/>
        <v/>
      </c>
      <c r="AL985" t="str">
        <f t="shared" si="674"/>
        <v/>
      </c>
      <c r="AM985" t="str">
        <f t="shared" si="675"/>
        <v/>
      </c>
      <c r="AN985" t="str">
        <f t="shared" si="676"/>
        <v/>
      </c>
      <c r="AO985" t="str">
        <f t="shared" si="677"/>
        <v/>
      </c>
      <c r="AP985" t="str">
        <f t="shared" si="678"/>
        <v/>
      </c>
      <c r="AQ985" t="str">
        <f t="shared" si="679"/>
        <v/>
      </c>
      <c r="AR985" t="str">
        <f t="shared" si="680"/>
        <v/>
      </c>
      <c r="AS985" t="str">
        <f t="shared" si="681"/>
        <v/>
      </c>
      <c r="AT985" t="str">
        <f t="shared" si="682"/>
        <v/>
      </c>
      <c r="AU985" t="str">
        <f t="shared" si="683"/>
        <v/>
      </c>
      <c r="AV985" t="str">
        <f t="shared" si="684"/>
        <v/>
      </c>
      <c r="AW985" t="str">
        <f t="shared" si="685"/>
        <v/>
      </c>
      <c r="AX985" t="str">
        <f t="shared" si="686"/>
        <v/>
      </c>
      <c r="AY985" t="str">
        <f t="shared" si="687"/>
        <v/>
      </c>
      <c r="AZ985" t="str">
        <f>IF(OR($A985="",$A985&lt;&gt;Ficha!$C$4),"",COUNTIF($A$2:$A985,Ficha!$C$4))</f>
        <v/>
      </c>
    </row>
    <row r="986" spans="1:52">
      <c r="A986" s="7" t="str">
        <f>IF(INDEX(Banco!$A:$A,ROW())="","",INDEX(Banco!$A:$A,ROW()))</f>
        <v/>
      </c>
      <c r="B986" s="7" t="str">
        <f>IF(INDEX(Banco!$B:$B,ROW())="","",INDEX(Banco!$B:$B,ROW()))</f>
        <v/>
      </c>
      <c r="C986" s="7" t="str">
        <f>IF(INDEX(Banco!$C:$C,ROW())="","",INDEX(Banco!$C:$C,ROW()))</f>
        <v/>
      </c>
      <c r="D986" s="8" t="str">
        <f>IF(INDEX(Banco!$D:$D,ROW())="","",INDEX(Banco!$D:$D,ROW()))</f>
        <v/>
      </c>
      <c r="E986" s="8" t="str">
        <f>IF(INDEX(Banco!$E:$E,ROW())="","",INDEX(Banco!$E:$E,ROW()))</f>
        <v/>
      </c>
      <c r="F986" s="9" t="str">
        <f>IF(INDEX(Banco!$F:$F,ROW())="","",INDEX(Banco!$F:$F,ROW()))</f>
        <v/>
      </c>
      <c r="G986" s="9" t="str">
        <f>IF(INDEX(Banco!$G:$G,ROW())="","",INDEX(Banco!$G:$G,ROW()))</f>
        <v/>
      </c>
      <c r="H986" s="7" t="str">
        <f>IF(INDEX(Banco!$H:$H,ROW())="","",INDEX(Banco!$H:$H,ROW()))</f>
        <v/>
      </c>
      <c r="I986" t="str">
        <f t="shared" si="645"/>
        <v/>
      </c>
      <c r="J986" s="10" t="str">
        <f t="shared" si="646"/>
        <v/>
      </c>
      <c r="K986" s="11" t="str">
        <f t="shared" si="647"/>
        <v>—</v>
      </c>
      <c r="L986" t="str">
        <f t="shared" si="648"/>
        <v/>
      </c>
      <c r="M986" s="11" t="str">
        <f t="shared" si="649"/>
        <v>—</v>
      </c>
      <c r="N986" t="str">
        <f t="shared" si="650"/>
        <v/>
      </c>
      <c r="O986" s="11" t="str">
        <f t="shared" si="651"/>
        <v>—</v>
      </c>
      <c r="P986" t="str">
        <f t="shared" si="652"/>
        <v/>
      </c>
      <c r="Q986" s="11" t="str">
        <f t="shared" si="653"/>
        <v>—</v>
      </c>
      <c r="R986" t="str">
        <f t="shared" si="654"/>
        <v/>
      </c>
      <c r="S986" t="str">
        <f t="shared" si="655"/>
        <v/>
      </c>
      <c r="T986" t="str">
        <f t="shared" si="656"/>
        <v/>
      </c>
      <c r="U986" t="str">
        <f t="shared" si="657"/>
        <v/>
      </c>
      <c r="V986" t="str">
        <f t="shared" si="658"/>
        <v/>
      </c>
      <c r="W986" t="str">
        <f t="shared" si="659"/>
        <v/>
      </c>
      <c r="X986" t="str">
        <f t="shared" si="660"/>
        <v/>
      </c>
      <c r="Y986" t="str">
        <f t="shared" si="661"/>
        <v/>
      </c>
      <c r="Z986" t="str">
        <f t="shared" si="662"/>
        <v/>
      </c>
      <c r="AA986" t="str">
        <f t="shared" si="663"/>
        <v/>
      </c>
      <c r="AB986" t="str">
        <f t="shared" si="664"/>
        <v/>
      </c>
      <c r="AC986" t="str">
        <f t="shared" si="665"/>
        <v/>
      </c>
      <c r="AD986" t="str">
        <f t="shared" si="666"/>
        <v/>
      </c>
      <c r="AE986" t="str">
        <f t="shared" si="667"/>
        <v/>
      </c>
      <c r="AF986" t="str">
        <f t="shared" si="668"/>
        <v/>
      </c>
      <c r="AG986" t="str">
        <f t="shared" si="669"/>
        <v/>
      </c>
      <c r="AH986" t="str">
        <f t="shared" si="670"/>
        <v/>
      </c>
      <c r="AI986" t="str">
        <f t="shared" si="671"/>
        <v/>
      </c>
      <c r="AJ986" t="str">
        <f t="shared" si="672"/>
        <v/>
      </c>
      <c r="AK986" t="str">
        <f t="shared" si="673"/>
        <v/>
      </c>
      <c r="AL986" t="str">
        <f t="shared" si="674"/>
        <v/>
      </c>
      <c r="AM986" t="str">
        <f t="shared" si="675"/>
        <v/>
      </c>
      <c r="AN986" t="str">
        <f t="shared" si="676"/>
        <v/>
      </c>
      <c r="AO986" t="str">
        <f t="shared" si="677"/>
        <v/>
      </c>
      <c r="AP986" t="str">
        <f t="shared" si="678"/>
        <v/>
      </c>
      <c r="AQ986" t="str">
        <f t="shared" si="679"/>
        <v/>
      </c>
      <c r="AR986" t="str">
        <f t="shared" si="680"/>
        <v/>
      </c>
      <c r="AS986" t="str">
        <f t="shared" si="681"/>
        <v/>
      </c>
      <c r="AT986" t="str">
        <f t="shared" si="682"/>
        <v/>
      </c>
      <c r="AU986" t="str">
        <f t="shared" si="683"/>
        <v/>
      </c>
      <c r="AV986" t="str">
        <f t="shared" si="684"/>
        <v/>
      </c>
      <c r="AW986" t="str">
        <f t="shared" si="685"/>
        <v/>
      </c>
      <c r="AX986" t="str">
        <f t="shared" si="686"/>
        <v/>
      </c>
      <c r="AY986" t="str">
        <f t="shared" si="687"/>
        <v/>
      </c>
      <c r="AZ986" t="str">
        <f>IF(OR($A986="",$A986&lt;&gt;Ficha!$C$4),"",COUNTIF($A$2:$A986,Ficha!$C$4))</f>
        <v/>
      </c>
    </row>
    <row r="987" spans="1:52">
      <c r="A987" s="7" t="str">
        <f>IF(INDEX(Banco!$A:$A,ROW())="","",INDEX(Banco!$A:$A,ROW()))</f>
        <v/>
      </c>
      <c r="B987" s="7" t="str">
        <f>IF(INDEX(Banco!$B:$B,ROW())="","",INDEX(Banco!$B:$B,ROW()))</f>
        <v/>
      </c>
      <c r="C987" s="7" t="str">
        <f>IF(INDEX(Banco!$C:$C,ROW())="","",INDEX(Banco!$C:$C,ROW()))</f>
        <v/>
      </c>
      <c r="D987" s="8" t="str">
        <f>IF(INDEX(Banco!$D:$D,ROW())="","",INDEX(Banco!$D:$D,ROW()))</f>
        <v/>
      </c>
      <c r="E987" s="8" t="str">
        <f>IF(INDEX(Banco!$E:$E,ROW())="","",INDEX(Banco!$E:$E,ROW()))</f>
        <v/>
      </c>
      <c r="F987" s="9" t="str">
        <f>IF(INDEX(Banco!$F:$F,ROW())="","",INDEX(Banco!$F:$F,ROW()))</f>
        <v/>
      </c>
      <c r="G987" s="9" t="str">
        <f>IF(INDEX(Banco!$G:$G,ROW())="","",INDEX(Banco!$G:$G,ROW()))</f>
        <v/>
      </c>
      <c r="H987" s="7" t="str">
        <f>IF(INDEX(Banco!$H:$H,ROW())="","",INDEX(Banco!$H:$H,ROW()))</f>
        <v/>
      </c>
      <c r="I987" t="str">
        <f t="shared" si="645"/>
        <v/>
      </c>
      <c r="J987" s="10" t="str">
        <f t="shared" si="646"/>
        <v/>
      </c>
      <c r="K987" s="11" t="str">
        <f t="shared" si="647"/>
        <v>—</v>
      </c>
      <c r="L987" t="str">
        <f t="shared" si="648"/>
        <v/>
      </c>
      <c r="M987" s="11" t="str">
        <f t="shared" si="649"/>
        <v>—</v>
      </c>
      <c r="N987" t="str">
        <f t="shared" si="650"/>
        <v/>
      </c>
      <c r="O987" s="11" t="str">
        <f t="shared" si="651"/>
        <v>—</v>
      </c>
      <c r="P987" t="str">
        <f t="shared" si="652"/>
        <v/>
      </c>
      <c r="Q987" s="11" t="str">
        <f t="shared" si="653"/>
        <v>—</v>
      </c>
      <c r="R987" t="str">
        <f t="shared" si="654"/>
        <v/>
      </c>
      <c r="S987" t="str">
        <f t="shared" si="655"/>
        <v/>
      </c>
      <c r="T987" t="str">
        <f t="shared" si="656"/>
        <v/>
      </c>
      <c r="U987" t="str">
        <f t="shared" si="657"/>
        <v/>
      </c>
      <c r="V987" t="str">
        <f t="shared" si="658"/>
        <v/>
      </c>
      <c r="W987" t="str">
        <f t="shared" si="659"/>
        <v/>
      </c>
      <c r="X987" t="str">
        <f t="shared" si="660"/>
        <v/>
      </c>
      <c r="Y987" t="str">
        <f t="shared" si="661"/>
        <v/>
      </c>
      <c r="Z987" t="str">
        <f t="shared" si="662"/>
        <v/>
      </c>
      <c r="AA987" t="str">
        <f t="shared" si="663"/>
        <v/>
      </c>
      <c r="AB987" t="str">
        <f t="shared" si="664"/>
        <v/>
      </c>
      <c r="AC987" t="str">
        <f t="shared" si="665"/>
        <v/>
      </c>
      <c r="AD987" t="str">
        <f t="shared" si="666"/>
        <v/>
      </c>
      <c r="AE987" t="str">
        <f t="shared" si="667"/>
        <v/>
      </c>
      <c r="AF987" t="str">
        <f t="shared" si="668"/>
        <v/>
      </c>
      <c r="AG987" t="str">
        <f t="shared" si="669"/>
        <v/>
      </c>
      <c r="AH987" t="str">
        <f t="shared" si="670"/>
        <v/>
      </c>
      <c r="AI987" t="str">
        <f t="shared" si="671"/>
        <v/>
      </c>
      <c r="AJ987" t="str">
        <f t="shared" si="672"/>
        <v/>
      </c>
      <c r="AK987" t="str">
        <f t="shared" si="673"/>
        <v/>
      </c>
      <c r="AL987" t="str">
        <f t="shared" si="674"/>
        <v/>
      </c>
      <c r="AM987" t="str">
        <f t="shared" si="675"/>
        <v/>
      </c>
      <c r="AN987" t="str">
        <f t="shared" si="676"/>
        <v/>
      </c>
      <c r="AO987" t="str">
        <f t="shared" si="677"/>
        <v/>
      </c>
      <c r="AP987" t="str">
        <f t="shared" si="678"/>
        <v/>
      </c>
      <c r="AQ987" t="str">
        <f t="shared" si="679"/>
        <v/>
      </c>
      <c r="AR987" t="str">
        <f t="shared" si="680"/>
        <v/>
      </c>
      <c r="AS987" t="str">
        <f t="shared" si="681"/>
        <v/>
      </c>
      <c r="AT987" t="str">
        <f t="shared" si="682"/>
        <v/>
      </c>
      <c r="AU987" t="str">
        <f t="shared" si="683"/>
        <v/>
      </c>
      <c r="AV987" t="str">
        <f t="shared" si="684"/>
        <v/>
      </c>
      <c r="AW987" t="str">
        <f t="shared" si="685"/>
        <v/>
      </c>
      <c r="AX987" t="str">
        <f t="shared" si="686"/>
        <v/>
      </c>
      <c r="AY987" t="str">
        <f t="shared" si="687"/>
        <v/>
      </c>
      <c r="AZ987" t="str">
        <f>IF(OR($A987="",$A987&lt;&gt;Ficha!$C$4),"",COUNTIF($A$2:$A987,Ficha!$C$4))</f>
        <v/>
      </c>
    </row>
    <row r="988" spans="1:52">
      <c r="A988" s="7" t="str">
        <f>IF(INDEX(Banco!$A:$A,ROW())="","",INDEX(Banco!$A:$A,ROW()))</f>
        <v/>
      </c>
      <c r="B988" s="7" t="str">
        <f>IF(INDEX(Banco!$B:$B,ROW())="","",INDEX(Banco!$B:$B,ROW()))</f>
        <v/>
      </c>
      <c r="C988" s="7" t="str">
        <f>IF(INDEX(Banco!$C:$C,ROW())="","",INDEX(Banco!$C:$C,ROW()))</f>
        <v/>
      </c>
      <c r="D988" s="8" t="str">
        <f>IF(INDEX(Banco!$D:$D,ROW())="","",INDEX(Banco!$D:$D,ROW()))</f>
        <v/>
      </c>
      <c r="E988" s="8" t="str">
        <f>IF(INDEX(Banco!$E:$E,ROW())="","",INDEX(Banco!$E:$E,ROW()))</f>
        <v/>
      </c>
      <c r="F988" s="9" t="str">
        <f>IF(INDEX(Banco!$F:$F,ROW())="","",INDEX(Banco!$F:$F,ROW()))</f>
        <v/>
      </c>
      <c r="G988" s="9" t="str">
        <f>IF(INDEX(Banco!$G:$G,ROW())="","",INDEX(Banco!$G:$G,ROW()))</f>
        <v/>
      </c>
      <c r="H988" s="7" t="str">
        <f>IF(INDEX(Banco!$H:$H,ROW())="","",INDEX(Banco!$H:$H,ROW()))</f>
        <v/>
      </c>
      <c r="I988" t="str">
        <f t="shared" si="645"/>
        <v/>
      </c>
      <c r="J988" s="10" t="str">
        <f t="shared" si="646"/>
        <v/>
      </c>
      <c r="K988" s="11" t="str">
        <f t="shared" si="647"/>
        <v>—</v>
      </c>
      <c r="L988" t="str">
        <f t="shared" si="648"/>
        <v/>
      </c>
      <c r="M988" s="11" t="str">
        <f t="shared" si="649"/>
        <v>—</v>
      </c>
      <c r="N988" t="str">
        <f t="shared" si="650"/>
        <v/>
      </c>
      <c r="O988" s="11" t="str">
        <f t="shared" si="651"/>
        <v>—</v>
      </c>
      <c r="P988" t="str">
        <f t="shared" si="652"/>
        <v/>
      </c>
      <c r="Q988" s="11" t="str">
        <f t="shared" si="653"/>
        <v>—</v>
      </c>
      <c r="R988" t="str">
        <f t="shared" si="654"/>
        <v/>
      </c>
      <c r="S988" t="str">
        <f t="shared" si="655"/>
        <v/>
      </c>
      <c r="T988" t="str">
        <f t="shared" si="656"/>
        <v/>
      </c>
      <c r="U988" t="str">
        <f t="shared" si="657"/>
        <v/>
      </c>
      <c r="V988" t="str">
        <f t="shared" si="658"/>
        <v/>
      </c>
      <c r="W988" t="str">
        <f t="shared" si="659"/>
        <v/>
      </c>
      <c r="X988" t="str">
        <f t="shared" si="660"/>
        <v/>
      </c>
      <c r="Y988" t="str">
        <f t="shared" si="661"/>
        <v/>
      </c>
      <c r="Z988" t="str">
        <f t="shared" si="662"/>
        <v/>
      </c>
      <c r="AA988" t="str">
        <f t="shared" si="663"/>
        <v/>
      </c>
      <c r="AB988" t="str">
        <f t="shared" si="664"/>
        <v/>
      </c>
      <c r="AC988" t="str">
        <f t="shared" si="665"/>
        <v/>
      </c>
      <c r="AD988" t="str">
        <f t="shared" si="666"/>
        <v/>
      </c>
      <c r="AE988" t="str">
        <f t="shared" si="667"/>
        <v/>
      </c>
      <c r="AF988" t="str">
        <f t="shared" si="668"/>
        <v/>
      </c>
      <c r="AG988" t="str">
        <f t="shared" si="669"/>
        <v/>
      </c>
      <c r="AH988" t="str">
        <f t="shared" si="670"/>
        <v/>
      </c>
      <c r="AI988" t="str">
        <f t="shared" si="671"/>
        <v/>
      </c>
      <c r="AJ988" t="str">
        <f t="shared" si="672"/>
        <v/>
      </c>
      <c r="AK988" t="str">
        <f t="shared" si="673"/>
        <v/>
      </c>
      <c r="AL988" t="str">
        <f t="shared" si="674"/>
        <v/>
      </c>
      <c r="AM988" t="str">
        <f t="shared" si="675"/>
        <v/>
      </c>
      <c r="AN988" t="str">
        <f t="shared" si="676"/>
        <v/>
      </c>
      <c r="AO988" t="str">
        <f t="shared" si="677"/>
        <v/>
      </c>
      <c r="AP988" t="str">
        <f t="shared" si="678"/>
        <v/>
      </c>
      <c r="AQ988" t="str">
        <f t="shared" si="679"/>
        <v/>
      </c>
      <c r="AR988" t="str">
        <f t="shared" si="680"/>
        <v/>
      </c>
      <c r="AS988" t="str">
        <f t="shared" si="681"/>
        <v/>
      </c>
      <c r="AT988" t="str">
        <f t="shared" si="682"/>
        <v/>
      </c>
      <c r="AU988" t="str">
        <f t="shared" si="683"/>
        <v/>
      </c>
      <c r="AV988" t="str">
        <f t="shared" si="684"/>
        <v/>
      </c>
      <c r="AW988" t="str">
        <f t="shared" si="685"/>
        <v/>
      </c>
      <c r="AX988" t="str">
        <f t="shared" si="686"/>
        <v/>
      </c>
      <c r="AY988" t="str">
        <f t="shared" si="687"/>
        <v/>
      </c>
      <c r="AZ988" t="str">
        <f>IF(OR($A988="",$A988&lt;&gt;Ficha!$C$4),"",COUNTIF($A$2:$A988,Ficha!$C$4))</f>
        <v/>
      </c>
    </row>
    <row r="989" spans="1:52">
      <c r="A989" s="7" t="str">
        <f>IF(INDEX(Banco!$A:$A,ROW())="","",INDEX(Banco!$A:$A,ROW()))</f>
        <v/>
      </c>
      <c r="B989" s="7" t="str">
        <f>IF(INDEX(Banco!$B:$B,ROW())="","",INDEX(Banco!$B:$B,ROW()))</f>
        <v/>
      </c>
      <c r="C989" s="7" t="str">
        <f>IF(INDEX(Banco!$C:$C,ROW())="","",INDEX(Banco!$C:$C,ROW()))</f>
        <v/>
      </c>
      <c r="D989" s="8" t="str">
        <f>IF(INDEX(Banco!$D:$D,ROW())="","",INDEX(Banco!$D:$D,ROW()))</f>
        <v/>
      </c>
      <c r="E989" s="8" t="str">
        <f>IF(INDEX(Banco!$E:$E,ROW())="","",INDEX(Banco!$E:$E,ROW()))</f>
        <v/>
      </c>
      <c r="F989" s="9" t="str">
        <f>IF(INDEX(Banco!$F:$F,ROW())="","",INDEX(Banco!$F:$F,ROW()))</f>
        <v/>
      </c>
      <c r="G989" s="9" t="str">
        <f>IF(INDEX(Banco!$G:$G,ROW())="","",INDEX(Banco!$G:$G,ROW()))</f>
        <v/>
      </c>
      <c r="H989" s="7" t="str">
        <f>IF(INDEX(Banco!$H:$H,ROW())="","",INDEX(Banco!$H:$H,ROW()))</f>
        <v/>
      </c>
      <c r="I989" t="str">
        <f t="shared" si="645"/>
        <v/>
      </c>
      <c r="J989" s="10" t="str">
        <f t="shared" si="646"/>
        <v/>
      </c>
      <c r="K989" s="11" t="str">
        <f t="shared" si="647"/>
        <v>—</v>
      </c>
      <c r="L989" t="str">
        <f t="shared" si="648"/>
        <v/>
      </c>
      <c r="M989" s="11" t="str">
        <f t="shared" si="649"/>
        <v>—</v>
      </c>
      <c r="N989" t="str">
        <f t="shared" si="650"/>
        <v/>
      </c>
      <c r="O989" s="11" t="str">
        <f t="shared" si="651"/>
        <v>—</v>
      </c>
      <c r="P989" t="str">
        <f t="shared" si="652"/>
        <v/>
      </c>
      <c r="Q989" s="11" t="str">
        <f t="shared" si="653"/>
        <v>—</v>
      </c>
      <c r="R989" t="str">
        <f t="shared" si="654"/>
        <v/>
      </c>
      <c r="S989" t="str">
        <f t="shared" si="655"/>
        <v/>
      </c>
      <c r="T989" t="str">
        <f t="shared" si="656"/>
        <v/>
      </c>
      <c r="U989" t="str">
        <f t="shared" si="657"/>
        <v/>
      </c>
      <c r="V989" t="str">
        <f t="shared" si="658"/>
        <v/>
      </c>
      <c r="W989" t="str">
        <f t="shared" si="659"/>
        <v/>
      </c>
      <c r="X989" t="str">
        <f t="shared" si="660"/>
        <v/>
      </c>
      <c r="Y989" t="str">
        <f t="shared" si="661"/>
        <v/>
      </c>
      <c r="Z989" t="str">
        <f t="shared" si="662"/>
        <v/>
      </c>
      <c r="AA989" t="str">
        <f t="shared" si="663"/>
        <v/>
      </c>
      <c r="AB989" t="str">
        <f t="shared" si="664"/>
        <v/>
      </c>
      <c r="AC989" t="str">
        <f t="shared" si="665"/>
        <v/>
      </c>
      <c r="AD989" t="str">
        <f t="shared" si="666"/>
        <v/>
      </c>
      <c r="AE989" t="str">
        <f t="shared" si="667"/>
        <v/>
      </c>
      <c r="AF989" t="str">
        <f t="shared" si="668"/>
        <v/>
      </c>
      <c r="AG989" t="str">
        <f t="shared" si="669"/>
        <v/>
      </c>
      <c r="AH989" t="str">
        <f t="shared" si="670"/>
        <v/>
      </c>
      <c r="AI989" t="str">
        <f t="shared" si="671"/>
        <v/>
      </c>
      <c r="AJ989" t="str">
        <f t="shared" si="672"/>
        <v/>
      </c>
      <c r="AK989" t="str">
        <f t="shared" si="673"/>
        <v/>
      </c>
      <c r="AL989" t="str">
        <f t="shared" si="674"/>
        <v/>
      </c>
      <c r="AM989" t="str">
        <f t="shared" si="675"/>
        <v/>
      </c>
      <c r="AN989" t="str">
        <f t="shared" si="676"/>
        <v/>
      </c>
      <c r="AO989" t="str">
        <f t="shared" si="677"/>
        <v/>
      </c>
      <c r="AP989" t="str">
        <f t="shared" si="678"/>
        <v/>
      </c>
      <c r="AQ989" t="str">
        <f t="shared" si="679"/>
        <v/>
      </c>
      <c r="AR989" t="str">
        <f t="shared" si="680"/>
        <v/>
      </c>
      <c r="AS989" t="str">
        <f t="shared" si="681"/>
        <v/>
      </c>
      <c r="AT989" t="str">
        <f t="shared" si="682"/>
        <v/>
      </c>
      <c r="AU989" t="str">
        <f t="shared" si="683"/>
        <v/>
      </c>
      <c r="AV989" t="str">
        <f t="shared" si="684"/>
        <v/>
      </c>
      <c r="AW989" t="str">
        <f t="shared" si="685"/>
        <v/>
      </c>
      <c r="AX989" t="str">
        <f t="shared" si="686"/>
        <v/>
      </c>
      <c r="AY989" t="str">
        <f t="shared" si="687"/>
        <v/>
      </c>
      <c r="AZ989" t="str">
        <f>IF(OR($A989="",$A989&lt;&gt;Ficha!$C$4),"",COUNTIF($A$2:$A989,Ficha!$C$4))</f>
        <v/>
      </c>
    </row>
    <row r="990" spans="1:52">
      <c r="A990" s="7" t="str">
        <f>IF(INDEX(Banco!$A:$A,ROW())="","",INDEX(Banco!$A:$A,ROW()))</f>
        <v/>
      </c>
      <c r="B990" s="7" t="str">
        <f>IF(INDEX(Banco!$B:$B,ROW())="","",INDEX(Banco!$B:$B,ROW()))</f>
        <v/>
      </c>
      <c r="C990" s="7" t="str">
        <f>IF(INDEX(Banco!$C:$C,ROW())="","",INDEX(Banco!$C:$C,ROW()))</f>
        <v/>
      </c>
      <c r="D990" s="8" t="str">
        <f>IF(INDEX(Banco!$D:$D,ROW())="","",INDEX(Banco!$D:$D,ROW()))</f>
        <v/>
      </c>
      <c r="E990" s="8" t="str">
        <f>IF(INDEX(Banco!$E:$E,ROW())="","",INDEX(Banco!$E:$E,ROW()))</f>
        <v/>
      </c>
      <c r="F990" s="9" t="str">
        <f>IF(INDEX(Banco!$F:$F,ROW())="","",INDEX(Banco!$F:$F,ROW()))</f>
        <v/>
      </c>
      <c r="G990" s="9" t="str">
        <f>IF(INDEX(Banco!$G:$G,ROW())="","",INDEX(Banco!$G:$G,ROW()))</f>
        <v/>
      </c>
      <c r="H990" s="7" t="str">
        <f>IF(INDEX(Banco!$H:$H,ROW())="","",INDEX(Banco!$H:$H,ROW()))</f>
        <v/>
      </c>
      <c r="I990" t="str">
        <f t="shared" si="645"/>
        <v/>
      </c>
      <c r="J990" s="10" t="str">
        <f t="shared" si="646"/>
        <v/>
      </c>
      <c r="K990" s="11" t="str">
        <f t="shared" si="647"/>
        <v>—</v>
      </c>
      <c r="L990" t="str">
        <f t="shared" si="648"/>
        <v/>
      </c>
      <c r="M990" s="11" t="str">
        <f t="shared" si="649"/>
        <v>—</v>
      </c>
      <c r="N990" t="str">
        <f t="shared" si="650"/>
        <v/>
      </c>
      <c r="O990" s="11" t="str">
        <f t="shared" si="651"/>
        <v>—</v>
      </c>
      <c r="P990" t="str">
        <f t="shared" si="652"/>
        <v/>
      </c>
      <c r="Q990" s="11" t="str">
        <f t="shared" si="653"/>
        <v>—</v>
      </c>
      <c r="R990" t="str">
        <f t="shared" si="654"/>
        <v/>
      </c>
      <c r="S990" t="str">
        <f t="shared" si="655"/>
        <v/>
      </c>
      <c r="T990" t="str">
        <f t="shared" si="656"/>
        <v/>
      </c>
      <c r="U990" t="str">
        <f t="shared" si="657"/>
        <v/>
      </c>
      <c r="V990" t="str">
        <f t="shared" si="658"/>
        <v/>
      </c>
      <c r="W990" t="str">
        <f t="shared" si="659"/>
        <v/>
      </c>
      <c r="X990" t="str">
        <f t="shared" si="660"/>
        <v/>
      </c>
      <c r="Y990" t="str">
        <f t="shared" si="661"/>
        <v/>
      </c>
      <c r="Z990" t="str">
        <f t="shared" si="662"/>
        <v/>
      </c>
      <c r="AA990" t="str">
        <f t="shared" si="663"/>
        <v/>
      </c>
      <c r="AB990" t="str">
        <f t="shared" si="664"/>
        <v/>
      </c>
      <c r="AC990" t="str">
        <f t="shared" si="665"/>
        <v/>
      </c>
      <c r="AD990" t="str">
        <f t="shared" si="666"/>
        <v/>
      </c>
      <c r="AE990" t="str">
        <f t="shared" si="667"/>
        <v/>
      </c>
      <c r="AF990" t="str">
        <f t="shared" si="668"/>
        <v/>
      </c>
      <c r="AG990" t="str">
        <f t="shared" si="669"/>
        <v/>
      </c>
      <c r="AH990" t="str">
        <f t="shared" si="670"/>
        <v/>
      </c>
      <c r="AI990" t="str">
        <f t="shared" si="671"/>
        <v/>
      </c>
      <c r="AJ990" t="str">
        <f t="shared" si="672"/>
        <v/>
      </c>
      <c r="AK990" t="str">
        <f t="shared" si="673"/>
        <v/>
      </c>
      <c r="AL990" t="str">
        <f t="shared" si="674"/>
        <v/>
      </c>
      <c r="AM990" t="str">
        <f t="shared" si="675"/>
        <v/>
      </c>
      <c r="AN990" t="str">
        <f t="shared" si="676"/>
        <v/>
      </c>
      <c r="AO990" t="str">
        <f t="shared" si="677"/>
        <v/>
      </c>
      <c r="AP990" t="str">
        <f t="shared" si="678"/>
        <v/>
      </c>
      <c r="AQ990" t="str">
        <f t="shared" si="679"/>
        <v/>
      </c>
      <c r="AR990" t="str">
        <f t="shared" si="680"/>
        <v/>
      </c>
      <c r="AS990" t="str">
        <f t="shared" si="681"/>
        <v/>
      </c>
      <c r="AT990" t="str">
        <f t="shared" si="682"/>
        <v/>
      </c>
      <c r="AU990" t="str">
        <f t="shared" si="683"/>
        <v/>
      </c>
      <c r="AV990" t="str">
        <f t="shared" si="684"/>
        <v/>
      </c>
      <c r="AW990" t="str">
        <f t="shared" si="685"/>
        <v/>
      </c>
      <c r="AX990" t="str">
        <f t="shared" si="686"/>
        <v/>
      </c>
      <c r="AY990" t="str">
        <f t="shared" si="687"/>
        <v/>
      </c>
      <c r="AZ990" t="str">
        <f>IF(OR($A990="",$A990&lt;&gt;Ficha!$C$4),"",COUNTIF($A$2:$A990,Ficha!$C$4))</f>
        <v/>
      </c>
    </row>
    <row r="991" spans="1:52">
      <c r="A991" s="7" t="str">
        <f>IF(INDEX(Banco!$A:$A,ROW())="","",INDEX(Banco!$A:$A,ROW()))</f>
        <v/>
      </c>
      <c r="B991" s="7" t="str">
        <f>IF(INDEX(Banco!$B:$B,ROW())="","",INDEX(Banco!$B:$B,ROW()))</f>
        <v/>
      </c>
      <c r="C991" s="7" t="str">
        <f>IF(INDEX(Banco!$C:$C,ROW())="","",INDEX(Banco!$C:$C,ROW()))</f>
        <v/>
      </c>
      <c r="D991" s="8" t="str">
        <f>IF(INDEX(Banco!$D:$D,ROW())="","",INDEX(Banco!$D:$D,ROW()))</f>
        <v/>
      </c>
      <c r="E991" s="8" t="str">
        <f>IF(INDEX(Banco!$E:$E,ROW())="","",INDEX(Banco!$E:$E,ROW()))</f>
        <v/>
      </c>
      <c r="F991" s="9" t="str">
        <f>IF(INDEX(Banco!$F:$F,ROW())="","",INDEX(Banco!$F:$F,ROW()))</f>
        <v/>
      </c>
      <c r="G991" s="9" t="str">
        <f>IF(INDEX(Banco!$G:$G,ROW())="","",INDEX(Banco!$G:$G,ROW()))</f>
        <v/>
      </c>
      <c r="H991" s="7" t="str">
        <f>IF(INDEX(Banco!$H:$H,ROW())="","",INDEX(Banco!$H:$H,ROW()))</f>
        <v/>
      </c>
      <c r="I991" t="str">
        <f t="shared" si="645"/>
        <v/>
      </c>
      <c r="J991" s="10" t="str">
        <f t="shared" si="646"/>
        <v/>
      </c>
      <c r="K991" s="11" t="str">
        <f t="shared" si="647"/>
        <v>—</v>
      </c>
      <c r="L991" t="str">
        <f t="shared" si="648"/>
        <v/>
      </c>
      <c r="M991" s="11" t="str">
        <f t="shared" si="649"/>
        <v>—</v>
      </c>
      <c r="N991" t="str">
        <f t="shared" si="650"/>
        <v/>
      </c>
      <c r="O991" s="11" t="str">
        <f t="shared" si="651"/>
        <v>—</v>
      </c>
      <c r="P991" t="str">
        <f t="shared" si="652"/>
        <v/>
      </c>
      <c r="Q991" s="11" t="str">
        <f t="shared" si="653"/>
        <v>—</v>
      </c>
      <c r="R991" t="str">
        <f t="shared" si="654"/>
        <v/>
      </c>
      <c r="S991" t="str">
        <f t="shared" si="655"/>
        <v/>
      </c>
      <c r="T991" t="str">
        <f t="shared" si="656"/>
        <v/>
      </c>
      <c r="U991" t="str">
        <f t="shared" si="657"/>
        <v/>
      </c>
      <c r="V991" t="str">
        <f t="shared" si="658"/>
        <v/>
      </c>
      <c r="W991" t="str">
        <f t="shared" si="659"/>
        <v/>
      </c>
      <c r="X991" t="str">
        <f t="shared" si="660"/>
        <v/>
      </c>
      <c r="Y991" t="str">
        <f t="shared" si="661"/>
        <v/>
      </c>
      <c r="Z991" t="str">
        <f t="shared" si="662"/>
        <v/>
      </c>
      <c r="AA991" t="str">
        <f t="shared" si="663"/>
        <v/>
      </c>
      <c r="AB991" t="str">
        <f t="shared" si="664"/>
        <v/>
      </c>
      <c r="AC991" t="str">
        <f t="shared" si="665"/>
        <v/>
      </c>
      <c r="AD991" t="str">
        <f t="shared" si="666"/>
        <v/>
      </c>
      <c r="AE991" t="str">
        <f t="shared" si="667"/>
        <v/>
      </c>
      <c r="AF991" t="str">
        <f t="shared" si="668"/>
        <v/>
      </c>
      <c r="AG991" t="str">
        <f t="shared" si="669"/>
        <v/>
      </c>
      <c r="AH991" t="str">
        <f t="shared" si="670"/>
        <v/>
      </c>
      <c r="AI991" t="str">
        <f t="shared" si="671"/>
        <v/>
      </c>
      <c r="AJ991" t="str">
        <f t="shared" si="672"/>
        <v/>
      </c>
      <c r="AK991" t="str">
        <f t="shared" si="673"/>
        <v/>
      </c>
      <c r="AL991" t="str">
        <f t="shared" si="674"/>
        <v/>
      </c>
      <c r="AM991" t="str">
        <f t="shared" si="675"/>
        <v/>
      </c>
      <c r="AN991" t="str">
        <f t="shared" si="676"/>
        <v/>
      </c>
      <c r="AO991" t="str">
        <f t="shared" si="677"/>
        <v/>
      </c>
      <c r="AP991" t="str">
        <f t="shared" si="678"/>
        <v/>
      </c>
      <c r="AQ991" t="str">
        <f t="shared" si="679"/>
        <v/>
      </c>
      <c r="AR991" t="str">
        <f t="shared" si="680"/>
        <v/>
      </c>
      <c r="AS991" t="str">
        <f t="shared" si="681"/>
        <v/>
      </c>
      <c r="AT991" t="str">
        <f t="shared" si="682"/>
        <v/>
      </c>
      <c r="AU991" t="str">
        <f t="shared" si="683"/>
        <v/>
      </c>
      <c r="AV991" t="str">
        <f t="shared" si="684"/>
        <v/>
      </c>
      <c r="AW991" t="str">
        <f t="shared" si="685"/>
        <v/>
      </c>
      <c r="AX991" t="str">
        <f t="shared" si="686"/>
        <v/>
      </c>
      <c r="AY991" t="str">
        <f t="shared" si="687"/>
        <v/>
      </c>
      <c r="AZ991" t="str">
        <f>IF(OR($A991="",$A991&lt;&gt;Ficha!$C$4),"",COUNTIF($A$2:$A991,Ficha!$C$4))</f>
        <v/>
      </c>
    </row>
    <row r="992" spans="1:52">
      <c r="A992" s="7" t="str">
        <f>IF(INDEX(Banco!$A:$A,ROW())="","",INDEX(Banco!$A:$A,ROW()))</f>
        <v/>
      </c>
      <c r="B992" s="7" t="str">
        <f>IF(INDEX(Banco!$B:$B,ROW())="","",INDEX(Banco!$B:$B,ROW()))</f>
        <v/>
      </c>
      <c r="C992" s="7" t="str">
        <f>IF(INDEX(Banco!$C:$C,ROW())="","",INDEX(Banco!$C:$C,ROW()))</f>
        <v/>
      </c>
      <c r="D992" s="8" t="str">
        <f>IF(INDEX(Banco!$D:$D,ROW())="","",INDEX(Banco!$D:$D,ROW()))</f>
        <v/>
      </c>
      <c r="E992" s="8" t="str">
        <f>IF(INDEX(Banco!$E:$E,ROW())="","",INDEX(Banco!$E:$E,ROW()))</f>
        <v/>
      </c>
      <c r="F992" s="9" t="str">
        <f>IF(INDEX(Banco!$F:$F,ROW())="","",INDEX(Banco!$F:$F,ROW()))</f>
        <v/>
      </c>
      <c r="G992" s="9" t="str">
        <f>IF(INDEX(Banco!$G:$G,ROW())="","",INDEX(Banco!$G:$G,ROW()))</f>
        <v/>
      </c>
      <c r="H992" s="7" t="str">
        <f>IF(INDEX(Banco!$H:$H,ROW())="","",INDEX(Banco!$H:$H,ROW()))</f>
        <v/>
      </c>
      <c r="I992" t="str">
        <f t="shared" si="645"/>
        <v/>
      </c>
      <c r="J992" s="10" t="str">
        <f t="shared" si="646"/>
        <v/>
      </c>
      <c r="K992" s="11" t="str">
        <f t="shared" si="647"/>
        <v>—</v>
      </c>
      <c r="L992" t="str">
        <f t="shared" si="648"/>
        <v/>
      </c>
      <c r="M992" s="11" t="str">
        <f t="shared" si="649"/>
        <v>—</v>
      </c>
      <c r="N992" t="str">
        <f t="shared" si="650"/>
        <v/>
      </c>
      <c r="O992" s="11" t="str">
        <f t="shared" si="651"/>
        <v>—</v>
      </c>
      <c r="P992" t="str">
        <f t="shared" si="652"/>
        <v/>
      </c>
      <c r="Q992" s="11" t="str">
        <f t="shared" si="653"/>
        <v>—</v>
      </c>
      <c r="R992" t="str">
        <f t="shared" si="654"/>
        <v/>
      </c>
      <c r="S992" t="str">
        <f t="shared" si="655"/>
        <v/>
      </c>
      <c r="T992" t="str">
        <f t="shared" si="656"/>
        <v/>
      </c>
      <c r="U992" t="str">
        <f t="shared" si="657"/>
        <v/>
      </c>
      <c r="V992" t="str">
        <f t="shared" si="658"/>
        <v/>
      </c>
      <c r="W992" t="str">
        <f t="shared" si="659"/>
        <v/>
      </c>
      <c r="X992" t="str">
        <f t="shared" si="660"/>
        <v/>
      </c>
      <c r="Y992" t="str">
        <f t="shared" si="661"/>
        <v/>
      </c>
      <c r="Z992" t="str">
        <f t="shared" si="662"/>
        <v/>
      </c>
      <c r="AA992" t="str">
        <f t="shared" si="663"/>
        <v/>
      </c>
      <c r="AB992" t="str">
        <f t="shared" si="664"/>
        <v/>
      </c>
      <c r="AC992" t="str">
        <f t="shared" si="665"/>
        <v/>
      </c>
      <c r="AD992" t="str">
        <f t="shared" si="666"/>
        <v/>
      </c>
      <c r="AE992" t="str">
        <f t="shared" si="667"/>
        <v/>
      </c>
      <c r="AF992" t="str">
        <f t="shared" si="668"/>
        <v/>
      </c>
      <c r="AG992" t="str">
        <f t="shared" si="669"/>
        <v/>
      </c>
      <c r="AH992" t="str">
        <f t="shared" si="670"/>
        <v/>
      </c>
      <c r="AI992" t="str">
        <f t="shared" si="671"/>
        <v/>
      </c>
      <c r="AJ992" t="str">
        <f t="shared" si="672"/>
        <v/>
      </c>
      <c r="AK992" t="str">
        <f t="shared" si="673"/>
        <v/>
      </c>
      <c r="AL992" t="str">
        <f t="shared" si="674"/>
        <v/>
      </c>
      <c r="AM992" t="str">
        <f t="shared" si="675"/>
        <v/>
      </c>
      <c r="AN992" t="str">
        <f t="shared" si="676"/>
        <v/>
      </c>
      <c r="AO992" t="str">
        <f t="shared" si="677"/>
        <v/>
      </c>
      <c r="AP992" t="str">
        <f t="shared" si="678"/>
        <v/>
      </c>
      <c r="AQ992" t="str">
        <f t="shared" si="679"/>
        <v/>
      </c>
      <c r="AR992" t="str">
        <f t="shared" si="680"/>
        <v/>
      </c>
      <c r="AS992" t="str">
        <f t="shared" si="681"/>
        <v/>
      </c>
      <c r="AT992" t="str">
        <f t="shared" si="682"/>
        <v/>
      </c>
      <c r="AU992" t="str">
        <f t="shared" si="683"/>
        <v/>
      </c>
      <c r="AV992" t="str">
        <f t="shared" si="684"/>
        <v/>
      </c>
      <c r="AW992" t="str">
        <f t="shared" si="685"/>
        <v/>
      </c>
      <c r="AX992" t="str">
        <f t="shared" si="686"/>
        <v/>
      </c>
      <c r="AY992" t="str">
        <f t="shared" si="687"/>
        <v/>
      </c>
      <c r="AZ992" t="str">
        <f>IF(OR($A992="",$A992&lt;&gt;Ficha!$C$4),"",COUNTIF($A$2:$A992,Ficha!$C$4))</f>
        <v/>
      </c>
    </row>
    <row r="993" spans="1:52">
      <c r="A993" s="7" t="str">
        <f>IF(INDEX(Banco!$A:$A,ROW())="","",INDEX(Banco!$A:$A,ROW()))</f>
        <v/>
      </c>
      <c r="B993" s="7" t="str">
        <f>IF(INDEX(Banco!$B:$B,ROW())="","",INDEX(Banco!$B:$B,ROW()))</f>
        <v/>
      </c>
      <c r="C993" s="7" t="str">
        <f>IF(INDEX(Banco!$C:$C,ROW())="","",INDEX(Banco!$C:$C,ROW()))</f>
        <v/>
      </c>
      <c r="D993" s="8" t="str">
        <f>IF(INDEX(Banco!$D:$D,ROW())="","",INDEX(Banco!$D:$D,ROW()))</f>
        <v/>
      </c>
      <c r="E993" s="8" t="str">
        <f>IF(INDEX(Banco!$E:$E,ROW())="","",INDEX(Banco!$E:$E,ROW()))</f>
        <v/>
      </c>
      <c r="F993" s="9" t="str">
        <f>IF(INDEX(Banco!$F:$F,ROW())="","",INDEX(Banco!$F:$F,ROW()))</f>
        <v/>
      </c>
      <c r="G993" s="9" t="str">
        <f>IF(INDEX(Banco!$G:$G,ROW())="","",INDEX(Banco!$G:$G,ROW()))</f>
        <v/>
      </c>
      <c r="H993" s="7" t="str">
        <f>IF(INDEX(Banco!$H:$H,ROW())="","",INDEX(Banco!$H:$H,ROW()))</f>
        <v/>
      </c>
      <c r="I993" t="str">
        <f t="shared" si="645"/>
        <v/>
      </c>
      <c r="J993" s="10" t="str">
        <f t="shared" si="646"/>
        <v/>
      </c>
      <c r="K993" s="11" t="str">
        <f t="shared" si="647"/>
        <v>—</v>
      </c>
      <c r="L993" t="str">
        <f t="shared" si="648"/>
        <v/>
      </c>
      <c r="M993" s="11" t="str">
        <f t="shared" si="649"/>
        <v>—</v>
      </c>
      <c r="N993" t="str">
        <f t="shared" si="650"/>
        <v/>
      </c>
      <c r="O993" s="11" t="str">
        <f t="shared" si="651"/>
        <v>—</v>
      </c>
      <c r="P993" t="str">
        <f t="shared" si="652"/>
        <v/>
      </c>
      <c r="Q993" s="11" t="str">
        <f t="shared" si="653"/>
        <v>—</v>
      </c>
      <c r="R993" t="str">
        <f t="shared" si="654"/>
        <v/>
      </c>
      <c r="S993" t="str">
        <f t="shared" si="655"/>
        <v/>
      </c>
      <c r="T993" t="str">
        <f t="shared" si="656"/>
        <v/>
      </c>
      <c r="U993" t="str">
        <f t="shared" si="657"/>
        <v/>
      </c>
      <c r="V993" t="str">
        <f t="shared" si="658"/>
        <v/>
      </c>
      <c r="W993" t="str">
        <f t="shared" si="659"/>
        <v/>
      </c>
      <c r="X993" t="str">
        <f t="shared" si="660"/>
        <v/>
      </c>
      <c r="Y993" t="str">
        <f t="shared" si="661"/>
        <v/>
      </c>
      <c r="Z993" t="str">
        <f t="shared" si="662"/>
        <v/>
      </c>
      <c r="AA993" t="str">
        <f t="shared" si="663"/>
        <v/>
      </c>
      <c r="AB993" t="str">
        <f t="shared" si="664"/>
        <v/>
      </c>
      <c r="AC993" t="str">
        <f t="shared" si="665"/>
        <v/>
      </c>
      <c r="AD993" t="str">
        <f t="shared" si="666"/>
        <v/>
      </c>
      <c r="AE993" t="str">
        <f t="shared" si="667"/>
        <v/>
      </c>
      <c r="AF993" t="str">
        <f t="shared" si="668"/>
        <v/>
      </c>
      <c r="AG993" t="str">
        <f t="shared" si="669"/>
        <v/>
      </c>
      <c r="AH993" t="str">
        <f t="shared" si="670"/>
        <v/>
      </c>
      <c r="AI993" t="str">
        <f t="shared" si="671"/>
        <v/>
      </c>
      <c r="AJ993" t="str">
        <f t="shared" si="672"/>
        <v/>
      </c>
      <c r="AK993" t="str">
        <f t="shared" si="673"/>
        <v/>
      </c>
      <c r="AL993" t="str">
        <f t="shared" si="674"/>
        <v/>
      </c>
      <c r="AM993" t="str">
        <f t="shared" si="675"/>
        <v/>
      </c>
      <c r="AN993" t="str">
        <f t="shared" si="676"/>
        <v/>
      </c>
      <c r="AO993" t="str">
        <f t="shared" si="677"/>
        <v/>
      </c>
      <c r="AP993" t="str">
        <f t="shared" si="678"/>
        <v/>
      </c>
      <c r="AQ993" t="str">
        <f t="shared" si="679"/>
        <v/>
      </c>
      <c r="AR993" t="str">
        <f t="shared" si="680"/>
        <v/>
      </c>
      <c r="AS993" t="str">
        <f t="shared" si="681"/>
        <v/>
      </c>
      <c r="AT993" t="str">
        <f t="shared" si="682"/>
        <v/>
      </c>
      <c r="AU993" t="str">
        <f t="shared" si="683"/>
        <v/>
      </c>
      <c r="AV993" t="str">
        <f t="shared" si="684"/>
        <v/>
      </c>
      <c r="AW993" t="str">
        <f t="shared" si="685"/>
        <v/>
      </c>
      <c r="AX993" t="str">
        <f t="shared" si="686"/>
        <v/>
      </c>
      <c r="AY993" t="str">
        <f t="shared" si="687"/>
        <v/>
      </c>
      <c r="AZ993" t="str">
        <f>IF(OR($A993="",$A993&lt;&gt;Ficha!$C$4),"",COUNTIF($A$2:$A993,Ficha!$C$4))</f>
        <v/>
      </c>
    </row>
    <row r="994" spans="1:52">
      <c r="A994" s="7" t="str">
        <f>IF(INDEX(Banco!$A:$A,ROW())="","",INDEX(Banco!$A:$A,ROW()))</f>
        <v/>
      </c>
      <c r="B994" s="7" t="str">
        <f>IF(INDEX(Banco!$B:$B,ROW())="","",INDEX(Banco!$B:$B,ROW()))</f>
        <v/>
      </c>
      <c r="C994" s="7" t="str">
        <f>IF(INDEX(Banco!$C:$C,ROW())="","",INDEX(Banco!$C:$C,ROW()))</f>
        <v/>
      </c>
      <c r="D994" s="8" t="str">
        <f>IF(INDEX(Banco!$D:$D,ROW())="","",INDEX(Banco!$D:$D,ROW()))</f>
        <v/>
      </c>
      <c r="E994" s="8" t="str">
        <f>IF(INDEX(Banco!$E:$E,ROW())="","",INDEX(Banco!$E:$E,ROW()))</f>
        <v/>
      </c>
      <c r="F994" s="9" t="str">
        <f>IF(INDEX(Banco!$F:$F,ROW())="","",INDEX(Banco!$F:$F,ROW()))</f>
        <v/>
      </c>
      <c r="G994" s="9" t="str">
        <f>IF(INDEX(Banco!$G:$G,ROW())="","",INDEX(Banco!$G:$G,ROW()))</f>
        <v/>
      </c>
      <c r="H994" s="7" t="str">
        <f>IF(INDEX(Banco!$H:$H,ROW())="","",INDEX(Banco!$H:$H,ROW()))</f>
        <v/>
      </c>
      <c r="I994" t="str">
        <f t="shared" si="645"/>
        <v/>
      </c>
      <c r="J994" s="10" t="str">
        <f t="shared" si="646"/>
        <v/>
      </c>
      <c r="K994" s="11" t="str">
        <f t="shared" si="647"/>
        <v>—</v>
      </c>
      <c r="L994" t="str">
        <f t="shared" si="648"/>
        <v/>
      </c>
      <c r="M994" s="11" t="str">
        <f t="shared" si="649"/>
        <v>—</v>
      </c>
      <c r="N994" t="str">
        <f t="shared" si="650"/>
        <v/>
      </c>
      <c r="O994" s="11" t="str">
        <f t="shared" si="651"/>
        <v>—</v>
      </c>
      <c r="P994" t="str">
        <f t="shared" si="652"/>
        <v/>
      </c>
      <c r="Q994" s="11" t="str">
        <f t="shared" si="653"/>
        <v>—</v>
      </c>
      <c r="R994" t="str">
        <f t="shared" si="654"/>
        <v/>
      </c>
      <c r="S994" t="str">
        <f t="shared" si="655"/>
        <v/>
      </c>
      <c r="T994" t="str">
        <f t="shared" si="656"/>
        <v/>
      </c>
      <c r="U994" t="str">
        <f t="shared" si="657"/>
        <v/>
      </c>
      <c r="V994" t="str">
        <f t="shared" si="658"/>
        <v/>
      </c>
      <c r="W994" t="str">
        <f t="shared" si="659"/>
        <v/>
      </c>
      <c r="X994" t="str">
        <f t="shared" si="660"/>
        <v/>
      </c>
      <c r="Y994" t="str">
        <f t="shared" si="661"/>
        <v/>
      </c>
      <c r="Z994" t="str">
        <f t="shared" si="662"/>
        <v/>
      </c>
      <c r="AA994" t="str">
        <f t="shared" si="663"/>
        <v/>
      </c>
      <c r="AB994" t="str">
        <f t="shared" si="664"/>
        <v/>
      </c>
      <c r="AC994" t="str">
        <f t="shared" si="665"/>
        <v/>
      </c>
      <c r="AD994" t="str">
        <f t="shared" si="666"/>
        <v/>
      </c>
      <c r="AE994" t="str">
        <f t="shared" si="667"/>
        <v/>
      </c>
      <c r="AF994" t="str">
        <f t="shared" si="668"/>
        <v/>
      </c>
      <c r="AG994" t="str">
        <f t="shared" si="669"/>
        <v/>
      </c>
      <c r="AH994" t="str">
        <f t="shared" si="670"/>
        <v/>
      </c>
      <c r="AI994" t="str">
        <f t="shared" si="671"/>
        <v/>
      </c>
      <c r="AJ994" t="str">
        <f t="shared" si="672"/>
        <v/>
      </c>
      <c r="AK994" t="str">
        <f t="shared" si="673"/>
        <v/>
      </c>
      <c r="AL994" t="str">
        <f t="shared" si="674"/>
        <v/>
      </c>
      <c r="AM994" t="str">
        <f t="shared" si="675"/>
        <v/>
      </c>
      <c r="AN994" t="str">
        <f t="shared" si="676"/>
        <v/>
      </c>
      <c r="AO994" t="str">
        <f t="shared" si="677"/>
        <v/>
      </c>
      <c r="AP994" t="str">
        <f t="shared" si="678"/>
        <v/>
      </c>
      <c r="AQ994" t="str">
        <f t="shared" si="679"/>
        <v/>
      </c>
      <c r="AR994" t="str">
        <f t="shared" si="680"/>
        <v/>
      </c>
      <c r="AS994" t="str">
        <f t="shared" si="681"/>
        <v/>
      </c>
      <c r="AT994" t="str">
        <f t="shared" si="682"/>
        <v/>
      </c>
      <c r="AU994" t="str">
        <f t="shared" si="683"/>
        <v/>
      </c>
      <c r="AV994" t="str">
        <f t="shared" si="684"/>
        <v/>
      </c>
      <c r="AW994" t="str">
        <f t="shared" si="685"/>
        <v/>
      </c>
      <c r="AX994" t="str">
        <f t="shared" si="686"/>
        <v/>
      </c>
      <c r="AY994" t="str">
        <f t="shared" si="687"/>
        <v/>
      </c>
      <c r="AZ994" t="str">
        <f>IF(OR($A994="",$A994&lt;&gt;Ficha!$C$4),"",COUNTIF($A$2:$A994,Ficha!$C$4))</f>
        <v/>
      </c>
    </row>
    <row r="995" spans="1:52">
      <c r="A995" s="7" t="str">
        <f>IF(INDEX(Banco!$A:$A,ROW())="","",INDEX(Banco!$A:$A,ROW()))</f>
        <v/>
      </c>
      <c r="B995" s="7" t="str">
        <f>IF(INDEX(Banco!$B:$B,ROW())="","",INDEX(Banco!$B:$B,ROW()))</f>
        <v/>
      </c>
      <c r="C995" s="7" t="str">
        <f>IF(INDEX(Banco!$C:$C,ROW())="","",INDEX(Banco!$C:$C,ROW()))</f>
        <v/>
      </c>
      <c r="D995" s="8" t="str">
        <f>IF(INDEX(Banco!$D:$D,ROW())="","",INDEX(Banco!$D:$D,ROW()))</f>
        <v/>
      </c>
      <c r="E995" s="8" t="str">
        <f>IF(INDEX(Banco!$E:$E,ROW())="","",INDEX(Banco!$E:$E,ROW()))</f>
        <v/>
      </c>
      <c r="F995" s="9" t="str">
        <f>IF(INDEX(Banco!$F:$F,ROW())="","",INDEX(Banco!$F:$F,ROW()))</f>
        <v/>
      </c>
      <c r="G995" s="9" t="str">
        <f>IF(INDEX(Banco!$G:$G,ROW())="","",INDEX(Banco!$G:$G,ROW()))</f>
        <v/>
      </c>
      <c r="H995" s="7" t="str">
        <f>IF(INDEX(Banco!$H:$H,ROW())="","",INDEX(Banco!$H:$H,ROW()))</f>
        <v/>
      </c>
      <c r="I995" t="str">
        <f t="shared" si="645"/>
        <v/>
      </c>
      <c r="J995" s="10" t="str">
        <f t="shared" si="646"/>
        <v/>
      </c>
      <c r="K995" s="11" t="str">
        <f t="shared" si="647"/>
        <v>—</v>
      </c>
      <c r="L995" t="str">
        <f t="shared" si="648"/>
        <v/>
      </c>
      <c r="M995" s="11" t="str">
        <f t="shared" si="649"/>
        <v>—</v>
      </c>
      <c r="N995" t="str">
        <f t="shared" si="650"/>
        <v/>
      </c>
      <c r="O995" s="11" t="str">
        <f t="shared" si="651"/>
        <v>—</v>
      </c>
      <c r="P995" t="str">
        <f t="shared" si="652"/>
        <v/>
      </c>
      <c r="Q995" s="11" t="str">
        <f t="shared" si="653"/>
        <v>—</v>
      </c>
      <c r="R995" t="str">
        <f t="shared" si="654"/>
        <v/>
      </c>
      <c r="S995" t="str">
        <f t="shared" si="655"/>
        <v/>
      </c>
      <c r="T995" t="str">
        <f t="shared" si="656"/>
        <v/>
      </c>
      <c r="U995" t="str">
        <f t="shared" si="657"/>
        <v/>
      </c>
      <c r="V995" t="str">
        <f t="shared" si="658"/>
        <v/>
      </c>
      <c r="W995" t="str">
        <f t="shared" si="659"/>
        <v/>
      </c>
      <c r="X995" t="str">
        <f t="shared" si="660"/>
        <v/>
      </c>
      <c r="Y995" t="str">
        <f t="shared" si="661"/>
        <v/>
      </c>
      <c r="Z995" t="str">
        <f t="shared" si="662"/>
        <v/>
      </c>
      <c r="AA995" t="str">
        <f t="shared" si="663"/>
        <v/>
      </c>
      <c r="AB995" t="str">
        <f t="shared" si="664"/>
        <v/>
      </c>
      <c r="AC995" t="str">
        <f t="shared" si="665"/>
        <v/>
      </c>
      <c r="AD995" t="str">
        <f t="shared" si="666"/>
        <v/>
      </c>
      <c r="AE995" t="str">
        <f t="shared" si="667"/>
        <v/>
      </c>
      <c r="AF995" t="str">
        <f t="shared" si="668"/>
        <v/>
      </c>
      <c r="AG995" t="str">
        <f t="shared" si="669"/>
        <v/>
      </c>
      <c r="AH995" t="str">
        <f t="shared" si="670"/>
        <v/>
      </c>
      <c r="AI995" t="str">
        <f t="shared" si="671"/>
        <v/>
      </c>
      <c r="AJ995" t="str">
        <f t="shared" si="672"/>
        <v/>
      </c>
      <c r="AK995" t="str">
        <f t="shared" si="673"/>
        <v/>
      </c>
      <c r="AL995" t="str">
        <f t="shared" si="674"/>
        <v/>
      </c>
      <c r="AM995" t="str">
        <f t="shared" si="675"/>
        <v/>
      </c>
      <c r="AN995" t="str">
        <f t="shared" si="676"/>
        <v/>
      </c>
      <c r="AO995" t="str">
        <f t="shared" si="677"/>
        <v/>
      </c>
      <c r="AP995" t="str">
        <f t="shared" si="678"/>
        <v/>
      </c>
      <c r="AQ995" t="str">
        <f t="shared" si="679"/>
        <v/>
      </c>
      <c r="AR995" t="str">
        <f t="shared" si="680"/>
        <v/>
      </c>
      <c r="AS995" t="str">
        <f t="shared" si="681"/>
        <v/>
      </c>
      <c r="AT995" t="str">
        <f t="shared" si="682"/>
        <v/>
      </c>
      <c r="AU995" t="str">
        <f t="shared" si="683"/>
        <v/>
      </c>
      <c r="AV995" t="str">
        <f t="shared" si="684"/>
        <v/>
      </c>
      <c r="AW995" t="str">
        <f t="shared" si="685"/>
        <v/>
      </c>
      <c r="AX995" t="str">
        <f t="shared" si="686"/>
        <v/>
      </c>
      <c r="AY995" t="str">
        <f t="shared" si="687"/>
        <v/>
      </c>
      <c r="AZ995" t="str">
        <f>IF(OR($A995="",$A995&lt;&gt;Ficha!$C$4),"",COUNTIF($A$2:$A995,Ficha!$C$4))</f>
        <v/>
      </c>
    </row>
    <row r="996" spans="1:52">
      <c r="A996" s="7" t="str">
        <f>IF(INDEX(Banco!$A:$A,ROW())="","",INDEX(Banco!$A:$A,ROW()))</f>
        <v/>
      </c>
      <c r="B996" s="7" t="str">
        <f>IF(INDEX(Banco!$B:$B,ROW())="","",INDEX(Banco!$B:$B,ROW()))</f>
        <v/>
      </c>
      <c r="C996" s="7" t="str">
        <f>IF(INDEX(Banco!$C:$C,ROW())="","",INDEX(Banco!$C:$C,ROW()))</f>
        <v/>
      </c>
      <c r="D996" s="8" t="str">
        <f>IF(INDEX(Banco!$D:$D,ROW())="","",INDEX(Banco!$D:$D,ROW()))</f>
        <v/>
      </c>
      <c r="E996" s="8" t="str">
        <f>IF(INDEX(Banco!$E:$E,ROW())="","",INDEX(Banco!$E:$E,ROW()))</f>
        <v/>
      </c>
      <c r="F996" s="9" t="str">
        <f>IF(INDEX(Banco!$F:$F,ROW())="","",INDEX(Banco!$F:$F,ROW()))</f>
        <v/>
      </c>
      <c r="G996" s="9" t="str">
        <f>IF(INDEX(Banco!$G:$G,ROW())="","",INDEX(Banco!$G:$G,ROW()))</f>
        <v/>
      </c>
      <c r="H996" s="7" t="str">
        <f>IF(INDEX(Banco!$H:$H,ROW())="","",INDEX(Banco!$H:$H,ROW()))</f>
        <v/>
      </c>
      <c r="I996" t="str">
        <f t="shared" si="645"/>
        <v/>
      </c>
      <c r="J996" s="10" t="str">
        <f t="shared" si="646"/>
        <v/>
      </c>
      <c r="K996" s="11" t="str">
        <f t="shared" si="647"/>
        <v>—</v>
      </c>
      <c r="L996" t="str">
        <f t="shared" si="648"/>
        <v/>
      </c>
      <c r="M996" s="11" t="str">
        <f t="shared" si="649"/>
        <v>—</v>
      </c>
      <c r="N996" t="str">
        <f t="shared" si="650"/>
        <v/>
      </c>
      <c r="O996" s="11" t="str">
        <f t="shared" si="651"/>
        <v>—</v>
      </c>
      <c r="P996" t="str">
        <f t="shared" si="652"/>
        <v/>
      </c>
      <c r="Q996" s="11" t="str">
        <f t="shared" si="653"/>
        <v>—</v>
      </c>
      <c r="R996" t="str">
        <f t="shared" si="654"/>
        <v/>
      </c>
      <c r="S996" t="str">
        <f t="shared" si="655"/>
        <v/>
      </c>
      <c r="T996" t="str">
        <f t="shared" si="656"/>
        <v/>
      </c>
      <c r="U996" t="str">
        <f t="shared" si="657"/>
        <v/>
      </c>
      <c r="V996" t="str">
        <f t="shared" si="658"/>
        <v/>
      </c>
      <c r="W996" t="str">
        <f t="shared" si="659"/>
        <v/>
      </c>
      <c r="X996" t="str">
        <f t="shared" si="660"/>
        <v/>
      </c>
      <c r="Y996" t="str">
        <f t="shared" si="661"/>
        <v/>
      </c>
      <c r="Z996" t="str">
        <f t="shared" si="662"/>
        <v/>
      </c>
      <c r="AA996" t="str">
        <f t="shared" si="663"/>
        <v/>
      </c>
      <c r="AB996" t="str">
        <f t="shared" si="664"/>
        <v/>
      </c>
      <c r="AC996" t="str">
        <f t="shared" si="665"/>
        <v/>
      </c>
      <c r="AD996" t="str">
        <f t="shared" si="666"/>
        <v/>
      </c>
      <c r="AE996" t="str">
        <f t="shared" si="667"/>
        <v/>
      </c>
      <c r="AF996" t="str">
        <f t="shared" si="668"/>
        <v/>
      </c>
      <c r="AG996" t="str">
        <f t="shared" si="669"/>
        <v/>
      </c>
      <c r="AH996" t="str">
        <f t="shared" si="670"/>
        <v/>
      </c>
      <c r="AI996" t="str">
        <f t="shared" si="671"/>
        <v/>
      </c>
      <c r="AJ996" t="str">
        <f t="shared" si="672"/>
        <v/>
      </c>
      <c r="AK996" t="str">
        <f t="shared" si="673"/>
        <v/>
      </c>
      <c r="AL996" t="str">
        <f t="shared" si="674"/>
        <v/>
      </c>
      <c r="AM996" t="str">
        <f t="shared" si="675"/>
        <v/>
      </c>
      <c r="AN996" t="str">
        <f t="shared" si="676"/>
        <v/>
      </c>
      <c r="AO996" t="str">
        <f t="shared" si="677"/>
        <v/>
      </c>
      <c r="AP996" t="str">
        <f t="shared" si="678"/>
        <v/>
      </c>
      <c r="AQ996" t="str">
        <f t="shared" si="679"/>
        <v/>
      </c>
      <c r="AR996" t="str">
        <f t="shared" si="680"/>
        <v/>
      </c>
      <c r="AS996" t="str">
        <f t="shared" si="681"/>
        <v/>
      </c>
      <c r="AT996" t="str">
        <f t="shared" si="682"/>
        <v/>
      </c>
      <c r="AU996" t="str">
        <f t="shared" si="683"/>
        <v/>
      </c>
      <c r="AV996" t="str">
        <f t="shared" si="684"/>
        <v/>
      </c>
      <c r="AW996" t="str">
        <f t="shared" si="685"/>
        <v/>
      </c>
      <c r="AX996" t="str">
        <f t="shared" si="686"/>
        <v/>
      </c>
      <c r="AY996" t="str">
        <f t="shared" si="687"/>
        <v/>
      </c>
      <c r="AZ996" t="str">
        <f>IF(OR($A996="",$A996&lt;&gt;Ficha!$C$4),"",COUNTIF($A$2:$A996,Ficha!$C$4))</f>
        <v/>
      </c>
    </row>
    <row r="997" spans="1:52">
      <c r="A997" s="7" t="str">
        <f>IF(INDEX(Banco!$A:$A,ROW())="","",INDEX(Banco!$A:$A,ROW()))</f>
        <v/>
      </c>
      <c r="B997" s="7" t="str">
        <f>IF(INDEX(Banco!$B:$B,ROW())="","",INDEX(Banco!$B:$B,ROW()))</f>
        <v/>
      </c>
      <c r="C997" s="7" t="str">
        <f>IF(INDEX(Banco!$C:$C,ROW())="","",INDEX(Banco!$C:$C,ROW()))</f>
        <v/>
      </c>
      <c r="D997" s="8" t="str">
        <f>IF(INDEX(Banco!$D:$D,ROW())="","",INDEX(Banco!$D:$D,ROW()))</f>
        <v/>
      </c>
      <c r="E997" s="8" t="str">
        <f>IF(INDEX(Banco!$E:$E,ROW())="","",INDEX(Banco!$E:$E,ROW()))</f>
        <v/>
      </c>
      <c r="F997" s="9" t="str">
        <f>IF(INDEX(Banco!$F:$F,ROW())="","",INDEX(Banco!$F:$F,ROW()))</f>
        <v/>
      </c>
      <c r="G997" s="9" t="str">
        <f>IF(INDEX(Banco!$G:$G,ROW())="","",INDEX(Banco!$G:$G,ROW()))</f>
        <v/>
      </c>
      <c r="H997" s="7" t="str">
        <f>IF(INDEX(Banco!$H:$H,ROW())="","",INDEX(Banco!$H:$H,ROW()))</f>
        <v/>
      </c>
      <c r="I997" t="str">
        <f t="shared" si="645"/>
        <v/>
      </c>
      <c r="J997" s="10" t="str">
        <f t="shared" si="646"/>
        <v/>
      </c>
      <c r="K997" s="11" t="str">
        <f t="shared" si="647"/>
        <v>—</v>
      </c>
      <c r="L997" t="str">
        <f t="shared" si="648"/>
        <v/>
      </c>
      <c r="M997" s="11" t="str">
        <f t="shared" si="649"/>
        <v>—</v>
      </c>
      <c r="N997" t="str">
        <f t="shared" si="650"/>
        <v/>
      </c>
      <c r="O997" s="11" t="str">
        <f t="shared" si="651"/>
        <v>—</v>
      </c>
      <c r="P997" t="str">
        <f t="shared" si="652"/>
        <v/>
      </c>
      <c r="Q997" s="11" t="str">
        <f t="shared" si="653"/>
        <v>—</v>
      </c>
      <c r="R997" t="str">
        <f t="shared" si="654"/>
        <v/>
      </c>
      <c r="S997" t="str">
        <f t="shared" si="655"/>
        <v/>
      </c>
      <c r="T997" t="str">
        <f t="shared" si="656"/>
        <v/>
      </c>
      <c r="U997" t="str">
        <f t="shared" si="657"/>
        <v/>
      </c>
      <c r="V997" t="str">
        <f t="shared" si="658"/>
        <v/>
      </c>
      <c r="W997" t="str">
        <f t="shared" si="659"/>
        <v/>
      </c>
      <c r="X997" t="str">
        <f t="shared" si="660"/>
        <v/>
      </c>
      <c r="Y997" t="str">
        <f t="shared" si="661"/>
        <v/>
      </c>
      <c r="Z997" t="str">
        <f t="shared" si="662"/>
        <v/>
      </c>
      <c r="AA997" t="str">
        <f t="shared" si="663"/>
        <v/>
      </c>
      <c r="AB997" t="str">
        <f t="shared" si="664"/>
        <v/>
      </c>
      <c r="AC997" t="str">
        <f t="shared" si="665"/>
        <v/>
      </c>
      <c r="AD997" t="str">
        <f t="shared" si="666"/>
        <v/>
      </c>
      <c r="AE997" t="str">
        <f t="shared" si="667"/>
        <v/>
      </c>
      <c r="AF997" t="str">
        <f t="shared" si="668"/>
        <v/>
      </c>
      <c r="AG997" t="str">
        <f t="shared" si="669"/>
        <v/>
      </c>
      <c r="AH997" t="str">
        <f t="shared" si="670"/>
        <v/>
      </c>
      <c r="AI997" t="str">
        <f t="shared" si="671"/>
        <v/>
      </c>
      <c r="AJ997" t="str">
        <f t="shared" si="672"/>
        <v/>
      </c>
      <c r="AK997" t="str">
        <f t="shared" si="673"/>
        <v/>
      </c>
      <c r="AL997" t="str">
        <f t="shared" si="674"/>
        <v/>
      </c>
      <c r="AM997" t="str">
        <f t="shared" si="675"/>
        <v/>
      </c>
      <c r="AN997" t="str">
        <f t="shared" si="676"/>
        <v/>
      </c>
      <c r="AO997" t="str">
        <f t="shared" si="677"/>
        <v/>
      </c>
      <c r="AP997" t="str">
        <f t="shared" si="678"/>
        <v/>
      </c>
      <c r="AQ997" t="str">
        <f t="shared" si="679"/>
        <v/>
      </c>
      <c r="AR997" t="str">
        <f t="shared" si="680"/>
        <v/>
      </c>
      <c r="AS997" t="str">
        <f t="shared" si="681"/>
        <v/>
      </c>
      <c r="AT997" t="str">
        <f t="shared" si="682"/>
        <v/>
      </c>
      <c r="AU997" t="str">
        <f t="shared" si="683"/>
        <v/>
      </c>
      <c r="AV997" t="str">
        <f t="shared" si="684"/>
        <v/>
      </c>
      <c r="AW997" t="str">
        <f t="shared" si="685"/>
        <v/>
      </c>
      <c r="AX997" t="str">
        <f t="shared" si="686"/>
        <v/>
      </c>
      <c r="AY997" t="str">
        <f t="shared" si="687"/>
        <v/>
      </c>
      <c r="AZ997" t="str">
        <f>IF(OR($A997="",$A997&lt;&gt;Ficha!$C$4),"",COUNTIF($A$2:$A997,Ficha!$C$4))</f>
        <v/>
      </c>
    </row>
    <row r="998" spans="1:52">
      <c r="A998" s="7" t="str">
        <f>IF(INDEX(Banco!$A:$A,ROW())="","",INDEX(Banco!$A:$A,ROW()))</f>
        <v/>
      </c>
      <c r="B998" s="7" t="str">
        <f>IF(INDEX(Banco!$B:$B,ROW())="","",INDEX(Banco!$B:$B,ROW()))</f>
        <v/>
      </c>
      <c r="C998" s="7" t="str">
        <f>IF(INDEX(Banco!$C:$C,ROW())="","",INDEX(Banco!$C:$C,ROW()))</f>
        <v/>
      </c>
      <c r="D998" s="8" t="str">
        <f>IF(INDEX(Banco!$D:$D,ROW())="","",INDEX(Banco!$D:$D,ROW()))</f>
        <v/>
      </c>
      <c r="E998" s="8" t="str">
        <f>IF(INDEX(Banco!$E:$E,ROW())="","",INDEX(Banco!$E:$E,ROW()))</f>
        <v/>
      </c>
      <c r="F998" s="9" t="str">
        <f>IF(INDEX(Banco!$F:$F,ROW())="","",INDEX(Banco!$F:$F,ROW()))</f>
        <v/>
      </c>
      <c r="G998" s="9" t="str">
        <f>IF(INDEX(Banco!$G:$G,ROW())="","",INDEX(Banco!$G:$G,ROW()))</f>
        <v/>
      </c>
      <c r="H998" s="7" t="str">
        <f>IF(INDEX(Banco!$H:$H,ROW())="","",INDEX(Banco!$H:$H,ROW()))</f>
        <v/>
      </c>
      <c r="I998" t="str">
        <f t="shared" si="645"/>
        <v/>
      </c>
      <c r="J998" s="10" t="str">
        <f t="shared" si="646"/>
        <v/>
      </c>
      <c r="K998" s="11" t="str">
        <f t="shared" si="647"/>
        <v>—</v>
      </c>
      <c r="L998" t="str">
        <f t="shared" si="648"/>
        <v/>
      </c>
      <c r="M998" s="11" t="str">
        <f t="shared" si="649"/>
        <v>—</v>
      </c>
      <c r="N998" t="str">
        <f t="shared" si="650"/>
        <v/>
      </c>
      <c r="O998" s="11" t="str">
        <f t="shared" si="651"/>
        <v>—</v>
      </c>
      <c r="P998" t="str">
        <f t="shared" si="652"/>
        <v/>
      </c>
      <c r="Q998" s="11" t="str">
        <f t="shared" si="653"/>
        <v>—</v>
      </c>
      <c r="R998" t="str">
        <f t="shared" si="654"/>
        <v/>
      </c>
      <c r="S998" t="str">
        <f t="shared" si="655"/>
        <v/>
      </c>
      <c r="T998" t="str">
        <f t="shared" si="656"/>
        <v/>
      </c>
      <c r="U998" t="str">
        <f t="shared" si="657"/>
        <v/>
      </c>
      <c r="V998" t="str">
        <f t="shared" si="658"/>
        <v/>
      </c>
      <c r="W998" t="str">
        <f t="shared" si="659"/>
        <v/>
      </c>
      <c r="X998" t="str">
        <f t="shared" si="660"/>
        <v/>
      </c>
      <c r="Y998" t="str">
        <f t="shared" si="661"/>
        <v/>
      </c>
      <c r="Z998" t="str">
        <f t="shared" si="662"/>
        <v/>
      </c>
      <c r="AA998" t="str">
        <f t="shared" si="663"/>
        <v/>
      </c>
      <c r="AB998" t="str">
        <f t="shared" si="664"/>
        <v/>
      </c>
      <c r="AC998" t="str">
        <f t="shared" si="665"/>
        <v/>
      </c>
      <c r="AD998" t="str">
        <f t="shared" si="666"/>
        <v/>
      </c>
      <c r="AE998" t="str">
        <f t="shared" si="667"/>
        <v/>
      </c>
      <c r="AF998" t="str">
        <f t="shared" si="668"/>
        <v/>
      </c>
      <c r="AG998" t="str">
        <f t="shared" si="669"/>
        <v/>
      </c>
      <c r="AH998" t="str">
        <f t="shared" si="670"/>
        <v/>
      </c>
      <c r="AI998" t="str">
        <f t="shared" si="671"/>
        <v/>
      </c>
      <c r="AJ998" t="str">
        <f t="shared" si="672"/>
        <v/>
      </c>
      <c r="AK998" t="str">
        <f t="shared" si="673"/>
        <v/>
      </c>
      <c r="AL998" t="str">
        <f t="shared" si="674"/>
        <v/>
      </c>
      <c r="AM998" t="str">
        <f t="shared" si="675"/>
        <v/>
      </c>
      <c r="AN998" t="str">
        <f t="shared" si="676"/>
        <v/>
      </c>
      <c r="AO998" t="str">
        <f t="shared" si="677"/>
        <v/>
      </c>
      <c r="AP998" t="str">
        <f t="shared" si="678"/>
        <v/>
      </c>
      <c r="AQ998" t="str">
        <f t="shared" si="679"/>
        <v/>
      </c>
      <c r="AR998" t="str">
        <f t="shared" si="680"/>
        <v/>
      </c>
      <c r="AS998" t="str">
        <f t="shared" si="681"/>
        <v/>
      </c>
      <c r="AT998" t="str">
        <f t="shared" si="682"/>
        <v/>
      </c>
      <c r="AU998" t="str">
        <f t="shared" si="683"/>
        <v/>
      </c>
      <c r="AV998" t="str">
        <f t="shared" si="684"/>
        <v/>
      </c>
      <c r="AW998" t="str">
        <f t="shared" si="685"/>
        <v/>
      </c>
      <c r="AX998" t="str">
        <f t="shared" si="686"/>
        <v/>
      </c>
      <c r="AY998" t="str">
        <f t="shared" si="687"/>
        <v/>
      </c>
      <c r="AZ998" t="str">
        <f>IF(OR($A998="",$A998&lt;&gt;Ficha!$C$4),"",COUNTIF($A$2:$A998,Ficha!$C$4))</f>
        <v/>
      </c>
    </row>
    <row r="999" spans="1:52">
      <c r="A999" s="7" t="str">
        <f>IF(INDEX(Banco!$A:$A,ROW())="","",INDEX(Banco!$A:$A,ROW()))</f>
        <v/>
      </c>
      <c r="B999" s="7" t="str">
        <f>IF(INDEX(Banco!$B:$B,ROW())="","",INDEX(Banco!$B:$B,ROW()))</f>
        <v/>
      </c>
      <c r="C999" s="7" t="str">
        <f>IF(INDEX(Banco!$C:$C,ROW())="","",INDEX(Banco!$C:$C,ROW()))</f>
        <v/>
      </c>
      <c r="D999" s="8" t="str">
        <f>IF(INDEX(Banco!$D:$D,ROW())="","",INDEX(Banco!$D:$D,ROW()))</f>
        <v/>
      </c>
      <c r="E999" s="8" t="str">
        <f>IF(INDEX(Banco!$E:$E,ROW())="","",INDEX(Banco!$E:$E,ROW()))</f>
        <v/>
      </c>
      <c r="F999" s="9" t="str">
        <f>IF(INDEX(Banco!$F:$F,ROW())="","",INDEX(Banco!$F:$F,ROW()))</f>
        <v/>
      </c>
      <c r="G999" s="9" t="str">
        <f>IF(INDEX(Banco!$G:$G,ROW())="","",INDEX(Banco!$G:$G,ROW()))</f>
        <v/>
      </c>
      <c r="H999" s="7" t="str">
        <f>IF(INDEX(Banco!$H:$H,ROW())="","",INDEX(Banco!$H:$H,ROW()))</f>
        <v/>
      </c>
      <c r="I999" t="str">
        <f t="shared" si="645"/>
        <v/>
      </c>
      <c r="J999" s="10" t="str">
        <f t="shared" si="646"/>
        <v/>
      </c>
      <c r="K999" s="11" t="str">
        <f t="shared" si="647"/>
        <v>—</v>
      </c>
      <c r="L999" t="str">
        <f t="shared" si="648"/>
        <v/>
      </c>
      <c r="M999" s="11" t="str">
        <f t="shared" si="649"/>
        <v>—</v>
      </c>
      <c r="N999" t="str">
        <f t="shared" si="650"/>
        <v/>
      </c>
      <c r="O999" s="11" t="str">
        <f t="shared" si="651"/>
        <v>—</v>
      </c>
      <c r="P999" t="str">
        <f t="shared" si="652"/>
        <v/>
      </c>
      <c r="Q999" s="11" t="str">
        <f t="shared" si="653"/>
        <v>—</v>
      </c>
      <c r="R999" t="str">
        <f t="shared" si="654"/>
        <v/>
      </c>
      <c r="S999" t="str">
        <f t="shared" si="655"/>
        <v/>
      </c>
      <c r="T999" t="str">
        <f t="shared" si="656"/>
        <v/>
      </c>
      <c r="U999" t="str">
        <f t="shared" si="657"/>
        <v/>
      </c>
      <c r="V999" t="str">
        <f t="shared" si="658"/>
        <v/>
      </c>
      <c r="W999" t="str">
        <f t="shared" si="659"/>
        <v/>
      </c>
      <c r="X999" t="str">
        <f t="shared" si="660"/>
        <v/>
      </c>
      <c r="Y999" t="str">
        <f t="shared" si="661"/>
        <v/>
      </c>
      <c r="Z999" t="str">
        <f t="shared" si="662"/>
        <v/>
      </c>
      <c r="AA999" t="str">
        <f t="shared" si="663"/>
        <v/>
      </c>
      <c r="AB999" t="str">
        <f t="shared" si="664"/>
        <v/>
      </c>
      <c r="AC999" t="str">
        <f t="shared" si="665"/>
        <v/>
      </c>
      <c r="AD999" t="str">
        <f t="shared" si="666"/>
        <v/>
      </c>
      <c r="AE999" t="str">
        <f t="shared" si="667"/>
        <v/>
      </c>
      <c r="AF999" t="str">
        <f t="shared" si="668"/>
        <v/>
      </c>
      <c r="AG999" t="str">
        <f t="shared" si="669"/>
        <v/>
      </c>
      <c r="AH999" t="str">
        <f t="shared" si="670"/>
        <v/>
      </c>
      <c r="AI999" t="str">
        <f t="shared" si="671"/>
        <v/>
      </c>
      <c r="AJ999" t="str">
        <f t="shared" si="672"/>
        <v/>
      </c>
      <c r="AK999" t="str">
        <f t="shared" si="673"/>
        <v/>
      </c>
      <c r="AL999" t="str">
        <f t="shared" si="674"/>
        <v/>
      </c>
      <c r="AM999" t="str">
        <f t="shared" si="675"/>
        <v/>
      </c>
      <c r="AN999" t="str">
        <f t="shared" si="676"/>
        <v/>
      </c>
      <c r="AO999" t="str">
        <f t="shared" si="677"/>
        <v/>
      </c>
      <c r="AP999" t="str">
        <f t="shared" si="678"/>
        <v/>
      </c>
      <c r="AQ999" t="str">
        <f t="shared" si="679"/>
        <v/>
      </c>
      <c r="AR999" t="str">
        <f t="shared" si="680"/>
        <v/>
      </c>
      <c r="AS999" t="str">
        <f t="shared" si="681"/>
        <v/>
      </c>
      <c r="AT999" t="str">
        <f t="shared" si="682"/>
        <v/>
      </c>
      <c r="AU999" t="str">
        <f t="shared" si="683"/>
        <v/>
      </c>
      <c r="AV999" t="str">
        <f t="shared" si="684"/>
        <v/>
      </c>
      <c r="AW999" t="str">
        <f t="shared" si="685"/>
        <v/>
      </c>
      <c r="AX999" t="str">
        <f t="shared" si="686"/>
        <v/>
      </c>
      <c r="AY999" t="str">
        <f t="shared" si="687"/>
        <v/>
      </c>
      <c r="AZ999" t="str">
        <f>IF(OR($A999="",$A999&lt;&gt;Ficha!$C$4),"",COUNTIF($A$2:$A999,Ficha!$C$4))</f>
        <v/>
      </c>
    </row>
    <row r="1000" spans="1:52">
      <c r="A1000" s="7" t="str">
        <f>IF(INDEX(Banco!$A:$A,ROW())="","",INDEX(Banco!$A:$A,ROW()))</f>
        <v/>
      </c>
      <c r="B1000" s="7" t="str">
        <f>IF(INDEX(Banco!$B:$B,ROW())="","",INDEX(Banco!$B:$B,ROW()))</f>
        <v/>
      </c>
      <c r="C1000" s="7" t="str">
        <f>IF(INDEX(Banco!$C:$C,ROW())="","",INDEX(Banco!$C:$C,ROW()))</f>
        <v/>
      </c>
      <c r="D1000" s="8" t="str">
        <f>IF(INDEX(Banco!$D:$D,ROW())="","",INDEX(Banco!$D:$D,ROW()))</f>
        <v/>
      </c>
      <c r="E1000" s="8" t="str">
        <f>IF(INDEX(Banco!$E:$E,ROW())="","",INDEX(Banco!$E:$E,ROW()))</f>
        <v/>
      </c>
      <c r="F1000" s="9" t="str">
        <f>IF(INDEX(Banco!$F:$F,ROW())="","",INDEX(Banco!$F:$F,ROW()))</f>
        <v/>
      </c>
      <c r="G1000" s="9" t="str">
        <f>IF(INDEX(Banco!$G:$G,ROW())="","",INDEX(Banco!$G:$G,ROW()))</f>
        <v/>
      </c>
      <c r="H1000" s="7" t="str">
        <f>IF(INDEX(Banco!$H:$H,ROW())="","",INDEX(Banco!$H:$H,ROW()))</f>
        <v/>
      </c>
      <c r="I1000" t="str">
        <f t="shared" si="645"/>
        <v/>
      </c>
      <c r="J1000" s="10" t="str">
        <f t="shared" si="646"/>
        <v/>
      </c>
      <c r="K1000" s="11" t="str">
        <f t="shared" si="647"/>
        <v>—</v>
      </c>
      <c r="L1000" t="str">
        <f t="shared" si="648"/>
        <v/>
      </c>
      <c r="M1000" s="11" t="str">
        <f t="shared" si="649"/>
        <v>—</v>
      </c>
      <c r="N1000" t="str">
        <f t="shared" si="650"/>
        <v/>
      </c>
      <c r="O1000" s="11" t="str">
        <f t="shared" si="651"/>
        <v>—</v>
      </c>
      <c r="P1000" t="str">
        <f t="shared" si="652"/>
        <v/>
      </c>
      <c r="Q1000" s="11" t="str">
        <f t="shared" si="653"/>
        <v>—</v>
      </c>
      <c r="R1000" t="str">
        <f t="shared" si="654"/>
        <v/>
      </c>
      <c r="S1000" t="str">
        <f t="shared" si="655"/>
        <v/>
      </c>
      <c r="T1000" t="str">
        <f t="shared" si="656"/>
        <v/>
      </c>
      <c r="U1000" t="str">
        <f t="shared" si="657"/>
        <v/>
      </c>
      <c r="V1000" t="str">
        <f t="shared" si="658"/>
        <v/>
      </c>
      <c r="W1000" t="str">
        <f t="shared" si="659"/>
        <v/>
      </c>
      <c r="X1000" t="str">
        <f t="shared" si="660"/>
        <v/>
      </c>
      <c r="Y1000" t="str">
        <f t="shared" si="661"/>
        <v/>
      </c>
      <c r="Z1000" t="str">
        <f t="shared" si="662"/>
        <v/>
      </c>
      <c r="AA1000" t="str">
        <f t="shared" si="663"/>
        <v/>
      </c>
      <c r="AB1000" t="str">
        <f t="shared" si="664"/>
        <v/>
      </c>
      <c r="AC1000" t="str">
        <f t="shared" si="665"/>
        <v/>
      </c>
      <c r="AD1000" t="str">
        <f t="shared" si="666"/>
        <v/>
      </c>
      <c r="AE1000" t="str">
        <f t="shared" si="667"/>
        <v/>
      </c>
      <c r="AF1000" t="str">
        <f t="shared" si="668"/>
        <v/>
      </c>
      <c r="AG1000" t="str">
        <f t="shared" si="669"/>
        <v/>
      </c>
      <c r="AH1000" t="str">
        <f t="shared" si="670"/>
        <v/>
      </c>
      <c r="AI1000" t="str">
        <f t="shared" si="671"/>
        <v/>
      </c>
      <c r="AJ1000" t="str">
        <f t="shared" si="672"/>
        <v/>
      </c>
      <c r="AK1000" t="str">
        <f t="shared" si="673"/>
        <v/>
      </c>
      <c r="AL1000" t="str">
        <f t="shared" si="674"/>
        <v/>
      </c>
      <c r="AM1000" t="str">
        <f t="shared" si="675"/>
        <v/>
      </c>
      <c r="AN1000" t="str">
        <f t="shared" si="676"/>
        <v/>
      </c>
      <c r="AO1000" t="str">
        <f t="shared" si="677"/>
        <v/>
      </c>
      <c r="AP1000" t="str">
        <f t="shared" si="678"/>
        <v/>
      </c>
      <c r="AQ1000" t="str">
        <f t="shared" si="679"/>
        <v/>
      </c>
      <c r="AR1000" t="str">
        <f t="shared" si="680"/>
        <v/>
      </c>
      <c r="AS1000" t="str">
        <f t="shared" si="681"/>
        <v/>
      </c>
      <c r="AT1000" t="str">
        <f t="shared" si="682"/>
        <v/>
      </c>
      <c r="AU1000" t="str">
        <f t="shared" si="683"/>
        <v/>
      </c>
      <c r="AV1000" t="str">
        <f t="shared" si="684"/>
        <v/>
      </c>
      <c r="AW1000" t="str">
        <f t="shared" si="685"/>
        <v/>
      </c>
      <c r="AX1000" t="str">
        <f t="shared" si="686"/>
        <v/>
      </c>
      <c r="AY1000" t="str">
        <f t="shared" si="687"/>
        <v/>
      </c>
      <c r="AZ1000" t="str">
        <f>IF(OR($A1000="",$A1000&lt;&gt;Ficha!$C$4),"",COUNTIF($A$2:$A1000,Ficha!$C$4))</f>
        <v/>
      </c>
    </row>
    <row r="1001" spans="1:52">
      <c r="A1001" s="7" t="str">
        <f>IF(INDEX(Banco!$A:$A,ROW())="","",INDEX(Banco!$A:$A,ROW()))</f>
        <v/>
      </c>
      <c r="B1001" s="7" t="str">
        <f>IF(INDEX(Banco!$B:$B,ROW())="","",INDEX(Banco!$B:$B,ROW()))</f>
        <v/>
      </c>
      <c r="C1001" s="7" t="str">
        <f>IF(INDEX(Banco!$C:$C,ROW())="","",INDEX(Banco!$C:$C,ROW()))</f>
        <v/>
      </c>
      <c r="D1001" s="8" t="str">
        <f>IF(INDEX(Banco!$D:$D,ROW())="","",INDEX(Banco!$D:$D,ROW()))</f>
        <v/>
      </c>
      <c r="E1001" s="8" t="str">
        <f>IF(INDEX(Banco!$E:$E,ROW())="","",INDEX(Banco!$E:$E,ROW()))</f>
        <v/>
      </c>
      <c r="F1001" s="9" t="str">
        <f>IF(INDEX(Banco!$F:$F,ROW())="","",INDEX(Banco!$F:$F,ROW()))</f>
        <v/>
      </c>
      <c r="G1001" s="9" t="str">
        <f>IF(INDEX(Banco!$G:$G,ROW())="","",INDEX(Banco!$G:$G,ROW()))</f>
        <v/>
      </c>
      <c r="H1001" s="7" t="str">
        <f>IF(INDEX(Banco!$H:$H,ROW())="","",INDEX(Banco!$H:$H,ROW()))</f>
        <v/>
      </c>
      <c r="I1001" t="str">
        <f t="shared" si="645"/>
        <v/>
      </c>
      <c r="J1001" s="10" t="str">
        <f t="shared" si="646"/>
        <v/>
      </c>
      <c r="K1001" s="11" t="str">
        <f t="shared" si="647"/>
        <v>—</v>
      </c>
      <c r="L1001" t="str">
        <f t="shared" si="648"/>
        <v/>
      </c>
      <c r="M1001" s="11" t="str">
        <f t="shared" si="649"/>
        <v>—</v>
      </c>
      <c r="N1001" t="str">
        <f t="shared" si="650"/>
        <v/>
      </c>
      <c r="O1001" s="11" t="str">
        <f t="shared" si="651"/>
        <v>—</v>
      </c>
      <c r="P1001" t="str">
        <f t="shared" si="652"/>
        <v/>
      </c>
      <c r="Q1001" s="11" t="str">
        <f t="shared" si="653"/>
        <v>—</v>
      </c>
      <c r="R1001" t="str">
        <f t="shared" si="654"/>
        <v/>
      </c>
      <c r="S1001" t="str">
        <f t="shared" si="655"/>
        <v/>
      </c>
      <c r="T1001" t="str">
        <f t="shared" si="656"/>
        <v/>
      </c>
      <c r="U1001" t="str">
        <f t="shared" si="657"/>
        <v/>
      </c>
      <c r="V1001" t="str">
        <f t="shared" si="658"/>
        <v/>
      </c>
      <c r="W1001" t="str">
        <f t="shared" si="659"/>
        <v/>
      </c>
      <c r="X1001" t="str">
        <f t="shared" si="660"/>
        <v/>
      </c>
      <c r="Y1001" t="str">
        <f t="shared" si="661"/>
        <v/>
      </c>
      <c r="Z1001" t="str">
        <f t="shared" si="662"/>
        <v/>
      </c>
      <c r="AA1001" t="str">
        <f t="shared" si="663"/>
        <v/>
      </c>
      <c r="AB1001" t="str">
        <f t="shared" si="664"/>
        <v/>
      </c>
      <c r="AC1001" t="str">
        <f t="shared" si="665"/>
        <v/>
      </c>
      <c r="AD1001" t="str">
        <f t="shared" si="666"/>
        <v/>
      </c>
      <c r="AE1001" t="str">
        <f t="shared" si="667"/>
        <v/>
      </c>
      <c r="AF1001" t="str">
        <f t="shared" si="668"/>
        <v/>
      </c>
      <c r="AG1001" t="str">
        <f t="shared" si="669"/>
        <v/>
      </c>
      <c r="AH1001" t="str">
        <f t="shared" si="670"/>
        <v/>
      </c>
      <c r="AI1001" t="str">
        <f t="shared" si="671"/>
        <v/>
      </c>
      <c r="AJ1001" t="str">
        <f t="shared" si="672"/>
        <v/>
      </c>
      <c r="AK1001" t="str">
        <f t="shared" si="673"/>
        <v/>
      </c>
      <c r="AL1001" t="str">
        <f t="shared" si="674"/>
        <v/>
      </c>
      <c r="AM1001" t="str">
        <f t="shared" si="675"/>
        <v/>
      </c>
      <c r="AN1001" t="str">
        <f t="shared" si="676"/>
        <v/>
      </c>
      <c r="AO1001" t="str">
        <f t="shared" si="677"/>
        <v/>
      </c>
      <c r="AP1001" t="str">
        <f t="shared" si="678"/>
        <v/>
      </c>
      <c r="AQ1001" t="str">
        <f t="shared" si="679"/>
        <v/>
      </c>
      <c r="AR1001" t="str">
        <f t="shared" si="680"/>
        <v/>
      </c>
      <c r="AS1001" t="str">
        <f t="shared" si="681"/>
        <v/>
      </c>
      <c r="AT1001" t="str">
        <f t="shared" si="682"/>
        <v/>
      </c>
      <c r="AU1001" t="str">
        <f t="shared" si="683"/>
        <v/>
      </c>
      <c r="AV1001" t="str">
        <f t="shared" si="684"/>
        <v/>
      </c>
      <c r="AW1001" t="str">
        <f t="shared" si="685"/>
        <v/>
      </c>
      <c r="AX1001" t="str">
        <f t="shared" si="686"/>
        <v/>
      </c>
      <c r="AY1001" t="str">
        <f t="shared" si="687"/>
        <v/>
      </c>
      <c r="AZ1001" t="str">
        <f>IF(OR($A1001="",$A1001&lt;&gt;Ficha!$C$4),"",COUNTIF($A$2:$A1001,Ficha!$C$4))</f>
        <v/>
      </c>
    </row>
    <row r="1002" spans="1:52">
      <c r="A1002" s="7" t="str">
        <f>IF(INDEX(Banco!$A:$A,ROW())="","",INDEX(Banco!$A:$A,ROW()))</f>
        <v/>
      </c>
      <c r="B1002" s="7" t="str">
        <f>IF(INDEX(Banco!$B:$B,ROW())="","",INDEX(Banco!$B:$B,ROW()))</f>
        <v/>
      </c>
      <c r="C1002" s="7" t="str">
        <f>IF(INDEX(Banco!$C:$C,ROW())="","",INDEX(Banco!$C:$C,ROW()))</f>
        <v/>
      </c>
      <c r="D1002" s="8" t="str">
        <f>IF(INDEX(Banco!$D:$D,ROW())="","",INDEX(Banco!$D:$D,ROW()))</f>
        <v/>
      </c>
      <c r="E1002" s="8" t="str">
        <f>IF(INDEX(Banco!$E:$E,ROW())="","",INDEX(Banco!$E:$E,ROW()))</f>
        <v/>
      </c>
      <c r="F1002" s="9" t="str">
        <f>IF(INDEX(Banco!$F:$F,ROW())="","",INDEX(Banco!$F:$F,ROW()))</f>
        <v/>
      </c>
      <c r="G1002" s="9" t="str">
        <f>IF(INDEX(Banco!$G:$G,ROW())="","",INDEX(Banco!$G:$G,ROW()))</f>
        <v/>
      </c>
      <c r="H1002" s="7" t="str">
        <f>IF(INDEX(Banco!$H:$H,ROW())="","",INDEX(Banco!$H:$H,ROW()))</f>
        <v/>
      </c>
      <c r="I1002" t="str">
        <f t="shared" si="645"/>
        <v/>
      </c>
      <c r="J1002" s="10" t="str">
        <f t="shared" si="646"/>
        <v/>
      </c>
      <c r="K1002" s="11" t="str">
        <f t="shared" si="647"/>
        <v>—</v>
      </c>
      <c r="L1002" t="str">
        <f t="shared" si="648"/>
        <v/>
      </c>
      <c r="M1002" s="11" t="str">
        <f t="shared" si="649"/>
        <v>—</v>
      </c>
      <c r="N1002" t="str">
        <f t="shared" si="650"/>
        <v/>
      </c>
      <c r="O1002" s="11" t="str">
        <f t="shared" si="651"/>
        <v>—</v>
      </c>
      <c r="P1002" t="str">
        <f t="shared" si="652"/>
        <v/>
      </c>
      <c r="Q1002" s="11" t="str">
        <f t="shared" si="653"/>
        <v>—</v>
      </c>
      <c r="R1002" t="str">
        <f t="shared" si="654"/>
        <v/>
      </c>
      <c r="S1002" t="str">
        <f t="shared" si="655"/>
        <v/>
      </c>
      <c r="T1002" t="str">
        <f t="shared" si="656"/>
        <v/>
      </c>
      <c r="U1002" t="str">
        <f t="shared" si="657"/>
        <v/>
      </c>
      <c r="V1002" t="str">
        <f t="shared" si="658"/>
        <v/>
      </c>
      <c r="W1002" t="str">
        <f t="shared" si="659"/>
        <v/>
      </c>
      <c r="X1002" t="str">
        <f t="shared" si="660"/>
        <v/>
      </c>
      <c r="Y1002" t="str">
        <f t="shared" si="661"/>
        <v/>
      </c>
      <c r="Z1002" t="str">
        <f t="shared" si="662"/>
        <v/>
      </c>
      <c r="AA1002" t="str">
        <f t="shared" si="663"/>
        <v/>
      </c>
      <c r="AB1002" t="str">
        <f t="shared" si="664"/>
        <v/>
      </c>
      <c r="AC1002" t="str">
        <f t="shared" si="665"/>
        <v/>
      </c>
      <c r="AD1002" t="str">
        <f t="shared" si="666"/>
        <v/>
      </c>
      <c r="AE1002" t="str">
        <f t="shared" si="667"/>
        <v/>
      </c>
      <c r="AF1002" t="str">
        <f t="shared" si="668"/>
        <v/>
      </c>
      <c r="AG1002" t="str">
        <f t="shared" si="669"/>
        <v/>
      </c>
      <c r="AH1002" t="str">
        <f t="shared" si="670"/>
        <v/>
      </c>
      <c r="AI1002" t="str">
        <f t="shared" si="671"/>
        <v/>
      </c>
      <c r="AJ1002" t="str">
        <f t="shared" si="672"/>
        <v/>
      </c>
      <c r="AK1002" t="str">
        <f t="shared" si="673"/>
        <v/>
      </c>
      <c r="AL1002" t="str">
        <f t="shared" si="674"/>
        <v/>
      </c>
      <c r="AM1002" t="str">
        <f t="shared" si="675"/>
        <v/>
      </c>
      <c r="AN1002" t="str">
        <f t="shared" si="676"/>
        <v/>
      </c>
      <c r="AO1002" t="str">
        <f t="shared" si="677"/>
        <v/>
      </c>
      <c r="AP1002" t="str">
        <f t="shared" si="678"/>
        <v/>
      </c>
      <c r="AQ1002" t="str">
        <f t="shared" si="679"/>
        <v/>
      </c>
      <c r="AR1002" t="str">
        <f t="shared" si="680"/>
        <v/>
      </c>
      <c r="AS1002" t="str">
        <f t="shared" si="681"/>
        <v/>
      </c>
      <c r="AT1002" t="str">
        <f t="shared" si="682"/>
        <v/>
      </c>
      <c r="AU1002" t="str">
        <f t="shared" si="683"/>
        <v/>
      </c>
      <c r="AV1002" t="str">
        <f t="shared" si="684"/>
        <v/>
      </c>
      <c r="AW1002" t="str">
        <f t="shared" si="685"/>
        <v/>
      </c>
      <c r="AX1002" t="str">
        <f t="shared" si="686"/>
        <v/>
      </c>
      <c r="AY1002" t="str">
        <f t="shared" si="687"/>
        <v/>
      </c>
      <c r="AZ1002" t="str">
        <f>IF(OR($A1002="",$A1002&lt;&gt;Ficha!$C$4),"",COUNTIF($A$2:$A1002,Ficha!$C$4))</f>
        <v/>
      </c>
    </row>
    <row r="1003" spans="1:52">
      <c r="A1003" s="7" t="str">
        <f>IF(INDEX(Banco!$A:$A,ROW())="","",INDEX(Banco!$A:$A,ROW()))</f>
        <v/>
      </c>
      <c r="B1003" s="7" t="str">
        <f>IF(INDEX(Banco!$B:$B,ROW())="","",INDEX(Banco!$B:$B,ROW()))</f>
        <v/>
      </c>
      <c r="C1003" s="7" t="str">
        <f>IF(INDEX(Banco!$C:$C,ROW())="","",INDEX(Banco!$C:$C,ROW()))</f>
        <v/>
      </c>
      <c r="D1003" s="8" t="str">
        <f>IF(INDEX(Banco!$D:$D,ROW())="","",INDEX(Banco!$D:$D,ROW()))</f>
        <v/>
      </c>
      <c r="E1003" s="8" t="str">
        <f>IF(INDEX(Banco!$E:$E,ROW())="","",INDEX(Banco!$E:$E,ROW()))</f>
        <v/>
      </c>
      <c r="F1003" s="9" t="str">
        <f>IF(INDEX(Banco!$F:$F,ROW())="","",INDEX(Banco!$F:$F,ROW()))</f>
        <v/>
      </c>
      <c r="G1003" s="9" t="str">
        <f>IF(INDEX(Banco!$G:$G,ROW())="","",INDEX(Banco!$G:$G,ROW()))</f>
        <v/>
      </c>
      <c r="H1003" s="7" t="str">
        <f>IF(INDEX(Banco!$H:$H,ROW())="","",INDEX(Banco!$H:$H,ROW()))</f>
        <v/>
      </c>
      <c r="I1003" t="str">
        <f t="shared" si="645"/>
        <v/>
      </c>
      <c r="J1003" s="10" t="str">
        <f t="shared" si="646"/>
        <v/>
      </c>
      <c r="K1003" s="11" t="str">
        <f t="shared" si="647"/>
        <v>—</v>
      </c>
      <c r="L1003" t="str">
        <f t="shared" si="648"/>
        <v/>
      </c>
      <c r="M1003" s="11" t="str">
        <f t="shared" si="649"/>
        <v>—</v>
      </c>
      <c r="N1003" t="str">
        <f t="shared" si="650"/>
        <v/>
      </c>
      <c r="O1003" s="11" t="str">
        <f t="shared" si="651"/>
        <v>—</v>
      </c>
      <c r="P1003" t="str">
        <f t="shared" si="652"/>
        <v/>
      </c>
      <c r="Q1003" s="11" t="str">
        <f t="shared" si="653"/>
        <v>—</v>
      </c>
      <c r="R1003" t="str">
        <f t="shared" si="654"/>
        <v/>
      </c>
      <c r="S1003" t="str">
        <f t="shared" si="655"/>
        <v/>
      </c>
      <c r="T1003" t="str">
        <f t="shared" si="656"/>
        <v/>
      </c>
      <c r="U1003" t="str">
        <f t="shared" si="657"/>
        <v/>
      </c>
      <c r="V1003" t="str">
        <f t="shared" si="658"/>
        <v/>
      </c>
      <c r="W1003" t="str">
        <f t="shared" si="659"/>
        <v/>
      </c>
      <c r="X1003" t="str">
        <f t="shared" si="660"/>
        <v/>
      </c>
      <c r="Y1003" t="str">
        <f t="shared" si="661"/>
        <v/>
      </c>
      <c r="Z1003" t="str">
        <f t="shared" si="662"/>
        <v/>
      </c>
      <c r="AA1003" t="str">
        <f t="shared" si="663"/>
        <v/>
      </c>
      <c r="AB1003" t="str">
        <f t="shared" si="664"/>
        <v/>
      </c>
      <c r="AC1003" t="str">
        <f t="shared" si="665"/>
        <v/>
      </c>
      <c r="AD1003" t="str">
        <f t="shared" si="666"/>
        <v/>
      </c>
      <c r="AE1003" t="str">
        <f t="shared" si="667"/>
        <v/>
      </c>
      <c r="AF1003" t="str">
        <f t="shared" si="668"/>
        <v/>
      </c>
      <c r="AG1003" t="str">
        <f t="shared" si="669"/>
        <v/>
      </c>
      <c r="AH1003" t="str">
        <f t="shared" si="670"/>
        <v/>
      </c>
      <c r="AI1003" t="str">
        <f t="shared" si="671"/>
        <v/>
      </c>
      <c r="AJ1003" t="str">
        <f t="shared" si="672"/>
        <v/>
      </c>
      <c r="AK1003" t="str">
        <f t="shared" si="673"/>
        <v/>
      </c>
      <c r="AL1003" t="str">
        <f t="shared" si="674"/>
        <v/>
      </c>
      <c r="AM1003" t="str">
        <f t="shared" si="675"/>
        <v/>
      </c>
      <c r="AN1003" t="str">
        <f t="shared" si="676"/>
        <v/>
      </c>
      <c r="AO1003" t="str">
        <f t="shared" si="677"/>
        <v/>
      </c>
      <c r="AP1003" t="str">
        <f t="shared" si="678"/>
        <v/>
      </c>
      <c r="AQ1003" t="str">
        <f t="shared" si="679"/>
        <v/>
      </c>
      <c r="AR1003" t="str">
        <f t="shared" si="680"/>
        <v/>
      </c>
      <c r="AS1003" t="str">
        <f t="shared" si="681"/>
        <v/>
      </c>
      <c r="AT1003" t="str">
        <f t="shared" si="682"/>
        <v/>
      </c>
      <c r="AU1003" t="str">
        <f t="shared" si="683"/>
        <v/>
      </c>
      <c r="AV1003" t="str">
        <f t="shared" si="684"/>
        <v/>
      </c>
      <c r="AW1003" t="str">
        <f t="shared" si="685"/>
        <v/>
      </c>
      <c r="AX1003" t="str">
        <f t="shared" si="686"/>
        <v/>
      </c>
      <c r="AY1003" t="str">
        <f t="shared" si="687"/>
        <v/>
      </c>
      <c r="AZ1003" t="str">
        <f>IF(OR($A1003="",$A1003&lt;&gt;Ficha!$C$4),"",COUNTIF($A$2:$A1003,Ficha!$C$4))</f>
        <v/>
      </c>
    </row>
    <row r="1004" spans="1:52">
      <c r="A1004" s="7" t="str">
        <f>IF(INDEX(Banco!$A:$A,ROW())="","",INDEX(Banco!$A:$A,ROW()))</f>
        <v/>
      </c>
      <c r="B1004" s="7" t="str">
        <f>IF(INDEX(Banco!$B:$B,ROW())="","",INDEX(Banco!$B:$B,ROW()))</f>
        <v/>
      </c>
      <c r="C1004" s="7" t="str">
        <f>IF(INDEX(Banco!$C:$C,ROW())="","",INDEX(Banco!$C:$C,ROW()))</f>
        <v/>
      </c>
      <c r="D1004" s="8" t="str">
        <f>IF(INDEX(Banco!$D:$D,ROW())="","",INDEX(Banco!$D:$D,ROW()))</f>
        <v/>
      </c>
      <c r="E1004" s="8" t="str">
        <f>IF(INDEX(Banco!$E:$E,ROW())="","",INDEX(Banco!$E:$E,ROW()))</f>
        <v/>
      </c>
      <c r="F1004" s="9" t="str">
        <f>IF(INDEX(Banco!$F:$F,ROW())="","",INDEX(Banco!$F:$F,ROW()))</f>
        <v/>
      </c>
      <c r="G1004" s="9" t="str">
        <f>IF(INDEX(Banco!$G:$G,ROW())="","",INDEX(Banco!$G:$G,ROW()))</f>
        <v/>
      </c>
      <c r="H1004" s="7" t="str">
        <f>IF(INDEX(Banco!$H:$H,ROW())="","",INDEX(Banco!$H:$H,ROW()))</f>
        <v/>
      </c>
      <c r="I1004" t="str">
        <f t="shared" si="645"/>
        <v/>
      </c>
      <c r="J1004" s="10" t="str">
        <f t="shared" si="646"/>
        <v/>
      </c>
      <c r="K1004" s="11" t="str">
        <f t="shared" si="647"/>
        <v>—</v>
      </c>
      <c r="L1004" t="str">
        <f t="shared" si="648"/>
        <v/>
      </c>
      <c r="M1004" s="11" t="str">
        <f t="shared" si="649"/>
        <v>—</v>
      </c>
      <c r="N1004" t="str">
        <f t="shared" si="650"/>
        <v/>
      </c>
      <c r="O1004" s="11" t="str">
        <f t="shared" si="651"/>
        <v>—</v>
      </c>
      <c r="P1004" t="str">
        <f t="shared" si="652"/>
        <v/>
      </c>
      <c r="Q1004" s="11" t="str">
        <f t="shared" si="653"/>
        <v>—</v>
      </c>
      <c r="R1004" t="str">
        <f t="shared" si="654"/>
        <v/>
      </c>
      <c r="S1004" t="str">
        <f t="shared" si="655"/>
        <v/>
      </c>
      <c r="T1004" t="str">
        <f t="shared" si="656"/>
        <v/>
      </c>
      <c r="U1004" t="str">
        <f t="shared" si="657"/>
        <v/>
      </c>
      <c r="V1004" t="str">
        <f t="shared" si="658"/>
        <v/>
      </c>
      <c r="W1004" t="str">
        <f t="shared" si="659"/>
        <v/>
      </c>
      <c r="X1004" t="str">
        <f t="shared" si="660"/>
        <v/>
      </c>
      <c r="Y1004" t="str">
        <f t="shared" si="661"/>
        <v/>
      </c>
      <c r="Z1004" t="str">
        <f t="shared" si="662"/>
        <v/>
      </c>
      <c r="AA1004" t="str">
        <f t="shared" si="663"/>
        <v/>
      </c>
      <c r="AB1004" t="str">
        <f t="shared" si="664"/>
        <v/>
      </c>
      <c r="AC1004" t="str">
        <f t="shared" si="665"/>
        <v/>
      </c>
      <c r="AD1004" t="str">
        <f t="shared" si="666"/>
        <v/>
      </c>
      <c r="AE1004" t="str">
        <f t="shared" si="667"/>
        <v/>
      </c>
      <c r="AF1004" t="str">
        <f t="shared" si="668"/>
        <v/>
      </c>
      <c r="AG1004" t="str">
        <f t="shared" si="669"/>
        <v/>
      </c>
      <c r="AH1004" t="str">
        <f t="shared" si="670"/>
        <v/>
      </c>
      <c r="AI1004" t="str">
        <f t="shared" si="671"/>
        <v/>
      </c>
      <c r="AJ1004" t="str">
        <f t="shared" si="672"/>
        <v/>
      </c>
      <c r="AK1004" t="str">
        <f t="shared" si="673"/>
        <v/>
      </c>
      <c r="AL1004" t="str">
        <f t="shared" si="674"/>
        <v/>
      </c>
      <c r="AM1004" t="str">
        <f t="shared" si="675"/>
        <v/>
      </c>
      <c r="AN1004" t="str">
        <f t="shared" si="676"/>
        <v/>
      </c>
      <c r="AO1004" t="str">
        <f t="shared" si="677"/>
        <v/>
      </c>
      <c r="AP1004" t="str">
        <f t="shared" si="678"/>
        <v/>
      </c>
      <c r="AQ1004" t="str">
        <f t="shared" si="679"/>
        <v/>
      </c>
      <c r="AR1004" t="str">
        <f t="shared" si="680"/>
        <v/>
      </c>
      <c r="AS1004" t="str">
        <f t="shared" si="681"/>
        <v/>
      </c>
      <c r="AT1004" t="str">
        <f t="shared" si="682"/>
        <v/>
      </c>
      <c r="AU1004" t="str">
        <f t="shared" si="683"/>
        <v/>
      </c>
      <c r="AV1004" t="str">
        <f t="shared" si="684"/>
        <v/>
      </c>
      <c r="AW1004" t="str">
        <f t="shared" si="685"/>
        <v/>
      </c>
      <c r="AX1004" t="str">
        <f t="shared" si="686"/>
        <v/>
      </c>
      <c r="AY1004" t="str">
        <f t="shared" si="687"/>
        <v/>
      </c>
      <c r="AZ1004" t="str">
        <f>IF(OR($A1004="",$A1004&lt;&gt;Ficha!$C$4),"",COUNTIF($A$2:$A1004,Ficha!$C$4))</f>
        <v/>
      </c>
    </row>
    <row r="1005" spans="1:52">
      <c r="A1005" s="7" t="str">
        <f>IF(INDEX(Banco!$A:$A,ROW())="","",INDEX(Banco!$A:$A,ROW()))</f>
        <v/>
      </c>
      <c r="B1005" s="7" t="str">
        <f>IF(INDEX(Banco!$B:$B,ROW())="","",INDEX(Banco!$B:$B,ROW()))</f>
        <v/>
      </c>
      <c r="C1005" s="7" t="str">
        <f>IF(INDEX(Banco!$C:$C,ROW())="","",INDEX(Banco!$C:$C,ROW()))</f>
        <v/>
      </c>
      <c r="D1005" s="8" t="str">
        <f>IF(INDEX(Banco!$D:$D,ROW())="","",INDEX(Banco!$D:$D,ROW()))</f>
        <v/>
      </c>
      <c r="E1005" s="8" t="str">
        <f>IF(INDEX(Banco!$E:$E,ROW())="","",INDEX(Banco!$E:$E,ROW()))</f>
        <v/>
      </c>
      <c r="F1005" s="9" t="str">
        <f>IF(INDEX(Banco!$F:$F,ROW())="","",INDEX(Banco!$F:$F,ROW()))</f>
        <v/>
      </c>
      <c r="G1005" s="9" t="str">
        <f>IF(INDEX(Banco!$G:$G,ROW())="","",INDEX(Banco!$G:$G,ROW()))</f>
        <v/>
      </c>
      <c r="H1005" s="7" t="str">
        <f>IF(INDEX(Banco!$H:$H,ROW())="","",INDEX(Banco!$H:$H,ROW()))</f>
        <v/>
      </c>
      <c r="I1005" t="str">
        <f t="shared" si="645"/>
        <v/>
      </c>
      <c r="J1005" s="10" t="str">
        <f t="shared" si="646"/>
        <v/>
      </c>
      <c r="K1005" s="11" t="str">
        <f t="shared" si="647"/>
        <v>—</v>
      </c>
      <c r="L1005" t="str">
        <f t="shared" si="648"/>
        <v/>
      </c>
      <c r="M1005" s="11" t="str">
        <f t="shared" si="649"/>
        <v>—</v>
      </c>
      <c r="N1005" t="str">
        <f t="shared" si="650"/>
        <v/>
      </c>
      <c r="O1005" s="11" t="str">
        <f t="shared" si="651"/>
        <v>—</v>
      </c>
      <c r="P1005" t="str">
        <f t="shared" si="652"/>
        <v/>
      </c>
      <c r="Q1005" s="11" t="str">
        <f t="shared" si="653"/>
        <v>—</v>
      </c>
      <c r="R1005" t="str">
        <f t="shared" si="654"/>
        <v/>
      </c>
      <c r="S1005" t="str">
        <f t="shared" si="655"/>
        <v/>
      </c>
      <c r="T1005" t="str">
        <f t="shared" si="656"/>
        <v/>
      </c>
      <c r="U1005" t="str">
        <f t="shared" si="657"/>
        <v/>
      </c>
      <c r="V1005" t="str">
        <f t="shared" si="658"/>
        <v/>
      </c>
      <c r="W1005" t="str">
        <f t="shared" si="659"/>
        <v/>
      </c>
      <c r="X1005" t="str">
        <f t="shared" si="660"/>
        <v/>
      </c>
      <c r="Y1005" t="str">
        <f t="shared" si="661"/>
        <v/>
      </c>
      <c r="Z1005" t="str">
        <f t="shared" si="662"/>
        <v/>
      </c>
      <c r="AA1005" t="str">
        <f t="shared" si="663"/>
        <v/>
      </c>
      <c r="AB1005" t="str">
        <f t="shared" si="664"/>
        <v/>
      </c>
      <c r="AC1005" t="str">
        <f t="shared" si="665"/>
        <v/>
      </c>
      <c r="AD1005" t="str">
        <f t="shared" si="666"/>
        <v/>
      </c>
      <c r="AE1005" t="str">
        <f t="shared" si="667"/>
        <v/>
      </c>
      <c r="AF1005" t="str">
        <f t="shared" si="668"/>
        <v/>
      </c>
      <c r="AG1005" t="str">
        <f t="shared" si="669"/>
        <v/>
      </c>
      <c r="AH1005" t="str">
        <f t="shared" si="670"/>
        <v/>
      </c>
      <c r="AI1005" t="str">
        <f t="shared" si="671"/>
        <v/>
      </c>
      <c r="AJ1005" t="str">
        <f t="shared" si="672"/>
        <v/>
      </c>
      <c r="AK1005" t="str">
        <f t="shared" si="673"/>
        <v/>
      </c>
      <c r="AL1005" t="str">
        <f t="shared" si="674"/>
        <v/>
      </c>
      <c r="AM1005" t="str">
        <f t="shared" si="675"/>
        <v/>
      </c>
      <c r="AN1005" t="str">
        <f t="shared" si="676"/>
        <v/>
      </c>
      <c r="AO1005" t="str">
        <f t="shared" si="677"/>
        <v/>
      </c>
      <c r="AP1005" t="str">
        <f t="shared" si="678"/>
        <v/>
      </c>
      <c r="AQ1005" t="str">
        <f t="shared" si="679"/>
        <v/>
      </c>
      <c r="AR1005" t="str">
        <f t="shared" si="680"/>
        <v/>
      </c>
      <c r="AS1005" t="str">
        <f t="shared" si="681"/>
        <v/>
      </c>
      <c r="AT1005" t="str">
        <f t="shared" si="682"/>
        <v/>
      </c>
      <c r="AU1005" t="str">
        <f t="shared" si="683"/>
        <v/>
      </c>
      <c r="AV1005" t="str">
        <f t="shared" si="684"/>
        <v/>
      </c>
      <c r="AW1005" t="str">
        <f t="shared" si="685"/>
        <v/>
      </c>
      <c r="AX1005" t="str">
        <f t="shared" si="686"/>
        <v/>
      </c>
      <c r="AY1005" t="str">
        <f t="shared" si="687"/>
        <v/>
      </c>
      <c r="AZ1005" t="str">
        <f>IF(OR($A1005="",$A1005&lt;&gt;Ficha!$C$4),"",COUNTIF($A$2:$A1005,Ficha!$C$4))</f>
        <v/>
      </c>
    </row>
    <row r="1006" spans="1:52">
      <c r="A1006" s="7" t="str">
        <f>IF(INDEX(Banco!$A:$A,ROW())="","",INDEX(Banco!$A:$A,ROW()))</f>
        <v/>
      </c>
      <c r="B1006" s="7" t="str">
        <f>IF(INDEX(Banco!$B:$B,ROW())="","",INDEX(Banco!$B:$B,ROW()))</f>
        <v/>
      </c>
      <c r="C1006" s="7" t="str">
        <f>IF(INDEX(Banco!$C:$C,ROW())="","",INDEX(Banco!$C:$C,ROW()))</f>
        <v/>
      </c>
      <c r="D1006" s="8" t="str">
        <f>IF(INDEX(Banco!$D:$D,ROW())="","",INDEX(Banco!$D:$D,ROW()))</f>
        <v/>
      </c>
      <c r="E1006" s="8" t="str">
        <f>IF(INDEX(Banco!$E:$E,ROW())="","",INDEX(Banco!$E:$E,ROW()))</f>
        <v/>
      </c>
      <c r="F1006" s="9" t="str">
        <f>IF(INDEX(Banco!$F:$F,ROW())="","",INDEX(Banco!$F:$F,ROW()))</f>
        <v/>
      </c>
      <c r="G1006" s="9" t="str">
        <f>IF(INDEX(Banco!$G:$G,ROW())="","",INDEX(Banco!$G:$G,ROW()))</f>
        <v/>
      </c>
      <c r="H1006" s="7" t="str">
        <f>IF(INDEX(Banco!$H:$H,ROW())="","",INDEX(Banco!$H:$H,ROW()))</f>
        <v/>
      </c>
      <c r="I1006" t="str">
        <f t="shared" si="645"/>
        <v/>
      </c>
      <c r="J1006" s="10" t="str">
        <f t="shared" si="646"/>
        <v/>
      </c>
      <c r="K1006" s="11" t="str">
        <f t="shared" si="647"/>
        <v>—</v>
      </c>
      <c r="L1006" t="str">
        <f t="shared" si="648"/>
        <v/>
      </c>
      <c r="M1006" s="11" t="str">
        <f t="shared" si="649"/>
        <v>—</v>
      </c>
      <c r="N1006" t="str">
        <f t="shared" si="650"/>
        <v/>
      </c>
      <c r="O1006" s="11" t="str">
        <f t="shared" si="651"/>
        <v>—</v>
      </c>
      <c r="P1006" t="str">
        <f t="shared" si="652"/>
        <v/>
      </c>
      <c r="Q1006" s="11" t="str">
        <f t="shared" si="653"/>
        <v>—</v>
      </c>
      <c r="R1006" t="str">
        <f t="shared" si="654"/>
        <v/>
      </c>
      <c r="S1006" t="str">
        <f t="shared" si="655"/>
        <v/>
      </c>
      <c r="T1006" t="str">
        <f t="shared" si="656"/>
        <v/>
      </c>
      <c r="U1006" t="str">
        <f t="shared" si="657"/>
        <v/>
      </c>
      <c r="V1006" t="str">
        <f t="shared" si="658"/>
        <v/>
      </c>
      <c r="W1006" t="str">
        <f t="shared" si="659"/>
        <v/>
      </c>
      <c r="X1006" t="str">
        <f t="shared" si="660"/>
        <v/>
      </c>
      <c r="Y1006" t="str">
        <f t="shared" si="661"/>
        <v/>
      </c>
      <c r="Z1006" t="str">
        <f t="shared" si="662"/>
        <v/>
      </c>
      <c r="AA1006" t="str">
        <f t="shared" si="663"/>
        <v/>
      </c>
      <c r="AB1006" t="str">
        <f t="shared" si="664"/>
        <v/>
      </c>
      <c r="AC1006" t="str">
        <f t="shared" si="665"/>
        <v/>
      </c>
      <c r="AD1006" t="str">
        <f t="shared" si="666"/>
        <v/>
      </c>
      <c r="AE1006" t="str">
        <f t="shared" si="667"/>
        <v/>
      </c>
      <c r="AF1006" t="str">
        <f t="shared" si="668"/>
        <v/>
      </c>
      <c r="AG1006" t="str">
        <f t="shared" si="669"/>
        <v/>
      </c>
      <c r="AH1006" t="str">
        <f t="shared" si="670"/>
        <v/>
      </c>
      <c r="AI1006" t="str">
        <f t="shared" si="671"/>
        <v/>
      </c>
      <c r="AJ1006" t="str">
        <f t="shared" si="672"/>
        <v/>
      </c>
      <c r="AK1006" t="str">
        <f t="shared" si="673"/>
        <v/>
      </c>
      <c r="AL1006" t="str">
        <f t="shared" si="674"/>
        <v/>
      </c>
      <c r="AM1006" t="str">
        <f t="shared" si="675"/>
        <v/>
      </c>
      <c r="AN1006" t="str">
        <f t="shared" si="676"/>
        <v/>
      </c>
      <c r="AO1006" t="str">
        <f t="shared" si="677"/>
        <v/>
      </c>
      <c r="AP1006" t="str">
        <f t="shared" si="678"/>
        <v/>
      </c>
      <c r="AQ1006" t="str">
        <f t="shared" si="679"/>
        <v/>
      </c>
      <c r="AR1006" t="str">
        <f t="shared" si="680"/>
        <v/>
      </c>
      <c r="AS1006" t="str">
        <f t="shared" si="681"/>
        <v/>
      </c>
      <c r="AT1006" t="str">
        <f t="shared" si="682"/>
        <v/>
      </c>
      <c r="AU1006" t="str">
        <f t="shared" si="683"/>
        <v/>
      </c>
      <c r="AV1006" t="str">
        <f t="shared" si="684"/>
        <v/>
      </c>
      <c r="AW1006" t="str">
        <f t="shared" si="685"/>
        <v/>
      </c>
      <c r="AX1006" t="str">
        <f t="shared" si="686"/>
        <v/>
      </c>
      <c r="AY1006" t="str">
        <f t="shared" si="687"/>
        <v/>
      </c>
      <c r="AZ1006" t="str">
        <f>IF(OR($A1006="",$A1006&lt;&gt;Ficha!$C$4),"",COUNTIF($A$2:$A1006,Ficha!$C$4))</f>
        <v/>
      </c>
    </row>
    <row r="1007" spans="1:52">
      <c r="A1007" s="7" t="str">
        <f>IF(INDEX(Banco!$A:$A,ROW())="","",INDEX(Banco!$A:$A,ROW()))</f>
        <v/>
      </c>
      <c r="B1007" s="7" t="str">
        <f>IF(INDEX(Banco!$B:$B,ROW())="","",INDEX(Banco!$B:$B,ROW()))</f>
        <v/>
      </c>
      <c r="C1007" s="7" t="str">
        <f>IF(INDEX(Banco!$C:$C,ROW())="","",INDEX(Banco!$C:$C,ROW()))</f>
        <v/>
      </c>
      <c r="D1007" s="8" t="str">
        <f>IF(INDEX(Banco!$D:$D,ROW())="","",INDEX(Banco!$D:$D,ROW()))</f>
        <v/>
      </c>
      <c r="E1007" s="8" t="str">
        <f>IF(INDEX(Banco!$E:$E,ROW())="","",INDEX(Banco!$E:$E,ROW()))</f>
        <v/>
      </c>
      <c r="F1007" s="9" t="str">
        <f>IF(INDEX(Banco!$F:$F,ROW())="","",INDEX(Banco!$F:$F,ROW()))</f>
        <v/>
      </c>
      <c r="G1007" s="9" t="str">
        <f>IF(INDEX(Banco!$G:$G,ROW())="","",INDEX(Banco!$G:$G,ROW()))</f>
        <v/>
      </c>
      <c r="H1007" s="7" t="str">
        <f>IF(INDEX(Banco!$H:$H,ROW())="","",INDEX(Banco!$H:$H,ROW()))</f>
        <v/>
      </c>
      <c r="I1007" t="str">
        <f t="shared" si="645"/>
        <v/>
      </c>
      <c r="J1007" s="10" t="str">
        <f t="shared" si="646"/>
        <v/>
      </c>
      <c r="K1007" s="11" t="str">
        <f t="shared" si="647"/>
        <v>—</v>
      </c>
      <c r="L1007" t="str">
        <f t="shared" si="648"/>
        <v/>
      </c>
      <c r="M1007" s="11" t="str">
        <f t="shared" si="649"/>
        <v>—</v>
      </c>
      <c r="N1007" t="str">
        <f t="shared" si="650"/>
        <v/>
      </c>
      <c r="O1007" s="11" t="str">
        <f t="shared" si="651"/>
        <v>—</v>
      </c>
      <c r="P1007" t="str">
        <f t="shared" si="652"/>
        <v/>
      </c>
      <c r="Q1007" s="11" t="str">
        <f t="shared" si="653"/>
        <v>—</v>
      </c>
      <c r="R1007" t="str">
        <f t="shared" si="654"/>
        <v/>
      </c>
      <c r="S1007" t="str">
        <f t="shared" si="655"/>
        <v/>
      </c>
      <c r="T1007" t="str">
        <f t="shared" si="656"/>
        <v/>
      </c>
      <c r="U1007" t="str">
        <f t="shared" si="657"/>
        <v/>
      </c>
      <c r="V1007" t="str">
        <f t="shared" si="658"/>
        <v/>
      </c>
      <c r="W1007" t="str">
        <f t="shared" si="659"/>
        <v/>
      </c>
      <c r="X1007" t="str">
        <f t="shared" si="660"/>
        <v/>
      </c>
      <c r="Y1007" t="str">
        <f t="shared" si="661"/>
        <v/>
      </c>
      <c r="Z1007" t="str">
        <f t="shared" si="662"/>
        <v/>
      </c>
      <c r="AA1007" t="str">
        <f t="shared" si="663"/>
        <v/>
      </c>
      <c r="AB1007" t="str">
        <f t="shared" si="664"/>
        <v/>
      </c>
      <c r="AC1007" t="str">
        <f t="shared" si="665"/>
        <v/>
      </c>
      <c r="AD1007" t="str">
        <f t="shared" si="666"/>
        <v/>
      </c>
      <c r="AE1007" t="str">
        <f t="shared" si="667"/>
        <v/>
      </c>
      <c r="AF1007" t="str">
        <f t="shared" si="668"/>
        <v/>
      </c>
      <c r="AG1007" t="str">
        <f t="shared" si="669"/>
        <v/>
      </c>
      <c r="AH1007" t="str">
        <f t="shared" si="670"/>
        <v/>
      </c>
      <c r="AI1007" t="str">
        <f t="shared" si="671"/>
        <v/>
      </c>
      <c r="AJ1007" t="str">
        <f t="shared" si="672"/>
        <v/>
      </c>
      <c r="AK1007" t="str">
        <f t="shared" si="673"/>
        <v/>
      </c>
      <c r="AL1007" t="str">
        <f t="shared" si="674"/>
        <v/>
      </c>
      <c r="AM1007" t="str">
        <f t="shared" si="675"/>
        <v/>
      </c>
      <c r="AN1007" t="str">
        <f t="shared" si="676"/>
        <v/>
      </c>
      <c r="AO1007" t="str">
        <f t="shared" si="677"/>
        <v/>
      </c>
      <c r="AP1007" t="str">
        <f t="shared" si="678"/>
        <v/>
      </c>
      <c r="AQ1007" t="str">
        <f t="shared" si="679"/>
        <v/>
      </c>
      <c r="AR1007" t="str">
        <f t="shared" si="680"/>
        <v/>
      </c>
      <c r="AS1007" t="str">
        <f t="shared" si="681"/>
        <v/>
      </c>
      <c r="AT1007" t="str">
        <f t="shared" si="682"/>
        <v/>
      </c>
      <c r="AU1007" t="str">
        <f t="shared" si="683"/>
        <v/>
      </c>
      <c r="AV1007" t="str">
        <f t="shared" si="684"/>
        <v/>
      </c>
      <c r="AW1007" t="str">
        <f t="shared" si="685"/>
        <v/>
      </c>
      <c r="AX1007" t="str">
        <f t="shared" si="686"/>
        <v/>
      </c>
      <c r="AY1007" t="str">
        <f t="shared" si="687"/>
        <v/>
      </c>
      <c r="AZ1007" t="str">
        <f>IF(OR($A1007="",$A1007&lt;&gt;Ficha!$C$4),"",COUNTIF($A$2:$A1007,Ficha!$C$4))</f>
        <v/>
      </c>
    </row>
    <row r="1008" spans="1:52">
      <c r="A1008" s="7" t="str">
        <f>IF(INDEX(Banco!$A:$A,ROW())="","",INDEX(Banco!$A:$A,ROW()))</f>
        <v/>
      </c>
      <c r="B1008" s="7" t="str">
        <f>IF(INDEX(Banco!$B:$B,ROW())="","",INDEX(Banco!$B:$B,ROW()))</f>
        <v/>
      </c>
      <c r="C1008" s="7" t="str">
        <f>IF(INDEX(Banco!$C:$C,ROW())="","",INDEX(Banco!$C:$C,ROW()))</f>
        <v/>
      </c>
      <c r="D1008" s="8" t="str">
        <f>IF(INDEX(Banco!$D:$D,ROW())="","",INDEX(Banco!$D:$D,ROW()))</f>
        <v/>
      </c>
      <c r="E1008" s="8" t="str">
        <f>IF(INDEX(Banco!$E:$E,ROW())="","",INDEX(Banco!$E:$E,ROW()))</f>
        <v/>
      </c>
      <c r="F1008" s="9" t="str">
        <f>IF(INDEX(Banco!$F:$F,ROW())="","",INDEX(Banco!$F:$F,ROW()))</f>
        <v/>
      </c>
      <c r="G1008" s="9" t="str">
        <f>IF(INDEX(Banco!$G:$G,ROW())="","",INDEX(Banco!$G:$G,ROW()))</f>
        <v/>
      </c>
      <c r="H1008" s="7" t="str">
        <f>IF(INDEX(Banco!$H:$H,ROW())="","",INDEX(Banco!$H:$H,ROW()))</f>
        <v/>
      </c>
      <c r="I1008" t="str">
        <f t="shared" si="645"/>
        <v/>
      </c>
      <c r="J1008" s="10" t="str">
        <f t="shared" si="646"/>
        <v/>
      </c>
      <c r="K1008" s="11" t="str">
        <f t="shared" si="647"/>
        <v>—</v>
      </c>
      <c r="L1008" t="str">
        <f t="shared" si="648"/>
        <v/>
      </c>
      <c r="M1008" s="11" t="str">
        <f t="shared" si="649"/>
        <v>—</v>
      </c>
      <c r="N1008" t="str">
        <f t="shared" si="650"/>
        <v/>
      </c>
      <c r="O1008" s="11" t="str">
        <f t="shared" si="651"/>
        <v>—</v>
      </c>
      <c r="P1008" t="str">
        <f t="shared" si="652"/>
        <v/>
      </c>
      <c r="Q1008" s="11" t="str">
        <f t="shared" si="653"/>
        <v>—</v>
      </c>
      <c r="R1008" t="str">
        <f t="shared" si="654"/>
        <v/>
      </c>
      <c r="S1008" t="str">
        <f t="shared" si="655"/>
        <v/>
      </c>
      <c r="T1008" t="str">
        <f t="shared" si="656"/>
        <v/>
      </c>
      <c r="U1008" t="str">
        <f t="shared" si="657"/>
        <v/>
      </c>
      <c r="V1008" t="str">
        <f t="shared" si="658"/>
        <v/>
      </c>
      <c r="W1008" t="str">
        <f t="shared" si="659"/>
        <v/>
      </c>
      <c r="X1008" t="str">
        <f t="shared" si="660"/>
        <v/>
      </c>
      <c r="Y1008" t="str">
        <f t="shared" si="661"/>
        <v/>
      </c>
      <c r="Z1008" t="str">
        <f t="shared" si="662"/>
        <v/>
      </c>
      <c r="AA1008" t="str">
        <f t="shared" si="663"/>
        <v/>
      </c>
      <c r="AB1008" t="str">
        <f t="shared" si="664"/>
        <v/>
      </c>
      <c r="AC1008" t="str">
        <f t="shared" si="665"/>
        <v/>
      </c>
      <c r="AD1008" t="str">
        <f t="shared" si="666"/>
        <v/>
      </c>
      <c r="AE1008" t="str">
        <f t="shared" si="667"/>
        <v/>
      </c>
      <c r="AF1008" t="str">
        <f t="shared" si="668"/>
        <v/>
      </c>
      <c r="AG1008" t="str">
        <f t="shared" si="669"/>
        <v/>
      </c>
      <c r="AH1008" t="str">
        <f t="shared" si="670"/>
        <v/>
      </c>
      <c r="AI1008" t="str">
        <f t="shared" si="671"/>
        <v/>
      </c>
      <c r="AJ1008" t="str">
        <f t="shared" si="672"/>
        <v/>
      </c>
      <c r="AK1008" t="str">
        <f t="shared" si="673"/>
        <v/>
      </c>
      <c r="AL1008" t="str">
        <f t="shared" si="674"/>
        <v/>
      </c>
      <c r="AM1008" t="str">
        <f t="shared" si="675"/>
        <v/>
      </c>
      <c r="AN1008" t="str">
        <f t="shared" si="676"/>
        <v/>
      </c>
      <c r="AO1008" t="str">
        <f t="shared" si="677"/>
        <v/>
      </c>
      <c r="AP1008" t="str">
        <f t="shared" si="678"/>
        <v/>
      </c>
      <c r="AQ1008" t="str">
        <f t="shared" si="679"/>
        <v/>
      </c>
      <c r="AR1008" t="str">
        <f t="shared" si="680"/>
        <v/>
      </c>
      <c r="AS1008" t="str">
        <f t="shared" si="681"/>
        <v/>
      </c>
      <c r="AT1008" t="str">
        <f t="shared" si="682"/>
        <v/>
      </c>
      <c r="AU1008" t="str">
        <f t="shared" si="683"/>
        <v/>
      </c>
      <c r="AV1008" t="str">
        <f t="shared" si="684"/>
        <v/>
      </c>
      <c r="AW1008" t="str">
        <f t="shared" si="685"/>
        <v/>
      </c>
      <c r="AX1008" t="str">
        <f t="shared" si="686"/>
        <v/>
      </c>
      <c r="AY1008" t="str">
        <f t="shared" si="687"/>
        <v/>
      </c>
      <c r="AZ1008" t="str">
        <f>IF(OR($A1008="",$A1008&lt;&gt;Ficha!$C$4),"",COUNTIF($A$2:$A1008,Ficha!$C$4))</f>
        <v/>
      </c>
    </row>
    <row r="1009" spans="1:52">
      <c r="A1009" s="7" t="str">
        <f>IF(INDEX(Banco!$A:$A,ROW())="","",INDEX(Banco!$A:$A,ROW()))</f>
        <v/>
      </c>
      <c r="B1009" s="7" t="str">
        <f>IF(INDEX(Banco!$B:$B,ROW())="","",INDEX(Banco!$B:$B,ROW()))</f>
        <v/>
      </c>
      <c r="C1009" s="7" t="str">
        <f>IF(INDEX(Banco!$C:$C,ROW())="","",INDEX(Banco!$C:$C,ROW()))</f>
        <v/>
      </c>
      <c r="D1009" s="8" t="str">
        <f>IF(INDEX(Banco!$D:$D,ROW())="","",INDEX(Banco!$D:$D,ROW()))</f>
        <v/>
      </c>
      <c r="E1009" s="8" t="str">
        <f>IF(INDEX(Banco!$E:$E,ROW())="","",INDEX(Banco!$E:$E,ROW()))</f>
        <v/>
      </c>
      <c r="F1009" s="9" t="str">
        <f>IF(INDEX(Banco!$F:$F,ROW())="","",INDEX(Banco!$F:$F,ROW()))</f>
        <v/>
      </c>
      <c r="G1009" s="9" t="str">
        <f>IF(INDEX(Banco!$G:$G,ROW())="","",INDEX(Banco!$G:$G,ROW()))</f>
        <v/>
      </c>
      <c r="H1009" s="7" t="str">
        <f>IF(INDEX(Banco!$H:$H,ROW())="","",INDEX(Banco!$H:$H,ROW()))</f>
        <v/>
      </c>
      <c r="I1009" t="str">
        <f t="shared" si="645"/>
        <v/>
      </c>
      <c r="J1009" s="10" t="str">
        <f t="shared" si="646"/>
        <v/>
      </c>
      <c r="K1009" s="11" t="str">
        <f t="shared" si="647"/>
        <v>—</v>
      </c>
      <c r="L1009" t="str">
        <f t="shared" si="648"/>
        <v/>
      </c>
      <c r="M1009" s="11" t="str">
        <f t="shared" si="649"/>
        <v>—</v>
      </c>
      <c r="N1009" t="str">
        <f t="shared" si="650"/>
        <v/>
      </c>
      <c r="O1009" s="11" t="str">
        <f t="shared" si="651"/>
        <v>—</v>
      </c>
      <c r="P1009" t="str">
        <f t="shared" si="652"/>
        <v/>
      </c>
      <c r="Q1009" s="11" t="str">
        <f t="shared" si="653"/>
        <v>—</v>
      </c>
      <c r="R1009" t="str">
        <f t="shared" si="654"/>
        <v/>
      </c>
      <c r="S1009" t="str">
        <f t="shared" si="655"/>
        <v/>
      </c>
      <c r="T1009" t="str">
        <f t="shared" si="656"/>
        <v/>
      </c>
      <c r="U1009" t="str">
        <f t="shared" si="657"/>
        <v/>
      </c>
      <c r="V1009" t="str">
        <f t="shared" si="658"/>
        <v/>
      </c>
      <c r="W1009" t="str">
        <f t="shared" si="659"/>
        <v/>
      </c>
      <c r="X1009" t="str">
        <f t="shared" si="660"/>
        <v/>
      </c>
      <c r="Y1009" t="str">
        <f t="shared" si="661"/>
        <v/>
      </c>
      <c r="Z1009" t="str">
        <f t="shared" si="662"/>
        <v/>
      </c>
      <c r="AA1009" t="str">
        <f t="shared" si="663"/>
        <v/>
      </c>
      <c r="AB1009" t="str">
        <f t="shared" si="664"/>
        <v/>
      </c>
      <c r="AC1009" t="str">
        <f t="shared" si="665"/>
        <v/>
      </c>
      <c r="AD1009" t="str">
        <f t="shared" si="666"/>
        <v/>
      </c>
      <c r="AE1009" t="str">
        <f t="shared" si="667"/>
        <v/>
      </c>
      <c r="AF1009" t="str">
        <f t="shared" si="668"/>
        <v/>
      </c>
      <c r="AG1009" t="str">
        <f t="shared" si="669"/>
        <v/>
      </c>
      <c r="AH1009" t="str">
        <f t="shared" si="670"/>
        <v/>
      </c>
      <c r="AI1009" t="str">
        <f t="shared" si="671"/>
        <v/>
      </c>
      <c r="AJ1009" t="str">
        <f t="shared" si="672"/>
        <v/>
      </c>
      <c r="AK1009" t="str">
        <f t="shared" si="673"/>
        <v/>
      </c>
      <c r="AL1009" t="str">
        <f t="shared" si="674"/>
        <v/>
      </c>
      <c r="AM1009" t="str">
        <f t="shared" si="675"/>
        <v/>
      </c>
      <c r="AN1009" t="str">
        <f t="shared" si="676"/>
        <v/>
      </c>
      <c r="AO1009" t="str">
        <f t="shared" si="677"/>
        <v/>
      </c>
      <c r="AP1009" t="str">
        <f t="shared" si="678"/>
        <v/>
      </c>
      <c r="AQ1009" t="str">
        <f t="shared" si="679"/>
        <v/>
      </c>
      <c r="AR1009" t="str">
        <f t="shared" si="680"/>
        <v/>
      </c>
      <c r="AS1009" t="str">
        <f t="shared" si="681"/>
        <v/>
      </c>
      <c r="AT1009" t="str">
        <f t="shared" si="682"/>
        <v/>
      </c>
      <c r="AU1009" t="str">
        <f t="shared" si="683"/>
        <v/>
      </c>
      <c r="AV1009" t="str">
        <f t="shared" si="684"/>
        <v/>
      </c>
      <c r="AW1009" t="str">
        <f t="shared" si="685"/>
        <v/>
      </c>
      <c r="AX1009" t="str">
        <f t="shared" si="686"/>
        <v/>
      </c>
      <c r="AY1009" t="str">
        <f t="shared" si="687"/>
        <v/>
      </c>
      <c r="AZ1009" t="str">
        <f>IF(OR($A1009="",$A1009&lt;&gt;Ficha!$C$4),"",COUNTIF($A$2:$A1009,Ficha!$C$4))</f>
        <v/>
      </c>
    </row>
    <row r="1010" spans="1:52">
      <c r="A1010" s="7" t="str">
        <f>IF(INDEX(Banco!$A:$A,ROW())="","",INDEX(Banco!$A:$A,ROW()))</f>
        <v/>
      </c>
      <c r="B1010" s="7" t="str">
        <f>IF(INDEX(Banco!$B:$B,ROW())="","",INDEX(Banco!$B:$B,ROW()))</f>
        <v/>
      </c>
      <c r="C1010" s="7" t="str">
        <f>IF(INDEX(Banco!$C:$C,ROW())="","",INDEX(Banco!$C:$C,ROW()))</f>
        <v/>
      </c>
      <c r="D1010" s="8" t="str">
        <f>IF(INDEX(Banco!$D:$D,ROW())="","",INDEX(Banco!$D:$D,ROW()))</f>
        <v/>
      </c>
      <c r="E1010" s="8" t="str">
        <f>IF(INDEX(Banco!$E:$E,ROW())="","",INDEX(Banco!$E:$E,ROW()))</f>
        <v/>
      </c>
      <c r="F1010" s="9" t="str">
        <f>IF(INDEX(Banco!$F:$F,ROW())="","",INDEX(Banco!$F:$F,ROW()))</f>
        <v/>
      </c>
      <c r="G1010" s="9" t="str">
        <f>IF(INDEX(Banco!$G:$G,ROW())="","",INDEX(Banco!$G:$G,ROW()))</f>
        <v/>
      </c>
      <c r="H1010" s="7" t="str">
        <f>IF(INDEX(Banco!$H:$H,ROW())="","",INDEX(Banco!$H:$H,ROW()))</f>
        <v/>
      </c>
      <c r="I1010" t="str">
        <f t="shared" si="645"/>
        <v/>
      </c>
      <c r="J1010" s="10" t="str">
        <f t="shared" si="646"/>
        <v/>
      </c>
      <c r="K1010" s="11" t="str">
        <f t="shared" si="647"/>
        <v>—</v>
      </c>
      <c r="L1010" t="str">
        <f t="shared" si="648"/>
        <v/>
      </c>
      <c r="M1010" s="11" t="str">
        <f t="shared" si="649"/>
        <v>—</v>
      </c>
      <c r="N1010" t="str">
        <f t="shared" si="650"/>
        <v/>
      </c>
      <c r="O1010" s="11" t="str">
        <f t="shared" si="651"/>
        <v>—</v>
      </c>
      <c r="P1010" t="str">
        <f t="shared" si="652"/>
        <v/>
      </c>
      <c r="Q1010" s="11" t="str">
        <f t="shared" si="653"/>
        <v>—</v>
      </c>
      <c r="R1010" t="str">
        <f t="shared" si="654"/>
        <v/>
      </c>
      <c r="S1010" t="str">
        <f t="shared" si="655"/>
        <v/>
      </c>
      <c r="T1010" t="str">
        <f t="shared" si="656"/>
        <v/>
      </c>
      <c r="U1010" t="str">
        <f t="shared" si="657"/>
        <v/>
      </c>
      <c r="V1010" t="str">
        <f t="shared" si="658"/>
        <v/>
      </c>
      <c r="W1010" t="str">
        <f t="shared" si="659"/>
        <v/>
      </c>
      <c r="X1010" t="str">
        <f t="shared" si="660"/>
        <v/>
      </c>
      <c r="Y1010" t="str">
        <f t="shared" si="661"/>
        <v/>
      </c>
      <c r="Z1010" t="str">
        <f t="shared" si="662"/>
        <v/>
      </c>
      <c r="AA1010" t="str">
        <f t="shared" si="663"/>
        <v/>
      </c>
      <c r="AB1010" t="str">
        <f t="shared" si="664"/>
        <v/>
      </c>
      <c r="AC1010" t="str">
        <f t="shared" si="665"/>
        <v/>
      </c>
      <c r="AD1010" t="str">
        <f t="shared" si="666"/>
        <v/>
      </c>
      <c r="AE1010" t="str">
        <f t="shared" si="667"/>
        <v/>
      </c>
      <c r="AF1010" t="str">
        <f t="shared" si="668"/>
        <v/>
      </c>
      <c r="AG1010" t="str">
        <f t="shared" si="669"/>
        <v/>
      </c>
      <c r="AH1010" t="str">
        <f t="shared" si="670"/>
        <v/>
      </c>
      <c r="AI1010" t="str">
        <f t="shared" si="671"/>
        <v/>
      </c>
      <c r="AJ1010" t="str">
        <f t="shared" si="672"/>
        <v/>
      </c>
      <c r="AK1010" t="str">
        <f t="shared" si="673"/>
        <v/>
      </c>
      <c r="AL1010" t="str">
        <f t="shared" si="674"/>
        <v/>
      </c>
      <c r="AM1010" t="str">
        <f t="shared" si="675"/>
        <v/>
      </c>
      <c r="AN1010" t="str">
        <f t="shared" si="676"/>
        <v/>
      </c>
      <c r="AO1010" t="str">
        <f t="shared" si="677"/>
        <v/>
      </c>
      <c r="AP1010" t="str">
        <f t="shared" si="678"/>
        <v/>
      </c>
      <c r="AQ1010" t="str">
        <f t="shared" si="679"/>
        <v/>
      </c>
      <c r="AR1010" t="str">
        <f t="shared" si="680"/>
        <v/>
      </c>
      <c r="AS1010" t="str">
        <f t="shared" si="681"/>
        <v/>
      </c>
      <c r="AT1010" t="str">
        <f t="shared" si="682"/>
        <v/>
      </c>
      <c r="AU1010" t="str">
        <f t="shared" si="683"/>
        <v/>
      </c>
      <c r="AV1010" t="str">
        <f t="shared" si="684"/>
        <v/>
      </c>
      <c r="AW1010" t="str">
        <f t="shared" si="685"/>
        <v/>
      </c>
      <c r="AX1010" t="str">
        <f t="shared" si="686"/>
        <v/>
      </c>
      <c r="AY1010" t="str">
        <f t="shared" si="687"/>
        <v/>
      </c>
      <c r="AZ1010" t="str">
        <f>IF(OR($A1010="",$A1010&lt;&gt;Ficha!$C$4),"",COUNTIF($A$2:$A1010,Ficha!$C$4))</f>
        <v/>
      </c>
    </row>
    <row r="1011" spans="1:52">
      <c r="A1011" s="7" t="str">
        <f>IF(INDEX(Banco!$A:$A,ROW())="","",INDEX(Banco!$A:$A,ROW()))</f>
        <v/>
      </c>
      <c r="B1011" s="7" t="str">
        <f>IF(INDEX(Banco!$B:$B,ROW())="","",INDEX(Banco!$B:$B,ROW()))</f>
        <v/>
      </c>
      <c r="C1011" s="7" t="str">
        <f>IF(INDEX(Banco!$C:$C,ROW())="","",INDEX(Banco!$C:$C,ROW()))</f>
        <v/>
      </c>
      <c r="D1011" s="8" t="str">
        <f>IF(INDEX(Banco!$D:$D,ROW())="","",INDEX(Banco!$D:$D,ROW()))</f>
        <v/>
      </c>
      <c r="E1011" s="8" t="str">
        <f>IF(INDEX(Banco!$E:$E,ROW())="","",INDEX(Banco!$E:$E,ROW()))</f>
        <v/>
      </c>
      <c r="F1011" s="9" t="str">
        <f>IF(INDEX(Banco!$F:$F,ROW())="","",INDEX(Banco!$F:$F,ROW()))</f>
        <v/>
      </c>
      <c r="G1011" s="9" t="str">
        <f>IF(INDEX(Banco!$G:$G,ROW())="","",INDEX(Banco!$G:$G,ROW()))</f>
        <v/>
      </c>
      <c r="H1011" s="7" t="str">
        <f>IF(INDEX(Banco!$H:$H,ROW())="","",INDEX(Banco!$H:$H,ROW()))</f>
        <v/>
      </c>
      <c r="I1011" t="str">
        <f t="shared" si="645"/>
        <v/>
      </c>
      <c r="J1011" s="10" t="str">
        <f t="shared" si="646"/>
        <v/>
      </c>
      <c r="K1011" s="11" t="str">
        <f t="shared" si="647"/>
        <v>—</v>
      </c>
      <c r="L1011" t="str">
        <f t="shared" si="648"/>
        <v/>
      </c>
      <c r="M1011" s="11" t="str">
        <f t="shared" si="649"/>
        <v>—</v>
      </c>
      <c r="N1011" t="str">
        <f t="shared" si="650"/>
        <v/>
      </c>
      <c r="O1011" s="11" t="str">
        <f t="shared" si="651"/>
        <v>—</v>
      </c>
      <c r="P1011" t="str">
        <f t="shared" si="652"/>
        <v/>
      </c>
      <c r="Q1011" s="11" t="str">
        <f t="shared" si="653"/>
        <v>—</v>
      </c>
      <c r="R1011" t="str">
        <f t="shared" si="654"/>
        <v/>
      </c>
      <c r="S1011" t="str">
        <f t="shared" si="655"/>
        <v/>
      </c>
      <c r="T1011" t="str">
        <f t="shared" si="656"/>
        <v/>
      </c>
      <c r="U1011" t="str">
        <f t="shared" si="657"/>
        <v/>
      </c>
      <c r="V1011" t="str">
        <f t="shared" si="658"/>
        <v/>
      </c>
      <c r="W1011" t="str">
        <f t="shared" si="659"/>
        <v/>
      </c>
      <c r="X1011" t="str">
        <f t="shared" si="660"/>
        <v/>
      </c>
      <c r="Y1011" t="str">
        <f t="shared" si="661"/>
        <v/>
      </c>
      <c r="Z1011" t="str">
        <f t="shared" si="662"/>
        <v/>
      </c>
      <c r="AA1011" t="str">
        <f t="shared" si="663"/>
        <v/>
      </c>
      <c r="AB1011" t="str">
        <f t="shared" si="664"/>
        <v/>
      </c>
      <c r="AC1011" t="str">
        <f t="shared" si="665"/>
        <v/>
      </c>
      <c r="AD1011" t="str">
        <f t="shared" si="666"/>
        <v/>
      </c>
      <c r="AE1011" t="str">
        <f t="shared" si="667"/>
        <v/>
      </c>
      <c r="AF1011" t="str">
        <f t="shared" si="668"/>
        <v/>
      </c>
      <c r="AG1011" t="str">
        <f t="shared" si="669"/>
        <v/>
      </c>
      <c r="AH1011" t="str">
        <f t="shared" si="670"/>
        <v/>
      </c>
      <c r="AI1011" t="str">
        <f t="shared" si="671"/>
        <v/>
      </c>
      <c r="AJ1011" t="str">
        <f t="shared" si="672"/>
        <v/>
      </c>
      <c r="AK1011" t="str">
        <f t="shared" si="673"/>
        <v/>
      </c>
      <c r="AL1011" t="str">
        <f t="shared" si="674"/>
        <v/>
      </c>
      <c r="AM1011" t="str">
        <f t="shared" si="675"/>
        <v/>
      </c>
      <c r="AN1011" t="str">
        <f t="shared" si="676"/>
        <v/>
      </c>
      <c r="AO1011" t="str">
        <f t="shared" si="677"/>
        <v/>
      </c>
      <c r="AP1011" t="str">
        <f t="shared" si="678"/>
        <v/>
      </c>
      <c r="AQ1011" t="str">
        <f t="shared" si="679"/>
        <v/>
      </c>
      <c r="AR1011" t="str">
        <f t="shared" si="680"/>
        <v/>
      </c>
      <c r="AS1011" t="str">
        <f t="shared" si="681"/>
        <v/>
      </c>
      <c r="AT1011" t="str">
        <f t="shared" si="682"/>
        <v/>
      </c>
      <c r="AU1011" t="str">
        <f t="shared" si="683"/>
        <v/>
      </c>
      <c r="AV1011" t="str">
        <f t="shared" si="684"/>
        <v/>
      </c>
      <c r="AW1011" t="str">
        <f t="shared" si="685"/>
        <v/>
      </c>
      <c r="AX1011" t="str">
        <f t="shared" si="686"/>
        <v/>
      </c>
      <c r="AY1011" t="str">
        <f t="shared" si="687"/>
        <v/>
      </c>
      <c r="AZ1011" t="str">
        <f>IF(OR($A1011="",$A1011&lt;&gt;Ficha!$C$4),"",COUNTIF($A$2:$A1011,Ficha!$C$4))</f>
        <v/>
      </c>
    </row>
    <row r="1012" spans="1:52">
      <c r="A1012" s="7" t="str">
        <f>IF(INDEX(Banco!$A:$A,ROW())="","",INDEX(Banco!$A:$A,ROW()))</f>
        <v/>
      </c>
      <c r="B1012" s="7" t="str">
        <f>IF(INDEX(Banco!$B:$B,ROW())="","",INDEX(Banco!$B:$B,ROW()))</f>
        <v/>
      </c>
      <c r="C1012" s="7" t="str">
        <f>IF(INDEX(Banco!$C:$C,ROW())="","",INDEX(Banco!$C:$C,ROW()))</f>
        <v/>
      </c>
      <c r="D1012" s="8" t="str">
        <f>IF(INDEX(Banco!$D:$D,ROW())="","",INDEX(Banco!$D:$D,ROW()))</f>
        <v/>
      </c>
      <c r="E1012" s="8" t="str">
        <f>IF(INDEX(Banco!$E:$E,ROW())="","",INDEX(Banco!$E:$E,ROW()))</f>
        <v/>
      </c>
      <c r="F1012" s="9" t="str">
        <f>IF(INDEX(Banco!$F:$F,ROW())="","",INDEX(Banco!$F:$F,ROW()))</f>
        <v/>
      </c>
      <c r="G1012" s="9" t="str">
        <f>IF(INDEX(Banco!$G:$G,ROW())="","",INDEX(Banco!$G:$G,ROW()))</f>
        <v/>
      </c>
      <c r="H1012" s="7" t="str">
        <f>IF(INDEX(Banco!$H:$H,ROW())="","",INDEX(Banco!$H:$H,ROW()))</f>
        <v/>
      </c>
      <c r="I1012" t="str">
        <f t="shared" si="645"/>
        <v/>
      </c>
      <c r="J1012" s="10" t="str">
        <f t="shared" si="646"/>
        <v/>
      </c>
      <c r="K1012" s="11" t="str">
        <f t="shared" si="647"/>
        <v>—</v>
      </c>
      <c r="L1012" t="str">
        <f t="shared" si="648"/>
        <v/>
      </c>
      <c r="M1012" s="11" t="str">
        <f t="shared" si="649"/>
        <v>—</v>
      </c>
      <c r="N1012" t="str">
        <f t="shared" si="650"/>
        <v/>
      </c>
      <c r="O1012" s="11" t="str">
        <f t="shared" si="651"/>
        <v>—</v>
      </c>
      <c r="P1012" t="str">
        <f t="shared" si="652"/>
        <v/>
      </c>
      <c r="Q1012" s="11" t="str">
        <f t="shared" si="653"/>
        <v>—</v>
      </c>
      <c r="R1012" t="str">
        <f t="shared" si="654"/>
        <v/>
      </c>
      <c r="S1012" t="str">
        <f t="shared" si="655"/>
        <v/>
      </c>
      <c r="T1012" t="str">
        <f t="shared" si="656"/>
        <v/>
      </c>
      <c r="U1012" t="str">
        <f t="shared" si="657"/>
        <v/>
      </c>
      <c r="V1012" t="str">
        <f t="shared" si="658"/>
        <v/>
      </c>
      <c r="W1012" t="str">
        <f t="shared" si="659"/>
        <v/>
      </c>
      <c r="X1012" t="str">
        <f t="shared" si="660"/>
        <v/>
      </c>
      <c r="Y1012" t="str">
        <f t="shared" si="661"/>
        <v/>
      </c>
      <c r="Z1012" t="str">
        <f t="shared" si="662"/>
        <v/>
      </c>
      <c r="AA1012" t="str">
        <f t="shared" si="663"/>
        <v/>
      </c>
      <c r="AB1012" t="str">
        <f t="shared" si="664"/>
        <v/>
      </c>
      <c r="AC1012" t="str">
        <f t="shared" si="665"/>
        <v/>
      </c>
      <c r="AD1012" t="str">
        <f t="shared" si="666"/>
        <v/>
      </c>
      <c r="AE1012" t="str">
        <f t="shared" si="667"/>
        <v/>
      </c>
      <c r="AF1012" t="str">
        <f t="shared" si="668"/>
        <v/>
      </c>
      <c r="AG1012" t="str">
        <f t="shared" si="669"/>
        <v/>
      </c>
      <c r="AH1012" t="str">
        <f t="shared" si="670"/>
        <v/>
      </c>
      <c r="AI1012" t="str">
        <f t="shared" si="671"/>
        <v/>
      </c>
      <c r="AJ1012" t="str">
        <f t="shared" si="672"/>
        <v/>
      </c>
      <c r="AK1012" t="str">
        <f t="shared" si="673"/>
        <v/>
      </c>
      <c r="AL1012" t="str">
        <f t="shared" si="674"/>
        <v/>
      </c>
      <c r="AM1012" t="str">
        <f t="shared" si="675"/>
        <v/>
      </c>
      <c r="AN1012" t="str">
        <f t="shared" si="676"/>
        <v/>
      </c>
      <c r="AO1012" t="str">
        <f t="shared" si="677"/>
        <v/>
      </c>
      <c r="AP1012" t="str">
        <f t="shared" si="678"/>
        <v/>
      </c>
      <c r="AQ1012" t="str">
        <f t="shared" si="679"/>
        <v/>
      </c>
      <c r="AR1012" t="str">
        <f t="shared" si="680"/>
        <v/>
      </c>
      <c r="AS1012" t="str">
        <f t="shared" si="681"/>
        <v/>
      </c>
      <c r="AT1012" t="str">
        <f t="shared" si="682"/>
        <v/>
      </c>
      <c r="AU1012" t="str">
        <f t="shared" si="683"/>
        <v/>
      </c>
      <c r="AV1012" t="str">
        <f t="shared" si="684"/>
        <v/>
      </c>
      <c r="AW1012" t="str">
        <f t="shared" si="685"/>
        <v/>
      </c>
      <c r="AX1012" t="str">
        <f t="shared" si="686"/>
        <v/>
      </c>
      <c r="AY1012" t="str">
        <f t="shared" si="687"/>
        <v/>
      </c>
      <c r="AZ1012" t="str">
        <f>IF(OR($A1012="",$A1012&lt;&gt;Ficha!$C$4),"",COUNTIF($A$2:$A1012,Ficha!$C$4))</f>
        <v/>
      </c>
    </row>
    <row r="1013" spans="1:52">
      <c r="A1013" s="7" t="str">
        <f>IF(INDEX(Banco!$A:$A,ROW())="","",INDEX(Banco!$A:$A,ROW()))</f>
        <v/>
      </c>
      <c r="B1013" s="7" t="str">
        <f>IF(INDEX(Banco!$B:$B,ROW())="","",INDEX(Banco!$B:$B,ROW()))</f>
        <v/>
      </c>
      <c r="C1013" s="7" t="str">
        <f>IF(INDEX(Banco!$C:$C,ROW())="","",INDEX(Banco!$C:$C,ROW()))</f>
        <v/>
      </c>
      <c r="D1013" s="8" t="str">
        <f>IF(INDEX(Banco!$D:$D,ROW())="","",INDEX(Banco!$D:$D,ROW()))</f>
        <v/>
      </c>
      <c r="E1013" s="8" t="str">
        <f>IF(INDEX(Banco!$E:$E,ROW())="","",INDEX(Banco!$E:$E,ROW()))</f>
        <v/>
      </c>
      <c r="F1013" s="9" t="str">
        <f>IF(INDEX(Banco!$F:$F,ROW())="","",INDEX(Banco!$F:$F,ROW()))</f>
        <v/>
      </c>
      <c r="G1013" s="9" t="str">
        <f>IF(INDEX(Banco!$G:$G,ROW())="","",INDEX(Banco!$G:$G,ROW()))</f>
        <v/>
      </c>
      <c r="H1013" s="7" t="str">
        <f>IF(INDEX(Banco!$H:$H,ROW())="","",INDEX(Banco!$H:$H,ROW()))</f>
        <v/>
      </c>
      <c r="I1013" t="str">
        <f t="shared" si="645"/>
        <v/>
      </c>
      <c r="J1013" s="10" t="str">
        <f t="shared" si="646"/>
        <v/>
      </c>
      <c r="K1013" s="11" t="str">
        <f t="shared" si="647"/>
        <v>—</v>
      </c>
      <c r="L1013" t="str">
        <f t="shared" si="648"/>
        <v/>
      </c>
      <c r="M1013" s="11" t="str">
        <f t="shared" si="649"/>
        <v>—</v>
      </c>
      <c r="N1013" t="str">
        <f t="shared" si="650"/>
        <v/>
      </c>
      <c r="O1013" s="11" t="str">
        <f t="shared" si="651"/>
        <v>—</v>
      </c>
      <c r="P1013" t="str">
        <f t="shared" si="652"/>
        <v/>
      </c>
      <c r="Q1013" s="11" t="str">
        <f t="shared" si="653"/>
        <v>—</v>
      </c>
      <c r="R1013" t="str">
        <f t="shared" si="654"/>
        <v/>
      </c>
      <c r="S1013" t="str">
        <f t="shared" si="655"/>
        <v/>
      </c>
      <c r="T1013" t="str">
        <f t="shared" si="656"/>
        <v/>
      </c>
      <c r="U1013" t="str">
        <f t="shared" si="657"/>
        <v/>
      </c>
      <c r="V1013" t="str">
        <f t="shared" si="658"/>
        <v/>
      </c>
      <c r="W1013" t="str">
        <f t="shared" si="659"/>
        <v/>
      </c>
      <c r="X1013" t="str">
        <f t="shared" si="660"/>
        <v/>
      </c>
      <c r="Y1013" t="str">
        <f t="shared" si="661"/>
        <v/>
      </c>
      <c r="Z1013" t="str">
        <f t="shared" si="662"/>
        <v/>
      </c>
      <c r="AA1013" t="str">
        <f t="shared" si="663"/>
        <v/>
      </c>
      <c r="AB1013" t="str">
        <f t="shared" si="664"/>
        <v/>
      </c>
      <c r="AC1013" t="str">
        <f t="shared" si="665"/>
        <v/>
      </c>
      <c r="AD1013" t="str">
        <f t="shared" si="666"/>
        <v/>
      </c>
      <c r="AE1013" t="str">
        <f t="shared" si="667"/>
        <v/>
      </c>
      <c r="AF1013" t="str">
        <f t="shared" si="668"/>
        <v/>
      </c>
      <c r="AG1013" t="str">
        <f t="shared" si="669"/>
        <v/>
      </c>
      <c r="AH1013" t="str">
        <f t="shared" si="670"/>
        <v/>
      </c>
      <c r="AI1013" t="str">
        <f t="shared" si="671"/>
        <v/>
      </c>
      <c r="AJ1013" t="str">
        <f t="shared" si="672"/>
        <v/>
      </c>
      <c r="AK1013" t="str">
        <f t="shared" si="673"/>
        <v/>
      </c>
      <c r="AL1013" t="str">
        <f t="shared" si="674"/>
        <v/>
      </c>
      <c r="AM1013" t="str">
        <f t="shared" si="675"/>
        <v/>
      </c>
      <c r="AN1013" t="str">
        <f t="shared" si="676"/>
        <v/>
      </c>
      <c r="AO1013" t="str">
        <f t="shared" si="677"/>
        <v/>
      </c>
      <c r="AP1013" t="str">
        <f t="shared" si="678"/>
        <v/>
      </c>
      <c r="AQ1013" t="str">
        <f t="shared" si="679"/>
        <v/>
      </c>
      <c r="AR1013" t="str">
        <f t="shared" si="680"/>
        <v/>
      </c>
      <c r="AS1013" t="str">
        <f t="shared" si="681"/>
        <v/>
      </c>
      <c r="AT1013" t="str">
        <f t="shared" si="682"/>
        <v/>
      </c>
      <c r="AU1013" t="str">
        <f t="shared" si="683"/>
        <v/>
      </c>
      <c r="AV1013" t="str">
        <f t="shared" si="684"/>
        <v/>
      </c>
      <c r="AW1013" t="str">
        <f t="shared" si="685"/>
        <v/>
      </c>
      <c r="AX1013" t="str">
        <f t="shared" si="686"/>
        <v/>
      </c>
      <c r="AY1013" t="str">
        <f t="shared" si="687"/>
        <v/>
      </c>
      <c r="AZ1013" t="str">
        <f>IF(OR($A1013="",$A1013&lt;&gt;Ficha!$C$4),"",COUNTIF($A$2:$A1013,Ficha!$C$4))</f>
        <v/>
      </c>
    </row>
    <row r="1014" spans="1:52">
      <c r="A1014" s="7" t="str">
        <f>IF(INDEX(Banco!$A:$A,ROW())="","",INDEX(Banco!$A:$A,ROW()))</f>
        <v/>
      </c>
      <c r="B1014" s="7" t="str">
        <f>IF(INDEX(Banco!$B:$B,ROW())="","",INDEX(Banco!$B:$B,ROW()))</f>
        <v/>
      </c>
      <c r="C1014" s="7" t="str">
        <f>IF(INDEX(Banco!$C:$C,ROW())="","",INDEX(Banco!$C:$C,ROW()))</f>
        <v/>
      </c>
      <c r="D1014" s="8" t="str">
        <f>IF(INDEX(Banco!$D:$D,ROW())="","",INDEX(Banco!$D:$D,ROW()))</f>
        <v/>
      </c>
      <c r="E1014" s="8" t="str">
        <f>IF(INDEX(Banco!$E:$E,ROW())="","",INDEX(Banco!$E:$E,ROW()))</f>
        <v/>
      </c>
      <c r="F1014" s="9" t="str">
        <f>IF(INDEX(Banco!$F:$F,ROW())="","",INDEX(Banco!$F:$F,ROW()))</f>
        <v/>
      </c>
      <c r="G1014" s="9" t="str">
        <f>IF(INDEX(Banco!$G:$G,ROW())="","",INDEX(Banco!$G:$G,ROW()))</f>
        <v/>
      </c>
      <c r="H1014" s="7" t="str">
        <f>IF(INDEX(Banco!$H:$H,ROW())="","",INDEX(Banco!$H:$H,ROW()))</f>
        <v/>
      </c>
      <c r="I1014" t="str">
        <f t="shared" si="645"/>
        <v/>
      </c>
      <c r="J1014" s="10" t="str">
        <f t="shared" si="646"/>
        <v/>
      </c>
      <c r="K1014" s="11" t="str">
        <f t="shared" si="647"/>
        <v>—</v>
      </c>
      <c r="L1014" t="str">
        <f t="shared" si="648"/>
        <v/>
      </c>
      <c r="M1014" s="11" t="str">
        <f t="shared" si="649"/>
        <v>—</v>
      </c>
      <c r="N1014" t="str">
        <f t="shared" si="650"/>
        <v/>
      </c>
      <c r="O1014" s="11" t="str">
        <f t="shared" si="651"/>
        <v>—</v>
      </c>
      <c r="P1014" t="str">
        <f t="shared" si="652"/>
        <v/>
      </c>
      <c r="Q1014" s="11" t="str">
        <f t="shared" si="653"/>
        <v>—</v>
      </c>
      <c r="R1014" t="str">
        <f t="shared" si="654"/>
        <v/>
      </c>
      <c r="S1014" t="str">
        <f t="shared" si="655"/>
        <v/>
      </c>
      <c r="T1014" t="str">
        <f t="shared" si="656"/>
        <v/>
      </c>
      <c r="U1014" t="str">
        <f t="shared" si="657"/>
        <v/>
      </c>
      <c r="V1014" t="str">
        <f t="shared" si="658"/>
        <v/>
      </c>
      <c r="W1014" t="str">
        <f t="shared" si="659"/>
        <v/>
      </c>
      <c r="X1014" t="str">
        <f t="shared" si="660"/>
        <v/>
      </c>
      <c r="Y1014" t="str">
        <f t="shared" si="661"/>
        <v/>
      </c>
      <c r="Z1014" t="str">
        <f t="shared" si="662"/>
        <v/>
      </c>
      <c r="AA1014" t="str">
        <f t="shared" si="663"/>
        <v/>
      </c>
      <c r="AB1014" t="str">
        <f t="shared" si="664"/>
        <v/>
      </c>
      <c r="AC1014" t="str">
        <f t="shared" si="665"/>
        <v/>
      </c>
      <c r="AD1014" t="str">
        <f t="shared" si="666"/>
        <v/>
      </c>
      <c r="AE1014" t="str">
        <f t="shared" si="667"/>
        <v/>
      </c>
      <c r="AF1014" t="str">
        <f t="shared" si="668"/>
        <v/>
      </c>
      <c r="AG1014" t="str">
        <f t="shared" si="669"/>
        <v/>
      </c>
      <c r="AH1014" t="str">
        <f t="shared" si="670"/>
        <v/>
      </c>
      <c r="AI1014" t="str">
        <f t="shared" si="671"/>
        <v/>
      </c>
      <c r="AJ1014" t="str">
        <f t="shared" si="672"/>
        <v/>
      </c>
      <c r="AK1014" t="str">
        <f t="shared" si="673"/>
        <v/>
      </c>
      <c r="AL1014" t="str">
        <f t="shared" si="674"/>
        <v/>
      </c>
      <c r="AM1014" t="str">
        <f t="shared" si="675"/>
        <v/>
      </c>
      <c r="AN1014" t="str">
        <f t="shared" si="676"/>
        <v/>
      </c>
      <c r="AO1014" t="str">
        <f t="shared" si="677"/>
        <v/>
      </c>
      <c r="AP1014" t="str">
        <f t="shared" si="678"/>
        <v/>
      </c>
      <c r="AQ1014" t="str">
        <f t="shared" si="679"/>
        <v/>
      </c>
      <c r="AR1014" t="str">
        <f t="shared" si="680"/>
        <v/>
      </c>
      <c r="AS1014" t="str">
        <f t="shared" si="681"/>
        <v/>
      </c>
      <c r="AT1014" t="str">
        <f t="shared" si="682"/>
        <v/>
      </c>
      <c r="AU1014" t="str">
        <f t="shared" si="683"/>
        <v/>
      </c>
      <c r="AV1014" t="str">
        <f t="shared" si="684"/>
        <v/>
      </c>
      <c r="AW1014" t="str">
        <f t="shared" si="685"/>
        <v/>
      </c>
      <c r="AX1014" t="str">
        <f t="shared" si="686"/>
        <v/>
      </c>
      <c r="AY1014" t="str">
        <f t="shared" si="687"/>
        <v/>
      </c>
      <c r="AZ1014" t="str">
        <f>IF(OR($A1014="",$A1014&lt;&gt;Ficha!$C$4),"",COUNTIF($A$2:$A1014,Ficha!$C$4))</f>
        <v/>
      </c>
    </row>
    <row r="1015" spans="1:52">
      <c r="A1015" s="7" t="str">
        <f>IF(INDEX(Banco!$A:$A,ROW())="","",INDEX(Banco!$A:$A,ROW()))</f>
        <v/>
      </c>
      <c r="B1015" s="7" t="str">
        <f>IF(INDEX(Banco!$B:$B,ROW())="","",INDEX(Banco!$B:$B,ROW()))</f>
        <v/>
      </c>
      <c r="C1015" s="7" t="str">
        <f>IF(INDEX(Banco!$C:$C,ROW())="","",INDEX(Banco!$C:$C,ROW()))</f>
        <v/>
      </c>
      <c r="D1015" s="8" t="str">
        <f>IF(INDEX(Banco!$D:$D,ROW())="","",INDEX(Banco!$D:$D,ROW()))</f>
        <v/>
      </c>
      <c r="E1015" s="8" t="str">
        <f>IF(INDEX(Banco!$E:$E,ROW())="","",INDEX(Banco!$E:$E,ROW()))</f>
        <v/>
      </c>
      <c r="F1015" s="9" t="str">
        <f>IF(INDEX(Banco!$F:$F,ROW())="","",INDEX(Banco!$F:$F,ROW()))</f>
        <v/>
      </c>
      <c r="G1015" s="9" t="str">
        <f>IF(INDEX(Banco!$G:$G,ROW())="","",INDEX(Banco!$G:$G,ROW()))</f>
        <v/>
      </c>
      <c r="H1015" s="7" t="str">
        <f>IF(INDEX(Banco!$H:$H,ROW())="","",INDEX(Banco!$H:$H,ROW()))</f>
        <v/>
      </c>
      <c r="I1015" t="str">
        <f t="shared" si="645"/>
        <v/>
      </c>
      <c r="J1015" s="10" t="str">
        <f t="shared" si="646"/>
        <v/>
      </c>
      <c r="K1015" s="11" t="str">
        <f t="shared" si="647"/>
        <v>—</v>
      </c>
      <c r="L1015" t="str">
        <f t="shared" si="648"/>
        <v/>
      </c>
      <c r="M1015" s="11" t="str">
        <f t="shared" si="649"/>
        <v>—</v>
      </c>
      <c r="N1015" t="str">
        <f t="shared" si="650"/>
        <v/>
      </c>
      <c r="O1015" s="11" t="str">
        <f t="shared" si="651"/>
        <v>—</v>
      </c>
      <c r="P1015" t="str">
        <f t="shared" si="652"/>
        <v/>
      </c>
      <c r="Q1015" s="11" t="str">
        <f t="shared" si="653"/>
        <v>—</v>
      </c>
      <c r="R1015" t="str">
        <f t="shared" si="654"/>
        <v/>
      </c>
      <c r="S1015" t="str">
        <f t="shared" si="655"/>
        <v/>
      </c>
      <c r="T1015" t="str">
        <f t="shared" si="656"/>
        <v/>
      </c>
      <c r="U1015" t="str">
        <f t="shared" si="657"/>
        <v/>
      </c>
      <c r="V1015" t="str">
        <f t="shared" si="658"/>
        <v/>
      </c>
      <c r="W1015" t="str">
        <f t="shared" si="659"/>
        <v/>
      </c>
      <c r="X1015" t="str">
        <f t="shared" si="660"/>
        <v/>
      </c>
      <c r="Y1015" t="str">
        <f t="shared" si="661"/>
        <v/>
      </c>
      <c r="Z1015" t="str">
        <f t="shared" si="662"/>
        <v/>
      </c>
      <c r="AA1015" t="str">
        <f t="shared" si="663"/>
        <v/>
      </c>
      <c r="AB1015" t="str">
        <f t="shared" si="664"/>
        <v/>
      </c>
      <c r="AC1015" t="str">
        <f t="shared" si="665"/>
        <v/>
      </c>
      <c r="AD1015" t="str">
        <f t="shared" si="666"/>
        <v/>
      </c>
      <c r="AE1015" t="str">
        <f t="shared" si="667"/>
        <v/>
      </c>
      <c r="AF1015" t="str">
        <f t="shared" si="668"/>
        <v/>
      </c>
      <c r="AG1015" t="str">
        <f t="shared" si="669"/>
        <v/>
      </c>
      <c r="AH1015" t="str">
        <f t="shared" si="670"/>
        <v/>
      </c>
      <c r="AI1015" t="str">
        <f t="shared" si="671"/>
        <v/>
      </c>
      <c r="AJ1015" t="str">
        <f t="shared" si="672"/>
        <v/>
      </c>
      <c r="AK1015" t="str">
        <f t="shared" si="673"/>
        <v/>
      </c>
      <c r="AL1015" t="str">
        <f t="shared" si="674"/>
        <v/>
      </c>
      <c r="AM1015" t="str">
        <f t="shared" si="675"/>
        <v/>
      </c>
      <c r="AN1015" t="str">
        <f t="shared" si="676"/>
        <v/>
      </c>
      <c r="AO1015" t="str">
        <f t="shared" si="677"/>
        <v/>
      </c>
      <c r="AP1015" t="str">
        <f t="shared" si="678"/>
        <v/>
      </c>
      <c r="AQ1015" t="str">
        <f t="shared" si="679"/>
        <v/>
      </c>
      <c r="AR1015" t="str">
        <f t="shared" si="680"/>
        <v/>
      </c>
      <c r="AS1015" t="str">
        <f t="shared" si="681"/>
        <v/>
      </c>
      <c r="AT1015" t="str">
        <f t="shared" si="682"/>
        <v/>
      </c>
      <c r="AU1015" t="str">
        <f t="shared" si="683"/>
        <v/>
      </c>
      <c r="AV1015" t="str">
        <f t="shared" si="684"/>
        <v/>
      </c>
      <c r="AW1015" t="str">
        <f t="shared" si="685"/>
        <v/>
      </c>
      <c r="AX1015" t="str">
        <f t="shared" si="686"/>
        <v/>
      </c>
      <c r="AY1015" t="str">
        <f t="shared" si="687"/>
        <v/>
      </c>
      <c r="AZ1015" t="str">
        <f>IF(OR($A1015="",$A1015&lt;&gt;Ficha!$C$4),"",COUNTIF($A$2:$A1015,Ficha!$C$4))</f>
        <v/>
      </c>
    </row>
    <row r="1016" spans="1:52">
      <c r="A1016" s="7" t="str">
        <f>IF(INDEX(Banco!$A:$A,ROW())="","",INDEX(Banco!$A:$A,ROW()))</f>
        <v/>
      </c>
      <c r="B1016" s="7" t="str">
        <f>IF(INDEX(Banco!$B:$B,ROW())="","",INDEX(Banco!$B:$B,ROW()))</f>
        <v/>
      </c>
      <c r="C1016" s="7" t="str">
        <f>IF(INDEX(Banco!$C:$C,ROW())="","",INDEX(Banco!$C:$C,ROW()))</f>
        <v/>
      </c>
      <c r="D1016" s="8" t="str">
        <f>IF(INDEX(Banco!$D:$D,ROW())="","",INDEX(Banco!$D:$D,ROW()))</f>
        <v/>
      </c>
      <c r="E1016" s="8" t="str">
        <f>IF(INDEX(Banco!$E:$E,ROW())="","",INDEX(Banco!$E:$E,ROW()))</f>
        <v/>
      </c>
      <c r="F1016" s="9" t="str">
        <f>IF(INDEX(Banco!$F:$F,ROW())="","",INDEX(Banco!$F:$F,ROW()))</f>
        <v/>
      </c>
      <c r="G1016" s="9" t="str">
        <f>IF(INDEX(Banco!$G:$G,ROW())="","",INDEX(Banco!$G:$G,ROW()))</f>
        <v/>
      </c>
      <c r="H1016" s="7" t="str">
        <f>IF(INDEX(Banco!$H:$H,ROW())="","",INDEX(Banco!$H:$H,ROW()))</f>
        <v/>
      </c>
      <c r="I1016" t="str">
        <f t="shared" si="645"/>
        <v/>
      </c>
      <c r="J1016" s="10" t="str">
        <f t="shared" si="646"/>
        <v/>
      </c>
      <c r="K1016" s="11" t="str">
        <f t="shared" si="647"/>
        <v>—</v>
      </c>
      <c r="L1016" t="str">
        <f t="shared" si="648"/>
        <v/>
      </c>
      <c r="M1016" s="11" t="str">
        <f t="shared" si="649"/>
        <v>—</v>
      </c>
      <c r="N1016" t="str">
        <f t="shared" si="650"/>
        <v/>
      </c>
      <c r="O1016" s="11" t="str">
        <f t="shared" si="651"/>
        <v>—</v>
      </c>
      <c r="P1016" t="str">
        <f t="shared" si="652"/>
        <v/>
      </c>
      <c r="Q1016" s="11" t="str">
        <f t="shared" si="653"/>
        <v>—</v>
      </c>
      <c r="R1016" t="str">
        <f t="shared" si="654"/>
        <v/>
      </c>
      <c r="S1016" t="str">
        <f t="shared" si="655"/>
        <v/>
      </c>
      <c r="T1016" t="str">
        <f t="shared" si="656"/>
        <v/>
      </c>
      <c r="U1016" t="str">
        <f t="shared" si="657"/>
        <v/>
      </c>
      <c r="V1016" t="str">
        <f t="shared" si="658"/>
        <v/>
      </c>
      <c r="W1016" t="str">
        <f t="shared" si="659"/>
        <v/>
      </c>
      <c r="X1016" t="str">
        <f t="shared" si="660"/>
        <v/>
      </c>
      <c r="Y1016" t="str">
        <f t="shared" si="661"/>
        <v/>
      </c>
      <c r="Z1016" t="str">
        <f t="shared" si="662"/>
        <v/>
      </c>
      <c r="AA1016" t="str">
        <f t="shared" si="663"/>
        <v/>
      </c>
      <c r="AB1016" t="str">
        <f t="shared" si="664"/>
        <v/>
      </c>
      <c r="AC1016" t="str">
        <f t="shared" si="665"/>
        <v/>
      </c>
      <c r="AD1016" t="str">
        <f t="shared" si="666"/>
        <v/>
      </c>
      <c r="AE1016" t="str">
        <f t="shared" si="667"/>
        <v/>
      </c>
      <c r="AF1016" t="str">
        <f t="shared" si="668"/>
        <v/>
      </c>
      <c r="AG1016" t="str">
        <f t="shared" si="669"/>
        <v/>
      </c>
      <c r="AH1016" t="str">
        <f t="shared" si="670"/>
        <v/>
      </c>
      <c r="AI1016" t="str">
        <f t="shared" si="671"/>
        <v/>
      </c>
      <c r="AJ1016" t="str">
        <f t="shared" si="672"/>
        <v/>
      </c>
      <c r="AK1016" t="str">
        <f t="shared" si="673"/>
        <v/>
      </c>
      <c r="AL1016" t="str">
        <f t="shared" si="674"/>
        <v/>
      </c>
      <c r="AM1016" t="str">
        <f t="shared" si="675"/>
        <v/>
      </c>
      <c r="AN1016" t="str">
        <f t="shared" si="676"/>
        <v/>
      </c>
      <c r="AO1016" t="str">
        <f t="shared" si="677"/>
        <v/>
      </c>
      <c r="AP1016" t="str">
        <f t="shared" si="678"/>
        <v/>
      </c>
      <c r="AQ1016" t="str">
        <f t="shared" si="679"/>
        <v/>
      </c>
      <c r="AR1016" t="str">
        <f t="shared" si="680"/>
        <v/>
      </c>
      <c r="AS1016" t="str">
        <f t="shared" si="681"/>
        <v/>
      </c>
      <c r="AT1016" t="str">
        <f t="shared" si="682"/>
        <v/>
      </c>
      <c r="AU1016" t="str">
        <f t="shared" si="683"/>
        <v/>
      </c>
      <c r="AV1016" t="str">
        <f t="shared" si="684"/>
        <v/>
      </c>
      <c r="AW1016" t="str">
        <f t="shared" si="685"/>
        <v/>
      </c>
      <c r="AX1016" t="str">
        <f t="shared" si="686"/>
        <v/>
      </c>
      <c r="AY1016" t="str">
        <f t="shared" si="687"/>
        <v/>
      </c>
      <c r="AZ1016" t="str">
        <f>IF(OR($A1016="",$A1016&lt;&gt;Ficha!$C$4),"",COUNTIF($A$2:$A1016,Ficha!$C$4))</f>
        <v/>
      </c>
    </row>
    <row r="1017" spans="1:52">
      <c r="A1017" s="7" t="str">
        <f>IF(INDEX(Banco!$A:$A,ROW())="","",INDEX(Banco!$A:$A,ROW()))</f>
        <v/>
      </c>
      <c r="B1017" s="7" t="str">
        <f>IF(INDEX(Banco!$B:$B,ROW())="","",INDEX(Banco!$B:$B,ROW()))</f>
        <v/>
      </c>
      <c r="C1017" s="7" t="str">
        <f>IF(INDEX(Banco!$C:$C,ROW())="","",INDEX(Banco!$C:$C,ROW()))</f>
        <v/>
      </c>
      <c r="D1017" s="8" t="str">
        <f>IF(INDEX(Banco!$D:$D,ROW())="","",INDEX(Banco!$D:$D,ROW()))</f>
        <v/>
      </c>
      <c r="E1017" s="8" t="str">
        <f>IF(INDEX(Banco!$E:$E,ROW())="","",INDEX(Banco!$E:$E,ROW()))</f>
        <v/>
      </c>
      <c r="F1017" s="9" t="str">
        <f>IF(INDEX(Banco!$F:$F,ROW())="","",INDEX(Banco!$F:$F,ROW()))</f>
        <v/>
      </c>
      <c r="G1017" s="9" t="str">
        <f>IF(INDEX(Banco!$G:$G,ROW())="","",INDEX(Banco!$G:$G,ROW()))</f>
        <v/>
      </c>
      <c r="H1017" s="7" t="str">
        <f>IF(INDEX(Banco!$H:$H,ROW())="","",INDEX(Banco!$H:$H,ROW()))</f>
        <v/>
      </c>
      <c r="I1017" t="str">
        <f t="shared" si="645"/>
        <v/>
      </c>
      <c r="J1017" s="10" t="str">
        <f t="shared" si="646"/>
        <v/>
      </c>
      <c r="K1017" s="11" t="str">
        <f t="shared" si="647"/>
        <v>—</v>
      </c>
      <c r="L1017" t="str">
        <f t="shared" si="648"/>
        <v/>
      </c>
      <c r="M1017" s="11" t="str">
        <f t="shared" si="649"/>
        <v>—</v>
      </c>
      <c r="N1017" t="str">
        <f t="shared" si="650"/>
        <v/>
      </c>
      <c r="O1017" s="11" t="str">
        <f t="shared" si="651"/>
        <v>—</v>
      </c>
      <c r="P1017" t="str">
        <f t="shared" si="652"/>
        <v/>
      </c>
      <c r="Q1017" s="11" t="str">
        <f t="shared" si="653"/>
        <v>—</v>
      </c>
      <c r="R1017" t="str">
        <f t="shared" si="654"/>
        <v/>
      </c>
      <c r="S1017" t="str">
        <f t="shared" si="655"/>
        <v/>
      </c>
      <c r="T1017" t="str">
        <f t="shared" si="656"/>
        <v/>
      </c>
      <c r="U1017" t="str">
        <f t="shared" si="657"/>
        <v/>
      </c>
      <c r="V1017" t="str">
        <f t="shared" si="658"/>
        <v/>
      </c>
      <c r="W1017" t="str">
        <f t="shared" si="659"/>
        <v/>
      </c>
      <c r="X1017" t="str">
        <f t="shared" si="660"/>
        <v/>
      </c>
      <c r="Y1017" t="str">
        <f t="shared" si="661"/>
        <v/>
      </c>
      <c r="Z1017" t="str">
        <f t="shared" si="662"/>
        <v/>
      </c>
      <c r="AA1017" t="str">
        <f t="shared" si="663"/>
        <v/>
      </c>
      <c r="AB1017" t="str">
        <f t="shared" si="664"/>
        <v/>
      </c>
      <c r="AC1017" t="str">
        <f t="shared" si="665"/>
        <v/>
      </c>
      <c r="AD1017" t="str">
        <f t="shared" si="666"/>
        <v/>
      </c>
      <c r="AE1017" t="str">
        <f t="shared" si="667"/>
        <v/>
      </c>
      <c r="AF1017" t="str">
        <f t="shared" si="668"/>
        <v/>
      </c>
      <c r="AG1017" t="str">
        <f t="shared" si="669"/>
        <v/>
      </c>
      <c r="AH1017" t="str">
        <f t="shared" si="670"/>
        <v/>
      </c>
      <c r="AI1017" t="str">
        <f t="shared" si="671"/>
        <v/>
      </c>
      <c r="AJ1017" t="str">
        <f t="shared" si="672"/>
        <v/>
      </c>
      <c r="AK1017" t="str">
        <f t="shared" si="673"/>
        <v/>
      </c>
      <c r="AL1017" t="str">
        <f t="shared" si="674"/>
        <v/>
      </c>
      <c r="AM1017" t="str">
        <f t="shared" si="675"/>
        <v/>
      </c>
      <c r="AN1017" t="str">
        <f t="shared" si="676"/>
        <v/>
      </c>
      <c r="AO1017" t="str">
        <f t="shared" si="677"/>
        <v/>
      </c>
      <c r="AP1017" t="str">
        <f t="shared" si="678"/>
        <v/>
      </c>
      <c r="AQ1017" t="str">
        <f t="shared" si="679"/>
        <v/>
      </c>
      <c r="AR1017" t="str">
        <f t="shared" si="680"/>
        <v/>
      </c>
      <c r="AS1017" t="str">
        <f t="shared" si="681"/>
        <v/>
      </c>
      <c r="AT1017" t="str">
        <f t="shared" si="682"/>
        <v/>
      </c>
      <c r="AU1017" t="str">
        <f t="shared" si="683"/>
        <v/>
      </c>
      <c r="AV1017" t="str">
        <f t="shared" si="684"/>
        <v/>
      </c>
      <c r="AW1017" t="str">
        <f t="shared" si="685"/>
        <v/>
      </c>
      <c r="AX1017" t="str">
        <f t="shared" si="686"/>
        <v/>
      </c>
      <c r="AY1017" t="str">
        <f t="shared" si="687"/>
        <v/>
      </c>
      <c r="AZ1017" t="str">
        <f>IF(OR($A1017="",$A1017&lt;&gt;Ficha!$C$4),"",COUNTIF($A$2:$A1017,Ficha!$C$4))</f>
        <v/>
      </c>
    </row>
    <row r="1018" spans="1:52">
      <c r="A1018" s="7" t="str">
        <f>IF(INDEX(Banco!$A:$A,ROW())="","",INDEX(Banco!$A:$A,ROW()))</f>
        <v/>
      </c>
      <c r="B1018" s="7" t="str">
        <f>IF(INDEX(Banco!$B:$B,ROW())="","",INDEX(Banco!$B:$B,ROW()))</f>
        <v/>
      </c>
      <c r="C1018" s="7" t="str">
        <f>IF(INDEX(Banco!$C:$C,ROW())="","",INDEX(Banco!$C:$C,ROW()))</f>
        <v/>
      </c>
      <c r="D1018" s="8" t="str">
        <f>IF(INDEX(Banco!$D:$D,ROW())="","",INDEX(Banco!$D:$D,ROW()))</f>
        <v/>
      </c>
      <c r="E1018" s="8" t="str">
        <f>IF(INDEX(Banco!$E:$E,ROW())="","",INDEX(Banco!$E:$E,ROW()))</f>
        <v/>
      </c>
      <c r="F1018" s="9" t="str">
        <f>IF(INDEX(Banco!$F:$F,ROW())="","",INDEX(Banco!$F:$F,ROW()))</f>
        <v/>
      </c>
      <c r="G1018" s="9" t="str">
        <f>IF(INDEX(Banco!$G:$G,ROW())="","",INDEX(Banco!$G:$G,ROW()))</f>
        <v/>
      </c>
      <c r="H1018" s="7" t="str">
        <f>IF(INDEX(Banco!$H:$H,ROW())="","",INDEX(Banco!$H:$H,ROW()))</f>
        <v/>
      </c>
      <c r="I1018" t="str">
        <f t="shared" si="645"/>
        <v/>
      </c>
      <c r="J1018" s="10" t="str">
        <f t="shared" si="646"/>
        <v/>
      </c>
      <c r="K1018" s="11" t="str">
        <f t="shared" si="647"/>
        <v>—</v>
      </c>
      <c r="L1018" t="str">
        <f t="shared" si="648"/>
        <v/>
      </c>
      <c r="M1018" s="11" t="str">
        <f t="shared" si="649"/>
        <v>—</v>
      </c>
      <c r="N1018" t="str">
        <f t="shared" si="650"/>
        <v/>
      </c>
      <c r="O1018" s="11" t="str">
        <f t="shared" si="651"/>
        <v>—</v>
      </c>
      <c r="P1018" t="str">
        <f t="shared" si="652"/>
        <v/>
      </c>
      <c r="Q1018" s="11" t="str">
        <f t="shared" si="653"/>
        <v>—</v>
      </c>
      <c r="R1018" t="str">
        <f t="shared" si="654"/>
        <v/>
      </c>
      <c r="S1018" t="str">
        <f t="shared" si="655"/>
        <v/>
      </c>
      <c r="T1018" t="str">
        <f t="shared" si="656"/>
        <v/>
      </c>
      <c r="U1018" t="str">
        <f t="shared" si="657"/>
        <v/>
      </c>
      <c r="V1018" t="str">
        <f t="shared" si="658"/>
        <v/>
      </c>
      <c r="W1018" t="str">
        <f t="shared" si="659"/>
        <v/>
      </c>
      <c r="X1018" t="str">
        <f t="shared" si="660"/>
        <v/>
      </c>
      <c r="Y1018" t="str">
        <f t="shared" si="661"/>
        <v/>
      </c>
      <c r="Z1018" t="str">
        <f t="shared" si="662"/>
        <v/>
      </c>
      <c r="AA1018" t="str">
        <f t="shared" si="663"/>
        <v/>
      </c>
      <c r="AB1018" t="str">
        <f t="shared" si="664"/>
        <v/>
      </c>
      <c r="AC1018" t="str">
        <f t="shared" si="665"/>
        <v/>
      </c>
      <c r="AD1018" t="str">
        <f t="shared" si="666"/>
        <v/>
      </c>
      <c r="AE1018" t="str">
        <f t="shared" si="667"/>
        <v/>
      </c>
      <c r="AF1018" t="str">
        <f t="shared" si="668"/>
        <v/>
      </c>
      <c r="AG1018" t="str">
        <f t="shared" si="669"/>
        <v/>
      </c>
      <c r="AH1018" t="str">
        <f t="shared" si="670"/>
        <v/>
      </c>
      <c r="AI1018" t="str">
        <f t="shared" si="671"/>
        <v/>
      </c>
      <c r="AJ1018" t="str">
        <f t="shared" si="672"/>
        <v/>
      </c>
      <c r="AK1018" t="str">
        <f t="shared" si="673"/>
        <v/>
      </c>
      <c r="AL1018" t="str">
        <f t="shared" si="674"/>
        <v/>
      </c>
      <c r="AM1018" t="str">
        <f t="shared" si="675"/>
        <v/>
      </c>
      <c r="AN1018" t="str">
        <f t="shared" si="676"/>
        <v/>
      </c>
      <c r="AO1018" t="str">
        <f t="shared" si="677"/>
        <v/>
      </c>
      <c r="AP1018" t="str">
        <f t="shared" si="678"/>
        <v/>
      </c>
      <c r="AQ1018" t="str">
        <f t="shared" si="679"/>
        <v/>
      </c>
      <c r="AR1018" t="str">
        <f t="shared" si="680"/>
        <v/>
      </c>
      <c r="AS1018" t="str">
        <f t="shared" si="681"/>
        <v/>
      </c>
      <c r="AT1018" t="str">
        <f t="shared" si="682"/>
        <v/>
      </c>
      <c r="AU1018" t="str">
        <f t="shared" si="683"/>
        <v/>
      </c>
      <c r="AV1018" t="str">
        <f t="shared" si="684"/>
        <v/>
      </c>
      <c r="AW1018" t="str">
        <f t="shared" si="685"/>
        <v/>
      </c>
      <c r="AX1018" t="str">
        <f t="shared" si="686"/>
        <v/>
      </c>
      <c r="AY1018" t="str">
        <f t="shared" si="687"/>
        <v/>
      </c>
      <c r="AZ1018" t="str">
        <f>IF(OR($A1018="",$A1018&lt;&gt;Ficha!$C$4),"",COUNTIF($A$2:$A1018,Ficha!$C$4))</f>
        <v/>
      </c>
    </row>
    <row r="1019" spans="1:52">
      <c r="A1019" s="7" t="str">
        <f>IF(INDEX(Banco!$A:$A,ROW())="","",INDEX(Banco!$A:$A,ROW()))</f>
        <v/>
      </c>
      <c r="B1019" s="7" t="str">
        <f>IF(INDEX(Banco!$B:$B,ROW())="","",INDEX(Banco!$B:$B,ROW()))</f>
        <v/>
      </c>
      <c r="C1019" s="7" t="str">
        <f>IF(INDEX(Banco!$C:$C,ROW())="","",INDEX(Banco!$C:$C,ROW()))</f>
        <v/>
      </c>
      <c r="D1019" s="8" t="str">
        <f>IF(INDEX(Banco!$D:$D,ROW())="","",INDEX(Banco!$D:$D,ROW()))</f>
        <v/>
      </c>
      <c r="E1019" s="8" t="str">
        <f>IF(INDEX(Banco!$E:$E,ROW())="","",INDEX(Banco!$E:$E,ROW()))</f>
        <v/>
      </c>
      <c r="F1019" s="9" t="str">
        <f>IF(INDEX(Banco!$F:$F,ROW())="","",INDEX(Banco!$F:$F,ROW()))</f>
        <v/>
      </c>
      <c r="G1019" s="9" t="str">
        <f>IF(INDEX(Banco!$G:$G,ROW())="","",INDEX(Banco!$G:$G,ROW()))</f>
        <v/>
      </c>
      <c r="H1019" s="7" t="str">
        <f>IF(INDEX(Banco!$H:$H,ROW())="","",INDEX(Banco!$H:$H,ROW()))</f>
        <v/>
      </c>
      <c r="I1019" t="str">
        <f t="shared" si="645"/>
        <v/>
      </c>
      <c r="J1019" s="10" t="str">
        <f t="shared" si="646"/>
        <v/>
      </c>
      <c r="K1019" s="11" t="str">
        <f t="shared" si="647"/>
        <v>—</v>
      </c>
      <c r="L1019" t="str">
        <f t="shared" si="648"/>
        <v/>
      </c>
      <c r="M1019" s="11" t="str">
        <f t="shared" si="649"/>
        <v>—</v>
      </c>
      <c r="N1019" t="str">
        <f t="shared" si="650"/>
        <v/>
      </c>
      <c r="O1019" s="11" t="str">
        <f t="shared" si="651"/>
        <v>—</v>
      </c>
      <c r="P1019" t="str">
        <f t="shared" si="652"/>
        <v/>
      </c>
      <c r="Q1019" s="11" t="str">
        <f t="shared" si="653"/>
        <v>—</v>
      </c>
      <c r="R1019" t="str">
        <f t="shared" si="654"/>
        <v/>
      </c>
      <c r="S1019" t="str">
        <f t="shared" si="655"/>
        <v/>
      </c>
      <c r="T1019" t="str">
        <f t="shared" si="656"/>
        <v/>
      </c>
      <c r="U1019" t="str">
        <f t="shared" si="657"/>
        <v/>
      </c>
      <c r="V1019" t="str">
        <f t="shared" si="658"/>
        <v/>
      </c>
      <c r="W1019" t="str">
        <f t="shared" si="659"/>
        <v/>
      </c>
      <c r="X1019" t="str">
        <f t="shared" si="660"/>
        <v/>
      </c>
      <c r="Y1019" t="str">
        <f t="shared" si="661"/>
        <v/>
      </c>
      <c r="Z1019" t="str">
        <f t="shared" si="662"/>
        <v/>
      </c>
      <c r="AA1019" t="str">
        <f t="shared" si="663"/>
        <v/>
      </c>
      <c r="AB1019" t="str">
        <f t="shared" si="664"/>
        <v/>
      </c>
      <c r="AC1019" t="str">
        <f t="shared" si="665"/>
        <v/>
      </c>
      <c r="AD1019" t="str">
        <f t="shared" si="666"/>
        <v/>
      </c>
      <c r="AE1019" t="str">
        <f t="shared" si="667"/>
        <v/>
      </c>
      <c r="AF1019" t="str">
        <f t="shared" si="668"/>
        <v/>
      </c>
      <c r="AG1019" t="str">
        <f t="shared" si="669"/>
        <v/>
      </c>
      <c r="AH1019" t="str">
        <f t="shared" si="670"/>
        <v/>
      </c>
      <c r="AI1019" t="str">
        <f t="shared" si="671"/>
        <v/>
      </c>
      <c r="AJ1019" t="str">
        <f t="shared" si="672"/>
        <v/>
      </c>
      <c r="AK1019" t="str">
        <f t="shared" si="673"/>
        <v/>
      </c>
      <c r="AL1019" t="str">
        <f t="shared" si="674"/>
        <v/>
      </c>
      <c r="AM1019" t="str">
        <f t="shared" si="675"/>
        <v/>
      </c>
      <c r="AN1019" t="str">
        <f t="shared" si="676"/>
        <v/>
      </c>
      <c r="AO1019" t="str">
        <f t="shared" si="677"/>
        <v/>
      </c>
      <c r="AP1019" t="str">
        <f t="shared" si="678"/>
        <v/>
      </c>
      <c r="AQ1019" t="str">
        <f t="shared" si="679"/>
        <v/>
      </c>
      <c r="AR1019" t="str">
        <f t="shared" si="680"/>
        <v/>
      </c>
      <c r="AS1019" t="str">
        <f t="shared" si="681"/>
        <v/>
      </c>
      <c r="AT1019" t="str">
        <f t="shared" si="682"/>
        <v/>
      </c>
      <c r="AU1019" t="str">
        <f t="shared" si="683"/>
        <v/>
      </c>
      <c r="AV1019" t="str">
        <f t="shared" si="684"/>
        <v/>
      </c>
      <c r="AW1019" t="str">
        <f t="shared" si="685"/>
        <v/>
      </c>
      <c r="AX1019" t="str">
        <f t="shared" si="686"/>
        <v/>
      </c>
      <c r="AY1019" t="str">
        <f t="shared" si="687"/>
        <v/>
      </c>
      <c r="AZ1019" t="str">
        <f>IF(OR($A1019="",$A1019&lt;&gt;Ficha!$C$4),"",COUNTIF($A$2:$A1019,Ficha!$C$4))</f>
        <v/>
      </c>
    </row>
    <row r="1020" spans="1:52">
      <c r="A1020" s="7" t="str">
        <f>IF(INDEX(Banco!$A:$A,ROW())="","",INDEX(Banco!$A:$A,ROW()))</f>
        <v/>
      </c>
      <c r="B1020" s="7" t="str">
        <f>IF(INDEX(Banco!$B:$B,ROW())="","",INDEX(Banco!$B:$B,ROW()))</f>
        <v/>
      </c>
      <c r="C1020" s="7" t="str">
        <f>IF(INDEX(Banco!$C:$C,ROW())="","",INDEX(Banco!$C:$C,ROW()))</f>
        <v/>
      </c>
      <c r="D1020" s="8" t="str">
        <f>IF(INDEX(Banco!$D:$D,ROW())="","",INDEX(Banco!$D:$D,ROW()))</f>
        <v/>
      </c>
      <c r="E1020" s="8" t="str">
        <f>IF(INDEX(Banco!$E:$E,ROW())="","",INDEX(Banco!$E:$E,ROW()))</f>
        <v/>
      </c>
      <c r="F1020" s="9" t="str">
        <f>IF(INDEX(Banco!$F:$F,ROW())="","",INDEX(Banco!$F:$F,ROW()))</f>
        <v/>
      </c>
      <c r="G1020" s="9" t="str">
        <f>IF(INDEX(Banco!$G:$G,ROW())="","",INDEX(Banco!$G:$G,ROW()))</f>
        <v/>
      </c>
      <c r="H1020" s="7" t="str">
        <f>IF(INDEX(Banco!$H:$H,ROW())="","",INDEX(Banco!$H:$H,ROW()))</f>
        <v/>
      </c>
      <c r="I1020" t="str">
        <f t="shared" si="645"/>
        <v/>
      </c>
      <c r="J1020" s="10" t="str">
        <f t="shared" si="646"/>
        <v/>
      </c>
      <c r="K1020" s="11" t="str">
        <f t="shared" si="647"/>
        <v>—</v>
      </c>
      <c r="L1020" t="str">
        <f t="shared" si="648"/>
        <v/>
      </c>
      <c r="M1020" s="11" t="str">
        <f t="shared" si="649"/>
        <v>—</v>
      </c>
      <c r="N1020" t="str">
        <f t="shared" si="650"/>
        <v/>
      </c>
      <c r="O1020" s="11" t="str">
        <f t="shared" si="651"/>
        <v>—</v>
      </c>
      <c r="P1020" t="str">
        <f t="shared" si="652"/>
        <v/>
      </c>
      <c r="Q1020" s="11" t="str">
        <f t="shared" si="653"/>
        <v>—</v>
      </c>
      <c r="R1020" t="str">
        <f t="shared" si="654"/>
        <v/>
      </c>
      <c r="S1020" t="str">
        <f t="shared" si="655"/>
        <v/>
      </c>
      <c r="T1020" t="str">
        <f t="shared" si="656"/>
        <v/>
      </c>
      <c r="U1020" t="str">
        <f t="shared" si="657"/>
        <v/>
      </c>
      <c r="V1020" t="str">
        <f t="shared" si="658"/>
        <v/>
      </c>
      <c r="W1020" t="str">
        <f t="shared" si="659"/>
        <v/>
      </c>
      <c r="X1020" t="str">
        <f t="shared" si="660"/>
        <v/>
      </c>
      <c r="Y1020" t="str">
        <f t="shared" si="661"/>
        <v/>
      </c>
      <c r="Z1020" t="str">
        <f t="shared" si="662"/>
        <v/>
      </c>
      <c r="AA1020" t="str">
        <f t="shared" si="663"/>
        <v/>
      </c>
      <c r="AB1020" t="str">
        <f t="shared" si="664"/>
        <v/>
      </c>
      <c r="AC1020" t="str">
        <f t="shared" si="665"/>
        <v/>
      </c>
      <c r="AD1020" t="str">
        <f t="shared" si="666"/>
        <v/>
      </c>
      <c r="AE1020" t="str">
        <f t="shared" si="667"/>
        <v/>
      </c>
      <c r="AF1020" t="str">
        <f t="shared" si="668"/>
        <v/>
      </c>
      <c r="AG1020" t="str">
        <f t="shared" si="669"/>
        <v/>
      </c>
      <c r="AH1020" t="str">
        <f t="shared" si="670"/>
        <v/>
      </c>
      <c r="AI1020" t="str">
        <f t="shared" si="671"/>
        <v/>
      </c>
      <c r="AJ1020" t="str">
        <f t="shared" si="672"/>
        <v/>
      </c>
      <c r="AK1020" t="str">
        <f t="shared" si="673"/>
        <v/>
      </c>
      <c r="AL1020" t="str">
        <f t="shared" si="674"/>
        <v/>
      </c>
      <c r="AM1020" t="str">
        <f t="shared" si="675"/>
        <v/>
      </c>
      <c r="AN1020" t="str">
        <f t="shared" si="676"/>
        <v/>
      </c>
      <c r="AO1020" t="str">
        <f t="shared" si="677"/>
        <v/>
      </c>
      <c r="AP1020" t="str">
        <f t="shared" si="678"/>
        <v/>
      </c>
      <c r="AQ1020" t="str">
        <f t="shared" si="679"/>
        <v/>
      </c>
      <c r="AR1020" t="str">
        <f t="shared" si="680"/>
        <v/>
      </c>
      <c r="AS1020" t="str">
        <f t="shared" si="681"/>
        <v/>
      </c>
      <c r="AT1020" t="str">
        <f t="shared" si="682"/>
        <v/>
      </c>
      <c r="AU1020" t="str">
        <f t="shared" si="683"/>
        <v/>
      </c>
      <c r="AV1020" t="str">
        <f t="shared" si="684"/>
        <v/>
      </c>
      <c r="AW1020" t="str">
        <f t="shared" si="685"/>
        <v/>
      </c>
      <c r="AX1020" t="str">
        <f t="shared" si="686"/>
        <v/>
      </c>
      <c r="AY1020" t="str">
        <f t="shared" si="687"/>
        <v/>
      </c>
      <c r="AZ1020" t="str">
        <f>IF(OR($A1020="",$A1020&lt;&gt;Ficha!$C$4),"",COUNTIF($A$2:$A1020,Ficha!$C$4))</f>
        <v/>
      </c>
    </row>
    <row r="1021" spans="1:52">
      <c r="A1021" s="7" t="str">
        <f>IF(INDEX(Banco!$A:$A,ROW())="","",INDEX(Banco!$A:$A,ROW()))</f>
        <v/>
      </c>
      <c r="B1021" s="7" t="str">
        <f>IF(INDEX(Banco!$B:$B,ROW())="","",INDEX(Banco!$B:$B,ROW()))</f>
        <v/>
      </c>
      <c r="C1021" s="7" t="str">
        <f>IF(INDEX(Banco!$C:$C,ROW())="","",INDEX(Banco!$C:$C,ROW()))</f>
        <v/>
      </c>
      <c r="D1021" s="8" t="str">
        <f>IF(INDEX(Banco!$D:$D,ROW())="","",INDEX(Banco!$D:$D,ROW()))</f>
        <v/>
      </c>
      <c r="E1021" s="8" t="str">
        <f>IF(INDEX(Banco!$E:$E,ROW())="","",INDEX(Banco!$E:$E,ROW()))</f>
        <v/>
      </c>
      <c r="F1021" s="9" t="str">
        <f>IF(INDEX(Banco!$F:$F,ROW())="","",INDEX(Banco!$F:$F,ROW()))</f>
        <v/>
      </c>
      <c r="G1021" s="9" t="str">
        <f>IF(INDEX(Banco!$G:$G,ROW())="","",INDEX(Banco!$G:$G,ROW()))</f>
        <v/>
      </c>
      <c r="H1021" s="7" t="str">
        <f>IF(INDEX(Banco!$H:$H,ROW())="","",INDEX(Banco!$H:$H,ROW()))</f>
        <v/>
      </c>
      <c r="I1021" t="str">
        <f t="shared" si="645"/>
        <v/>
      </c>
      <c r="J1021" s="10" t="str">
        <f t="shared" si="646"/>
        <v/>
      </c>
      <c r="K1021" s="11" t="str">
        <f t="shared" si="647"/>
        <v>—</v>
      </c>
      <c r="L1021" t="str">
        <f t="shared" si="648"/>
        <v/>
      </c>
      <c r="M1021" s="11" t="str">
        <f t="shared" si="649"/>
        <v>—</v>
      </c>
      <c r="N1021" t="str">
        <f t="shared" si="650"/>
        <v/>
      </c>
      <c r="O1021" s="11" t="str">
        <f t="shared" si="651"/>
        <v>—</v>
      </c>
      <c r="P1021" t="str">
        <f t="shared" si="652"/>
        <v/>
      </c>
      <c r="Q1021" s="11" t="str">
        <f t="shared" si="653"/>
        <v>—</v>
      </c>
      <c r="R1021" t="str">
        <f t="shared" si="654"/>
        <v/>
      </c>
      <c r="S1021" t="str">
        <f t="shared" si="655"/>
        <v/>
      </c>
      <c r="T1021" t="str">
        <f t="shared" si="656"/>
        <v/>
      </c>
      <c r="U1021" t="str">
        <f t="shared" si="657"/>
        <v/>
      </c>
      <c r="V1021" t="str">
        <f t="shared" si="658"/>
        <v/>
      </c>
      <c r="W1021" t="str">
        <f t="shared" si="659"/>
        <v/>
      </c>
      <c r="X1021" t="str">
        <f t="shared" si="660"/>
        <v/>
      </c>
      <c r="Y1021" t="str">
        <f t="shared" si="661"/>
        <v/>
      </c>
      <c r="Z1021" t="str">
        <f t="shared" si="662"/>
        <v/>
      </c>
      <c r="AA1021" t="str">
        <f t="shared" si="663"/>
        <v/>
      </c>
      <c r="AB1021" t="str">
        <f t="shared" si="664"/>
        <v/>
      </c>
      <c r="AC1021" t="str">
        <f t="shared" si="665"/>
        <v/>
      </c>
      <c r="AD1021" t="str">
        <f t="shared" si="666"/>
        <v/>
      </c>
      <c r="AE1021" t="str">
        <f t="shared" si="667"/>
        <v/>
      </c>
      <c r="AF1021" t="str">
        <f t="shared" si="668"/>
        <v/>
      </c>
      <c r="AG1021" t="str">
        <f t="shared" si="669"/>
        <v/>
      </c>
      <c r="AH1021" t="str">
        <f t="shared" si="670"/>
        <v/>
      </c>
      <c r="AI1021" t="str">
        <f t="shared" si="671"/>
        <v/>
      </c>
      <c r="AJ1021" t="str">
        <f t="shared" si="672"/>
        <v/>
      </c>
      <c r="AK1021" t="str">
        <f t="shared" si="673"/>
        <v/>
      </c>
      <c r="AL1021" t="str">
        <f t="shared" si="674"/>
        <v/>
      </c>
      <c r="AM1021" t="str">
        <f t="shared" si="675"/>
        <v/>
      </c>
      <c r="AN1021" t="str">
        <f t="shared" si="676"/>
        <v/>
      </c>
      <c r="AO1021" t="str">
        <f t="shared" si="677"/>
        <v/>
      </c>
      <c r="AP1021" t="str">
        <f t="shared" si="678"/>
        <v/>
      </c>
      <c r="AQ1021" t="str">
        <f t="shared" si="679"/>
        <v/>
      </c>
      <c r="AR1021" t="str">
        <f t="shared" si="680"/>
        <v/>
      </c>
      <c r="AS1021" t="str">
        <f t="shared" si="681"/>
        <v/>
      </c>
      <c r="AT1021" t="str">
        <f t="shared" si="682"/>
        <v/>
      </c>
      <c r="AU1021" t="str">
        <f t="shared" si="683"/>
        <v/>
      </c>
      <c r="AV1021" t="str">
        <f t="shared" si="684"/>
        <v/>
      </c>
      <c r="AW1021" t="str">
        <f t="shared" si="685"/>
        <v/>
      </c>
      <c r="AX1021" t="str">
        <f t="shared" si="686"/>
        <v/>
      </c>
      <c r="AY1021" t="str">
        <f t="shared" si="687"/>
        <v/>
      </c>
      <c r="AZ1021" t="str">
        <f>IF(OR($A1021="",$A1021&lt;&gt;Ficha!$C$4),"",COUNTIF($A$2:$A1021,Ficha!$C$4))</f>
        <v/>
      </c>
    </row>
    <row r="1022" spans="1:52">
      <c r="A1022" s="7" t="str">
        <f>IF(INDEX(Banco!$A:$A,ROW())="","",INDEX(Banco!$A:$A,ROW()))</f>
        <v/>
      </c>
      <c r="B1022" s="7" t="str">
        <f>IF(INDEX(Banco!$B:$B,ROW())="","",INDEX(Banco!$B:$B,ROW()))</f>
        <v/>
      </c>
      <c r="C1022" s="7" t="str">
        <f>IF(INDEX(Banco!$C:$C,ROW())="","",INDEX(Banco!$C:$C,ROW()))</f>
        <v/>
      </c>
      <c r="D1022" s="8" t="str">
        <f>IF(INDEX(Banco!$D:$D,ROW())="","",INDEX(Banco!$D:$D,ROW()))</f>
        <v/>
      </c>
      <c r="E1022" s="8" t="str">
        <f>IF(INDEX(Banco!$E:$E,ROW())="","",INDEX(Banco!$E:$E,ROW()))</f>
        <v/>
      </c>
      <c r="F1022" s="9" t="str">
        <f>IF(INDEX(Banco!$F:$F,ROW())="","",INDEX(Banco!$F:$F,ROW()))</f>
        <v/>
      </c>
      <c r="G1022" s="9" t="str">
        <f>IF(INDEX(Banco!$G:$G,ROW())="","",INDEX(Banco!$G:$G,ROW()))</f>
        <v/>
      </c>
      <c r="H1022" s="7" t="str">
        <f>IF(INDEX(Banco!$H:$H,ROW())="","",INDEX(Banco!$H:$H,ROW()))</f>
        <v/>
      </c>
      <c r="I1022" t="str">
        <f t="shared" si="645"/>
        <v/>
      </c>
      <c r="J1022" s="10" t="str">
        <f t="shared" si="646"/>
        <v/>
      </c>
      <c r="K1022" s="11" t="str">
        <f t="shared" si="647"/>
        <v>—</v>
      </c>
      <c r="L1022" t="str">
        <f t="shared" si="648"/>
        <v/>
      </c>
      <c r="M1022" s="11" t="str">
        <f t="shared" si="649"/>
        <v>—</v>
      </c>
      <c r="N1022" t="str">
        <f t="shared" si="650"/>
        <v/>
      </c>
      <c r="O1022" s="11" t="str">
        <f t="shared" si="651"/>
        <v>—</v>
      </c>
      <c r="P1022" t="str">
        <f t="shared" si="652"/>
        <v/>
      </c>
      <c r="Q1022" s="11" t="str">
        <f t="shared" si="653"/>
        <v>—</v>
      </c>
      <c r="R1022" t="str">
        <f t="shared" si="654"/>
        <v/>
      </c>
      <c r="S1022" t="str">
        <f t="shared" si="655"/>
        <v/>
      </c>
      <c r="T1022" t="str">
        <f t="shared" si="656"/>
        <v/>
      </c>
      <c r="U1022" t="str">
        <f t="shared" si="657"/>
        <v/>
      </c>
      <c r="V1022" t="str">
        <f t="shared" si="658"/>
        <v/>
      </c>
      <c r="W1022" t="str">
        <f t="shared" si="659"/>
        <v/>
      </c>
      <c r="X1022" t="str">
        <f t="shared" si="660"/>
        <v/>
      </c>
      <c r="Y1022" t="str">
        <f t="shared" si="661"/>
        <v/>
      </c>
      <c r="Z1022" t="str">
        <f t="shared" si="662"/>
        <v/>
      </c>
      <c r="AA1022" t="str">
        <f t="shared" si="663"/>
        <v/>
      </c>
      <c r="AB1022" t="str">
        <f t="shared" si="664"/>
        <v/>
      </c>
      <c r="AC1022" t="str">
        <f t="shared" si="665"/>
        <v/>
      </c>
      <c r="AD1022" t="str">
        <f t="shared" si="666"/>
        <v/>
      </c>
      <c r="AE1022" t="str">
        <f t="shared" si="667"/>
        <v/>
      </c>
      <c r="AF1022" t="str">
        <f t="shared" si="668"/>
        <v/>
      </c>
      <c r="AG1022" t="str">
        <f t="shared" si="669"/>
        <v/>
      </c>
      <c r="AH1022" t="str">
        <f t="shared" si="670"/>
        <v/>
      </c>
      <c r="AI1022" t="str">
        <f t="shared" si="671"/>
        <v/>
      </c>
      <c r="AJ1022" t="str">
        <f t="shared" si="672"/>
        <v/>
      </c>
      <c r="AK1022" t="str">
        <f t="shared" si="673"/>
        <v/>
      </c>
      <c r="AL1022" t="str">
        <f t="shared" si="674"/>
        <v/>
      </c>
      <c r="AM1022" t="str">
        <f t="shared" si="675"/>
        <v/>
      </c>
      <c r="AN1022" t="str">
        <f t="shared" si="676"/>
        <v/>
      </c>
      <c r="AO1022" t="str">
        <f t="shared" si="677"/>
        <v/>
      </c>
      <c r="AP1022" t="str">
        <f t="shared" si="678"/>
        <v/>
      </c>
      <c r="AQ1022" t="str">
        <f t="shared" si="679"/>
        <v/>
      </c>
      <c r="AR1022" t="str">
        <f t="shared" si="680"/>
        <v/>
      </c>
      <c r="AS1022" t="str">
        <f t="shared" si="681"/>
        <v/>
      </c>
      <c r="AT1022" t="str">
        <f t="shared" si="682"/>
        <v/>
      </c>
      <c r="AU1022" t="str">
        <f t="shared" si="683"/>
        <v/>
      </c>
      <c r="AV1022" t="str">
        <f t="shared" si="684"/>
        <v/>
      </c>
      <c r="AW1022" t="str">
        <f t="shared" si="685"/>
        <v/>
      </c>
      <c r="AX1022" t="str">
        <f t="shared" si="686"/>
        <v/>
      </c>
      <c r="AY1022" t="str">
        <f t="shared" si="687"/>
        <v/>
      </c>
      <c r="AZ1022" t="str">
        <f>IF(OR($A1022="",$A1022&lt;&gt;Ficha!$C$4),"",COUNTIF($A$2:$A1022,Ficha!$C$4))</f>
        <v/>
      </c>
    </row>
    <row r="1023" spans="1:52">
      <c r="A1023" s="7" t="str">
        <f>IF(INDEX(Banco!$A:$A,ROW())="","",INDEX(Banco!$A:$A,ROW()))</f>
        <v/>
      </c>
      <c r="B1023" s="7" t="str">
        <f>IF(INDEX(Banco!$B:$B,ROW())="","",INDEX(Banco!$B:$B,ROW()))</f>
        <v/>
      </c>
      <c r="C1023" s="7" t="str">
        <f>IF(INDEX(Banco!$C:$C,ROW())="","",INDEX(Banco!$C:$C,ROW()))</f>
        <v/>
      </c>
      <c r="D1023" s="8" t="str">
        <f>IF(INDEX(Banco!$D:$D,ROW())="","",INDEX(Banco!$D:$D,ROW()))</f>
        <v/>
      </c>
      <c r="E1023" s="8" t="str">
        <f>IF(INDEX(Banco!$E:$E,ROW())="","",INDEX(Banco!$E:$E,ROW()))</f>
        <v/>
      </c>
      <c r="F1023" s="9" t="str">
        <f>IF(INDEX(Banco!$F:$F,ROW())="","",INDEX(Banco!$F:$F,ROW()))</f>
        <v/>
      </c>
      <c r="G1023" s="9" t="str">
        <f>IF(INDEX(Banco!$G:$G,ROW())="","",INDEX(Banco!$G:$G,ROW()))</f>
        <v/>
      </c>
      <c r="H1023" s="7" t="str">
        <f>IF(INDEX(Banco!$H:$H,ROW())="","",INDEX(Banco!$H:$H,ROW()))</f>
        <v/>
      </c>
      <c r="I1023" t="str">
        <f t="shared" si="645"/>
        <v/>
      </c>
      <c r="J1023" s="10" t="str">
        <f t="shared" si="646"/>
        <v/>
      </c>
      <c r="K1023" s="11" t="str">
        <f t="shared" si="647"/>
        <v>—</v>
      </c>
      <c r="L1023" t="str">
        <f t="shared" si="648"/>
        <v/>
      </c>
      <c r="M1023" s="11" t="str">
        <f t="shared" si="649"/>
        <v>—</v>
      </c>
      <c r="N1023" t="str">
        <f t="shared" si="650"/>
        <v/>
      </c>
      <c r="O1023" s="11" t="str">
        <f t="shared" si="651"/>
        <v>—</v>
      </c>
      <c r="P1023" t="str">
        <f t="shared" si="652"/>
        <v/>
      </c>
      <c r="Q1023" s="11" t="str">
        <f t="shared" si="653"/>
        <v>—</v>
      </c>
      <c r="R1023" t="str">
        <f t="shared" si="654"/>
        <v/>
      </c>
      <c r="S1023" t="str">
        <f t="shared" si="655"/>
        <v/>
      </c>
      <c r="T1023" t="str">
        <f t="shared" si="656"/>
        <v/>
      </c>
      <c r="U1023" t="str">
        <f t="shared" si="657"/>
        <v/>
      </c>
      <c r="V1023" t="str">
        <f t="shared" si="658"/>
        <v/>
      </c>
      <c r="W1023" t="str">
        <f t="shared" si="659"/>
        <v/>
      </c>
      <c r="X1023" t="str">
        <f t="shared" si="660"/>
        <v/>
      </c>
      <c r="Y1023" t="str">
        <f t="shared" si="661"/>
        <v/>
      </c>
      <c r="Z1023" t="str">
        <f t="shared" si="662"/>
        <v/>
      </c>
      <c r="AA1023" t="str">
        <f t="shared" si="663"/>
        <v/>
      </c>
      <c r="AB1023" t="str">
        <f t="shared" si="664"/>
        <v/>
      </c>
      <c r="AC1023" t="str">
        <f t="shared" si="665"/>
        <v/>
      </c>
      <c r="AD1023" t="str">
        <f t="shared" si="666"/>
        <v/>
      </c>
      <c r="AE1023" t="str">
        <f t="shared" si="667"/>
        <v/>
      </c>
      <c r="AF1023" t="str">
        <f t="shared" si="668"/>
        <v/>
      </c>
      <c r="AG1023" t="str">
        <f t="shared" si="669"/>
        <v/>
      </c>
      <c r="AH1023" t="str">
        <f t="shared" si="670"/>
        <v/>
      </c>
      <c r="AI1023" t="str">
        <f t="shared" si="671"/>
        <v/>
      </c>
      <c r="AJ1023" t="str">
        <f t="shared" si="672"/>
        <v/>
      </c>
      <c r="AK1023" t="str">
        <f t="shared" si="673"/>
        <v/>
      </c>
      <c r="AL1023" t="str">
        <f t="shared" si="674"/>
        <v/>
      </c>
      <c r="AM1023" t="str">
        <f t="shared" si="675"/>
        <v/>
      </c>
      <c r="AN1023" t="str">
        <f t="shared" si="676"/>
        <v/>
      </c>
      <c r="AO1023" t="str">
        <f t="shared" si="677"/>
        <v/>
      </c>
      <c r="AP1023" t="str">
        <f t="shared" si="678"/>
        <v/>
      </c>
      <c r="AQ1023" t="str">
        <f t="shared" si="679"/>
        <v/>
      </c>
      <c r="AR1023" t="str">
        <f t="shared" si="680"/>
        <v/>
      </c>
      <c r="AS1023" t="str">
        <f t="shared" si="681"/>
        <v/>
      </c>
      <c r="AT1023" t="str">
        <f t="shared" si="682"/>
        <v/>
      </c>
      <c r="AU1023" t="str">
        <f t="shared" si="683"/>
        <v/>
      </c>
      <c r="AV1023" t="str">
        <f t="shared" si="684"/>
        <v/>
      </c>
      <c r="AW1023" t="str">
        <f t="shared" si="685"/>
        <v/>
      </c>
      <c r="AX1023" t="str">
        <f t="shared" si="686"/>
        <v/>
      </c>
      <c r="AY1023" t="str">
        <f t="shared" si="687"/>
        <v/>
      </c>
      <c r="AZ1023" t="str">
        <f>IF(OR($A1023="",$A1023&lt;&gt;Ficha!$C$4),"",COUNTIF($A$2:$A1023,Ficha!$C$4))</f>
        <v/>
      </c>
    </row>
    <row r="1024" spans="1:52">
      <c r="A1024" s="7" t="str">
        <f>IF(INDEX(Banco!$A:$A,ROW())="","",INDEX(Banco!$A:$A,ROW()))</f>
        <v/>
      </c>
      <c r="B1024" s="7" t="str">
        <f>IF(INDEX(Banco!$B:$B,ROW())="","",INDEX(Banco!$B:$B,ROW()))</f>
        <v/>
      </c>
      <c r="C1024" s="7" t="str">
        <f>IF(INDEX(Banco!$C:$C,ROW())="","",INDEX(Banco!$C:$C,ROW()))</f>
        <v/>
      </c>
      <c r="D1024" s="8" t="str">
        <f>IF(INDEX(Banco!$D:$D,ROW())="","",INDEX(Banco!$D:$D,ROW()))</f>
        <v/>
      </c>
      <c r="E1024" s="8" t="str">
        <f>IF(INDEX(Banco!$E:$E,ROW())="","",INDEX(Banco!$E:$E,ROW()))</f>
        <v/>
      </c>
      <c r="F1024" s="9" t="str">
        <f>IF(INDEX(Banco!$F:$F,ROW())="","",INDEX(Banco!$F:$F,ROW()))</f>
        <v/>
      </c>
      <c r="G1024" s="9" t="str">
        <f>IF(INDEX(Banco!$G:$G,ROW())="","",INDEX(Banco!$G:$G,ROW()))</f>
        <v/>
      </c>
      <c r="H1024" s="7" t="str">
        <f>IF(INDEX(Banco!$H:$H,ROW())="","",INDEX(Banco!$H:$H,ROW()))</f>
        <v/>
      </c>
      <c r="I1024" t="str">
        <f t="shared" si="645"/>
        <v/>
      </c>
      <c r="J1024" s="10" t="str">
        <f t="shared" si="646"/>
        <v/>
      </c>
      <c r="K1024" s="11" t="str">
        <f t="shared" si="647"/>
        <v>—</v>
      </c>
      <c r="L1024" t="str">
        <f t="shared" si="648"/>
        <v/>
      </c>
      <c r="M1024" s="11" t="str">
        <f t="shared" si="649"/>
        <v>—</v>
      </c>
      <c r="N1024" t="str">
        <f t="shared" si="650"/>
        <v/>
      </c>
      <c r="O1024" s="11" t="str">
        <f t="shared" si="651"/>
        <v>—</v>
      </c>
      <c r="P1024" t="str">
        <f t="shared" si="652"/>
        <v/>
      </c>
      <c r="Q1024" s="11" t="str">
        <f t="shared" si="653"/>
        <v>—</v>
      </c>
      <c r="R1024" t="str">
        <f t="shared" si="654"/>
        <v/>
      </c>
      <c r="S1024" t="str">
        <f t="shared" si="655"/>
        <v/>
      </c>
      <c r="T1024" t="str">
        <f t="shared" si="656"/>
        <v/>
      </c>
      <c r="U1024" t="str">
        <f t="shared" si="657"/>
        <v/>
      </c>
      <c r="V1024" t="str">
        <f t="shared" si="658"/>
        <v/>
      </c>
      <c r="W1024" t="str">
        <f t="shared" si="659"/>
        <v/>
      </c>
      <c r="X1024" t="str">
        <f t="shared" si="660"/>
        <v/>
      </c>
      <c r="Y1024" t="str">
        <f t="shared" si="661"/>
        <v/>
      </c>
      <c r="Z1024" t="str">
        <f t="shared" si="662"/>
        <v/>
      </c>
      <c r="AA1024" t="str">
        <f t="shared" si="663"/>
        <v/>
      </c>
      <c r="AB1024" t="str">
        <f t="shared" si="664"/>
        <v/>
      </c>
      <c r="AC1024" t="str">
        <f t="shared" si="665"/>
        <v/>
      </c>
      <c r="AD1024" t="str">
        <f t="shared" si="666"/>
        <v/>
      </c>
      <c r="AE1024" t="str">
        <f t="shared" si="667"/>
        <v/>
      </c>
      <c r="AF1024" t="str">
        <f t="shared" si="668"/>
        <v/>
      </c>
      <c r="AG1024" t="str">
        <f t="shared" si="669"/>
        <v/>
      </c>
      <c r="AH1024" t="str">
        <f t="shared" si="670"/>
        <v/>
      </c>
      <c r="AI1024" t="str">
        <f t="shared" si="671"/>
        <v/>
      </c>
      <c r="AJ1024" t="str">
        <f t="shared" si="672"/>
        <v/>
      </c>
      <c r="AK1024" t="str">
        <f t="shared" si="673"/>
        <v/>
      </c>
      <c r="AL1024" t="str">
        <f t="shared" si="674"/>
        <v/>
      </c>
      <c r="AM1024" t="str">
        <f t="shared" si="675"/>
        <v/>
      </c>
      <c r="AN1024" t="str">
        <f t="shared" si="676"/>
        <v/>
      </c>
      <c r="AO1024" t="str">
        <f t="shared" si="677"/>
        <v/>
      </c>
      <c r="AP1024" t="str">
        <f t="shared" si="678"/>
        <v/>
      </c>
      <c r="AQ1024" t="str">
        <f t="shared" si="679"/>
        <v/>
      </c>
      <c r="AR1024" t="str">
        <f t="shared" si="680"/>
        <v/>
      </c>
      <c r="AS1024" t="str">
        <f t="shared" si="681"/>
        <v/>
      </c>
      <c r="AT1024" t="str">
        <f t="shared" si="682"/>
        <v/>
      </c>
      <c r="AU1024" t="str">
        <f t="shared" si="683"/>
        <v/>
      </c>
      <c r="AV1024" t="str">
        <f t="shared" si="684"/>
        <v/>
      </c>
      <c r="AW1024" t="str">
        <f t="shared" si="685"/>
        <v/>
      </c>
      <c r="AX1024" t="str">
        <f t="shared" si="686"/>
        <v/>
      </c>
      <c r="AY1024" t="str">
        <f t="shared" si="687"/>
        <v/>
      </c>
      <c r="AZ1024" t="str">
        <f>IF(OR($A1024="",$A1024&lt;&gt;Ficha!$C$4),"",COUNTIF($A$2:$A1024,Ficha!$C$4))</f>
        <v/>
      </c>
    </row>
    <row r="1025" spans="1:52">
      <c r="A1025" s="7" t="str">
        <f>IF(INDEX(Banco!$A:$A,ROW())="","",INDEX(Banco!$A:$A,ROW()))</f>
        <v/>
      </c>
      <c r="B1025" s="7" t="str">
        <f>IF(INDEX(Banco!$B:$B,ROW())="","",INDEX(Banco!$B:$B,ROW()))</f>
        <v/>
      </c>
      <c r="C1025" s="7" t="str">
        <f>IF(INDEX(Banco!$C:$C,ROW())="","",INDEX(Banco!$C:$C,ROW()))</f>
        <v/>
      </c>
      <c r="D1025" s="8" t="str">
        <f>IF(INDEX(Banco!$D:$D,ROW())="","",INDEX(Banco!$D:$D,ROW()))</f>
        <v/>
      </c>
      <c r="E1025" s="8" t="str">
        <f>IF(INDEX(Banco!$E:$E,ROW())="","",INDEX(Banco!$E:$E,ROW()))</f>
        <v/>
      </c>
      <c r="F1025" s="9" t="str">
        <f>IF(INDEX(Banco!$F:$F,ROW())="","",INDEX(Banco!$F:$F,ROW()))</f>
        <v/>
      </c>
      <c r="G1025" s="9" t="str">
        <f>IF(INDEX(Banco!$G:$G,ROW())="","",INDEX(Banco!$G:$G,ROW()))</f>
        <v/>
      </c>
      <c r="H1025" s="7" t="str">
        <f>IF(INDEX(Banco!$H:$H,ROW())="","",INDEX(Banco!$H:$H,ROW()))</f>
        <v/>
      </c>
      <c r="I1025" t="str">
        <f t="shared" si="645"/>
        <v/>
      </c>
      <c r="J1025" s="10" t="str">
        <f t="shared" si="646"/>
        <v/>
      </c>
      <c r="K1025" s="11" t="str">
        <f t="shared" si="647"/>
        <v>—</v>
      </c>
      <c r="L1025" t="str">
        <f t="shared" si="648"/>
        <v/>
      </c>
      <c r="M1025" s="11" t="str">
        <f t="shared" si="649"/>
        <v>—</v>
      </c>
      <c r="N1025" t="str">
        <f t="shared" si="650"/>
        <v/>
      </c>
      <c r="O1025" s="11" t="str">
        <f t="shared" si="651"/>
        <v>—</v>
      </c>
      <c r="P1025" t="str">
        <f t="shared" si="652"/>
        <v/>
      </c>
      <c r="Q1025" s="11" t="str">
        <f t="shared" si="653"/>
        <v>—</v>
      </c>
      <c r="R1025" t="str">
        <f t="shared" si="654"/>
        <v/>
      </c>
      <c r="S1025" t="str">
        <f t="shared" si="655"/>
        <v/>
      </c>
      <c r="T1025" t="str">
        <f t="shared" si="656"/>
        <v/>
      </c>
      <c r="U1025" t="str">
        <f t="shared" si="657"/>
        <v/>
      </c>
      <c r="V1025" t="str">
        <f t="shared" si="658"/>
        <v/>
      </c>
      <c r="W1025" t="str">
        <f t="shared" si="659"/>
        <v/>
      </c>
      <c r="X1025" t="str">
        <f t="shared" si="660"/>
        <v/>
      </c>
      <c r="Y1025" t="str">
        <f t="shared" si="661"/>
        <v/>
      </c>
      <c r="Z1025" t="str">
        <f t="shared" si="662"/>
        <v/>
      </c>
      <c r="AA1025" t="str">
        <f t="shared" si="663"/>
        <v/>
      </c>
      <c r="AB1025" t="str">
        <f t="shared" si="664"/>
        <v/>
      </c>
      <c r="AC1025" t="str">
        <f t="shared" si="665"/>
        <v/>
      </c>
      <c r="AD1025" t="str">
        <f t="shared" si="666"/>
        <v/>
      </c>
      <c r="AE1025" t="str">
        <f t="shared" si="667"/>
        <v/>
      </c>
      <c r="AF1025" t="str">
        <f t="shared" si="668"/>
        <v/>
      </c>
      <c r="AG1025" t="str">
        <f t="shared" si="669"/>
        <v/>
      </c>
      <c r="AH1025" t="str">
        <f t="shared" si="670"/>
        <v/>
      </c>
      <c r="AI1025" t="str">
        <f t="shared" si="671"/>
        <v/>
      </c>
      <c r="AJ1025" t="str">
        <f t="shared" si="672"/>
        <v/>
      </c>
      <c r="AK1025" t="str">
        <f t="shared" si="673"/>
        <v/>
      </c>
      <c r="AL1025" t="str">
        <f t="shared" si="674"/>
        <v/>
      </c>
      <c r="AM1025" t="str">
        <f t="shared" si="675"/>
        <v/>
      </c>
      <c r="AN1025" t="str">
        <f t="shared" si="676"/>
        <v/>
      </c>
      <c r="AO1025" t="str">
        <f t="shared" si="677"/>
        <v/>
      </c>
      <c r="AP1025" t="str">
        <f t="shared" si="678"/>
        <v/>
      </c>
      <c r="AQ1025" t="str">
        <f t="shared" si="679"/>
        <v/>
      </c>
      <c r="AR1025" t="str">
        <f t="shared" si="680"/>
        <v/>
      </c>
      <c r="AS1025" t="str">
        <f t="shared" si="681"/>
        <v/>
      </c>
      <c r="AT1025" t="str">
        <f t="shared" si="682"/>
        <v/>
      </c>
      <c r="AU1025" t="str">
        <f t="shared" si="683"/>
        <v/>
      </c>
      <c r="AV1025" t="str">
        <f t="shared" si="684"/>
        <v/>
      </c>
      <c r="AW1025" t="str">
        <f t="shared" si="685"/>
        <v/>
      </c>
      <c r="AX1025" t="str">
        <f t="shared" si="686"/>
        <v/>
      </c>
      <c r="AY1025" t="str">
        <f t="shared" si="687"/>
        <v/>
      </c>
      <c r="AZ1025" t="str">
        <f>IF(OR($A1025="",$A1025&lt;&gt;Ficha!$C$4),"",COUNTIF($A$2:$A1025,Ficha!$C$4))</f>
        <v/>
      </c>
    </row>
    <row r="1026" spans="1:52">
      <c r="A1026" s="7" t="str">
        <f>IF(INDEX(Banco!$A:$A,ROW())="","",INDEX(Banco!$A:$A,ROW()))</f>
        <v/>
      </c>
      <c r="B1026" s="7" t="str">
        <f>IF(INDEX(Banco!$B:$B,ROW())="","",INDEX(Banco!$B:$B,ROW()))</f>
        <v/>
      </c>
      <c r="C1026" s="7" t="str">
        <f>IF(INDEX(Banco!$C:$C,ROW())="","",INDEX(Banco!$C:$C,ROW()))</f>
        <v/>
      </c>
      <c r="D1026" s="8" t="str">
        <f>IF(INDEX(Banco!$D:$D,ROW())="","",INDEX(Banco!$D:$D,ROW()))</f>
        <v/>
      </c>
      <c r="E1026" s="8" t="str">
        <f>IF(INDEX(Banco!$E:$E,ROW())="","",INDEX(Banco!$E:$E,ROW()))</f>
        <v/>
      </c>
      <c r="F1026" s="9" t="str">
        <f>IF(INDEX(Banco!$F:$F,ROW())="","",INDEX(Banco!$F:$F,ROW()))</f>
        <v/>
      </c>
      <c r="G1026" s="9" t="str">
        <f>IF(INDEX(Banco!$G:$G,ROW())="","",INDEX(Banco!$G:$G,ROW()))</f>
        <v/>
      </c>
      <c r="H1026" s="7" t="str">
        <f>IF(INDEX(Banco!$H:$H,ROW())="","",INDEX(Banco!$H:$H,ROW()))</f>
        <v/>
      </c>
      <c r="I1026" t="str">
        <f t="shared" ref="I1026:I1089" si="688">IF($T1026="","",INT($T1026/12)&amp;"a "&amp;MOD($T1026,12)&amp;"m")</f>
        <v/>
      </c>
      <c r="J1026" s="10" t="str">
        <f t="shared" ref="J1026:J1089" si="689">IF(OR($F1026="",$G1026=""),"",ROUND($F1026/($G1026/100)^2,2))</f>
        <v/>
      </c>
      <c r="K1026" s="11" t="str">
        <f t="shared" ref="K1026:K1089" si="690">IF(OR($S1026="",$J1026="",$T1026="",$T1026&lt;0,$T1026&gt;228,$Y1026=""),"—",ROUND(IF(ABS($AB1026)&lt;=3,$AB1026,IF($AB1026&gt;3,3+($J1026-$AD1026)/($AD1026-$AC1026),-3+($J1026-$AF1026)/($AE1026-$AF1026))),2))</f>
        <v>—</v>
      </c>
      <c r="L1026" t="str">
        <f t="shared" ref="L1026:L1089" si="691">IF(OR($K1026="",$K1026="—"),"",IF($T1026&lt;=60,IF($K1026&lt;-3,"Magreza acentuada",IF($K1026&lt;-2,"Magreza",IF($K1026&lt;=1,"Eutrofia",IF($K1026&lt;=2,"Risco de sobrepeso",IF($K1026&lt;=3,"Sobrepeso","Obesidade"))))),IF($K1026&lt;-3,"Magreza acentuada",IF($K1026&lt;-2,"Magreza",IF($K1026&lt;=1,"Eutrofia",IF($K1026&lt;=2,"Sobrepeso",IF($K1026&lt;=3,"Obesidade","Obesidade grave")))))))</f>
        <v/>
      </c>
      <c r="M1026" s="11" t="str">
        <f t="shared" ref="M1026:M1089" si="692">IF(OR($S1026="",$V1026="",$T1026="",$T1026&lt;0,$T1026&gt;228,$AG1026=""),"—",ROUND(IF($AG1026=0,LN($V1026/$AH1026)/$AI1026,((($V1026/$AH1026)^$AG1026)-1)/($AG1026*$AI1026)),2))</f>
        <v>—</v>
      </c>
      <c r="N1026" t="str">
        <f t="shared" ref="N1026:N1089" si="693">IF(OR($M1026="",$M1026="—"),"",IF($M1026&lt;-3,"Muito baixa",IF($M1026&lt;-2,"Baixa","Adequada")))</f>
        <v/>
      </c>
      <c r="O1026" s="11" t="str">
        <f t="shared" ref="O1026:O1089" si="694">IF(OR($S1026="",$F1026="",$T1026="",$T1026&lt;0,$T1026&gt;120,$AJ1026=""),"—",ROUND(IF(ABS($AM1026)&lt;=3,$AM1026,IF($AM1026&gt;3,3+($F1026-$AO1026)/($AO1026-$AN1026),-3+($F1026-$AQ1026)/($AP1026-$AQ1026))),2))</f>
        <v>—</v>
      </c>
      <c r="P1026" t="str">
        <f t="shared" ref="P1026:P1089" si="695">IF(OR($O1026="",$O1026="—"),"",IF($O1026&lt;-3,"Muito baixo",IF($O1026&lt;-2,"Baixo",IF($O1026&lt;=2,"Adequado","Elevado"))))</f>
        <v/>
      </c>
      <c r="Q1026" s="11" t="str">
        <f t="shared" ref="Q1026:Q1089" si="696">IF(OR($S1026="",$F1026="",$T1026="",$T1026&lt;0,$T1026&gt;60,$AR1026=""),"—",ROUND(IF(ABS($AU1026)&lt;=3,$AU1026,IF($AU1026&gt;3,3+($F1026-$AW1026)/($AW1026-$AV1026),-3+($F1026-$AY1026)/($AX1026-$AY1026))),2))</f>
        <v>—</v>
      </c>
      <c r="R1026" t="str">
        <f t="shared" ref="R1026:R1089" si="697">IF(OR($Q1026="",$Q1026="—"),"",IF($Q1026&lt;-3,"Magreza acentuada",IF($Q1026&lt;-2,"Magreza",IF($Q1026&lt;=1,"Eutrofia",IF($Q1026&lt;=2,"Risco de sobrepeso",IF($Q1026&lt;=3,"Sobrepeso","Obesidade"))))))</f>
        <v/>
      </c>
      <c r="S1026" t="str">
        <f t="shared" ref="S1026:S1089" si="698">IF($C1026="","",IF(UPPER(LEFT($C1026,1))="M",1,IF(UPPER(LEFT($C1026,1))="F",2,"")))</f>
        <v/>
      </c>
      <c r="T1026" t="str">
        <f t="shared" ref="T1026:T1089" si="699">IF(OR($D1026="",$E1026=""),"",DATEDIF($D1026,$E1026,"m"))</f>
        <v/>
      </c>
      <c r="U1026" t="str">
        <f t="shared" ref="U1026:U1089" si="700">IF(OR($D1026="",$E1026=""),"",$E1026-$D1026)</f>
        <v/>
      </c>
      <c r="V1026" t="str">
        <f t="shared" ref="V1026:V1089" si="701">IF(OR($G1026="",$T1026=""),"",IF($T1026&lt;24,IF(LEFT(LOWER($H1026),4)="em p",$G1026+0.7,$G1026),IF(LEFT(LOWER($H1026),4)="deit",$G1026-0.7,$G1026)))</f>
        <v/>
      </c>
      <c r="W1026" t="str">
        <f t="shared" ref="W1026:W1089" si="702">IF(OR($S1026="",$T1026=""),"",$S1026*1000000+IF($T1026&lt;=60,$U1026,$T1026))</f>
        <v/>
      </c>
      <c r="X1026" t="str">
        <f t="shared" ref="X1026:X1089" si="703">IF(OR($S1026="",$V1026="",$T1026&gt;60,$T1026=""),"",$S1026*1000000+ROUND($V1026*10,0))</f>
        <v/>
      </c>
      <c r="Y1026" t="str">
        <f t="shared" ref="Y1026:Y1089" si="704">IF($W1026="","",IFERROR(INDEX(IF($T1026&lt;=60,imc05_l,imc519_l),MATCH($W1026,IF($T1026&lt;=60,imc05_k,imc519_k),1)),""))</f>
        <v/>
      </c>
      <c r="Z1026" t="str">
        <f t="shared" ref="Z1026:Z1089" si="705">IF($W1026="","",IFERROR(INDEX(IF($T1026&lt;=60,imc05_m,imc519_m),MATCH($W1026,IF($T1026&lt;=60,imc05_k,imc519_k),1)),""))</f>
        <v/>
      </c>
      <c r="AA1026" t="str">
        <f t="shared" ref="AA1026:AA1089" si="706">IF($W1026="","",IFERROR(INDEX(IF($T1026&lt;=60,imc05_s,imc519_s),MATCH($W1026,IF($T1026&lt;=60,imc05_k,imc519_k),1)),""))</f>
        <v/>
      </c>
      <c r="AB1026" t="str">
        <f t="shared" ref="AB1026:AB1089" si="707">IF($Y1026="","",IF($Y1026=0,LN($J1026/$Z1026)/$AA1026,((($J1026/$Z1026)^$Y1026)-1)/($Y1026*$AA1026)))</f>
        <v/>
      </c>
      <c r="AC1026" t="str">
        <f t="shared" ref="AC1026:AC1089" si="708">IF($Y1026="","",IF($Y1026=0,$Z1026*EXP($AA1026*2),$Z1026*(1+$Y1026*$AA1026*2)^(1/$Y1026)))</f>
        <v/>
      </c>
      <c r="AD1026" t="str">
        <f t="shared" ref="AD1026:AD1089" si="709">IF($Y1026="","",IF($Y1026=0,$Z1026*EXP($AA1026*3),$Z1026*(1+$Y1026*$AA1026*3)^(1/$Y1026)))</f>
        <v/>
      </c>
      <c r="AE1026" t="str">
        <f t="shared" ref="AE1026:AE1089" si="710">IF($Y1026="","",IF($Y1026=0,$Z1026*EXP($AA1026*-2),$Z1026*(1+$Y1026*$AA1026*-2)^(1/$Y1026)))</f>
        <v/>
      </c>
      <c r="AF1026" t="str">
        <f t="shared" ref="AF1026:AF1089" si="711">IF($Y1026="","",IF($Y1026=0,$Z1026*EXP($AA1026*-3),$Z1026*(1+$Y1026*$AA1026*-3)^(1/$Y1026)))</f>
        <v/>
      </c>
      <c r="AG1026" t="str">
        <f t="shared" ref="AG1026:AG1089" si="712">IF($W1026="","",IFERROR(INDEX(IF($T1026&lt;=60,est05_l,est519_l),MATCH($W1026,IF($T1026&lt;=60,est05_k,est519_k),1)),""))</f>
        <v/>
      </c>
      <c r="AH1026" t="str">
        <f t="shared" ref="AH1026:AH1089" si="713">IF($W1026="","",IFERROR(INDEX(IF($T1026&lt;=60,est05_m,est519_m),MATCH($W1026,IF($T1026&lt;=60,est05_k,est519_k),1)),""))</f>
        <v/>
      </c>
      <c r="AI1026" t="str">
        <f t="shared" ref="AI1026:AI1089" si="714">IF($W1026="","",IFERROR(INDEX(IF($T1026&lt;=60,est05_s,est519_s),MATCH($W1026,IF($T1026&lt;=60,est05_k,est519_k),1)),""))</f>
        <v/>
      </c>
      <c r="AJ1026" t="str">
        <f t="shared" ref="AJ1026:AJ1089" si="715">IF($W1026="","",IFERROR(INDEX(IF($T1026&lt;=60,peso05_l,peso510_l),MATCH($W1026,IF($T1026&lt;=60,peso05_k,peso510_k),1)),""))</f>
        <v/>
      </c>
      <c r="AK1026" t="str">
        <f t="shared" ref="AK1026:AK1089" si="716">IF($W1026="","",IFERROR(INDEX(IF($T1026&lt;=60,peso05_m,peso510_m),MATCH($W1026,IF($T1026&lt;=60,peso05_k,peso510_k),1)),""))</f>
        <v/>
      </c>
      <c r="AL1026" t="str">
        <f t="shared" ref="AL1026:AL1089" si="717">IF($W1026="","",IFERROR(INDEX(IF($T1026&lt;=60,peso05_s,peso510_s),MATCH($W1026,IF($T1026&lt;=60,peso05_k,peso510_k),1)),""))</f>
        <v/>
      </c>
      <c r="AM1026" t="str">
        <f t="shared" ref="AM1026:AM1089" si="718">IF($AJ1026="","",IF($AJ1026=0,LN($F1026/$AK1026)/$AL1026,((($F1026/$AK1026)^$AJ1026)-1)/($AJ1026*$AL1026)))</f>
        <v/>
      </c>
      <c r="AN1026" t="str">
        <f t="shared" ref="AN1026:AN1089" si="719">IF($AJ1026="","",IF($AJ1026=0,$AK1026*EXP($AL1026*2),$AK1026*(1+$AJ1026*$AL1026*2)^(1/$AJ1026)))</f>
        <v/>
      </c>
      <c r="AO1026" t="str">
        <f t="shared" ref="AO1026:AO1089" si="720">IF($AJ1026="","",IF($AJ1026=0,$AK1026*EXP($AL1026*3),$AK1026*(1+$AJ1026*$AL1026*3)^(1/$AJ1026)))</f>
        <v/>
      </c>
      <c r="AP1026" t="str">
        <f t="shared" ref="AP1026:AP1089" si="721">IF($AJ1026="","",IF($AJ1026=0,$AK1026*EXP($AL1026*-2),$AK1026*(1+$AJ1026*$AL1026*-2)^(1/$AJ1026)))</f>
        <v/>
      </c>
      <c r="AQ1026" t="str">
        <f t="shared" ref="AQ1026:AQ1089" si="722">IF($AJ1026="","",IF($AJ1026=0,$AK1026*EXP($AL1026*-3),$AK1026*(1+$AJ1026*$AL1026*-3)^(1/$AJ1026)))</f>
        <v/>
      </c>
      <c r="AR1026" t="str">
        <f t="shared" ref="AR1026:AR1089" si="723">IF(OR($X1026="",$T1026&gt;60),"",IFERROR(INDEX(IF($T1026&lt;24,pcomp_l,palt_l),MATCH($X1026,IF($T1026&lt;24,pcomp_k,palt_k),1)),""))</f>
        <v/>
      </c>
      <c r="AS1026" t="str">
        <f t="shared" ref="AS1026:AS1089" si="724">IF(OR($X1026="",$T1026&gt;60),"",IFERROR(INDEX(IF($T1026&lt;24,pcomp_m,palt_m),MATCH($X1026,IF($T1026&lt;24,pcomp_k,palt_k),1)),""))</f>
        <v/>
      </c>
      <c r="AT1026" t="str">
        <f t="shared" ref="AT1026:AT1089" si="725">IF(OR($X1026="",$T1026&gt;60),"",IFERROR(INDEX(IF($T1026&lt;24,pcomp_s,palt_s),MATCH($X1026,IF($T1026&lt;24,pcomp_k,palt_k),1)),""))</f>
        <v/>
      </c>
      <c r="AU1026" t="str">
        <f t="shared" ref="AU1026:AU1089" si="726">IF($AR1026="","",IF($AR1026=0,LN($F1026/$AS1026)/$AT1026,((($F1026/$AS1026)^$AR1026)-1)/($AR1026*$AT1026)))</f>
        <v/>
      </c>
      <c r="AV1026" t="str">
        <f t="shared" ref="AV1026:AV1089" si="727">IF($AR1026="","",IF($AR1026=0,$AS1026*EXP($AT1026*2),$AS1026*(1+$AR1026*$AT1026*2)^(1/$AR1026)))</f>
        <v/>
      </c>
      <c r="AW1026" t="str">
        <f t="shared" ref="AW1026:AW1089" si="728">IF($AR1026="","",IF($AR1026=0,$AS1026*EXP($AT1026*3),$AS1026*(1+$AR1026*$AT1026*3)^(1/$AR1026)))</f>
        <v/>
      </c>
      <c r="AX1026" t="str">
        <f t="shared" ref="AX1026:AX1089" si="729">IF($AR1026="","",IF($AR1026=0,$AS1026*EXP($AT1026*-2),$AS1026*(1+$AR1026*$AT1026*-2)^(1/$AR1026)))</f>
        <v/>
      </c>
      <c r="AY1026" t="str">
        <f t="shared" ref="AY1026:AY1089" si="730">IF($AR1026="","",IF($AR1026=0,$AS1026*EXP($AT1026*-3),$AS1026*(1+$AR1026*$AT1026*-3)^(1/$AR1026)))</f>
        <v/>
      </c>
      <c r="AZ1026" t="str">
        <f>IF(OR($A1026="",$A1026&lt;&gt;Ficha!$C$4),"",COUNTIF($A$2:$A1026,Ficha!$C$4))</f>
        <v/>
      </c>
    </row>
    <row r="1027" spans="1:52">
      <c r="A1027" s="7" t="str">
        <f>IF(INDEX(Banco!$A:$A,ROW())="","",INDEX(Banco!$A:$A,ROW()))</f>
        <v/>
      </c>
      <c r="B1027" s="7" t="str">
        <f>IF(INDEX(Banco!$B:$B,ROW())="","",INDEX(Banco!$B:$B,ROW()))</f>
        <v/>
      </c>
      <c r="C1027" s="7" t="str">
        <f>IF(INDEX(Banco!$C:$C,ROW())="","",INDEX(Banco!$C:$C,ROW()))</f>
        <v/>
      </c>
      <c r="D1027" s="8" t="str">
        <f>IF(INDEX(Banco!$D:$D,ROW())="","",INDEX(Banco!$D:$D,ROW()))</f>
        <v/>
      </c>
      <c r="E1027" s="8" t="str">
        <f>IF(INDEX(Banco!$E:$E,ROW())="","",INDEX(Banco!$E:$E,ROW()))</f>
        <v/>
      </c>
      <c r="F1027" s="9" t="str">
        <f>IF(INDEX(Banco!$F:$F,ROW())="","",INDEX(Banco!$F:$F,ROW()))</f>
        <v/>
      </c>
      <c r="G1027" s="9" t="str">
        <f>IF(INDEX(Banco!$G:$G,ROW())="","",INDEX(Banco!$G:$G,ROW()))</f>
        <v/>
      </c>
      <c r="H1027" s="7" t="str">
        <f>IF(INDEX(Banco!$H:$H,ROW())="","",INDEX(Banco!$H:$H,ROW()))</f>
        <v/>
      </c>
      <c r="I1027" t="str">
        <f t="shared" si="688"/>
        <v/>
      </c>
      <c r="J1027" s="10" t="str">
        <f t="shared" si="689"/>
        <v/>
      </c>
      <c r="K1027" s="11" t="str">
        <f t="shared" si="690"/>
        <v>—</v>
      </c>
      <c r="L1027" t="str">
        <f t="shared" si="691"/>
        <v/>
      </c>
      <c r="M1027" s="11" t="str">
        <f t="shared" si="692"/>
        <v>—</v>
      </c>
      <c r="N1027" t="str">
        <f t="shared" si="693"/>
        <v/>
      </c>
      <c r="O1027" s="11" t="str">
        <f t="shared" si="694"/>
        <v>—</v>
      </c>
      <c r="P1027" t="str">
        <f t="shared" si="695"/>
        <v/>
      </c>
      <c r="Q1027" s="11" t="str">
        <f t="shared" si="696"/>
        <v>—</v>
      </c>
      <c r="R1027" t="str">
        <f t="shared" si="697"/>
        <v/>
      </c>
      <c r="S1027" t="str">
        <f t="shared" si="698"/>
        <v/>
      </c>
      <c r="T1027" t="str">
        <f t="shared" si="699"/>
        <v/>
      </c>
      <c r="U1027" t="str">
        <f t="shared" si="700"/>
        <v/>
      </c>
      <c r="V1027" t="str">
        <f t="shared" si="701"/>
        <v/>
      </c>
      <c r="W1027" t="str">
        <f t="shared" si="702"/>
        <v/>
      </c>
      <c r="X1027" t="str">
        <f t="shared" si="703"/>
        <v/>
      </c>
      <c r="Y1027" t="str">
        <f t="shared" si="704"/>
        <v/>
      </c>
      <c r="Z1027" t="str">
        <f t="shared" si="705"/>
        <v/>
      </c>
      <c r="AA1027" t="str">
        <f t="shared" si="706"/>
        <v/>
      </c>
      <c r="AB1027" t="str">
        <f t="shared" si="707"/>
        <v/>
      </c>
      <c r="AC1027" t="str">
        <f t="shared" si="708"/>
        <v/>
      </c>
      <c r="AD1027" t="str">
        <f t="shared" si="709"/>
        <v/>
      </c>
      <c r="AE1027" t="str">
        <f t="shared" si="710"/>
        <v/>
      </c>
      <c r="AF1027" t="str">
        <f t="shared" si="711"/>
        <v/>
      </c>
      <c r="AG1027" t="str">
        <f t="shared" si="712"/>
        <v/>
      </c>
      <c r="AH1027" t="str">
        <f t="shared" si="713"/>
        <v/>
      </c>
      <c r="AI1027" t="str">
        <f t="shared" si="714"/>
        <v/>
      </c>
      <c r="AJ1027" t="str">
        <f t="shared" si="715"/>
        <v/>
      </c>
      <c r="AK1027" t="str">
        <f t="shared" si="716"/>
        <v/>
      </c>
      <c r="AL1027" t="str">
        <f t="shared" si="717"/>
        <v/>
      </c>
      <c r="AM1027" t="str">
        <f t="shared" si="718"/>
        <v/>
      </c>
      <c r="AN1027" t="str">
        <f t="shared" si="719"/>
        <v/>
      </c>
      <c r="AO1027" t="str">
        <f t="shared" si="720"/>
        <v/>
      </c>
      <c r="AP1027" t="str">
        <f t="shared" si="721"/>
        <v/>
      </c>
      <c r="AQ1027" t="str">
        <f t="shared" si="722"/>
        <v/>
      </c>
      <c r="AR1027" t="str">
        <f t="shared" si="723"/>
        <v/>
      </c>
      <c r="AS1027" t="str">
        <f t="shared" si="724"/>
        <v/>
      </c>
      <c r="AT1027" t="str">
        <f t="shared" si="725"/>
        <v/>
      </c>
      <c r="AU1027" t="str">
        <f t="shared" si="726"/>
        <v/>
      </c>
      <c r="AV1027" t="str">
        <f t="shared" si="727"/>
        <v/>
      </c>
      <c r="AW1027" t="str">
        <f t="shared" si="728"/>
        <v/>
      </c>
      <c r="AX1027" t="str">
        <f t="shared" si="729"/>
        <v/>
      </c>
      <c r="AY1027" t="str">
        <f t="shared" si="730"/>
        <v/>
      </c>
      <c r="AZ1027" t="str">
        <f>IF(OR($A1027="",$A1027&lt;&gt;Ficha!$C$4),"",COUNTIF($A$2:$A1027,Ficha!$C$4))</f>
        <v/>
      </c>
    </row>
    <row r="1028" spans="1:52">
      <c r="A1028" s="7" t="str">
        <f>IF(INDEX(Banco!$A:$A,ROW())="","",INDEX(Banco!$A:$A,ROW()))</f>
        <v/>
      </c>
      <c r="B1028" s="7" t="str">
        <f>IF(INDEX(Banco!$B:$B,ROW())="","",INDEX(Banco!$B:$B,ROW()))</f>
        <v/>
      </c>
      <c r="C1028" s="7" t="str">
        <f>IF(INDEX(Banco!$C:$C,ROW())="","",INDEX(Banco!$C:$C,ROW()))</f>
        <v/>
      </c>
      <c r="D1028" s="8" t="str">
        <f>IF(INDEX(Banco!$D:$D,ROW())="","",INDEX(Banco!$D:$D,ROW()))</f>
        <v/>
      </c>
      <c r="E1028" s="8" t="str">
        <f>IF(INDEX(Banco!$E:$E,ROW())="","",INDEX(Banco!$E:$E,ROW()))</f>
        <v/>
      </c>
      <c r="F1028" s="9" t="str">
        <f>IF(INDEX(Banco!$F:$F,ROW())="","",INDEX(Banco!$F:$F,ROW()))</f>
        <v/>
      </c>
      <c r="G1028" s="9" t="str">
        <f>IF(INDEX(Banco!$G:$G,ROW())="","",INDEX(Banco!$G:$G,ROW()))</f>
        <v/>
      </c>
      <c r="H1028" s="7" t="str">
        <f>IF(INDEX(Banco!$H:$H,ROW())="","",INDEX(Banco!$H:$H,ROW()))</f>
        <v/>
      </c>
      <c r="I1028" t="str">
        <f t="shared" si="688"/>
        <v/>
      </c>
      <c r="J1028" s="10" t="str">
        <f t="shared" si="689"/>
        <v/>
      </c>
      <c r="K1028" s="11" t="str">
        <f t="shared" si="690"/>
        <v>—</v>
      </c>
      <c r="L1028" t="str">
        <f t="shared" si="691"/>
        <v/>
      </c>
      <c r="M1028" s="11" t="str">
        <f t="shared" si="692"/>
        <v>—</v>
      </c>
      <c r="N1028" t="str">
        <f t="shared" si="693"/>
        <v/>
      </c>
      <c r="O1028" s="11" t="str">
        <f t="shared" si="694"/>
        <v>—</v>
      </c>
      <c r="P1028" t="str">
        <f t="shared" si="695"/>
        <v/>
      </c>
      <c r="Q1028" s="11" t="str">
        <f t="shared" si="696"/>
        <v>—</v>
      </c>
      <c r="R1028" t="str">
        <f t="shared" si="697"/>
        <v/>
      </c>
      <c r="S1028" t="str">
        <f t="shared" si="698"/>
        <v/>
      </c>
      <c r="T1028" t="str">
        <f t="shared" si="699"/>
        <v/>
      </c>
      <c r="U1028" t="str">
        <f t="shared" si="700"/>
        <v/>
      </c>
      <c r="V1028" t="str">
        <f t="shared" si="701"/>
        <v/>
      </c>
      <c r="W1028" t="str">
        <f t="shared" si="702"/>
        <v/>
      </c>
      <c r="X1028" t="str">
        <f t="shared" si="703"/>
        <v/>
      </c>
      <c r="Y1028" t="str">
        <f t="shared" si="704"/>
        <v/>
      </c>
      <c r="Z1028" t="str">
        <f t="shared" si="705"/>
        <v/>
      </c>
      <c r="AA1028" t="str">
        <f t="shared" si="706"/>
        <v/>
      </c>
      <c r="AB1028" t="str">
        <f t="shared" si="707"/>
        <v/>
      </c>
      <c r="AC1028" t="str">
        <f t="shared" si="708"/>
        <v/>
      </c>
      <c r="AD1028" t="str">
        <f t="shared" si="709"/>
        <v/>
      </c>
      <c r="AE1028" t="str">
        <f t="shared" si="710"/>
        <v/>
      </c>
      <c r="AF1028" t="str">
        <f t="shared" si="711"/>
        <v/>
      </c>
      <c r="AG1028" t="str">
        <f t="shared" si="712"/>
        <v/>
      </c>
      <c r="AH1028" t="str">
        <f t="shared" si="713"/>
        <v/>
      </c>
      <c r="AI1028" t="str">
        <f t="shared" si="714"/>
        <v/>
      </c>
      <c r="AJ1028" t="str">
        <f t="shared" si="715"/>
        <v/>
      </c>
      <c r="AK1028" t="str">
        <f t="shared" si="716"/>
        <v/>
      </c>
      <c r="AL1028" t="str">
        <f t="shared" si="717"/>
        <v/>
      </c>
      <c r="AM1028" t="str">
        <f t="shared" si="718"/>
        <v/>
      </c>
      <c r="AN1028" t="str">
        <f t="shared" si="719"/>
        <v/>
      </c>
      <c r="AO1028" t="str">
        <f t="shared" si="720"/>
        <v/>
      </c>
      <c r="AP1028" t="str">
        <f t="shared" si="721"/>
        <v/>
      </c>
      <c r="AQ1028" t="str">
        <f t="shared" si="722"/>
        <v/>
      </c>
      <c r="AR1028" t="str">
        <f t="shared" si="723"/>
        <v/>
      </c>
      <c r="AS1028" t="str">
        <f t="shared" si="724"/>
        <v/>
      </c>
      <c r="AT1028" t="str">
        <f t="shared" si="725"/>
        <v/>
      </c>
      <c r="AU1028" t="str">
        <f t="shared" si="726"/>
        <v/>
      </c>
      <c r="AV1028" t="str">
        <f t="shared" si="727"/>
        <v/>
      </c>
      <c r="AW1028" t="str">
        <f t="shared" si="728"/>
        <v/>
      </c>
      <c r="AX1028" t="str">
        <f t="shared" si="729"/>
        <v/>
      </c>
      <c r="AY1028" t="str">
        <f t="shared" si="730"/>
        <v/>
      </c>
      <c r="AZ1028" t="str">
        <f>IF(OR($A1028="",$A1028&lt;&gt;Ficha!$C$4),"",COUNTIF($A$2:$A1028,Ficha!$C$4))</f>
        <v/>
      </c>
    </row>
    <row r="1029" spans="1:52">
      <c r="A1029" s="7" t="str">
        <f>IF(INDEX(Banco!$A:$A,ROW())="","",INDEX(Banco!$A:$A,ROW()))</f>
        <v/>
      </c>
      <c r="B1029" s="7" t="str">
        <f>IF(INDEX(Banco!$B:$B,ROW())="","",INDEX(Banco!$B:$B,ROW()))</f>
        <v/>
      </c>
      <c r="C1029" s="7" t="str">
        <f>IF(INDEX(Banco!$C:$C,ROW())="","",INDEX(Banco!$C:$C,ROW()))</f>
        <v/>
      </c>
      <c r="D1029" s="8" t="str">
        <f>IF(INDEX(Banco!$D:$D,ROW())="","",INDEX(Banco!$D:$D,ROW()))</f>
        <v/>
      </c>
      <c r="E1029" s="8" t="str">
        <f>IF(INDEX(Banco!$E:$E,ROW())="","",INDEX(Banco!$E:$E,ROW()))</f>
        <v/>
      </c>
      <c r="F1029" s="9" t="str">
        <f>IF(INDEX(Banco!$F:$F,ROW())="","",INDEX(Banco!$F:$F,ROW()))</f>
        <v/>
      </c>
      <c r="G1029" s="9" t="str">
        <f>IF(INDEX(Banco!$G:$G,ROW())="","",INDEX(Banco!$G:$G,ROW()))</f>
        <v/>
      </c>
      <c r="H1029" s="7" t="str">
        <f>IF(INDEX(Banco!$H:$H,ROW())="","",INDEX(Banco!$H:$H,ROW()))</f>
        <v/>
      </c>
      <c r="I1029" t="str">
        <f t="shared" si="688"/>
        <v/>
      </c>
      <c r="J1029" s="10" t="str">
        <f t="shared" si="689"/>
        <v/>
      </c>
      <c r="K1029" s="11" t="str">
        <f t="shared" si="690"/>
        <v>—</v>
      </c>
      <c r="L1029" t="str">
        <f t="shared" si="691"/>
        <v/>
      </c>
      <c r="M1029" s="11" t="str">
        <f t="shared" si="692"/>
        <v>—</v>
      </c>
      <c r="N1029" t="str">
        <f t="shared" si="693"/>
        <v/>
      </c>
      <c r="O1029" s="11" t="str">
        <f t="shared" si="694"/>
        <v>—</v>
      </c>
      <c r="P1029" t="str">
        <f t="shared" si="695"/>
        <v/>
      </c>
      <c r="Q1029" s="11" t="str">
        <f t="shared" si="696"/>
        <v>—</v>
      </c>
      <c r="R1029" t="str">
        <f t="shared" si="697"/>
        <v/>
      </c>
      <c r="S1029" t="str">
        <f t="shared" si="698"/>
        <v/>
      </c>
      <c r="T1029" t="str">
        <f t="shared" si="699"/>
        <v/>
      </c>
      <c r="U1029" t="str">
        <f t="shared" si="700"/>
        <v/>
      </c>
      <c r="V1029" t="str">
        <f t="shared" si="701"/>
        <v/>
      </c>
      <c r="W1029" t="str">
        <f t="shared" si="702"/>
        <v/>
      </c>
      <c r="X1029" t="str">
        <f t="shared" si="703"/>
        <v/>
      </c>
      <c r="Y1029" t="str">
        <f t="shared" si="704"/>
        <v/>
      </c>
      <c r="Z1029" t="str">
        <f t="shared" si="705"/>
        <v/>
      </c>
      <c r="AA1029" t="str">
        <f t="shared" si="706"/>
        <v/>
      </c>
      <c r="AB1029" t="str">
        <f t="shared" si="707"/>
        <v/>
      </c>
      <c r="AC1029" t="str">
        <f t="shared" si="708"/>
        <v/>
      </c>
      <c r="AD1029" t="str">
        <f t="shared" si="709"/>
        <v/>
      </c>
      <c r="AE1029" t="str">
        <f t="shared" si="710"/>
        <v/>
      </c>
      <c r="AF1029" t="str">
        <f t="shared" si="711"/>
        <v/>
      </c>
      <c r="AG1029" t="str">
        <f t="shared" si="712"/>
        <v/>
      </c>
      <c r="AH1029" t="str">
        <f t="shared" si="713"/>
        <v/>
      </c>
      <c r="AI1029" t="str">
        <f t="shared" si="714"/>
        <v/>
      </c>
      <c r="AJ1029" t="str">
        <f t="shared" si="715"/>
        <v/>
      </c>
      <c r="AK1029" t="str">
        <f t="shared" si="716"/>
        <v/>
      </c>
      <c r="AL1029" t="str">
        <f t="shared" si="717"/>
        <v/>
      </c>
      <c r="AM1029" t="str">
        <f t="shared" si="718"/>
        <v/>
      </c>
      <c r="AN1029" t="str">
        <f t="shared" si="719"/>
        <v/>
      </c>
      <c r="AO1029" t="str">
        <f t="shared" si="720"/>
        <v/>
      </c>
      <c r="AP1029" t="str">
        <f t="shared" si="721"/>
        <v/>
      </c>
      <c r="AQ1029" t="str">
        <f t="shared" si="722"/>
        <v/>
      </c>
      <c r="AR1029" t="str">
        <f t="shared" si="723"/>
        <v/>
      </c>
      <c r="AS1029" t="str">
        <f t="shared" si="724"/>
        <v/>
      </c>
      <c r="AT1029" t="str">
        <f t="shared" si="725"/>
        <v/>
      </c>
      <c r="AU1029" t="str">
        <f t="shared" si="726"/>
        <v/>
      </c>
      <c r="AV1029" t="str">
        <f t="shared" si="727"/>
        <v/>
      </c>
      <c r="AW1029" t="str">
        <f t="shared" si="728"/>
        <v/>
      </c>
      <c r="AX1029" t="str">
        <f t="shared" si="729"/>
        <v/>
      </c>
      <c r="AY1029" t="str">
        <f t="shared" si="730"/>
        <v/>
      </c>
      <c r="AZ1029" t="str">
        <f>IF(OR($A1029="",$A1029&lt;&gt;Ficha!$C$4),"",COUNTIF($A$2:$A1029,Ficha!$C$4))</f>
        <v/>
      </c>
    </row>
    <row r="1030" spans="1:52">
      <c r="A1030" s="7" t="str">
        <f>IF(INDEX(Banco!$A:$A,ROW())="","",INDEX(Banco!$A:$A,ROW()))</f>
        <v/>
      </c>
      <c r="B1030" s="7" t="str">
        <f>IF(INDEX(Banco!$B:$B,ROW())="","",INDEX(Banco!$B:$B,ROW()))</f>
        <v/>
      </c>
      <c r="C1030" s="7" t="str">
        <f>IF(INDEX(Banco!$C:$C,ROW())="","",INDEX(Banco!$C:$C,ROW()))</f>
        <v/>
      </c>
      <c r="D1030" s="8" t="str">
        <f>IF(INDEX(Banco!$D:$D,ROW())="","",INDEX(Banco!$D:$D,ROW()))</f>
        <v/>
      </c>
      <c r="E1030" s="8" t="str">
        <f>IF(INDEX(Banco!$E:$E,ROW())="","",INDEX(Banco!$E:$E,ROW()))</f>
        <v/>
      </c>
      <c r="F1030" s="9" t="str">
        <f>IF(INDEX(Banco!$F:$F,ROW())="","",INDEX(Banco!$F:$F,ROW()))</f>
        <v/>
      </c>
      <c r="G1030" s="9" t="str">
        <f>IF(INDEX(Banco!$G:$G,ROW())="","",INDEX(Banco!$G:$G,ROW()))</f>
        <v/>
      </c>
      <c r="H1030" s="7" t="str">
        <f>IF(INDEX(Banco!$H:$H,ROW())="","",INDEX(Banco!$H:$H,ROW()))</f>
        <v/>
      </c>
      <c r="I1030" t="str">
        <f t="shared" si="688"/>
        <v/>
      </c>
      <c r="J1030" s="10" t="str">
        <f t="shared" si="689"/>
        <v/>
      </c>
      <c r="K1030" s="11" t="str">
        <f t="shared" si="690"/>
        <v>—</v>
      </c>
      <c r="L1030" t="str">
        <f t="shared" si="691"/>
        <v/>
      </c>
      <c r="M1030" s="11" t="str">
        <f t="shared" si="692"/>
        <v>—</v>
      </c>
      <c r="N1030" t="str">
        <f t="shared" si="693"/>
        <v/>
      </c>
      <c r="O1030" s="11" t="str">
        <f t="shared" si="694"/>
        <v>—</v>
      </c>
      <c r="P1030" t="str">
        <f t="shared" si="695"/>
        <v/>
      </c>
      <c r="Q1030" s="11" t="str">
        <f t="shared" si="696"/>
        <v>—</v>
      </c>
      <c r="R1030" t="str">
        <f t="shared" si="697"/>
        <v/>
      </c>
      <c r="S1030" t="str">
        <f t="shared" si="698"/>
        <v/>
      </c>
      <c r="T1030" t="str">
        <f t="shared" si="699"/>
        <v/>
      </c>
      <c r="U1030" t="str">
        <f t="shared" si="700"/>
        <v/>
      </c>
      <c r="V1030" t="str">
        <f t="shared" si="701"/>
        <v/>
      </c>
      <c r="W1030" t="str">
        <f t="shared" si="702"/>
        <v/>
      </c>
      <c r="X1030" t="str">
        <f t="shared" si="703"/>
        <v/>
      </c>
      <c r="Y1030" t="str">
        <f t="shared" si="704"/>
        <v/>
      </c>
      <c r="Z1030" t="str">
        <f t="shared" si="705"/>
        <v/>
      </c>
      <c r="AA1030" t="str">
        <f t="shared" si="706"/>
        <v/>
      </c>
      <c r="AB1030" t="str">
        <f t="shared" si="707"/>
        <v/>
      </c>
      <c r="AC1030" t="str">
        <f t="shared" si="708"/>
        <v/>
      </c>
      <c r="AD1030" t="str">
        <f t="shared" si="709"/>
        <v/>
      </c>
      <c r="AE1030" t="str">
        <f t="shared" si="710"/>
        <v/>
      </c>
      <c r="AF1030" t="str">
        <f t="shared" si="711"/>
        <v/>
      </c>
      <c r="AG1030" t="str">
        <f t="shared" si="712"/>
        <v/>
      </c>
      <c r="AH1030" t="str">
        <f t="shared" si="713"/>
        <v/>
      </c>
      <c r="AI1030" t="str">
        <f t="shared" si="714"/>
        <v/>
      </c>
      <c r="AJ1030" t="str">
        <f t="shared" si="715"/>
        <v/>
      </c>
      <c r="AK1030" t="str">
        <f t="shared" si="716"/>
        <v/>
      </c>
      <c r="AL1030" t="str">
        <f t="shared" si="717"/>
        <v/>
      </c>
      <c r="AM1030" t="str">
        <f t="shared" si="718"/>
        <v/>
      </c>
      <c r="AN1030" t="str">
        <f t="shared" si="719"/>
        <v/>
      </c>
      <c r="AO1030" t="str">
        <f t="shared" si="720"/>
        <v/>
      </c>
      <c r="AP1030" t="str">
        <f t="shared" si="721"/>
        <v/>
      </c>
      <c r="AQ1030" t="str">
        <f t="shared" si="722"/>
        <v/>
      </c>
      <c r="AR1030" t="str">
        <f t="shared" si="723"/>
        <v/>
      </c>
      <c r="AS1030" t="str">
        <f t="shared" si="724"/>
        <v/>
      </c>
      <c r="AT1030" t="str">
        <f t="shared" si="725"/>
        <v/>
      </c>
      <c r="AU1030" t="str">
        <f t="shared" si="726"/>
        <v/>
      </c>
      <c r="AV1030" t="str">
        <f t="shared" si="727"/>
        <v/>
      </c>
      <c r="AW1030" t="str">
        <f t="shared" si="728"/>
        <v/>
      </c>
      <c r="AX1030" t="str">
        <f t="shared" si="729"/>
        <v/>
      </c>
      <c r="AY1030" t="str">
        <f t="shared" si="730"/>
        <v/>
      </c>
      <c r="AZ1030" t="str">
        <f>IF(OR($A1030="",$A1030&lt;&gt;Ficha!$C$4),"",COUNTIF($A$2:$A1030,Ficha!$C$4))</f>
        <v/>
      </c>
    </row>
    <row r="1031" spans="1:52">
      <c r="A1031" s="7" t="str">
        <f>IF(INDEX(Banco!$A:$A,ROW())="","",INDEX(Banco!$A:$A,ROW()))</f>
        <v/>
      </c>
      <c r="B1031" s="7" t="str">
        <f>IF(INDEX(Banco!$B:$B,ROW())="","",INDEX(Banco!$B:$B,ROW()))</f>
        <v/>
      </c>
      <c r="C1031" s="7" t="str">
        <f>IF(INDEX(Banco!$C:$C,ROW())="","",INDEX(Banco!$C:$C,ROW()))</f>
        <v/>
      </c>
      <c r="D1031" s="8" t="str">
        <f>IF(INDEX(Banco!$D:$D,ROW())="","",INDEX(Banco!$D:$D,ROW()))</f>
        <v/>
      </c>
      <c r="E1031" s="8" t="str">
        <f>IF(INDEX(Banco!$E:$E,ROW())="","",INDEX(Banco!$E:$E,ROW()))</f>
        <v/>
      </c>
      <c r="F1031" s="9" t="str">
        <f>IF(INDEX(Banco!$F:$F,ROW())="","",INDEX(Banco!$F:$F,ROW()))</f>
        <v/>
      </c>
      <c r="G1031" s="9" t="str">
        <f>IF(INDEX(Banco!$G:$G,ROW())="","",INDEX(Banco!$G:$G,ROW()))</f>
        <v/>
      </c>
      <c r="H1031" s="7" t="str">
        <f>IF(INDEX(Banco!$H:$H,ROW())="","",INDEX(Banco!$H:$H,ROW()))</f>
        <v/>
      </c>
      <c r="I1031" t="str">
        <f t="shared" si="688"/>
        <v/>
      </c>
      <c r="J1031" s="10" t="str">
        <f t="shared" si="689"/>
        <v/>
      </c>
      <c r="K1031" s="11" t="str">
        <f t="shared" si="690"/>
        <v>—</v>
      </c>
      <c r="L1031" t="str">
        <f t="shared" si="691"/>
        <v/>
      </c>
      <c r="M1031" s="11" t="str">
        <f t="shared" si="692"/>
        <v>—</v>
      </c>
      <c r="N1031" t="str">
        <f t="shared" si="693"/>
        <v/>
      </c>
      <c r="O1031" s="11" t="str">
        <f t="shared" si="694"/>
        <v>—</v>
      </c>
      <c r="P1031" t="str">
        <f t="shared" si="695"/>
        <v/>
      </c>
      <c r="Q1031" s="11" t="str">
        <f t="shared" si="696"/>
        <v>—</v>
      </c>
      <c r="R1031" t="str">
        <f t="shared" si="697"/>
        <v/>
      </c>
      <c r="S1031" t="str">
        <f t="shared" si="698"/>
        <v/>
      </c>
      <c r="T1031" t="str">
        <f t="shared" si="699"/>
        <v/>
      </c>
      <c r="U1031" t="str">
        <f t="shared" si="700"/>
        <v/>
      </c>
      <c r="V1031" t="str">
        <f t="shared" si="701"/>
        <v/>
      </c>
      <c r="W1031" t="str">
        <f t="shared" si="702"/>
        <v/>
      </c>
      <c r="X1031" t="str">
        <f t="shared" si="703"/>
        <v/>
      </c>
      <c r="Y1031" t="str">
        <f t="shared" si="704"/>
        <v/>
      </c>
      <c r="Z1031" t="str">
        <f t="shared" si="705"/>
        <v/>
      </c>
      <c r="AA1031" t="str">
        <f t="shared" si="706"/>
        <v/>
      </c>
      <c r="AB1031" t="str">
        <f t="shared" si="707"/>
        <v/>
      </c>
      <c r="AC1031" t="str">
        <f t="shared" si="708"/>
        <v/>
      </c>
      <c r="AD1031" t="str">
        <f t="shared" si="709"/>
        <v/>
      </c>
      <c r="AE1031" t="str">
        <f t="shared" si="710"/>
        <v/>
      </c>
      <c r="AF1031" t="str">
        <f t="shared" si="711"/>
        <v/>
      </c>
      <c r="AG1031" t="str">
        <f t="shared" si="712"/>
        <v/>
      </c>
      <c r="AH1031" t="str">
        <f t="shared" si="713"/>
        <v/>
      </c>
      <c r="AI1031" t="str">
        <f t="shared" si="714"/>
        <v/>
      </c>
      <c r="AJ1031" t="str">
        <f t="shared" si="715"/>
        <v/>
      </c>
      <c r="AK1031" t="str">
        <f t="shared" si="716"/>
        <v/>
      </c>
      <c r="AL1031" t="str">
        <f t="shared" si="717"/>
        <v/>
      </c>
      <c r="AM1031" t="str">
        <f t="shared" si="718"/>
        <v/>
      </c>
      <c r="AN1031" t="str">
        <f t="shared" si="719"/>
        <v/>
      </c>
      <c r="AO1031" t="str">
        <f t="shared" si="720"/>
        <v/>
      </c>
      <c r="AP1031" t="str">
        <f t="shared" si="721"/>
        <v/>
      </c>
      <c r="AQ1031" t="str">
        <f t="shared" si="722"/>
        <v/>
      </c>
      <c r="AR1031" t="str">
        <f t="shared" si="723"/>
        <v/>
      </c>
      <c r="AS1031" t="str">
        <f t="shared" si="724"/>
        <v/>
      </c>
      <c r="AT1031" t="str">
        <f t="shared" si="725"/>
        <v/>
      </c>
      <c r="AU1031" t="str">
        <f t="shared" si="726"/>
        <v/>
      </c>
      <c r="AV1031" t="str">
        <f t="shared" si="727"/>
        <v/>
      </c>
      <c r="AW1031" t="str">
        <f t="shared" si="728"/>
        <v/>
      </c>
      <c r="AX1031" t="str">
        <f t="shared" si="729"/>
        <v/>
      </c>
      <c r="AY1031" t="str">
        <f t="shared" si="730"/>
        <v/>
      </c>
      <c r="AZ1031" t="str">
        <f>IF(OR($A1031="",$A1031&lt;&gt;Ficha!$C$4),"",COUNTIF($A$2:$A1031,Ficha!$C$4))</f>
        <v/>
      </c>
    </row>
    <row r="1032" spans="1:52">
      <c r="A1032" s="7" t="str">
        <f>IF(INDEX(Banco!$A:$A,ROW())="","",INDEX(Banco!$A:$A,ROW()))</f>
        <v/>
      </c>
      <c r="B1032" s="7" t="str">
        <f>IF(INDEX(Banco!$B:$B,ROW())="","",INDEX(Banco!$B:$B,ROW()))</f>
        <v/>
      </c>
      <c r="C1032" s="7" t="str">
        <f>IF(INDEX(Banco!$C:$C,ROW())="","",INDEX(Banco!$C:$C,ROW()))</f>
        <v/>
      </c>
      <c r="D1032" s="8" t="str">
        <f>IF(INDEX(Banco!$D:$D,ROW())="","",INDEX(Banco!$D:$D,ROW()))</f>
        <v/>
      </c>
      <c r="E1032" s="8" t="str">
        <f>IF(INDEX(Banco!$E:$E,ROW())="","",INDEX(Banco!$E:$E,ROW()))</f>
        <v/>
      </c>
      <c r="F1032" s="9" t="str">
        <f>IF(INDEX(Banco!$F:$F,ROW())="","",INDEX(Banco!$F:$F,ROW()))</f>
        <v/>
      </c>
      <c r="G1032" s="9" t="str">
        <f>IF(INDEX(Banco!$G:$G,ROW())="","",INDEX(Banco!$G:$G,ROW()))</f>
        <v/>
      </c>
      <c r="H1032" s="7" t="str">
        <f>IF(INDEX(Banco!$H:$H,ROW())="","",INDEX(Banco!$H:$H,ROW()))</f>
        <v/>
      </c>
      <c r="I1032" t="str">
        <f t="shared" si="688"/>
        <v/>
      </c>
      <c r="J1032" s="10" t="str">
        <f t="shared" si="689"/>
        <v/>
      </c>
      <c r="K1032" s="11" t="str">
        <f t="shared" si="690"/>
        <v>—</v>
      </c>
      <c r="L1032" t="str">
        <f t="shared" si="691"/>
        <v/>
      </c>
      <c r="M1032" s="11" t="str">
        <f t="shared" si="692"/>
        <v>—</v>
      </c>
      <c r="N1032" t="str">
        <f t="shared" si="693"/>
        <v/>
      </c>
      <c r="O1032" s="11" t="str">
        <f t="shared" si="694"/>
        <v>—</v>
      </c>
      <c r="P1032" t="str">
        <f t="shared" si="695"/>
        <v/>
      </c>
      <c r="Q1032" s="11" t="str">
        <f t="shared" si="696"/>
        <v>—</v>
      </c>
      <c r="R1032" t="str">
        <f t="shared" si="697"/>
        <v/>
      </c>
      <c r="S1032" t="str">
        <f t="shared" si="698"/>
        <v/>
      </c>
      <c r="T1032" t="str">
        <f t="shared" si="699"/>
        <v/>
      </c>
      <c r="U1032" t="str">
        <f t="shared" si="700"/>
        <v/>
      </c>
      <c r="V1032" t="str">
        <f t="shared" si="701"/>
        <v/>
      </c>
      <c r="W1032" t="str">
        <f t="shared" si="702"/>
        <v/>
      </c>
      <c r="X1032" t="str">
        <f t="shared" si="703"/>
        <v/>
      </c>
      <c r="Y1032" t="str">
        <f t="shared" si="704"/>
        <v/>
      </c>
      <c r="Z1032" t="str">
        <f t="shared" si="705"/>
        <v/>
      </c>
      <c r="AA1032" t="str">
        <f t="shared" si="706"/>
        <v/>
      </c>
      <c r="AB1032" t="str">
        <f t="shared" si="707"/>
        <v/>
      </c>
      <c r="AC1032" t="str">
        <f t="shared" si="708"/>
        <v/>
      </c>
      <c r="AD1032" t="str">
        <f t="shared" si="709"/>
        <v/>
      </c>
      <c r="AE1032" t="str">
        <f t="shared" si="710"/>
        <v/>
      </c>
      <c r="AF1032" t="str">
        <f t="shared" si="711"/>
        <v/>
      </c>
      <c r="AG1032" t="str">
        <f t="shared" si="712"/>
        <v/>
      </c>
      <c r="AH1032" t="str">
        <f t="shared" si="713"/>
        <v/>
      </c>
      <c r="AI1032" t="str">
        <f t="shared" si="714"/>
        <v/>
      </c>
      <c r="AJ1032" t="str">
        <f t="shared" si="715"/>
        <v/>
      </c>
      <c r="AK1032" t="str">
        <f t="shared" si="716"/>
        <v/>
      </c>
      <c r="AL1032" t="str">
        <f t="shared" si="717"/>
        <v/>
      </c>
      <c r="AM1032" t="str">
        <f t="shared" si="718"/>
        <v/>
      </c>
      <c r="AN1032" t="str">
        <f t="shared" si="719"/>
        <v/>
      </c>
      <c r="AO1032" t="str">
        <f t="shared" si="720"/>
        <v/>
      </c>
      <c r="AP1032" t="str">
        <f t="shared" si="721"/>
        <v/>
      </c>
      <c r="AQ1032" t="str">
        <f t="shared" si="722"/>
        <v/>
      </c>
      <c r="AR1032" t="str">
        <f t="shared" si="723"/>
        <v/>
      </c>
      <c r="AS1032" t="str">
        <f t="shared" si="724"/>
        <v/>
      </c>
      <c r="AT1032" t="str">
        <f t="shared" si="725"/>
        <v/>
      </c>
      <c r="AU1032" t="str">
        <f t="shared" si="726"/>
        <v/>
      </c>
      <c r="AV1032" t="str">
        <f t="shared" si="727"/>
        <v/>
      </c>
      <c r="AW1032" t="str">
        <f t="shared" si="728"/>
        <v/>
      </c>
      <c r="AX1032" t="str">
        <f t="shared" si="729"/>
        <v/>
      </c>
      <c r="AY1032" t="str">
        <f t="shared" si="730"/>
        <v/>
      </c>
      <c r="AZ1032" t="str">
        <f>IF(OR($A1032="",$A1032&lt;&gt;Ficha!$C$4),"",COUNTIF($A$2:$A1032,Ficha!$C$4))</f>
        <v/>
      </c>
    </row>
    <row r="1033" spans="1:52">
      <c r="A1033" s="7" t="str">
        <f>IF(INDEX(Banco!$A:$A,ROW())="","",INDEX(Banco!$A:$A,ROW()))</f>
        <v/>
      </c>
      <c r="B1033" s="7" t="str">
        <f>IF(INDEX(Banco!$B:$B,ROW())="","",INDEX(Banco!$B:$B,ROW()))</f>
        <v/>
      </c>
      <c r="C1033" s="7" t="str">
        <f>IF(INDEX(Banco!$C:$C,ROW())="","",INDEX(Banco!$C:$C,ROW()))</f>
        <v/>
      </c>
      <c r="D1033" s="8" t="str">
        <f>IF(INDEX(Banco!$D:$D,ROW())="","",INDEX(Banco!$D:$D,ROW()))</f>
        <v/>
      </c>
      <c r="E1033" s="8" t="str">
        <f>IF(INDEX(Banco!$E:$E,ROW())="","",INDEX(Banco!$E:$E,ROW()))</f>
        <v/>
      </c>
      <c r="F1033" s="9" t="str">
        <f>IF(INDEX(Banco!$F:$F,ROW())="","",INDEX(Banco!$F:$F,ROW()))</f>
        <v/>
      </c>
      <c r="G1033" s="9" t="str">
        <f>IF(INDEX(Banco!$G:$G,ROW())="","",INDEX(Banco!$G:$G,ROW()))</f>
        <v/>
      </c>
      <c r="H1033" s="7" t="str">
        <f>IF(INDEX(Banco!$H:$H,ROW())="","",INDEX(Banco!$H:$H,ROW()))</f>
        <v/>
      </c>
      <c r="I1033" t="str">
        <f t="shared" si="688"/>
        <v/>
      </c>
      <c r="J1033" s="10" t="str">
        <f t="shared" si="689"/>
        <v/>
      </c>
      <c r="K1033" s="11" t="str">
        <f t="shared" si="690"/>
        <v>—</v>
      </c>
      <c r="L1033" t="str">
        <f t="shared" si="691"/>
        <v/>
      </c>
      <c r="M1033" s="11" t="str">
        <f t="shared" si="692"/>
        <v>—</v>
      </c>
      <c r="N1033" t="str">
        <f t="shared" si="693"/>
        <v/>
      </c>
      <c r="O1033" s="11" t="str">
        <f t="shared" si="694"/>
        <v>—</v>
      </c>
      <c r="P1033" t="str">
        <f t="shared" si="695"/>
        <v/>
      </c>
      <c r="Q1033" s="11" t="str">
        <f t="shared" si="696"/>
        <v>—</v>
      </c>
      <c r="R1033" t="str">
        <f t="shared" si="697"/>
        <v/>
      </c>
      <c r="S1033" t="str">
        <f t="shared" si="698"/>
        <v/>
      </c>
      <c r="T1033" t="str">
        <f t="shared" si="699"/>
        <v/>
      </c>
      <c r="U1033" t="str">
        <f t="shared" si="700"/>
        <v/>
      </c>
      <c r="V1033" t="str">
        <f t="shared" si="701"/>
        <v/>
      </c>
      <c r="W1033" t="str">
        <f t="shared" si="702"/>
        <v/>
      </c>
      <c r="X1033" t="str">
        <f t="shared" si="703"/>
        <v/>
      </c>
      <c r="Y1033" t="str">
        <f t="shared" si="704"/>
        <v/>
      </c>
      <c r="Z1033" t="str">
        <f t="shared" si="705"/>
        <v/>
      </c>
      <c r="AA1033" t="str">
        <f t="shared" si="706"/>
        <v/>
      </c>
      <c r="AB1033" t="str">
        <f t="shared" si="707"/>
        <v/>
      </c>
      <c r="AC1033" t="str">
        <f t="shared" si="708"/>
        <v/>
      </c>
      <c r="AD1033" t="str">
        <f t="shared" si="709"/>
        <v/>
      </c>
      <c r="AE1033" t="str">
        <f t="shared" si="710"/>
        <v/>
      </c>
      <c r="AF1033" t="str">
        <f t="shared" si="711"/>
        <v/>
      </c>
      <c r="AG1033" t="str">
        <f t="shared" si="712"/>
        <v/>
      </c>
      <c r="AH1033" t="str">
        <f t="shared" si="713"/>
        <v/>
      </c>
      <c r="AI1033" t="str">
        <f t="shared" si="714"/>
        <v/>
      </c>
      <c r="AJ1033" t="str">
        <f t="shared" si="715"/>
        <v/>
      </c>
      <c r="AK1033" t="str">
        <f t="shared" si="716"/>
        <v/>
      </c>
      <c r="AL1033" t="str">
        <f t="shared" si="717"/>
        <v/>
      </c>
      <c r="AM1033" t="str">
        <f t="shared" si="718"/>
        <v/>
      </c>
      <c r="AN1033" t="str">
        <f t="shared" si="719"/>
        <v/>
      </c>
      <c r="AO1033" t="str">
        <f t="shared" si="720"/>
        <v/>
      </c>
      <c r="AP1033" t="str">
        <f t="shared" si="721"/>
        <v/>
      </c>
      <c r="AQ1033" t="str">
        <f t="shared" si="722"/>
        <v/>
      </c>
      <c r="AR1033" t="str">
        <f t="shared" si="723"/>
        <v/>
      </c>
      <c r="AS1033" t="str">
        <f t="shared" si="724"/>
        <v/>
      </c>
      <c r="AT1033" t="str">
        <f t="shared" si="725"/>
        <v/>
      </c>
      <c r="AU1033" t="str">
        <f t="shared" si="726"/>
        <v/>
      </c>
      <c r="AV1033" t="str">
        <f t="shared" si="727"/>
        <v/>
      </c>
      <c r="AW1033" t="str">
        <f t="shared" si="728"/>
        <v/>
      </c>
      <c r="AX1033" t="str">
        <f t="shared" si="729"/>
        <v/>
      </c>
      <c r="AY1033" t="str">
        <f t="shared" si="730"/>
        <v/>
      </c>
      <c r="AZ1033" t="str">
        <f>IF(OR($A1033="",$A1033&lt;&gt;Ficha!$C$4),"",COUNTIF($A$2:$A1033,Ficha!$C$4))</f>
        <v/>
      </c>
    </row>
    <row r="1034" spans="1:52">
      <c r="A1034" s="7" t="str">
        <f>IF(INDEX(Banco!$A:$A,ROW())="","",INDEX(Banco!$A:$A,ROW()))</f>
        <v/>
      </c>
      <c r="B1034" s="7" t="str">
        <f>IF(INDEX(Banco!$B:$B,ROW())="","",INDEX(Banco!$B:$B,ROW()))</f>
        <v/>
      </c>
      <c r="C1034" s="7" t="str">
        <f>IF(INDEX(Banco!$C:$C,ROW())="","",INDEX(Banco!$C:$C,ROW()))</f>
        <v/>
      </c>
      <c r="D1034" s="8" t="str">
        <f>IF(INDEX(Banco!$D:$D,ROW())="","",INDEX(Banco!$D:$D,ROW()))</f>
        <v/>
      </c>
      <c r="E1034" s="8" t="str">
        <f>IF(INDEX(Banco!$E:$E,ROW())="","",INDEX(Banco!$E:$E,ROW()))</f>
        <v/>
      </c>
      <c r="F1034" s="9" t="str">
        <f>IF(INDEX(Banco!$F:$F,ROW())="","",INDEX(Banco!$F:$F,ROW()))</f>
        <v/>
      </c>
      <c r="G1034" s="9" t="str">
        <f>IF(INDEX(Banco!$G:$G,ROW())="","",INDEX(Banco!$G:$G,ROW()))</f>
        <v/>
      </c>
      <c r="H1034" s="7" t="str">
        <f>IF(INDEX(Banco!$H:$H,ROW())="","",INDEX(Banco!$H:$H,ROW()))</f>
        <v/>
      </c>
      <c r="I1034" t="str">
        <f t="shared" si="688"/>
        <v/>
      </c>
      <c r="J1034" s="10" t="str">
        <f t="shared" si="689"/>
        <v/>
      </c>
      <c r="K1034" s="11" t="str">
        <f t="shared" si="690"/>
        <v>—</v>
      </c>
      <c r="L1034" t="str">
        <f t="shared" si="691"/>
        <v/>
      </c>
      <c r="M1034" s="11" t="str">
        <f t="shared" si="692"/>
        <v>—</v>
      </c>
      <c r="N1034" t="str">
        <f t="shared" si="693"/>
        <v/>
      </c>
      <c r="O1034" s="11" t="str">
        <f t="shared" si="694"/>
        <v>—</v>
      </c>
      <c r="P1034" t="str">
        <f t="shared" si="695"/>
        <v/>
      </c>
      <c r="Q1034" s="11" t="str">
        <f t="shared" si="696"/>
        <v>—</v>
      </c>
      <c r="R1034" t="str">
        <f t="shared" si="697"/>
        <v/>
      </c>
      <c r="S1034" t="str">
        <f t="shared" si="698"/>
        <v/>
      </c>
      <c r="T1034" t="str">
        <f t="shared" si="699"/>
        <v/>
      </c>
      <c r="U1034" t="str">
        <f t="shared" si="700"/>
        <v/>
      </c>
      <c r="V1034" t="str">
        <f t="shared" si="701"/>
        <v/>
      </c>
      <c r="W1034" t="str">
        <f t="shared" si="702"/>
        <v/>
      </c>
      <c r="X1034" t="str">
        <f t="shared" si="703"/>
        <v/>
      </c>
      <c r="Y1034" t="str">
        <f t="shared" si="704"/>
        <v/>
      </c>
      <c r="Z1034" t="str">
        <f t="shared" si="705"/>
        <v/>
      </c>
      <c r="AA1034" t="str">
        <f t="shared" si="706"/>
        <v/>
      </c>
      <c r="AB1034" t="str">
        <f t="shared" si="707"/>
        <v/>
      </c>
      <c r="AC1034" t="str">
        <f t="shared" si="708"/>
        <v/>
      </c>
      <c r="AD1034" t="str">
        <f t="shared" si="709"/>
        <v/>
      </c>
      <c r="AE1034" t="str">
        <f t="shared" si="710"/>
        <v/>
      </c>
      <c r="AF1034" t="str">
        <f t="shared" si="711"/>
        <v/>
      </c>
      <c r="AG1034" t="str">
        <f t="shared" si="712"/>
        <v/>
      </c>
      <c r="AH1034" t="str">
        <f t="shared" si="713"/>
        <v/>
      </c>
      <c r="AI1034" t="str">
        <f t="shared" si="714"/>
        <v/>
      </c>
      <c r="AJ1034" t="str">
        <f t="shared" si="715"/>
        <v/>
      </c>
      <c r="AK1034" t="str">
        <f t="shared" si="716"/>
        <v/>
      </c>
      <c r="AL1034" t="str">
        <f t="shared" si="717"/>
        <v/>
      </c>
      <c r="AM1034" t="str">
        <f t="shared" si="718"/>
        <v/>
      </c>
      <c r="AN1034" t="str">
        <f t="shared" si="719"/>
        <v/>
      </c>
      <c r="AO1034" t="str">
        <f t="shared" si="720"/>
        <v/>
      </c>
      <c r="AP1034" t="str">
        <f t="shared" si="721"/>
        <v/>
      </c>
      <c r="AQ1034" t="str">
        <f t="shared" si="722"/>
        <v/>
      </c>
      <c r="AR1034" t="str">
        <f t="shared" si="723"/>
        <v/>
      </c>
      <c r="AS1034" t="str">
        <f t="shared" si="724"/>
        <v/>
      </c>
      <c r="AT1034" t="str">
        <f t="shared" si="725"/>
        <v/>
      </c>
      <c r="AU1034" t="str">
        <f t="shared" si="726"/>
        <v/>
      </c>
      <c r="AV1034" t="str">
        <f t="shared" si="727"/>
        <v/>
      </c>
      <c r="AW1034" t="str">
        <f t="shared" si="728"/>
        <v/>
      </c>
      <c r="AX1034" t="str">
        <f t="shared" si="729"/>
        <v/>
      </c>
      <c r="AY1034" t="str">
        <f t="shared" si="730"/>
        <v/>
      </c>
      <c r="AZ1034" t="str">
        <f>IF(OR($A1034="",$A1034&lt;&gt;Ficha!$C$4),"",COUNTIF($A$2:$A1034,Ficha!$C$4))</f>
        <v/>
      </c>
    </row>
    <row r="1035" spans="1:52">
      <c r="A1035" s="7" t="str">
        <f>IF(INDEX(Banco!$A:$A,ROW())="","",INDEX(Banco!$A:$A,ROW()))</f>
        <v/>
      </c>
      <c r="B1035" s="7" t="str">
        <f>IF(INDEX(Banco!$B:$B,ROW())="","",INDEX(Banco!$B:$B,ROW()))</f>
        <v/>
      </c>
      <c r="C1035" s="7" t="str">
        <f>IF(INDEX(Banco!$C:$C,ROW())="","",INDEX(Banco!$C:$C,ROW()))</f>
        <v/>
      </c>
      <c r="D1035" s="8" t="str">
        <f>IF(INDEX(Banco!$D:$D,ROW())="","",INDEX(Banco!$D:$D,ROW()))</f>
        <v/>
      </c>
      <c r="E1035" s="8" t="str">
        <f>IF(INDEX(Banco!$E:$E,ROW())="","",INDEX(Banco!$E:$E,ROW()))</f>
        <v/>
      </c>
      <c r="F1035" s="9" t="str">
        <f>IF(INDEX(Banco!$F:$F,ROW())="","",INDEX(Banco!$F:$F,ROW()))</f>
        <v/>
      </c>
      <c r="G1035" s="9" t="str">
        <f>IF(INDEX(Banco!$G:$G,ROW())="","",INDEX(Banco!$G:$G,ROW()))</f>
        <v/>
      </c>
      <c r="H1035" s="7" t="str">
        <f>IF(INDEX(Banco!$H:$H,ROW())="","",INDEX(Banco!$H:$H,ROW()))</f>
        <v/>
      </c>
      <c r="I1035" t="str">
        <f t="shared" si="688"/>
        <v/>
      </c>
      <c r="J1035" s="10" t="str">
        <f t="shared" si="689"/>
        <v/>
      </c>
      <c r="K1035" s="11" t="str">
        <f t="shared" si="690"/>
        <v>—</v>
      </c>
      <c r="L1035" t="str">
        <f t="shared" si="691"/>
        <v/>
      </c>
      <c r="M1035" s="11" t="str">
        <f t="shared" si="692"/>
        <v>—</v>
      </c>
      <c r="N1035" t="str">
        <f t="shared" si="693"/>
        <v/>
      </c>
      <c r="O1035" s="11" t="str">
        <f t="shared" si="694"/>
        <v>—</v>
      </c>
      <c r="P1035" t="str">
        <f t="shared" si="695"/>
        <v/>
      </c>
      <c r="Q1035" s="11" t="str">
        <f t="shared" si="696"/>
        <v>—</v>
      </c>
      <c r="R1035" t="str">
        <f t="shared" si="697"/>
        <v/>
      </c>
      <c r="S1035" t="str">
        <f t="shared" si="698"/>
        <v/>
      </c>
      <c r="T1035" t="str">
        <f t="shared" si="699"/>
        <v/>
      </c>
      <c r="U1035" t="str">
        <f t="shared" si="700"/>
        <v/>
      </c>
      <c r="V1035" t="str">
        <f t="shared" si="701"/>
        <v/>
      </c>
      <c r="W1035" t="str">
        <f t="shared" si="702"/>
        <v/>
      </c>
      <c r="X1035" t="str">
        <f t="shared" si="703"/>
        <v/>
      </c>
      <c r="Y1035" t="str">
        <f t="shared" si="704"/>
        <v/>
      </c>
      <c r="Z1035" t="str">
        <f t="shared" si="705"/>
        <v/>
      </c>
      <c r="AA1035" t="str">
        <f t="shared" si="706"/>
        <v/>
      </c>
      <c r="AB1035" t="str">
        <f t="shared" si="707"/>
        <v/>
      </c>
      <c r="AC1035" t="str">
        <f t="shared" si="708"/>
        <v/>
      </c>
      <c r="AD1035" t="str">
        <f t="shared" si="709"/>
        <v/>
      </c>
      <c r="AE1035" t="str">
        <f t="shared" si="710"/>
        <v/>
      </c>
      <c r="AF1035" t="str">
        <f t="shared" si="711"/>
        <v/>
      </c>
      <c r="AG1035" t="str">
        <f t="shared" si="712"/>
        <v/>
      </c>
      <c r="AH1035" t="str">
        <f t="shared" si="713"/>
        <v/>
      </c>
      <c r="AI1035" t="str">
        <f t="shared" si="714"/>
        <v/>
      </c>
      <c r="AJ1035" t="str">
        <f t="shared" si="715"/>
        <v/>
      </c>
      <c r="AK1035" t="str">
        <f t="shared" si="716"/>
        <v/>
      </c>
      <c r="AL1035" t="str">
        <f t="shared" si="717"/>
        <v/>
      </c>
      <c r="AM1035" t="str">
        <f t="shared" si="718"/>
        <v/>
      </c>
      <c r="AN1035" t="str">
        <f t="shared" si="719"/>
        <v/>
      </c>
      <c r="AO1035" t="str">
        <f t="shared" si="720"/>
        <v/>
      </c>
      <c r="AP1035" t="str">
        <f t="shared" si="721"/>
        <v/>
      </c>
      <c r="AQ1035" t="str">
        <f t="shared" si="722"/>
        <v/>
      </c>
      <c r="AR1035" t="str">
        <f t="shared" si="723"/>
        <v/>
      </c>
      <c r="AS1035" t="str">
        <f t="shared" si="724"/>
        <v/>
      </c>
      <c r="AT1035" t="str">
        <f t="shared" si="725"/>
        <v/>
      </c>
      <c r="AU1035" t="str">
        <f t="shared" si="726"/>
        <v/>
      </c>
      <c r="AV1035" t="str">
        <f t="shared" si="727"/>
        <v/>
      </c>
      <c r="AW1035" t="str">
        <f t="shared" si="728"/>
        <v/>
      </c>
      <c r="AX1035" t="str">
        <f t="shared" si="729"/>
        <v/>
      </c>
      <c r="AY1035" t="str">
        <f t="shared" si="730"/>
        <v/>
      </c>
      <c r="AZ1035" t="str">
        <f>IF(OR($A1035="",$A1035&lt;&gt;Ficha!$C$4),"",COUNTIF($A$2:$A1035,Ficha!$C$4))</f>
        <v/>
      </c>
    </row>
    <row r="1036" spans="1:52">
      <c r="A1036" s="7" t="str">
        <f>IF(INDEX(Banco!$A:$A,ROW())="","",INDEX(Banco!$A:$A,ROW()))</f>
        <v/>
      </c>
      <c r="B1036" s="7" t="str">
        <f>IF(INDEX(Banco!$B:$B,ROW())="","",INDEX(Banco!$B:$B,ROW()))</f>
        <v/>
      </c>
      <c r="C1036" s="7" t="str">
        <f>IF(INDEX(Banco!$C:$C,ROW())="","",INDEX(Banco!$C:$C,ROW()))</f>
        <v/>
      </c>
      <c r="D1036" s="8" t="str">
        <f>IF(INDEX(Banco!$D:$D,ROW())="","",INDEX(Banco!$D:$D,ROW()))</f>
        <v/>
      </c>
      <c r="E1036" s="8" t="str">
        <f>IF(INDEX(Banco!$E:$E,ROW())="","",INDEX(Banco!$E:$E,ROW()))</f>
        <v/>
      </c>
      <c r="F1036" s="9" t="str">
        <f>IF(INDEX(Banco!$F:$F,ROW())="","",INDEX(Banco!$F:$F,ROW()))</f>
        <v/>
      </c>
      <c r="G1036" s="9" t="str">
        <f>IF(INDEX(Banco!$G:$G,ROW())="","",INDEX(Banco!$G:$G,ROW()))</f>
        <v/>
      </c>
      <c r="H1036" s="7" t="str">
        <f>IF(INDEX(Banco!$H:$H,ROW())="","",INDEX(Banco!$H:$H,ROW()))</f>
        <v/>
      </c>
      <c r="I1036" t="str">
        <f t="shared" si="688"/>
        <v/>
      </c>
      <c r="J1036" s="10" t="str">
        <f t="shared" si="689"/>
        <v/>
      </c>
      <c r="K1036" s="11" t="str">
        <f t="shared" si="690"/>
        <v>—</v>
      </c>
      <c r="L1036" t="str">
        <f t="shared" si="691"/>
        <v/>
      </c>
      <c r="M1036" s="11" t="str">
        <f t="shared" si="692"/>
        <v>—</v>
      </c>
      <c r="N1036" t="str">
        <f t="shared" si="693"/>
        <v/>
      </c>
      <c r="O1036" s="11" t="str">
        <f t="shared" si="694"/>
        <v>—</v>
      </c>
      <c r="P1036" t="str">
        <f t="shared" si="695"/>
        <v/>
      </c>
      <c r="Q1036" s="11" t="str">
        <f t="shared" si="696"/>
        <v>—</v>
      </c>
      <c r="R1036" t="str">
        <f t="shared" si="697"/>
        <v/>
      </c>
      <c r="S1036" t="str">
        <f t="shared" si="698"/>
        <v/>
      </c>
      <c r="T1036" t="str">
        <f t="shared" si="699"/>
        <v/>
      </c>
      <c r="U1036" t="str">
        <f t="shared" si="700"/>
        <v/>
      </c>
      <c r="V1036" t="str">
        <f t="shared" si="701"/>
        <v/>
      </c>
      <c r="W1036" t="str">
        <f t="shared" si="702"/>
        <v/>
      </c>
      <c r="X1036" t="str">
        <f t="shared" si="703"/>
        <v/>
      </c>
      <c r="Y1036" t="str">
        <f t="shared" si="704"/>
        <v/>
      </c>
      <c r="Z1036" t="str">
        <f t="shared" si="705"/>
        <v/>
      </c>
      <c r="AA1036" t="str">
        <f t="shared" si="706"/>
        <v/>
      </c>
      <c r="AB1036" t="str">
        <f t="shared" si="707"/>
        <v/>
      </c>
      <c r="AC1036" t="str">
        <f t="shared" si="708"/>
        <v/>
      </c>
      <c r="AD1036" t="str">
        <f t="shared" si="709"/>
        <v/>
      </c>
      <c r="AE1036" t="str">
        <f t="shared" si="710"/>
        <v/>
      </c>
      <c r="AF1036" t="str">
        <f t="shared" si="711"/>
        <v/>
      </c>
      <c r="AG1036" t="str">
        <f t="shared" si="712"/>
        <v/>
      </c>
      <c r="AH1036" t="str">
        <f t="shared" si="713"/>
        <v/>
      </c>
      <c r="AI1036" t="str">
        <f t="shared" si="714"/>
        <v/>
      </c>
      <c r="AJ1036" t="str">
        <f t="shared" si="715"/>
        <v/>
      </c>
      <c r="AK1036" t="str">
        <f t="shared" si="716"/>
        <v/>
      </c>
      <c r="AL1036" t="str">
        <f t="shared" si="717"/>
        <v/>
      </c>
      <c r="AM1036" t="str">
        <f t="shared" si="718"/>
        <v/>
      </c>
      <c r="AN1036" t="str">
        <f t="shared" si="719"/>
        <v/>
      </c>
      <c r="AO1036" t="str">
        <f t="shared" si="720"/>
        <v/>
      </c>
      <c r="AP1036" t="str">
        <f t="shared" si="721"/>
        <v/>
      </c>
      <c r="AQ1036" t="str">
        <f t="shared" si="722"/>
        <v/>
      </c>
      <c r="AR1036" t="str">
        <f t="shared" si="723"/>
        <v/>
      </c>
      <c r="AS1036" t="str">
        <f t="shared" si="724"/>
        <v/>
      </c>
      <c r="AT1036" t="str">
        <f t="shared" si="725"/>
        <v/>
      </c>
      <c r="AU1036" t="str">
        <f t="shared" si="726"/>
        <v/>
      </c>
      <c r="AV1036" t="str">
        <f t="shared" si="727"/>
        <v/>
      </c>
      <c r="AW1036" t="str">
        <f t="shared" si="728"/>
        <v/>
      </c>
      <c r="AX1036" t="str">
        <f t="shared" si="729"/>
        <v/>
      </c>
      <c r="AY1036" t="str">
        <f t="shared" si="730"/>
        <v/>
      </c>
      <c r="AZ1036" t="str">
        <f>IF(OR($A1036="",$A1036&lt;&gt;Ficha!$C$4),"",COUNTIF($A$2:$A1036,Ficha!$C$4))</f>
        <v/>
      </c>
    </row>
    <row r="1037" spans="1:52">
      <c r="A1037" s="7" t="str">
        <f>IF(INDEX(Banco!$A:$A,ROW())="","",INDEX(Banco!$A:$A,ROW()))</f>
        <v/>
      </c>
      <c r="B1037" s="7" t="str">
        <f>IF(INDEX(Banco!$B:$B,ROW())="","",INDEX(Banco!$B:$B,ROW()))</f>
        <v/>
      </c>
      <c r="C1037" s="7" t="str">
        <f>IF(INDEX(Banco!$C:$C,ROW())="","",INDEX(Banco!$C:$C,ROW()))</f>
        <v/>
      </c>
      <c r="D1037" s="8" t="str">
        <f>IF(INDEX(Banco!$D:$D,ROW())="","",INDEX(Banco!$D:$D,ROW()))</f>
        <v/>
      </c>
      <c r="E1037" s="8" t="str">
        <f>IF(INDEX(Banco!$E:$E,ROW())="","",INDEX(Banco!$E:$E,ROW()))</f>
        <v/>
      </c>
      <c r="F1037" s="9" t="str">
        <f>IF(INDEX(Banco!$F:$F,ROW())="","",INDEX(Banco!$F:$F,ROW()))</f>
        <v/>
      </c>
      <c r="G1037" s="9" t="str">
        <f>IF(INDEX(Banco!$G:$G,ROW())="","",INDEX(Banco!$G:$G,ROW()))</f>
        <v/>
      </c>
      <c r="H1037" s="7" t="str">
        <f>IF(INDEX(Banco!$H:$H,ROW())="","",INDEX(Banco!$H:$H,ROW()))</f>
        <v/>
      </c>
      <c r="I1037" t="str">
        <f t="shared" si="688"/>
        <v/>
      </c>
      <c r="J1037" s="10" t="str">
        <f t="shared" si="689"/>
        <v/>
      </c>
      <c r="K1037" s="11" t="str">
        <f t="shared" si="690"/>
        <v>—</v>
      </c>
      <c r="L1037" t="str">
        <f t="shared" si="691"/>
        <v/>
      </c>
      <c r="M1037" s="11" t="str">
        <f t="shared" si="692"/>
        <v>—</v>
      </c>
      <c r="N1037" t="str">
        <f t="shared" si="693"/>
        <v/>
      </c>
      <c r="O1037" s="11" t="str">
        <f t="shared" si="694"/>
        <v>—</v>
      </c>
      <c r="P1037" t="str">
        <f t="shared" si="695"/>
        <v/>
      </c>
      <c r="Q1037" s="11" t="str">
        <f t="shared" si="696"/>
        <v>—</v>
      </c>
      <c r="R1037" t="str">
        <f t="shared" si="697"/>
        <v/>
      </c>
      <c r="S1037" t="str">
        <f t="shared" si="698"/>
        <v/>
      </c>
      <c r="T1037" t="str">
        <f t="shared" si="699"/>
        <v/>
      </c>
      <c r="U1037" t="str">
        <f t="shared" si="700"/>
        <v/>
      </c>
      <c r="V1037" t="str">
        <f t="shared" si="701"/>
        <v/>
      </c>
      <c r="W1037" t="str">
        <f t="shared" si="702"/>
        <v/>
      </c>
      <c r="X1037" t="str">
        <f t="shared" si="703"/>
        <v/>
      </c>
      <c r="Y1037" t="str">
        <f t="shared" si="704"/>
        <v/>
      </c>
      <c r="Z1037" t="str">
        <f t="shared" si="705"/>
        <v/>
      </c>
      <c r="AA1037" t="str">
        <f t="shared" si="706"/>
        <v/>
      </c>
      <c r="AB1037" t="str">
        <f t="shared" si="707"/>
        <v/>
      </c>
      <c r="AC1037" t="str">
        <f t="shared" si="708"/>
        <v/>
      </c>
      <c r="AD1037" t="str">
        <f t="shared" si="709"/>
        <v/>
      </c>
      <c r="AE1037" t="str">
        <f t="shared" si="710"/>
        <v/>
      </c>
      <c r="AF1037" t="str">
        <f t="shared" si="711"/>
        <v/>
      </c>
      <c r="AG1037" t="str">
        <f t="shared" si="712"/>
        <v/>
      </c>
      <c r="AH1037" t="str">
        <f t="shared" si="713"/>
        <v/>
      </c>
      <c r="AI1037" t="str">
        <f t="shared" si="714"/>
        <v/>
      </c>
      <c r="AJ1037" t="str">
        <f t="shared" si="715"/>
        <v/>
      </c>
      <c r="AK1037" t="str">
        <f t="shared" si="716"/>
        <v/>
      </c>
      <c r="AL1037" t="str">
        <f t="shared" si="717"/>
        <v/>
      </c>
      <c r="AM1037" t="str">
        <f t="shared" si="718"/>
        <v/>
      </c>
      <c r="AN1037" t="str">
        <f t="shared" si="719"/>
        <v/>
      </c>
      <c r="AO1037" t="str">
        <f t="shared" si="720"/>
        <v/>
      </c>
      <c r="AP1037" t="str">
        <f t="shared" si="721"/>
        <v/>
      </c>
      <c r="AQ1037" t="str">
        <f t="shared" si="722"/>
        <v/>
      </c>
      <c r="AR1037" t="str">
        <f t="shared" si="723"/>
        <v/>
      </c>
      <c r="AS1037" t="str">
        <f t="shared" si="724"/>
        <v/>
      </c>
      <c r="AT1037" t="str">
        <f t="shared" si="725"/>
        <v/>
      </c>
      <c r="AU1037" t="str">
        <f t="shared" si="726"/>
        <v/>
      </c>
      <c r="AV1037" t="str">
        <f t="shared" si="727"/>
        <v/>
      </c>
      <c r="AW1037" t="str">
        <f t="shared" si="728"/>
        <v/>
      </c>
      <c r="AX1037" t="str">
        <f t="shared" si="729"/>
        <v/>
      </c>
      <c r="AY1037" t="str">
        <f t="shared" si="730"/>
        <v/>
      </c>
      <c r="AZ1037" t="str">
        <f>IF(OR($A1037="",$A1037&lt;&gt;Ficha!$C$4),"",COUNTIF($A$2:$A1037,Ficha!$C$4))</f>
        <v/>
      </c>
    </row>
    <row r="1038" spans="1:52">
      <c r="A1038" s="7" t="str">
        <f>IF(INDEX(Banco!$A:$A,ROW())="","",INDEX(Banco!$A:$A,ROW()))</f>
        <v/>
      </c>
      <c r="B1038" s="7" t="str">
        <f>IF(INDEX(Banco!$B:$B,ROW())="","",INDEX(Banco!$B:$B,ROW()))</f>
        <v/>
      </c>
      <c r="C1038" s="7" t="str">
        <f>IF(INDEX(Banco!$C:$C,ROW())="","",INDEX(Banco!$C:$C,ROW()))</f>
        <v/>
      </c>
      <c r="D1038" s="8" t="str">
        <f>IF(INDEX(Banco!$D:$D,ROW())="","",INDEX(Banco!$D:$D,ROW()))</f>
        <v/>
      </c>
      <c r="E1038" s="8" t="str">
        <f>IF(INDEX(Banco!$E:$E,ROW())="","",INDEX(Banco!$E:$E,ROW()))</f>
        <v/>
      </c>
      <c r="F1038" s="9" t="str">
        <f>IF(INDEX(Banco!$F:$F,ROW())="","",INDEX(Banco!$F:$F,ROW()))</f>
        <v/>
      </c>
      <c r="G1038" s="9" t="str">
        <f>IF(INDEX(Banco!$G:$G,ROW())="","",INDEX(Banco!$G:$G,ROW()))</f>
        <v/>
      </c>
      <c r="H1038" s="7" t="str">
        <f>IF(INDEX(Banco!$H:$H,ROW())="","",INDEX(Banco!$H:$H,ROW()))</f>
        <v/>
      </c>
      <c r="I1038" t="str">
        <f t="shared" si="688"/>
        <v/>
      </c>
      <c r="J1038" s="10" t="str">
        <f t="shared" si="689"/>
        <v/>
      </c>
      <c r="K1038" s="11" t="str">
        <f t="shared" si="690"/>
        <v>—</v>
      </c>
      <c r="L1038" t="str">
        <f t="shared" si="691"/>
        <v/>
      </c>
      <c r="M1038" s="11" t="str">
        <f t="shared" si="692"/>
        <v>—</v>
      </c>
      <c r="N1038" t="str">
        <f t="shared" si="693"/>
        <v/>
      </c>
      <c r="O1038" s="11" t="str">
        <f t="shared" si="694"/>
        <v>—</v>
      </c>
      <c r="P1038" t="str">
        <f t="shared" si="695"/>
        <v/>
      </c>
      <c r="Q1038" s="11" t="str">
        <f t="shared" si="696"/>
        <v>—</v>
      </c>
      <c r="R1038" t="str">
        <f t="shared" si="697"/>
        <v/>
      </c>
      <c r="S1038" t="str">
        <f t="shared" si="698"/>
        <v/>
      </c>
      <c r="T1038" t="str">
        <f t="shared" si="699"/>
        <v/>
      </c>
      <c r="U1038" t="str">
        <f t="shared" si="700"/>
        <v/>
      </c>
      <c r="V1038" t="str">
        <f t="shared" si="701"/>
        <v/>
      </c>
      <c r="W1038" t="str">
        <f t="shared" si="702"/>
        <v/>
      </c>
      <c r="X1038" t="str">
        <f t="shared" si="703"/>
        <v/>
      </c>
      <c r="Y1038" t="str">
        <f t="shared" si="704"/>
        <v/>
      </c>
      <c r="Z1038" t="str">
        <f t="shared" si="705"/>
        <v/>
      </c>
      <c r="AA1038" t="str">
        <f t="shared" si="706"/>
        <v/>
      </c>
      <c r="AB1038" t="str">
        <f t="shared" si="707"/>
        <v/>
      </c>
      <c r="AC1038" t="str">
        <f t="shared" si="708"/>
        <v/>
      </c>
      <c r="AD1038" t="str">
        <f t="shared" si="709"/>
        <v/>
      </c>
      <c r="AE1038" t="str">
        <f t="shared" si="710"/>
        <v/>
      </c>
      <c r="AF1038" t="str">
        <f t="shared" si="711"/>
        <v/>
      </c>
      <c r="AG1038" t="str">
        <f t="shared" si="712"/>
        <v/>
      </c>
      <c r="AH1038" t="str">
        <f t="shared" si="713"/>
        <v/>
      </c>
      <c r="AI1038" t="str">
        <f t="shared" si="714"/>
        <v/>
      </c>
      <c r="AJ1038" t="str">
        <f t="shared" si="715"/>
        <v/>
      </c>
      <c r="AK1038" t="str">
        <f t="shared" si="716"/>
        <v/>
      </c>
      <c r="AL1038" t="str">
        <f t="shared" si="717"/>
        <v/>
      </c>
      <c r="AM1038" t="str">
        <f t="shared" si="718"/>
        <v/>
      </c>
      <c r="AN1038" t="str">
        <f t="shared" si="719"/>
        <v/>
      </c>
      <c r="AO1038" t="str">
        <f t="shared" si="720"/>
        <v/>
      </c>
      <c r="AP1038" t="str">
        <f t="shared" si="721"/>
        <v/>
      </c>
      <c r="AQ1038" t="str">
        <f t="shared" si="722"/>
        <v/>
      </c>
      <c r="AR1038" t="str">
        <f t="shared" si="723"/>
        <v/>
      </c>
      <c r="AS1038" t="str">
        <f t="shared" si="724"/>
        <v/>
      </c>
      <c r="AT1038" t="str">
        <f t="shared" si="725"/>
        <v/>
      </c>
      <c r="AU1038" t="str">
        <f t="shared" si="726"/>
        <v/>
      </c>
      <c r="AV1038" t="str">
        <f t="shared" si="727"/>
        <v/>
      </c>
      <c r="AW1038" t="str">
        <f t="shared" si="728"/>
        <v/>
      </c>
      <c r="AX1038" t="str">
        <f t="shared" si="729"/>
        <v/>
      </c>
      <c r="AY1038" t="str">
        <f t="shared" si="730"/>
        <v/>
      </c>
      <c r="AZ1038" t="str">
        <f>IF(OR($A1038="",$A1038&lt;&gt;Ficha!$C$4),"",COUNTIF($A$2:$A1038,Ficha!$C$4))</f>
        <v/>
      </c>
    </row>
    <row r="1039" spans="1:52">
      <c r="A1039" s="7" t="str">
        <f>IF(INDEX(Banco!$A:$A,ROW())="","",INDEX(Banco!$A:$A,ROW()))</f>
        <v/>
      </c>
      <c r="B1039" s="7" t="str">
        <f>IF(INDEX(Banco!$B:$B,ROW())="","",INDEX(Banco!$B:$B,ROW()))</f>
        <v/>
      </c>
      <c r="C1039" s="7" t="str">
        <f>IF(INDEX(Banco!$C:$C,ROW())="","",INDEX(Banco!$C:$C,ROW()))</f>
        <v/>
      </c>
      <c r="D1039" s="8" t="str">
        <f>IF(INDEX(Banco!$D:$D,ROW())="","",INDEX(Banco!$D:$D,ROW()))</f>
        <v/>
      </c>
      <c r="E1039" s="8" t="str">
        <f>IF(INDEX(Banco!$E:$E,ROW())="","",INDEX(Banco!$E:$E,ROW()))</f>
        <v/>
      </c>
      <c r="F1039" s="9" t="str">
        <f>IF(INDEX(Banco!$F:$F,ROW())="","",INDEX(Banco!$F:$F,ROW()))</f>
        <v/>
      </c>
      <c r="G1039" s="9" t="str">
        <f>IF(INDEX(Banco!$G:$G,ROW())="","",INDEX(Banco!$G:$G,ROW()))</f>
        <v/>
      </c>
      <c r="H1039" s="7" t="str">
        <f>IF(INDEX(Banco!$H:$H,ROW())="","",INDEX(Banco!$H:$H,ROW()))</f>
        <v/>
      </c>
      <c r="I1039" t="str">
        <f t="shared" si="688"/>
        <v/>
      </c>
      <c r="J1039" s="10" t="str">
        <f t="shared" si="689"/>
        <v/>
      </c>
      <c r="K1039" s="11" t="str">
        <f t="shared" si="690"/>
        <v>—</v>
      </c>
      <c r="L1039" t="str">
        <f t="shared" si="691"/>
        <v/>
      </c>
      <c r="M1039" s="11" t="str">
        <f t="shared" si="692"/>
        <v>—</v>
      </c>
      <c r="N1039" t="str">
        <f t="shared" si="693"/>
        <v/>
      </c>
      <c r="O1039" s="11" t="str">
        <f t="shared" si="694"/>
        <v>—</v>
      </c>
      <c r="P1039" t="str">
        <f t="shared" si="695"/>
        <v/>
      </c>
      <c r="Q1039" s="11" t="str">
        <f t="shared" si="696"/>
        <v>—</v>
      </c>
      <c r="R1039" t="str">
        <f t="shared" si="697"/>
        <v/>
      </c>
      <c r="S1039" t="str">
        <f t="shared" si="698"/>
        <v/>
      </c>
      <c r="T1039" t="str">
        <f t="shared" si="699"/>
        <v/>
      </c>
      <c r="U1039" t="str">
        <f t="shared" si="700"/>
        <v/>
      </c>
      <c r="V1039" t="str">
        <f t="shared" si="701"/>
        <v/>
      </c>
      <c r="W1039" t="str">
        <f t="shared" si="702"/>
        <v/>
      </c>
      <c r="X1039" t="str">
        <f t="shared" si="703"/>
        <v/>
      </c>
      <c r="Y1039" t="str">
        <f t="shared" si="704"/>
        <v/>
      </c>
      <c r="Z1039" t="str">
        <f t="shared" si="705"/>
        <v/>
      </c>
      <c r="AA1039" t="str">
        <f t="shared" si="706"/>
        <v/>
      </c>
      <c r="AB1039" t="str">
        <f t="shared" si="707"/>
        <v/>
      </c>
      <c r="AC1039" t="str">
        <f t="shared" si="708"/>
        <v/>
      </c>
      <c r="AD1039" t="str">
        <f t="shared" si="709"/>
        <v/>
      </c>
      <c r="AE1039" t="str">
        <f t="shared" si="710"/>
        <v/>
      </c>
      <c r="AF1039" t="str">
        <f t="shared" si="711"/>
        <v/>
      </c>
      <c r="AG1039" t="str">
        <f t="shared" si="712"/>
        <v/>
      </c>
      <c r="AH1039" t="str">
        <f t="shared" si="713"/>
        <v/>
      </c>
      <c r="AI1039" t="str">
        <f t="shared" si="714"/>
        <v/>
      </c>
      <c r="AJ1039" t="str">
        <f t="shared" si="715"/>
        <v/>
      </c>
      <c r="AK1039" t="str">
        <f t="shared" si="716"/>
        <v/>
      </c>
      <c r="AL1039" t="str">
        <f t="shared" si="717"/>
        <v/>
      </c>
      <c r="AM1039" t="str">
        <f t="shared" si="718"/>
        <v/>
      </c>
      <c r="AN1039" t="str">
        <f t="shared" si="719"/>
        <v/>
      </c>
      <c r="AO1039" t="str">
        <f t="shared" si="720"/>
        <v/>
      </c>
      <c r="AP1039" t="str">
        <f t="shared" si="721"/>
        <v/>
      </c>
      <c r="AQ1039" t="str">
        <f t="shared" si="722"/>
        <v/>
      </c>
      <c r="AR1039" t="str">
        <f t="shared" si="723"/>
        <v/>
      </c>
      <c r="AS1039" t="str">
        <f t="shared" si="724"/>
        <v/>
      </c>
      <c r="AT1039" t="str">
        <f t="shared" si="725"/>
        <v/>
      </c>
      <c r="AU1039" t="str">
        <f t="shared" si="726"/>
        <v/>
      </c>
      <c r="AV1039" t="str">
        <f t="shared" si="727"/>
        <v/>
      </c>
      <c r="AW1039" t="str">
        <f t="shared" si="728"/>
        <v/>
      </c>
      <c r="AX1039" t="str">
        <f t="shared" si="729"/>
        <v/>
      </c>
      <c r="AY1039" t="str">
        <f t="shared" si="730"/>
        <v/>
      </c>
      <c r="AZ1039" t="str">
        <f>IF(OR($A1039="",$A1039&lt;&gt;Ficha!$C$4),"",COUNTIF($A$2:$A1039,Ficha!$C$4))</f>
        <v/>
      </c>
    </row>
    <row r="1040" spans="1:52">
      <c r="A1040" s="7" t="str">
        <f>IF(INDEX(Banco!$A:$A,ROW())="","",INDEX(Banco!$A:$A,ROW()))</f>
        <v/>
      </c>
      <c r="B1040" s="7" t="str">
        <f>IF(INDEX(Banco!$B:$B,ROW())="","",INDEX(Banco!$B:$B,ROW()))</f>
        <v/>
      </c>
      <c r="C1040" s="7" t="str">
        <f>IF(INDEX(Banco!$C:$C,ROW())="","",INDEX(Banco!$C:$C,ROW()))</f>
        <v/>
      </c>
      <c r="D1040" s="8" t="str">
        <f>IF(INDEX(Banco!$D:$D,ROW())="","",INDEX(Banco!$D:$D,ROW()))</f>
        <v/>
      </c>
      <c r="E1040" s="8" t="str">
        <f>IF(INDEX(Banco!$E:$E,ROW())="","",INDEX(Banco!$E:$E,ROW()))</f>
        <v/>
      </c>
      <c r="F1040" s="9" t="str">
        <f>IF(INDEX(Banco!$F:$F,ROW())="","",INDEX(Banco!$F:$F,ROW()))</f>
        <v/>
      </c>
      <c r="G1040" s="9" t="str">
        <f>IF(INDEX(Banco!$G:$G,ROW())="","",INDEX(Banco!$G:$G,ROW()))</f>
        <v/>
      </c>
      <c r="H1040" s="7" t="str">
        <f>IF(INDEX(Banco!$H:$H,ROW())="","",INDEX(Banco!$H:$H,ROW()))</f>
        <v/>
      </c>
      <c r="I1040" t="str">
        <f t="shared" si="688"/>
        <v/>
      </c>
      <c r="J1040" s="10" t="str">
        <f t="shared" si="689"/>
        <v/>
      </c>
      <c r="K1040" s="11" t="str">
        <f t="shared" si="690"/>
        <v>—</v>
      </c>
      <c r="L1040" t="str">
        <f t="shared" si="691"/>
        <v/>
      </c>
      <c r="M1040" s="11" t="str">
        <f t="shared" si="692"/>
        <v>—</v>
      </c>
      <c r="N1040" t="str">
        <f t="shared" si="693"/>
        <v/>
      </c>
      <c r="O1040" s="11" t="str">
        <f t="shared" si="694"/>
        <v>—</v>
      </c>
      <c r="P1040" t="str">
        <f t="shared" si="695"/>
        <v/>
      </c>
      <c r="Q1040" s="11" t="str">
        <f t="shared" si="696"/>
        <v>—</v>
      </c>
      <c r="R1040" t="str">
        <f t="shared" si="697"/>
        <v/>
      </c>
      <c r="S1040" t="str">
        <f t="shared" si="698"/>
        <v/>
      </c>
      <c r="T1040" t="str">
        <f t="shared" si="699"/>
        <v/>
      </c>
      <c r="U1040" t="str">
        <f t="shared" si="700"/>
        <v/>
      </c>
      <c r="V1040" t="str">
        <f t="shared" si="701"/>
        <v/>
      </c>
      <c r="W1040" t="str">
        <f t="shared" si="702"/>
        <v/>
      </c>
      <c r="X1040" t="str">
        <f t="shared" si="703"/>
        <v/>
      </c>
      <c r="Y1040" t="str">
        <f t="shared" si="704"/>
        <v/>
      </c>
      <c r="Z1040" t="str">
        <f t="shared" si="705"/>
        <v/>
      </c>
      <c r="AA1040" t="str">
        <f t="shared" si="706"/>
        <v/>
      </c>
      <c r="AB1040" t="str">
        <f t="shared" si="707"/>
        <v/>
      </c>
      <c r="AC1040" t="str">
        <f t="shared" si="708"/>
        <v/>
      </c>
      <c r="AD1040" t="str">
        <f t="shared" si="709"/>
        <v/>
      </c>
      <c r="AE1040" t="str">
        <f t="shared" si="710"/>
        <v/>
      </c>
      <c r="AF1040" t="str">
        <f t="shared" si="711"/>
        <v/>
      </c>
      <c r="AG1040" t="str">
        <f t="shared" si="712"/>
        <v/>
      </c>
      <c r="AH1040" t="str">
        <f t="shared" si="713"/>
        <v/>
      </c>
      <c r="AI1040" t="str">
        <f t="shared" si="714"/>
        <v/>
      </c>
      <c r="AJ1040" t="str">
        <f t="shared" si="715"/>
        <v/>
      </c>
      <c r="AK1040" t="str">
        <f t="shared" si="716"/>
        <v/>
      </c>
      <c r="AL1040" t="str">
        <f t="shared" si="717"/>
        <v/>
      </c>
      <c r="AM1040" t="str">
        <f t="shared" si="718"/>
        <v/>
      </c>
      <c r="AN1040" t="str">
        <f t="shared" si="719"/>
        <v/>
      </c>
      <c r="AO1040" t="str">
        <f t="shared" si="720"/>
        <v/>
      </c>
      <c r="AP1040" t="str">
        <f t="shared" si="721"/>
        <v/>
      </c>
      <c r="AQ1040" t="str">
        <f t="shared" si="722"/>
        <v/>
      </c>
      <c r="AR1040" t="str">
        <f t="shared" si="723"/>
        <v/>
      </c>
      <c r="AS1040" t="str">
        <f t="shared" si="724"/>
        <v/>
      </c>
      <c r="AT1040" t="str">
        <f t="shared" si="725"/>
        <v/>
      </c>
      <c r="AU1040" t="str">
        <f t="shared" si="726"/>
        <v/>
      </c>
      <c r="AV1040" t="str">
        <f t="shared" si="727"/>
        <v/>
      </c>
      <c r="AW1040" t="str">
        <f t="shared" si="728"/>
        <v/>
      </c>
      <c r="AX1040" t="str">
        <f t="shared" si="729"/>
        <v/>
      </c>
      <c r="AY1040" t="str">
        <f t="shared" si="730"/>
        <v/>
      </c>
      <c r="AZ1040" t="str">
        <f>IF(OR($A1040="",$A1040&lt;&gt;Ficha!$C$4),"",COUNTIF($A$2:$A1040,Ficha!$C$4))</f>
        <v/>
      </c>
    </row>
    <row r="1041" spans="1:52">
      <c r="A1041" s="7" t="str">
        <f>IF(INDEX(Banco!$A:$A,ROW())="","",INDEX(Banco!$A:$A,ROW()))</f>
        <v/>
      </c>
      <c r="B1041" s="7" t="str">
        <f>IF(INDEX(Banco!$B:$B,ROW())="","",INDEX(Banco!$B:$B,ROW()))</f>
        <v/>
      </c>
      <c r="C1041" s="7" t="str">
        <f>IF(INDEX(Banco!$C:$C,ROW())="","",INDEX(Banco!$C:$C,ROW()))</f>
        <v/>
      </c>
      <c r="D1041" s="8" t="str">
        <f>IF(INDEX(Banco!$D:$D,ROW())="","",INDEX(Banco!$D:$D,ROW()))</f>
        <v/>
      </c>
      <c r="E1041" s="8" t="str">
        <f>IF(INDEX(Banco!$E:$E,ROW())="","",INDEX(Banco!$E:$E,ROW()))</f>
        <v/>
      </c>
      <c r="F1041" s="9" t="str">
        <f>IF(INDEX(Banco!$F:$F,ROW())="","",INDEX(Banco!$F:$F,ROW()))</f>
        <v/>
      </c>
      <c r="G1041" s="9" t="str">
        <f>IF(INDEX(Banco!$G:$G,ROW())="","",INDEX(Banco!$G:$G,ROW()))</f>
        <v/>
      </c>
      <c r="H1041" s="7" t="str">
        <f>IF(INDEX(Banco!$H:$H,ROW())="","",INDEX(Banco!$H:$H,ROW()))</f>
        <v/>
      </c>
      <c r="I1041" t="str">
        <f t="shared" si="688"/>
        <v/>
      </c>
      <c r="J1041" s="10" t="str">
        <f t="shared" si="689"/>
        <v/>
      </c>
      <c r="K1041" s="11" t="str">
        <f t="shared" si="690"/>
        <v>—</v>
      </c>
      <c r="L1041" t="str">
        <f t="shared" si="691"/>
        <v/>
      </c>
      <c r="M1041" s="11" t="str">
        <f t="shared" si="692"/>
        <v>—</v>
      </c>
      <c r="N1041" t="str">
        <f t="shared" si="693"/>
        <v/>
      </c>
      <c r="O1041" s="11" t="str">
        <f t="shared" si="694"/>
        <v>—</v>
      </c>
      <c r="P1041" t="str">
        <f t="shared" si="695"/>
        <v/>
      </c>
      <c r="Q1041" s="11" t="str">
        <f t="shared" si="696"/>
        <v>—</v>
      </c>
      <c r="R1041" t="str">
        <f t="shared" si="697"/>
        <v/>
      </c>
      <c r="S1041" t="str">
        <f t="shared" si="698"/>
        <v/>
      </c>
      <c r="T1041" t="str">
        <f t="shared" si="699"/>
        <v/>
      </c>
      <c r="U1041" t="str">
        <f t="shared" si="700"/>
        <v/>
      </c>
      <c r="V1041" t="str">
        <f t="shared" si="701"/>
        <v/>
      </c>
      <c r="W1041" t="str">
        <f t="shared" si="702"/>
        <v/>
      </c>
      <c r="X1041" t="str">
        <f t="shared" si="703"/>
        <v/>
      </c>
      <c r="Y1041" t="str">
        <f t="shared" si="704"/>
        <v/>
      </c>
      <c r="Z1041" t="str">
        <f t="shared" si="705"/>
        <v/>
      </c>
      <c r="AA1041" t="str">
        <f t="shared" si="706"/>
        <v/>
      </c>
      <c r="AB1041" t="str">
        <f t="shared" si="707"/>
        <v/>
      </c>
      <c r="AC1041" t="str">
        <f t="shared" si="708"/>
        <v/>
      </c>
      <c r="AD1041" t="str">
        <f t="shared" si="709"/>
        <v/>
      </c>
      <c r="AE1041" t="str">
        <f t="shared" si="710"/>
        <v/>
      </c>
      <c r="AF1041" t="str">
        <f t="shared" si="711"/>
        <v/>
      </c>
      <c r="AG1041" t="str">
        <f t="shared" si="712"/>
        <v/>
      </c>
      <c r="AH1041" t="str">
        <f t="shared" si="713"/>
        <v/>
      </c>
      <c r="AI1041" t="str">
        <f t="shared" si="714"/>
        <v/>
      </c>
      <c r="AJ1041" t="str">
        <f t="shared" si="715"/>
        <v/>
      </c>
      <c r="AK1041" t="str">
        <f t="shared" si="716"/>
        <v/>
      </c>
      <c r="AL1041" t="str">
        <f t="shared" si="717"/>
        <v/>
      </c>
      <c r="AM1041" t="str">
        <f t="shared" si="718"/>
        <v/>
      </c>
      <c r="AN1041" t="str">
        <f t="shared" si="719"/>
        <v/>
      </c>
      <c r="AO1041" t="str">
        <f t="shared" si="720"/>
        <v/>
      </c>
      <c r="AP1041" t="str">
        <f t="shared" si="721"/>
        <v/>
      </c>
      <c r="AQ1041" t="str">
        <f t="shared" si="722"/>
        <v/>
      </c>
      <c r="AR1041" t="str">
        <f t="shared" si="723"/>
        <v/>
      </c>
      <c r="AS1041" t="str">
        <f t="shared" si="724"/>
        <v/>
      </c>
      <c r="AT1041" t="str">
        <f t="shared" si="725"/>
        <v/>
      </c>
      <c r="AU1041" t="str">
        <f t="shared" si="726"/>
        <v/>
      </c>
      <c r="AV1041" t="str">
        <f t="shared" si="727"/>
        <v/>
      </c>
      <c r="AW1041" t="str">
        <f t="shared" si="728"/>
        <v/>
      </c>
      <c r="AX1041" t="str">
        <f t="shared" si="729"/>
        <v/>
      </c>
      <c r="AY1041" t="str">
        <f t="shared" si="730"/>
        <v/>
      </c>
      <c r="AZ1041" t="str">
        <f>IF(OR($A1041="",$A1041&lt;&gt;Ficha!$C$4),"",COUNTIF($A$2:$A1041,Ficha!$C$4))</f>
        <v/>
      </c>
    </row>
    <row r="1042" spans="1:52">
      <c r="A1042" s="7" t="str">
        <f>IF(INDEX(Banco!$A:$A,ROW())="","",INDEX(Banco!$A:$A,ROW()))</f>
        <v/>
      </c>
      <c r="B1042" s="7" t="str">
        <f>IF(INDEX(Banco!$B:$B,ROW())="","",INDEX(Banco!$B:$B,ROW()))</f>
        <v/>
      </c>
      <c r="C1042" s="7" t="str">
        <f>IF(INDEX(Banco!$C:$C,ROW())="","",INDEX(Banco!$C:$C,ROW()))</f>
        <v/>
      </c>
      <c r="D1042" s="8" t="str">
        <f>IF(INDEX(Banco!$D:$D,ROW())="","",INDEX(Banco!$D:$D,ROW()))</f>
        <v/>
      </c>
      <c r="E1042" s="8" t="str">
        <f>IF(INDEX(Banco!$E:$E,ROW())="","",INDEX(Banco!$E:$E,ROW()))</f>
        <v/>
      </c>
      <c r="F1042" s="9" t="str">
        <f>IF(INDEX(Banco!$F:$F,ROW())="","",INDEX(Banco!$F:$F,ROW()))</f>
        <v/>
      </c>
      <c r="G1042" s="9" t="str">
        <f>IF(INDEX(Banco!$G:$G,ROW())="","",INDEX(Banco!$G:$G,ROW()))</f>
        <v/>
      </c>
      <c r="H1042" s="7" t="str">
        <f>IF(INDEX(Banco!$H:$H,ROW())="","",INDEX(Banco!$H:$H,ROW()))</f>
        <v/>
      </c>
      <c r="I1042" t="str">
        <f t="shared" si="688"/>
        <v/>
      </c>
      <c r="J1042" s="10" t="str">
        <f t="shared" si="689"/>
        <v/>
      </c>
      <c r="K1042" s="11" t="str">
        <f t="shared" si="690"/>
        <v>—</v>
      </c>
      <c r="L1042" t="str">
        <f t="shared" si="691"/>
        <v/>
      </c>
      <c r="M1042" s="11" t="str">
        <f t="shared" si="692"/>
        <v>—</v>
      </c>
      <c r="N1042" t="str">
        <f t="shared" si="693"/>
        <v/>
      </c>
      <c r="O1042" s="11" t="str">
        <f t="shared" si="694"/>
        <v>—</v>
      </c>
      <c r="P1042" t="str">
        <f t="shared" si="695"/>
        <v/>
      </c>
      <c r="Q1042" s="11" t="str">
        <f t="shared" si="696"/>
        <v>—</v>
      </c>
      <c r="R1042" t="str">
        <f t="shared" si="697"/>
        <v/>
      </c>
      <c r="S1042" t="str">
        <f t="shared" si="698"/>
        <v/>
      </c>
      <c r="T1042" t="str">
        <f t="shared" si="699"/>
        <v/>
      </c>
      <c r="U1042" t="str">
        <f t="shared" si="700"/>
        <v/>
      </c>
      <c r="V1042" t="str">
        <f t="shared" si="701"/>
        <v/>
      </c>
      <c r="W1042" t="str">
        <f t="shared" si="702"/>
        <v/>
      </c>
      <c r="X1042" t="str">
        <f t="shared" si="703"/>
        <v/>
      </c>
      <c r="Y1042" t="str">
        <f t="shared" si="704"/>
        <v/>
      </c>
      <c r="Z1042" t="str">
        <f t="shared" si="705"/>
        <v/>
      </c>
      <c r="AA1042" t="str">
        <f t="shared" si="706"/>
        <v/>
      </c>
      <c r="AB1042" t="str">
        <f t="shared" si="707"/>
        <v/>
      </c>
      <c r="AC1042" t="str">
        <f t="shared" si="708"/>
        <v/>
      </c>
      <c r="AD1042" t="str">
        <f t="shared" si="709"/>
        <v/>
      </c>
      <c r="AE1042" t="str">
        <f t="shared" si="710"/>
        <v/>
      </c>
      <c r="AF1042" t="str">
        <f t="shared" si="711"/>
        <v/>
      </c>
      <c r="AG1042" t="str">
        <f t="shared" si="712"/>
        <v/>
      </c>
      <c r="AH1042" t="str">
        <f t="shared" si="713"/>
        <v/>
      </c>
      <c r="AI1042" t="str">
        <f t="shared" si="714"/>
        <v/>
      </c>
      <c r="AJ1042" t="str">
        <f t="shared" si="715"/>
        <v/>
      </c>
      <c r="AK1042" t="str">
        <f t="shared" si="716"/>
        <v/>
      </c>
      <c r="AL1042" t="str">
        <f t="shared" si="717"/>
        <v/>
      </c>
      <c r="AM1042" t="str">
        <f t="shared" si="718"/>
        <v/>
      </c>
      <c r="AN1042" t="str">
        <f t="shared" si="719"/>
        <v/>
      </c>
      <c r="AO1042" t="str">
        <f t="shared" si="720"/>
        <v/>
      </c>
      <c r="AP1042" t="str">
        <f t="shared" si="721"/>
        <v/>
      </c>
      <c r="AQ1042" t="str">
        <f t="shared" si="722"/>
        <v/>
      </c>
      <c r="AR1042" t="str">
        <f t="shared" si="723"/>
        <v/>
      </c>
      <c r="AS1042" t="str">
        <f t="shared" si="724"/>
        <v/>
      </c>
      <c r="AT1042" t="str">
        <f t="shared" si="725"/>
        <v/>
      </c>
      <c r="AU1042" t="str">
        <f t="shared" si="726"/>
        <v/>
      </c>
      <c r="AV1042" t="str">
        <f t="shared" si="727"/>
        <v/>
      </c>
      <c r="AW1042" t="str">
        <f t="shared" si="728"/>
        <v/>
      </c>
      <c r="AX1042" t="str">
        <f t="shared" si="729"/>
        <v/>
      </c>
      <c r="AY1042" t="str">
        <f t="shared" si="730"/>
        <v/>
      </c>
      <c r="AZ1042" t="str">
        <f>IF(OR($A1042="",$A1042&lt;&gt;Ficha!$C$4),"",COUNTIF($A$2:$A1042,Ficha!$C$4))</f>
        <v/>
      </c>
    </row>
    <row r="1043" spans="1:52">
      <c r="A1043" s="7" t="str">
        <f>IF(INDEX(Banco!$A:$A,ROW())="","",INDEX(Banco!$A:$A,ROW()))</f>
        <v/>
      </c>
      <c r="B1043" s="7" t="str">
        <f>IF(INDEX(Banco!$B:$B,ROW())="","",INDEX(Banco!$B:$B,ROW()))</f>
        <v/>
      </c>
      <c r="C1043" s="7" t="str">
        <f>IF(INDEX(Banco!$C:$C,ROW())="","",INDEX(Banco!$C:$C,ROW()))</f>
        <v/>
      </c>
      <c r="D1043" s="8" t="str">
        <f>IF(INDEX(Banco!$D:$D,ROW())="","",INDEX(Banco!$D:$D,ROW()))</f>
        <v/>
      </c>
      <c r="E1043" s="8" t="str">
        <f>IF(INDEX(Banco!$E:$E,ROW())="","",INDEX(Banco!$E:$E,ROW()))</f>
        <v/>
      </c>
      <c r="F1043" s="9" t="str">
        <f>IF(INDEX(Banco!$F:$F,ROW())="","",INDEX(Banco!$F:$F,ROW()))</f>
        <v/>
      </c>
      <c r="G1043" s="9" t="str">
        <f>IF(INDEX(Banco!$G:$G,ROW())="","",INDEX(Banco!$G:$G,ROW()))</f>
        <v/>
      </c>
      <c r="H1043" s="7" t="str">
        <f>IF(INDEX(Banco!$H:$H,ROW())="","",INDEX(Banco!$H:$H,ROW()))</f>
        <v/>
      </c>
      <c r="I1043" t="str">
        <f t="shared" si="688"/>
        <v/>
      </c>
      <c r="J1043" s="10" t="str">
        <f t="shared" si="689"/>
        <v/>
      </c>
      <c r="K1043" s="11" t="str">
        <f t="shared" si="690"/>
        <v>—</v>
      </c>
      <c r="L1043" t="str">
        <f t="shared" si="691"/>
        <v/>
      </c>
      <c r="M1043" s="11" t="str">
        <f t="shared" si="692"/>
        <v>—</v>
      </c>
      <c r="N1043" t="str">
        <f t="shared" si="693"/>
        <v/>
      </c>
      <c r="O1043" s="11" t="str">
        <f t="shared" si="694"/>
        <v>—</v>
      </c>
      <c r="P1043" t="str">
        <f t="shared" si="695"/>
        <v/>
      </c>
      <c r="Q1043" s="11" t="str">
        <f t="shared" si="696"/>
        <v>—</v>
      </c>
      <c r="R1043" t="str">
        <f t="shared" si="697"/>
        <v/>
      </c>
      <c r="S1043" t="str">
        <f t="shared" si="698"/>
        <v/>
      </c>
      <c r="T1043" t="str">
        <f t="shared" si="699"/>
        <v/>
      </c>
      <c r="U1043" t="str">
        <f t="shared" si="700"/>
        <v/>
      </c>
      <c r="V1043" t="str">
        <f t="shared" si="701"/>
        <v/>
      </c>
      <c r="W1043" t="str">
        <f t="shared" si="702"/>
        <v/>
      </c>
      <c r="X1043" t="str">
        <f t="shared" si="703"/>
        <v/>
      </c>
      <c r="Y1043" t="str">
        <f t="shared" si="704"/>
        <v/>
      </c>
      <c r="Z1043" t="str">
        <f t="shared" si="705"/>
        <v/>
      </c>
      <c r="AA1043" t="str">
        <f t="shared" si="706"/>
        <v/>
      </c>
      <c r="AB1043" t="str">
        <f t="shared" si="707"/>
        <v/>
      </c>
      <c r="AC1043" t="str">
        <f t="shared" si="708"/>
        <v/>
      </c>
      <c r="AD1043" t="str">
        <f t="shared" si="709"/>
        <v/>
      </c>
      <c r="AE1043" t="str">
        <f t="shared" si="710"/>
        <v/>
      </c>
      <c r="AF1043" t="str">
        <f t="shared" si="711"/>
        <v/>
      </c>
      <c r="AG1043" t="str">
        <f t="shared" si="712"/>
        <v/>
      </c>
      <c r="AH1043" t="str">
        <f t="shared" si="713"/>
        <v/>
      </c>
      <c r="AI1043" t="str">
        <f t="shared" si="714"/>
        <v/>
      </c>
      <c r="AJ1043" t="str">
        <f t="shared" si="715"/>
        <v/>
      </c>
      <c r="AK1043" t="str">
        <f t="shared" si="716"/>
        <v/>
      </c>
      <c r="AL1043" t="str">
        <f t="shared" si="717"/>
        <v/>
      </c>
      <c r="AM1043" t="str">
        <f t="shared" si="718"/>
        <v/>
      </c>
      <c r="AN1043" t="str">
        <f t="shared" si="719"/>
        <v/>
      </c>
      <c r="AO1043" t="str">
        <f t="shared" si="720"/>
        <v/>
      </c>
      <c r="AP1043" t="str">
        <f t="shared" si="721"/>
        <v/>
      </c>
      <c r="AQ1043" t="str">
        <f t="shared" si="722"/>
        <v/>
      </c>
      <c r="AR1043" t="str">
        <f t="shared" si="723"/>
        <v/>
      </c>
      <c r="AS1043" t="str">
        <f t="shared" si="724"/>
        <v/>
      </c>
      <c r="AT1043" t="str">
        <f t="shared" si="725"/>
        <v/>
      </c>
      <c r="AU1043" t="str">
        <f t="shared" si="726"/>
        <v/>
      </c>
      <c r="AV1043" t="str">
        <f t="shared" si="727"/>
        <v/>
      </c>
      <c r="AW1043" t="str">
        <f t="shared" si="728"/>
        <v/>
      </c>
      <c r="AX1043" t="str">
        <f t="shared" si="729"/>
        <v/>
      </c>
      <c r="AY1043" t="str">
        <f t="shared" si="730"/>
        <v/>
      </c>
      <c r="AZ1043" t="str">
        <f>IF(OR($A1043="",$A1043&lt;&gt;Ficha!$C$4),"",COUNTIF($A$2:$A1043,Ficha!$C$4))</f>
        <v/>
      </c>
    </row>
    <row r="1044" spans="1:52">
      <c r="A1044" s="7" t="str">
        <f>IF(INDEX(Banco!$A:$A,ROW())="","",INDEX(Banco!$A:$A,ROW()))</f>
        <v/>
      </c>
      <c r="B1044" s="7" t="str">
        <f>IF(INDEX(Banco!$B:$B,ROW())="","",INDEX(Banco!$B:$B,ROW()))</f>
        <v/>
      </c>
      <c r="C1044" s="7" t="str">
        <f>IF(INDEX(Banco!$C:$C,ROW())="","",INDEX(Banco!$C:$C,ROW()))</f>
        <v/>
      </c>
      <c r="D1044" s="8" t="str">
        <f>IF(INDEX(Banco!$D:$D,ROW())="","",INDEX(Banco!$D:$D,ROW()))</f>
        <v/>
      </c>
      <c r="E1044" s="8" t="str">
        <f>IF(INDEX(Banco!$E:$E,ROW())="","",INDEX(Banco!$E:$E,ROW()))</f>
        <v/>
      </c>
      <c r="F1044" s="9" t="str">
        <f>IF(INDEX(Banco!$F:$F,ROW())="","",INDEX(Banco!$F:$F,ROW()))</f>
        <v/>
      </c>
      <c r="G1044" s="9" t="str">
        <f>IF(INDEX(Banco!$G:$G,ROW())="","",INDEX(Banco!$G:$G,ROW()))</f>
        <v/>
      </c>
      <c r="H1044" s="7" t="str">
        <f>IF(INDEX(Banco!$H:$H,ROW())="","",INDEX(Banco!$H:$H,ROW()))</f>
        <v/>
      </c>
      <c r="I1044" t="str">
        <f t="shared" si="688"/>
        <v/>
      </c>
      <c r="J1044" s="10" t="str">
        <f t="shared" si="689"/>
        <v/>
      </c>
      <c r="K1044" s="11" t="str">
        <f t="shared" si="690"/>
        <v>—</v>
      </c>
      <c r="L1044" t="str">
        <f t="shared" si="691"/>
        <v/>
      </c>
      <c r="M1044" s="11" t="str">
        <f t="shared" si="692"/>
        <v>—</v>
      </c>
      <c r="N1044" t="str">
        <f t="shared" si="693"/>
        <v/>
      </c>
      <c r="O1044" s="11" t="str">
        <f t="shared" si="694"/>
        <v>—</v>
      </c>
      <c r="P1044" t="str">
        <f t="shared" si="695"/>
        <v/>
      </c>
      <c r="Q1044" s="11" t="str">
        <f t="shared" si="696"/>
        <v>—</v>
      </c>
      <c r="R1044" t="str">
        <f t="shared" si="697"/>
        <v/>
      </c>
      <c r="S1044" t="str">
        <f t="shared" si="698"/>
        <v/>
      </c>
      <c r="T1044" t="str">
        <f t="shared" si="699"/>
        <v/>
      </c>
      <c r="U1044" t="str">
        <f t="shared" si="700"/>
        <v/>
      </c>
      <c r="V1044" t="str">
        <f t="shared" si="701"/>
        <v/>
      </c>
      <c r="W1044" t="str">
        <f t="shared" si="702"/>
        <v/>
      </c>
      <c r="X1044" t="str">
        <f t="shared" si="703"/>
        <v/>
      </c>
      <c r="Y1044" t="str">
        <f t="shared" si="704"/>
        <v/>
      </c>
      <c r="Z1044" t="str">
        <f t="shared" si="705"/>
        <v/>
      </c>
      <c r="AA1044" t="str">
        <f t="shared" si="706"/>
        <v/>
      </c>
      <c r="AB1044" t="str">
        <f t="shared" si="707"/>
        <v/>
      </c>
      <c r="AC1044" t="str">
        <f t="shared" si="708"/>
        <v/>
      </c>
      <c r="AD1044" t="str">
        <f t="shared" si="709"/>
        <v/>
      </c>
      <c r="AE1044" t="str">
        <f t="shared" si="710"/>
        <v/>
      </c>
      <c r="AF1044" t="str">
        <f t="shared" si="711"/>
        <v/>
      </c>
      <c r="AG1044" t="str">
        <f t="shared" si="712"/>
        <v/>
      </c>
      <c r="AH1044" t="str">
        <f t="shared" si="713"/>
        <v/>
      </c>
      <c r="AI1044" t="str">
        <f t="shared" si="714"/>
        <v/>
      </c>
      <c r="AJ1044" t="str">
        <f t="shared" si="715"/>
        <v/>
      </c>
      <c r="AK1044" t="str">
        <f t="shared" si="716"/>
        <v/>
      </c>
      <c r="AL1044" t="str">
        <f t="shared" si="717"/>
        <v/>
      </c>
      <c r="AM1044" t="str">
        <f t="shared" si="718"/>
        <v/>
      </c>
      <c r="AN1044" t="str">
        <f t="shared" si="719"/>
        <v/>
      </c>
      <c r="AO1044" t="str">
        <f t="shared" si="720"/>
        <v/>
      </c>
      <c r="AP1044" t="str">
        <f t="shared" si="721"/>
        <v/>
      </c>
      <c r="AQ1044" t="str">
        <f t="shared" si="722"/>
        <v/>
      </c>
      <c r="AR1044" t="str">
        <f t="shared" si="723"/>
        <v/>
      </c>
      <c r="AS1044" t="str">
        <f t="shared" si="724"/>
        <v/>
      </c>
      <c r="AT1044" t="str">
        <f t="shared" si="725"/>
        <v/>
      </c>
      <c r="AU1044" t="str">
        <f t="shared" si="726"/>
        <v/>
      </c>
      <c r="AV1044" t="str">
        <f t="shared" si="727"/>
        <v/>
      </c>
      <c r="AW1044" t="str">
        <f t="shared" si="728"/>
        <v/>
      </c>
      <c r="AX1044" t="str">
        <f t="shared" si="729"/>
        <v/>
      </c>
      <c r="AY1044" t="str">
        <f t="shared" si="730"/>
        <v/>
      </c>
      <c r="AZ1044" t="str">
        <f>IF(OR($A1044="",$A1044&lt;&gt;Ficha!$C$4),"",COUNTIF($A$2:$A1044,Ficha!$C$4))</f>
        <v/>
      </c>
    </row>
    <row r="1045" spans="1:52">
      <c r="A1045" s="7" t="str">
        <f>IF(INDEX(Banco!$A:$A,ROW())="","",INDEX(Banco!$A:$A,ROW()))</f>
        <v/>
      </c>
      <c r="B1045" s="7" t="str">
        <f>IF(INDEX(Banco!$B:$B,ROW())="","",INDEX(Banco!$B:$B,ROW()))</f>
        <v/>
      </c>
      <c r="C1045" s="7" t="str">
        <f>IF(INDEX(Banco!$C:$C,ROW())="","",INDEX(Banco!$C:$C,ROW()))</f>
        <v/>
      </c>
      <c r="D1045" s="8" t="str">
        <f>IF(INDEX(Banco!$D:$D,ROW())="","",INDEX(Banco!$D:$D,ROW()))</f>
        <v/>
      </c>
      <c r="E1045" s="8" t="str">
        <f>IF(INDEX(Banco!$E:$E,ROW())="","",INDEX(Banco!$E:$E,ROW()))</f>
        <v/>
      </c>
      <c r="F1045" s="9" t="str">
        <f>IF(INDEX(Banco!$F:$F,ROW())="","",INDEX(Banco!$F:$F,ROW()))</f>
        <v/>
      </c>
      <c r="G1045" s="9" t="str">
        <f>IF(INDEX(Banco!$G:$G,ROW())="","",INDEX(Banco!$G:$G,ROW()))</f>
        <v/>
      </c>
      <c r="H1045" s="7" t="str">
        <f>IF(INDEX(Banco!$H:$H,ROW())="","",INDEX(Banco!$H:$H,ROW()))</f>
        <v/>
      </c>
      <c r="I1045" t="str">
        <f t="shared" si="688"/>
        <v/>
      </c>
      <c r="J1045" s="10" t="str">
        <f t="shared" si="689"/>
        <v/>
      </c>
      <c r="K1045" s="11" t="str">
        <f t="shared" si="690"/>
        <v>—</v>
      </c>
      <c r="L1045" t="str">
        <f t="shared" si="691"/>
        <v/>
      </c>
      <c r="M1045" s="11" t="str">
        <f t="shared" si="692"/>
        <v>—</v>
      </c>
      <c r="N1045" t="str">
        <f t="shared" si="693"/>
        <v/>
      </c>
      <c r="O1045" s="11" t="str">
        <f t="shared" si="694"/>
        <v>—</v>
      </c>
      <c r="P1045" t="str">
        <f t="shared" si="695"/>
        <v/>
      </c>
      <c r="Q1045" s="11" t="str">
        <f t="shared" si="696"/>
        <v>—</v>
      </c>
      <c r="R1045" t="str">
        <f t="shared" si="697"/>
        <v/>
      </c>
      <c r="S1045" t="str">
        <f t="shared" si="698"/>
        <v/>
      </c>
      <c r="T1045" t="str">
        <f t="shared" si="699"/>
        <v/>
      </c>
      <c r="U1045" t="str">
        <f t="shared" si="700"/>
        <v/>
      </c>
      <c r="V1045" t="str">
        <f t="shared" si="701"/>
        <v/>
      </c>
      <c r="W1045" t="str">
        <f t="shared" si="702"/>
        <v/>
      </c>
      <c r="X1045" t="str">
        <f t="shared" si="703"/>
        <v/>
      </c>
      <c r="Y1045" t="str">
        <f t="shared" si="704"/>
        <v/>
      </c>
      <c r="Z1045" t="str">
        <f t="shared" si="705"/>
        <v/>
      </c>
      <c r="AA1045" t="str">
        <f t="shared" si="706"/>
        <v/>
      </c>
      <c r="AB1045" t="str">
        <f t="shared" si="707"/>
        <v/>
      </c>
      <c r="AC1045" t="str">
        <f t="shared" si="708"/>
        <v/>
      </c>
      <c r="AD1045" t="str">
        <f t="shared" si="709"/>
        <v/>
      </c>
      <c r="AE1045" t="str">
        <f t="shared" si="710"/>
        <v/>
      </c>
      <c r="AF1045" t="str">
        <f t="shared" si="711"/>
        <v/>
      </c>
      <c r="AG1045" t="str">
        <f t="shared" si="712"/>
        <v/>
      </c>
      <c r="AH1045" t="str">
        <f t="shared" si="713"/>
        <v/>
      </c>
      <c r="AI1045" t="str">
        <f t="shared" si="714"/>
        <v/>
      </c>
      <c r="AJ1045" t="str">
        <f t="shared" si="715"/>
        <v/>
      </c>
      <c r="AK1045" t="str">
        <f t="shared" si="716"/>
        <v/>
      </c>
      <c r="AL1045" t="str">
        <f t="shared" si="717"/>
        <v/>
      </c>
      <c r="AM1045" t="str">
        <f t="shared" si="718"/>
        <v/>
      </c>
      <c r="AN1045" t="str">
        <f t="shared" si="719"/>
        <v/>
      </c>
      <c r="AO1045" t="str">
        <f t="shared" si="720"/>
        <v/>
      </c>
      <c r="AP1045" t="str">
        <f t="shared" si="721"/>
        <v/>
      </c>
      <c r="AQ1045" t="str">
        <f t="shared" si="722"/>
        <v/>
      </c>
      <c r="AR1045" t="str">
        <f t="shared" si="723"/>
        <v/>
      </c>
      <c r="AS1045" t="str">
        <f t="shared" si="724"/>
        <v/>
      </c>
      <c r="AT1045" t="str">
        <f t="shared" si="725"/>
        <v/>
      </c>
      <c r="AU1045" t="str">
        <f t="shared" si="726"/>
        <v/>
      </c>
      <c r="AV1045" t="str">
        <f t="shared" si="727"/>
        <v/>
      </c>
      <c r="AW1045" t="str">
        <f t="shared" si="728"/>
        <v/>
      </c>
      <c r="AX1045" t="str">
        <f t="shared" si="729"/>
        <v/>
      </c>
      <c r="AY1045" t="str">
        <f t="shared" si="730"/>
        <v/>
      </c>
      <c r="AZ1045" t="str">
        <f>IF(OR($A1045="",$A1045&lt;&gt;Ficha!$C$4),"",COUNTIF($A$2:$A1045,Ficha!$C$4))</f>
        <v/>
      </c>
    </row>
    <row r="1046" spans="1:52">
      <c r="A1046" s="7" t="str">
        <f>IF(INDEX(Banco!$A:$A,ROW())="","",INDEX(Banco!$A:$A,ROW()))</f>
        <v/>
      </c>
      <c r="B1046" s="7" t="str">
        <f>IF(INDEX(Banco!$B:$B,ROW())="","",INDEX(Banco!$B:$B,ROW()))</f>
        <v/>
      </c>
      <c r="C1046" s="7" t="str">
        <f>IF(INDEX(Banco!$C:$C,ROW())="","",INDEX(Banco!$C:$C,ROW()))</f>
        <v/>
      </c>
      <c r="D1046" s="8" t="str">
        <f>IF(INDEX(Banco!$D:$D,ROW())="","",INDEX(Banco!$D:$D,ROW()))</f>
        <v/>
      </c>
      <c r="E1046" s="8" t="str">
        <f>IF(INDEX(Banco!$E:$E,ROW())="","",INDEX(Banco!$E:$E,ROW()))</f>
        <v/>
      </c>
      <c r="F1046" s="9" t="str">
        <f>IF(INDEX(Banco!$F:$F,ROW())="","",INDEX(Banco!$F:$F,ROW()))</f>
        <v/>
      </c>
      <c r="G1046" s="9" t="str">
        <f>IF(INDEX(Banco!$G:$G,ROW())="","",INDEX(Banco!$G:$G,ROW()))</f>
        <v/>
      </c>
      <c r="H1046" s="7" t="str">
        <f>IF(INDEX(Banco!$H:$H,ROW())="","",INDEX(Banco!$H:$H,ROW()))</f>
        <v/>
      </c>
      <c r="I1046" t="str">
        <f t="shared" si="688"/>
        <v/>
      </c>
      <c r="J1046" s="10" t="str">
        <f t="shared" si="689"/>
        <v/>
      </c>
      <c r="K1046" s="11" t="str">
        <f t="shared" si="690"/>
        <v>—</v>
      </c>
      <c r="L1046" t="str">
        <f t="shared" si="691"/>
        <v/>
      </c>
      <c r="M1046" s="11" t="str">
        <f t="shared" si="692"/>
        <v>—</v>
      </c>
      <c r="N1046" t="str">
        <f t="shared" si="693"/>
        <v/>
      </c>
      <c r="O1046" s="11" t="str">
        <f t="shared" si="694"/>
        <v>—</v>
      </c>
      <c r="P1046" t="str">
        <f t="shared" si="695"/>
        <v/>
      </c>
      <c r="Q1046" s="11" t="str">
        <f t="shared" si="696"/>
        <v>—</v>
      </c>
      <c r="R1046" t="str">
        <f t="shared" si="697"/>
        <v/>
      </c>
      <c r="S1046" t="str">
        <f t="shared" si="698"/>
        <v/>
      </c>
      <c r="T1046" t="str">
        <f t="shared" si="699"/>
        <v/>
      </c>
      <c r="U1046" t="str">
        <f t="shared" si="700"/>
        <v/>
      </c>
      <c r="V1046" t="str">
        <f t="shared" si="701"/>
        <v/>
      </c>
      <c r="W1046" t="str">
        <f t="shared" si="702"/>
        <v/>
      </c>
      <c r="X1046" t="str">
        <f t="shared" si="703"/>
        <v/>
      </c>
      <c r="Y1046" t="str">
        <f t="shared" si="704"/>
        <v/>
      </c>
      <c r="Z1046" t="str">
        <f t="shared" si="705"/>
        <v/>
      </c>
      <c r="AA1046" t="str">
        <f t="shared" si="706"/>
        <v/>
      </c>
      <c r="AB1046" t="str">
        <f t="shared" si="707"/>
        <v/>
      </c>
      <c r="AC1046" t="str">
        <f t="shared" si="708"/>
        <v/>
      </c>
      <c r="AD1046" t="str">
        <f t="shared" si="709"/>
        <v/>
      </c>
      <c r="AE1046" t="str">
        <f t="shared" si="710"/>
        <v/>
      </c>
      <c r="AF1046" t="str">
        <f t="shared" si="711"/>
        <v/>
      </c>
      <c r="AG1046" t="str">
        <f t="shared" si="712"/>
        <v/>
      </c>
      <c r="AH1046" t="str">
        <f t="shared" si="713"/>
        <v/>
      </c>
      <c r="AI1046" t="str">
        <f t="shared" si="714"/>
        <v/>
      </c>
      <c r="AJ1046" t="str">
        <f t="shared" si="715"/>
        <v/>
      </c>
      <c r="AK1046" t="str">
        <f t="shared" si="716"/>
        <v/>
      </c>
      <c r="AL1046" t="str">
        <f t="shared" si="717"/>
        <v/>
      </c>
      <c r="AM1046" t="str">
        <f t="shared" si="718"/>
        <v/>
      </c>
      <c r="AN1046" t="str">
        <f t="shared" si="719"/>
        <v/>
      </c>
      <c r="AO1046" t="str">
        <f t="shared" si="720"/>
        <v/>
      </c>
      <c r="AP1046" t="str">
        <f t="shared" si="721"/>
        <v/>
      </c>
      <c r="AQ1046" t="str">
        <f t="shared" si="722"/>
        <v/>
      </c>
      <c r="AR1046" t="str">
        <f t="shared" si="723"/>
        <v/>
      </c>
      <c r="AS1046" t="str">
        <f t="shared" si="724"/>
        <v/>
      </c>
      <c r="AT1046" t="str">
        <f t="shared" si="725"/>
        <v/>
      </c>
      <c r="AU1046" t="str">
        <f t="shared" si="726"/>
        <v/>
      </c>
      <c r="AV1046" t="str">
        <f t="shared" si="727"/>
        <v/>
      </c>
      <c r="AW1046" t="str">
        <f t="shared" si="728"/>
        <v/>
      </c>
      <c r="AX1046" t="str">
        <f t="shared" si="729"/>
        <v/>
      </c>
      <c r="AY1046" t="str">
        <f t="shared" si="730"/>
        <v/>
      </c>
      <c r="AZ1046" t="str">
        <f>IF(OR($A1046="",$A1046&lt;&gt;Ficha!$C$4),"",COUNTIF($A$2:$A1046,Ficha!$C$4))</f>
        <v/>
      </c>
    </row>
    <row r="1047" spans="1:52">
      <c r="A1047" s="7" t="str">
        <f>IF(INDEX(Banco!$A:$A,ROW())="","",INDEX(Banco!$A:$A,ROW()))</f>
        <v/>
      </c>
      <c r="B1047" s="7" t="str">
        <f>IF(INDEX(Banco!$B:$B,ROW())="","",INDEX(Banco!$B:$B,ROW()))</f>
        <v/>
      </c>
      <c r="C1047" s="7" t="str">
        <f>IF(INDEX(Banco!$C:$C,ROW())="","",INDEX(Banco!$C:$C,ROW()))</f>
        <v/>
      </c>
      <c r="D1047" s="8" t="str">
        <f>IF(INDEX(Banco!$D:$D,ROW())="","",INDEX(Banco!$D:$D,ROW()))</f>
        <v/>
      </c>
      <c r="E1047" s="8" t="str">
        <f>IF(INDEX(Banco!$E:$E,ROW())="","",INDEX(Banco!$E:$E,ROW()))</f>
        <v/>
      </c>
      <c r="F1047" s="9" t="str">
        <f>IF(INDEX(Banco!$F:$F,ROW())="","",INDEX(Banco!$F:$F,ROW()))</f>
        <v/>
      </c>
      <c r="G1047" s="9" t="str">
        <f>IF(INDEX(Banco!$G:$G,ROW())="","",INDEX(Banco!$G:$G,ROW()))</f>
        <v/>
      </c>
      <c r="H1047" s="7" t="str">
        <f>IF(INDEX(Banco!$H:$H,ROW())="","",INDEX(Banco!$H:$H,ROW()))</f>
        <v/>
      </c>
      <c r="I1047" t="str">
        <f t="shared" si="688"/>
        <v/>
      </c>
      <c r="J1047" s="10" t="str">
        <f t="shared" si="689"/>
        <v/>
      </c>
      <c r="K1047" s="11" t="str">
        <f t="shared" si="690"/>
        <v>—</v>
      </c>
      <c r="L1047" t="str">
        <f t="shared" si="691"/>
        <v/>
      </c>
      <c r="M1047" s="11" t="str">
        <f t="shared" si="692"/>
        <v>—</v>
      </c>
      <c r="N1047" t="str">
        <f t="shared" si="693"/>
        <v/>
      </c>
      <c r="O1047" s="11" t="str">
        <f t="shared" si="694"/>
        <v>—</v>
      </c>
      <c r="P1047" t="str">
        <f t="shared" si="695"/>
        <v/>
      </c>
      <c r="Q1047" s="11" t="str">
        <f t="shared" si="696"/>
        <v>—</v>
      </c>
      <c r="R1047" t="str">
        <f t="shared" si="697"/>
        <v/>
      </c>
      <c r="S1047" t="str">
        <f t="shared" si="698"/>
        <v/>
      </c>
      <c r="T1047" t="str">
        <f t="shared" si="699"/>
        <v/>
      </c>
      <c r="U1047" t="str">
        <f t="shared" si="700"/>
        <v/>
      </c>
      <c r="V1047" t="str">
        <f t="shared" si="701"/>
        <v/>
      </c>
      <c r="W1047" t="str">
        <f t="shared" si="702"/>
        <v/>
      </c>
      <c r="X1047" t="str">
        <f t="shared" si="703"/>
        <v/>
      </c>
      <c r="Y1047" t="str">
        <f t="shared" si="704"/>
        <v/>
      </c>
      <c r="Z1047" t="str">
        <f t="shared" si="705"/>
        <v/>
      </c>
      <c r="AA1047" t="str">
        <f t="shared" si="706"/>
        <v/>
      </c>
      <c r="AB1047" t="str">
        <f t="shared" si="707"/>
        <v/>
      </c>
      <c r="AC1047" t="str">
        <f t="shared" si="708"/>
        <v/>
      </c>
      <c r="AD1047" t="str">
        <f t="shared" si="709"/>
        <v/>
      </c>
      <c r="AE1047" t="str">
        <f t="shared" si="710"/>
        <v/>
      </c>
      <c r="AF1047" t="str">
        <f t="shared" si="711"/>
        <v/>
      </c>
      <c r="AG1047" t="str">
        <f t="shared" si="712"/>
        <v/>
      </c>
      <c r="AH1047" t="str">
        <f t="shared" si="713"/>
        <v/>
      </c>
      <c r="AI1047" t="str">
        <f t="shared" si="714"/>
        <v/>
      </c>
      <c r="AJ1047" t="str">
        <f t="shared" si="715"/>
        <v/>
      </c>
      <c r="AK1047" t="str">
        <f t="shared" si="716"/>
        <v/>
      </c>
      <c r="AL1047" t="str">
        <f t="shared" si="717"/>
        <v/>
      </c>
      <c r="AM1047" t="str">
        <f t="shared" si="718"/>
        <v/>
      </c>
      <c r="AN1047" t="str">
        <f t="shared" si="719"/>
        <v/>
      </c>
      <c r="AO1047" t="str">
        <f t="shared" si="720"/>
        <v/>
      </c>
      <c r="AP1047" t="str">
        <f t="shared" si="721"/>
        <v/>
      </c>
      <c r="AQ1047" t="str">
        <f t="shared" si="722"/>
        <v/>
      </c>
      <c r="AR1047" t="str">
        <f t="shared" si="723"/>
        <v/>
      </c>
      <c r="AS1047" t="str">
        <f t="shared" si="724"/>
        <v/>
      </c>
      <c r="AT1047" t="str">
        <f t="shared" si="725"/>
        <v/>
      </c>
      <c r="AU1047" t="str">
        <f t="shared" si="726"/>
        <v/>
      </c>
      <c r="AV1047" t="str">
        <f t="shared" si="727"/>
        <v/>
      </c>
      <c r="AW1047" t="str">
        <f t="shared" si="728"/>
        <v/>
      </c>
      <c r="AX1047" t="str">
        <f t="shared" si="729"/>
        <v/>
      </c>
      <c r="AY1047" t="str">
        <f t="shared" si="730"/>
        <v/>
      </c>
      <c r="AZ1047" t="str">
        <f>IF(OR($A1047="",$A1047&lt;&gt;Ficha!$C$4),"",COUNTIF($A$2:$A1047,Ficha!$C$4))</f>
        <v/>
      </c>
    </row>
    <row r="1048" spans="1:52">
      <c r="A1048" s="7" t="str">
        <f>IF(INDEX(Banco!$A:$A,ROW())="","",INDEX(Banco!$A:$A,ROW()))</f>
        <v/>
      </c>
      <c r="B1048" s="7" t="str">
        <f>IF(INDEX(Banco!$B:$B,ROW())="","",INDEX(Banco!$B:$B,ROW()))</f>
        <v/>
      </c>
      <c r="C1048" s="7" t="str">
        <f>IF(INDEX(Banco!$C:$C,ROW())="","",INDEX(Banco!$C:$C,ROW()))</f>
        <v/>
      </c>
      <c r="D1048" s="8" t="str">
        <f>IF(INDEX(Banco!$D:$D,ROW())="","",INDEX(Banco!$D:$D,ROW()))</f>
        <v/>
      </c>
      <c r="E1048" s="8" t="str">
        <f>IF(INDEX(Banco!$E:$E,ROW())="","",INDEX(Banco!$E:$E,ROW()))</f>
        <v/>
      </c>
      <c r="F1048" s="9" t="str">
        <f>IF(INDEX(Banco!$F:$F,ROW())="","",INDEX(Banco!$F:$F,ROW()))</f>
        <v/>
      </c>
      <c r="G1048" s="9" t="str">
        <f>IF(INDEX(Banco!$G:$G,ROW())="","",INDEX(Banco!$G:$G,ROW()))</f>
        <v/>
      </c>
      <c r="H1048" s="7" t="str">
        <f>IF(INDEX(Banco!$H:$H,ROW())="","",INDEX(Banco!$H:$H,ROW()))</f>
        <v/>
      </c>
      <c r="I1048" t="str">
        <f t="shared" si="688"/>
        <v/>
      </c>
      <c r="J1048" s="10" t="str">
        <f t="shared" si="689"/>
        <v/>
      </c>
      <c r="K1048" s="11" t="str">
        <f t="shared" si="690"/>
        <v>—</v>
      </c>
      <c r="L1048" t="str">
        <f t="shared" si="691"/>
        <v/>
      </c>
      <c r="M1048" s="11" t="str">
        <f t="shared" si="692"/>
        <v>—</v>
      </c>
      <c r="N1048" t="str">
        <f t="shared" si="693"/>
        <v/>
      </c>
      <c r="O1048" s="11" t="str">
        <f t="shared" si="694"/>
        <v>—</v>
      </c>
      <c r="P1048" t="str">
        <f t="shared" si="695"/>
        <v/>
      </c>
      <c r="Q1048" s="11" t="str">
        <f t="shared" si="696"/>
        <v>—</v>
      </c>
      <c r="R1048" t="str">
        <f t="shared" si="697"/>
        <v/>
      </c>
      <c r="S1048" t="str">
        <f t="shared" si="698"/>
        <v/>
      </c>
      <c r="T1048" t="str">
        <f t="shared" si="699"/>
        <v/>
      </c>
      <c r="U1048" t="str">
        <f t="shared" si="700"/>
        <v/>
      </c>
      <c r="V1048" t="str">
        <f t="shared" si="701"/>
        <v/>
      </c>
      <c r="W1048" t="str">
        <f t="shared" si="702"/>
        <v/>
      </c>
      <c r="X1048" t="str">
        <f t="shared" si="703"/>
        <v/>
      </c>
      <c r="Y1048" t="str">
        <f t="shared" si="704"/>
        <v/>
      </c>
      <c r="Z1048" t="str">
        <f t="shared" si="705"/>
        <v/>
      </c>
      <c r="AA1048" t="str">
        <f t="shared" si="706"/>
        <v/>
      </c>
      <c r="AB1048" t="str">
        <f t="shared" si="707"/>
        <v/>
      </c>
      <c r="AC1048" t="str">
        <f t="shared" si="708"/>
        <v/>
      </c>
      <c r="AD1048" t="str">
        <f t="shared" si="709"/>
        <v/>
      </c>
      <c r="AE1048" t="str">
        <f t="shared" si="710"/>
        <v/>
      </c>
      <c r="AF1048" t="str">
        <f t="shared" si="711"/>
        <v/>
      </c>
      <c r="AG1048" t="str">
        <f t="shared" si="712"/>
        <v/>
      </c>
      <c r="AH1048" t="str">
        <f t="shared" si="713"/>
        <v/>
      </c>
      <c r="AI1048" t="str">
        <f t="shared" si="714"/>
        <v/>
      </c>
      <c r="AJ1048" t="str">
        <f t="shared" si="715"/>
        <v/>
      </c>
      <c r="AK1048" t="str">
        <f t="shared" si="716"/>
        <v/>
      </c>
      <c r="AL1048" t="str">
        <f t="shared" si="717"/>
        <v/>
      </c>
      <c r="AM1048" t="str">
        <f t="shared" si="718"/>
        <v/>
      </c>
      <c r="AN1048" t="str">
        <f t="shared" si="719"/>
        <v/>
      </c>
      <c r="AO1048" t="str">
        <f t="shared" si="720"/>
        <v/>
      </c>
      <c r="AP1048" t="str">
        <f t="shared" si="721"/>
        <v/>
      </c>
      <c r="AQ1048" t="str">
        <f t="shared" si="722"/>
        <v/>
      </c>
      <c r="AR1048" t="str">
        <f t="shared" si="723"/>
        <v/>
      </c>
      <c r="AS1048" t="str">
        <f t="shared" si="724"/>
        <v/>
      </c>
      <c r="AT1048" t="str">
        <f t="shared" si="725"/>
        <v/>
      </c>
      <c r="AU1048" t="str">
        <f t="shared" si="726"/>
        <v/>
      </c>
      <c r="AV1048" t="str">
        <f t="shared" si="727"/>
        <v/>
      </c>
      <c r="AW1048" t="str">
        <f t="shared" si="728"/>
        <v/>
      </c>
      <c r="AX1048" t="str">
        <f t="shared" si="729"/>
        <v/>
      </c>
      <c r="AY1048" t="str">
        <f t="shared" si="730"/>
        <v/>
      </c>
      <c r="AZ1048" t="str">
        <f>IF(OR($A1048="",$A1048&lt;&gt;Ficha!$C$4),"",COUNTIF($A$2:$A1048,Ficha!$C$4))</f>
        <v/>
      </c>
    </row>
    <row r="1049" spans="1:52">
      <c r="A1049" s="7" t="str">
        <f>IF(INDEX(Banco!$A:$A,ROW())="","",INDEX(Banco!$A:$A,ROW()))</f>
        <v/>
      </c>
      <c r="B1049" s="7" t="str">
        <f>IF(INDEX(Banco!$B:$B,ROW())="","",INDEX(Banco!$B:$B,ROW()))</f>
        <v/>
      </c>
      <c r="C1049" s="7" t="str">
        <f>IF(INDEX(Banco!$C:$C,ROW())="","",INDEX(Banco!$C:$C,ROW()))</f>
        <v/>
      </c>
      <c r="D1049" s="8" t="str">
        <f>IF(INDEX(Banco!$D:$D,ROW())="","",INDEX(Banco!$D:$D,ROW()))</f>
        <v/>
      </c>
      <c r="E1049" s="8" t="str">
        <f>IF(INDEX(Banco!$E:$E,ROW())="","",INDEX(Banco!$E:$E,ROW()))</f>
        <v/>
      </c>
      <c r="F1049" s="9" t="str">
        <f>IF(INDEX(Banco!$F:$F,ROW())="","",INDEX(Banco!$F:$F,ROW()))</f>
        <v/>
      </c>
      <c r="G1049" s="9" t="str">
        <f>IF(INDEX(Banco!$G:$G,ROW())="","",INDEX(Banco!$G:$G,ROW()))</f>
        <v/>
      </c>
      <c r="H1049" s="7" t="str">
        <f>IF(INDEX(Banco!$H:$H,ROW())="","",INDEX(Banco!$H:$H,ROW()))</f>
        <v/>
      </c>
      <c r="I1049" t="str">
        <f t="shared" si="688"/>
        <v/>
      </c>
      <c r="J1049" s="10" t="str">
        <f t="shared" si="689"/>
        <v/>
      </c>
      <c r="K1049" s="11" t="str">
        <f t="shared" si="690"/>
        <v>—</v>
      </c>
      <c r="L1049" t="str">
        <f t="shared" si="691"/>
        <v/>
      </c>
      <c r="M1049" s="11" t="str">
        <f t="shared" si="692"/>
        <v>—</v>
      </c>
      <c r="N1049" t="str">
        <f t="shared" si="693"/>
        <v/>
      </c>
      <c r="O1049" s="11" t="str">
        <f t="shared" si="694"/>
        <v>—</v>
      </c>
      <c r="P1049" t="str">
        <f t="shared" si="695"/>
        <v/>
      </c>
      <c r="Q1049" s="11" t="str">
        <f t="shared" si="696"/>
        <v>—</v>
      </c>
      <c r="R1049" t="str">
        <f t="shared" si="697"/>
        <v/>
      </c>
      <c r="S1049" t="str">
        <f t="shared" si="698"/>
        <v/>
      </c>
      <c r="T1049" t="str">
        <f t="shared" si="699"/>
        <v/>
      </c>
      <c r="U1049" t="str">
        <f t="shared" si="700"/>
        <v/>
      </c>
      <c r="V1049" t="str">
        <f t="shared" si="701"/>
        <v/>
      </c>
      <c r="W1049" t="str">
        <f t="shared" si="702"/>
        <v/>
      </c>
      <c r="X1049" t="str">
        <f t="shared" si="703"/>
        <v/>
      </c>
      <c r="Y1049" t="str">
        <f t="shared" si="704"/>
        <v/>
      </c>
      <c r="Z1049" t="str">
        <f t="shared" si="705"/>
        <v/>
      </c>
      <c r="AA1049" t="str">
        <f t="shared" si="706"/>
        <v/>
      </c>
      <c r="AB1049" t="str">
        <f t="shared" si="707"/>
        <v/>
      </c>
      <c r="AC1049" t="str">
        <f t="shared" si="708"/>
        <v/>
      </c>
      <c r="AD1049" t="str">
        <f t="shared" si="709"/>
        <v/>
      </c>
      <c r="AE1049" t="str">
        <f t="shared" si="710"/>
        <v/>
      </c>
      <c r="AF1049" t="str">
        <f t="shared" si="711"/>
        <v/>
      </c>
      <c r="AG1049" t="str">
        <f t="shared" si="712"/>
        <v/>
      </c>
      <c r="AH1049" t="str">
        <f t="shared" si="713"/>
        <v/>
      </c>
      <c r="AI1049" t="str">
        <f t="shared" si="714"/>
        <v/>
      </c>
      <c r="AJ1049" t="str">
        <f t="shared" si="715"/>
        <v/>
      </c>
      <c r="AK1049" t="str">
        <f t="shared" si="716"/>
        <v/>
      </c>
      <c r="AL1049" t="str">
        <f t="shared" si="717"/>
        <v/>
      </c>
      <c r="AM1049" t="str">
        <f t="shared" si="718"/>
        <v/>
      </c>
      <c r="AN1049" t="str">
        <f t="shared" si="719"/>
        <v/>
      </c>
      <c r="AO1049" t="str">
        <f t="shared" si="720"/>
        <v/>
      </c>
      <c r="AP1049" t="str">
        <f t="shared" si="721"/>
        <v/>
      </c>
      <c r="AQ1049" t="str">
        <f t="shared" si="722"/>
        <v/>
      </c>
      <c r="AR1049" t="str">
        <f t="shared" si="723"/>
        <v/>
      </c>
      <c r="AS1049" t="str">
        <f t="shared" si="724"/>
        <v/>
      </c>
      <c r="AT1049" t="str">
        <f t="shared" si="725"/>
        <v/>
      </c>
      <c r="AU1049" t="str">
        <f t="shared" si="726"/>
        <v/>
      </c>
      <c r="AV1049" t="str">
        <f t="shared" si="727"/>
        <v/>
      </c>
      <c r="AW1049" t="str">
        <f t="shared" si="728"/>
        <v/>
      </c>
      <c r="AX1049" t="str">
        <f t="shared" si="729"/>
        <v/>
      </c>
      <c r="AY1049" t="str">
        <f t="shared" si="730"/>
        <v/>
      </c>
      <c r="AZ1049" t="str">
        <f>IF(OR($A1049="",$A1049&lt;&gt;Ficha!$C$4),"",COUNTIF($A$2:$A1049,Ficha!$C$4))</f>
        <v/>
      </c>
    </row>
    <row r="1050" spans="1:52">
      <c r="A1050" s="7" t="str">
        <f>IF(INDEX(Banco!$A:$A,ROW())="","",INDEX(Banco!$A:$A,ROW()))</f>
        <v/>
      </c>
      <c r="B1050" s="7" t="str">
        <f>IF(INDEX(Banco!$B:$B,ROW())="","",INDEX(Banco!$B:$B,ROW()))</f>
        <v/>
      </c>
      <c r="C1050" s="7" t="str">
        <f>IF(INDEX(Banco!$C:$C,ROW())="","",INDEX(Banco!$C:$C,ROW()))</f>
        <v/>
      </c>
      <c r="D1050" s="8" t="str">
        <f>IF(INDEX(Banco!$D:$D,ROW())="","",INDEX(Banco!$D:$D,ROW()))</f>
        <v/>
      </c>
      <c r="E1050" s="8" t="str">
        <f>IF(INDEX(Banco!$E:$E,ROW())="","",INDEX(Banco!$E:$E,ROW()))</f>
        <v/>
      </c>
      <c r="F1050" s="9" t="str">
        <f>IF(INDEX(Banco!$F:$F,ROW())="","",INDEX(Banco!$F:$F,ROW()))</f>
        <v/>
      </c>
      <c r="G1050" s="9" t="str">
        <f>IF(INDEX(Banco!$G:$G,ROW())="","",INDEX(Banco!$G:$G,ROW()))</f>
        <v/>
      </c>
      <c r="H1050" s="7" t="str">
        <f>IF(INDEX(Banco!$H:$H,ROW())="","",INDEX(Banco!$H:$H,ROW()))</f>
        <v/>
      </c>
      <c r="I1050" t="str">
        <f t="shared" si="688"/>
        <v/>
      </c>
      <c r="J1050" s="10" t="str">
        <f t="shared" si="689"/>
        <v/>
      </c>
      <c r="K1050" s="11" t="str">
        <f t="shared" si="690"/>
        <v>—</v>
      </c>
      <c r="L1050" t="str">
        <f t="shared" si="691"/>
        <v/>
      </c>
      <c r="M1050" s="11" t="str">
        <f t="shared" si="692"/>
        <v>—</v>
      </c>
      <c r="N1050" t="str">
        <f t="shared" si="693"/>
        <v/>
      </c>
      <c r="O1050" s="11" t="str">
        <f t="shared" si="694"/>
        <v>—</v>
      </c>
      <c r="P1050" t="str">
        <f t="shared" si="695"/>
        <v/>
      </c>
      <c r="Q1050" s="11" t="str">
        <f t="shared" si="696"/>
        <v>—</v>
      </c>
      <c r="R1050" t="str">
        <f t="shared" si="697"/>
        <v/>
      </c>
      <c r="S1050" t="str">
        <f t="shared" si="698"/>
        <v/>
      </c>
      <c r="T1050" t="str">
        <f t="shared" si="699"/>
        <v/>
      </c>
      <c r="U1050" t="str">
        <f t="shared" si="700"/>
        <v/>
      </c>
      <c r="V1050" t="str">
        <f t="shared" si="701"/>
        <v/>
      </c>
      <c r="W1050" t="str">
        <f t="shared" si="702"/>
        <v/>
      </c>
      <c r="X1050" t="str">
        <f t="shared" si="703"/>
        <v/>
      </c>
      <c r="Y1050" t="str">
        <f t="shared" si="704"/>
        <v/>
      </c>
      <c r="Z1050" t="str">
        <f t="shared" si="705"/>
        <v/>
      </c>
      <c r="AA1050" t="str">
        <f t="shared" si="706"/>
        <v/>
      </c>
      <c r="AB1050" t="str">
        <f t="shared" si="707"/>
        <v/>
      </c>
      <c r="AC1050" t="str">
        <f t="shared" si="708"/>
        <v/>
      </c>
      <c r="AD1050" t="str">
        <f t="shared" si="709"/>
        <v/>
      </c>
      <c r="AE1050" t="str">
        <f t="shared" si="710"/>
        <v/>
      </c>
      <c r="AF1050" t="str">
        <f t="shared" si="711"/>
        <v/>
      </c>
      <c r="AG1050" t="str">
        <f t="shared" si="712"/>
        <v/>
      </c>
      <c r="AH1050" t="str">
        <f t="shared" si="713"/>
        <v/>
      </c>
      <c r="AI1050" t="str">
        <f t="shared" si="714"/>
        <v/>
      </c>
      <c r="AJ1050" t="str">
        <f t="shared" si="715"/>
        <v/>
      </c>
      <c r="AK1050" t="str">
        <f t="shared" si="716"/>
        <v/>
      </c>
      <c r="AL1050" t="str">
        <f t="shared" si="717"/>
        <v/>
      </c>
      <c r="AM1050" t="str">
        <f t="shared" si="718"/>
        <v/>
      </c>
      <c r="AN1050" t="str">
        <f t="shared" si="719"/>
        <v/>
      </c>
      <c r="AO1050" t="str">
        <f t="shared" si="720"/>
        <v/>
      </c>
      <c r="AP1050" t="str">
        <f t="shared" si="721"/>
        <v/>
      </c>
      <c r="AQ1050" t="str">
        <f t="shared" si="722"/>
        <v/>
      </c>
      <c r="AR1050" t="str">
        <f t="shared" si="723"/>
        <v/>
      </c>
      <c r="AS1050" t="str">
        <f t="shared" si="724"/>
        <v/>
      </c>
      <c r="AT1050" t="str">
        <f t="shared" si="725"/>
        <v/>
      </c>
      <c r="AU1050" t="str">
        <f t="shared" si="726"/>
        <v/>
      </c>
      <c r="AV1050" t="str">
        <f t="shared" si="727"/>
        <v/>
      </c>
      <c r="AW1050" t="str">
        <f t="shared" si="728"/>
        <v/>
      </c>
      <c r="AX1050" t="str">
        <f t="shared" si="729"/>
        <v/>
      </c>
      <c r="AY1050" t="str">
        <f t="shared" si="730"/>
        <v/>
      </c>
      <c r="AZ1050" t="str">
        <f>IF(OR($A1050="",$A1050&lt;&gt;Ficha!$C$4),"",COUNTIF($A$2:$A1050,Ficha!$C$4))</f>
        <v/>
      </c>
    </row>
    <row r="1051" spans="1:52">
      <c r="A1051" s="7" t="str">
        <f>IF(INDEX(Banco!$A:$A,ROW())="","",INDEX(Banco!$A:$A,ROW()))</f>
        <v/>
      </c>
      <c r="B1051" s="7" t="str">
        <f>IF(INDEX(Banco!$B:$B,ROW())="","",INDEX(Banco!$B:$B,ROW()))</f>
        <v/>
      </c>
      <c r="C1051" s="7" t="str">
        <f>IF(INDEX(Banco!$C:$C,ROW())="","",INDEX(Banco!$C:$C,ROW()))</f>
        <v/>
      </c>
      <c r="D1051" s="8" t="str">
        <f>IF(INDEX(Banco!$D:$D,ROW())="","",INDEX(Banco!$D:$D,ROW()))</f>
        <v/>
      </c>
      <c r="E1051" s="8" t="str">
        <f>IF(INDEX(Banco!$E:$E,ROW())="","",INDEX(Banco!$E:$E,ROW()))</f>
        <v/>
      </c>
      <c r="F1051" s="9" t="str">
        <f>IF(INDEX(Banco!$F:$F,ROW())="","",INDEX(Banco!$F:$F,ROW()))</f>
        <v/>
      </c>
      <c r="G1051" s="9" t="str">
        <f>IF(INDEX(Banco!$G:$G,ROW())="","",INDEX(Banco!$G:$G,ROW()))</f>
        <v/>
      </c>
      <c r="H1051" s="7" t="str">
        <f>IF(INDEX(Banco!$H:$H,ROW())="","",INDEX(Banco!$H:$H,ROW()))</f>
        <v/>
      </c>
      <c r="I1051" t="str">
        <f t="shared" si="688"/>
        <v/>
      </c>
      <c r="J1051" s="10" t="str">
        <f t="shared" si="689"/>
        <v/>
      </c>
      <c r="K1051" s="11" t="str">
        <f t="shared" si="690"/>
        <v>—</v>
      </c>
      <c r="L1051" t="str">
        <f t="shared" si="691"/>
        <v/>
      </c>
      <c r="M1051" s="11" t="str">
        <f t="shared" si="692"/>
        <v>—</v>
      </c>
      <c r="N1051" t="str">
        <f t="shared" si="693"/>
        <v/>
      </c>
      <c r="O1051" s="11" t="str">
        <f t="shared" si="694"/>
        <v>—</v>
      </c>
      <c r="P1051" t="str">
        <f t="shared" si="695"/>
        <v/>
      </c>
      <c r="Q1051" s="11" t="str">
        <f t="shared" si="696"/>
        <v>—</v>
      </c>
      <c r="R1051" t="str">
        <f t="shared" si="697"/>
        <v/>
      </c>
      <c r="S1051" t="str">
        <f t="shared" si="698"/>
        <v/>
      </c>
      <c r="T1051" t="str">
        <f t="shared" si="699"/>
        <v/>
      </c>
      <c r="U1051" t="str">
        <f t="shared" si="700"/>
        <v/>
      </c>
      <c r="V1051" t="str">
        <f t="shared" si="701"/>
        <v/>
      </c>
      <c r="W1051" t="str">
        <f t="shared" si="702"/>
        <v/>
      </c>
      <c r="X1051" t="str">
        <f t="shared" si="703"/>
        <v/>
      </c>
      <c r="Y1051" t="str">
        <f t="shared" si="704"/>
        <v/>
      </c>
      <c r="Z1051" t="str">
        <f t="shared" si="705"/>
        <v/>
      </c>
      <c r="AA1051" t="str">
        <f t="shared" si="706"/>
        <v/>
      </c>
      <c r="AB1051" t="str">
        <f t="shared" si="707"/>
        <v/>
      </c>
      <c r="AC1051" t="str">
        <f t="shared" si="708"/>
        <v/>
      </c>
      <c r="AD1051" t="str">
        <f t="shared" si="709"/>
        <v/>
      </c>
      <c r="AE1051" t="str">
        <f t="shared" si="710"/>
        <v/>
      </c>
      <c r="AF1051" t="str">
        <f t="shared" si="711"/>
        <v/>
      </c>
      <c r="AG1051" t="str">
        <f t="shared" si="712"/>
        <v/>
      </c>
      <c r="AH1051" t="str">
        <f t="shared" si="713"/>
        <v/>
      </c>
      <c r="AI1051" t="str">
        <f t="shared" si="714"/>
        <v/>
      </c>
      <c r="AJ1051" t="str">
        <f t="shared" si="715"/>
        <v/>
      </c>
      <c r="AK1051" t="str">
        <f t="shared" si="716"/>
        <v/>
      </c>
      <c r="AL1051" t="str">
        <f t="shared" si="717"/>
        <v/>
      </c>
      <c r="AM1051" t="str">
        <f t="shared" si="718"/>
        <v/>
      </c>
      <c r="AN1051" t="str">
        <f t="shared" si="719"/>
        <v/>
      </c>
      <c r="AO1051" t="str">
        <f t="shared" si="720"/>
        <v/>
      </c>
      <c r="AP1051" t="str">
        <f t="shared" si="721"/>
        <v/>
      </c>
      <c r="AQ1051" t="str">
        <f t="shared" si="722"/>
        <v/>
      </c>
      <c r="AR1051" t="str">
        <f t="shared" si="723"/>
        <v/>
      </c>
      <c r="AS1051" t="str">
        <f t="shared" si="724"/>
        <v/>
      </c>
      <c r="AT1051" t="str">
        <f t="shared" si="725"/>
        <v/>
      </c>
      <c r="AU1051" t="str">
        <f t="shared" si="726"/>
        <v/>
      </c>
      <c r="AV1051" t="str">
        <f t="shared" si="727"/>
        <v/>
      </c>
      <c r="AW1051" t="str">
        <f t="shared" si="728"/>
        <v/>
      </c>
      <c r="AX1051" t="str">
        <f t="shared" si="729"/>
        <v/>
      </c>
      <c r="AY1051" t="str">
        <f t="shared" si="730"/>
        <v/>
      </c>
      <c r="AZ1051" t="str">
        <f>IF(OR($A1051="",$A1051&lt;&gt;Ficha!$C$4),"",COUNTIF($A$2:$A1051,Ficha!$C$4))</f>
        <v/>
      </c>
    </row>
    <row r="1052" spans="1:52">
      <c r="A1052" s="7" t="str">
        <f>IF(INDEX(Banco!$A:$A,ROW())="","",INDEX(Banco!$A:$A,ROW()))</f>
        <v/>
      </c>
      <c r="B1052" s="7" t="str">
        <f>IF(INDEX(Banco!$B:$B,ROW())="","",INDEX(Banco!$B:$B,ROW()))</f>
        <v/>
      </c>
      <c r="C1052" s="7" t="str">
        <f>IF(INDEX(Banco!$C:$C,ROW())="","",INDEX(Banco!$C:$C,ROW()))</f>
        <v/>
      </c>
      <c r="D1052" s="8" t="str">
        <f>IF(INDEX(Banco!$D:$D,ROW())="","",INDEX(Banco!$D:$D,ROW()))</f>
        <v/>
      </c>
      <c r="E1052" s="8" t="str">
        <f>IF(INDEX(Banco!$E:$E,ROW())="","",INDEX(Banco!$E:$E,ROW()))</f>
        <v/>
      </c>
      <c r="F1052" s="9" t="str">
        <f>IF(INDEX(Banco!$F:$F,ROW())="","",INDEX(Banco!$F:$F,ROW()))</f>
        <v/>
      </c>
      <c r="G1052" s="9" t="str">
        <f>IF(INDEX(Banco!$G:$G,ROW())="","",INDEX(Banco!$G:$G,ROW()))</f>
        <v/>
      </c>
      <c r="H1052" s="7" t="str">
        <f>IF(INDEX(Banco!$H:$H,ROW())="","",INDEX(Banco!$H:$H,ROW()))</f>
        <v/>
      </c>
      <c r="I1052" t="str">
        <f t="shared" si="688"/>
        <v/>
      </c>
      <c r="J1052" s="10" t="str">
        <f t="shared" si="689"/>
        <v/>
      </c>
      <c r="K1052" s="11" t="str">
        <f t="shared" si="690"/>
        <v>—</v>
      </c>
      <c r="L1052" t="str">
        <f t="shared" si="691"/>
        <v/>
      </c>
      <c r="M1052" s="11" t="str">
        <f t="shared" si="692"/>
        <v>—</v>
      </c>
      <c r="N1052" t="str">
        <f t="shared" si="693"/>
        <v/>
      </c>
      <c r="O1052" s="11" t="str">
        <f t="shared" si="694"/>
        <v>—</v>
      </c>
      <c r="P1052" t="str">
        <f t="shared" si="695"/>
        <v/>
      </c>
      <c r="Q1052" s="11" t="str">
        <f t="shared" si="696"/>
        <v>—</v>
      </c>
      <c r="R1052" t="str">
        <f t="shared" si="697"/>
        <v/>
      </c>
      <c r="S1052" t="str">
        <f t="shared" si="698"/>
        <v/>
      </c>
      <c r="T1052" t="str">
        <f t="shared" si="699"/>
        <v/>
      </c>
      <c r="U1052" t="str">
        <f t="shared" si="700"/>
        <v/>
      </c>
      <c r="V1052" t="str">
        <f t="shared" si="701"/>
        <v/>
      </c>
      <c r="W1052" t="str">
        <f t="shared" si="702"/>
        <v/>
      </c>
      <c r="X1052" t="str">
        <f t="shared" si="703"/>
        <v/>
      </c>
      <c r="Y1052" t="str">
        <f t="shared" si="704"/>
        <v/>
      </c>
      <c r="Z1052" t="str">
        <f t="shared" si="705"/>
        <v/>
      </c>
      <c r="AA1052" t="str">
        <f t="shared" si="706"/>
        <v/>
      </c>
      <c r="AB1052" t="str">
        <f t="shared" si="707"/>
        <v/>
      </c>
      <c r="AC1052" t="str">
        <f t="shared" si="708"/>
        <v/>
      </c>
      <c r="AD1052" t="str">
        <f t="shared" si="709"/>
        <v/>
      </c>
      <c r="AE1052" t="str">
        <f t="shared" si="710"/>
        <v/>
      </c>
      <c r="AF1052" t="str">
        <f t="shared" si="711"/>
        <v/>
      </c>
      <c r="AG1052" t="str">
        <f t="shared" si="712"/>
        <v/>
      </c>
      <c r="AH1052" t="str">
        <f t="shared" si="713"/>
        <v/>
      </c>
      <c r="AI1052" t="str">
        <f t="shared" si="714"/>
        <v/>
      </c>
      <c r="AJ1052" t="str">
        <f t="shared" si="715"/>
        <v/>
      </c>
      <c r="AK1052" t="str">
        <f t="shared" si="716"/>
        <v/>
      </c>
      <c r="AL1052" t="str">
        <f t="shared" si="717"/>
        <v/>
      </c>
      <c r="AM1052" t="str">
        <f t="shared" si="718"/>
        <v/>
      </c>
      <c r="AN1052" t="str">
        <f t="shared" si="719"/>
        <v/>
      </c>
      <c r="AO1052" t="str">
        <f t="shared" si="720"/>
        <v/>
      </c>
      <c r="AP1052" t="str">
        <f t="shared" si="721"/>
        <v/>
      </c>
      <c r="AQ1052" t="str">
        <f t="shared" si="722"/>
        <v/>
      </c>
      <c r="AR1052" t="str">
        <f t="shared" si="723"/>
        <v/>
      </c>
      <c r="AS1052" t="str">
        <f t="shared" si="724"/>
        <v/>
      </c>
      <c r="AT1052" t="str">
        <f t="shared" si="725"/>
        <v/>
      </c>
      <c r="AU1052" t="str">
        <f t="shared" si="726"/>
        <v/>
      </c>
      <c r="AV1052" t="str">
        <f t="shared" si="727"/>
        <v/>
      </c>
      <c r="AW1052" t="str">
        <f t="shared" si="728"/>
        <v/>
      </c>
      <c r="AX1052" t="str">
        <f t="shared" si="729"/>
        <v/>
      </c>
      <c r="AY1052" t="str">
        <f t="shared" si="730"/>
        <v/>
      </c>
      <c r="AZ1052" t="str">
        <f>IF(OR($A1052="",$A1052&lt;&gt;Ficha!$C$4),"",COUNTIF($A$2:$A1052,Ficha!$C$4))</f>
        <v/>
      </c>
    </row>
    <row r="1053" spans="1:52">
      <c r="A1053" s="7" t="str">
        <f>IF(INDEX(Banco!$A:$A,ROW())="","",INDEX(Banco!$A:$A,ROW()))</f>
        <v/>
      </c>
      <c r="B1053" s="7" t="str">
        <f>IF(INDEX(Banco!$B:$B,ROW())="","",INDEX(Banco!$B:$B,ROW()))</f>
        <v/>
      </c>
      <c r="C1053" s="7" t="str">
        <f>IF(INDEX(Banco!$C:$C,ROW())="","",INDEX(Banco!$C:$C,ROW()))</f>
        <v/>
      </c>
      <c r="D1053" s="8" t="str">
        <f>IF(INDEX(Banco!$D:$D,ROW())="","",INDEX(Banco!$D:$D,ROW()))</f>
        <v/>
      </c>
      <c r="E1053" s="8" t="str">
        <f>IF(INDEX(Banco!$E:$E,ROW())="","",INDEX(Banco!$E:$E,ROW()))</f>
        <v/>
      </c>
      <c r="F1053" s="9" t="str">
        <f>IF(INDEX(Banco!$F:$F,ROW())="","",INDEX(Banco!$F:$F,ROW()))</f>
        <v/>
      </c>
      <c r="G1053" s="9" t="str">
        <f>IF(INDEX(Banco!$G:$G,ROW())="","",INDEX(Banco!$G:$G,ROW()))</f>
        <v/>
      </c>
      <c r="H1053" s="7" t="str">
        <f>IF(INDEX(Banco!$H:$H,ROW())="","",INDEX(Banco!$H:$H,ROW()))</f>
        <v/>
      </c>
      <c r="I1053" t="str">
        <f t="shared" si="688"/>
        <v/>
      </c>
      <c r="J1053" s="10" t="str">
        <f t="shared" si="689"/>
        <v/>
      </c>
      <c r="K1053" s="11" t="str">
        <f t="shared" si="690"/>
        <v>—</v>
      </c>
      <c r="L1053" t="str">
        <f t="shared" si="691"/>
        <v/>
      </c>
      <c r="M1053" s="11" t="str">
        <f t="shared" si="692"/>
        <v>—</v>
      </c>
      <c r="N1053" t="str">
        <f t="shared" si="693"/>
        <v/>
      </c>
      <c r="O1053" s="11" t="str">
        <f t="shared" si="694"/>
        <v>—</v>
      </c>
      <c r="P1053" t="str">
        <f t="shared" si="695"/>
        <v/>
      </c>
      <c r="Q1053" s="11" t="str">
        <f t="shared" si="696"/>
        <v>—</v>
      </c>
      <c r="R1053" t="str">
        <f t="shared" si="697"/>
        <v/>
      </c>
      <c r="S1053" t="str">
        <f t="shared" si="698"/>
        <v/>
      </c>
      <c r="T1053" t="str">
        <f t="shared" si="699"/>
        <v/>
      </c>
      <c r="U1053" t="str">
        <f t="shared" si="700"/>
        <v/>
      </c>
      <c r="V1053" t="str">
        <f t="shared" si="701"/>
        <v/>
      </c>
      <c r="W1053" t="str">
        <f t="shared" si="702"/>
        <v/>
      </c>
      <c r="X1053" t="str">
        <f t="shared" si="703"/>
        <v/>
      </c>
      <c r="Y1053" t="str">
        <f t="shared" si="704"/>
        <v/>
      </c>
      <c r="Z1053" t="str">
        <f t="shared" si="705"/>
        <v/>
      </c>
      <c r="AA1053" t="str">
        <f t="shared" si="706"/>
        <v/>
      </c>
      <c r="AB1053" t="str">
        <f t="shared" si="707"/>
        <v/>
      </c>
      <c r="AC1053" t="str">
        <f t="shared" si="708"/>
        <v/>
      </c>
      <c r="AD1053" t="str">
        <f t="shared" si="709"/>
        <v/>
      </c>
      <c r="AE1053" t="str">
        <f t="shared" si="710"/>
        <v/>
      </c>
      <c r="AF1053" t="str">
        <f t="shared" si="711"/>
        <v/>
      </c>
      <c r="AG1053" t="str">
        <f t="shared" si="712"/>
        <v/>
      </c>
      <c r="AH1053" t="str">
        <f t="shared" si="713"/>
        <v/>
      </c>
      <c r="AI1053" t="str">
        <f t="shared" si="714"/>
        <v/>
      </c>
      <c r="AJ1053" t="str">
        <f t="shared" si="715"/>
        <v/>
      </c>
      <c r="AK1053" t="str">
        <f t="shared" si="716"/>
        <v/>
      </c>
      <c r="AL1053" t="str">
        <f t="shared" si="717"/>
        <v/>
      </c>
      <c r="AM1053" t="str">
        <f t="shared" si="718"/>
        <v/>
      </c>
      <c r="AN1053" t="str">
        <f t="shared" si="719"/>
        <v/>
      </c>
      <c r="AO1053" t="str">
        <f t="shared" si="720"/>
        <v/>
      </c>
      <c r="AP1053" t="str">
        <f t="shared" si="721"/>
        <v/>
      </c>
      <c r="AQ1053" t="str">
        <f t="shared" si="722"/>
        <v/>
      </c>
      <c r="AR1053" t="str">
        <f t="shared" si="723"/>
        <v/>
      </c>
      <c r="AS1053" t="str">
        <f t="shared" si="724"/>
        <v/>
      </c>
      <c r="AT1053" t="str">
        <f t="shared" si="725"/>
        <v/>
      </c>
      <c r="AU1053" t="str">
        <f t="shared" si="726"/>
        <v/>
      </c>
      <c r="AV1053" t="str">
        <f t="shared" si="727"/>
        <v/>
      </c>
      <c r="AW1053" t="str">
        <f t="shared" si="728"/>
        <v/>
      </c>
      <c r="AX1053" t="str">
        <f t="shared" si="729"/>
        <v/>
      </c>
      <c r="AY1053" t="str">
        <f t="shared" si="730"/>
        <v/>
      </c>
      <c r="AZ1053" t="str">
        <f>IF(OR($A1053="",$A1053&lt;&gt;Ficha!$C$4),"",COUNTIF($A$2:$A1053,Ficha!$C$4))</f>
        <v/>
      </c>
    </row>
    <row r="1054" spans="1:52">
      <c r="A1054" s="7" t="str">
        <f>IF(INDEX(Banco!$A:$A,ROW())="","",INDEX(Banco!$A:$A,ROW()))</f>
        <v/>
      </c>
      <c r="B1054" s="7" t="str">
        <f>IF(INDEX(Banco!$B:$B,ROW())="","",INDEX(Banco!$B:$B,ROW()))</f>
        <v/>
      </c>
      <c r="C1054" s="7" t="str">
        <f>IF(INDEX(Banco!$C:$C,ROW())="","",INDEX(Banco!$C:$C,ROW()))</f>
        <v/>
      </c>
      <c r="D1054" s="8" t="str">
        <f>IF(INDEX(Banco!$D:$D,ROW())="","",INDEX(Banco!$D:$D,ROW()))</f>
        <v/>
      </c>
      <c r="E1054" s="8" t="str">
        <f>IF(INDEX(Banco!$E:$E,ROW())="","",INDEX(Banco!$E:$E,ROW()))</f>
        <v/>
      </c>
      <c r="F1054" s="9" t="str">
        <f>IF(INDEX(Banco!$F:$F,ROW())="","",INDEX(Banco!$F:$F,ROW()))</f>
        <v/>
      </c>
      <c r="G1054" s="9" t="str">
        <f>IF(INDEX(Banco!$G:$G,ROW())="","",INDEX(Banco!$G:$G,ROW()))</f>
        <v/>
      </c>
      <c r="H1054" s="7" t="str">
        <f>IF(INDEX(Banco!$H:$H,ROW())="","",INDEX(Banco!$H:$H,ROW()))</f>
        <v/>
      </c>
      <c r="I1054" t="str">
        <f t="shared" si="688"/>
        <v/>
      </c>
      <c r="J1054" s="10" t="str">
        <f t="shared" si="689"/>
        <v/>
      </c>
      <c r="K1054" s="11" t="str">
        <f t="shared" si="690"/>
        <v>—</v>
      </c>
      <c r="L1054" t="str">
        <f t="shared" si="691"/>
        <v/>
      </c>
      <c r="M1054" s="11" t="str">
        <f t="shared" si="692"/>
        <v>—</v>
      </c>
      <c r="N1054" t="str">
        <f t="shared" si="693"/>
        <v/>
      </c>
      <c r="O1054" s="11" t="str">
        <f t="shared" si="694"/>
        <v>—</v>
      </c>
      <c r="P1054" t="str">
        <f t="shared" si="695"/>
        <v/>
      </c>
      <c r="Q1054" s="11" t="str">
        <f t="shared" si="696"/>
        <v>—</v>
      </c>
      <c r="R1054" t="str">
        <f t="shared" si="697"/>
        <v/>
      </c>
      <c r="S1054" t="str">
        <f t="shared" si="698"/>
        <v/>
      </c>
      <c r="T1054" t="str">
        <f t="shared" si="699"/>
        <v/>
      </c>
      <c r="U1054" t="str">
        <f t="shared" si="700"/>
        <v/>
      </c>
      <c r="V1054" t="str">
        <f t="shared" si="701"/>
        <v/>
      </c>
      <c r="W1054" t="str">
        <f t="shared" si="702"/>
        <v/>
      </c>
      <c r="X1054" t="str">
        <f t="shared" si="703"/>
        <v/>
      </c>
      <c r="Y1054" t="str">
        <f t="shared" si="704"/>
        <v/>
      </c>
      <c r="Z1054" t="str">
        <f t="shared" si="705"/>
        <v/>
      </c>
      <c r="AA1054" t="str">
        <f t="shared" si="706"/>
        <v/>
      </c>
      <c r="AB1054" t="str">
        <f t="shared" si="707"/>
        <v/>
      </c>
      <c r="AC1054" t="str">
        <f t="shared" si="708"/>
        <v/>
      </c>
      <c r="AD1054" t="str">
        <f t="shared" si="709"/>
        <v/>
      </c>
      <c r="AE1054" t="str">
        <f t="shared" si="710"/>
        <v/>
      </c>
      <c r="AF1054" t="str">
        <f t="shared" si="711"/>
        <v/>
      </c>
      <c r="AG1054" t="str">
        <f t="shared" si="712"/>
        <v/>
      </c>
      <c r="AH1054" t="str">
        <f t="shared" si="713"/>
        <v/>
      </c>
      <c r="AI1054" t="str">
        <f t="shared" si="714"/>
        <v/>
      </c>
      <c r="AJ1054" t="str">
        <f t="shared" si="715"/>
        <v/>
      </c>
      <c r="AK1054" t="str">
        <f t="shared" si="716"/>
        <v/>
      </c>
      <c r="AL1054" t="str">
        <f t="shared" si="717"/>
        <v/>
      </c>
      <c r="AM1054" t="str">
        <f t="shared" si="718"/>
        <v/>
      </c>
      <c r="AN1054" t="str">
        <f t="shared" si="719"/>
        <v/>
      </c>
      <c r="AO1054" t="str">
        <f t="shared" si="720"/>
        <v/>
      </c>
      <c r="AP1054" t="str">
        <f t="shared" si="721"/>
        <v/>
      </c>
      <c r="AQ1054" t="str">
        <f t="shared" si="722"/>
        <v/>
      </c>
      <c r="AR1054" t="str">
        <f t="shared" si="723"/>
        <v/>
      </c>
      <c r="AS1054" t="str">
        <f t="shared" si="724"/>
        <v/>
      </c>
      <c r="AT1054" t="str">
        <f t="shared" si="725"/>
        <v/>
      </c>
      <c r="AU1054" t="str">
        <f t="shared" si="726"/>
        <v/>
      </c>
      <c r="AV1054" t="str">
        <f t="shared" si="727"/>
        <v/>
      </c>
      <c r="AW1054" t="str">
        <f t="shared" si="728"/>
        <v/>
      </c>
      <c r="AX1054" t="str">
        <f t="shared" si="729"/>
        <v/>
      </c>
      <c r="AY1054" t="str">
        <f t="shared" si="730"/>
        <v/>
      </c>
      <c r="AZ1054" t="str">
        <f>IF(OR($A1054="",$A1054&lt;&gt;Ficha!$C$4),"",COUNTIF($A$2:$A1054,Ficha!$C$4))</f>
        <v/>
      </c>
    </row>
    <row r="1055" spans="1:52">
      <c r="A1055" s="7" t="str">
        <f>IF(INDEX(Banco!$A:$A,ROW())="","",INDEX(Banco!$A:$A,ROW()))</f>
        <v/>
      </c>
      <c r="B1055" s="7" t="str">
        <f>IF(INDEX(Banco!$B:$B,ROW())="","",INDEX(Banco!$B:$B,ROW()))</f>
        <v/>
      </c>
      <c r="C1055" s="7" t="str">
        <f>IF(INDEX(Banco!$C:$C,ROW())="","",INDEX(Banco!$C:$C,ROW()))</f>
        <v/>
      </c>
      <c r="D1055" s="8" t="str">
        <f>IF(INDEX(Banco!$D:$D,ROW())="","",INDEX(Banco!$D:$D,ROW()))</f>
        <v/>
      </c>
      <c r="E1055" s="8" t="str">
        <f>IF(INDEX(Banco!$E:$E,ROW())="","",INDEX(Banco!$E:$E,ROW()))</f>
        <v/>
      </c>
      <c r="F1055" s="9" t="str">
        <f>IF(INDEX(Banco!$F:$F,ROW())="","",INDEX(Banco!$F:$F,ROW()))</f>
        <v/>
      </c>
      <c r="G1055" s="9" t="str">
        <f>IF(INDEX(Banco!$G:$G,ROW())="","",INDEX(Banco!$G:$G,ROW()))</f>
        <v/>
      </c>
      <c r="H1055" s="7" t="str">
        <f>IF(INDEX(Banco!$H:$H,ROW())="","",INDEX(Banco!$H:$H,ROW()))</f>
        <v/>
      </c>
      <c r="I1055" t="str">
        <f t="shared" si="688"/>
        <v/>
      </c>
      <c r="J1055" s="10" t="str">
        <f t="shared" si="689"/>
        <v/>
      </c>
      <c r="K1055" s="11" t="str">
        <f t="shared" si="690"/>
        <v>—</v>
      </c>
      <c r="L1055" t="str">
        <f t="shared" si="691"/>
        <v/>
      </c>
      <c r="M1055" s="11" t="str">
        <f t="shared" si="692"/>
        <v>—</v>
      </c>
      <c r="N1055" t="str">
        <f t="shared" si="693"/>
        <v/>
      </c>
      <c r="O1055" s="11" t="str">
        <f t="shared" si="694"/>
        <v>—</v>
      </c>
      <c r="P1055" t="str">
        <f t="shared" si="695"/>
        <v/>
      </c>
      <c r="Q1055" s="11" t="str">
        <f t="shared" si="696"/>
        <v>—</v>
      </c>
      <c r="R1055" t="str">
        <f t="shared" si="697"/>
        <v/>
      </c>
      <c r="S1055" t="str">
        <f t="shared" si="698"/>
        <v/>
      </c>
      <c r="T1055" t="str">
        <f t="shared" si="699"/>
        <v/>
      </c>
      <c r="U1055" t="str">
        <f t="shared" si="700"/>
        <v/>
      </c>
      <c r="V1055" t="str">
        <f t="shared" si="701"/>
        <v/>
      </c>
      <c r="W1055" t="str">
        <f t="shared" si="702"/>
        <v/>
      </c>
      <c r="X1055" t="str">
        <f t="shared" si="703"/>
        <v/>
      </c>
      <c r="Y1055" t="str">
        <f t="shared" si="704"/>
        <v/>
      </c>
      <c r="Z1055" t="str">
        <f t="shared" si="705"/>
        <v/>
      </c>
      <c r="AA1055" t="str">
        <f t="shared" si="706"/>
        <v/>
      </c>
      <c r="AB1055" t="str">
        <f t="shared" si="707"/>
        <v/>
      </c>
      <c r="AC1055" t="str">
        <f t="shared" si="708"/>
        <v/>
      </c>
      <c r="AD1055" t="str">
        <f t="shared" si="709"/>
        <v/>
      </c>
      <c r="AE1055" t="str">
        <f t="shared" si="710"/>
        <v/>
      </c>
      <c r="AF1055" t="str">
        <f t="shared" si="711"/>
        <v/>
      </c>
      <c r="AG1055" t="str">
        <f t="shared" si="712"/>
        <v/>
      </c>
      <c r="AH1055" t="str">
        <f t="shared" si="713"/>
        <v/>
      </c>
      <c r="AI1055" t="str">
        <f t="shared" si="714"/>
        <v/>
      </c>
      <c r="AJ1055" t="str">
        <f t="shared" si="715"/>
        <v/>
      </c>
      <c r="AK1055" t="str">
        <f t="shared" si="716"/>
        <v/>
      </c>
      <c r="AL1055" t="str">
        <f t="shared" si="717"/>
        <v/>
      </c>
      <c r="AM1055" t="str">
        <f t="shared" si="718"/>
        <v/>
      </c>
      <c r="AN1055" t="str">
        <f t="shared" si="719"/>
        <v/>
      </c>
      <c r="AO1055" t="str">
        <f t="shared" si="720"/>
        <v/>
      </c>
      <c r="AP1055" t="str">
        <f t="shared" si="721"/>
        <v/>
      </c>
      <c r="AQ1055" t="str">
        <f t="shared" si="722"/>
        <v/>
      </c>
      <c r="AR1055" t="str">
        <f t="shared" si="723"/>
        <v/>
      </c>
      <c r="AS1055" t="str">
        <f t="shared" si="724"/>
        <v/>
      </c>
      <c r="AT1055" t="str">
        <f t="shared" si="725"/>
        <v/>
      </c>
      <c r="AU1055" t="str">
        <f t="shared" si="726"/>
        <v/>
      </c>
      <c r="AV1055" t="str">
        <f t="shared" si="727"/>
        <v/>
      </c>
      <c r="AW1055" t="str">
        <f t="shared" si="728"/>
        <v/>
      </c>
      <c r="AX1055" t="str">
        <f t="shared" si="729"/>
        <v/>
      </c>
      <c r="AY1055" t="str">
        <f t="shared" si="730"/>
        <v/>
      </c>
      <c r="AZ1055" t="str">
        <f>IF(OR($A1055="",$A1055&lt;&gt;Ficha!$C$4),"",COUNTIF($A$2:$A1055,Ficha!$C$4))</f>
        <v/>
      </c>
    </row>
    <row r="1056" spans="1:52">
      <c r="A1056" s="7" t="str">
        <f>IF(INDEX(Banco!$A:$A,ROW())="","",INDEX(Banco!$A:$A,ROW()))</f>
        <v/>
      </c>
      <c r="B1056" s="7" t="str">
        <f>IF(INDEX(Banco!$B:$B,ROW())="","",INDEX(Banco!$B:$B,ROW()))</f>
        <v/>
      </c>
      <c r="C1056" s="7" t="str">
        <f>IF(INDEX(Banco!$C:$C,ROW())="","",INDEX(Banco!$C:$C,ROW()))</f>
        <v/>
      </c>
      <c r="D1056" s="8" t="str">
        <f>IF(INDEX(Banco!$D:$D,ROW())="","",INDEX(Banco!$D:$D,ROW()))</f>
        <v/>
      </c>
      <c r="E1056" s="8" t="str">
        <f>IF(INDEX(Banco!$E:$E,ROW())="","",INDEX(Banco!$E:$E,ROW()))</f>
        <v/>
      </c>
      <c r="F1056" s="9" t="str">
        <f>IF(INDEX(Banco!$F:$F,ROW())="","",INDEX(Banco!$F:$F,ROW()))</f>
        <v/>
      </c>
      <c r="G1056" s="9" t="str">
        <f>IF(INDEX(Banco!$G:$G,ROW())="","",INDEX(Banco!$G:$G,ROW()))</f>
        <v/>
      </c>
      <c r="H1056" s="7" t="str">
        <f>IF(INDEX(Banco!$H:$H,ROW())="","",INDEX(Banco!$H:$H,ROW()))</f>
        <v/>
      </c>
      <c r="I1056" t="str">
        <f t="shared" si="688"/>
        <v/>
      </c>
      <c r="J1056" s="10" t="str">
        <f t="shared" si="689"/>
        <v/>
      </c>
      <c r="K1056" s="11" t="str">
        <f t="shared" si="690"/>
        <v>—</v>
      </c>
      <c r="L1056" t="str">
        <f t="shared" si="691"/>
        <v/>
      </c>
      <c r="M1056" s="11" t="str">
        <f t="shared" si="692"/>
        <v>—</v>
      </c>
      <c r="N1056" t="str">
        <f t="shared" si="693"/>
        <v/>
      </c>
      <c r="O1056" s="11" t="str">
        <f t="shared" si="694"/>
        <v>—</v>
      </c>
      <c r="P1056" t="str">
        <f t="shared" si="695"/>
        <v/>
      </c>
      <c r="Q1056" s="11" t="str">
        <f t="shared" si="696"/>
        <v>—</v>
      </c>
      <c r="R1056" t="str">
        <f t="shared" si="697"/>
        <v/>
      </c>
      <c r="S1056" t="str">
        <f t="shared" si="698"/>
        <v/>
      </c>
      <c r="T1056" t="str">
        <f t="shared" si="699"/>
        <v/>
      </c>
      <c r="U1056" t="str">
        <f t="shared" si="700"/>
        <v/>
      </c>
      <c r="V1056" t="str">
        <f t="shared" si="701"/>
        <v/>
      </c>
      <c r="W1056" t="str">
        <f t="shared" si="702"/>
        <v/>
      </c>
      <c r="X1056" t="str">
        <f t="shared" si="703"/>
        <v/>
      </c>
      <c r="Y1056" t="str">
        <f t="shared" si="704"/>
        <v/>
      </c>
      <c r="Z1056" t="str">
        <f t="shared" si="705"/>
        <v/>
      </c>
      <c r="AA1056" t="str">
        <f t="shared" si="706"/>
        <v/>
      </c>
      <c r="AB1056" t="str">
        <f t="shared" si="707"/>
        <v/>
      </c>
      <c r="AC1056" t="str">
        <f t="shared" si="708"/>
        <v/>
      </c>
      <c r="AD1056" t="str">
        <f t="shared" si="709"/>
        <v/>
      </c>
      <c r="AE1056" t="str">
        <f t="shared" si="710"/>
        <v/>
      </c>
      <c r="AF1056" t="str">
        <f t="shared" si="711"/>
        <v/>
      </c>
      <c r="AG1056" t="str">
        <f t="shared" si="712"/>
        <v/>
      </c>
      <c r="AH1056" t="str">
        <f t="shared" si="713"/>
        <v/>
      </c>
      <c r="AI1056" t="str">
        <f t="shared" si="714"/>
        <v/>
      </c>
      <c r="AJ1056" t="str">
        <f t="shared" si="715"/>
        <v/>
      </c>
      <c r="AK1056" t="str">
        <f t="shared" si="716"/>
        <v/>
      </c>
      <c r="AL1056" t="str">
        <f t="shared" si="717"/>
        <v/>
      </c>
      <c r="AM1056" t="str">
        <f t="shared" si="718"/>
        <v/>
      </c>
      <c r="AN1056" t="str">
        <f t="shared" si="719"/>
        <v/>
      </c>
      <c r="AO1056" t="str">
        <f t="shared" si="720"/>
        <v/>
      </c>
      <c r="AP1056" t="str">
        <f t="shared" si="721"/>
        <v/>
      </c>
      <c r="AQ1056" t="str">
        <f t="shared" si="722"/>
        <v/>
      </c>
      <c r="AR1056" t="str">
        <f t="shared" si="723"/>
        <v/>
      </c>
      <c r="AS1056" t="str">
        <f t="shared" si="724"/>
        <v/>
      </c>
      <c r="AT1056" t="str">
        <f t="shared" si="725"/>
        <v/>
      </c>
      <c r="AU1056" t="str">
        <f t="shared" si="726"/>
        <v/>
      </c>
      <c r="AV1056" t="str">
        <f t="shared" si="727"/>
        <v/>
      </c>
      <c r="AW1056" t="str">
        <f t="shared" si="728"/>
        <v/>
      </c>
      <c r="AX1056" t="str">
        <f t="shared" si="729"/>
        <v/>
      </c>
      <c r="AY1056" t="str">
        <f t="shared" si="730"/>
        <v/>
      </c>
      <c r="AZ1056" t="str">
        <f>IF(OR($A1056="",$A1056&lt;&gt;Ficha!$C$4),"",COUNTIF($A$2:$A1056,Ficha!$C$4))</f>
        <v/>
      </c>
    </row>
    <row r="1057" spans="1:52">
      <c r="A1057" s="7" t="str">
        <f>IF(INDEX(Banco!$A:$A,ROW())="","",INDEX(Banco!$A:$A,ROW()))</f>
        <v/>
      </c>
      <c r="B1057" s="7" t="str">
        <f>IF(INDEX(Banco!$B:$B,ROW())="","",INDEX(Banco!$B:$B,ROW()))</f>
        <v/>
      </c>
      <c r="C1057" s="7" t="str">
        <f>IF(INDEX(Banco!$C:$C,ROW())="","",INDEX(Banco!$C:$C,ROW()))</f>
        <v/>
      </c>
      <c r="D1057" s="8" t="str">
        <f>IF(INDEX(Banco!$D:$D,ROW())="","",INDEX(Banco!$D:$D,ROW()))</f>
        <v/>
      </c>
      <c r="E1057" s="8" t="str">
        <f>IF(INDEX(Banco!$E:$E,ROW())="","",INDEX(Banco!$E:$E,ROW()))</f>
        <v/>
      </c>
      <c r="F1057" s="9" t="str">
        <f>IF(INDEX(Banco!$F:$F,ROW())="","",INDEX(Banco!$F:$F,ROW()))</f>
        <v/>
      </c>
      <c r="G1057" s="9" t="str">
        <f>IF(INDEX(Banco!$G:$G,ROW())="","",INDEX(Banco!$G:$G,ROW()))</f>
        <v/>
      </c>
      <c r="H1057" s="7" t="str">
        <f>IF(INDEX(Banco!$H:$H,ROW())="","",INDEX(Banco!$H:$H,ROW()))</f>
        <v/>
      </c>
      <c r="I1057" t="str">
        <f t="shared" si="688"/>
        <v/>
      </c>
      <c r="J1057" s="10" t="str">
        <f t="shared" si="689"/>
        <v/>
      </c>
      <c r="K1057" s="11" t="str">
        <f t="shared" si="690"/>
        <v>—</v>
      </c>
      <c r="L1057" t="str">
        <f t="shared" si="691"/>
        <v/>
      </c>
      <c r="M1057" s="11" t="str">
        <f t="shared" si="692"/>
        <v>—</v>
      </c>
      <c r="N1057" t="str">
        <f t="shared" si="693"/>
        <v/>
      </c>
      <c r="O1057" s="11" t="str">
        <f t="shared" si="694"/>
        <v>—</v>
      </c>
      <c r="P1057" t="str">
        <f t="shared" si="695"/>
        <v/>
      </c>
      <c r="Q1057" s="11" t="str">
        <f t="shared" si="696"/>
        <v>—</v>
      </c>
      <c r="R1057" t="str">
        <f t="shared" si="697"/>
        <v/>
      </c>
      <c r="S1057" t="str">
        <f t="shared" si="698"/>
        <v/>
      </c>
      <c r="T1057" t="str">
        <f t="shared" si="699"/>
        <v/>
      </c>
      <c r="U1057" t="str">
        <f t="shared" si="700"/>
        <v/>
      </c>
      <c r="V1057" t="str">
        <f t="shared" si="701"/>
        <v/>
      </c>
      <c r="W1057" t="str">
        <f t="shared" si="702"/>
        <v/>
      </c>
      <c r="X1057" t="str">
        <f t="shared" si="703"/>
        <v/>
      </c>
      <c r="Y1057" t="str">
        <f t="shared" si="704"/>
        <v/>
      </c>
      <c r="Z1057" t="str">
        <f t="shared" si="705"/>
        <v/>
      </c>
      <c r="AA1057" t="str">
        <f t="shared" si="706"/>
        <v/>
      </c>
      <c r="AB1057" t="str">
        <f t="shared" si="707"/>
        <v/>
      </c>
      <c r="AC1057" t="str">
        <f t="shared" si="708"/>
        <v/>
      </c>
      <c r="AD1057" t="str">
        <f t="shared" si="709"/>
        <v/>
      </c>
      <c r="AE1057" t="str">
        <f t="shared" si="710"/>
        <v/>
      </c>
      <c r="AF1057" t="str">
        <f t="shared" si="711"/>
        <v/>
      </c>
      <c r="AG1057" t="str">
        <f t="shared" si="712"/>
        <v/>
      </c>
      <c r="AH1057" t="str">
        <f t="shared" si="713"/>
        <v/>
      </c>
      <c r="AI1057" t="str">
        <f t="shared" si="714"/>
        <v/>
      </c>
      <c r="AJ1057" t="str">
        <f t="shared" si="715"/>
        <v/>
      </c>
      <c r="AK1057" t="str">
        <f t="shared" si="716"/>
        <v/>
      </c>
      <c r="AL1057" t="str">
        <f t="shared" si="717"/>
        <v/>
      </c>
      <c r="AM1057" t="str">
        <f t="shared" si="718"/>
        <v/>
      </c>
      <c r="AN1057" t="str">
        <f t="shared" si="719"/>
        <v/>
      </c>
      <c r="AO1057" t="str">
        <f t="shared" si="720"/>
        <v/>
      </c>
      <c r="AP1057" t="str">
        <f t="shared" si="721"/>
        <v/>
      </c>
      <c r="AQ1057" t="str">
        <f t="shared" si="722"/>
        <v/>
      </c>
      <c r="AR1057" t="str">
        <f t="shared" si="723"/>
        <v/>
      </c>
      <c r="AS1057" t="str">
        <f t="shared" si="724"/>
        <v/>
      </c>
      <c r="AT1057" t="str">
        <f t="shared" si="725"/>
        <v/>
      </c>
      <c r="AU1057" t="str">
        <f t="shared" si="726"/>
        <v/>
      </c>
      <c r="AV1057" t="str">
        <f t="shared" si="727"/>
        <v/>
      </c>
      <c r="AW1057" t="str">
        <f t="shared" si="728"/>
        <v/>
      </c>
      <c r="AX1057" t="str">
        <f t="shared" si="729"/>
        <v/>
      </c>
      <c r="AY1057" t="str">
        <f t="shared" si="730"/>
        <v/>
      </c>
      <c r="AZ1057" t="str">
        <f>IF(OR($A1057="",$A1057&lt;&gt;Ficha!$C$4),"",COUNTIF($A$2:$A1057,Ficha!$C$4))</f>
        <v/>
      </c>
    </row>
    <row r="1058" spans="1:52">
      <c r="A1058" s="7" t="str">
        <f>IF(INDEX(Banco!$A:$A,ROW())="","",INDEX(Banco!$A:$A,ROW()))</f>
        <v/>
      </c>
      <c r="B1058" s="7" t="str">
        <f>IF(INDEX(Banco!$B:$B,ROW())="","",INDEX(Banco!$B:$B,ROW()))</f>
        <v/>
      </c>
      <c r="C1058" s="7" t="str">
        <f>IF(INDEX(Banco!$C:$C,ROW())="","",INDEX(Banco!$C:$C,ROW()))</f>
        <v/>
      </c>
      <c r="D1058" s="8" t="str">
        <f>IF(INDEX(Banco!$D:$D,ROW())="","",INDEX(Banco!$D:$D,ROW()))</f>
        <v/>
      </c>
      <c r="E1058" s="8" t="str">
        <f>IF(INDEX(Banco!$E:$E,ROW())="","",INDEX(Banco!$E:$E,ROW()))</f>
        <v/>
      </c>
      <c r="F1058" s="9" t="str">
        <f>IF(INDEX(Banco!$F:$F,ROW())="","",INDEX(Banco!$F:$F,ROW()))</f>
        <v/>
      </c>
      <c r="G1058" s="9" t="str">
        <f>IF(INDEX(Banco!$G:$G,ROW())="","",INDEX(Banco!$G:$G,ROW()))</f>
        <v/>
      </c>
      <c r="H1058" s="7" t="str">
        <f>IF(INDEX(Banco!$H:$H,ROW())="","",INDEX(Banco!$H:$H,ROW()))</f>
        <v/>
      </c>
      <c r="I1058" t="str">
        <f t="shared" si="688"/>
        <v/>
      </c>
      <c r="J1058" s="10" t="str">
        <f t="shared" si="689"/>
        <v/>
      </c>
      <c r="K1058" s="11" t="str">
        <f t="shared" si="690"/>
        <v>—</v>
      </c>
      <c r="L1058" t="str">
        <f t="shared" si="691"/>
        <v/>
      </c>
      <c r="M1058" s="11" t="str">
        <f t="shared" si="692"/>
        <v>—</v>
      </c>
      <c r="N1058" t="str">
        <f t="shared" si="693"/>
        <v/>
      </c>
      <c r="O1058" s="11" t="str">
        <f t="shared" si="694"/>
        <v>—</v>
      </c>
      <c r="P1058" t="str">
        <f t="shared" si="695"/>
        <v/>
      </c>
      <c r="Q1058" s="11" t="str">
        <f t="shared" si="696"/>
        <v>—</v>
      </c>
      <c r="R1058" t="str">
        <f t="shared" si="697"/>
        <v/>
      </c>
      <c r="S1058" t="str">
        <f t="shared" si="698"/>
        <v/>
      </c>
      <c r="T1058" t="str">
        <f t="shared" si="699"/>
        <v/>
      </c>
      <c r="U1058" t="str">
        <f t="shared" si="700"/>
        <v/>
      </c>
      <c r="V1058" t="str">
        <f t="shared" si="701"/>
        <v/>
      </c>
      <c r="W1058" t="str">
        <f t="shared" si="702"/>
        <v/>
      </c>
      <c r="X1058" t="str">
        <f t="shared" si="703"/>
        <v/>
      </c>
      <c r="Y1058" t="str">
        <f t="shared" si="704"/>
        <v/>
      </c>
      <c r="Z1058" t="str">
        <f t="shared" si="705"/>
        <v/>
      </c>
      <c r="AA1058" t="str">
        <f t="shared" si="706"/>
        <v/>
      </c>
      <c r="AB1058" t="str">
        <f t="shared" si="707"/>
        <v/>
      </c>
      <c r="AC1058" t="str">
        <f t="shared" si="708"/>
        <v/>
      </c>
      <c r="AD1058" t="str">
        <f t="shared" si="709"/>
        <v/>
      </c>
      <c r="AE1058" t="str">
        <f t="shared" si="710"/>
        <v/>
      </c>
      <c r="AF1058" t="str">
        <f t="shared" si="711"/>
        <v/>
      </c>
      <c r="AG1058" t="str">
        <f t="shared" si="712"/>
        <v/>
      </c>
      <c r="AH1058" t="str">
        <f t="shared" si="713"/>
        <v/>
      </c>
      <c r="AI1058" t="str">
        <f t="shared" si="714"/>
        <v/>
      </c>
      <c r="AJ1058" t="str">
        <f t="shared" si="715"/>
        <v/>
      </c>
      <c r="AK1058" t="str">
        <f t="shared" si="716"/>
        <v/>
      </c>
      <c r="AL1058" t="str">
        <f t="shared" si="717"/>
        <v/>
      </c>
      <c r="AM1058" t="str">
        <f t="shared" si="718"/>
        <v/>
      </c>
      <c r="AN1058" t="str">
        <f t="shared" si="719"/>
        <v/>
      </c>
      <c r="AO1058" t="str">
        <f t="shared" si="720"/>
        <v/>
      </c>
      <c r="AP1058" t="str">
        <f t="shared" si="721"/>
        <v/>
      </c>
      <c r="AQ1058" t="str">
        <f t="shared" si="722"/>
        <v/>
      </c>
      <c r="AR1058" t="str">
        <f t="shared" si="723"/>
        <v/>
      </c>
      <c r="AS1058" t="str">
        <f t="shared" si="724"/>
        <v/>
      </c>
      <c r="AT1058" t="str">
        <f t="shared" si="725"/>
        <v/>
      </c>
      <c r="AU1058" t="str">
        <f t="shared" si="726"/>
        <v/>
      </c>
      <c r="AV1058" t="str">
        <f t="shared" si="727"/>
        <v/>
      </c>
      <c r="AW1058" t="str">
        <f t="shared" si="728"/>
        <v/>
      </c>
      <c r="AX1058" t="str">
        <f t="shared" si="729"/>
        <v/>
      </c>
      <c r="AY1058" t="str">
        <f t="shared" si="730"/>
        <v/>
      </c>
      <c r="AZ1058" t="str">
        <f>IF(OR($A1058="",$A1058&lt;&gt;Ficha!$C$4),"",COUNTIF($A$2:$A1058,Ficha!$C$4))</f>
        <v/>
      </c>
    </row>
    <row r="1059" spans="1:52">
      <c r="A1059" s="7" t="str">
        <f>IF(INDEX(Banco!$A:$A,ROW())="","",INDEX(Banco!$A:$A,ROW()))</f>
        <v/>
      </c>
      <c r="B1059" s="7" t="str">
        <f>IF(INDEX(Banco!$B:$B,ROW())="","",INDEX(Banco!$B:$B,ROW()))</f>
        <v/>
      </c>
      <c r="C1059" s="7" t="str">
        <f>IF(INDEX(Banco!$C:$C,ROW())="","",INDEX(Banco!$C:$C,ROW()))</f>
        <v/>
      </c>
      <c r="D1059" s="8" t="str">
        <f>IF(INDEX(Banco!$D:$D,ROW())="","",INDEX(Banco!$D:$D,ROW()))</f>
        <v/>
      </c>
      <c r="E1059" s="8" t="str">
        <f>IF(INDEX(Banco!$E:$E,ROW())="","",INDEX(Banco!$E:$E,ROW()))</f>
        <v/>
      </c>
      <c r="F1059" s="9" t="str">
        <f>IF(INDEX(Banco!$F:$F,ROW())="","",INDEX(Banco!$F:$F,ROW()))</f>
        <v/>
      </c>
      <c r="G1059" s="9" t="str">
        <f>IF(INDEX(Banco!$G:$G,ROW())="","",INDEX(Banco!$G:$G,ROW()))</f>
        <v/>
      </c>
      <c r="H1059" s="7" t="str">
        <f>IF(INDEX(Banco!$H:$H,ROW())="","",INDEX(Banco!$H:$H,ROW()))</f>
        <v/>
      </c>
      <c r="I1059" t="str">
        <f t="shared" si="688"/>
        <v/>
      </c>
      <c r="J1059" s="10" t="str">
        <f t="shared" si="689"/>
        <v/>
      </c>
      <c r="K1059" s="11" t="str">
        <f t="shared" si="690"/>
        <v>—</v>
      </c>
      <c r="L1059" t="str">
        <f t="shared" si="691"/>
        <v/>
      </c>
      <c r="M1059" s="11" t="str">
        <f t="shared" si="692"/>
        <v>—</v>
      </c>
      <c r="N1059" t="str">
        <f t="shared" si="693"/>
        <v/>
      </c>
      <c r="O1059" s="11" t="str">
        <f t="shared" si="694"/>
        <v>—</v>
      </c>
      <c r="P1059" t="str">
        <f t="shared" si="695"/>
        <v/>
      </c>
      <c r="Q1059" s="11" t="str">
        <f t="shared" si="696"/>
        <v>—</v>
      </c>
      <c r="R1059" t="str">
        <f t="shared" si="697"/>
        <v/>
      </c>
      <c r="S1059" t="str">
        <f t="shared" si="698"/>
        <v/>
      </c>
      <c r="T1059" t="str">
        <f t="shared" si="699"/>
        <v/>
      </c>
      <c r="U1059" t="str">
        <f t="shared" si="700"/>
        <v/>
      </c>
      <c r="V1059" t="str">
        <f t="shared" si="701"/>
        <v/>
      </c>
      <c r="W1059" t="str">
        <f t="shared" si="702"/>
        <v/>
      </c>
      <c r="X1059" t="str">
        <f t="shared" si="703"/>
        <v/>
      </c>
      <c r="Y1059" t="str">
        <f t="shared" si="704"/>
        <v/>
      </c>
      <c r="Z1059" t="str">
        <f t="shared" si="705"/>
        <v/>
      </c>
      <c r="AA1059" t="str">
        <f t="shared" si="706"/>
        <v/>
      </c>
      <c r="AB1059" t="str">
        <f t="shared" si="707"/>
        <v/>
      </c>
      <c r="AC1059" t="str">
        <f t="shared" si="708"/>
        <v/>
      </c>
      <c r="AD1059" t="str">
        <f t="shared" si="709"/>
        <v/>
      </c>
      <c r="AE1059" t="str">
        <f t="shared" si="710"/>
        <v/>
      </c>
      <c r="AF1059" t="str">
        <f t="shared" si="711"/>
        <v/>
      </c>
      <c r="AG1059" t="str">
        <f t="shared" si="712"/>
        <v/>
      </c>
      <c r="AH1059" t="str">
        <f t="shared" si="713"/>
        <v/>
      </c>
      <c r="AI1059" t="str">
        <f t="shared" si="714"/>
        <v/>
      </c>
      <c r="AJ1059" t="str">
        <f t="shared" si="715"/>
        <v/>
      </c>
      <c r="AK1059" t="str">
        <f t="shared" si="716"/>
        <v/>
      </c>
      <c r="AL1059" t="str">
        <f t="shared" si="717"/>
        <v/>
      </c>
      <c r="AM1059" t="str">
        <f t="shared" si="718"/>
        <v/>
      </c>
      <c r="AN1059" t="str">
        <f t="shared" si="719"/>
        <v/>
      </c>
      <c r="AO1059" t="str">
        <f t="shared" si="720"/>
        <v/>
      </c>
      <c r="AP1059" t="str">
        <f t="shared" si="721"/>
        <v/>
      </c>
      <c r="AQ1059" t="str">
        <f t="shared" si="722"/>
        <v/>
      </c>
      <c r="AR1059" t="str">
        <f t="shared" si="723"/>
        <v/>
      </c>
      <c r="AS1059" t="str">
        <f t="shared" si="724"/>
        <v/>
      </c>
      <c r="AT1059" t="str">
        <f t="shared" si="725"/>
        <v/>
      </c>
      <c r="AU1059" t="str">
        <f t="shared" si="726"/>
        <v/>
      </c>
      <c r="AV1059" t="str">
        <f t="shared" si="727"/>
        <v/>
      </c>
      <c r="AW1059" t="str">
        <f t="shared" si="728"/>
        <v/>
      </c>
      <c r="AX1059" t="str">
        <f t="shared" si="729"/>
        <v/>
      </c>
      <c r="AY1059" t="str">
        <f t="shared" si="730"/>
        <v/>
      </c>
      <c r="AZ1059" t="str">
        <f>IF(OR($A1059="",$A1059&lt;&gt;Ficha!$C$4),"",COUNTIF($A$2:$A1059,Ficha!$C$4))</f>
        <v/>
      </c>
    </row>
    <row r="1060" spans="1:52">
      <c r="A1060" s="7" t="str">
        <f>IF(INDEX(Banco!$A:$A,ROW())="","",INDEX(Banco!$A:$A,ROW()))</f>
        <v/>
      </c>
      <c r="B1060" s="7" t="str">
        <f>IF(INDEX(Banco!$B:$B,ROW())="","",INDEX(Banco!$B:$B,ROW()))</f>
        <v/>
      </c>
      <c r="C1060" s="7" t="str">
        <f>IF(INDEX(Banco!$C:$C,ROW())="","",INDEX(Banco!$C:$C,ROW()))</f>
        <v/>
      </c>
      <c r="D1060" s="8" t="str">
        <f>IF(INDEX(Banco!$D:$D,ROW())="","",INDEX(Banco!$D:$D,ROW()))</f>
        <v/>
      </c>
      <c r="E1060" s="8" t="str">
        <f>IF(INDEX(Banco!$E:$E,ROW())="","",INDEX(Banco!$E:$E,ROW()))</f>
        <v/>
      </c>
      <c r="F1060" s="9" t="str">
        <f>IF(INDEX(Banco!$F:$F,ROW())="","",INDEX(Banco!$F:$F,ROW()))</f>
        <v/>
      </c>
      <c r="G1060" s="9" t="str">
        <f>IF(INDEX(Banco!$G:$G,ROW())="","",INDEX(Banco!$G:$G,ROW()))</f>
        <v/>
      </c>
      <c r="H1060" s="7" t="str">
        <f>IF(INDEX(Banco!$H:$H,ROW())="","",INDEX(Banco!$H:$H,ROW()))</f>
        <v/>
      </c>
      <c r="I1060" t="str">
        <f t="shared" si="688"/>
        <v/>
      </c>
      <c r="J1060" s="10" t="str">
        <f t="shared" si="689"/>
        <v/>
      </c>
      <c r="K1060" s="11" t="str">
        <f t="shared" si="690"/>
        <v>—</v>
      </c>
      <c r="L1060" t="str">
        <f t="shared" si="691"/>
        <v/>
      </c>
      <c r="M1060" s="11" t="str">
        <f t="shared" si="692"/>
        <v>—</v>
      </c>
      <c r="N1060" t="str">
        <f t="shared" si="693"/>
        <v/>
      </c>
      <c r="O1060" s="11" t="str">
        <f t="shared" si="694"/>
        <v>—</v>
      </c>
      <c r="P1060" t="str">
        <f t="shared" si="695"/>
        <v/>
      </c>
      <c r="Q1060" s="11" t="str">
        <f t="shared" si="696"/>
        <v>—</v>
      </c>
      <c r="R1060" t="str">
        <f t="shared" si="697"/>
        <v/>
      </c>
      <c r="S1060" t="str">
        <f t="shared" si="698"/>
        <v/>
      </c>
      <c r="T1060" t="str">
        <f t="shared" si="699"/>
        <v/>
      </c>
      <c r="U1060" t="str">
        <f t="shared" si="700"/>
        <v/>
      </c>
      <c r="V1060" t="str">
        <f t="shared" si="701"/>
        <v/>
      </c>
      <c r="W1060" t="str">
        <f t="shared" si="702"/>
        <v/>
      </c>
      <c r="X1060" t="str">
        <f t="shared" si="703"/>
        <v/>
      </c>
      <c r="Y1060" t="str">
        <f t="shared" si="704"/>
        <v/>
      </c>
      <c r="Z1060" t="str">
        <f t="shared" si="705"/>
        <v/>
      </c>
      <c r="AA1060" t="str">
        <f t="shared" si="706"/>
        <v/>
      </c>
      <c r="AB1060" t="str">
        <f t="shared" si="707"/>
        <v/>
      </c>
      <c r="AC1060" t="str">
        <f t="shared" si="708"/>
        <v/>
      </c>
      <c r="AD1060" t="str">
        <f t="shared" si="709"/>
        <v/>
      </c>
      <c r="AE1060" t="str">
        <f t="shared" si="710"/>
        <v/>
      </c>
      <c r="AF1060" t="str">
        <f t="shared" si="711"/>
        <v/>
      </c>
      <c r="AG1060" t="str">
        <f t="shared" si="712"/>
        <v/>
      </c>
      <c r="AH1060" t="str">
        <f t="shared" si="713"/>
        <v/>
      </c>
      <c r="AI1060" t="str">
        <f t="shared" si="714"/>
        <v/>
      </c>
      <c r="AJ1060" t="str">
        <f t="shared" si="715"/>
        <v/>
      </c>
      <c r="AK1060" t="str">
        <f t="shared" si="716"/>
        <v/>
      </c>
      <c r="AL1060" t="str">
        <f t="shared" si="717"/>
        <v/>
      </c>
      <c r="AM1060" t="str">
        <f t="shared" si="718"/>
        <v/>
      </c>
      <c r="AN1060" t="str">
        <f t="shared" si="719"/>
        <v/>
      </c>
      <c r="AO1060" t="str">
        <f t="shared" si="720"/>
        <v/>
      </c>
      <c r="AP1060" t="str">
        <f t="shared" si="721"/>
        <v/>
      </c>
      <c r="AQ1060" t="str">
        <f t="shared" si="722"/>
        <v/>
      </c>
      <c r="AR1060" t="str">
        <f t="shared" si="723"/>
        <v/>
      </c>
      <c r="AS1060" t="str">
        <f t="shared" si="724"/>
        <v/>
      </c>
      <c r="AT1060" t="str">
        <f t="shared" si="725"/>
        <v/>
      </c>
      <c r="AU1060" t="str">
        <f t="shared" si="726"/>
        <v/>
      </c>
      <c r="AV1060" t="str">
        <f t="shared" si="727"/>
        <v/>
      </c>
      <c r="AW1060" t="str">
        <f t="shared" si="728"/>
        <v/>
      </c>
      <c r="AX1060" t="str">
        <f t="shared" si="729"/>
        <v/>
      </c>
      <c r="AY1060" t="str">
        <f t="shared" si="730"/>
        <v/>
      </c>
      <c r="AZ1060" t="str">
        <f>IF(OR($A1060="",$A1060&lt;&gt;Ficha!$C$4),"",COUNTIF($A$2:$A1060,Ficha!$C$4))</f>
        <v/>
      </c>
    </row>
    <row r="1061" spans="1:52">
      <c r="A1061" s="7" t="str">
        <f>IF(INDEX(Banco!$A:$A,ROW())="","",INDEX(Banco!$A:$A,ROW()))</f>
        <v/>
      </c>
      <c r="B1061" s="7" t="str">
        <f>IF(INDEX(Banco!$B:$B,ROW())="","",INDEX(Banco!$B:$B,ROW()))</f>
        <v/>
      </c>
      <c r="C1061" s="7" t="str">
        <f>IF(INDEX(Banco!$C:$C,ROW())="","",INDEX(Banco!$C:$C,ROW()))</f>
        <v/>
      </c>
      <c r="D1061" s="8" t="str">
        <f>IF(INDEX(Banco!$D:$D,ROW())="","",INDEX(Banco!$D:$D,ROW()))</f>
        <v/>
      </c>
      <c r="E1061" s="8" t="str">
        <f>IF(INDEX(Banco!$E:$E,ROW())="","",INDEX(Banco!$E:$E,ROW()))</f>
        <v/>
      </c>
      <c r="F1061" s="9" t="str">
        <f>IF(INDEX(Banco!$F:$F,ROW())="","",INDEX(Banco!$F:$F,ROW()))</f>
        <v/>
      </c>
      <c r="G1061" s="9" t="str">
        <f>IF(INDEX(Banco!$G:$G,ROW())="","",INDEX(Banco!$G:$G,ROW()))</f>
        <v/>
      </c>
      <c r="H1061" s="7" t="str">
        <f>IF(INDEX(Banco!$H:$H,ROW())="","",INDEX(Banco!$H:$H,ROW()))</f>
        <v/>
      </c>
      <c r="I1061" t="str">
        <f t="shared" si="688"/>
        <v/>
      </c>
      <c r="J1061" s="10" t="str">
        <f t="shared" si="689"/>
        <v/>
      </c>
      <c r="K1061" s="11" t="str">
        <f t="shared" si="690"/>
        <v>—</v>
      </c>
      <c r="L1061" t="str">
        <f t="shared" si="691"/>
        <v/>
      </c>
      <c r="M1061" s="11" t="str">
        <f t="shared" si="692"/>
        <v>—</v>
      </c>
      <c r="N1061" t="str">
        <f t="shared" si="693"/>
        <v/>
      </c>
      <c r="O1061" s="11" t="str">
        <f t="shared" si="694"/>
        <v>—</v>
      </c>
      <c r="P1061" t="str">
        <f t="shared" si="695"/>
        <v/>
      </c>
      <c r="Q1061" s="11" t="str">
        <f t="shared" si="696"/>
        <v>—</v>
      </c>
      <c r="R1061" t="str">
        <f t="shared" si="697"/>
        <v/>
      </c>
      <c r="S1061" t="str">
        <f t="shared" si="698"/>
        <v/>
      </c>
      <c r="T1061" t="str">
        <f t="shared" si="699"/>
        <v/>
      </c>
      <c r="U1061" t="str">
        <f t="shared" si="700"/>
        <v/>
      </c>
      <c r="V1061" t="str">
        <f t="shared" si="701"/>
        <v/>
      </c>
      <c r="W1061" t="str">
        <f t="shared" si="702"/>
        <v/>
      </c>
      <c r="X1061" t="str">
        <f t="shared" si="703"/>
        <v/>
      </c>
      <c r="Y1061" t="str">
        <f t="shared" si="704"/>
        <v/>
      </c>
      <c r="Z1061" t="str">
        <f t="shared" si="705"/>
        <v/>
      </c>
      <c r="AA1061" t="str">
        <f t="shared" si="706"/>
        <v/>
      </c>
      <c r="AB1061" t="str">
        <f t="shared" si="707"/>
        <v/>
      </c>
      <c r="AC1061" t="str">
        <f t="shared" si="708"/>
        <v/>
      </c>
      <c r="AD1061" t="str">
        <f t="shared" si="709"/>
        <v/>
      </c>
      <c r="AE1061" t="str">
        <f t="shared" si="710"/>
        <v/>
      </c>
      <c r="AF1061" t="str">
        <f t="shared" si="711"/>
        <v/>
      </c>
      <c r="AG1061" t="str">
        <f t="shared" si="712"/>
        <v/>
      </c>
      <c r="AH1061" t="str">
        <f t="shared" si="713"/>
        <v/>
      </c>
      <c r="AI1061" t="str">
        <f t="shared" si="714"/>
        <v/>
      </c>
      <c r="AJ1061" t="str">
        <f t="shared" si="715"/>
        <v/>
      </c>
      <c r="AK1061" t="str">
        <f t="shared" si="716"/>
        <v/>
      </c>
      <c r="AL1061" t="str">
        <f t="shared" si="717"/>
        <v/>
      </c>
      <c r="AM1061" t="str">
        <f t="shared" si="718"/>
        <v/>
      </c>
      <c r="AN1061" t="str">
        <f t="shared" si="719"/>
        <v/>
      </c>
      <c r="AO1061" t="str">
        <f t="shared" si="720"/>
        <v/>
      </c>
      <c r="AP1061" t="str">
        <f t="shared" si="721"/>
        <v/>
      </c>
      <c r="AQ1061" t="str">
        <f t="shared" si="722"/>
        <v/>
      </c>
      <c r="AR1061" t="str">
        <f t="shared" si="723"/>
        <v/>
      </c>
      <c r="AS1061" t="str">
        <f t="shared" si="724"/>
        <v/>
      </c>
      <c r="AT1061" t="str">
        <f t="shared" si="725"/>
        <v/>
      </c>
      <c r="AU1061" t="str">
        <f t="shared" si="726"/>
        <v/>
      </c>
      <c r="AV1061" t="str">
        <f t="shared" si="727"/>
        <v/>
      </c>
      <c r="AW1061" t="str">
        <f t="shared" si="728"/>
        <v/>
      </c>
      <c r="AX1061" t="str">
        <f t="shared" si="729"/>
        <v/>
      </c>
      <c r="AY1061" t="str">
        <f t="shared" si="730"/>
        <v/>
      </c>
      <c r="AZ1061" t="str">
        <f>IF(OR($A1061="",$A1061&lt;&gt;Ficha!$C$4),"",COUNTIF($A$2:$A1061,Ficha!$C$4))</f>
        <v/>
      </c>
    </row>
    <row r="1062" spans="1:52">
      <c r="A1062" s="7" t="str">
        <f>IF(INDEX(Banco!$A:$A,ROW())="","",INDEX(Banco!$A:$A,ROW()))</f>
        <v/>
      </c>
      <c r="B1062" s="7" t="str">
        <f>IF(INDEX(Banco!$B:$B,ROW())="","",INDEX(Banco!$B:$B,ROW()))</f>
        <v/>
      </c>
      <c r="C1062" s="7" t="str">
        <f>IF(INDEX(Banco!$C:$C,ROW())="","",INDEX(Banco!$C:$C,ROW()))</f>
        <v/>
      </c>
      <c r="D1062" s="8" t="str">
        <f>IF(INDEX(Banco!$D:$D,ROW())="","",INDEX(Banco!$D:$D,ROW()))</f>
        <v/>
      </c>
      <c r="E1062" s="8" t="str">
        <f>IF(INDEX(Banco!$E:$E,ROW())="","",INDEX(Banco!$E:$E,ROW()))</f>
        <v/>
      </c>
      <c r="F1062" s="9" t="str">
        <f>IF(INDEX(Banco!$F:$F,ROW())="","",INDEX(Banco!$F:$F,ROW()))</f>
        <v/>
      </c>
      <c r="G1062" s="9" t="str">
        <f>IF(INDEX(Banco!$G:$G,ROW())="","",INDEX(Banco!$G:$G,ROW()))</f>
        <v/>
      </c>
      <c r="H1062" s="7" t="str">
        <f>IF(INDEX(Banco!$H:$H,ROW())="","",INDEX(Banco!$H:$H,ROW()))</f>
        <v/>
      </c>
      <c r="I1062" t="str">
        <f t="shared" si="688"/>
        <v/>
      </c>
      <c r="J1062" s="10" t="str">
        <f t="shared" si="689"/>
        <v/>
      </c>
      <c r="K1062" s="11" t="str">
        <f t="shared" si="690"/>
        <v>—</v>
      </c>
      <c r="L1062" t="str">
        <f t="shared" si="691"/>
        <v/>
      </c>
      <c r="M1062" s="11" t="str">
        <f t="shared" si="692"/>
        <v>—</v>
      </c>
      <c r="N1062" t="str">
        <f t="shared" si="693"/>
        <v/>
      </c>
      <c r="O1062" s="11" t="str">
        <f t="shared" si="694"/>
        <v>—</v>
      </c>
      <c r="P1062" t="str">
        <f t="shared" si="695"/>
        <v/>
      </c>
      <c r="Q1062" s="11" t="str">
        <f t="shared" si="696"/>
        <v>—</v>
      </c>
      <c r="R1062" t="str">
        <f t="shared" si="697"/>
        <v/>
      </c>
      <c r="S1062" t="str">
        <f t="shared" si="698"/>
        <v/>
      </c>
      <c r="T1062" t="str">
        <f t="shared" si="699"/>
        <v/>
      </c>
      <c r="U1062" t="str">
        <f t="shared" si="700"/>
        <v/>
      </c>
      <c r="V1062" t="str">
        <f t="shared" si="701"/>
        <v/>
      </c>
      <c r="W1062" t="str">
        <f t="shared" si="702"/>
        <v/>
      </c>
      <c r="X1062" t="str">
        <f t="shared" si="703"/>
        <v/>
      </c>
      <c r="Y1062" t="str">
        <f t="shared" si="704"/>
        <v/>
      </c>
      <c r="Z1062" t="str">
        <f t="shared" si="705"/>
        <v/>
      </c>
      <c r="AA1062" t="str">
        <f t="shared" si="706"/>
        <v/>
      </c>
      <c r="AB1062" t="str">
        <f t="shared" si="707"/>
        <v/>
      </c>
      <c r="AC1062" t="str">
        <f t="shared" si="708"/>
        <v/>
      </c>
      <c r="AD1062" t="str">
        <f t="shared" si="709"/>
        <v/>
      </c>
      <c r="AE1062" t="str">
        <f t="shared" si="710"/>
        <v/>
      </c>
      <c r="AF1062" t="str">
        <f t="shared" si="711"/>
        <v/>
      </c>
      <c r="AG1062" t="str">
        <f t="shared" si="712"/>
        <v/>
      </c>
      <c r="AH1062" t="str">
        <f t="shared" si="713"/>
        <v/>
      </c>
      <c r="AI1062" t="str">
        <f t="shared" si="714"/>
        <v/>
      </c>
      <c r="AJ1062" t="str">
        <f t="shared" si="715"/>
        <v/>
      </c>
      <c r="AK1062" t="str">
        <f t="shared" si="716"/>
        <v/>
      </c>
      <c r="AL1062" t="str">
        <f t="shared" si="717"/>
        <v/>
      </c>
      <c r="AM1062" t="str">
        <f t="shared" si="718"/>
        <v/>
      </c>
      <c r="AN1062" t="str">
        <f t="shared" si="719"/>
        <v/>
      </c>
      <c r="AO1062" t="str">
        <f t="shared" si="720"/>
        <v/>
      </c>
      <c r="AP1062" t="str">
        <f t="shared" si="721"/>
        <v/>
      </c>
      <c r="AQ1062" t="str">
        <f t="shared" si="722"/>
        <v/>
      </c>
      <c r="AR1062" t="str">
        <f t="shared" si="723"/>
        <v/>
      </c>
      <c r="AS1062" t="str">
        <f t="shared" si="724"/>
        <v/>
      </c>
      <c r="AT1062" t="str">
        <f t="shared" si="725"/>
        <v/>
      </c>
      <c r="AU1062" t="str">
        <f t="shared" si="726"/>
        <v/>
      </c>
      <c r="AV1062" t="str">
        <f t="shared" si="727"/>
        <v/>
      </c>
      <c r="AW1062" t="str">
        <f t="shared" si="728"/>
        <v/>
      </c>
      <c r="AX1062" t="str">
        <f t="shared" si="729"/>
        <v/>
      </c>
      <c r="AY1062" t="str">
        <f t="shared" si="730"/>
        <v/>
      </c>
      <c r="AZ1062" t="str">
        <f>IF(OR($A1062="",$A1062&lt;&gt;Ficha!$C$4),"",COUNTIF($A$2:$A1062,Ficha!$C$4))</f>
        <v/>
      </c>
    </row>
    <row r="1063" spans="1:52">
      <c r="A1063" s="7" t="str">
        <f>IF(INDEX(Banco!$A:$A,ROW())="","",INDEX(Banco!$A:$A,ROW()))</f>
        <v/>
      </c>
      <c r="B1063" s="7" t="str">
        <f>IF(INDEX(Banco!$B:$B,ROW())="","",INDEX(Banco!$B:$B,ROW()))</f>
        <v/>
      </c>
      <c r="C1063" s="7" t="str">
        <f>IF(INDEX(Banco!$C:$C,ROW())="","",INDEX(Banco!$C:$C,ROW()))</f>
        <v/>
      </c>
      <c r="D1063" s="8" t="str">
        <f>IF(INDEX(Banco!$D:$D,ROW())="","",INDEX(Banco!$D:$D,ROW()))</f>
        <v/>
      </c>
      <c r="E1063" s="8" t="str">
        <f>IF(INDEX(Banco!$E:$E,ROW())="","",INDEX(Banco!$E:$E,ROW()))</f>
        <v/>
      </c>
      <c r="F1063" s="9" t="str">
        <f>IF(INDEX(Banco!$F:$F,ROW())="","",INDEX(Banco!$F:$F,ROW()))</f>
        <v/>
      </c>
      <c r="G1063" s="9" t="str">
        <f>IF(INDEX(Banco!$G:$G,ROW())="","",INDEX(Banco!$G:$G,ROW()))</f>
        <v/>
      </c>
      <c r="H1063" s="7" t="str">
        <f>IF(INDEX(Banco!$H:$H,ROW())="","",INDEX(Banco!$H:$H,ROW()))</f>
        <v/>
      </c>
      <c r="I1063" t="str">
        <f t="shared" si="688"/>
        <v/>
      </c>
      <c r="J1063" s="10" t="str">
        <f t="shared" si="689"/>
        <v/>
      </c>
      <c r="K1063" s="11" t="str">
        <f t="shared" si="690"/>
        <v>—</v>
      </c>
      <c r="L1063" t="str">
        <f t="shared" si="691"/>
        <v/>
      </c>
      <c r="M1063" s="11" t="str">
        <f t="shared" si="692"/>
        <v>—</v>
      </c>
      <c r="N1063" t="str">
        <f t="shared" si="693"/>
        <v/>
      </c>
      <c r="O1063" s="11" t="str">
        <f t="shared" si="694"/>
        <v>—</v>
      </c>
      <c r="P1063" t="str">
        <f t="shared" si="695"/>
        <v/>
      </c>
      <c r="Q1063" s="11" t="str">
        <f t="shared" si="696"/>
        <v>—</v>
      </c>
      <c r="R1063" t="str">
        <f t="shared" si="697"/>
        <v/>
      </c>
      <c r="S1063" t="str">
        <f t="shared" si="698"/>
        <v/>
      </c>
      <c r="T1063" t="str">
        <f t="shared" si="699"/>
        <v/>
      </c>
      <c r="U1063" t="str">
        <f t="shared" si="700"/>
        <v/>
      </c>
      <c r="V1063" t="str">
        <f t="shared" si="701"/>
        <v/>
      </c>
      <c r="W1063" t="str">
        <f t="shared" si="702"/>
        <v/>
      </c>
      <c r="X1063" t="str">
        <f t="shared" si="703"/>
        <v/>
      </c>
      <c r="Y1063" t="str">
        <f t="shared" si="704"/>
        <v/>
      </c>
      <c r="Z1063" t="str">
        <f t="shared" si="705"/>
        <v/>
      </c>
      <c r="AA1063" t="str">
        <f t="shared" si="706"/>
        <v/>
      </c>
      <c r="AB1063" t="str">
        <f t="shared" si="707"/>
        <v/>
      </c>
      <c r="AC1063" t="str">
        <f t="shared" si="708"/>
        <v/>
      </c>
      <c r="AD1063" t="str">
        <f t="shared" si="709"/>
        <v/>
      </c>
      <c r="AE1063" t="str">
        <f t="shared" si="710"/>
        <v/>
      </c>
      <c r="AF1063" t="str">
        <f t="shared" si="711"/>
        <v/>
      </c>
      <c r="AG1063" t="str">
        <f t="shared" si="712"/>
        <v/>
      </c>
      <c r="AH1063" t="str">
        <f t="shared" si="713"/>
        <v/>
      </c>
      <c r="AI1063" t="str">
        <f t="shared" si="714"/>
        <v/>
      </c>
      <c r="AJ1063" t="str">
        <f t="shared" si="715"/>
        <v/>
      </c>
      <c r="AK1063" t="str">
        <f t="shared" si="716"/>
        <v/>
      </c>
      <c r="AL1063" t="str">
        <f t="shared" si="717"/>
        <v/>
      </c>
      <c r="AM1063" t="str">
        <f t="shared" si="718"/>
        <v/>
      </c>
      <c r="AN1063" t="str">
        <f t="shared" si="719"/>
        <v/>
      </c>
      <c r="AO1063" t="str">
        <f t="shared" si="720"/>
        <v/>
      </c>
      <c r="AP1063" t="str">
        <f t="shared" si="721"/>
        <v/>
      </c>
      <c r="AQ1063" t="str">
        <f t="shared" si="722"/>
        <v/>
      </c>
      <c r="AR1063" t="str">
        <f t="shared" si="723"/>
        <v/>
      </c>
      <c r="AS1063" t="str">
        <f t="shared" si="724"/>
        <v/>
      </c>
      <c r="AT1063" t="str">
        <f t="shared" si="725"/>
        <v/>
      </c>
      <c r="AU1063" t="str">
        <f t="shared" si="726"/>
        <v/>
      </c>
      <c r="AV1063" t="str">
        <f t="shared" si="727"/>
        <v/>
      </c>
      <c r="AW1063" t="str">
        <f t="shared" si="728"/>
        <v/>
      </c>
      <c r="AX1063" t="str">
        <f t="shared" si="729"/>
        <v/>
      </c>
      <c r="AY1063" t="str">
        <f t="shared" si="730"/>
        <v/>
      </c>
      <c r="AZ1063" t="str">
        <f>IF(OR($A1063="",$A1063&lt;&gt;Ficha!$C$4),"",COUNTIF($A$2:$A1063,Ficha!$C$4))</f>
        <v/>
      </c>
    </row>
    <row r="1064" spans="1:52">
      <c r="A1064" s="7" t="str">
        <f>IF(INDEX(Banco!$A:$A,ROW())="","",INDEX(Banco!$A:$A,ROW()))</f>
        <v/>
      </c>
      <c r="B1064" s="7" t="str">
        <f>IF(INDEX(Banco!$B:$B,ROW())="","",INDEX(Banco!$B:$B,ROW()))</f>
        <v/>
      </c>
      <c r="C1064" s="7" t="str">
        <f>IF(INDEX(Banco!$C:$C,ROW())="","",INDEX(Banco!$C:$C,ROW()))</f>
        <v/>
      </c>
      <c r="D1064" s="8" t="str">
        <f>IF(INDEX(Banco!$D:$D,ROW())="","",INDEX(Banco!$D:$D,ROW()))</f>
        <v/>
      </c>
      <c r="E1064" s="8" t="str">
        <f>IF(INDEX(Banco!$E:$E,ROW())="","",INDEX(Banco!$E:$E,ROW()))</f>
        <v/>
      </c>
      <c r="F1064" s="9" t="str">
        <f>IF(INDEX(Banco!$F:$F,ROW())="","",INDEX(Banco!$F:$F,ROW()))</f>
        <v/>
      </c>
      <c r="G1064" s="9" t="str">
        <f>IF(INDEX(Banco!$G:$G,ROW())="","",INDEX(Banco!$G:$G,ROW()))</f>
        <v/>
      </c>
      <c r="H1064" s="7" t="str">
        <f>IF(INDEX(Banco!$H:$H,ROW())="","",INDEX(Banco!$H:$H,ROW()))</f>
        <v/>
      </c>
      <c r="I1064" t="str">
        <f t="shared" si="688"/>
        <v/>
      </c>
      <c r="J1064" s="10" t="str">
        <f t="shared" si="689"/>
        <v/>
      </c>
      <c r="K1064" s="11" t="str">
        <f t="shared" si="690"/>
        <v>—</v>
      </c>
      <c r="L1064" t="str">
        <f t="shared" si="691"/>
        <v/>
      </c>
      <c r="M1064" s="11" t="str">
        <f t="shared" si="692"/>
        <v>—</v>
      </c>
      <c r="N1064" t="str">
        <f t="shared" si="693"/>
        <v/>
      </c>
      <c r="O1064" s="11" t="str">
        <f t="shared" si="694"/>
        <v>—</v>
      </c>
      <c r="P1064" t="str">
        <f t="shared" si="695"/>
        <v/>
      </c>
      <c r="Q1064" s="11" t="str">
        <f t="shared" si="696"/>
        <v>—</v>
      </c>
      <c r="R1064" t="str">
        <f t="shared" si="697"/>
        <v/>
      </c>
      <c r="S1064" t="str">
        <f t="shared" si="698"/>
        <v/>
      </c>
      <c r="T1064" t="str">
        <f t="shared" si="699"/>
        <v/>
      </c>
      <c r="U1064" t="str">
        <f t="shared" si="700"/>
        <v/>
      </c>
      <c r="V1064" t="str">
        <f t="shared" si="701"/>
        <v/>
      </c>
      <c r="W1064" t="str">
        <f t="shared" si="702"/>
        <v/>
      </c>
      <c r="X1064" t="str">
        <f t="shared" si="703"/>
        <v/>
      </c>
      <c r="Y1064" t="str">
        <f t="shared" si="704"/>
        <v/>
      </c>
      <c r="Z1064" t="str">
        <f t="shared" si="705"/>
        <v/>
      </c>
      <c r="AA1064" t="str">
        <f t="shared" si="706"/>
        <v/>
      </c>
      <c r="AB1064" t="str">
        <f t="shared" si="707"/>
        <v/>
      </c>
      <c r="AC1064" t="str">
        <f t="shared" si="708"/>
        <v/>
      </c>
      <c r="AD1064" t="str">
        <f t="shared" si="709"/>
        <v/>
      </c>
      <c r="AE1064" t="str">
        <f t="shared" si="710"/>
        <v/>
      </c>
      <c r="AF1064" t="str">
        <f t="shared" si="711"/>
        <v/>
      </c>
      <c r="AG1064" t="str">
        <f t="shared" si="712"/>
        <v/>
      </c>
      <c r="AH1064" t="str">
        <f t="shared" si="713"/>
        <v/>
      </c>
      <c r="AI1064" t="str">
        <f t="shared" si="714"/>
        <v/>
      </c>
      <c r="AJ1064" t="str">
        <f t="shared" si="715"/>
        <v/>
      </c>
      <c r="AK1064" t="str">
        <f t="shared" si="716"/>
        <v/>
      </c>
      <c r="AL1064" t="str">
        <f t="shared" si="717"/>
        <v/>
      </c>
      <c r="AM1064" t="str">
        <f t="shared" si="718"/>
        <v/>
      </c>
      <c r="AN1064" t="str">
        <f t="shared" si="719"/>
        <v/>
      </c>
      <c r="AO1064" t="str">
        <f t="shared" si="720"/>
        <v/>
      </c>
      <c r="AP1064" t="str">
        <f t="shared" si="721"/>
        <v/>
      </c>
      <c r="AQ1064" t="str">
        <f t="shared" si="722"/>
        <v/>
      </c>
      <c r="AR1064" t="str">
        <f t="shared" si="723"/>
        <v/>
      </c>
      <c r="AS1064" t="str">
        <f t="shared" si="724"/>
        <v/>
      </c>
      <c r="AT1064" t="str">
        <f t="shared" si="725"/>
        <v/>
      </c>
      <c r="AU1064" t="str">
        <f t="shared" si="726"/>
        <v/>
      </c>
      <c r="AV1064" t="str">
        <f t="shared" si="727"/>
        <v/>
      </c>
      <c r="AW1064" t="str">
        <f t="shared" si="728"/>
        <v/>
      </c>
      <c r="AX1064" t="str">
        <f t="shared" si="729"/>
        <v/>
      </c>
      <c r="AY1064" t="str">
        <f t="shared" si="730"/>
        <v/>
      </c>
      <c r="AZ1064" t="str">
        <f>IF(OR($A1064="",$A1064&lt;&gt;Ficha!$C$4),"",COUNTIF($A$2:$A1064,Ficha!$C$4))</f>
        <v/>
      </c>
    </row>
    <row r="1065" spans="1:52">
      <c r="A1065" s="7" t="str">
        <f>IF(INDEX(Banco!$A:$A,ROW())="","",INDEX(Banco!$A:$A,ROW()))</f>
        <v/>
      </c>
      <c r="B1065" s="7" t="str">
        <f>IF(INDEX(Banco!$B:$B,ROW())="","",INDEX(Banco!$B:$B,ROW()))</f>
        <v/>
      </c>
      <c r="C1065" s="7" t="str">
        <f>IF(INDEX(Banco!$C:$C,ROW())="","",INDEX(Banco!$C:$C,ROW()))</f>
        <v/>
      </c>
      <c r="D1065" s="8" t="str">
        <f>IF(INDEX(Banco!$D:$D,ROW())="","",INDEX(Banco!$D:$D,ROW()))</f>
        <v/>
      </c>
      <c r="E1065" s="8" t="str">
        <f>IF(INDEX(Banco!$E:$E,ROW())="","",INDEX(Banco!$E:$E,ROW()))</f>
        <v/>
      </c>
      <c r="F1065" s="9" t="str">
        <f>IF(INDEX(Banco!$F:$F,ROW())="","",INDEX(Banco!$F:$F,ROW()))</f>
        <v/>
      </c>
      <c r="G1065" s="9" t="str">
        <f>IF(INDEX(Banco!$G:$G,ROW())="","",INDEX(Banco!$G:$G,ROW()))</f>
        <v/>
      </c>
      <c r="H1065" s="7" t="str">
        <f>IF(INDEX(Banco!$H:$H,ROW())="","",INDEX(Banco!$H:$H,ROW()))</f>
        <v/>
      </c>
      <c r="I1065" t="str">
        <f t="shared" si="688"/>
        <v/>
      </c>
      <c r="J1065" s="10" t="str">
        <f t="shared" si="689"/>
        <v/>
      </c>
      <c r="K1065" s="11" t="str">
        <f t="shared" si="690"/>
        <v>—</v>
      </c>
      <c r="L1065" t="str">
        <f t="shared" si="691"/>
        <v/>
      </c>
      <c r="M1065" s="11" t="str">
        <f t="shared" si="692"/>
        <v>—</v>
      </c>
      <c r="N1065" t="str">
        <f t="shared" si="693"/>
        <v/>
      </c>
      <c r="O1065" s="11" t="str">
        <f t="shared" si="694"/>
        <v>—</v>
      </c>
      <c r="P1065" t="str">
        <f t="shared" si="695"/>
        <v/>
      </c>
      <c r="Q1065" s="11" t="str">
        <f t="shared" si="696"/>
        <v>—</v>
      </c>
      <c r="R1065" t="str">
        <f t="shared" si="697"/>
        <v/>
      </c>
      <c r="S1065" t="str">
        <f t="shared" si="698"/>
        <v/>
      </c>
      <c r="T1065" t="str">
        <f t="shared" si="699"/>
        <v/>
      </c>
      <c r="U1065" t="str">
        <f t="shared" si="700"/>
        <v/>
      </c>
      <c r="V1065" t="str">
        <f t="shared" si="701"/>
        <v/>
      </c>
      <c r="W1065" t="str">
        <f t="shared" si="702"/>
        <v/>
      </c>
      <c r="X1065" t="str">
        <f t="shared" si="703"/>
        <v/>
      </c>
      <c r="Y1065" t="str">
        <f t="shared" si="704"/>
        <v/>
      </c>
      <c r="Z1065" t="str">
        <f t="shared" si="705"/>
        <v/>
      </c>
      <c r="AA1065" t="str">
        <f t="shared" si="706"/>
        <v/>
      </c>
      <c r="AB1065" t="str">
        <f t="shared" si="707"/>
        <v/>
      </c>
      <c r="AC1065" t="str">
        <f t="shared" si="708"/>
        <v/>
      </c>
      <c r="AD1065" t="str">
        <f t="shared" si="709"/>
        <v/>
      </c>
      <c r="AE1065" t="str">
        <f t="shared" si="710"/>
        <v/>
      </c>
      <c r="AF1065" t="str">
        <f t="shared" si="711"/>
        <v/>
      </c>
      <c r="AG1065" t="str">
        <f t="shared" si="712"/>
        <v/>
      </c>
      <c r="AH1065" t="str">
        <f t="shared" si="713"/>
        <v/>
      </c>
      <c r="AI1065" t="str">
        <f t="shared" si="714"/>
        <v/>
      </c>
      <c r="AJ1065" t="str">
        <f t="shared" si="715"/>
        <v/>
      </c>
      <c r="AK1065" t="str">
        <f t="shared" si="716"/>
        <v/>
      </c>
      <c r="AL1065" t="str">
        <f t="shared" si="717"/>
        <v/>
      </c>
      <c r="AM1065" t="str">
        <f t="shared" si="718"/>
        <v/>
      </c>
      <c r="AN1065" t="str">
        <f t="shared" si="719"/>
        <v/>
      </c>
      <c r="AO1065" t="str">
        <f t="shared" si="720"/>
        <v/>
      </c>
      <c r="AP1065" t="str">
        <f t="shared" si="721"/>
        <v/>
      </c>
      <c r="AQ1065" t="str">
        <f t="shared" si="722"/>
        <v/>
      </c>
      <c r="AR1065" t="str">
        <f t="shared" si="723"/>
        <v/>
      </c>
      <c r="AS1065" t="str">
        <f t="shared" si="724"/>
        <v/>
      </c>
      <c r="AT1065" t="str">
        <f t="shared" si="725"/>
        <v/>
      </c>
      <c r="AU1065" t="str">
        <f t="shared" si="726"/>
        <v/>
      </c>
      <c r="AV1065" t="str">
        <f t="shared" si="727"/>
        <v/>
      </c>
      <c r="AW1065" t="str">
        <f t="shared" si="728"/>
        <v/>
      </c>
      <c r="AX1065" t="str">
        <f t="shared" si="729"/>
        <v/>
      </c>
      <c r="AY1065" t="str">
        <f t="shared" si="730"/>
        <v/>
      </c>
      <c r="AZ1065" t="str">
        <f>IF(OR($A1065="",$A1065&lt;&gt;Ficha!$C$4),"",COUNTIF($A$2:$A1065,Ficha!$C$4))</f>
        <v/>
      </c>
    </row>
    <row r="1066" spans="1:52">
      <c r="A1066" s="7" t="str">
        <f>IF(INDEX(Banco!$A:$A,ROW())="","",INDEX(Banco!$A:$A,ROW()))</f>
        <v/>
      </c>
      <c r="B1066" s="7" t="str">
        <f>IF(INDEX(Banco!$B:$B,ROW())="","",INDEX(Banco!$B:$B,ROW()))</f>
        <v/>
      </c>
      <c r="C1066" s="7" t="str">
        <f>IF(INDEX(Banco!$C:$C,ROW())="","",INDEX(Banco!$C:$C,ROW()))</f>
        <v/>
      </c>
      <c r="D1066" s="8" t="str">
        <f>IF(INDEX(Banco!$D:$D,ROW())="","",INDEX(Banco!$D:$D,ROW()))</f>
        <v/>
      </c>
      <c r="E1066" s="8" t="str">
        <f>IF(INDEX(Banco!$E:$E,ROW())="","",INDEX(Banco!$E:$E,ROW()))</f>
        <v/>
      </c>
      <c r="F1066" s="9" t="str">
        <f>IF(INDEX(Banco!$F:$F,ROW())="","",INDEX(Banco!$F:$F,ROW()))</f>
        <v/>
      </c>
      <c r="G1066" s="9" t="str">
        <f>IF(INDEX(Banco!$G:$G,ROW())="","",INDEX(Banco!$G:$G,ROW()))</f>
        <v/>
      </c>
      <c r="H1066" s="7" t="str">
        <f>IF(INDEX(Banco!$H:$H,ROW())="","",INDEX(Banco!$H:$H,ROW()))</f>
        <v/>
      </c>
      <c r="I1066" t="str">
        <f t="shared" si="688"/>
        <v/>
      </c>
      <c r="J1066" s="10" t="str">
        <f t="shared" si="689"/>
        <v/>
      </c>
      <c r="K1066" s="11" t="str">
        <f t="shared" si="690"/>
        <v>—</v>
      </c>
      <c r="L1066" t="str">
        <f t="shared" si="691"/>
        <v/>
      </c>
      <c r="M1066" s="11" t="str">
        <f t="shared" si="692"/>
        <v>—</v>
      </c>
      <c r="N1066" t="str">
        <f t="shared" si="693"/>
        <v/>
      </c>
      <c r="O1066" s="11" t="str">
        <f t="shared" si="694"/>
        <v>—</v>
      </c>
      <c r="P1066" t="str">
        <f t="shared" si="695"/>
        <v/>
      </c>
      <c r="Q1066" s="11" t="str">
        <f t="shared" si="696"/>
        <v>—</v>
      </c>
      <c r="R1066" t="str">
        <f t="shared" si="697"/>
        <v/>
      </c>
      <c r="S1066" t="str">
        <f t="shared" si="698"/>
        <v/>
      </c>
      <c r="T1066" t="str">
        <f t="shared" si="699"/>
        <v/>
      </c>
      <c r="U1066" t="str">
        <f t="shared" si="700"/>
        <v/>
      </c>
      <c r="V1066" t="str">
        <f t="shared" si="701"/>
        <v/>
      </c>
      <c r="W1066" t="str">
        <f t="shared" si="702"/>
        <v/>
      </c>
      <c r="X1066" t="str">
        <f t="shared" si="703"/>
        <v/>
      </c>
      <c r="Y1066" t="str">
        <f t="shared" si="704"/>
        <v/>
      </c>
      <c r="Z1066" t="str">
        <f t="shared" si="705"/>
        <v/>
      </c>
      <c r="AA1066" t="str">
        <f t="shared" si="706"/>
        <v/>
      </c>
      <c r="AB1066" t="str">
        <f t="shared" si="707"/>
        <v/>
      </c>
      <c r="AC1066" t="str">
        <f t="shared" si="708"/>
        <v/>
      </c>
      <c r="AD1066" t="str">
        <f t="shared" si="709"/>
        <v/>
      </c>
      <c r="AE1066" t="str">
        <f t="shared" si="710"/>
        <v/>
      </c>
      <c r="AF1066" t="str">
        <f t="shared" si="711"/>
        <v/>
      </c>
      <c r="AG1066" t="str">
        <f t="shared" si="712"/>
        <v/>
      </c>
      <c r="AH1066" t="str">
        <f t="shared" si="713"/>
        <v/>
      </c>
      <c r="AI1066" t="str">
        <f t="shared" si="714"/>
        <v/>
      </c>
      <c r="AJ1066" t="str">
        <f t="shared" si="715"/>
        <v/>
      </c>
      <c r="AK1066" t="str">
        <f t="shared" si="716"/>
        <v/>
      </c>
      <c r="AL1066" t="str">
        <f t="shared" si="717"/>
        <v/>
      </c>
      <c r="AM1066" t="str">
        <f t="shared" si="718"/>
        <v/>
      </c>
      <c r="AN1066" t="str">
        <f t="shared" si="719"/>
        <v/>
      </c>
      <c r="AO1066" t="str">
        <f t="shared" si="720"/>
        <v/>
      </c>
      <c r="AP1066" t="str">
        <f t="shared" si="721"/>
        <v/>
      </c>
      <c r="AQ1066" t="str">
        <f t="shared" si="722"/>
        <v/>
      </c>
      <c r="AR1066" t="str">
        <f t="shared" si="723"/>
        <v/>
      </c>
      <c r="AS1066" t="str">
        <f t="shared" si="724"/>
        <v/>
      </c>
      <c r="AT1066" t="str">
        <f t="shared" si="725"/>
        <v/>
      </c>
      <c r="AU1066" t="str">
        <f t="shared" si="726"/>
        <v/>
      </c>
      <c r="AV1066" t="str">
        <f t="shared" si="727"/>
        <v/>
      </c>
      <c r="AW1066" t="str">
        <f t="shared" si="728"/>
        <v/>
      </c>
      <c r="AX1066" t="str">
        <f t="shared" si="729"/>
        <v/>
      </c>
      <c r="AY1066" t="str">
        <f t="shared" si="730"/>
        <v/>
      </c>
      <c r="AZ1066" t="str">
        <f>IF(OR($A1066="",$A1066&lt;&gt;Ficha!$C$4),"",COUNTIF($A$2:$A1066,Ficha!$C$4))</f>
        <v/>
      </c>
    </row>
    <row r="1067" spans="1:52">
      <c r="A1067" s="7" t="str">
        <f>IF(INDEX(Banco!$A:$A,ROW())="","",INDEX(Banco!$A:$A,ROW()))</f>
        <v/>
      </c>
      <c r="B1067" s="7" t="str">
        <f>IF(INDEX(Banco!$B:$B,ROW())="","",INDEX(Banco!$B:$B,ROW()))</f>
        <v/>
      </c>
      <c r="C1067" s="7" t="str">
        <f>IF(INDEX(Banco!$C:$C,ROW())="","",INDEX(Banco!$C:$C,ROW()))</f>
        <v/>
      </c>
      <c r="D1067" s="8" t="str">
        <f>IF(INDEX(Banco!$D:$D,ROW())="","",INDEX(Banco!$D:$D,ROW()))</f>
        <v/>
      </c>
      <c r="E1067" s="8" t="str">
        <f>IF(INDEX(Banco!$E:$E,ROW())="","",INDEX(Banco!$E:$E,ROW()))</f>
        <v/>
      </c>
      <c r="F1067" s="9" t="str">
        <f>IF(INDEX(Banco!$F:$F,ROW())="","",INDEX(Banco!$F:$F,ROW()))</f>
        <v/>
      </c>
      <c r="G1067" s="9" t="str">
        <f>IF(INDEX(Banco!$G:$G,ROW())="","",INDEX(Banco!$G:$G,ROW()))</f>
        <v/>
      </c>
      <c r="H1067" s="7" t="str">
        <f>IF(INDEX(Banco!$H:$H,ROW())="","",INDEX(Banco!$H:$H,ROW()))</f>
        <v/>
      </c>
      <c r="I1067" t="str">
        <f t="shared" si="688"/>
        <v/>
      </c>
      <c r="J1067" s="10" t="str">
        <f t="shared" si="689"/>
        <v/>
      </c>
      <c r="K1067" s="11" t="str">
        <f t="shared" si="690"/>
        <v>—</v>
      </c>
      <c r="L1067" t="str">
        <f t="shared" si="691"/>
        <v/>
      </c>
      <c r="M1067" s="11" t="str">
        <f t="shared" si="692"/>
        <v>—</v>
      </c>
      <c r="N1067" t="str">
        <f t="shared" si="693"/>
        <v/>
      </c>
      <c r="O1067" s="11" t="str">
        <f t="shared" si="694"/>
        <v>—</v>
      </c>
      <c r="P1067" t="str">
        <f t="shared" si="695"/>
        <v/>
      </c>
      <c r="Q1067" s="11" t="str">
        <f t="shared" si="696"/>
        <v>—</v>
      </c>
      <c r="R1067" t="str">
        <f t="shared" si="697"/>
        <v/>
      </c>
      <c r="S1067" t="str">
        <f t="shared" si="698"/>
        <v/>
      </c>
      <c r="T1067" t="str">
        <f t="shared" si="699"/>
        <v/>
      </c>
      <c r="U1067" t="str">
        <f t="shared" si="700"/>
        <v/>
      </c>
      <c r="V1067" t="str">
        <f t="shared" si="701"/>
        <v/>
      </c>
      <c r="W1067" t="str">
        <f t="shared" si="702"/>
        <v/>
      </c>
      <c r="X1067" t="str">
        <f t="shared" si="703"/>
        <v/>
      </c>
      <c r="Y1067" t="str">
        <f t="shared" si="704"/>
        <v/>
      </c>
      <c r="Z1067" t="str">
        <f t="shared" si="705"/>
        <v/>
      </c>
      <c r="AA1067" t="str">
        <f t="shared" si="706"/>
        <v/>
      </c>
      <c r="AB1067" t="str">
        <f t="shared" si="707"/>
        <v/>
      </c>
      <c r="AC1067" t="str">
        <f t="shared" si="708"/>
        <v/>
      </c>
      <c r="AD1067" t="str">
        <f t="shared" si="709"/>
        <v/>
      </c>
      <c r="AE1067" t="str">
        <f t="shared" si="710"/>
        <v/>
      </c>
      <c r="AF1067" t="str">
        <f t="shared" si="711"/>
        <v/>
      </c>
      <c r="AG1067" t="str">
        <f t="shared" si="712"/>
        <v/>
      </c>
      <c r="AH1067" t="str">
        <f t="shared" si="713"/>
        <v/>
      </c>
      <c r="AI1067" t="str">
        <f t="shared" si="714"/>
        <v/>
      </c>
      <c r="AJ1067" t="str">
        <f t="shared" si="715"/>
        <v/>
      </c>
      <c r="AK1067" t="str">
        <f t="shared" si="716"/>
        <v/>
      </c>
      <c r="AL1067" t="str">
        <f t="shared" si="717"/>
        <v/>
      </c>
      <c r="AM1067" t="str">
        <f t="shared" si="718"/>
        <v/>
      </c>
      <c r="AN1067" t="str">
        <f t="shared" si="719"/>
        <v/>
      </c>
      <c r="AO1067" t="str">
        <f t="shared" si="720"/>
        <v/>
      </c>
      <c r="AP1067" t="str">
        <f t="shared" si="721"/>
        <v/>
      </c>
      <c r="AQ1067" t="str">
        <f t="shared" si="722"/>
        <v/>
      </c>
      <c r="AR1067" t="str">
        <f t="shared" si="723"/>
        <v/>
      </c>
      <c r="AS1067" t="str">
        <f t="shared" si="724"/>
        <v/>
      </c>
      <c r="AT1067" t="str">
        <f t="shared" si="725"/>
        <v/>
      </c>
      <c r="AU1067" t="str">
        <f t="shared" si="726"/>
        <v/>
      </c>
      <c r="AV1067" t="str">
        <f t="shared" si="727"/>
        <v/>
      </c>
      <c r="AW1067" t="str">
        <f t="shared" si="728"/>
        <v/>
      </c>
      <c r="AX1067" t="str">
        <f t="shared" si="729"/>
        <v/>
      </c>
      <c r="AY1067" t="str">
        <f t="shared" si="730"/>
        <v/>
      </c>
      <c r="AZ1067" t="str">
        <f>IF(OR($A1067="",$A1067&lt;&gt;Ficha!$C$4),"",COUNTIF($A$2:$A1067,Ficha!$C$4))</f>
        <v/>
      </c>
    </row>
    <row r="1068" spans="1:52">
      <c r="A1068" s="7" t="str">
        <f>IF(INDEX(Banco!$A:$A,ROW())="","",INDEX(Banco!$A:$A,ROW()))</f>
        <v/>
      </c>
      <c r="B1068" s="7" t="str">
        <f>IF(INDEX(Banco!$B:$B,ROW())="","",INDEX(Banco!$B:$B,ROW()))</f>
        <v/>
      </c>
      <c r="C1068" s="7" t="str">
        <f>IF(INDEX(Banco!$C:$C,ROW())="","",INDEX(Banco!$C:$C,ROW()))</f>
        <v/>
      </c>
      <c r="D1068" s="8" t="str">
        <f>IF(INDEX(Banco!$D:$D,ROW())="","",INDEX(Banco!$D:$D,ROW()))</f>
        <v/>
      </c>
      <c r="E1068" s="8" t="str">
        <f>IF(INDEX(Banco!$E:$E,ROW())="","",INDEX(Banco!$E:$E,ROW()))</f>
        <v/>
      </c>
      <c r="F1068" s="9" t="str">
        <f>IF(INDEX(Banco!$F:$F,ROW())="","",INDEX(Banco!$F:$F,ROW()))</f>
        <v/>
      </c>
      <c r="G1068" s="9" t="str">
        <f>IF(INDEX(Banco!$G:$G,ROW())="","",INDEX(Banco!$G:$G,ROW()))</f>
        <v/>
      </c>
      <c r="H1068" s="7" t="str">
        <f>IF(INDEX(Banco!$H:$H,ROW())="","",INDEX(Banco!$H:$H,ROW()))</f>
        <v/>
      </c>
      <c r="I1068" t="str">
        <f t="shared" si="688"/>
        <v/>
      </c>
      <c r="J1068" s="10" t="str">
        <f t="shared" si="689"/>
        <v/>
      </c>
      <c r="K1068" s="11" t="str">
        <f t="shared" si="690"/>
        <v>—</v>
      </c>
      <c r="L1068" t="str">
        <f t="shared" si="691"/>
        <v/>
      </c>
      <c r="M1068" s="11" t="str">
        <f t="shared" si="692"/>
        <v>—</v>
      </c>
      <c r="N1068" t="str">
        <f t="shared" si="693"/>
        <v/>
      </c>
      <c r="O1068" s="11" t="str">
        <f t="shared" si="694"/>
        <v>—</v>
      </c>
      <c r="P1068" t="str">
        <f t="shared" si="695"/>
        <v/>
      </c>
      <c r="Q1068" s="11" t="str">
        <f t="shared" si="696"/>
        <v>—</v>
      </c>
      <c r="R1068" t="str">
        <f t="shared" si="697"/>
        <v/>
      </c>
      <c r="S1068" t="str">
        <f t="shared" si="698"/>
        <v/>
      </c>
      <c r="T1068" t="str">
        <f t="shared" si="699"/>
        <v/>
      </c>
      <c r="U1068" t="str">
        <f t="shared" si="700"/>
        <v/>
      </c>
      <c r="V1068" t="str">
        <f t="shared" si="701"/>
        <v/>
      </c>
      <c r="W1068" t="str">
        <f t="shared" si="702"/>
        <v/>
      </c>
      <c r="X1068" t="str">
        <f t="shared" si="703"/>
        <v/>
      </c>
      <c r="Y1068" t="str">
        <f t="shared" si="704"/>
        <v/>
      </c>
      <c r="Z1068" t="str">
        <f t="shared" si="705"/>
        <v/>
      </c>
      <c r="AA1068" t="str">
        <f t="shared" si="706"/>
        <v/>
      </c>
      <c r="AB1068" t="str">
        <f t="shared" si="707"/>
        <v/>
      </c>
      <c r="AC1068" t="str">
        <f t="shared" si="708"/>
        <v/>
      </c>
      <c r="AD1068" t="str">
        <f t="shared" si="709"/>
        <v/>
      </c>
      <c r="AE1068" t="str">
        <f t="shared" si="710"/>
        <v/>
      </c>
      <c r="AF1068" t="str">
        <f t="shared" si="711"/>
        <v/>
      </c>
      <c r="AG1068" t="str">
        <f t="shared" si="712"/>
        <v/>
      </c>
      <c r="AH1068" t="str">
        <f t="shared" si="713"/>
        <v/>
      </c>
      <c r="AI1068" t="str">
        <f t="shared" si="714"/>
        <v/>
      </c>
      <c r="AJ1068" t="str">
        <f t="shared" si="715"/>
        <v/>
      </c>
      <c r="AK1068" t="str">
        <f t="shared" si="716"/>
        <v/>
      </c>
      <c r="AL1068" t="str">
        <f t="shared" si="717"/>
        <v/>
      </c>
      <c r="AM1068" t="str">
        <f t="shared" si="718"/>
        <v/>
      </c>
      <c r="AN1068" t="str">
        <f t="shared" si="719"/>
        <v/>
      </c>
      <c r="AO1068" t="str">
        <f t="shared" si="720"/>
        <v/>
      </c>
      <c r="AP1068" t="str">
        <f t="shared" si="721"/>
        <v/>
      </c>
      <c r="AQ1068" t="str">
        <f t="shared" si="722"/>
        <v/>
      </c>
      <c r="AR1068" t="str">
        <f t="shared" si="723"/>
        <v/>
      </c>
      <c r="AS1068" t="str">
        <f t="shared" si="724"/>
        <v/>
      </c>
      <c r="AT1068" t="str">
        <f t="shared" si="725"/>
        <v/>
      </c>
      <c r="AU1068" t="str">
        <f t="shared" si="726"/>
        <v/>
      </c>
      <c r="AV1068" t="str">
        <f t="shared" si="727"/>
        <v/>
      </c>
      <c r="AW1068" t="str">
        <f t="shared" si="728"/>
        <v/>
      </c>
      <c r="AX1068" t="str">
        <f t="shared" si="729"/>
        <v/>
      </c>
      <c r="AY1068" t="str">
        <f t="shared" si="730"/>
        <v/>
      </c>
      <c r="AZ1068" t="str">
        <f>IF(OR($A1068="",$A1068&lt;&gt;Ficha!$C$4),"",COUNTIF($A$2:$A1068,Ficha!$C$4))</f>
        <v/>
      </c>
    </row>
    <row r="1069" spans="1:52">
      <c r="A1069" s="7" t="str">
        <f>IF(INDEX(Banco!$A:$A,ROW())="","",INDEX(Banco!$A:$A,ROW()))</f>
        <v/>
      </c>
      <c r="B1069" s="7" t="str">
        <f>IF(INDEX(Banco!$B:$B,ROW())="","",INDEX(Banco!$B:$B,ROW()))</f>
        <v/>
      </c>
      <c r="C1069" s="7" t="str">
        <f>IF(INDEX(Banco!$C:$C,ROW())="","",INDEX(Banco!$C:$C,ROW()))</f>
        <v/>
      </c>
      <c r="D1069" s="8" t="str">
        <f>IF(INDEX(Banco!$D:$D,ROW())="","",INDEX(Banco!$D:$D,ROW()))</f>
        <v/>
      </c>
      <c r="E1069" s="8" t="str">
        <f>IF(INDEX(Banco!$E:$E,ROW())="","",INDEX(Banco!$E:$E,ROW()))</f>
        <v/>
      </c>
      <c r="F1069" s="9" t="str">
        <f>IF(INDEX(Banco!$F:$F,ROW())="","",INDEX(Banco!$F:$F,ROW()))</f>
        <v/>
      </c>
      <c r="G1069" s="9" t="str">
        <f>IF(INDEX(Banco!$G:$G,ROW())="","",INDEX(Banco!$G:$G,ROW()))</f>
        <v/>
      </c>
      <c r="H1069" s="7" t="str">
        <f>IF(INDEX(Banco!$H:$H,ROW())="","",INDEX(Banco!$H:$H,ROW()))</f>
        <v/>
      </c>
      <c r="I1069" t="str">
        <f t="shared" si="688"/>
        <v/>
      </c>
      <c r="J1069" s="10" t="str">
        <f t="shared" si="689"/>
        <v/>
      </c>
      <c r="K1069" s="11" t="str">
        <f t="shared" si="690"/>
        <v>—</v>
      </c>
      <c r="L1069" t="str">
        <f t="shared" si="691"/>
        <v/>
      </c>
      <c r="M1069" s="11" t="str">
        <f t="shared" si="692"/>
        <v>—</v>
      </c>
      <c r="N1069" t="str">
        <f t="shared" si="693"/>
        <v/>
      </c>
      <c r="O1069" s="11" t="str">
        <f t="shared" si="694"/>
        <v>—</v>
      </c>
      <c r="P1069" t="str">
        <f t="shared" si="695"/>
        <v/>
      </c>
      <c r="Q1069" s="11" t="str">
        <f t="shared" si="696"/>
        <v>—</v>
      </c>
      <c r="R1069" t="str">
        <f t="shared" si="697"/>
        <v/>
      </c>
      <c r="S1069" t="str">
        <f t="shared" si="698"/>
        <v/>
      </c>
      <c r="T1069" t="str">
        <f t="shared" si="699"/>
        <v/>
      </c>
      <c r="U1069" t="str">
        <f t="shared" si="700"/>
        <v/>
      </c>
      <c r="V1069" t="str">
        <f t="shared" si="701"/>
        <v/>
      </c>
      <c r="W1069" t="str">
        <f t="shared" si="702"/>
        <v/>
      </c>
      <c r="X1069" t="str">
        <f t="shared" si="703"/>
        <v/>
      </c>
      <c r="Y1069" t="str">
        <f t="shared" si="704"/>
        <v/>
      </c>
      <c r="Z1069" t="str">
        <f t="shared" si="705"/>
        <v/>
      </c>
      <c r="AA1069" t="str">
        <f t="shared" si="706"/>
        <v/>
      </c>
      <c r="AB1069" t="str">
        <f t="shared" si="707"/>
        <v/>
      </c>
      <c r="AC1069" t="str">
        <f t="shared" si="708"/>
        <v/>
      </c>
      <c r="AD1069" t="str">
        <f t="shared" si="709"/>
        <v/>
      </c>
      <c r="AE1069" t="str">
        <f t="shared" si="710"/>
        <v/>
      </c>
      <c r="AF1069" t="str">
        <f t="shared" si="711"/>
        <v/>
      </c>
      <c r="AG1069" t="str">
        <f t="shared" si="712"/>
        <v/>
      </c>
      <c r="AH1069" t="str">
        <f t="shared" si="713"/>
        <v/>
      </c>
      <c r="AI1069" t="str">
        <f t="shared" si="714"/>
        <v/>
      </c>
      <c r="AJ1069" t="str">
        <f t="shared" si="715"/>
        <v/>
      </c>
      <c r="AK1069" t="str">
        <f t="shared" si="716"/>
        <v/>
      </c>
      <c r="AL1069" t="str">
        <f t="shared" si="717"/>
        <v/>
      </c>
      <c r="AM1069" t="str">
        <f t="shared" si="718"/>
        <v/>
      </c>
      <c r="AN1069" t="str">
        <f t="shared" si="719"/>
        <v/>
      </c>
      <c r="AO1069" t="str">
        <f t="shared" si="720"/>
        <v/>
      </c>
      <c r="AP1069" t="str">
        <f t="shared" si="721"/>
        <v/>
      </c>
      <c r="AQ1069" t="str">
        <f t="shared" si="722"/>
        <v/>
      </c>
      <c r="AR1069" t="str">
        <f t="shared" si="723"/>
        <v/>
      </c>
      <c r="AS1069" t="str">
        <f t="shared" si="724"/>
        <v/>
      </c>
      <c r="AT1069" t="str">
        <f t="shared" si="725"/>
        <v/>
      </c>
      <c r="AU1069" t="str">
        <f t="shared" si="726"/>
        <v/>
      </c>
      <c r="AV1069" t="str">
        <f t="shared" si="727"/>
        <v/>
      </c>
      <c r="AW1069" t="str">
        <f t="shared" si="728"/>
        <v/>
      </c>
      <c r="AX1069" t="str">
        <f t="shared" si="729"/>
        <v/>
      </c>
      <c r="AY1069" t="str">
        <f t="shared" si="730"/>
        <v/>
      </c>
      <c r="AZ1069" t="str">
        <f>IF(OR($A1069="",$A1069&lt;&gt;Ficha!$C$4),"",COUNTIF($A$2:$A1069,Ficha!$C$4))</f>
        <v/>
      </c>
    </row>
    <row r="1070" spans="1:52">
      <c r="A1070" s="7" t="str">
        <f>IF(INDEX(Banco!$A:$A,ROW())="","",INDEX(Banco!$A:$A,ROW()))</f>
        <v/>
      </c>
      <c r="B1070" s="7" t="str">
        <f>IF(INDEX(Banco!$B:$B,ROW())="","",INDEX(Banco!$B:$B,ROW()))</f>
        <v/>
      </c>
      <c r="C1070" s="7" t="str">
        <f>IF(INDEX(Banco!$C:$C,ROW())="","",INDEX(Banco!$C:$C,ROW()))</f>
        <v/>
      </c>
      <c r="D1070" s="8" t="str">
        <f>IF(INDEX(Banco!$D:$D,ROW())="","",INDEX(Banco!$D:$D,ROW()))</f>
        <v/>
      </c>
      <c r="E1070" s="8" t="str">
        <f>IF(INDEX(Banco!$E:$E,ROW())="","",INDEX(Banco!$E:$E,ROW()))</f>
        <v/>
      </c>
      <c r="F1070" s="9" t="str">
        <f>IF(INDEX(Banco!$F:$F,ROW())="","",INDEX(Banco!$F:$F,ROW()))</f>
        <v/>
      </c>
      <c r="G1070" s="9" t="str">
        <f>IF(INDEX(Banco!$G:$G,ROW())="","",INDEX(Banco!$G:$G,ROW()))</f>
        <v/>
      </c>
      <c r="H1070" s="7" t="str">
        <f>IF(INDEX(Banco!$H:$H,ROW())="","",INDEX(Banco!$H:$H,ROW()))</f>
        <v/>
      </c>
      <c r="I1070" t="str">
        <f t="shared" si="688"/>
        <v/>
      </c>
      <c r="J1070" s="10" t="str">
        <f t="shared" si="689"/>
        <v/>
      </c>
      <c r="K1070" s="11" t="str">
        <f t="shared" si="690"/>
        <v>—</v>
      </c>
      <c r="L1070" t="str">
        <f t="shared" si="691"/>
        <v/>
      </c>
      <c r="M1070" s="11" t="str">
        <f t="shared" si="692"/>
        <v>—</v>
      </c>
      <c r="N1070" t="str">
        <f t="shared" si="693"/>
        <v/>
      </c>
      <c r="O1070" s="11" t="str">
        <f t="shared" si="694"/>
        <v>—</v>
      </c>
      <c r="P1070" t="str">
        <f t="shared" si="695"/>
        <v/>
      </c>
      <c r="Q1070" s="11" t="str">
        <f t="shared" si="696"/>
        <v>—</v>
      </c>
      <c r="R1070" t="str">
        <f t="shared" si="697"/>
        <v/>
      </c>
      <c r="S1070" t="str">
        <f t="shared" si="698"/>
        <v/>
      </c>
      <c r="T1070" t="str">
        <f t="shared" si="699"/>
        <v/>
      </c>
      <c r="U1070" t="str">
        <f t="shared" si="700"/>
        <v/>
      </c>
      <c r="V1070" t="str">
        <f t="shared" si="701"/>
        <v/>
      </c>
      <c r="W1070" t="str">
        <f t="shared" si="702"/>
        <v/>
      </c>
      <c r="X1070" t="str">
        <f t="shared" si="703"/>
        <v/>
      </c>
      <c r="Y1070" t="str">
        <f t="shared" si="704"/>
        <v/>
      </c>
      <c r="Z1070" t="str">
        <f t="shared" si="705"/>
        <v/>
      </c>
      <c r="AA1070" t="str">
        <f t="shared" si="706"/>
        <v/>
      </c>
      <c r="AB1070" t="str">
        <f t="shared" si="707"/>
        <v/>
      </c>
      <c r="AC1070" t="str">
        <f t="shared" si="708"/>
        <v/>
      </c>
      <c r="AD1070" t="str">
        <f t="shared" si="709"/>
        <v/>
      </c>
      <c r="AE1070" t="str">
        <f t="shared" si="710"/>
        <v/>
      </c>
      <c r="AF1070" t="str">
        <f t="shared" si="711"/>
        <v/>
      </c>
      <c r="AG1070" t="str">
        <f t="shared" si="712"/>
        <v/>
      </c>
      <c r="AH1070" t="str">
        <f t="shared" si="713"/>
        <v/>
      </c>
      <c r="AI1070" t="str">
        <f t="shared" si="714"/>
        <v/>
      </c>
      <c r="AJ1070" t="str">
        <f t="shared" si="715"/>
        <v/>
      </c>
      <c r="AK1070" t="str">
        <f t="shared" si="716"/>
        <v/>
      </c>
      <c r="AL1070" t="str">
        <f t="shared" si="717"/>
        <v/>
      </c>
      <c r="AM1070" t="str">
        <f t="shared" si="718"/>
        <v/>
      </c>
      <c r="AN1070" t="str">
        <f t="shared" si="719"/>
        <v/>
      </c>
      <c r="AO1070" t="str">
        <f t="shared" si="720"/>
        <v/>
      </c>
      <c r="AP1070" t="str">
        <f t="shared" si="721"/>
        <v/>
      </c>
      <c r="AQ1070" t="str">
        <f t="shared" si="722"/>
        <v/>
      </c>
      <c r="AR1070" t="str">
        <f t="shared" si="723"/>
        <v/>
      </c>
      <c r="AS1070" t="str">
        <f t="shared" si="724"/>
        <v/>
      </c>
      <c r="AT1070" t="str">
        <f t="shared" si="725"/>
        <v/>
      </c>
      <c r="AU1070" t="str">
        <f t="shared" si="726"/>
        <v/>
      </c>
      <c r="AV1070" t="str">
        <f t="shared" si="727"/>
        <v/>
      </c>
      <c r="AW1070" t="str">
        <f t="shared" si="728"/>
        <v/>
      </c>
      <c r="AX1070" t="str">
        <f t="shared" si="729"/>
        <v/>
      </c>
      <c r="AY1070" t="str">
        <f t="shared" si="730"/>
        <v/>
      </c>
      <c r="AZ1070" t="str">
        <f>IF(OR($A1070="",$A1070&lt;&gt;Ficha!$C$4),"",COUNTIF($A$2:$A1070,Ficha!$C$4))</f>
        <v/>
      </c>
    </row>
    <row r="1071" spans="1:52">
      <c r="A1071" s="7" t="str">
        <f>IF(INDEX(Banco!$A:$A,ROW())="","",INDEX(Banco!$A:$A,ROW()))</f>
        <v/>
      </c>
      <c r="B1071" s="7" t="str">
        <f>IF(INDEX(Banco!$B:$B,ROW())="","",INDEX(Banco!$B:$B,ROW()))</f>
        <v/>
      </c>
      <c r="C1071" s="7" t="str">
        <f>IF(INDEX(Banco!$C:$C,ROW())="","",INDEX(Banco!$C:$C,ROW()))</f>
        <v/>
      </c>
      <c r="D1071" s="8" t="str">
        <f>IF(INDEX(Banco!$D:$D,ROW())="","",INDEX(Banco!$D:$D,ROW()))</f>
        <v/>
      </c>
      <c r="E1071" s="8" t="str">
        <f>IF(INDEX(Banco!$E:$E,ROW())="","",INDEX(Banco!$E:$E,ROW()))</f>
        <v/>
      </c>
      <c r="F1071" s="9" t="str">
        <f>IF(INDEX(Banco!$F:$F,ROW())="","",INDEX(Banco!$F:$F,ROW()))</f>
        <v/>
      </c>
      <c r="G1071" s="9" t="str">
        <f>IF(INDEX(Banco!$G:$G,ROW())="","",INDEX(Banco!$G:$G,ROW()))</f>
        <v/>
      </c>
      <c r="H1071" s="7" t="str">
        <f>IF(INDEX(Banco!$H:$H,ROW())="","",INDEX(Banco!$H:$H,ROW()))</f>
        <v/>
      </c>
      <c r="I1071" t="str">
        <f t="shared" si="688"/>
        <v/>
      </c>
      <c r="J1071" s="10" t="str">
        <f t="shared" si="689"/>
        <v/>
      </c>
      <c r="K1071" s="11" t="str">
        <f t="shared" si="690"/>
        <v>—</v>
      </c>
      <c r="L1071" t="str">
        <f t="shared" si="691"/>
        <v/>
      </c>
      <c r="M1071" s="11" t="str">
        <f t="shared" si="692"/>
        <v>—</v>
      </c>
      <c r="N1071" t="str">
        <f t="shared" si="693"/>
        <v/>
      </c>
      <c r="O1071" s="11" t="str">
        <f t="shared" si="694"/>
        <v>—</v>
      </c>
      <c r="P1071" t="str">
        <f t="shared" si="695"/>
        <v/>
      </c>
      <c r="Q1071" s="11" t="str">
        <f t="shared" si="696"/>
        <v>—</v>
      </c>
      <c r="R1071" t="str">
        <f t="shared" si="697"/>
        <v/>
      </c>
      <c r="S1071" t="str">
        <f t="shared" si="698"/>
        <v/>
      </c>
      <c r="T1071" t="str">
        <f t="shared" si="699"/>
        <v/>
      </c>
      <c r="U1071" t="str">
        <f t="shared" si="700"/>
        <v/>
      </c>
      <c r="V1071" t="str">
        <f t="shared" si="701"/>
        <v/>
      </c>
      <c r="W1071" t="str">
        <f t="shared" si="702"/>
        <v/>
      </c>
      <c r="X1071" t="str">
        <f t="shared" si="703"/>
        <v/>
      </c>
      <c r="Y1071" t="str">
        <f t="shared" si="704"/>
        <v/>
      </c>
      <c r="Z1071" t="str">
        <f t="shared" si="705"/>
        <v/>
      </c>
      <c r="AA1071" t="str">
        <f t="shared" si="706"/>
        <v/>
      </c>
      <c r="AB1071" t="str">
        <f t="shared" si="707"/>
        <v/>
      </c>
      <c r="AC1071" t="str">
        <f t="shared" si="708"/>
        <v/>
      </c>
      <c r="AD1071" t="str">
        <f t="shared" si="709"/>
        <v/>
      </c>
      <c r="AE1071" t="str">
        <f t="shared" si="710"/>
        <v/>
      </c>
      <c r="AF1071" t="str">
        <f t="shared" si="711"/>
        <v/>
      </c>
      <c r="AG1071" t="str">
        <f t="shared" si="712"/>
        <v/>
      </c>
      <c r="AH1071" t="str">
        <f t="shared" si="713"/>
        <v/>
      </c>
      <c r="AI1071" t="str">
        <f t="shared" si="714"/>
        <v/>
      </c>
      <c r="AJ1071" t="str">
        <f t="shared" si="715"/>
        <v/>
      </c>
      <c r="AK1071" t="str">
        <f t="shared" si="716"/>
        <v/>
      </c>
      <c r="AL1071" t="str">
        <f t="shared" si="717"/>
        <v/>
      </c>
      <c r="AM1071" t="str">
        <f t="shared" si="718"/>
        <v/>
      </c>
      <c r="AN1071" t="str">
        <f t="shared" si="719"/>
        <v/>
      </c>
      <c r="AO1071" t="str">
        <f t="shared" si="720"/>
        <v/>
      </c>
      <c r="AP1071" t="str">
        <f t="shared" si="721"/>
        <v/>
      </c>
      <c r="AQ1071" t="str">
        <f t="shared" si="722"/>
        <v/>
      </c>
      <c r="AR1071" t="str">
        <f t="shared" si="723"/>
        <v/>
      </c>
      <c r="AS1071" t="str">
        <f t="shared" si="724"/>
        <v/>
      </c>
      <c r="AT1071" t="str">
        <f t="shared" si="725"/>
        <v/>
      </c>
      <c r="AU1071" t="str">
        <f t="shared" si="726"/>
        <v/>
      </c>
      <c r="AV1071" t="str">
        <f t="shared" si="727"/>
        <v/>
      </c>
      <c r="AW1071" t="str">
        <f t="shared" si="728"/>
        <v/>
      </c>
      <c r="AX1071" t="str">
        <f t="shared" si="729"/>
        <v/>
      </c>
      <c r="AY1071" t="str">
        <f t="shared" si="730"/>
        <v/>
      </c>
      <c r="AZ1071" t="str">
        <f>IF(OR($A1071="",$A1071&lt;&gt;Ficha!$C$4),"",COUNTIF($A$2:$A1071,Ficha!$C$4))</f>
        <v/>
      </c>
    </row>
    <row r="1072" spans="1:52">
      <c r="A1072" s="7" t="str">
        <f>IF(INDEX(Banco!$A:$A,ROW())="","",INDEX(Banco!$A:$A,ROW()))</f>
        <v/>
      </c>
      <c r="B1072" s="7" t="str">
        <f>IF(INDEX(Banco!$B:$B,ROW())="","",INDEX(Banco!$B:$B,ROW()))</f>
        <v/>
      </c>
      <c r="C1072" s="7" t="str">
        <f>IF(INDEX(Banco!$C:$C,ROW())="","",INDEX(Banco!$C:$C,ROW()))</f>
        <v/>
      </c>
      <c r="D1072" s="8" t="str">
        <f>IF(INDEX(Banco!$D:$D,ROW())="","",INDEX(Banco!$D:$D,ROW()))</f>
        <v/>
      </c>
      <c r="E1072" s="8" t="str">
        <f>IF(INDEX(Banco!$E:$E,ROW())="","",INDEX(Banco!$E:$E,ROW()))</f>
        <v/>
      </c>
      <c r="F1072" s="9" t="str">
        <f>IF(INDEX(Banco!$F:$F,ROW())="","",INDEX(Banco!$F:$F,ROW()))</f>
        <v/>
      </c>
      <c r="G1072" s="9" t="str">
        <f>IF(INDEX(Banco!$G:$G,ROW())="","",INDEX(Banco!$G:$G,ROW()))</f>
        <v/>
      </c>
      <c r="H1072" s="7" t="str">
        <f>IF(INDEX(Banco!$H:$H,ROW())="","",INDEX(Banco!$H:$H,ROW()))</f>
        <v/>
      </c>
      <c r="I1072" t="str">
        <f t="shared" si="688"/>
        <v/>
      </c>
      <c r="J1072" s="10" t="str">
        <f t="shared" si="689"/>
        <v/>
      </c>
      <c r="K1072" s="11" t="str">
        <f t="shared" si="690"/>
        <v>—</v>
      </c>
      <c r="L1072" t="str">
        <f t="shared" si="691"/>
        <v/>
      </c>
      <c r="M1072" s="11" t="str">
        <f t="shared" si="692"/>
        <v>—</v>
      </c>
      <c r="N1072" t="str">
        <f t="shared" si="693"/>
        <v/>
      </c>
      <c r="O1072" s="11" t="str">
        <f t="shared" si="694"/>
        <v>—</v>
      </c>
      <c r="P1072" t="str">
        <f t="shared" si="695"/>
        <v/>
      </c>
      <c r="Q1072" s="11" t="str">
        <f t="shared" si="696"/>
        <v>—</v>
      </c>
      <c r="R1072" t="str">
        <f t="shared" si="697"/>
        <v/>
      </c>
      <c r="S1072" t="str">
        <f t="shared" si="698"/>
        <v/>
      </c>
      <c r="T1072" t="str">
        <f t="shared" si="699"/>
        <v/>
      </c>
      <c r="U1072" t="str">
        <f t="shared" si="700"/>
        <v/>
      </c>
      <c r="V1072" t="str">
        <f t="shared" si="701"/>
        <v/>
      </c>
      <c r="W1072" t="str">
        <f t="shared" si="702"/>
        <v/>
      </c>
      <c r="X1072" t="str">
        <f t="shared" si="703"/>
        <v/>
      </c>
      <c r="Y1072" t="str">
        <f t="shared" si="704"/>
        <v/>
      </c>
      <c r="Z1072" t="str">
        <f t="shared" si="705"/>
        <v/>
      </c>
      <c r="AA1072" t="str">
        <f t="shared" si="706"/>
        <v/>
      </c>
      <c r="AB1072" t="str">
        <f t="shared" si="707"/>
        <v/>
      </c>
      <c r="AC1072" t="str">
        <f t="shared" si="708"/>
        <v/>
      </c>
      <c r="AD1072" t="str">
        <f t="shared" si="709"/>
        <v/>
      </c>
      <c r="AE1072" t="str">
        <f t="shared" si="710"/>
        <v/>
      </c>
      <c r="AF1072" t="str">
        <f t="shared" si="711"/>
        <v/>
      </c>
      <c r="AG1072" t="str">
        <f t="shared" si="712"/>
        <v/>
      </c>
      <c r="AH1072" t="str">
        <f t="shared" si="713"/>
        <v/>
      </c>
      <c r="AI1072" t="str">
        <f t="shared" si="714"/>
        <v/>
      </c>
      <c r="AJ1072" t="str">
        <f t="shared" si="715"/>
        <v/>
      </c>
      <c r="AK1072" t="str">
        <f t="shared" si="716"/>
        <v/>
      </c>
      <c r="AL1072" t="str">
        <f t="shared" si="717"/>
        <v/>
      </c>
      <c r="AM1072" t="str">
        <f t="shared" si="718"/>
        <v/>
      </c>
      <c r="AN1072" t="str">
        <f t="shared" si="719"/>
        <v/>
      </c>
      <c r="AO1072" t="str">
        <f t="shared" si="720"/>
        <v/>
      </c>
      <c r="AP1072" t="str">
        <f t="shared" si="721"/>
        <v/>
      </c>
      <c r="AQ1072" t="str">
        <f t="shared" si="722"/>
        <v/>
      </c>
      <c r="AR1072" t="str">
        <f t="shared" si="723"/>
        <v/>
      </c>
      <c r="AS1072" t="str">
        <f t="shared" si="724"/>
        <v/>
      </c>
      <c r="AT1072" t="str">
        <f t="shared" si="725"/>
        <v/>
      </c>
      <c r="AU1072" t="str">
        <f t="shared" si="726"/>
        <v/>
      </c>
      <c r="AV1072" t="str">
        <f t="shared" si="727"/>
        <v/>
      </c>
      <c r="AW1072" t="str">
        <f t="shared" si="728"/>
        <v/>
      </c>
      <c r="AX1072" t="str">
        <f t="shared" si="729"/>
        <v/>
      </c>
      <c r="AY1072" t="str">
        <f t="shared" si="730"/>
        <v/>
      </c>
      <c r="AZ1072" t="str">
        <f>IF(OR($A1072="",$A1072&lt;&gt;Ficha!$C$4),"",COUNTIF($A$2:$A1072,Ficha!$C$4))</f>
        <v/>
      </c>
    </row>
    <row r="1073" spans="1:52">
      <c r="A1073" s="7" t="str">
        <f>IF(INDEX(Banco!$A:$A,ROW())="","",INDEX(Banco!$A:$A,ROW()))</f>
        <v/>
      </c>
      <c r="B1073" s="7" t="str">
        <f>IF(INDEX(Banco!$B:$B,ROW())="","",INDEX(Banco!$B:$B,ROW()))</f>
        <v/>
      </c>
      <c r="C1073" s="7" t="str">
        <f>IF(INDEX(Banco!$C:$C,ROW())="","",INDEX(Banco!$C:$C,ROW()))</f>
        <v/>
      </c>
      <c r="D1073" s="8" t="str">
        <f>IF(INDEX(Banco!$D:$D,ROW())="","",INDEX(Banco!$D:$D,ROW()))</f>
        <v/>
      </c>
      <c r="E1073" s="8" t="str">
        <f>IF(INDEX(Banco!$E:$E,ROW())="","",INDEX(Banco!$E:$E,ROW()))</f>
        <v/>
      </c>
      <c r="F1073" s="9" t="str">
        <f>IF(INDEX(Banco!$F:$F,ROW())="","",INDEX(Banco!$F:$F,ROW()))</f>
        <v/>
      </c>
      <c r="G1073" s="9" t="str">
        <f>IF(INDEX(Banco!$G:$G,ROW())="","",INDEX(Banco!$G:$G,ROW()))</f>
        <v/>
      </c>
      <c r="H1073" s="7" t="str">
        <f>IF(INDEX(Banco!$H:$H,ROW())="","",INDEX(Banco!$H:$H,ROW()))</f>
        <v/>
      </c>
      <c r="I1073" t="str">
        <f t="shared" si="688"/>
        <v/>
      </c>
      <c r="J1073" s="10" t="str">
        <f t="shared" si="689"/>
        <v/>
      </c>
      <c r="K1073" s="11" t="str">
        <f t="shared" si="690"/>
        <v>—</v>
      </c>
      <c r="L1073" t="str">
        <f t="shared" si="691"/>
        <v/>
      </c>
      <c r="M1073" s="11" t="str">
        <f t="shared" si="692"/>
        <v>—</v>
      </c>
      <c r="N1073" t="str">
        <f t="shared" si="693"/>
        <v/>
      </c>
      <c r="O1073" s="11" t="str">
        <f t="shared" si="694"/>
        <v>—</v>
      </c>
      <c r="P1073" t="str">
        <f t="shared" si="695"/>
        <v/>
      </c>
      <c r="Q1073" s="11" t="str">
        <f t="shared" si="696"/>
        <v>—</v>
      </c>
      <c r="R1073" t="str">
        <f t="shared" si="697"/>
        <v/>
      </c>
      <c r="S1073" t="str">
        <f t="shared" si="698"/>
        <v/>
      </c>
      <c r="T1073" t="str">
        <f t="shared" si="699"/>
        <v/>
      </c>
      <c r="U1073" t="str">
        <f t="shared" si="700"/>
        <v/>
      </c>
      <c r="V1073" t="str">
        <f t="shared" si="701"/>
        <v/>
      </c>
      <c r="W1073" t="str">
        <f t="shared" si="702"/>
        <v/>
      </c>
      <c r="X1073" t="str">
        <f t="shared" si="703"/>
        <v/>
      </c>
      <c r="Y1073" t="str">
        <f t="shared" si="704"/>
        <v/>
      </c>
      <c r="Z1073" t="str">
        <f t="shared" si="705"/>
        <v/>
      </c>
      <c r="AA1073" t="str">
        <f t="shared" si="706"/>
        <v/>
      </c>
      <c r="AB1073" t="str">
        <f t="shared" si="707"/>
        <v/>
      </c>
      <c r="AC1073" t="str">
        <f t="shared" si="708"/>
        <v/>
      </c>
      <c r="AD1073" t="str">
        <f t="shared" si="709"/>
        <v/>
      </c>
      <c r="AE1073" t="str">
        <f t="shared" si="710"/>
        <v/>
      </c>
      <c r="AF1073" t="str">
        <f t="shared" si="711"/>
        <v/>
      </c>
      <c r="AG1073" t="str">
        <f t="shared" si="712"/>
        <v/>
      </c>
      <c r="AH1073" t="str">
        <f t="shared" si="713"/>
        <v/>
      </c>
      <c r="AI1073" t="str">
        <f t="shared" si="714"/>
        <v/>
      </c>
      <c r="AJ1073" t="str">
        <f t="shared" si="715"/>
        <v/>
      </c>
      <c r="AK1073" t="str">
        <f t="shared" si="716"/>
        <v/>
      </c>
      <c r="AL1073" t="str">
        <f t="shared" si="717"/>
        <v/>
      </c>
      <c r="AM1073" t="str">
        <f t="shared" si="718"/>
        <v/>
      </c>
      <c r="AN1073" t="str">
        <f t="shared" si="719"/>
        <v/>
      </c>
      <c r="AO1073" t="str">
        <f t="shared" si="720"/>
        <v/>
      </c>
      <c r="AP1073" t="str">
        <f t="shared" si="721"/>
        <v/>
      </c>
      <c r="AQ1073" t="str">
        <f t="shared" si="722"/>
        <v/>
      </c>
      <c r="AR1073" t="str">
        <f t="shared" si="723"/>
        <v/>
      </c>
      <c r="AS1073" t="str">
        <f t="shared" si="724"/>
        <v/>
      </c>
      <c r="AT1073" t="str">
        <f t="shared" si="725"/>
        <v/>
      </c>
      <c r="AU1073" t="str">
        <f t="shared" si="726"/>
        <v/>
      </c>
      <c r="AV1073" t="str">
        <f t="shared" si="727"/>
        <v/>
      </c>
      <c r="AW1073" t="str">
        <f t="shared" si="728"/>
        <v/>
      </c>
      <c r="AX1073" t="str">
        <f t="shared" si="729"/>
        <v/>
      </c>
      <c r="AY1073" t="str">
        <f t="shared" si="730"/>
        <v/>
      </c>
      <c r="AZ1073" t="str">
        <f>IF(OR($A1073="",$A1073&lt;&gt;Ficha!$C$4),"",COUNTIF($A$2:$A1073,Ficha!$C$4))</f>
        <v/>
      </c>
    </row>
    <row r="1074" spans="1:52">
      <c r="A1074" s="7" t="str">
        <f>IF(INDEX(Banco!$A:$A,ROW())="","",INDEX(Banco!$A:$A,ROW()))</f>
        <v/>
      </c>
      <c r="B1074" s="7" t="str">
        <f>IF(INDEX(Banco!$B:$B,ROW())="","",INDEX(Banco!$B:$B,ROW()))</f>
        <v/>
      </c>
      <c r="C1074" s="7" t="str">
        <f>IF(INDEX(Banco!$C:$C,ROW())="","",INDEX(Banco!$C:$C,ROW()))</f>
        <v/>
      </c>
      <c r="D1074" s="8" t="str">
        <f>IF(INDEX(Banco!$D:$D,ROW())="","",INDEX(Banco!$D:$D,ROW()))</f>
        <v/>
      </c>
      <c r="E1074" s="8" t="str">
        <f>IF(INDEX(Banco!$E:$E,ROW())="","",INDEX(Banco!$E:$E,ROW()))</f>
        <v/>
      </c>
      <c r="F1074" s="9" t="str">
        <f>IF(INDEX(Banco!$F:$F,ROW())="","",INDEX(Banco!$F:$F,ROW()))</f>
        <v/>
      </c>
      <c r="G1074" s="9" t="str">
        <f>IF(INDEX(Banco!$G:$G,ROW())="","",INDEX(Banco!$G:$G,ROW()))</f>
        <v/>
      </c>
      <c r="H1074" s="7" t="str">
        <f>IF(INDEX(Banco!$H:$H,ROW())="","",INDEX(Banco!$H:$H,ROW()))</f>
        <v/>
      </c>
      <c r="I1074" t="str">
        <f t="shared" si="688"/>
        <v/>
      </c>
      <c r="J1074" s="10" t="str">
        <f t="shared" si="689"/>
        <v/>
      </c>
      <c r="K1074" s="11" t="str">
        <f t="shared" si="690"/>
        <v>—</v>
      </c>
      <c r="L1074" t="str">
        <f t="shared" si="691"/>
        <v/>
      </c>
      <c r="M1074" s="11" t="str">
        <f t="shared" si="692"/>
        <v>—</v>
      </c>
      <c r="N1074" t="str">
        <f t="shared" si="693"/>
        <v/>
      </c>
      <c r="O1074" s="11" t="str">
        <f t="shared" si="694"/>
        <v>—</v>
      </c>
      <c r="P1074" t="str">
        <f t="shared" si="695"/>
        <v/>
      </c>
      <c r="Q1074" s="11" t="str">
        <f t="shared" si="696"/>
        <v>—</v>
      </c>
      <c r="R1074" t="str">
        <f t="shared" si="697"/>
        <v/>
      </c>
      <c r="S1074" t="str">
        <f t="shared" si="698"/>
        <v/>
      </c>
      <c r="T1074" t="str">
        <f t="shared" si="699"/>
        <v/>
      </c>
      <c r="U1074" t="str">
        <f t="shared" si="700"/>
        <v/>
      </c>
      <c r="V1074" t="str">
        <f t="shared" si="701"/>
        <v/>
      </c>
      <c r="W1074" t="str">
        <f t="shared" si="702"/>
        <v/>
      </c>
      <c r="X1074" t="str">
        <f t="shared" si="703"/>
        <v/>
      </c>
      <c r="Y1074" t="str">
        <f t="shared" si="704"/>
        <v/>
      </c>
      <c r="Z1074" t="str">
        <f t="shared" si="705"/>
        <v/>
      </c>
      <c r="AA1074" t="str">
        <f t="shared" si="706"/>
        <v/>
      </c>
      <c r="AB1074" t="str">
        <f t="shared" si="707"/>
        <v/>
      </c>
      <c r="AC1074" t="str">
        <f t="shared" si="708"/>
        <v/>
      </c>
      <c r="AD1074" t="str">
        <f t="shared" si="709"/>
        <v/>
      </c>
      <c r="AE1074" t="str">
        <f t="shared" si="710"/>
        <v/>
      </c>
      <c r="AF1074" t="str">
        <f t="shared" si="711"/>
        <v/>
      </c>
      <c r="AG1074" t="str">
        <f t="shared" si="712"/>
        <v/>
      </c>
      <c r="AH1074" t="str">
        <f t="shared" si="713"/>
        <v/>
      </c>
      <c r="AI1074" t="str">
        <f t="shared" si="714"/>
        <v/>
      </c>
      <c r="AJ1074" t="str">
        <f t="shared" si="715"/>
        <v/>
      </c>
      <c r="AK1074" t="str">
        <f t="shared" si="716"/>
        <v/>
      </c>
      <c r="AL1074" t="str">
        <f t="shared" si="717"/>
        <v/>
      </c>
      <c r="AM1074" t="str">
        <f t="shared" si="718"/>
        <v/>
      </c>
      <c r="AN1074" t="str">
        <f t="shared" si="719"/>
        <v/>
      </c>
      <c r="AO1074" t="str">
        <f t="shared" si="720"/>
        <v/>
      </c>
      <c r="AP1074" t="str">
        <f t="shared" si="721"/>
        <v/>
      </c>
      <c r="AQ1074" t="str">
        <f t="shared" si="722"/>
        <v/>
      </c>
      <c r="AR1074" t="str">
        <f t="shared" si="723"/>
        <v/>
      </c>
      <c r="AS1074" t="str">
        <f t="shared" si="724"/>
        <v/>
      </c>
      <c r="AT1074" t="str">
        <f t="shared" si="725"/>
        <v/>
      </c>
      <c r="AU1074" t="str">
        <f t="shared" si="726"/>
        <v/>
      </c>
      <c r="AV1074" t="str">
        <f t="shared" si="727"/>
        <v/>
      </c>
      <c r="AW1074" t="str">
        <f t="shared" si="728"/>
        <v/>
      </c>
      <c r="AX1074" t="str">
        <f t="shared" si="729"/>
        <v/>
      </c>
      <c r="AY1074" t="str">
        <f t="shared" si="730"/>
        <v/>
      </c>
      <c r="AZ1074" t="str">
        <f>IF(OR($A1074="",$A1074&lt;&gt;Ficha!$C$4),"",COUNTIF($A$2:$A1074,Ficha!$C$4))</f>
        <v/>
      </c>
    </row>
    <row r="1075" spans="1:52">
      <c r="A1075" s="7" t="str">
        <f>IF(INDEX(Banco!$A:$A,ROW())="","",INDEX(Banco!$A:$A,ROW()))</f>
        <v/>
      </c>
      <c r="B1075" s="7" t="str">
        <f>IF(INDEX(Banco!$B:$B,ROW())="","",INDEX(Banco!$B:$B,ROW()))</f>
        <v/>
      </c>
      <c r="C1075" s="7" t="str">
        <f>IF(INDEX(Banco!$C:$C,ROW())="","",INDEX(Banco!$C:$C,ROW()))</f>
        <v/>
      </c>
      <c r="D1075" s="8" t="str">
        <f>IF(INDEX(Banco!$D:$D,ROW())="","",INDEX(Banco!$D:$D,ROW()))</f>
        <v/>
      </c>
      <c r="E1075" s="8" t="str">
        <f>IF(INDEX(Banco!$E:$E,ROW())="","",INDEX(Banco!$E:$E,ROW()))</f>
        <v/>
      </c>
      <c r="F1075" s="9" t="str">
        <f>IF(INDEX(Banco!$F:$F,ROW())="","",INDEX(Banco!$F:$F,ROW()))</f>
        <v/>
      </c>
      <c r="G1075" s="9" t="str">
        <f>IF(INDEX(Banco!$G:$G,ROW())="","",INDEX(Banco!$G:$G,ROW()))</f>
        <v/>
      </c>
      <c r="H1075" s="7" t="str">
        <f>IF(INDEX(Banco!$H:$H,ROW())="","",INDEX(Banco!$H:$H,ROW()))</f>
        <v/>
      </c>
      <c r="I1075" t="str">
        <f t="shared" si="688"/>
        <v/>
      </c>
      <c r="J1075" s="10" t="str">
        <f t="shared" si="689"/>
        <v/>
      </c>
      <c r="K1075" s="11" t="str">
        <f t="shared" si="690"/>
        <v>—</v>
      </c>
      <c r="L1075" t="str">
        <f t="shared" si="691"/>
        <v/>
      </c>
      <c r="M1075" s="11" t="str">
        <f t="shared" si="692"/>
        <v>—</v>
      </c>
      <c r="N1075" t="str">
        <f t="shared" si="693"/>
        <v/>
      </c>
      <c r="O1075" s="11" t="str">
        <f t="shared" si="694"/>
        <v>—</v>
      </c>
      <c r="P1075" t="str">
        <f t="shared" si="695"/>
        <v/>
      </c>
      <c r="Q1075" s="11" t="str">
        <f t="shared" si="696"/>
        <v>—</v>
      </c>
      <c r="R1075" t="str">
        <f t="shared" si="697"/>
        <v/>
      </c>
      <c r="S1075" t="str">
        <f t="shared" si="698"/>
        <v/>
      </c>
      <c r="T1075" t="str">
        <f t="shared" si="699"/>
        <v/>
      </c>
      <c r="U1075" t="str">
        <f t="shared" si="700"/>
        <v/>
      </c>
      <c r="V1075" t="str">
        <f t="shared" si="701"/>
        <v/>
      </c>
      <c r="W1075" t="str">
        <f t="shared" si="702"/>
        <v/>
      </c>
      <c r="X1075" t="str">
        <f t="shared" si="703"/>
        <v/>
      </c>
      <c r="Y1075" t="str">
        <f t="shared" si="704"/>
        <v/>
      </c>
      <c r="Z1075" t="str">
        <f t="shared" si="705"/>
        <v/>
      </c>
      <c r="AA1075" t="str">
        <f t="shared" si="706"/>
        <v/>
      </c>
      <c r="AB1075" t="str">
        <f t="shared" si="707"/>
        <v/>
      </c>
      <c r="AC1075" t="str">
        <f t="shared" si="708"/>
        <v/>
      </c>
      <c r="AD1075" t="str">
        <f t="shared" si="709"/>
        <v/>
      </c>
      <c r="AE1075" t="str">
        <f t="shared" si="710"/>
        <v/>
      </c>
      <c r="AF1075" t="str">
        <f t="shared" si="711"/>
        <v/>
      </c>
      <c r="AG1075" t="str">
        <f t="shared" si="712"/>
        <v/>
      </c>
      <c r="AH1075" t="str">
        <f t="shared" si="713"/>
        <v/>
      </c>
      <c r="AI1075" t="str">
        <f t="shared" si="714"/>
        <v/>
      </c>
      <c r="AJ1075" t="str">
        <f t="shared" si="715"/>
        <v/>
      </c>
      <c r="AK1075" t="str">
        <f t="shared" si="716"/>
        <v/>
      </c>
      <c r="AL1075" t="str">
        <f t="shared" si="717"/>
        <v/>
      </c>
      <c r="AM1075" t="str">
        <f t="shared" si="718"/>
        <v/>
      </c>
      <c r="AN1075" t="str">
        <f t="shared" si="719"/>
        <v/>
      </c>
      <c r="AO1075" t="str">
        <f t="shared" si="720"/>
        <v/>
      </c>
      <c r="AP1075" t="str">
        <f t="shared" si="721"/>
        <v/>
      </c>
      <c r="AQ1075" t="str">
        <f t="shared" si="722"/>
        <v/>
      </c>
      <c r="AR1075" t="str">
        <f t="shared" si="723"/>
        <v/>
      </c>
      <c r="AS1075" t="str">
        <f t="shared" si="724"/>
        <v/>
      </c>
      <c r="AT1075" t="str">
        <f t="shared" si="725"/>
        <v/>
      </c>
      <c r="AU1075" t="str">
        <f t="shared" si="726"/>
        <v/>
      </c>
      <c r="AV1075" t="str">
        <f t="shared" si="727"/>
        <v/>
      </c>
      <c r="AW1075" t="str">
        <f t="shared" si="728"/>
        <v/>
      </c>
      <c r="AX1075" t="str">
        <f t="shared" si="729"/>
        <v/>
      </c>
      <c r="AY1075" t="str">
        <f t="shared" si="730"/>
        <v/>
      </c>
      <c r="AZ1075" t="str">
        <f>IF(OR($A1075="",$A1075&lt;&gt;Ficha!$C$4),"",COUNTIF($A$2:$A1075,Ficha!$C$4))</f>
        <v/>
      </c>
    </row>
    <row r="1076" spans="1:52">
      <c r="A1076" s="7" t="str">
        <f>IF(INDEX(Banco!$A:$A,ROW())="","",INDEX(Banco!$A:$A,ROW()))</f>
        <v/>
      </c>
      <c r="B1076" s="7" t="str">
        <f>IF(INDEX(Banco!$B:$B,ROW())="","",INDEX(Banco!$B:$B,ROW()))</f>
        <v/>
      </c>
      <c r="C1076" s="7" t="str">
        <f>IF(INDEX(Banco!$C:$C,ROW())="","",INDEX(Banco!$C:$C,ROW()))</f>
        <v/>
      </c>
      <c r="D1076" s="8" t="str">
        <f>IF(INDEX(Banco!$D:$D,ROW())="","",INDEX(Banco!$D:$D,ROW()))</f>
        <v/>
      </c>
      <c r="E1076" s="8" t="str">
        <f>IF(INDEX(Banco!$E:$E,ROW())="","",INDEX(Banco!$E:$E,ROW()))</f>
        <v/>
      </c>
      <c r="F1076" s="9" t="str">
        <f>IF(INDEX(Banco!$F:$F,ROW())="","",INDEX(Banco!$F:$F,ROW()))</f>
        <v/>
      </c>
      <c r="G1076" s="9" t="str">
        <f>IF(INDEX(Banco!$G:$G,ROW())="","",INDEX(Banco!$G:$G,ROW()))</f>
        <v/>
      </c>
      <c r="H1076" s="7" t="str">
        <f>IF(INDEX(Banco!$H:$H,ROW())="","",INDEX(Banco!$H:$H,ROW()))</f>
        <v/>
      </c>
      <c r="I1076" t="str">
        <f t="shared" si="688"/>
        <v/>
      </c>
      <c r="J1076" s="10" t="str">
        <f t="shared" si="689"/>
        <v/>
      </c>
      <c r="K1076" s="11" t="str">
        <f t="shared" si="690"/>
        <v>—</v>
      </c>
      <c r="L1076" t="str">
        <f t="shared" si="691"/>
        <v/>
      </c>
      <c r="M1076" s="11" t="str">
        <f t="shared" si="692"/>
        <v>—</v>
      </c>
      <c r="N1076" t="str">
        <f t="shared" si="693"/>
        <v/>
      </c>
      <c r="O1076" s="11" t="str">
        <f t="shared" si="694"/>
        <v>—</v>
      </c>
      <c r="P1076" t="str">
        <f t="shared" si="695"/>
        <v/>
      </c>
      <c r="Q1076" s="11" t="str">
        <f t="shared" si="696"/>
        <v>—</v>
      </c>
      <c r="R1076" t="str">
        <f t="shared" si="697"/>
        <v/>
      </c>
      <c r="S1076" t="str">
        <f t="shared" si="698"/>
        <v/>
      </c>
      <c r="T1076" t="str">
        <f t="shared" si="699"/>
        <v/>
      </c>
      <c r="U1076" t="str">
        <f t="shared" si="700"/>
        <v/>
      </c>
      <c r="V1076" t="str">
        <f t="shared" si="701"/>
        <v/>
      </c>
      <c r="W1076" t="str">
        <f t="shared" si="702"/>
        <v/>
      </c>
      <c r="X1076" t="str">
        <f t="shared" si="703"/>
        <v/>
      </c>
      <c r="Y1076" t="str">
        <f t="shared" si="704"/>
        <v/>
      </c>
      <c r="Z1076" t="str">
        <f t="shared" si="705"/>
        <v/>
      </c>
      <c r="AA1076" t="str">
        <f t="shared" si="706"/>
        <v/>
      </c>
      <c r="AB1076" t="str">
        <f t="shared" si="707"/>
        <v/>
      </c>
      <c r="AC1076" t="str">
        <f t="shared" si="708"/>
        <v/>
      </c>
      <c r="AD1076" t="str">
        <f t="shared" si="709"/>
        <v/>
      </c>
      <c r="AE1076" t="str">
        <f t="shared" si="710"/>
        <v/>
      </c>
      <c r="AF1076" t="str">
        <f t="shared" si="711"/>
        <v/>
      </c>
      <c r="AG1076" t="str">
        <f t="shared" si="712"/>
        <v/>
      </c>
      <c r="AH1076" t="str">
        <f t="shared" si="713"/>
        <v/>
      </c>
      <c r="AI1076" t="str">
        <f t="shared" si="714"/>
        <v/>
      </c>
      <c r="AJ1076" t="str">
        <f t="shared" si="715"/>
        <v/>
      </c>
      <c r="AK1076" t="str">
        <f t="shared" si="716"/>
        <v/>
      </c>
      <c r="AL1076" t="str">
        <f t="shared" si="717"/>
        <v/>
      </c>
      <c r="AM1076" t="str">
        <f t="shared" si="718"/>
        <v/>
      </c>
      <c r="AN1076" t="str">
        <f t="shared" si="719"/>
        <v/>
      </c>
      <c r="AO1076" t="str">
        <f t="shared" si="720"/>
        <v/>
      </c>
      <c r="AP1076" t="str">
        <f t="shared" si="721"/>
        <v/>
      </c>
      <c r="AQ1076" t="str">
        <f t="shared" si="722"/>
        <v/>
      </c>
      <c r="AR1076" t="str">
        <f t="shared" si="723"/>
        <v/>
      </c>
      <c r="AS1076" t="str">
        <f t="shared" si="724"/>
        <v/>
      </c>
      <c r="AT1076" t="str">
        <f t="shared" si="725"/>
        <v/>
      </c>
      <c r="AU1076" t="str">
        <f t="shared" si="726"/>
        <v/>
      </c>
      <c r="AV1076" t="str">
        <f t="shared" si="727"/>
        <v/>
      </c>
      <c r="AW1076" t="str">
        <f t="shared" si="728"/>
        <v/>
      </c>
      <c r="AX1076" t="str">
        <f t="shared" si="729"/>
        <v/>
      </c>
      <c r="AY1076" t="str">
        <f t="shared" si="730"/>
        <v/>
      </c>
      <c r="AZ1076" t="str">
        <f>IF(OR($A1076="",$A1076&lt;&gt;Ficha!$C$4),"",COUNTIF($A$2:$A1076,Ficha!$C$4))</f>
        <v/>
      </c>
    </row>
    <row r="1077" spans="1:52">
      <c r="A1077" s="7" t="str">
        <f>IF(INDEX(Banco!$A:$A,ROW())="","",INDEX(Banco!$A:$A,ROW()))</f>
        <v/>
      </c>
      <c r="B1077" s="7" t="str">
        <f>IF(INDEX(Banco!$B:$B,ROW())="","",INDEX(Banco!$B:$B,ROW()))</f>
        <v/>
      </c>
      <c r="C1077" s="7" t="str">
        <f>IF(INDEX(Banco!$C:$C,ROW())="","",INDEX(Banco!$C:$C,ROW()))</f>
        <v/>
      </c>
      <c r="D1077" s="8" t="str">
        <f>IF(INDEX(Banco!$D:$D,ROW())="","",INDEX(Banco!$D:$D,ROW()))</f>
        <v/>
      </c>
      <c r="E1077" s="8" t="str">
        <f>IF(INDEX(Banco!$E:$E,ROW())="","",INDEX(Banco!$E:$E,ROW()))</f>
        <v/>
      </c>
      <c r="F1077" s="9" t="str">
        <f>IF(INDEX(Banco!$F:$F,ROW())="","",INDEX(Banco!$F:$F,ROW()))</f>
        <v/>
      </c>
      <c r="G1077" s="9" t="str">
        <f>IF(INDEX(Banco!$G:$G,ROW())="","",INDEX(Banco!$G:$G,ROW()))</f>
        <v/>
      </c>
      <c r="H1077" s="7" t="str">
        <f>IF(INDEX(Banco!$H:$H,ROW())="","",INDEX(Banco!$H:$H,ROW()))</f>
        <v/>
      </c>
      <c r="I1077" t="str">
        <f t="shared" si="688"/>
        <v/>
      </c>
      <c r="J1077" s="10" t="str">
        <f t="shared" si="689"/>
        <v/>
      </c>
      <c r="K1077" s="11" t="str">
        <f t="shared" si="690"/>
        <v>—</v>
      </c>
      <c r="L1077" t="str">
        <f t="shared" si="691"/>
        <v/>
      </c>
      <c r="M1077" s="11" t="str">
        <f t="shared" si="692"/>
        <v>—</v>
      </c>
      <c r="N1077" t="str">
        <f t="shared" si="693"/>
        <v/>
      </c>
      <c r="O1077" s="11" t="str">
        <f t="shared" si="694"/>
        <v>—</v>
      </c>
      <c r="P1077" t="str">
        <f t="shared" si="695"/>
        <v/>
      </c>
      <c r="Q1077" s="11" t="str">
        <f t="shared" si="696"/>
        <v>—</v>
      </c>
      <c r="R1077" t="str">
        <f t="shared" si="697"/>
        <v/>
      </c>
      <c r="S1077" t="str">
        <f t="shared" si="698"/>
        <v/>
      </c>
      <c r="T1077" t="str">
        <f t="shared" si="699"/>
        <v/>
      </c>
      <c r="U1077" t="str">
        <f t="shared" si="700"/>
        <v/>
      </c>
      <c r="V1077" t="str">
        <f t="shared" si="701"/>
        <v/>
      </c>
      <c r="W1077" t="str">
        <f t="shared" si="702"/>
        <v/>
      </c>
      <c r="X1077" t="str">
        <f t="shared" si="703"/>
        <v/>
      </c>
      <c r="Y1077" t="str">
        <f t="shared" si="704"/>
        <v/>
      </c>
      <c r="Z1077" t="str">
        <f t="shared" si="705"/>
        <v/>
      </c>
      <c r="AA1077" t="str">
        <f t="shared" si="706"/>
        <v/>
      </c>
      <c r="AB1077" t="str">
        <f t="shared" si="707"/>
        <v/>
      </c>
      <c r="AC1077" t="str">
        <f t="shared" si="708"/>
        <v/>
      </c>
      <c r="AD1077" t="str">
        <f t="shared" si="709"/>
        <v/>
      </c>
      <c r="AE1077" t="str">
        <f t="shared" si="710"/>
        <v/>
      </c>
      <c r="AF1077" t="str">
        <f t="shared" si="711"/>
        <v/>
      </c>
      <c r="AG1077" t="str">
        <f t="shared" si="712"/>
        <v/>
      </c>
      <c r="AH1077" t="str">
        <f t="shared" si="713"/>
        <v/>
      </c>
      <c r="AI1077" t="str">
        <f t="shared" si="714"/>
        <v/>
      </c>
      <c r="AJ1077" t="str">
        <f t="shared" si="715"/>
        <v/>
      </c>
      <c r="AK1077" t="str">
        <f t="shared" si="716"/>
        <v/>
      </c>
      <c r="AL1077" t="str">
        <f t="shared" si="717"/>
        <v/>
      </c>
      <c r="AM1077" t="str">
        <f t="shared" si="718"/>
        <v/>
      </c>
      <c r="AN1077" t="str">
        <f t="shared" si="719"/>
        <v/>
      </c>
      <c r="AO1077" t="str">
        <f t="shared" si="720"/>
        <v/>
      </c>
      <c r="AP1077" t="str">
        <f t="shared" si="721"/>
        <v/>
      </c>
      <c r="AQ1077" t="str">
        <f t="shared" si="722"/>
        <v/>
      </c>
      <c r="AR1077" t="str">
        <f t="shared" si="723"/>
        <v/>
      </c>
      <c r="AS1077" t="str">
        <f t="shared" si="724"/>
        <v/>
      </c>
      <c r="AT1077" t="str">
        <f t="shared" si="725"/>
        <v/>
      </c>
      <c r="AU1077" t="str">
        <f t="shared" si="726"/>
        <v/>
      </c>
      <c r="AV1077" t="str">
        <f t="shared" si="727"/>
        <v/>
      </c>
      <c r="AW1077" t="str">
        <f t="shared" si="728"/>
        <v/>
      </c>
      <c r="AX1077" t="str">
        <f t="shared" si="729"/>
        <v/>
      </c>
      <c r="AY1077" t="str">
        <f t="shared" si="730"/>
        <v/>
      </c>
      <c r="AZ1077" t="str">
        <f>IF(OR($A1077="",$A1077&lt;&gt;Ficha!$C$4),"",COUNTIF($A$2:$A1077,Ficha!$C$4))</f>
        <v/>
      </c>
    </row>
    <row r="1078" spans="1:52">
      <c r="A1078" s="7" t="str">
        <f>IF(INDEX(Banco!$A:$A,ROW())="","",INDEX(Banco!$A:$A,ROW()))</f>
        <v/>
      </c>
      <c r="B1078" s="7" t="str">
        <f>IF(INDEX(Banco!$B:$B,ROW())="","",INDEX(Banco!$B:$B,ROW()))</f>
        <v/>
      </c>
      <c r="C1078" s="7" t="str">
        <f>IF(INDEX(Banco!$C:$C,ROW())="","",INDEX(Banco!$C:$C,ROW()))</f>
        <v/>
      </c>
      <c r="D1078" s="8" t="str">
        <f>IF(INDEX(Banco!$D:$D,ROW())="","",INDEX(Banco!$D:$D,ROW()))</f>
        <v/>
      </c>
      <c r="E1078" s="8" t="str">
        <f>IF(INDEX(Banco!$E:$E,ROW())="","",INDEX(Banco!$E:$E,ROW()))</f>
        <v/>
      </c>
      <c r="F1078" s="9" t="str">
        <f>IF(INDEX(Banco!$F:$F,ROW())="","",INDEX(Banco!$F:$F,ROW()))</f>
        <v/>
      </c>
      <c r="G1078" s="9" t="str">
        <f>IF(INDEX(Banco!$G:$G,ROW())="","",INDEX(Banco!$G:$G,ROW()))</f>
        <v/>
      </c>
      <c r="H1078" s="7" t="str">
        <f>IF(INDEX(Banco!$H:$H,ROW())="","",INDEX(Banco!$H:$H,ROW()))</f>
        <v/>
      </c>
      <c r="I1078" t="str">
        <f t="shared" si="688"/>
        <v/>
      </c>
      <c r="J1078" s="10" t="str">
        <f t="shared" si="689"/>
        <v/>
      </c>
      <c r="K1078" s="11" t="str">
        <f t="shared" si="690"/>
        <v>—</v>
      </c>
      <c r="L1078" t="str">
        <f t="shared" si="691"/>
        <v/>
      </c>
      <c r="M1078" s="11" t="str">
        <f t="shared" si="692"/>
        <v>—</v>
      </c>
      <c r="N1078" t="str">
        <f t="shared" si="693"/>
        <v/>
      </c>
      <c r="O1078" s="11" t="str">
        <f t="shared" si="694"/>
        <v>—</v>
      </c>
      <c r="P1078" t="str">
        <f t="shared" si="695"/>
        <v/>
      </c>
      <c r="Q1078" s="11" t="str">
        <f t="shared" si="696"/>
        <v>—</v>
      </c>
      <c r="R1078" t="str">
        <f t="shared" si="697"/>
        <v/>
      </c>
      <c r="S1078" t="str">
        <f t="shared" si="698"/>
        <v/>
      </c>
      <c r="T1078" t="str">
        <f t="shared" si="699"/>
        <v/>
      </c>
      <c r="U1078" t="str">
        <f t="shared" si="700"/>
        <v/>
      </c>
      <c r="V1078" t="str">
        <f t="shared" si="701"/>
        <v/>
      </c>
      <c r="W1078" t="str">
        <f t="shared" si="702"/>
        <v/>
      </c>
      <c r="X1078" t="str">
        <f t="shared" si="703"/>
        <v/>
      </c>
      <c r="Y1078" t="str">
        <f t="shared" si="704"/>
        <v/>
      </c>
      <c r="Z1078" t="str">
        <f t="shared" si="705"/>
        <v/>
      </c>
      <c r="AA1078" t="str">
        <f t="shared" si="706"/>
        <v/>
      </c>
      <c r="AB1078" t="str">
        <f t="shared" si="707"/>
        <v/>
      </c>
      <c r="AC1078" t="str">
        <f t="shared" si="708"/>
        <v/>
      </c>
      <c r="AD1078" t="str">
        <f t="shared" si="709"/>
        <v/>
      </c>
      <c r="AE1078" t="str">
        <f t="shared" si="710"/>
        <v/>
      </c>
      <c r="AF1078" t="str">
        <f t="shared" si="711"/>
        <v/>
      </c>
      <c r="AG1078" t="str">
        <f t="shared" si="712"/>
        <v/>
      </c>
      <c r="AH1078" t="str">
        <f t="shared" si="713"/>
        <v/>
      </c>
      <c r="AI1078" t="str">
        <f t="shared" si="714"/>
        <v/>
      </c>
      <c r="AJ1078" t="str">
        <f t="shared" si="715"/>
        <v/>
      </c>
      <c r="AK1078" t="str">
        <f t="shared" si="716"/>
        <v/>
      </c>
      <c r="AL1078" t="str">
        <f t="shared" si="717"/>
        <v/>
      </c>
      <c r="AM1078" t="str">
        <f t="shared" si="718"/>
        <v/>
      </c>
      <c r="AN1078" t="str">
        <f t="shared" si="719"/>
        <v/>
      </c>
      <c r="AO1078" t="str">
        <f t="shared" si="720"/>
        <v/>
      </c>
      <c r="AP1078" t="str">
        <f t="shared" si="721"/>
        <v/>
      </c>
      <c r="AQ1078" t="str">
        <f t="shared" si="722"/>
        <v/>
      </c>
      <c r="AR1078" t="str">
        <f t="shared" si="723"/>
        <v/>
      </c>
      <c r="AS1078" t="str">
        <f t="shared" si="724"/>
        <v/>
      </c>
      <c r="AT1078" t="str">
        <f t="shared" si="725"/>
        <v/>
      </c>
      <c r="AU1078" t="str">
        <f t="shared" si="726"/>
        <v/>
      </c>
      <c r="AV1078" t="str">
        <f t="shared" si="727"/>
        <v/>
      </c>
      <c r="AW1078" t="str">
        <f t="shared" si="728"/>
        <v/>
      </c>
      <c r="AX1078" t="str">
        <f t="shared" si="729"/>
        <v/>
      </c>
      <c r="AY1078" t="str">
        <f t="shared" si="730"/>
        <v/>
      </c>
      <c r="AZ1078" t="str">
        <f>IF(OR($A1078="",$A1078&lt;&gt;Ficha!$C$4),"",COUNTIF($A$2:$A1078,Ficha!$C$4))</f>
        <v/>
      </c>
    </row>
    <row r="1079" spans="1:52">
      <c r="A1079" s="7" t="str">
        <f>IF(INDEX(Banco!$A:$A,ROW())="","",INDEX(Banco!$A:$A,ROW()))</f>
        <v/>
      </c>
      <c r="B1079" s="7" t="str">
        <f>IF(INDEX(Banco!$B:$B,ROW())="","",INDEX(Banco!$B:$B,ROW()))</f>
        <v/>
      </c>
      <c r="C1079" s="7" t="str">
        <f>IF(INDEX(Banco!$C:$C,ROW())="","",INDEX(Banco!$C:$C,ROW()))</f>
        <v/>
      </c>
      <c r="D1079" s="8" t="str">
        <f>IF(INDEX(Banco!$D:$D,ROW())="","",INDEX(Banco!$D:$D,ROW()))</f>
        <v/>
      </c>
      <c r="E1079" s="8" t="str">
        <f>IF(INDEX(Banco!$E:$E,ROW())="","",INDEX(Banco!$E:$E,ROW()))</f>
        <v/>
      </c>
      <c r="F1079" s="9" t="str">
        <f>IF(INDEX(Banco!$F:$F,ROW())="","",INDEX(Banco!$F:$F,ROW()))</f>
        <v/>
      </c>
      <c r="G1079" s="9" t="str">
        <f>IF(INDEX(Banco!$G:$G,ROW())="","",INDEX(Banco!$G:$G,ROW()))</f>
        <v/>
      </c>
      <c r="H1079" s="7" t="str">
        <f>IF(INDEX(Banco!$H:$H,ROW())="","",INDEX(Banco!$H:$H,ROW()))</f>
        <v/>
      </c>
      <c r="I1079" t="str">
        <f t="shared" si="688"/>
        <v/>
      </c>
      <c r="J1079" s="10" t="str">
        <f t="shared" si="689"/>
        <v/>
      </c>
      <c r="K1079" s="11" t="str">
        <f t="shared" si="690"/>
        <v>—</v>
      </c>
      <c r="L1079" t="str">
        <f t="shared" si="691"/>
        <v/>
      </c>
      <c r="M1079" s="11" t="str">
        <f t="shared" si="692"/>
        <v>—</v>
      </c>
      <c r="N1079" t="str">
        <f t="shared" si="693"/>
        <v/>
      </c>
      <c r="O1079" s="11" t="str">
        <f t="shared" si="694"/>
        <v>—</v>
      </c>
      <c r="P1079" t="str">
        <f t="shared" si="695"/>
        <v/>
      </c>
      <c r="Q1079" s="11" t="str">
        <f t="shared" si="696"/>
        <v>—</v>
      </c>
      <c r="R1079" t="str">
        <f t="shared" si="697"/>
        <v/>
      </c>
      <c r="S1079" t="str">
        <f t="shared" si="698"/>
        <v/>
      </c>
      <c r="T1079" t="str">
        <f t="shared" si="699"/>
        <v/>
      </c>
      <c r="U1079" t="str">
        <f t="shared" si="700"/>
        <v/>
      </c>
      <c r="V1079" t="str">
        <f t="shared" si="701"/>
        <v/>
      </c>
      <c r="W1079" t="str">
        <f t="shared" si="702"/>
        <v/>
      </c>
      <c r="X1079" t="str">
        <f t="shared" si="703"/>
        <v/>
      </c>
      <c r="Y1079" t="str">
        <f t="shared" si="704"/>
        <v/>
      </c>
      <c r="Z1079" t="str">
        <f t="shared" si="705"/>
        <v/>
      </c>
      <c r="AA1079" t="str">
        <f t="shared" si="706"/>
        <v/>
      </c>
      <c r="AB1079" t="str">
        <f t="shared" si="707"/>
        <v/>
      </c>
      <c r="AC1079" t="str">
        <f t="shared" si="708"/>
        <v/>
      </c>
      <c r="AD1079" t="str">
        <f t="shared" si="709"/>
        <v/>
      </c>
      <c r="AE1079" t="str">
        <f t="shared" si="710"/>
        <v/>
      </c>
      <c r="AF1079" t="str">
        <f t="shared" si="711"/>
        <v/>
      </c>
      <c r="AG1079" t="str">
        <f t="shared" si="712"/>
        <v/>
      </c>
      <c r="AH1079" t="str">
        <f t="shared" si="713"/>
        <v/>
      </c>
      <c r="AI1079" t="str">
        <f t="shared" si="714"/>
        <v/>
      </c>
      <c r="AJ1079" t="str">
        <f t="shared" si="715"/>
        <v/>
      </c>
      <c r="AK1079" t="str">
        <f t="shared" si="716"/>
        <v/>
      </c>
      <c r="AL1079" t="str">
        <f t="shared" si="717"/>
        <v/>
      </c>
      <c r="AM1079" t="str">
        <f t="shared" si="718"/>
        <v/>
      </c>
      <c r="AN1079" t="str">
        <f t="shared" si="719"/>
        <v/>
      </c>
      <c r="AO1079" t="str">
        <f t="shared" si="720"/>
        <v/>
      </c>
      <c r="AP1079" t="str">
        <f t="shared" si="721"/>
        <v/>
      </c>
      <c r="AQ1079" t="str">
        <f t="shared" si="722"/>
        <v/>
      </c>
      <c r="AR1079" t="str">
        <f t="shared" si="723"/>
        <v/>
      </c>
      <c r="AS1079" t="str">
        <f t="shared" si="724"/>
        <v/>
      </c>
      <c r="AT1079" t="str">
        <f t="shared" si="725"/>
        <v/>
      </c>
      <c r="AU1079" t="str">
        <f t="shared" si="726"/>
        <v/>
      </c>
      <c r="AV1079" t="str">
        <f t="shared" si="727"/>
        <v/>
      </c>
      <c r="AW1079" t="str">
        <f t="shared" si="728"/>
        <v/>
      </c>
      <c r="AX1079" t="str">
        <f t="shared" si="729"/>
        <v/>
      </c>
      <c r="AY1079" t="str">
        <f t="shared" si="730"/>
        <v/>
      </c>
      <c r="AZ1079" t="str">
        <f>IF(OR($A1079="",$A1079&lt;&gt;Ficha!$C$4),"",COUNTIF($A$2:$A1079,Ficha!$C$4))</f>
        <v/>
      </c>
    </row>
    <row r="1080" spans="1:52">
      <c r="A1080" s="7" t="str">
        <f>IF(INDEX(Banco!$A:$A,ROW())="","",INDEX(Banco!$A:$A,ROW()))</f>
        <v/>
      </c>
      <c r="B1080" s="7" t="str">
        <f>IF(INDEX(Banco!$B:$B,ROW())="","",INDEX(Banco!$B:$B,ROW()))</f>
        <v/>
      </c>
      <c r="C1080" s="7" t="str">
        <f>IF(INDEX(Banco!$C:$C,ROW())="","",INDEX(Banco!$C:$C,ROW()))</f>
        <v/>
      </c>
      <c r="D1080" s="8" t="str">
        <f>IF(INDEX(Banco!$D:$D,ROW())="","",INDEX(Banco!$D:$D,ROW()))</f>
        <v/>
      </c>
      <c r="E1080" s="8" t="str">
        <f>IF(INDEX(Banco!$E:$E,ROW())="","",INDEX(Banco!$E:$E,ROW()))</f>
        <v/>
      </c>
      <c r="F1080" s="9" t="str">
        <f>IF(INDEX(Banco!$F:$F,ROW())="","",INDEX(Banco!$F:$F,ROW()))</f>
        <v/>
      </c>
      <c r="G1080" s="9" t="str">
        <f>IF(INDEX(Banco!$G:$G,ROW())="","",INDEX(Banco!$G:$G,ROW()))</f>
        <v/>
      </c>
      <c r="H1080" s="7" t="str">
        <f>IF(INDEX(Banco!$H:$H,ROW())="","",INDEX(Banco!$H:$H,ROW()))</f>
        <v/>
      </c>
      <c r="I1080" t="str">
        <f t="shared" si="688"/>
        <v/>
      </c>
      <c r="J1080" s="10" t="str">
        <f t="shared" si="689"/>
        <v/>
      </c>
      <c r="K1080" s="11" t="str">
        <f t="shared" si="690"/>
        <v>—</v>
      </c>
      <c r="L1080" t="str">
        <f t="shared" si="691"/>
        <v/>
      </c>
      <c r="M1080" s="11" t="str">
        <f t="shared" si="692"/>
        <v>—</v>
      </c>
      <c r="N1080" t="str">
        <f t="shared" si="693"/>
        <v/>
      </c>
      <c r="O1080" s="11" t="str">
        <f t="shared" si="694"/>
        <v>—</v>
      </c>
      <c r="P1080" t="str">
        <f t="shared" si="695"/>
        <v/>
      </c>
      <c r="Q1080" s="11" t="str">
        <f t="shared" si="696"/>
        <v>—</v>
      </c>
      <c r="R1080" t="str">
        <f t="shared" si="697"/>
        <v/>
      </c>
      <c r="S1080" t="str">
        <f t="shared" si="698"/>
        <v/>
      </c>
      <c r="T1080" t="str">
        <f t="shared" si="699"/>
        <v/>
      </c>
      <c r="U1080" t="str">
        <f t="shared" si="700"/>
        <v/>
      </c>
      <c r="V1080" t="str">
        <f t="shared" si="701"/>
        <v/>
      </c>
      <c r="W1080" t="str">
        <f t="shared" si="702"/>
        <v/>
      </c>
      <c r="X1080" t="str">
        <f t="shared" si="703"/>
        <v/>
      </c>
      <c r="Y1080" t="str">
        <f t="shared" si="704"/>
        <v/>
      </c>
      <c r="Z1080" t="str">
        <f t="shared" si="705"/>
        <v/>
      </c>
      <c r="AA1080" t="str">
        <f t="shared" si="706"/>
        <v/>
      </c>
      <c r="AB1080" t="str">
        <f t="shared" si="707"/>
        <v/>
      </c>
      <c r="AC1080" t="str">
        <f t="shared" si="708"/>
        <v/>
      </c>
      <c r="AD1080" t="str">
        <f t="shared" si="709"/>
        <v/>
      </c>
      <c r="AE1080" t="str">
        <f t="shared" si="710"/>
        <v/>
      </c>
      <c r="AF1080" t="str">
        <f t="shared" si="711"/>
        <v/>
      </c>
      <c r="AG1080" t="str">
        <f t="shared" si="712"/>
        <v/>
      </c>
      <c r="AH1080" t="str">
        <f t="shared" si="713"/>
        <v/>
      </c>
      <c r="AI1080" t="str">
        <f t="shared" si="714"/>
        <v/>
      </c>
      <c r="AJ1080" t="str">
        <f t="shared" si="715"/>
        <v/>
      </c>
      <c r="AK1080" t="str">
        <f t="shared" si="716"/>
        <v/>
      </c>
      <c r="AL1080" t="str">
        <f t="shared" si="717"/>
        <v/>
      </c>
      <c r="AM1080" t="str">
        <f t="shared" si="718"/>
        <v/>
      </c>
      <c r="AN1080" t="str">
        <f t="shared" si="719"/>
        <v/>
      </c>
      <c r="AO1080" t="str">
        <f t="shared" si="720"/>
        <v/>
      </c>
      <c r="AP1080" t="str">
        <f t="shared" si="721"/>
        <v/>
      </c>
      <c r="AQ1080" t="str">
        <f t="shared" si="722"/>
        <v/>
      </c>
      <c r="AR1080" t="str">
        <f t="shared" si="723"/>
        <v/>
      </c>
      <c r="AS1080" t="str">
        <f t="shared" si="724"/>
        <v/>
      </c>
      <c r="AT1080" t="str">
        <f t="shared" si="725"/>
        <v/>
      </c>
      <c r="AU1080" t="str">
        <f t="shared" si="726"/>
        <v/>
      </c>
      <c r="AV1080" t="str">
        <f t="shared" si="727"/>
        <v/>
      </c>
      <c r="AW1080" t="str">
        <f t="shared" si="728"/>
        <v/>
      </c>
      <c r="AX1080" t="str">
        <f t="shared" si="729"/>
        <v/>
      </c>
      <c r="AY1080" t="str">
        <f t="shared" si="730"/>
        <v/>
      </c>
      <c r="AZ1080" t="str">
        <f>IF(OR($A1080="",$A1080&lt;&gt;Ficha!$C$4),"",COUNTIF($A$2:$A1080,Ficha!$C$4))</f>
        <v/>
      </c>
    </row>
    <row r="1081" spans="1:52">
      <c r="A1081" s="7" t="str">
        <f>IF(INDEX(Banco!$A:$A,ROW())="","",INDEX(Banco!$A:$A,ROW()))</f>
        <v/>
      </c>
      <c r="B1081" s="7" t="str">
        <f>IF(INDEX(Banco!$B:$B,ROW())="","",INDEX(Banco!$B:$B,ROW()))</f>
        <v/>
      </c>
      <c r="C1081" s="7" t="str">
        <f>IF(INDEX(Banco!$C:$C,ROW())="","",INDEX(Banco!$C:$C,ROW()))</f>
        <v/>
      </c>
      <c r="D1081" s="8" t="str">
        <f>IF(INDEX(Banco!$D:$D,ROW())="","",INDEX(Banco!$D:$D,ROW()))</f>
        <v/>
      </c>
      <c r="E1081" s="8" t="str">
        <f>IF(INDEX(Banco!$E:$E,ROW())="","",INDEX(Banco!$E:$E,ROW()))</f>
        <v/>
      </c>
      <c r="F1081" s="9" t="str">
        <f>IF(INDEX(Banco!$F:$F,ROW())="","",INDEX(Banco!$F:$F,ROW()))</f>
        <v/>
      </c>
      <c r="G1081" s="9" t="str">
        <f>IF(INDEX(Banco!$G:$G,ROW())="","",INDEX(Banco!$G:$G,ROW()))</f>
        <v/>
      </c>
      <c r="H1081" s="7" t="str">
        <f>IF(INDEX(Banco!$H:$H,ROW())="","",INDEX(Banco!$H:$H,ROW()))</f>
        <v/>
      </c>
      <c r="I1081" t="str">
        <f t="shared" si="688"/>
        <v/>
      </c>
      <c r="J1081" s="10" t="str">
        <f t="shared" si="689"/>
        <v/>
      </c>
      <c r="K1081" s="11" t="str">
        <f t="shared" si="690"/>
        <v>—</v>
      </c>
      <c r="L1081" t="str">
        <f t="shared" si="691"/>
        <v/>
      </c>
      <c r="M1081" s="11" t="str">
        <f t="shared" si="692"/>
        <v>—</v>
      </c>
      <c r="N1081" t="str">
        <f t="shared" si="693"/>
        <v/>
      </c>
      <c r="O1081" s="11" t="str">
        <f t="shared" si="694"/>
        <v>—</v>
      </c>
      <c r="P1081" t="str">
        <f t="shared" si="695"/>
        <v/>
      </c>
      <c r="Q1081" s="11" t="str">
        <f t="shared" si="696"/>
        <v>—</v>
      </c>
      <c r="R1081" t="str">
        <f t="shared" si="697"/>
        <v/>
      </c>
      <c r="S1081" t="str">
        <f t="shared" si="698"/>
        <v/>
      </c>
      <c r="T1081" t="str">
        <f t="shared" si="699"/>
        <v/>
      </c>
      <c r="U1081" t="str">
        <f t="shared" si="700"/>
        <v/>
      </c>
      <c r="V1081" t="str">
        <f t="shared" si="701"/>
        <v/>
      </c>
      <c r="W1081" t="str">
        <f t="shared" si="702"/>
        <v/>
      </c>
      <c r="X1081" t="str">
        <f t="shared" si="703"/>
        <v/>
      </c>
      <c r="Y1081" t="str">
        <f t="shared" si="704"/>
        <v/>
      </c>
      <c r="Z1081" t="str">
        <f t="shared" si="705"/>
        <v/>
      </c>
      <c r="AA1081" t="str">
        <f t="shared" si="706"/>
        <v/>
      </c>
      <c r="AB1081" t="str">
        <f t="shared" si="707"/>
        <v/>
      </c>
      <c r="AC1081" t="str">
        <f t="shared" si="708"/>
        <v/>
      </c>
      <c r="AD1081" t="str">
        <f t="shared" si="709"/>
        <v/>
      </c>
      <c r="AE1081" t="str">
        <f t="shared" si="710"/>
        <v/>
      </c>
      <c r="AF1081" t="str">
        <f t="shared" si="711"/>
        <v/>
      </c>
      <c r="AG1081" t="str">
        <f t="shared" si="712"/>
        <v/>
      </c>
      <c r="AH1081" t="str">
        <f t="shared" si="713"/>
        <v/>
      </c>
      <c r="AI1081" t="str">
        <f t="shared" si="714"/>
        <v/>
      </c>
      <c r="AJ1081" t="str">
        <f t="shared" si="715"/>
        <v/>
      </c>
      <c r="AK1081" t="str">
        <f t="shared" si="716"/>
        <v/>
      </c>
      <c r="AL1081" t="str">
        <f t="shared" si="717"/>
        <v/>
      </c>
      <c r="AM1081" t="str">
        <f t="shared" si="718"/>
        <v/>
      </c>
      <c r="AN1081" t="str">
        <f t="shared" si="719"/>
        <v/>
      </c>
      <c r="AO1081" t="str">
        <f t="shared" si="720"/>
        <v/>
      </c>
      <c r="AP1081" t="str">
        <f t="shared" si="721"/>
        <v/>
      </c>
      <c r="AQ1081" t="str">
        <f t="shared" si="722"/>
        <v/>
      </c>
      <c r="AR1081" t="str">
        <f t="shared" si="723"/>
        <v/>
      </c>
      <c r="AS1081" t="str">
        <f t="shared" si="724"/>
        <v/>
      </c>
      <c r="AT1081" t="str">
        <f t="shared" si="725"/>
        <v/>
      </c>
      <c r="AU1081" t="str">
        <f t="shared" si="726"/>
        <v/>
      </c>
      <c r="AV1081" t="str">
        <f t="shared" si="727"/>
        <v/>
      </c>
      <c r="AW1081" t="str">
        <f t="shared" si="728"/>
        <v/>
      </c>
      <c r="AX1081" t="str">
        <f t="shared" si="729"/>
        <v/>
      </c>
      <c r="AY1081" t="str">
        <f t="shared" si="730"/>
        <v/>
      </c>
      <c r="AZ1081" t="str">
        <f>IF(OR($A1081="",$A1081&lt;&gt;Ficha!$C$4),"",COUNTIF($A$2:$A1081,Ficha!$C$4))</f>
        <v/>
      </c>
    </row>
    <row r="1082" spans="1:52">
      <c r="A1082" s="7" t="str">
        <f>IF(INDEX(Banco!$A:$A,ROW())="","",INDEX(Banco!$A:$A,ROW()))</f>
        <v/>
      </c>
      <c r="B1082" s="7" t="str">
        <f>IF(INDEX(Banco!$B:$B,ROW())="","",INDEX(Banco!$B:$B,ROW()))</f>
        <v/>
      </c>
      <c r="C1082" s="7" t="str">
        <f>IF(INDEX(Banco!$C:$C,ROW())="","",INDEX(Banco!$C:$C,ROW()))</f>
        <v/>
      </c>
      <c r="D1082" s="8" t="str">
        <f>IF(INDEX(Banco!$D:$D,ROW())="","",INDEX(Banco!$D:$D,ROW()))</f>
        <v/>
      </c>
      <c r="E1082" s="8" t="str">
        <f>IF(INDEX(Banco!$E:$E,ROW())="","",INDEX(Banco!$E:$E,ROW()))</f>
        <v/>
      </c>
      <c r="F1082" s="9" t="str">
        <f>IF(INDEX(Banco!$F:$F,ROW())="","",INDEX(Banco!$F:$F,ROW()))</f>
        <v/>
      </c>
      <c r="G1082" s="9" t="str">
        <f>IF(INDEX(Banco!$G:$G,ROW())="","",INDEX(Banco!$G:$G,ROW()))</f>
        <v/>
      </c>
      <c r="H1082" s="7" t="str">
        <f>IF(INDEX(Banco!$H:$H,ROW())="","",INDEX(Banco!$H:$H,ROW()))</f>
        <v/>
      </c>
      <c r="I1082" t="str">
        <f t="shared" si="688"/>
        <v/>
      </c>
      <c r="J1082" s="10" t="str">
        <f t="shared" si="689"/>
        <v/>
      </c>
      <c r="K1082" s="11" t="str">
        <f t="shared" si="690"/>
        <v>—</v>
      </c>
      <c r="L1082" t="str">
        <f t="shared" si="691"/>
        <v/>
      </c>
      <c r="M1082" s="11" t="str">
        <f t="shared" si="692"/>
        <v>—</v>
      </c>
      <c r="N1082" t="str">
        <f t="shared" si="693"/>
        <v/>
      </c>
      <c r="O1082" s="11" t="str">
        <f t="shared" si="694"/>
        <v>—</v>
      </c>
      <c r="P1082" t="str">
        <f t="shared" si="695"/>
        <v/>
      </c>
      <c r="Q1082" s="11" t="str">
        <f t="shared" si="696"/>
        <v>—</v>
      </c>
      <c r="R1082" t="str">
        <f t="shared" si="697"/>
        <v/>
      </c>
      <c r="S1082" t="str">
        <f t="shared" si="698"/>
        <v/>
      </c>
      <c r="T1082" t="str">
        <f t="shared" si="699"/>
        <v/>
      </c>
      <c r="U1082" t="str">
        <f t="shared" si="700"/>
        <v/>
      </c>
      <c r="V1082" t="str">
        <f t="shared" si="701"/>
        <v/>
      </c>
      <c r="W1082" t="str">
        <f t="shared" si="702"/>
        <v/>
      </c>
      <c r="X1082" t="str">
        <f t="shared" si="703"/>
        <v/>
      </c>
      <c r="Y1082" t="str">
        <f t="shared" si="704"/>
        <v/>
      </c>
      <c r="Z1082" t="str">
        <f t="shared" si="705"/>
        <v/>
      </c>
      <c r="AA1082" t="str">
        <f t="shared" si="706"/>
        <v/>
      </c>
      <c r="AB1082" t="str">
        <f t="shared" si="707"/>
        <v/>
      </c>
      <c r="AC1082" t="str">
        <f t="shared" si="708"/>
        <v/>
      </c>
      <c r="AD1082" t="str">
        <f t="shared" si="709"/>
        <v/>
      </c>
      <c r="AE1082" t="str">
        <f t="shared" si="710"/>
        <v/>
      </c>
      <c r="AF1082" t="str">
        <f t="shared" si="711"/>
        <v/>
      </c>
      <c r="AG1082" t="str">
        <f t="shared" si="712"/>
        <v/>
      </c>
      <c r="AH1082" t="str">
        <f t="shared" si="713"/>
        <v/>
      </c>
      <c r="AI1082" t="str">
        <f t="shared" si="714"/>
        <v/>
      </c>
      <c r="AJ1082" t="str">
        <f t="shared" si="715"/>
        <v/>
      </c>
      <c r="AK1082" t="str">
        <f t="shared" si="716"/>
        <v/>
      </c>
      <c r="AL1082" t="str">
        <f t="shared" si="717"/>
        <v/>
      </c>
      <c r="AM1082" t="str">
        <f t="shared" si="718"/>
        <v/>
      </c>
      <c r="AN1082" t="str">
        <f t="shared" si="719"/>
        <v/>
      </c>
      <c r="AO1082" t="str">
        <f t="shared" si="720"/>
        <v/>
      </c>
      <c r="AP1082" t="str">
        <f t="shared" si="721"/>
        <v/>
      </c>
      <c r="AQ1082" t="str">
        <f t="shared" si="722"/>
        <v/>
      </c>
      <c r="AR1082" t="str">
        <f t="shared" si="723"/>
        <v/>
      </c>
      <c r="AS1082" t="str">
        <f t="shared" si="724"/>
        <v/>
      </c>
      <c r="AT1082" t="str">
        <f t="shared" si="725"/>
        <v/>
      </c>
      <c r="AU1082" t="str">
        <f t="shared" si="726"/>
        <v/>
      </c>
      <c r="AV1082" t="str">
        <f t="shared" si="727"/>
        <v/>
      </c>
      <c r="AW1082" t="str">
        <f t="shared" si="728"/>
        <v/>
      </c>
      <c r="AX1082" t="str">
        <f t="shared" si="729"/>
        <v/>
      </c>
      <c r="AY1082" t="str">
        <f t="shared" si="730"/>
        <v/>
      </c>
      <c r="AZ1082" t="str">
        <f>IF(OR($A1082="",$A1082&lt;&gt;Ficha!$C$4),"",COUNTIF($A$2:$A1082,Ficha!$C$4))</f>
        <v/>
      </c>
    </row>
    <row r="1083" spans="1:52">
      <c r="A1083" s="7" t="str">
        <f>IF(INDEX(Banco!$A:$A,ROW())="","",INDEX(Banco!$A:$A,ROW()))</f>
        <v/>
      </c>
      <c r="B1083" s="7" t="str">
        <f>IF(INDEX(Banco!$B:$B,ROW())="","",INDEX(Banco!$B:$B,ROW()))</f>
        <v/>
      </c>
      <c r="C1083" s="7" t="str">
        <f>IF(INDEX(Banco!$C:$C,ROW())="","",INDEX(Banco!$C:$C,ROW()))</f>
        <v/>
      </c>
      <c r="D1083" s="8" t="str">
        <f>IF(INDEX(Banco!$D:$D,ROW())="","",INDEX(Banco!$D:$D,ROW()))</f>
        <v/>
      </c>
      <c r="E1083" s="8" t="str">
        <f>IF(INDEX(Banco!$E:$E,ROW())="","",INDEX(Banco!$E:$E,ROW()))</f>
        <v/>
      </c>
      <c r="F1083" s="9" t="str">
        <f>IF(INDEX(Banco!$F:$F,ROW())="","",INDEX(Banco!$F:$F,ROW()))</f>
        <v/>
      </c>
      <c r="G1083" s="9" t="str">
        <f>IF(INDEX(Banco!$G:$G,ROW())="","",INDEX(Banco!$G:$G,ROW()))</f>
        <v/>
      </c>
      <c r="H1083" s="7" t="str">
        <f>IF(INDEX(Banco!$H:$H,ROW())="","",INDEX(Banco!$H:$H,ROW()))</f>
        <v/>
      </c>
      <c r="I1083" t="str">
        <f t="shared" si="688"/>
        <v/>
      </c>
      <c r="J1083" s="10" t="str">
        <f t="shared" si="689"/>
        <v/>
      </c>
      <c r="K1083" s="11" t="str">
        <f t="shared" si="690"/>
        <v>—</v>
      </c>
      <c r="L1083" t="str">
        <f t="shared" si="691"/>
        <v/>
      </c>
      <c r="M1083" s="11" t="str">
        <f t="shared" si="692"/>
        <v>—</v>
      </c>
      <c r="N1083" t="str">
        <f t="shared" si="693"/>
        <v/>
      </c>
      <c r="O1083" s="11" t="str">
        <f t="shared" si="694"/>
        <v>—</v>
      </c>
      <c r="P1083" t="str">
        <f t="shared" si="695"/>
        <v/>
      </c>
      <c r="Q1083" s="11" t="str">
        <f t="shared" si="696"/>
        <v>—</v>
      </c>
      <c r="R1083" t="str">
        <f t="shared" si="697"/>
        <v/>
      </c>
      <c r="S1083" t="str">
        <f t="shared" si="698"/>
        <v/>
      </c>
      <c r="T1083" t="str">
        <f t="shared" si="699"/>
        <v/>
      </c>
      <c r="U1083" t="str">
        <f t="shared" si="700"/>
        <v/>
      </c>
      <c r="V1083" t="str">
        <f t="shared" si="701"/>
        <v/>
      </c>
      <c r="W1083" t="str">
        <f t="shared" si="702"/>
        <v/>
      </c>
      <c r="X1083" t="str">
        <f t="shared" si="703"/>
        <v/>
      </c>
      <c r="Y1083" t="str">
        <f t="shared" si="704"/>
        <v/>
      </c>
      <c r="Z1083" t="str">
        <f t="shared" si="705"/>
        <v/>
      </c>
      <c r="AA1083" t="str">
        <f t="shared" si="706"/>
        <v/>
      </c>
      <c r="AB1083" t="str">
        <f t="shared" si="707"/>
        <v/>
      </c>
      <c r="AC1083" t="str">
        <f t="shared" si="708"/>
        <v/>
      </c>
      <c r="AD1083" t="str">
        <f t="shared" si="709"/>
        <v/>
      </c>
      <c r="AE1083" t="str">
        <f t="shared" si="710"/>
        <v/>
      </c>
      <c r="AF1083" t="str">
        <f t="shared" si="711"/>
        <v/>
      </c>
      <c r="AG1083" t="str">
        <f t="shared" si="712"/>
        <v/>
      </c>
      <c r="AH1083" t="str">
        <f t="shared" si="713"/>
        <v/>
      </c>
      <c r="AI1083" t="str">
        <f t="shared" si="714"/>
        <v/>
      </c>
      <c r="AJ1083" t="str">
        <f t="shared" si="715"/>
        <v/>
      </c>
      <c r="AK1083" t="str">
        <f t="shared" si="716"/>
        <v/>
      </c>
      <c r="AL1083" t="str">
        <f t="shared" si="717"/>
        <v/>
      </c>
      <c r="AM1083" t="str">
        <f t="shared" si="718"/>
        <v/>
      </c>
      <c r="AN1083" t="str">
        <f t="shared" si="719"/>
        <v/>
      </c>
      <c r="AO1083" t="str">
        <f t="shared" si="720"/>
        <v/>
      </c>
      <c r="AP1083" t="str">
        <f t="shared" si="721"/>
        <v/>
      </c>
      <c r="AQ1083" t="str">
        <f t="shared" si="722"/>
        <v/>
      </c>
      <c r="AR1083" t="str">
        <f t="shared" si="723"/>
        <v/>
      </c>
      <c r="AS1083" t="str">
        <f t="shared" si="724"/>
        <v/>
      </c>
      <c r="AT1083" t="str">
        <f t="shared" si="725"/>
        <v/>
      </c>
      <c r="AU1083" t="str">
        <f t="shared" si="726"/>
        <v/>
      </c>
      <c r="AV1083" t="str">
        <f t="shared" si="727"/>
        <v/>
      </c>
      <c r="AW1083" t="str">
        <f t="shared" si="728"/>
        <v/>
      </c>
      <c r="AX1083" t="str">
        <f t="shared" si="729"/>
        <v/>
      </c>
      <c r="AY1083" t="str">
        <f t="shared" si="730"/>
        <v/>
      </c>
      <c r="AZ1083" t="str">
        <f>IF(OR($A1083="",$A1083&lt;&gt;Ficha!$C$4),"",COUNTIF($A$2:$A1083,Ficha!$C$4))</f>
        <v/>
      </c>
    </row>
    <row r="1084" spans="1:52">
      <c r="A1084" s="7" t="str">
        <f>IF(INDEX(Banco!$A:$A,ROW())="","",INDEX(Banco!$A:$A,ROW()))</f>
        <v/>
      </c>
      <c r="B1084" s="7" t="str">
        <f>IF(INDEX(Banco!$B:$B,ROW())="","",INDEX(Banco!$B:$B,ROW()))</f>
        <v/>
      </c>
      <c r="C1084" s="7" t="str">
        <f>IF(INDEX(Banco!$C:$C,ROW())="","",INDEX(Banco!$C:$C,ROW()))</f>
        <v/>
      </c>
      <c r="D1084" s="8" t="str">
        <f>IF(INDEX(Banco!$D:$D,ROW())="","",INDEX(Banco!$D:$D,ROW()))</f>
        <v/>
      </c>
      <c r="E1084" s="8" t="str">
        <f>IF(INDEX(Banco!$E:$E,ROW())="","",INDEX(Banco!$E:$E,ROW()))</f>
        <v/>
      </c>
      <c r="F1084" s="9" t="str">
        <f>IF(INDEX(Banco!$F:$F,ROW())="","",INDEX(Banco!$F:$F,ROW()))</f>
        <v/>
      </c>
      <c r="G1084" s="9" t="str">
        <f>IF(INDEX(Banco!$G:$G,ROW())="","",INDEX(Banco!$G:$G,ROW()))</f>
        <v/>
      </c>
      <c r="H1084" s="7" t="str">
        <f>IF(INDEX(Banco!$H:$H,ROW())="","",INDEX(Banco!$H:$H,ROW()))</f>
        <v/>
      </c>
      <c r="I1084" t="str">
        <f t="shared" si="688"/>
        <v/>
      </c>
      <c r="J1084" s="10" t="str">
        <f t="shared" si="689"/>
        <v/>
      </c>
      <c r="K1084" s="11" t="str">
        <f t="shared" si="690"/>
        <v>—</v>
      </c>
      <c r="L1084" t="str">
        <f t="shared" si="691"/>
        <v/>
      </c>
      <c r="M1084" s="11" t="str">
        <f t="shared" si="692"/>
        <v>—</v>
      </c>
      <c r="N1084" t="str">
        <f t="shared" si="693"/>
        <v/>
      </c>
      <c r="O1084" s="11" t="str">
        <f t="shared" si="694"/>
        <v>—</v>
      </c>
      <c r="P1084" t="str">
        <f t="shared" si="695"/>
        <v/>
      </c>
      <c r="Q1084" s="11" t="str">
        <f t="shared" si="696"/>
        <v>—</v>
      </c>
      <c r="R1084" t="str">
        <f t="shared" si="697"/>
        <v/>
      </c>
      <c r="S1084" t="str">
        <f t="shared" si="698"/>
        <v/>
      </c>
      <c r="T1084" t="str">
        <f t="shared" si="699"/>
        <v/>
      </c>
      <c r="U1084" t="str">
        <f t="shared" si="700"/>
        <v/>
      </c>
      <c r="V1084" t="str">
        <f t="shared" si="701"/>
        <v/>
      </c>
      <c r="W1084" t="str">
        <f t="shared" si="702"/>
        <v/>
      </c>
      <c r="X1084" t="str">
        <f t="shared" si="703"/>
        <v/>
      </c>
      <c r="Y1084" t="str">
        <f t="shared" si="704"/>
        <v/>
      </c>
      <c r="Z1084" t="str">
        <f t="shared" si="705"/>
        <v/>
      </c>
      <c r="AA1084" t="str">
        <f t="shared" si="706"/>
        <v/>
      </c>
      <c r="AB1084" t="str">
        <f t="shared" si="707"/>
        <v/>
      </c>
      <c r="AC1084" t="str">
        <f t="shared" si="708"/>
        <v/>
      </c>
      <c r="AD1084" t="str">
        <f t="shared" si="709"/>
        <v/>
      </c>
      <c r="AE1084" t="str">
        <f t="shared" si="710"/>
        <v/>
      </c>
      <c r="AF1084" t="str">
        <f t="shared" si="711"/>
        <v/>
      </c>
      <c r="AG1084" t="str">
        <f t="shared" si="712"/>
        <v/>
      </c>
      <c r="AH1084" t="str">
        <f t="shared" si="713"/>
        <v/>
      </c>
      <c r="AI1084" t="str">
        <f t="shared" si="714"/>
        <v/>
      </c>
      <c r="AJ1084" t="str">
        <f t="shared" si="715"/>
        <v/>
      </c>
      <c r="AK1084" t="str">
        <f t="shared" si="716"/>
        <v/>
      </c>
      <c r="AL1084" t="str">
        <f t="shared" si="717"/>
        <v/>
      </c>
      <c r="AM1084" t="str">
        <f t="shared" si="718"/>
        <v/>
      </c>
      <c r="AN1084" t="str">
        <f t="shared" si="719"/>
        <v/>
      </c>
      <c r="AO1084" t="str">
        <f t="shared" si="720"/>
        <v/>
      </c>
      <c r="AP1084" t="str">
        <f t="shared" si="721"/>
        <v/>
      </c>
      <c r="AQ1084" t="str">
        <f t="shared" si="722"/>
        <v/>
      </c>
      <c r="AR1084" t="str">
        <f t="shared" si="723"/>
        <v/>
      </c>
      <c r="AS1084" t="str">
        <f t="shared" si="724"/>
        <v/>
      </c>
      <c r="AT1084" t="str">
        <f t="shared" si="725"/>
        <v/>
      </c>
      <c r="AU1084" t="str">
        <f t="shared" si="726"/>
        <v/>
      </c>
      <c r="AV1084" t="str">
        <f t="shared" si="727"/>
        <v/>
      </c>
      <c r="AW1084" t="str">
        <f t="shared" si="728"/>
        <v/>
      </c>
      <c r="AX1084" t="str">
        <f t="shared" si="729"/>
        <v/>
      </c>
      <c r="AY1084" t="str">
        <f t="shared" si="730"/>
        <v/>
      </c>
      <c r="AZ1084" t="str">
        <f>IF(OR($A1084="",$A1084&lt;&gt;Ficha!$C$4),"",COUNTIF($A$2:$A1084,Ficha!$C$4))</f>
        <v/>
      </c>
    </row>
    <row r="1085" spans="1:52">
      <c r="A1085" s="7" t="str">
        <f>IF(INDEX(Banco!$A:$A,ROW())="","",INDEX(Banco!$A:$A,ROW()))</f>
        <v/>
      </c>
      <c r="B1085" s="7" t="str">
        <f>IF(INDEX(Banco!$B:$B,ROW())="","",INDEX(Banco!$B:$B,ROW()))</f>
        <v/>
      </c>
      <c r="C1085" s="7" t="str">
        <f>IF(INDEX(Banco!$C:$C,ROW())="","",INDEX(Banco!$C:$C,ROW()))</f>
        <v/>
      </c>
      <c r="D1085" s="8" t="str">
        <f>IF(INDEX(Banco!$D:$D,ROW())="","",INDEX(Banco!$D:$D,ROW()))</f>
        <v/>
      </c>
      <c r="E1085" s="8" t="str">
        <f>IF(INDEX(Banco!$E:$E,ROW())="","",INDEX(Banco!$E:$E,ROW()))</f>
        <v/>
      </c>
      <c r="F1085" s="9" t="str">
        <f>IF(INDEX(Banco!$F:$F,ROW())="","",INDEX(Banco!$F:$F,ROW()))</f>
        <v/>
      </c>
      <c r="G1085" s="9" t="str">
        <f>IF(INDEX(Banco!$G:$G,ROW())="","",INDEX(Banco!$G:$G,ROW()))</f>
        <v/>
      </c>
      <c r="H1085" s="7" t="str">
        <f>IF(INDEX(Banco!$H:$H,ROW())="","",INDEX(Banco!$H:$H,ROW()))</f>
        <v/>
      </c>
      <c r="I1085" t="str">
        <f t="shared" si="688"/>
        <v/>
      </c>
      <c r="J1085" s="10" t="str">
        <f t="shared" si="689"/>
        <v/>
      </c>
      <c r="K1085" s="11" t="str">
        <f t="shared" si="690"/>
        <v>—</v>
      </c>
      <c r="L1085" t="str">
        <f t="shared" si="691"/>
        <v/>
      </c>
      <c r="M1085" s="11" t="str">
        <f t="shared" si="692"/>
        <v>—</v>
      </c>
      <c r="N1085" t="str">
        <f t="shared" si="693"/>
        <v/>
      </c>
      <c r="O1085" s="11" t="str">
        <f t="shared" si="694"/>
        <v>—</v>
      </c>
      <c r="P1085" t="str">
        <f t="shared" si="695"/>
        <v/>
      </c>
      <c r="Q1085" s="11" t="str">
        <f t="shared" si="696"/>
        <v>—</v>
      </c>
      <c r="R1085" t="str">
        <f t="shared" si="697"/>
        <v/>
      </c>
      <c r="S1085" t="str">
        <f t="shared" si="698"/>
        <v/>
      </c>
      <c r="T1085" t="str">
        <f t="shared" si="699"/>
        <v/>
      </c>
      <c r="U1085" t="str">
        <f t="shared" si="700"/>
        <v/>
      </c>
      <c r="V1085" t="str">
        <f t="shared" si="701"/>
        <v/>
      </c>
      <c r="W1085" t="str">
        <f t="shared" si="702"/>
        <v/>
      </c>
      <c r="X1085" t="str">
        <f t="shared" si="703"/>
        <v/>
      </c>
      <c r="Y1085" t="str">
        <f t="shared" si="704"/>
        <v/>
      </c>
      <c r="Z1085" t="str">
        <f t="shared" si="705"/>
        <v/>
      </c>
      <c r="AA1085" t="str">
        <f t="shared" si="706"/>
        <v/>
      </c>
      <c r="AB1085" t="str">
        <f t="shared" si="707"/>
        <v/>
      </c>
      <c r="AC1085" t="str">
        <f t="shared" si="708"/>
        <v/>
      </c>
      <c r="AD1085" t="str">
        <f t="shared" si="709"/>
        <v/>
      </c>
      <c r="AE1085" t="str">
        <f t="shared" si="710"/>
        <v/>
      </c>
      <c r="AF1085" t="str">
        <f t="shared" si="711"/>
        <v/>
      </c>
      <c r="AG1085" t="str">
        <f t="shared" si="712"/>
        <v/>
      </c>
      <c r="AH1085" t="str">
        <f t="shared" si="713"/>
        <v/>
      </c>
      <c r="AI1085" t="str">
        <f t="shared" si="714"/>
        <v/>
      </c>
      <c r="AJ1085" t="str">
        <f t="shared" si="715"/>
        <v/>
      </c>
      <c r="AK1085" t="str">
        <f t="shared" si="716"/>
        <v/>
      </c>
      <c r="AL1085" t="str">
        <f t="shared" si="717"/>
        <v/>
      </c>
      <c r="AM1085" t="str">
        <f t="shared" si="718"/>
        <v/>
      </c>
      <c r="AN1085" t="str">
        <f t="shared" si="719"/>
        <v/>
      </c>
      <c r="AO1085" t="str">
        <f t="shared" si="720"/>
        <v/>
      </c>
      <c r="AP1085" t="str">
        <f t="shared" si="721"/>
        <v/>
      </c>
      <c r="AQ1085" t="str">
        <f t="shared" si="722"/>
        <v/>
      </c>
      <c r="AR1085" t="str">
        <f t="shared" si="723"/>
        <v/>
      </c>
      <c r="AS1085" t="str">
        <f t="shared" si="724"/>
        <v/>
      </c>
      <c r="AT1085" t="str">
        <f t="shared" si="725"/>
        <v/>
      </c>
      <c r="AU1085" t="str">
        <f t="shared" si="726"/>
        <v/>
      </c>
      <c r="AV1085" t="str">
        <f t="shared" si="727"/>
        <v/>
      </c>
      <c r="AW1085" t="str">
        <f t="shared" si="728"/>
        <v/>
      </c>
      <c r="AX1085" t="str">
        <f t="shared" si="729"/>
        <v/>
      </c>
      <c r="AY1085" t="str">
        <f t="shared" si="730"/>
        <v/>
      </c>
      <c r="AZ1085" t="str">
        <f>IF(OR($A1085="",$A1085&lt;&gt;Ficha!$C$4),"",COUNTIF($A$2:$A1085,Ficha!$C$4))</f>
        <v/>
      </c>
    </row>
    <row r="1086" spans="1:52">
      <c r="A1086" s="7" t="str">
        <f>IF(INDEX(Banco!$A:$A,ROW())="","",INDEX(Banco!$A:$A,ROW()))</f>
        <v/>
      </c>
      <c r="B1086" s="7" t="str">
        <f>IF(INDEX(Banco!$B:$B,ROW())="","",INDEX(Banco!$B:$B,ROW()))</f>
        <v/>
      </c>
      <c r="C1086" s="7" t="str">
        <f>IF(INDEX(Banco!$C:$C,ROW())="","",INDEX(Banco!$C:$C,ROW()))</f>
        <v/>
      </c>
      <c r="D1086" s="8" t="str">
        <f>IF(INDEX(Banco!$D:$D,ROW())="","",INDEX(Banco!$D:$D,ROW()))</f>
        <v/>
      </c>
      <c r="E1086" s="8" t="str">
        <f>IF(INDEX(Banco!$E:$E,ROW())="","",INDEX(Banco!$E:$E,ROW()))</f>
        <v/>
      </c>
      <c r="F1086" s="9" t="str">
        <f>IF(INDEX(Banco!$F:$F,ROW())="","",INDEX(Banco!$F:$F,ROW()))</f>
        <v/>
      </c>
      <c r="G1086" s="9" t="str">
        <f>IF(INDEX(Banco!$G:$G,ROW())="","",INDEX(Banco!$G:$G,ROW()))</f>
        <v/>
      </c>
      <c r="H1086" s="7" t="str">
        <f>IF(INDEX(Banco!$H:$H,ROW())="","",INDEX(Banco!$H:$H,ROW()))</f>
        <v/>
      </c>
      <c r="I1086" t="str">
        <f t="shared" si="688"/>
        <v/>
      </c>
      <c r="J1086" s="10" t="str">
        <f t="shared" si="689"/>
        <v/>
      </c>
      <c r="K1086" s="11" t="str">
        <f t="shared" si="690"/>
        <v>—</v>
      </c>
      <c r="L1086" t="str">
        <f t="shared" si="691"/>
        <v/>
      </c>
      <c r="M1086" s="11" t="str">
        <f t="shared" si="692"/>
        <v>—</v>
      </c>
      <c r="N1086" t="str">
        <f t="shared" si="693"/>
        <v/>
      </c>
      <c r="O1086" s="11" t="str">
        <f t="shared" si="694"/>
        <v>—</v>
      </c>
      <c r="P1086" t="str">
        <f t="shared" si="695"/>
        <v/>
      </c>
      <c r="Q1086" s="11" t="str">
        <f t="shared" si="696"/>
        <v>—</v>
      </c>
      <c r="R1086" t="str">
        <f t="shared" si="697"/>
        <v/>
      </c>
      <c r="S1086" t="str">
        <f t="shared" si="698"/>
        <v/>
      </c>
      <c r="T1086" t="str">
        <f t="shared" si="699"/>
        <v/>
      </c>
      <c r="U1086" t="str">
        <f t="shared" si="700"/>
        <v/>
      </c>
      <c r="V1086" t="str">
        <f t="shared" si="701"/>
        <v/>
      </c>
      <c r="W1086" t="str">
        <f t="shared" si="702"/>
        <v/>
      </c>
      <c r="X1086" t="str">
        <f t="shared" si="703"/>
        <v/>
      </c>
      <c r="Y1086" t="str">
        <f t="shared" si="704"/>
        <v/>
      </c>
      <c r="Z1086" t="str">
        <f t="shared" si="705"/>
        <v/>
      </c>
      <c r="AA1086" t="str">
        <f t="shared" si="706"/>
        <v/>
      </c>
      <c r="AB1086" t="str">
        <f t="shared" si="707"/>
        <v/>
      </c>
      <c r="AC1086" t="str">
        <f t="shared" si="708"/>
        <v/>
      </c>
      <c r="AD1086" t="str">
        <f t="shared" si="709"/>
        <v/>
      </c>
      <c r="AE1086" t="str">
        <f t="shared" si="710"/>
        <v/>
      </c>
      <c r="AF1086" t="str">
        <f t="shared" si="711"/>
        <v/>
      </c>
      <c r="AG1086" t="str">
        <f t="shared" si="712"/>
        <v/>
      </c>
      <c r="AH1086" t="str">
        <f t="shared" si="713"/>
        <v/>
      </c>
      <c r="AI1086" t="str">
        <f t="shared" si="714"/>
        <v/>
      </c>
      <c r="AJ1086" t="str">
        <f t="shared" si="715"/>
        <v/>
      </c>
      <c r="AK1086" t="str">
        <f t="shared" si="716"/>
        <v/>
      </c>
      <c r="AL1086" t="str">
        <f t="shared" si="717"/>
        <v/>
      </c>
      <c r="AM1086" t="str">
        <f t="shared" si="718"/>
        <v/>
      </c>
      <c r="AN1086" t="str">
        <f t="shared" si="719"/>
        <v/>
      </c>
      <c r="AO1086" t="str">
        <f t="shared" si="720"/>
        <v/>
      </c>
      <c r="AP1086" t="str">
        <f t="shared" si="721"/>
        <v/>
      </c>
      <c r="AQ1086" t="str">
        <f t="shared" si="722"/>
        <v/>
      </c>
      <c r="AR1086" t="str">
        <f t="shared" si="723"/>
        <v/>
      </c>
      <c r="AS1086" t="str">
        <f t="shared" si="724"/>
        <v/>
      </c>
      <c r="AT1086" t="str">
        <f t="shared" si="725"/>
        <v/>
      </c>
      <c r="AU1086" t="str">
        <f t="shared" si="726"/>
        <v/>
      </c>
      <c r="AV1086" t="str">
        <f t="shared" si="727"/>
        <v/>
      </c>
      <c r="AW1086" t="str">
        <f t="shared" si="728"/>
        <v/>
      </c>
      <c r="AX1086" t="str">
        <f t="shared" si="729"/>
        <v/>
      </c>
      <c r="AY1086" t="str">
        <f t="shared" si="730"/>
        <v/>
      </c>
      <c r="AZ1086" t="str">
        <f>IF(OR($A1086="",$A1086&lt;&gt;Ficha!$C$4),"",COUNTIF($A$2:$A1086,Ficha!$C$4))</f>
        <v/>
      </c>
    </row>
    <row r="1087" spans="1:52">
      <c r="A1087" s="7" t="str">
        <f>IF(INDEX(Banco!$A:$A,ROW())="","",INDEX(Banco!$A:$A,ROW()))</f>
        <v/>
      </c>
      <c r="B1087" s="7" t="str">
        <f>IF(INDEX(Banco!$B:$B,ROW())="","",INDEX(Banco!$B:$B,ROW()))</f>
        <v/>
      </c>
      <c r="C1087" s="7" t="str">
        <f>IF(INDEX(Banco!$C:$C,ROW())="","",INDEX(Banco!$C:$C,ROW()))</f>
        <v/>
      </c>
      <c r="D1087" s="8" t="str">
        <f>IF(INDEX(Banco!$D:$D,ROW())="","",INDEX(Banco!$D:$D,ROW()))</f>
        <v/>
      </c>
      <c r="E1087" s="8" t="str">
        <f>IF(INDEX(Banco!$E:$E,ROW())="","",INDEX(Banco!$E:$E,ROW()))</f>
        <v/>
      </c>
      <c r="F1087" s="9" t="str">
        <f>IF(INDEX(Banco!$F:$F,ROW())="","",INDEX(Banco!$F:$F,ROW()))</f>
        <v/>
      </c>
      <c r="G1087" s="9" t="str">
        <f>IF(INDEX(Banco!$G:$G,ROW())="","",INDEX(Banco!$G:$G,ROW()))</f>
        <v/>
      </c>
      <c r="H1087" s="7" t="str">
        <f>IF(INDEX(Banco!$H:$H,ROW())="","",INDEX(Banco!$H:$H,ROW()))</f>
        <v/>
      </c>
      <c r="I1087" t="str">
        <f t="shared" si="688"/>
        <v/>
      </c>
      <c r="J1087" s="10" t="str">
        <f t="shared" si="689"/>
        <v/>
      </c>
      <c r="K1087" s="11" t="str">
        <f t="shared" si="690"/>
        <v>—</v>
      </c>
      <c r="L1087" t="str">
        <f t="shared" si="691"/>
        <v/>
      </c>
      <c r="M1087" s="11" t="str">
        <f t="shared" si="692"/>
        <v>—</v>
      </c>
      <c r="N1087" t="str">
        <f t="shared" si="693"/>
        <v/>
      </c>
      <c r="O1087" s="11" t="str">
        <f t="shared" si="694"/>
        <v>—</v>
      </c>
      <c r="P1087" t="str">
        <f t="shared" si="695"/>
        <v/>
      </c>
      <c r="Q1087" s="11" t="str">
        <f t="shared" si="696"/>
        <v>—</v>
      </c>
      <c r="R1087" t="str">
        <f t="shared" si="697"/>
        <v/>
      </c>
      <c r="S1087" t="str">
        <f t="shared" si="698"/>
        <v/>
      </c>
      <c r="T1087" t="str">
        <f t="shared" si="699"/>
        <v/>
      </c>
      <c r="U1087" t="str">
        <f t="shared" si="700"/>
        <v/>
      </c>
      <c r="V1087" t="str">
        <f t="shared" si="701"/>
        <v/>
      </c>
      <c r="W1087" t="str">
        <f t="shared" si="702"/>
        <v/>
      </c>
      <c r="X1087" t="str">
        <f t="shared" si="703"/>
        <v/>
      </c>
      <c r="Y1087" t="str">
        <f t="shared" si="704"/>
        <v/>
      </c>
      <c r="Z1087" t="str">
        <f t="shared" si="705"/>
        <v/>
      </c>
      <c r="AA1087" t="str">
        <f t="shared" si="706"/>
        <v/>
      </c>
      <c r="AB1087" t="str">
        <f t="shared" si="707"/>
        <v/>
      </c>
      <c r="AC1087" t="str">
        <f t="shared" si="708"/>
        <v/>
      </c>
      <c r="AD1087" t="str">
        <f t="shared" si="709"/>
        <v/>
      </c>
      <c r="AE1087" t="str">
        <f t="shared" si="710"/>
        <v/>
      </c>
      <c r="AF1087" t="str">
        <f t="shared" si="711"/>
        <v/>
      </c>
      <c r="AG1087" t="str">
        <f t="shared" si="712"/>
        <v/>
      </c>
      <c r="AH1087" t="str">
        <f t="shared" si="713"/>
        <v/>
      </c>
      <c r="AI1087" t="str">
        <f t="shared" si="714"/>
        <v/>
      </c>
      <c r="AJ1087" t="str">
        <f t="shared" si="715"/>
        <v/>
      </c>
      <c r="AK1087" t="str">
        <f t="shared" si="716"/>
        <v/>
      </c>
      <c r="AL1087" t="str">
        <f t="shared" si="717"/>
        <v/>
      </c>
      <c r="AM1087" t="str">
        <f t="shared" si="718"/>
        <v/>
      </c>
      <c r="AN1087" t="str">
        <f t="shared" si="719"/>
        <v/>
      </c>
      <c r="AO1087" t="str">
        <f t="shared" si="720"/>
        <v/>
      </c>
      <c r="AP1087" t="str">
        <f t="shared" si="721"/>
        <v/>
      </c>
      <c r="AQ1087" t="str">
        <f t="shared" si="722"/>
        <v/>
      </c>
      <c r="AR1087" t="str">
        <f t="shared" si="723"/>
        <v/>
      </c>
      <c r="AS1087" t="str">
        <f t="shared" si="724"/>
        <v/>
      </c>
      <c r="AT1087" t="str">
        <f t="shared" si="725"/>
        <v/>
      </c>
      <c r="AU1087" t="str">
        <f t="shared" si="726"/>
        <v/>
      </c>
      <c r="AV1087" t="str">
        <f t="shared" si="727"/>
        <v/>
      </c>
      <c r="AW1087" t="str">
        <f t="shared" si="728"/>
        <v/>
      </c>
      <c r="AX1087" t="str">
        <f t="shared" si="729"/>
        <v/>
      </c>
      <c r="AY1087" t="str">
        <f t="shared" si="730"/>
        <v/>
      </c>
      <c r="AZ1087" t="str">
        <f>IF(OR($A1087="",$A1087&lt;&gt;Ficha!$C$4),"",COUNTIF($A$2:$A1087,Ficha!$C$4))</f>
        <v/>
      </c>
    </row>
    <row r="1088" spans="1:52">
      <c r="A1088" s="7" t="str">
        <f>IF(INDEX(Banco!$A:$A,ROW())="","",INDEX(Banco!$A:$A,ROW()))</f>
        <v/>
      </c>
      <c r="B1088" s="7" t="str">
        <f>IF(INDEX(Banco!$B:$B,ROW())="","",INDEX(Banco!$B:$B,ROW()))</f>
        <v/>
      </c>
      <c r="C1088" s="7" t="str">
        <f>IF(INDEX(Banco!$C:$C,ROW())="","",INDEX(Banco!$C:$C,ROW()))</f>
        <v/>
      </c>
      <c r="D1088" s="8" t="str">
        <f>IF(INDEX(Banco!$D:$D,ROW())="","",INDEX(Banco!$D:$D,ROW()))</f>
        <v/>
      </c>
      <c r="E1088" s="8" t="str">
        <f>IF(INDEX(Banco!$E:$E,ROW())="","",INDEX(Banco!$E:$E,ROW()))</f>
        <v/>
      </c>
      <c r="F1088" s="9" t="str">
        <f>IF(INDEX(Banco!$F:$F,ROW())="","",INDEX(Banco!$F:$F,ROW()))</f>
        <v/>
      </c>
      <c r="G1088" s="9" t="str">
        <f>IF(INDEX(Banco!$G:$G,ROW())="","",INDEX(Banco!$G:$G,ROW()))</f>
        <v/>
      </c>
      <c r="H1088" s="7" t="str">
        <f>IF(INDEX(Banco!$H:$H,ROW())="","",INDEX(Banco!$H:$H,ROW()))</f>
        <v/>
      </c>
      <c r="I1088" t="str">
        <f t="shared" si="688"/>
        <v/>
      </c>
      <c r="J1088" s="10" t="str">
        <f t="shared" si="689"/>
        <v/>
      </c>
      <c r="K1088" s="11" t="str">
        <f t="shared" si="690"/>
        <v>—</v>
      </c>
      <c r="L1088" t="str">
        <f t="shared" si="691"/>
        <v/>
      </c>
      <c r="M1088" s="11" t="str">
        <f t="shared" si="692"/>
        <v>—</v>
      </c>
      <c r="N1088" t="str">
        <f t="shared" si="693"/>
        <v/>
      </c>
      <c r="O1088" s="11" t="str">
        <f t="shared" si="694"/>
        <v>—</v>
      </c>
      <c r="P1088" t="str">
        <f t="shared" si="695"/>
        <v/>
      </c>
      <c r="Q1088" s="11" t="str">
        <f t="shared" si="696"/>
        <v>—</v>
      </c>
      <c r="R1088" t="str">
        <f t="shared" si="697"/>
        <v/>
      </c>
      <c r="S1088" t="str">
        <f t="shared" si="698"/>
        <v/>
      </c>
      <c r="T1088" t="str">
        <f t="shared" si="699"/>
        <v/>
      </c>
      <c r="U1088" t="str">
        <f t="shared" si="700"/>
        <v/>
      </c>
      <c r="V1088" t="str">
        <f t="shared" si="701"/>
        <v/>
      </c>
      <c r="W1088" t="str">
        <f t="shared" si="702"/>
        <v/>
      </c>
      <c r="X1088" t="str">
        <f t="shared" si="703"/>
        <v/>
      </c>
      <c r="Y1088" t="str">
        <f t="shared" si="704"/>
        <v/>
      </c>
      <c r="Z1088" t="str">
        <f t="shared" si="705"/>
        <v/>
      </c>
      <c r="AA1088" t="str">
        <f t="shared" si="706"/>
        <v/>
      </c>
      <c r="AB1088" t="str">
        <f t="shared" si="707"/>
        <v/>
      </c>
      <c r="AC1088" t="str">
        <f t="shared" si="708"/>
        <v/>
      </c>
      <c r="AD1088" t="str">
        <f t="shared" si="709"/>
        <v/>
      </c>
      <c r="AE1088" t="str">
        <f t="shared" si="710"/>
        <v/>
      </c>
      <c r="AF1088" t="str">
        <f t="shared" si="711"/>
        <v/>
      </c>
      <c r="AG1088" t="str">
        <f t="shared" si="712"/>
        <v/>
      </c>
      <c r="AH1088" t="str">
        <f t="shared" si="713"/>
        <v/>
      </c>
      <c r="AI1088" t="str">
        <f t="shared" si="714"/>
        <v/>
      </c>
      <c r="AJ1088" t="str">
        <f t="shared" si="715"/>
        <v/>
      </c>
      <c r="AK1088" t="str">
        <f t="shared" si="716"/>
        <v/>
      </c>
      <c r="AL1088" t="str">
        <f t="shared" si="717"/>
        <v/>
      </c>
      <c r="AM1088" t="str">
        <f t="shared" si="718"/>
        <v/>
      </c>
      <c r="AN1088" t="str">
        <f t="shared" si="719"/>
        <v/>
      </c>
      <c r="AO1088" t="str">
        <f t="shared" si="720"/>
        <v/>
      </c>
      <c r="AP1088" t="str">
        <f t="shared" si="721"/>
        <v/>
      </c>
      <c r="AQ1088" t="str">
        <f t="shared" si="722"/>
        <v/>
      </c>
      <c r="AR1088" t="str">
        <f t="shared" si="723"/>
        <v/>
      </c>
      <c r="AS1088" t="str">
        <f t="shared" si="724"/>
        <v/>
      </c>
      <c r="AT1088" t="str">
        <f t="shared" si="725"/>
        <v/>
      </c>
      <c r="AU1088" t="str">
        <f t="shared" si="726"/>
        <v/>
      </c>
      <c r="AV1088" t="str">
        <f t="shared" si="727"/>
        <v/>
      </c>
      <c r="AW1088" t="str">
        <f t="shared" si="728"/>
        <v/>
      </c>
      <c r="AX1088" t="str">
        <f t="shared" si="729"/>
        <v/>
      </c>
      <c r="AY1088" t="str">
        <f t="shared" si="730"/>
        <v/>
      </c>
      <c r="AZ1088" t="str">
        <f>IF(OR($A1088="",$A1088&lt;&gt;Ficha!$C$4),"",COUNTIF($A$2:$A1088,Ficha!$C$4))</f>
        <v/>
      </c>
    </row>
    <row r="1089" spans="1:52">
      <c r="A1089" s="7" t="str">
        <f>IF(INDEX(Banco!$A:$A,ROW())="","",INDEX(Banco!$A:$A,ROW()))</f>
        <v/>
      </c>
      <c r="B1089" s="7" t="str">
        <f>IF(INDEX(Banco!$B:$B,ROW())="","",INDEX(Banco!$B:$B,ROW()))</f>
        <v/>
      </c>
      <c r="C1089" s="7" t="str">
        <f>IF(INDEX(Banco!$C:$C,ROW())="","",INDEX(Banco!$C:$C,ROW()))</f>
        <v/>
      </c>
      <c r="D1089" s="8" t="str">
        <f>IF(INDEX(Banco!$D:$D,ROW())="","",INDEX(Banco!$D:$D,ROW()))</f>
        <v/>
      </c>
      <c r="E1089" s="8" t="str">
        <f>IF(INDEX(Banco!$E:$E,ROW())="","",INDEX(Banco!$E:$E,ROW()))</f>
        <v/>
      </c>
      <c r="F1089" s="9" t="str">
        <f>IF(INDEX(Banco!$F:$F,ROW())="","",INDEX(Banco!$F:$F,ROW()))</f>
        <v/>
      </c>
      <c r="G1089" s="9" t="str">
        <f>IF(INDEX(Banco!$G:$G,ROW())="","",INDEX(Banco!$G:$G,ROW()))</f>
        <v/>
      </c>
      <c r="H1089" s="7" t="str">
        <f>IF(INDEX(Banco!$H:$H,ROW())="","",INDEX(Banco!$H:$H,ROW()))</f>
        <v/>
      </c>
      <c r="I1089" t="str">
        <f t="shared" si="688"/>
        <v/>
      </c>
      <c r="J1089" s="10" t="str">
        <f t="shared" si="689"/>
        <v/>
      </c>
      <c r="K1089" s="11" t="str">
        <f t="shared" si="690"/>
        <v>—</v>
      </c>
      <c r="L1089" t="str">
        <f t="shared" si="691"/>
        <v/>
      </c>
      <c r="M1089" s="11" t="str">
        <f t="shared" si="692"/>
        <v>—</v>
      </c>
      <c r="N1089" t="str">
        <f t="shared" si="693"/>
        <v/>
      </c>
      <c r="O1089" s="11" t="str">
        <f t="shared" si="694"/>
        <v>—</v>
      </c>
      <c r="P1089" t="str">
        <f t="shared" si="695"/>
        <v/>
      </c>
      <c r="Q1089" s="11" t="str">
        <f t="shared" si="696"/>
        <v>—</v>
      </c>
      <c r="R1089" t="str">
        <f t="shared" si="697"/>
        <v/>
      </c>
      <c r="S1089" t="str">
        <f t="shared" si="698"/>
        <v/>
      </c>
      <c r="T1089" t="str">
        <f t="shared" si="699"/>
        <v/>
      </c>
      <c r="U1089" t="str">
        <f t="shared" si="700"/>
        <v/>
      </c>
      <c r="V1089" t="str">
        <f t="shared" si="701"/>
        <v/>
      </c>
      <c r="W1089" t="str">
        <f t="shared" si="702"/>
        <v/>
      </c>
      <c r="X1089" t="str">
        <f t="shared" si="703"/>
        <v/>
      </c>
      <c r="Y1089" t="str">
        <f t="shared" si="704"/>
        <v/>
      </c>
      <c r="Z1089" t="str">
        <f t="shared" si="705"/>
        <v/>
      </c>
      <c r="AA1089" t="str">
        <f t="shared" si="706"/>
        <v/>
      </c>
      <c r="AB1089" t="str">
        <f t="shared" si="707"/>
        <v/>
      </c>
      <c r="AC1089" t="str">
        <f t="shared" si="708"/>
        <v/>
      </c>
      <c r="AD1089" t="str">
        <f t="shared" si="709"/>
        <v/>
      </c>
      <c r="AE1089" t="str">
        <f t="shared" si="710"/>
        <v/>
      </c>
      <c r="AF1089" t="str">
        <f t="shared" si="711"/>
        <v/>
      </c>
      <c r="AG1089" t="str">
        <f t="shared" si="712"/>
        <v/>
      </c>
      <c r="AH1089" t="str">
        <f t="shared" si="713"/>
        <v/>
      </c>
      <c r="AI1089" t="str">
        <f t="shared" si="714"/>
        <v/>
      </c>
      <c r="AJ1089" t="str">
        <f t="shared" si="715"/>
        <v/>
      </c>
      <c r="AK1089" t="str">
        <f t="shared" si="716"/>
        <v/>
      </c>
      <c r="AL1089" t="str">
        <f t="shared" si="717"/>
        <v/>
      </c>
      <c r="AM1089" t="str">
        <f t="shared" si="718"/>
        <v/>
      </c>
      <c r="AN1089" t="str">
        <f t="shared" si="719"/>
        <v/>
      </c>
      <c r="AO1089" t="str">
        <f t="shared" si="720"/>
        <v/>
      </c>
      <c r="AP1089" t="str">
        <f t="shared" si="721"/>
        <v/>
      </c>
      <c r="AQ1089" t="str">
        <f t="shared" si="722"/>
        <v/>
      </c>
      <c r="AR1089" t="str">
        <f t="shared" si="723"/>
        <v/>
      </c>
      <c r="AS1089" t="str">
        <f t="shared" si="724"/>
        <v/>
      </c>
      <c r="AT1089" t="str">
        <f t="shared" si="725"/>
        <v/>
      </c>
      <c r="AU1089" t="str">
        <f t="shared" si="726"/>
        <v/>
      </c>
      <c r="AV1089" t="str">
        <f t="shared" si="727"/>
        <v/>
      </c>
      <c r="AW1089" t="str">
        <f t="shared" si="728"/>
        <v/>
      </c>
      <c r="AX1089" t="str">
        <f t="shared" si="729"/>
        <v/>
      </c>
      <c r="AY1089" t="str">
        <f t="shared" si="730"/>
        <v/>
      </c>
      <c r="AZ1089" t="str">
        <f>IF(OR($A1089="",$A1089&lt;&gt;Ficha!$C$4),"",COUNTIF($A$2:$A1089,Ficha!$C$4))</f>
        <v/>
      </c>
    </row>
    <row r="1090" spans="1:52">
      <c r="A1090" s="7" t="str">
        <f>IF(INDEX(Banco!$A:$A,ROW())="","",INDEX(Banco!$A:$A,ROW()))</f>
        <v/>
      </c>
      <c r="B1090" s="7" t="str">
        <f>IF(INDEX(Banco!$B:$B,ROW())="","",INDEX(Banco!$B:$B,ROW()))</f>
        <v/>
      </c>
      <c r="C1090" s="7" t="str">
        <f>IF(INDEX(Banco!$C:$C,ROW())="","",INDEX(Banco!$C:$C,ROW()))</f>
        <v/>
      </c>
      <c r="D1090" s="8" t="str">
        <f>IF(INDEX(Banco!$D:$D,ROW())="","",INDEX(Banco!$D:$D,ROW()))</f>
        <v/>
      </c>
      <c r="E1090" s="8" t="str">
        <f>IF(INDEX(Banco!$E:$E,ROW())="","",INDEX(Banco!$E:$E,ROW()))</f>
        <v/>
      </c>
      <c r="F1090" s="9" t="str">
        <f>IF(INDEX(Banco!$F:$F,ROW())="","",INDEX(Banco!$F:$F,ROW()))</f>
        <v/>
      </c>
      <c r="G1090" s="9" t="str">
        <f>IF(INDEX(Banco!$G:$G,ROW())="","",INDEX(Banco!$G:$G,ROW()))</f>
        <v/>
      </c>
      <c r="H1090" s="7" t="str">
        <f>IF(INDEX(Banco!$H:$H,ROW())="","",INDEX(Banco!$H:$H,ROW()))</f>
        <v/>
      </c>
      <c r="I1090" t="str">
        <f t="shared" ref="I1090:I1153" si="731">IF($T1090="","",INT($T1090/12)&amp;"a "&amp;MOD($T1090,12)&amp;"m")</f>
        <v/>
      </c>
      <c r="J1090" s="10" t="str">
        <f t="shared" ref="J1090:J1153" si="732">IF(OR($F1090="",$G1090=""),"",ROUND($F1090/($G1090/100)^2,2))</f>
        <v/>
      </c>
      <c r="K1090" s="11" t="str">
        <f t="shared" ref="K1090:K1153" si="733">IF(OR($S1090="",$J1090="",$T1090="",$T1090&lt;0,$T1090&gt;228,$Y1090=""),"—",ROUND(IF(ABS($AB1090)&lt;=3,$AB1090,IF($AB1090&gt;3,3+($J1090-$AD1090)/($AD1090-$AC1090),-3+($J1090-$AF1090)/($AE1090-$AF1090))),2))</f>
        <v>—</v>
      </c>
      <c r="L1090" t="str">
        <f t="shared" ref="L1090:L1153" si="734">IF(OR($K1090="",$K1090="—"),"",IF($T1090&lt;=60,IF($K1090&lt;-3,"Magreza acentuada",IF($K1090&lt;-2,"Magreza",IF($K1090&lt;=1,"Eutrofia",IF($K1090&lt;=2,"Risco de sobrepeso",IF($K1090&lt;=3,"Sobrepeso","Obesidade"))))),IF($K1090&lt;-3,"Magreza acentuada",IF($K1090&lt;-2,"Magreza",IF($K1090&lt;=1,"Eutrofia",IF($K1090&lt;=2,"Sobrepeso",IF($K1090&lt;=3,"Obesidade","Obesidade grave")))))))</f>
        <v/>
      </c>
      <c r="M1090" s="11" t="str">
        <f t="shared" ref="M1090:M1153" si="735">IF(OR($S1090="",$V1090="",$T1090="",$T1090&lt;0,$T1090&gt;228,$AG1090=""),"—",ROUND(IF($AG1090=0,LN($V1090/$AH1090)/$AI1090,((($V1090/$AH1090)^$AG1090)-1)/($AG1090*$AI1090)),2))</f>
        <v>—</v>
      </c>
      <c r="N1090" t="str">
        <f t="shared" ref="N1090:N1153" si="736">IF(OR($M1090="",$M1090="—"),"",IF($M1090&lt;-3,"Muito baixa",IF($M1090&lt;-2,"Baixa","Adequada")))</f>
        <v/>
      </c>
      <c r="O1090" s="11" t="str">
        <f t="shared" ref="O1090:O1153" si="737">IF(OR($S1090="",$F1090="",$T1090="",$T1090&lt;0,$T1090&gt;120,$AJ1090=""),"—",ROUND(IF(ABS($AM1090)&lt;=3,$AM1090,IF($AM1090&gt;3,3+($F1090-$AO1090)/($AO1090-$AN1090),-3+($F1090-$AQ1090)/($AP1090-$AQ1090))),2))</f>
        <v>—</v>
      </c>
      <c r="P1090" t="str">
        <f t="shared" ref="P1090:P1153" si="738">IF(OR($O1090="",$O1090="—"),"",IF($O1090&lt;-3,"Muito baixo",IF($O1090&lt;-2,"Baixo",IF($O1090&lt;=2,"Adequado","Elevado"))))</f>
        <v/>
      </c>
      <c r="Q1090" s="11" t="str">
        <f t="shared" ref="Q1090:Q1153" si="739">IF(OR($S1090="",$F1090="",$T1090="",$T1090&lt;0,$T1090&gt;60,$AR1090=""),"—",ROUND(IF(ABS($AU1090)&lt;=3,$AU1090,IF($AU1090&gt;3,3+($F1090-$AW1090)/($AW1090-$AV1090),-3+($F1090-$AY1090)/($AX1090-$AY1090))),2))</f>
        <v>—</v>
      </c>
      <c r="R1090" t="str">
        <f t="shared" ref="R1090:R1153" si="740">IF(OR($Q1090="",$Q1090="—"),"",IF($Q1090&lt;-3,"Magreza acentuada",IF($Q1090&lt;-2,"Magreza",IF($Q1090&lt;=1,"Eutrofia",IF($Q1090&lt;=2,"Risco de sobrepeso",IF($Q1090&lt;=3,"Sobrepeso","Obesidade"))))))</f>
        <v/>
      </c>
      <c r="S1090" t="str">
        <f t="shared" ref="S1090:S1153" si="741">IF($C1090="","",IF(UPPER(LEFT($C1090,1))="M",1,IF(UPPER(LEFT($C1090,1))="F",2,"")))</f>
        <v/>
      </c>
      <c r="T1090" t="str">
        <f t="shared" ref="T1090:T1153" si="742">IF(OR($D1090="",$E1090=""),"",DATEDIF($D1090,$E1090,"m"))</f>
        <v/>
      </c>
      <c r="U1090" t="str">
        <f t="shared" ref="U1090:U1153" si="743">IF(OR($D1090="",$E1090=""),"",$E1090-$D1090)</f>
        <v/>
      </c>
      <c r="V1090" t="str">
        <f t="shared" ref="V1090:V1153" si="744">IF(OR($G1090="",$T1090=""),"",IF($T1090&lt;24,IF(LEFT(LOWER($H1090),4)="em p",$G1090+0.7,$G1090),IF(LEFT(LOWER($H1090),4)="deit",$G1090-0.7,$G1090)))</f>
        <v/>
      </c>
      <c r="W1090" t="str">
        <f t="shared" ref="W1090:W1153" si="745">IF(OR($S1090="",$T1090=""),"",$S1090*1000000+IF($T1090&lt;=60,$U1090,$T1090))</f>
        <v/>
      </c>
      <c r="X1090" t="str">
        <f t="shared" ref="X1090:X1153" si="746">IF(OR($S1090="",$V1090="",$T1090&gt;60,$T1090=""),"",$S1090*1000000+ROUND($V1090*10,0))</f>
        <v/>
      </c>
      <c r="Y1090" t="str">
        <f t="shared" ref="Y1090:Y1153" si="747">IF($W1090="","",IFERROR(INDEX(IF($T1090&lt;=60,imc05_l,imc519_l),MATCH($W1090,IF($T1090&lt;=60,imc05_k,imc519_k),1)),""))</f>
        <v/>
      </c>
      <c r="Z1090" t="str">
        <f t="shared" ref="Z1090:Z1153" si="748">IF($W1090="","",IFERROR(INDEX(IF($T1090&lt;=60,imc05_m,imc519_m),MATCH($W1090,IF($T1090&lt;=60,imc05_k,imc519_k),1)),""))</f>
        <v/>
      </c>
      <c r="AA1090" t="str">
        <f t="shared" ref="AA1090:AA1153" si="749">IF($W1090="","",IFERROR(INDEX(IF($T1090&lt;=60,imc05_s,imc519_s),MATCH($W1090,IF($T1090&lt;=60,imc05_k,imc519_k),1)),""))</f>
        <v/>
      </c>
      <c r="AB1090" t="str">
        <f t="shared" ref="AB1090:AB1153" si="750">IF($Y1090="","",IF($Y1090=0,LN($J1090/$Z1090)/$AA1090,((($J1090/$Z1090)^$Y1090)-1)/($Y1090*$AA1090)))</f>
        <v/>
      </c>
      <c r="AC1090" t="str">
        <f t="shared" ref="AC1090:AC1153" si="751">IF($Y1090="","",IF($Y1090=0,$Z1090*EXP($AA1090*2),$Z1090*(1+$Y1090*$AA1090*2)^(1/$Y1090)))</f>
        <v/>
      </c>
      <c r="AD1090" t="str">
        <f t="shared" ref="AD1090:AD1153" si="752">IF($Y1090="","",IF($Y1090=0,$Z1090*EXP($AA1090*3),$Z1090*(1+$Y1090*$AA1090*3)^(1/$Y1090)))</f>
        <v/>
      </c>
      <c r="AE1090" t="str">
        <f t="shared" ref="AE1090:AE1153" si="753">IF($Y1090="","",IF($Y1090=0,$Z1090*EXP($AA1090*-2),$Z1090*(1+$Y1090*$AA1090*-2)^(1/$Y1090)))</f>
        <v/>
      </c>
      <c r="AF1090" t="str">
        <f t="shared" ref="AF1090:AF1153" si="754">IF($Y1090="","",IF($Y1090=0,$Z1090*EXP($AA1090*-3),$Z1090*(1+$Y1090*$AA1090*-3)^(1/$Y1090)))</f>
        <v/>
      </c>
      <c r="AG1090" t="str">
        <f t="shared" ref="AG1090:AG1153" si="755">IF($W1090="","",IFERROR(INDEX(IF($T1090&lt;=60,est05_l,est519_l),MATCH($W1090,IF($T1090&lt;=60,est05_k,est519_k),1)),""))</f>
        <v/>
      </c>
      <c r="AH1090" t="str">
        <f t="shared" ref="AH1090:AH1153" si="756">IF($W1090="","",IFERROR(INDEX(IF($T1090&lt;=60,est05_m,est519_m),MATCH($W1090,IF($T1090&lt;=60,est05_k,est519_k),1)),""))</f>
        <v/>
      </c>
      <c r="AI1090" t="str">
        <f t="shared" ref="AI1090:AI1153" si="757">IF($W1090="","",IFERROR(INDEX(IF($T1090&lt;=60,est05_s,est519_s),MATCH($W1090,IF($T1090&lt;=60,est05_k,est519_k),1)),""))</f>
        <v/>
      </c>
      <c r="AJ1090" t="str">
        <f t="shared" ref="AJ1090:AJ1153" si="758">IF($W1090="","",IFERROR(INDEX(IF($T1090&lt;=60,peso05_l,peso510_l),MATCH($W1090,IF($T1090&lt;=60,peso05_k,peso510_k),1)),""))</f>
        <v/>
      </c>
      <c r="AK1090" t="str">
        <f t="shared" ref="AK1090:AK1153" si="759">IF($W1090="","",IFERROR(INDEX(IF($T1090&lt;=60,peso05_m,peso510_m),MATCH($W1090,IF($T1090&lt;=60,peso05_k,peso510_k),1)),""))</f>
        <v/>
      </c>
      <c r="AL1090" t="str">
        <f t="shared" ref="AL1090:AL1153" si="760">IF($W1090="","",IFERROR(INDEX(IF($T1090&lt;=60,peso05_s,peso510_s),MATCH($W1090,IF($T1090&lt;=60,peso05_k,peso510_k),1)),""))</f>
        <v/>
      </c>
      <c r="AM1090" t="str">
        <f t="shared" ref="AM1090:AM1153" si="761">IF($AJ1090="","",IF($AJ1090=0,LN($F1090/$AK1090)/$AL1090,((($F1090/$AK1090)^$AJ1090)-1)/($AJ1090*$AL1090)))</f>
        <v/>
      </c>
      <c r="AN1090" t="str">
        <f t="shared" ref="AN1090:AN1153" si="762">IF($AJ1090="","",IF($AJ1090=0,$AK1090*EXP($AL1090*2),$AK1090*(1+$AJ1090*$AL1090*2)^(1/$AJ1090)))</f>
        <v/>
      </c>
      <c r="AO1090" t="str">
        <f t="shared" ref="AO1090:AO1153" si="763">IF($AJ1090="","",IF($AJ1090=0,$AK1090*EXP($AL1090*3),$AK1090*(1+$AJ1090*$AL1090*3)^(1/$AJ1090)))</f>
        <v/>
      </c>
      <c r="AP1090" t="str">
        <f t="shared" ref="AP1090:AP1153" si="764">IF($AJ1090="","",IF($AJ1090=0,$AK1090*EXP($AL1090*-2),$AK1090*(1+$AJ1090*$AL1090*-2)^(1/$AJ1090)))</f>
        <v/>
      </c>
      <c r="AQ1090" t="str">
        <f t="shared" ref="AQ1090:AQ1153" si="765">IF($AJ1090="","",IF($AJ1090=0,$AK1090*EXP($AL1090*-3),$AK1090*(1+$AJ1090*$AL1090*-3)^(1/$AJ1090)))</f>
        <v/>
      </c>
      <c r="AR1090" t="str">
        <f t="shared" ref="AR1090:AR1153" si="766">IF(OR($X1090="",$T1090&gt;60),"",IFERROR(INDEX(IF($T1090&lt;24,pcomp_l,palt_l),MATCH($X1090,IF($T1090&lt;24,pcomp_k,palt_k),1)),""))</f>
        <v/>
      </c>
      <c r="AS1090" t="str">
        <f t="shared" ref="AS1090:AS1153" si="767">IF(OR($X1090="",$T1090&gt;60),"",IFERROR(INDEX(IF($T1090&lt;24,pcomp_m,palt_m),MATCH($X1090,IF($T1090&lt;24,pcomp_k,palt_k),1)),""))</f>
        <v/>
      </c>
      <c r="AT1090" t="str">
        <f t="shared" ref="AT1090:AT1153" si="768">IF(OR($X1090="",$T1090&gt;60),"",IFERROR(INDEX(IF($T1090&lt;24,pcomp_s,palt_s),MATCH($X1090,IF($T1090&lt;24,pcomp_k,palt_k),1)),""))</f>
        <v/>
      </c>
      <c r="AU1090" t="str">
        <f t="shared" ref="AU1090:AU1153" si="769">IF($AR1090="","",IF($AR1090=0,LN($F1090/$AS1090)/$AT1090,((($F1090/$AS1090)^$AR1090)-1)/($AR1090*$AT1090)))</f>
        <v/>
      </c>
      <c r="AV1090" t="str">
        <f t="shared" ref="AV1090:AV1153" si="770">IF($AR1090="","",IF($AR1090=0,$AS1090*EXP($AT1090*2),$AS1090*(1+$AR1090*$AT1090*2)^(1/$AR1090)))</f>
        <v/>
      </c>
      <c r="AW1090" t="str">
        <f t="shared" ref="AW1090:AW1153" si="771">IF($AR1090="","",IF($AR1090=0,$AS1090*EXP($AT1090*3),$AS1090*(1+$AR1090*$AT1090*3)^(1/$AR1090)))</f>
        <v/>
      </c>
      <c r="AX1090" t="str">
        <f t="shared" ref="AX1090:AX1153" si="772">IF($AR1090="","",IF($AR1090=0,$AS1090*EXP($AT1090*-2),$AS1090*(1+$AR1090*$AT1090*-2)^(1/$AR1090)))</f>
        <v/>
      </c>
      <c r="AY1090" t="str">
        <f t="shared" ref="AY1090:AY1153" si="773">IF($AR1090="","",IF($AR1090=0,$AS1090*EXP($AT1090*-3),$AS1090*(1+$AR1090*$AT1090*-3)^(1/$AR1090)))</f>
        <v/>
      </c>
      <c r="AZ1090" t="str">
        <f>IF(OR($A1090="",$A1090&lt;&gt;Ficha!$C$4),"",COUNTIF($A$2:$A1090,Ficha!$C$4))</f>
        <v/>
      </c>
    </row>
    <row r="1091" spans="1:52">
      <c r="A1091" s="7" t="str">
        <f>IF(INDEX(Banco!$A:$A,ROW())="","",INDEX(Banco!$A:$A,ROW()))</f>
        <v/>
      </c>
      <c r="B1091" s="7" t="str">
        <f>IF(INDEX(Banco!$B:$B,ROW())="","",INDEX(Banco!$B:$B,ROW()))</f>
        <v/>
      </c>
      <c r="C1091" s="7" t="str">
        <f>IF(INDEX(Banco!$C:$C,ROW())="","",INDEX(Banco!$C:$C,ROW()))</f>
        <v/>
      </c>
      <c r="D1091" s="8" t="str">
        <f>IF(INDEX(Banco!$D:$D,ROW())="","",INDEX(Banco!$D:$D,ROW()))</f>
        <v/>
      </c>
      <c r="E1091" s="8" t="str">
        <f>IF(INDEX(Banco!$E:$E,ROW())="","",INDEX(Banco!$E:$E,ROW()))</f>
        <v/>
      </c>
      <c r="F1091" s="9" t="str">
        <f>IF(INDEX(Banco!$F:$F,ROW())="","",INDEX(Banco!$F:$F,ROW()))</f>
        <v/>
      </c>
      <c r="G1091" s="9" t="str">
        <f>IF(INDEX(Banco!$G:$G,ROW())="","",INDEX(Banco!$G:$G,ROW()))</f>
        <v/>
      </c>
      <c r="H1091" s="7" t="str">
        <f>IF(INDEX(Banco!$H:$H,ROW())="","",INDEX(Banco!$H:$H,ROW()))</f>
        <v/>
      </c>
      <c r="I1091" t="str">
        <f t="shared" si="731"/>
        <v/>
      </c>
      <c r="J1091" s="10" t="str">
        <f t="shared" si="732"/>
        <v/>
      </c>
      <c r="K1091" s="11" t="str">
        <f t="shared" si="733"/>
        <v>—</v>
      </c>
      <c r="L1091" t="str">
        <f t="shared" si="734"/>
        <v/>
      </c>
      <c r="M1091" s="11" t="str">
        <f t="shared" si="735"/>
        <v>—</v>
      </c>
      <c r="N1091" t="str">
        <f t="shared" si="736"/>
        <v/>
      </c>
      <c r="O1091" s="11" t="str">
        <f t="shared" si="737"/>
        <v>—</v>
      </c>
      <c r="P1091" t="str">
        <f t="shared" si="738"/>
        <v/>
      </c>
      <c r="Q1091" s="11" t="str">
        <f t="shared" si="739"/>
        <v>—</v>
      </c>
      <c r="R1091" t="str">
        <f t="shared" si="740"/>
        <v/>
      </c>
      <c r="S1091" t="str">
        <f t="shared" si="741"/>
        <v/>
      </c>
      <c r="T1091" t="str">
        <f t="shared" si="742"/>
        <v/>
      </c>
      <c r="U1091" t="str">
        <f t="shared" si="743"/>
        <v/>
      </c>
      <c r="V1091" t="str">
        <f t="shared" si="744"/>
        <v/>
      </c>
      <c r="W1091" t="str">
        <f t="shared" si="745"/>
        <v/>
      </c>
      <c r="X1091" t="str">
        <f t="shared" si="746"/>
        <v/>
      </c>
      <c r="Y1091" t="str">
        <f t="shared" si="747"/>
        <v/>
      </c>
      <c r="Z1091" t="str">
        <f t="shared" si="748"/>
        <v/>
      </c>
      <c r="AA1091" t="str">
        <f t="shared" si="749"/>
        <v/>
      </c>
      <c r="AB1091" t="str">
        <f t="shared" si="750"/>
        <v/>
      </c>
      <c r="AC1091" t="str">
        <f t="shared" si="751"/>
        <v/>
      </c>
      <c r="AD1091" t="str">
        <f t="shared" si="752"/>
        <v/>
      </c>
      <c r="AE1091" t="str">
        <f t="shared" si="753"/>
        <v/>
      </c>
      <c r="AF1091" t="str">
        <f t="shared" si="754"/>
        <v/>
      </c>
      <c r="AG1091" t="str">
        <f t="shared" si="755"/>
        <v/>
      </c>
      <c r="AH1091" t="str">
        <f t="shared" si="756"/>
        <v/>
      </c>
      <c r="AI1091" t="str">
        <f t="shared" si="757"/>
        <v/>
      </c>
      <c r="AJ1091" t="str">
        <f t="shared" si="758"/>
        <v/>
      </c>
      <c r="AK1091" t="str">
        <f t="shared" si="759"/>
        <v/>
      </c>
      <c r="AL1091" t="str">
        <f t="shared" si="760"/>
        <v/>
      </c>
      <c r="AM1091" t="str">
        <f t="shared" si="761"/>
        <v/>
      </c>
      <c r="AN1091" t="str">
        <f t="shared" si="762"/>
        <v/>
      </c>
      <c r="AO1091" t="str">
        <f t="shared" si="763"/>
        <v/>
      </c>
      <c r="AP1091" t="str">
        <f t="shared" si="764"/>
        <v/>
      </c>
      <c r="AQ1091" t="str">
        <f t="shared" si="765"/>
        <v/>
      </c>
      <c r="AR1091" t="str">
        <f t="shared" si="766"/>
        <v/>
      </c>
      <c r="AS1091" t="str">
        <f t="shared" si="767"/>
        <v/>
      </c>
      <c r="AT1091" t="str">
        <f t="shared" si="768"/>
        <v/>
      </c>
      <c r="AU1091" t="str">
        <f t="shared" si="769"/>
        <v/>
      </c>
      <c r="AV1091" t="str">
        <f t="shared" si="770"/>
        <v/>
      </c>
      <c r="AW1091" t="str">
        <f t="shared" si="771"/>
        <v/>
      </c>
      <c r="AX1091" t="str">
        <f t="shared" si="772"/>
        <v/>
      </c>
      <c r="AY1091" t="str">
        <f t="shared" si="773"/>
        <v/>
      </c>
      <c r="AZ1091" t="str">
        <f>IF(OR($A1091="",$A1091&lt;&gt;Ficha!$C$4),"",COUNTIF($A$2:$A1091,Ficha!$C$4))</f>
        <v/>
      </c>
    </row>
    <row r="1092" spans="1:52">
      <c r="A1092" s="7" t="str">
        <f>IF(INDEX(Banco!$A:$A,ROW())="","",INDEX(Banco!$A:$A,ROW()))</f>
        <v/>
      </c>
      <c r="B1092" s="7" t="str">
        <f>IF(INDEX(Banco!$B:$B,ROW())="","",INDEX(Banco!$B:$B,ROW()))</f>
        <v/>
      </c>
      <c r="C1092" s="7" t="str">
        <f>IF(INDEX(Banco!$C:$C,ROW())="","",INDEX(Banco!$C:$C,ROW()))</f>
        <v/>
      </c>
      <c r="D1092" s="8" t="str">
        <f>IF(INDEX(Banco!$D:$D,ROW())="","",INDEX(Banco!$D:$D,ROW()))</f>
        <v/>
      </c>
      <c r="E1092" s="8" t="str">
        <f>IF(INDEX(Banco!$E:$E,ROW())="","",INDEX(Banco!$E:$E,ROW()))</f>
        <v/>
      </c>
      <c r="F1092" s="9" t="str">
        <f>IF(INDEX(Banco!$F:$F,ROW())="","",INDEX(Banco!$F:$F,ROW()))</f>
        <v/>
      </c>
      <c r="G1092" s="9" t="str">
        <f>IF(INDEX(Banco!$G:$G,ROW())="","",INDEX(Banco!$G:$G,ROW()))</f>
        <v/>
      </c>
      <c r="H1092" s="7" t="str">
        <f>IF(INDEX(Banco!$H:$H,ROW())="","",INDEX(Banco!$H:$H,ROW()))</f>
        <v/>
      </c>
      <c r="I1092" t="str">
        <f t="shared" si="731"/>
        <v/>
      </c>
      <c r="J1092" s="10" t="str">
        <f t="shared" si="732"/>
        <v/>
      </c>
      <c r="K1092" s="11" t="str">
        <f t="shared" si="733"/>
        <v>—</v>
      </c>
      <c r="L1092" t="str">
        <f t="shared" si="734"/>
        <v/>
      </c>
      <c r="M1092" s="11" t="str">
        <f t="shared" si="735"/>
        <v>—</v>
      </c>
      <c r="N1092" t="str">
        <f t="shared" si="736"/>
        <v/>
      </c>
      <c r="O1092" s="11" t="str">
        <f t="shared" si="737"/>
        <v>—</v>
      </c>
      <c r="P1092" t="str">
        <f t="shared" si="738"/>
        <v/>
      </c>
      <c r="Q1092" s="11" t="str">
        <f t="shared" si="739"/>
        <v>—</v>
      </c>
      <c r="R1092" t="str">
        <f t="shared" si="740"/>
        <v/>
      </c>
      <c r="S1092" t="str">
        <f t="shared" si="741"/>
        <v/>
      </c>
      <c r="T1092" t="str">
        <f t="shared" si="742"/>
        <v/>
      </c>
      <c r="U1092" t="str">
        <f t="shared" si="743"/>
        <v/>
      </c>
      <c r="V1092" t="str">
        <f t="shared" si="744"/>
        <v/>
      </c>
      <c r="W1092" t="str">
        <f t="shared" si="745"/>
        <v/>
      </c>
      <c r="X1092" t="str">
        <f t="shared" si="746"/>
        <v/>
      </c>
      <c r="Y1092" t="str">
        <f t="shared" si="747"/>
        <v/>
      </c>
      <c r="Z1092" t="str">
        <f t="shared" si="748"/>
        <v/>
      </c>
      <c r="AA1092" t="str">
        <f t="shared" si="749"/>
        <v/>
      </c>
      <c r="AB1092" t="str">
        <f t="shared" si="750"/>
        <v/>
      </c>
      <c r="AC1092" t="str">
        <f t="shared" si="751"/>
        <v/>
      </c>
      <c r="AD1092" t="str">
        <f t="shared" si="752"/>
        <v/>
      </c>
      <c r="AE1092" t="str">
        <f t="shared" si="753"/>
        <v/>
      </c>
      <c r="AF1092" t="str">
        <f t="shared" si="754"/>
        <v/>
      </c>
      <c r="AG1092" t="str">
        <f t="shared" si="755"/>
        <v/>
      </c>
      <c r="AH1092" t="str">
        <f t="shared" si="756"/>
        <v/>
      </c>
      <c r="AI1092" t="str">
        <f t="shared" si="757"/>
        <v/>
      </c>
      <c r="AJ1092" t="str">
        <f t="shared" si="758"/>
        <v/>
      </c>
      <c r="AK1092" t="str">
        <f t="shared" si="759"/>
        <v/>
      </c>
      <c r="AL1092" t="str">
        <f t="shared" si="760"/>
        <v/>
      </c>
      <c r="AM1092" t="str">
        <f t="shared" si="761"/>
        <v/>
      </c>
      <c r="AN1092" t="str">
        <f t="shared" si="762"/>
        <v/>
      </c>
      <c r="AO1092" t="str">
        <f t="shared" si="763"/>
        <v/>
      </c>
      <c r="AP1092" t="str">
        <f t="shared" si="764"/>
        <v/>
      </c>
      <c r="AQ1092" t="str">
        <f t="shared" si="765"/>
        <v/>
      </c>
      <c r="AR1092" t="str">
        <f t="shared" si="766"/>
        <v/>
      </c>
      <c r="AS1092" t="str">
        <f t="shared" si="767"/>
        <v/>
      </c>
      <c r="AT1092" t="str">
        <f t="shared" si="768"/>
        <v/>
      </c>
      <c r="AU1092" t="str">
        <f t="shared" si="769"/>
        <v/>
      </c>
      <c r="AV1092" t="str">
        <f t="shared" si="770"/>
        <v/>
      </c>
      <c r="AW1092" t="str">
        <f t="shared" si="771"/>
        <v/>
      </c>
      <c r="AX1092" t="str">
        <f t="shared" si="772"/>
        <v/>
      </c>
      <c r="AY1092" t="str">
        <f t="shared" si="773"/>
        <v/>
      </c>
      <c r="AZ1092" t="str">
        <f>IF(OR($A1092="",$A1092&lt;&gt;Ficha!$C$4),"",COUNTIF($A$2:$A1092,Ficha!$C$4))</f>
        <v/>
      </c>
    </row>
    <row r="1093" spans="1:52">
      <c r="A1093" s="7" t="str">
        <f>IF(INDEX(Banco!$A:$A,ROW())="","",INDEX(Banco!$A:$A,ROW()))</f>
        <v/>
      </c>
      <c r="B1093" s="7" t="str">
        <f>IF(INDEX(Banco!$B:$B,ROW())="","",INDEX(Banco!$B:$B,ROW()))</f>
        <v/>
      </c>
      <c r="C1093" s="7" t="str">
        <f>IF(INDEX(Banco!$C:$C,ROW())="","",INDEX(Banco!$C:$C,ROW()))</f>
        <v/>
      </c>
      <c r="D1093" s="8" t="str">
        <f>IF(INDEX(Banco!$D:$D,ROW())="","",INDEX(Banco!$D:$D,ROW()))</f>
        <v/>
      </c>
      <c r="E1093" s="8" t="str">
        <f>IF(INDEX(Banco!$E:$E,ROW())="","",INDEX(Banco!$E:$E,ROW()))</f>
        <v/>
      </c>
      <c r="F1093" s="9" t="str">
        <f>IF(INDEX(Banco!$F:$F,ROW())="","",INDEX(Banco!$F:$F,ROW()))</f>
        <v/>
      </c>
      <c r="G1093" s="9" t="str">
        <f>IF(INDEX(Banco!$G:$G,ROW())="","",INDEX(Banco!$G:$G,ROW()))</f>
        <v/>
      </c>
      <c r="H1093" s="7" t="str">
        <f>IF(INDEX(Banco!$H:$H,ROW())="","",INDEX(Banco!$H:$H,ROW()))</f>
        <v/>
      </c>
      <c r="I1093" t="str">
        <f t="shared" si="731"/>
        <v/>
      </c>
      <c r="J1093" s="10" t="str">
        <f t="shared" si="732"/>
        <v/>
      </c>
      <c r="K1093" s="11" t="str">
        <f t="shared" si="733"/>
        <v>—</v>
      </c>
      <c r="L1093" t="str">
        <f t="shared" si="734"/>
        <v/>
      </c>
      <c r="M1093" s="11" t="str">
        <f t="shared" si="735"/>
        <v>—</v>
      </c>
      <c r="N1093" t="str">
        <f t="shared" si="736"/>
        <v/>
      </c>
      <c r="O1093" s="11" t="str">
        <f t="shared" si="737"/>
        <v>—</v>
      </c>
      <c r="P1093" t="str">
        <f t="shared" si="738"/>
        <v/>
      </c>
      <c r="Q1093" s="11" t="str">
        <f t="shared" si="739"/>
        <v>—</v>
      </c>
      <c r="R1093" t="str">
        <f t="shared" si="740"/>
        <v/>
      </c>
      <c r="S1093" t="str">
        <f t="shared" si="741"/>
        <v/>
      </c>
      <c r="T1093" t="str">
        <f t="shared" si="742"/>
        <v/>
      </c>
      <c r="U1093" t="str">
        <f t="shared" si="743"/>
        <v/>
      </c>
      <c r="V1093" t="str">
        <f t="shared" si="744"/>
        <v/>
      </c>
      <c r="W1093" t="str">
        <f t="shared" si="745"/>
        <v/>
      </c>
      <c r="X1093" t="str">
        <f t="shared" si="746"/>
        <v/>
      </c>
      <c r="Y1093" t="str">
        <f t="shared" si="747"/>
        <v/>
      </c>
      <c r="Z1093" t="str">
        <f t="shared" si="748"/>
        <v/>
      </c>
      <c r="AA1093" t="str">
        <f t="shared" si="749"/>
        <v/>
      </c>
      <c r="AB1093" t="str">
        <f t="shared" si="750"/>
        <v/>
      </c>
      <c r="AC1093" t="str">
        <f t="shared" si="751"/>
        <v/>
      </c>
      <c r="AD1093" t="str">
        <f t="shared" si="752"/>
        <v/>
      </c>
      <c r="AE1093" t="str">
        <f t="shared" si="753"/>
        <v/>
      </c>
      <c r="AF1093" t="str">
        <f t="shared" si="754"/>
        <v/>
      </c>
      <c r="AG1093" t="str">
        <f t="shared" si="755"/>
        <v/>
      </c>
      <c r="AH1093" t="str">
        <f t="shared" si="756"/>
        <v/>
      </c>
      <c r="AI1093" t="str">
        <f t="shared" si="757"/>
        <v/>
      </c>
      <c r="AJ1093" t="str">
        <f t="shared" si="758"/>
        <v/>
      </c>
      <c r="AK1093" t="str">
        <f t="shared" si="759"/>
        <v/>
      </c>
      <c r="AL1093" t="str">
        <f t="shared" si="760"/>
        <v/>
      </c>
      <c r="AM1093" t="str">
        <f t="shared" si="761"/>
        <v/>
      </c>
      <c r="AN1093" t="str">
        <f t="shared" si="762"/>
        <v/>
      </c>
      <c r="AO1093" t="str">
        <f t="shared" si="763"/>
        <v/>
      </c>
      <c r="AP1093" t="str">
        <f t="shared" si="764"/>
        <v/>
      </c>
      <c r="AQ1093" t="str">
        <f t="shared" si="765"/>
        <v/>
      </c>
      <c r="AR1093" t="str">
        <f t="shared" si="766"/>
        <v/>
      </c>
      <c r="AS1093" t="str">
        <f t="shared" si="767"/>
        <v/>
      </c>
      <c r="AT1093" t="str">
        <f t="shared" si="768"/>
        <v/>
      </c>
      <c r="AU1093" t="str">
        <f t="shared" si="769"/>
        <v/>
      </c>
      <c r="AV1093" t="str">
        <f t="shared" si="770"/>
        <v/>
      </c>
      <c r="AW1093" t="str">
        <f t="shared" si="771"/>
        <v/>
      </c>
      <c r="AX1093" t="str">
        <f t="shared" si="772"/>
        <v/>
      </c>
      <c r="AY1093" t="str">
        <f t="shared" si="773"/>
        <v/>
      </c>
      <c r="AZ1093" t="str">
        <f>IF(OR($A1093="",$A1093&lt;&gt;Ficha!$C$4),"",COUNTIF($A$2:$A1093,Ficha!$C$4))</f>
        <v/>
      </c>
    </row>
    <row r="1094" spans="1:52">
      <c r="A1094" s="7" t="str">
        <f>IF(INDEX(Banco!$A:$A,ROW())="","",INDEX(Banco!$A:$A,ROW()))</f>
        <v/>
      </c>
      <c r="B1094" s="7" t="str">
        <f>IF(INDEX(Banco!$B:$B,ROW())="","",INDEX(Banco!$B:$B,ROW()))</f>
        <v/>
      </c>
      <c r="C1094" s="7" t="str">
        <f>IF(INDEX(Banco!$C:$C,ROW())="","",INDEX(Banco!$C:$C,ROW()))</f>
        <v/>
      </c>
      <c r="D1094" s="8" t="str">
        <f>IF(INDEX(Banco!$D:$D,ROW())="","",INDEX(Banco!$D:$D,ROW()))</f>
        <v/>
      </c>
      <c r="E1094" s="8" t="str">
        <f>IF(INDEX(Banco!$E:$E,ROW())="","",INDEX(Banco!$E:$E,ROW()))</f>
        <v/>
      </c>
      <c r="F1094" s="9" t="str">
        <f>IF(INDEX(Banco!$F:$F,ROW())="","",INDEX(Banco!$F:$F,ROW()))</f>
        <v/>
      </c>
      <c r="G1094" s="9" t="str">
        <f>IF(INDEX(Banco!$G:$G,ROW())="","",INDEX(Banco!$G:$G,ROW()))</f>
        <v/>
      </c>
      <c r="H1094" s="7" t="str">
        <f>IF(INDEX(Banco!$H:$H,ROW())="","",INDEX(Banco!$H:$H,ROW()))</f>
        <v/>
      </c>
      <c r="I1094" t="str">
        <f t="shared" si="731"/>
        <v/>
      </c>
      <c r="J1094" s="10" t="str">
        <f t="shared" si="732"/>
        <v/>
      </c>
      <c r="K1094" s="11" t="str">
        <f t="shared" si="733"/>
        <v>—</v>
      </c>
      <c r="L1094" t="str">
        <f t="shared" si="734"/>
        <v/>
      </c>
      <c r="M1094" s="11" t="str">
        <f t="shared" si="735"/>
        <v>—</v>
      </c>
      <c r="N1094" t="str">
        <f t="shared" si="736"/>
        <v/>
      </c>
      <c r="O1094" s="11" t="str">
        <f t="shared" si="737"/>
        <v>—</v>
      </c>
      <c r="P1094" t="str">
        <f t="shared" si="738"/>
        <v/>
      </c>
      <c r="Q1094" s="11" t="str">
        <f t="shared" si="739"/>
        <v>—</v>
      </c>
      <c r="R1094" t="str">
        <f t="shared" si="740"/>
        <v/>
      </c>
      <c r="S1094" t="str">
        <f t="shared" si="741"/>
        <v/>
      </c>
      <c r="T1094" t="str">
        <f t="shared" si="742"/>
        <v/>
      </c>
      <c r="U1094" t="str">
        <f t="shared" si="743"/>
        <v/>
      </c>
      <c r="V1094" t="str">
        <f t="shared" si="744"/>
        <v/>
      </c>
      <c r="W1094" t="str">
        <f t="shared" si="745"/>
        <v/>
      </c>
      <c r="X1094" t="str">
        <f t="shared" si="746"/>
        <v/>
      </c>
      <c r="Y1094" t="str">
        <f t="shared" si="747"/>
        <v/>
      </c>
      <c r="Z1094" t="str">
        <f t="shared" si="748"/>
        <v/>
      </c>
      <c r="AA1094" t="str">
        <f t="shared" si="749"/>
        <v/>
      </c>
      <c r="AB1094" t="str">
        <f t="shared" si="750"/>
        <v/>
      </c>
      <c r="AC1094" t="str">
        <f t="shared" si="751"/>
        <v/>
      </c>
      <c r="AD1094" t="str">
        <f t="shared" si="752"/>
        <v/>
      </c>
      <c r="AE1094" t="str">
        <f t="shared" si="753"/>
        <v/>
      </c>
      <c r="AF1094" t="str">
        <f t="shared" si="754"/>
        <v/>
      </c>
      <c r="AG1094" t="str">
        <f t="shared" si="755"/>
        <v/>
      </c>
      <c r="AH1094" t="str">
        <f t="shared" si="756"/>
        <v/>
      </c>
      <c r="AI1094" t="str">
        <f t="shared" si="757"/>
        <v/>
      </c>
      <c r="AJ1094" t="str">
        <f t="shared" si="758"/>
        <v/>
      </c>
      <c r="AK1094" t="str">
        <f t="shared" si="759"/>
        <v/>
      </c>
      <c r="AL1094" t="str">
        <f t="shared" si="760"/>
        <v/>
      </c>
      <c r="AM1094" t="str">
        <f t="shared" si="761"/>
        <v/>
      </c>
      <c r="AN1094" t="str">
        <f t="shared" si="762"/>
        <v/>
      </c>
      <c r="AO1094" t="str">
        <f t="shared" si="763"/>
        <v/>
      </c>
      <c r="AP1094" t="str">
        <f t="shared" si="764"/>
        <v/>
      </c>
      <c r="AQ1094" t="str">
        <f t="shared" si="765"/>
        <v/>
      </c>
      <c r="AR1094" t="str">
        <f t="shared" si="766"/>
        <v/>
      </c>
      <c r="AS1094" t="str">
        <f t="shared" si="767"/>
        <v/>
      </c>
      <c r="AT1094" t="str">
        <f t="shared" si="768"/>
        <v/>
      </c>
      <c r="AU1094" t="str">
        <f t="shared" si="769"/>
        <v/>
      </c>
      <c r="AV1094" t="str">
        <f t="shared" si="770"/>
        <v/>
      </c>
      <c r="AW1094" t="str">
        <f t="shared" si="771"/>
        <v/>
      </c>
      <c r="AX1094" t="str">
        <f t="shared" si="772"/>
        <v/>
      </c>
      <c r="AY1094" t="str">
        <f t="shared" si="773"/>
        <v/>
      </c>
      <c r="AZ1094" t="str">
        <f>IF(OR($A1094="",$A1094&lt;&gt;Ficha!$C$4),"",COUNTIF($A$2:$A1094,Ficha!$C$4))</f>
        <v/>
      </c>
    </row>
    <row r="1095" spans="1:52">
      <c r="A1095" s="7" t="str">
        <f>IF(INDEX(Banco!$A:$A,ROW())="","",INDEX(Banco!$A:$A,ROW()))</f>
        <v/>
      </c>
      <c r="B1095" s="7" t="str">
        <f>IF(INDEX(Banco!$B:$B,ROW())="","",INDEX(Banco!$B:$B,ROW()))</f>
        <v/>
      </c>
      <c r="C1095" s="7" t="str">
        <f>IF(INDEX(Banco!$C:$C,ROW())="","",INDEX(Banco!$C:$C,ROW()))</f>
        <v/>
      </c>
      <c r="D1095" s="8" t="str">
        <f>IF(INDEX(Banco!$D:$D,ROW())="","",INDEX(Banco!$D:$D,ROW()))</f>
        <v/>
      </c>
      <c r="E1095" s="8" t="str">
        <f>IF(INDEX(Banco!$E:$E,ROW())="","",INDEX(Banco!$E:$E,ROW()))</f>
        <v/>
      </c>
      <c r="F1095" s="9" t="str">
        <f>IF(INDEX(Banco!$F:$F,ROW())="","",INDEX(Banco!$F:$F,ROW()))</f>
        <v/>
      </c>
      <c r="G1095" s="9" t="str">
        <f>IF(INDEX(Banco!$G:$G,ROW())="","",INDEX(Banco!$G:$G,ROW()))</f>
        <v/>
      </c>
      <c r="H1095" s="7" t="str">
        <f>IF(INDEX(Banco!$H:$H,ROW())="","",INDEX(Banco!$H:$H,ROW()))</f>
        <v/>
      </c>
      <c r="I1095" t="str">
        <f t="shared" si="731"/>
        <v/>
      </c>
      <c r="J1095" s="10" t="str">
        <f t="shared" si="732"/>
        <v/>
      </c>
      <c r="K1095" s="11" t="str">
        <f t="shared" si="733"/>
        <v>—</v>
      </c>
      <c r="L1095" t="str">
        <f t="shared" si="734"/>
        <v/>
      </c>
      <c r="M1095" s="11" t="str">
        <f t="shared" si="735"/>
        <v>—</v>
      </c>
      <c r="N1095" t="str">
        <f t="shared" si="736"/>
        <v/>
      </c>
      <c r="O1095" s="11" t="str">
        <f t="shared" si="737"/>
        <v>—</v>
      </c>
      <c r="P1095" t="str">
        <f t="shared" si="738"/>
        <v/>
      </c>
      <c r="Q1095" s="11" t="str">
        <f t="shared" si="739"/>
        <v>—</v>
      </c>
      <c r="R1095" t="str">
        <f t="shared" si="740"/>
        <v/>
      </c>
      <c r="S1095" t="str">
        <f t="shared" si="741"/>
        <v/>
      </c>
      <c r="T1095" t="str">
        <f t="shared" si="742"/>
        <v/>
      </c>
      <c r="U1095" t="str">
        <f t="shared" si="743"/>
        <v/>
      </c>
      <c r="V1095" t="str">
        <f t="shared" si="744"/>
        <v/>
      </c>
      <c r="W1095" t="str">
        <f t="shared" si="745"/>
        <v/>
      </c>
      <c r="X1095" t="str">
        <f t="shared" si="746"/>
        <v/>
      </c>
      <c r="Y1095" t="str">
        <f t="shared" si="747"/>
        <v/>
      </c>
      <c r="Z1095" t="str">
        <f t="shared" si="748"/>
        <v/>
      </c>
      <c r="AA1095" t="str">
        <f t="shared" si="749"/>
        <v/>
      </c>
      <c r="AB1095" t="str">
        <f t="shared" si="750"/>
        <v/>
      </c>
      <c r="AC1095" t="str">
        <f t="shared" si="751"/>
        <v/>
      </c>
      <c r="AD1095" t="str">
        <f t="shared" si="752"/>
        <v/>
      </c>
      <c r="AE1095" t="str">
        <f t="shared" si="753"/>
        <v/>
      </c>
      <c r="AF1095" t="str">
        <f t="shared" si="754"/>
        <v/>
      </c>
      <c r="AG1095" t="str">
        <f t="shared" si="755"/>
        <v/>
      </c>
      <c r="AH1095" t="str">
        <f t="shared" si="756"/>
        <v/>
      </c>
      <c r="AI1095" t="str">
        <f t="shared" si="757"/>
        <v/>
      </c>
      <c r="AJ1095" t="str">
        <f t="shared" si="758"/>
        <v/>
      </c>
      <c r="AK1095" t="str">
        <f t="shared" si="759"/>
        <v/>
      </c>
      <c r="AL1095" t="str">
        <f t="shared" si="760"/>
        <v/>
      </c>
      <c r="AM1095" t="str">
        <f t="shared" si="761"/>
        <v/>
      </c>
      <c r="AN1095" t="str">
        <f t="shared" si="762"/>
        <v/>
      </c>
      <c r="AO1095" t="str">
        <f t="shared" si="763"/>
        <v/>
      </c>
      <c r="AP1095" t="str">
        <f t="shared" si="764"/>
        <v/>
      </c>
      <c r="AQ1095" t="str">
        <f t="shared" si="765"/>
        <v/>
      </c>
      <c r="AR1095" t="str">
        <f t="shared" si="766"/>
        <v/>
      </c>
      <c r="AS1095" t="str">
        <f t="shared" si="767"/>
        <v/>
      </c>
      <c r="AT1095" t="str">
        <f t="shared" si="768"/>
        <v/>
      </c>
      <c r="AU1095" t="str">
        <f t="shared" si="769"/>
        <v/>
      </c>
      <c r="AV1095" t="str">
        <f t="shared" si="770"/>
        <v/>
      </c>
      <c r="AW1095" t="str">
        <f t="shared" si="771"/>
        <v/>
      </c>
      <c r="AX1095" t="str">
        <f t="shared" si="772"/>
        <v/>
      </c>
      <c r="AY1095" t="str">
        <f t="shared" si="773"/>
        <v/>
      </c>
      <c r="AZ1095" t="str">
        <f>IF(OR($A1095="",$A1095&lt;&gt;Ficha!$C$4),"",COUNTIF($A$2:$A1095,Ficha!$C$4))</f>
        <v/>
      </c>
    </row>
    <row r="1096" spans="1:52">
      <c r="A1096" s="7" t="str">
        <f>IF(INDEX(Banco!$A:$A,ROW())="","",INDEX(Banco!$A:$A,ROW()))</f>
        <v/>
      </c>
      <c r="B1096" s="7" t="str">
        <f>IF(INDEX(Banco!$B:$B,ROW())="","",INDEX(Banco!$B:$B,ROW()))</f>
        <v/>
      </c>
      <c r="C1096" s="7" t="str">
        <f>IF(INDEX(Banco!$C:$C,ROW())="","",INDEX(Banco!$C:$C,ROW()))</f>
        <v/>
      </c>
      <c r="D1096" s="8" t="str">
        <f>IF(INDEX(Banco!$D:$D,ROW())="","",INDEX(Banco!$D:$D,ROW()))</f>
        <v/>
      </c>
      <c r="E1096" s="8" t="str">
        <f>IF(INDEX(Banco!$E:$E,ROW())="","",INDEX(Banco!$E:$E,ROW()))</f>
        <v/>
      </c>
      <c r="F1096" s="9" t="str">
        <f>IF(INDEX(Banco!$F:$F,ROW())="","",INDEX(Banco!$F:$F,ROW()))</f>
        <v/>
      </c>
      <c r="G1096" s="9" t="str">
        <f>IF(INDEX(Banco!$G:$G,ROW())="","",INDEX(Banco!$G:$G,ROW()))</f>
        <v/>
      </c>
      <c r="H1096" s="7" t="str">
        <f>IF(INDEX(Banco!$H:$H,ROW())="","",INDEX(Banco!$H:$H,ROW()))</f>
        <v/>
      </c>
      <c r="I1096" t="str">
        <f t="shared" si="731"/>
        <v/>
      </c>
      <c r="J1096" s="10" t="str">
        <f t="shared" si="732"/>
        <v/>
      </c>
      <c r="K1096" s="11" t="str">
        <f t="shared" si="733"/>
        <v>—</v>
      </c>
      <c r="L1096" t="str">
        <f t="shared" si="734"/>
        <v/>
      </c>
      <c r="M1096" s="11" t="str">
        <f t="shared" si="735"/>
        <v>—</v>
      </c>
      <c r="N1096" t="str">
        <f t="shared" si="736"/>
        <v/>
      </c>
      <c r="O1096" s="11" t="str">
        <f t="shared" si="737"/>
        <v>—</v>
      </c>
      <c r="P1096" t="str">
        <f t="shared" si="738"/>
        <v/>
      </c>
      <c r="Q1096" s="11" t="str">
        <f t="shared" si="739"/>
        <v>—</v>
      </c>
      <c r="R1096" t="str">
        <f t="shared" si="740"/>
        <v/>
      </c>
      <c r="S1096" t="str">
        <f t="shared" si="741"/>
        <v/>
      </c>
      <c r="T1096" t="str">
        <f t="shared" si="742"/>
        <v/>
      </c>
      <c r="U1096" t="str">
        <f t="shared" si="743"/>
        <v/>
      </c>
      <c r="V1096" t="str">
        <f t="shared" si="744"/>
        <v/>
      </c>
      <c r="W1096" t="str">
        <f t="shared" si="745"/>
        <v/>
      </c>
      <c r="X1096" t="str">
        <f t="shared" si="746"/>
        <v/>
      </c>
      <c r="Y1096" t="str">
        <f t="shared" si="747"/>
        <v/>
      </c>
      <c r="Z1096" t="str">
        <f t="shared" si="748"/>
        <v/>
      </c>
      <c r="AA1096" t="str">
        <f t="shared" si="749"/>
        <v/>
      </c>
      <c r="AB1096" t="str">
        <f t="shared" si="750"/>
        <v/>
      </c>
      <c r="AC1096" t="str">
        <f t="shared" si="751"/>
        <v/>
      </c>
      <c r="AD1096" t="str">
        <f t="shared" si="752"/>
        <v/>
      </c>
      <c r="AE1096" t="str">
        <f t="shared" si="753"/>
        <v/>
      </c>
      <c r="AF1096" t="str">
        <f t="shared" si="754"/>
        <v/>
      </c>
      <c r="AG1096" t="str">
        <f t="shared" si="755"/>
        <v/>
      </c>
      <c r="AH1096" t="str">
        <f t="shared" si="756"/>
        <v/>
      </c>
      <c r="AI1096" t="str">
        <f t="shared" si="757"/>
        <v/>
      </c>
      <c r="AJ1096" t="str">
        <f t="shared" si="758"/>
        <v/>
      </c>
      <c r="AK1096" t="str">
        <f t="shared" si="759"/>
        <v/>
      </c>
      <c r="AL1096" t="str">
        <f t="shared" si="760"/>
        <v/>
      </c>
      <c r="AM1096" t="str">
        <f t="shared" si="761"/>
        <v/>
      </c>
      <c r="AN1096" t="str">
        <f t="shared" si="762"/>
        <v/>
      </c>
      <c r="AO1096" t="str">
        <f t="shared" si="763"/>
        <v/>
      </c>
      <c r="AP1096" t="str">
        <f t="shared" si="764"/>
        <v/>
      </c>
      <c r="AQ1096" t="str">
        <f t="shared" si="765"/>
        <v/>
      </c>
      <c r="AR1096" t="str">
        <f t="shared" si="766"/>
        <v/>
      </c>
      <c r="AS1096" t="str">
        <f t="shared" si="767"/>
        <v/>
      </c>
      <c r="AT1096" t="str">
        <f t="shared" si="768"/>
        <v/>
      </c>
      <c r="AU1096" t="str">
        <f t="shared" si="769"/>
        <v/>
      </c>
      <c r="AV1096" t="str">
        <f t="shared" si="770"/>
        <v/>
      </c>
      <c r="AW1096" t="str">
        <f t="shared" si="771"/>
        <v/>
      </c>
      <c r="AX1096" t="str">
        <f t="shared" si="772"/>
        <v/>
      </c>
      <c r="AY1096" t="str">
        <f t="shared" si="773"/>
        <v/>
      </c>
      <c r="AZ1096" t="str">
        <f>IF(OR($A1096="",$A1096&lt;&gt;Ficha!$C$4),"",COUNTIF($A$2:$A1096,Ficha!$C$4))</f>
        <v/>
      </c>
    </row>
    <row r="1097" spans="1:52">
      <c r="A1097" s="7" t="str">
        <f>IF(INDEX(Banco!$A:$A,ROW())="","",INDEX(Banco!$A:$A,ROW()))</f>
        <v/>
      </c>
      <c r="B1097" s="7" t="str">
        <f>IF(INDEX(Banco!$B:$B,ROW())="","",INDEX(Banco!$B:$B,ROW()))</f>
        <v/>
      </c>
      <c r="C1097" s="7" t="str">
        <f>IF(INDEX(Banco!$C:$C,ROW())="","",INDEX(Banco!$C:$C,ROW()))</f>
        <v/>
      </c>
      <c r="D1097" s="8" t="str">
        <f>IF(INDEX(Banco!$D:$D,ROW())="","",INDEX(Banco!$D:$D,ROW()))</f>
        <v/>
      </c>
      <c r="E1097" s="8" t="str">
        <f>IF(INDEX(Banco!$E:$E,ROW())="","",INDEX(Banco!$E:$E,ROW()))</f>
        <v/>
      </c>
      <c r="F1097" s="9" t="str">
        <f>IF(INDEX(Banco!$F:$F,ROW())="","",INDEX(Banco!$F:$F,ROW()))</f>
        <v/>
      </c>
      <c r="G1097" s="9" t="str">
        <f>IF(INDEX(Banco!$G:$G,ROW())="","",INDEX(Banco!$G:$G,ROW()))</f>
        <v/>
      </c>
      <c r="H1097" s="7" t="str">
        <f>IF(INDEX(Banco!$H:$H,ROW())="","",INDEX(Banco!$H:$H,ROW()))</f>
        <v/>
      </c>
      <c r="I1097" t="str">
        <f t="shared" si="731"/>
        <v/>
      </c>
      <c r="J1097" s="10" t="str">
        <f t="shared" si="732"/>
        <v/>
      </c>
      <c r="K1097" s="11" t="str">
        <f t="shared" si="733"/>
        <v>—</v>
      </c>
      <c r="L1097" t="str">
        <f t="shared" si="734"/>
        <v/>
      </c>
      <c r="M1097" s="11" t="str">
        <f t="shared" si="735"/>
        <v>—</v>
      </c>
      <c r="N1097" t="str">
        <f t="shared" si="736"/>
        <v/>
      </c>
      <c r="O1097" s="11" t="str">
        <f t="shared" si="737"/>
        <v>—</v>
      </c>
      <c r="P1097" t="str">
        <f t="shared" si="738"/>
        <v/>
      </c>
      <c r="Q1097" s="11" t="str">
        <f t="shared" si="739"/>
        <v>—</v>
      </c>
      <c r="R1097" t="str">
        <f t="shared" si="740"/>
        <v/>
      </c>
      <c r="S1097" t="str">
        <f t="shared" si="741"/>
        <v/>
      </c>
      <c r="T1097" t="str">
        <f t="shared" si="742"/>
        <v/>
      </c>
      <c r="U1097" t="str">
        <f t="shared" si="743"/>
        <v/>
      </c>
      <c r="V1097" t="str">
        <f t="shared" si="744"/>
        <v/>
      </c>
      <c r="W1097" t="str">
        <f t="shared" si="745"/>
        <v/>
      </c>
      <c r="X1097" t="str">
        <f t="shared" si="746"/>
        <v/>
      </c>
      <c r="Y1097" t="str">
        <f t="shared" si="747"/>
        <v/>
      </c>
      <c r="Z1097" t="str">
        <f t="shared" si="748"/>
        <v/>
      </c>
      <c r="AA1097" t="str">
        <f t="shared" si="749"/>
        <v/>
      </c>
      <c r="AB1097" t="str">
        <f t="shared" si="750"/>
        <v/>
      </c>
      <c r="AC1097" t="str">
        <f t="shared" si="751"/>
        <v/>
      </c>
      <c r="AD1097" t="str">
        <f t="shared" si="752"/>
        <v/>
      </c>
      <c r="AE1097" t="str">
        <f t="shared" si="753"/>
        <v/>
      </c>
      <c r="AF1097" t="str">
        <f t="shared" si="754"/>
        <v/>
      </c>
      <c r="AG1097" t="str">
        <f t="shared" si="755"/>
        <v/>
      </c>
      <c r="AH1097" t="str">
        <f t="shared" si="756"/>
        <v/>
      </c>
      <c r="AI1097" t="str">
        <f t="shared" si="757"/>
        <v/>
      </c>
      <c r="AJ1097" t="str">
        <f t="shared" si="758"/>
        <v/>
      </c>
      <c r="AK1097" t="str">
        <f t="shared" si="759"/>
        <v/>
      </c>
      <c r="AL1097" t="str">
        <f t="shared" si="760"/>
        <v/>
      </c>
      <c r="AM1097" t="str">
        <f t="shared" si="761"/>
        <v/>
      </c>
      <c r="AN1097" t="str">
        <f t="shared" si="762"/>
        <v/>
      </c>
      <c r="AO1097" t="str">
        <f t="shared" si="763"/>
        <v/>
      </c>
      <c r="AP1097" t="str">
        <f t="shared" si="764"/>
        <v/>
      </c>
      <c r="AQ1097" t="str">
        <f t="shared" si="765"/>
        <v/>
      </c>
      <c r="AR1097" t="str">
        <f t="shared" si="766"/>
        <v/>
      </c>
      <c r="AS1097" t="str">
        <f t="shared" si="767"/>
        <v/>
      </c>
      <c r="AT1097" t="str">
        <f t="shared" si="768"/>
        <v/>
      </c>
      <c r="AU1097" t="str">
        <f t="shared" si="769"/>
        <v/>
      </c>
      <c r="AV1097" t="str">
        <f t="shared" si="770"/>
        <v/>
      </c>
      <c r="AW1097" t="str">
        <f t="shared" si="771"/>
        <v/>
      </c>
      <c r="AX1097" t="str">
        <f t="shared" si="772"/>
        <v/>
      </c>
      <c r="AY1097" t="str">
        <f t="shared" si="773"/>
        <v/>
      </c>
      <c r="AZ1097" t="str">
        <f>IF(OR($A1097="",$A1097&lt;&gt;Ficha!$C$4),"",COUNTIF($A$2:$A1097,Ficha!$C$4))</f>
        <v/>
      </c>
    </row>
    <row r="1098" spans="1:52">
      <c r="A1098" s="7" t="str">
        <f>IF(INDEX(Banco!$A:$A,ROW())="","",INDEX(Banco!$A:$A,ROW()))</f>
        <v/>
      </c>
      <c r="B1098" s="7" t="str">
        <f>IF(INDEX(Banco!$B:$B,ROW())="","",INDEX(Banco!$B:$B,ROW()))</f>
        <v/>
      </c>
      <c r="C1098" s="7" t="str">
        <f>IF(INDEX(Banco!$C:$C,ROW())="","",INDEX(Banco!$C:$C,ROW()))</f>
        <v/>
      </c>
      <c r="D1098" s="8" t="str">
        <f>IF(INDEX(Banco!$D:$D,ROW())="","",INDEX(Banco!$D:$D,ROW()))</f>
        <v/>
      </c>
      <c r="E1098" s="8" t="str">
        <f>IF(INDEX(Banco!$E:$E,ROW())="","",INDEX(Banco!$E:$E,ROW()))</f>
        <v/>
      </c>
      <c r="F1098" s="9" t="str">
        <f>IF(INDEX(Banco!$F:$F,ROW())="","",INDEX(Banco!$F:$F,ROW()))</f>
        <v/>
      </c>
      <c r="G1098" s="9" t="str">
        <f>IF(INDEX(Banco!$G:$G,ROW())="","",INDEX(Banco!$G:$G,ROW()))</f>
        <v/>
      </c>
      <c r="H1098" s="7" t="str">
        <f>IF(INDEX(Banco!$H:$H,ROW())="","",INDEX(Banco!$H:$H,ROW()))</f>
        <v/>
      </c>
      <c r="I1098" t="str">
        <f t="shared" si="731"/>
        <v/>
      </c>
      <c r="J1098" s="10" t="str">
        <f t="shared" si="732"/>
        <v/>
      </c>
      <c r="K1098" s="11" t="str">
        <f t="shared" si="733"/>
        <v>—</v>
      </c>
      <c r="L1098" t="str">
        <f t="shared" si="734"/>
        <v/>
      </c>
      <c r="M1098" s="11" t="str">
        <f t="shared" si="735"/>
        <v>—</v>
      </c>
      <c r="N1098" t="str">
        <f t="shared" si="736"/>
        <v/>
      </c>
      <c r="O1098" s="11" t="str">
        <f t="shared" si="737"/>
        <v>—</v>
      </c>
      <c r="P1098" t="str">
        <f t="shared" si="738"/>
        <v/>
      </c>
      <c r="Q1098" s="11" t="str">
        <f t="shared" si="739"/>
        <v>—</v>
      </c>
      <c r="R1098" t="str">
        <f t="shared" si="740"/>
        <v/>
      </c>
      <c r="S1098" t="str">
        <f t="shared" si="741"/>
        <v/>
      </c>
      <c r="T1098" t="str">
        <f t="shared" si="742"/>
        <v/>
      </c>
      <c r="U1098" t="str">
        <f t="shared" si="743"/>
        <v/>
      </c>
      <c r="V1098" t="str">
        <f t="shared" si="744"/>
        <v/>
      </c>
      <c r="W1098" t="str">
        <f t="shared" si="745"/>
        <v/>
      </c>
      <c r="X1098" t="str">
        <f t="shared" si="746"/>
        <v/>
      </c>
      <c r="Y1098" t="str">
        <f t="shared" si="747"/>
        <v/>
      </c>
      <c r="Z1098" t="str">
        <f t="shared" si="748"/>
        <v/>
      </c>
      <c r="AA1098" t="str">
        <f t="shared" si="749"/>
        <v/>
      </c>
      <c r="AB1098" t="str">
        <f t="shared" si="750"/>
        <v/>
      </c>
      <c r="AC1098" t="str">
        <f t="shared" si="751"/>
        <v/>
      </c>
      <c r="AD1098" t="str">
        <f t="shared" si="752"/>
        <v/>
      </c>
      <c r="AE1098" t="str">
        <f t="shared" si="753"/>
        <v/>
      </c>
      <c r="AF1098" t="str">
        <f t="shared" si="754"/>
        <v/>
      </c>
      <c r="AG1098" t="str">
        <f t="shared" si="755"/>
        <v/>
      </c>
      <c r="AH1098" t="str">
        <f t="shared" si="756"/>
        <v/>
      </c>
      <c r="AI1098" t="str">
        <f t="shared" si="757"/>
        <v/>
      </c>
      <c r="AJ1098" t="str">
        <f t="shared" si="758"/>
        <v/>
      </c>
      <c r="AK1098" t="str">
        <f t="shared" si="759"/>
        <v/>
      </c>
      <c r="AL1098" t="str">
        <f t="shared" si="760"/>
        <v/>
      </c>
      <c r="AM1098" t="str">
        <f t="shared" si="761"/>
        <v/>
      </c>
      <c r="AN1098" t="str">
        <f t="shared" si="762"/>
        <v/>
      </c>
      <c r="AO1098" t="str">
        <f t="shared" si="763"/>
        <v/>
      </c>
      <c r="AP1098" t="str">
        <f t="shared" si="764"/>
        <v/>
      </c>
      <c r="AQ1098" t="str">
        <f t="shared" si="765"/>
        <v/>
      </c>
      <c r="AR1098" t="str">
        <f t="shared" si="766"/>
        <v/>
      </c>
      <c r="AS1098" t="str">
        <f t="shared" si="767"/>
        <v/>
      </c>
      <c r="AT1098" t="str">
        <f t="shared" si="768"/>
        <v/>
      </c>
      <c r="AU1098" t="str">
        <f t="shared" si="769"/>
        <v/>
      </c>
      <c r="AV1098" t="str">
        <f t="shared" si="770"/>
        <v/>
      </c>
      <c r="AW1098" t="str">
        <f t="shared" si="771"/>
        <v/>
      </c>
      <c r="AX1098" t="str">
        <f t="shared" si="772"/>
        <v/>
      </c>
      <c r="AY1098" t="str">
        <f t="shared" si="773"/>
        <v/>
      </c>
      <c r="AZ1098" t="str">
        <f>IF(OR($A1098="",$A1098&lt;&gt;Ficha!$C$4),"",COUNTIF($A$2:$A1098,Ficha!$C$4))</f>
        <v/>
      </c>
    </row>
    <row r="1099" spans="1:52">
      <c r="A1099" s="7" t="str">
        <f>IF(INDEX(Banco!$A:$A,ROW())="","",INDEX(Banco!$A:$A,ROW()))</f>
        <v/>
      </c>
      <c r="B1099" s="7" t="str">
        <f>IF(INDEX(Banco!$B:$B,ROW())="","",INDEX(Banco!$B:$B,ROW()))</f>
        <v/>
      </c>
      <c r="C1099" s="7" t="str">
        <f>IF(INDEX(Banco!$C:$C,ROW())="","",INDEX(Banco!$C:$C,ROW()))</f>
        <v/>
      </c>
      <c r="D1099" s="8" t="str">
        <f>IF(INDEX(Banco!$D:$D,ROW())="","",INDEX(Banco!$D:$D,ROW()))</f>
        <v/>
      </c>
      <c r="E1099" s="8" t="str">
        <f>IF(INDEX(Banco!$E:$E,ROW())="","",INDEX(Banco!$E:$E,ROW()))</f>
        <v/>
      </c>
      <c r="F1099" s="9" t="str">
        <f>IF(INDEX(Banco!$F:$F,ROW())="","",INDEX(Banco!$F:$F,ROW()))</f>
        <v/>
      </c>
      <c r="G1099" s="9" t="str">
        <f>IF(INDEX(Banco!$G:$G,ROW())="","",INDEX(Banco!$G:$G,ROW()))</f>
        <v/>
      </c>
      <c r="H1099" s="7" t="str">
        <f>IF(INDEX(Banco!$H:$H,ROW())="","",INDEX(Banco!$H:$H,ROW()))</f>
        <v/>
      </c>
      <c r="I1099" t="str">
        <f t="shared" si="731"/>
        <v/>
      </c>
      <c r="J1099" s="10" t="str">
        <f t="shared" si="732"/>
        <v/>
      </c>
      <c r="K1099" s="11" t="str">
        <f t="shared" si="733"/>
        <v>—</v>
      </c>
      <c r="L1099" t="str">
        <f t="shared" si="734"/>
        <v/>
      </c>
      <c r="M1099" s="11" t="str">
        <f t="shared" si="735"/>
        <v>—</v>
      </c>
      <c r="N1099" t="str">
        <f t="shared" si="736"/>
        <v/>
      </c>
      <c r="O1099" s="11" t="str">
        <f t="shared" si="737"/>
        <v>—</v>
      </c>
      <c r="P1099" t="str">
        <f t="shared" si="738"/>
        <v/>
      </c>
      <c r="Q1099" s="11" t="str">
        <f t="shared" si="739"/>
        <v>—</v>
      </c>
      <c r="R1099" t="str">
        <f t="shared" si="740"/>
        <v/>
      </c>
      <c r="S1099" t="str">
        <f t="shared" si="741"/>
        <v/>
      </c>
      <c r="T1099" t="str">
        <f t="shared" si="742"/>
        <v/>
      </c>
      <c r="U1099" t="str">
        <f t="shared" si="743"/>
        <v/>
      </c>
      <c r="V1099" t="str">
        <f t="shared" si="744"/>
        <v/>
      </c>
      <c r="W1099" t="str">
        <f t="shared" si="745"/>
        <v/>
      </c>
      <c r="X1099" t="str">
        <f t="shared" si="746"/>
        <v/>
      </c>
      <c r="Y1099" t="str">
        <f t="shared" si="747"/>
        <v/>
      </c>
      <c r="Z1099" t="str">
        <f t="shared" si="748"/>
        <v/>
      </c>
      <c r="AA1099" t="str">
        <f t="shared" si="749"/>
        <v/>
      </c>
      <c r="AB1099" t="str">
        <f t="shared" si="750"/>
        <v/>
      </c>
      <c r="AC1099" t="str">
        <f t="shared" si="751"/>
        <v/>
      </c>
      <c r="AD1099" t="str">
        <f t="shared" si="752"/>
        <v/>
      </c>
      <c r="AE1099" t="str">
        <f t="shared" si="753"/>
        <v/>
      </c>
      <c r="AF1099" t="str">
        <f t="shared" si="754"/>
        <v/>
      </c>
      <c r="AG1099" t="str">
        <f t="shared" si="755"/>
        <v/>
      </c>
      <c r="AH1099" t="str">
        <f t="shared" si="756"/>
        <v/>
      </c>
      <c r="AI1099" t="str">
        <f t="shared" si="757"/>
        <v/>
      </c>
      <c r="AJ1099" t="str">
        <f t="shared" si="758"/>
        <v/>
      </c>
      <c r="AK1099" t="str">
        <f t="shared" si="759"/>
        <v/>
      </c>
      <c r="AL1099" t="str">
        <f t="shared" si="760"/>
        <v/>
      </c>
      <c r="AM1099" t="str">
        <f t="shared" si="761"/>
        <v/>
      </c>
      <c r="AN1099" t="str">
        <f t="shared" si="762"/>
        <v/>
      </c>
      <c r="AO1099" t="str">
        <f t="shared" si="763"/>
        <v/>
      </c>
      <c r="AP1099" t="str">
        <f t="shared" si="764"/>
        <v/>
      </c>
      <c r="AQ1099" t="str">
        <f t="shared" si="765"/>
        <v/>
      </c>
      <c r="AR1099" t="str">
        <f t="shared" si="766"/>
        <v/>
      </c>
      <c r="AS1099" t="str">
        <f t="shared" si="767"/>
        <v/>
      </c>
      <c r="AT1099" t="str">
        <f t="shared" si="768"/>
        <v/>
      </c>
      <c r="AU1099" t="str">
        <f t="shared" si="769"/>
        <v/>
      </c>
      <c r="AV1099" t="str">
        <f t="shared" si="770"/>
        <v/>
      </c>
      <c r="AW1099" t="str">
        <f t="shared" si="771"/>
        <v/>
      </c>
      <c r="AX1099" t="str">
        <f t="shared" si="772"/>
        <v/>
      </c>
      <c r="AY1099" t="str">
        <f t="shared" si="773"/>
        <v/>
      </c>
      <c r="AZ1099" t="str">
        <f>IF(OR($A1099="",$A1099&lt;&gt;Ficha!$C$4),"",COUNTIF($A$2:$A1099,Ficha!$C$4))</f>
        <v/>
      </c>
    </row>
    <row r="1100" spans="1:52">
      <c r="A1100" s="7" t="str">
        <f>IF(INDEX(Banco!$A:$A,ROW())="","",INDEX(Banco!$A:$A,ROW()))</f>
        <v/>
      </c>
      <c r="B1100" s="7" t="str">
        <f>IF(INDEX(Banco!$B:$B,ROW())="","",INDEX(Banco!$B:$B,ROW()))</f>
        <v/>
      </c>
      <c r="C1100" s="7" t="str">
        <f>IF(INDEX(Banco!$C:$C,ROW())="","",INDEX(Banco!$C:$C,ROW()))</f>
        <v/>
      </c>
      <c r="D1100" s="8" t="str">
        <f>IF(INDEX(Banco!$D:$D,ROW())="","",INDEX(Banco!$D:$D,ROW()))</f>
        <v/>
      </c>
      <c r="E1100" s="8" t="str">
        <f>IF(INDEX(Banco!$E:$E,ROW())="","",INDEX(Banco!$E:$E,ROW()))</f>
        <v/>
      </c>
      <c r="F1100" s="9" t="str">
        <f>IF(INDEX(Banco!$F:$F,ROW())="","",INDEX(Banco!$F:$F,ROW()))</f>
        <v/>
      </c>
      <c r="G1100" s="9" t="str">
        <f>IF(INDEX(Banco!$G:$G,ROW())="","",INDEX(Banco!$G:$G,ROW()))</f>
        <v/>
      </c>
      <c r="H1100" s="7" t="str">
        <f>IF(INDEX(Banco!$H:$H,ROW())="","",INDEX(Banco!$H:$H,ROW()))</f>
        <v/>
      </c>
      <c r="I1100" t="str">
        <f t="shared" si="731"/>
        <v/>
      </c>
      <c r="J1100" s="10" t="str">
        <f t="shared" si="732"/>
        <v/>
      </c>
      <c r="K1100" s="11" t="str">
        <f t="shared" si="733"/>
        <v>—</v>
      </c>
      <c r="L1100" t="str">
        <f t="shared" si="734"/>
        <v/>
      </c>
      <c r="M1100" s="11" t="str">
        <f t="shared" si="735"/>
        <v>—</v>
      </c>
      <c r="N1100" t="str">
        <f t="shared" si="736"/>
        <v/>
      </c>
      <c r="O1100" s="11" t="str">
        <f t="shared" si="737"/>
        <v>—</v>
      </c>
      <c r="P1100" t="str">
        <f t="shared" si="738"/>
        <v/>
      </c>
      <c r="Q1100" s="11" t="str">
        <f t="shared" si="739"/>
        <v>—</v>
      </c>
      <c r="R1100" t="str">
        <f t="shared" si="740"/>
        <v/>
      </c>
      <c r="S1100" t="str">
        <f t="shared" si="741"/>
        <v/>
      </c>
      <c r="T1100" t="str">
        <f t="shared" si="742"/>
        <v/>
      </c>
      <c r="U1100" t="str">
        <f t="shared" si="743"/>
        <v/>
      </c>
      <c r="V1100" t="str">
        <f t="shared" si="744"/>
        <v/>
      </c>
      <c r="W1100" t="str">
        <f t="shared" si="745"/>
        <v/>
      </c>
      <c r="X1100" t="str">
        <f t="shared" si="746"/>
        <v/>
      </c>
      <c r="Y1100" t="str">
        <f t="shared" si="747"/>
        <v/>
      </c>
      <c r="Z1100" t="str">
        <f t="shared" si="748"/>
        <v/>
      </c>
      <c r="AA1100" t="str">
        <f t="shared" si="749"/>
        <v/>
      </c>
      <c r="AB1100" t="str">
        <f t="shared" si="750"/>
        <v/>
      </c>
      <c r="AC1100" t="str">
        <f t="shared" si="751"/>
        <v/>
      </c>
      <c r="AD1100" t="str">
        <f t="shared" si="752"/>
        <v/>
      </c>
      <c r="AE1100" t="str">
        <f t="shared" si="753"/>
        <v/>
      </c>
      <c r="AF1100" t="str">
        <f t="shared" si="754"/>
        <v/>
      </c>
      <c r="AG1100" t="str">
        <f t="shared" si="755"/>
        <v/>
      </c>
      <c r="AH1100" t="str">
        <f t="shared" si="756"/>
        <v/>
      </c>
      <c r="AI1100" t="str">
        <f t="shared" si="757"/>
        <v/>
      </c>
      <c r="AJ1100" t="str">
        <f t="shared" si="758"/>
        <v/>
      </c>
      <c r="AK1100" t="str">
        <f t="shared" si="759"/>
        <v/>
      </c>
      <c r="AL1100" t="str">
        <f t="shared" si="760"/>
        <v/>
      </c>
      <c r="AM1100" t="str">
        <f t="shared" si="761"/>
        <v/>
      </c>
      <c r="AN1100" t="str">
        <f t="shared" si="762"/>
        <v/>
      </c>
      <c r="AO1100" t="str">
        <f t="shared" si="763"/>
        <v/>
      </c>
      <c r="AP1100" t="str">
        <f t="shared" si="764"/>
        <v/>
      </c>
      <c r="AQ1100" t="str">
        <f t="shared" si="765"/>
        <v/>
      </c>
      <c r="AR1100" t="str">
        <f t="shared" si="766"/>
        <v/>
      </c>
      <c r="AS1100" t="str">
        <f t="shared" si="767"/>
        <v/>
      </c>
      <c r="AT1100" t="str">
        <f t="shared" si="768"/>
        <v/>
      </c>
      <c r="AU1100" t="str">
        <f t="shared" si="769"/>
        <v/>
      </c>
      <c r="AV1100" t="str">
        <f t="shared" si="770"/>
        <v/>
      </c>
      <c r="AW1100" t="str">
        <f t="shared" si="771"/>
        <v/>
      </c>
      <c r="AX1100" t="str">
        <f t="shared" si="772"/>
        <v/>
      </c>
      <c r="AY1100" t="str">
        <f t="shared" si="773"/>
        <v/>
      </c>
      <c r="AZ1100" t="str">
        <f>IF(OR($A1100="",$A1100&lt;&gt;Ficha!$C$4),"",COUNTIF($A$2:$A1100,Ficha!$C$4))</f>
        <v/>
      </c>
    </row>
    <row r="1101" spans="1:52">
      <c r="A1101" s="7" t="str">
        <f>IF(INDEX(Banco!$A:$A,ROW())="","",INDEX(Banco!$A:$A,ROW()))</f>
        <v/>
      </c>
      <c r="B1101" s="7" t="str">
        <f>IF(INDEX(Banco!$B:$B,ROW())="","",INDEX(Banco!$B:$B,ROW()))</f>
        <v/>
      </c>
      <c r="C1101" s="7" t="str">
        <f>IF(INDEX(Banco!$C:$C,ROW())="","",INDEX(Banco!$C:$C,ROW()))</f>
        <v/>
      </c>
      <c r="D1101" s="8" t="str">
        <f>IF(INDEX(Banco!$D:$D,ROW())="","",INDEX(Banco!$D:$D,ROW()))</f>
        <v/>
      </c>
      <c r="E1101" s="8" t="str">
        <f>IF(INDEX(Banco!$E:$E,ROW())="","",INDEX(Banco!$E:$E,ROW()))</f>
        <v/>
      </c>
      <c r="F1101" s="9" t="str">
        <f>IF(INDEX(Banco!$F:$F,ROW())="","",INDEX(Banco!$F:$F,ROW()))</f>
        <v/>
      </c>
      <c r="G1101" s="9" t="str">
        <f>IF(INDEX(Banco!$G:$G,ROW())="","",INDEX(Banco!$G:$G,ROW()))</f>
        <v/>
      </c>
      <c r="H1101" s="7" t="str">
        <f>IF(INDEX(Banco!$H:$H,ROW())="","",INDEX(Banco!$H:$H,ROW()))</f>
        <v/>
      </c>
      <c r="I1101" t="str">
        <f t="shared" si="731"/>
        <v/>
      </c>
      <c r="J1101" s="10" t="str">
        <f t="shared" si="732"/>
        <v/>
      </c>
      <c r="K1101" s="11" t="str">
        <f t="shared" si="733"/>
        <v>—</v>
      </c>
      <c r="L1101" t="str">
        <f t="shared" si="734"/>
        <v/>
      </c>
      <c r="M1101" s="11" t="str">
        <f t="shared" si="735"/>
        <v>—</v>
      </c>
      <c r="N1101" t="str">
        <f t="shared" si="736"/>
        <v/>
      </c>
      <c r="O1101" s="11" t="str">
        <f t="shared" si="737"/>
        <v>—</v>
      </c>
      <c r="P1101" t="str">
        <f t="shared" si="738"/>
        <v/>
      </c>
      <c r="Q1101" s="11" t="str">
        <f t="shared" si="739"/>
        <v>—</v>
      </c>
      <c r="R1101" t="str">
        <f t="shared" si="740"/>
        <v/>
      </c>
      <c r="S1101" t="str">
        <f t="shared" si="741"/>
        <v/>
      </c>
      <c r="T1101" t="str">
        <f t="shared" si="742"/>
        <v/>
      </c>
      <c r="U1101" t="str">
        <f t="shared" si="743"/>
        <v/>
      </c>
      <c r="V1101" t="str">
        <f t="shared" si="744"/>
        <v/>
      </c>
      <c r="W1101" t="str">
        <f t="shared" si="745"/>
        <v/>
      </c>
      <c r="X1101" t="str">
        <f t="shared" si="746"/>
        <v/>
      </c>
      <c r="Y1101" t="str">
        <f t="shared" si="747"/>
        <v/>
      </c>
      <c r="Z1101" t="str">
        <f t="shared" si="748"/>
        <v/>
      </c>
      <c r="AA1101" t="str">
        <f t="shared" si="749"/>
        <v/>
      </c>
      <c r="AB1101" t="str">
        <f t="shared" si="750"/>
        <v/>
      </c>
      <c r="AC1101" t="str">
        <f t="shared" si="751"/>
        <v/>
      </c>
      <c r="AD1101" t="str">
        <f t="shared" si="752"/>
        <v/>
      </c>
      <c r="AE1101" t="str">
        <f t="shared" si="753"/>
        <v/>
      </c>
      <c r="AF1101" t="str">
        <f t="shared" si="754"/>
        <v/>
      </c>
      <c r="AG1101" t="str">
        <f t="shared" si="755"/>
        <v/>
      </c>
      <c r="AH1101" t="str">
        <f t="shared" si="756"/>
        <v/>
      </c>
      <c r="AI1101" t="str">
        <f t="shared" si="757"/>
        <v/>
      </c>
      <c r="AJ1101" t="str">
        <f t="shared" si="758"/>
        <v/>
      </c>
      <c r="AK1101" t="str">
        <f t="shared" si="759"/>
        <v/>
      </c>
      <c r="AL1101" t="str">
        <f t="shared" si="760"/>
        <v/>
      </c>
      <c r="AM1101" t="str">
        <f t="shared" si="761"/>
        <v/>
      </c>
      <c r="AN1101" t="str">
        <f t="shared" si="762"/>
        <v/>
      </c>
      <c r="AO1101" t="str">
        <f t="shared" si="763"/>
        <v/>
      </c>
      <c r="AP1101" t="str">
        <f t="shared" si="764"/>
        <v/>
      </c>
      <c r="AQ1101" t="str">
        <f t="shared" si="765"/>
        <v/>
      </c>
      <c r="AR1101" t="str">
        <f t="shared" si="766"/>
        <v/>
      </c>
      <c r="AS1101" t="str">
        <f t="shared" si="767"/>
        <v/>
      </c>
      <c r="AT1101" t="str">
        <f t="shared" si="768"/>
        <v/>
      </c>
      <c r="AU1101" t="str">
        <f t="shared" si="769"/>
        <v/>
      </c>
      <c r="AV1101" t="str">
        <f t="shared" si="770"/>
        <v/>
      </c>
      <c r="AW1101" t="str">
        <f t="shared" si="771"/>
        <v/>
      </c>
      <c r="AX1101" t="str">
        <f t="shared" si="772"/>
        <v/>
      </c>
      <c r="AY1101" t="str">
        <f t="shared" si="773"/>
        <v/>
      </c>
      <c r="AZ1101" t="str">
        <f>IF(OR($A1101="",$A1101&lt;&gt;Ficha!$C$4),"",COUNTIF($A$2:$A1101,Ficha!$C$4))</f>
        <v/>
      </c>
    </row>
    <row r="1102" spans="1:52">
      <c r="A1102" s="7" t="str">
        <f>IF(INDEX(Banco!$A:$A,ROW())="","",INDEX(Banco!$A:$A,ROW()))</f>
        <v/>
      </c>
      <c r="B1102" s="7" t="str">
        <f>IF(INDEX(Banco!$B:$B,ROW())="","",INDEX(Banco!$B:$B,ROW()))</f>
        <v/>
      </c>
      <c r="C1102" s="7" t="str">
        <f>IF(INDEX(Banco!$C:$C,ROW())="","",INDEX(Banco!$C:$C,ROW()))</f>
        <v/>
      </c>
      <c r="D1102" s="8" t="str">
        <f>IF(INDEX(Banco!$D:$D,ROW())="","",INDEX(Banco!$D:$D,ROW()))</f>
        <v/>
      </c>
      <c r="E1102" s="8" t="str">
        <f>IF(INDEX(Banco!$E:$E,ROW())="","",INDEX(Banco!$E:$E,ROW()))</f>
        <v/>
      </c>
      <c r="F1102" s="9" t="str">
        <f>IF(INDEX(Banco!$F:$F,ROW())="","",INDEX(Banco!$F:$F,ROW()))</f>
        <v/>
      </c>
      <c r="G1102" s="9" t="str">
        <f>IF(INDEX(Banco!$G:$G,ROW())="","",INDEX(Banco!$G:$G,ROW()))</f>
        <v/>
      </c>
      <c r="H1102" s="7" t="str">
        <f>IF(INDEX(Banco!$H:$H,ROW())="","",INDEX(Banco!$H:$H,ROW()))</f>
        <v/>
      </c>
      <c r="I1102" t="str">
        <f t="shared" si="731"/>
        <v/>
      </c>
      <c r="J1102" s="10" t="str">
        <f t="shared" si="732"/>
        <v/>
      </c>
      <c r="K1102" s="11" t="str">
        <f t="shared" si="733"/>
        <v>—</v>
      </c>
      <c r="L1102" t="str">
        <f t="shared" si="734"/>
        <v/>
      </c>
      <c r="M1102" s="11" t="str">
        <f t="shared" si="735"/>
        <v>—</v>
      </c>
      <c r="N1102" t="str">
        <f t="shared" si="736"/>
        <v/>
      </c>
      <c r="O1102" s="11" t="str">
        <f t="shared" si="737"/>
        <v>—</v>
      </c>
      <c r="P1102" t="str">
        <f t="shared" si="738"/>
        <v/>
      </c>
      <c r="Q1102" s="11" t="str">
        <f t="shared" si="739"/>
        <v>—</v>
      </c>
      <c r="R1102" t="str">
        <f t="shared" si="740"/>
        <v/>
      </c>
      <c r="S1102" t="str">
        <f t="shared" si="741"/>
        <v/>
      </c>
      <c r="T1102" t="str">
        <f t="shared" si="742"/>
        <v/>
      </c>
      <c r="U1102" t="str">
        <f t="shared" si="743"/>
        <v/>
      </c>
      <c r="V1102" t="str">
        <f t="shared" si="744"/>
        <v/>
      </c>
      <c r="W1102" t="str">
        <f t="shared" si="745"/>
        <v/>
      </c>
      <c r="X1102" t="str">
        <f t="shared" si="746"/>
        <v/>
      </c>
      <c r="Y1102" t="str">
        <f t="shared" si="747"/>
        <v/>
      </c>
      <c r="Z1102" t="str">
        <f t="shared" si="748"/>
        <v/>
      </c>
      <c r="AA1102" t="str">
        <f t="shared" si="749"/>
        <v/>
      </c>
      <c r="AB1102" t="str">
        <f t="shared" si="750"/>
        <v/>
      </c>
      <c r="AC1102" t="str">
        <f t="shared" si="751"/>
        <v/>
      </c>
      <c r="AD1102" t="str">
        <f t="shared" si="752"/>
        <v/>
      </c>
      <c r="AE1102" t="str">
        <f t="shared" si="753"/>
        <v/>
      </c>
      <c r="AF1102" t="str">
        <f t="shared" si="754"/>
        <v/>
      </c>
      <c r="AG1102" t="str">
        <f t="shared" si="755"/>
        <v/>
      </c>
      <c r="AH1102" t="str">
        <f t="shared" si="756"/>
        <v/>
      </c>
      <c r="AI1102" t="str">
        <f t="shared" si="757"/>
        <v/>
      </c>
      <c r="AJ1102" t="str">
        <f t="shared" si="758"/>
        <v/>
      </c>
      <c r="AK1102" t="str">
        <f t="shared" si="759"/>
        <v/>
      </c>
      <c r="AL1102" t="str">
        <f t="shared" si="760"/>
        <v/>
      </c>
      <c r="AM1102" t="str">
        <f t="shared" si="761"/>
        <v/>
      </c>
      <c r="AN1102" t="str">
        <f t="shared" si="762"/>
        <v/>
      </c>
      <c r="AO1102" t="str">
        <f t="shared" si="763"/>
        <v/>
      </c>
      <c r="AP1102" t="str">
        <f t="shared" si="764"/>
        <v/>
      </c>
      <c r="AQ1102" t="str">
        <f t="shared" si="765"/>
        <v/>
      </c>
      <c r="AR1102" t="str">
        <f t="shared" si="766"/>
        <v/>
      </c>
      <c r="AS1102" t="str">
        <f t="shared" si="767"/>
        <v/>
      </c>
      <c r="AT1102" t="str">
        <f t="shared" si="768"/>
        <v/>
      </c>
      <c r="AU1102" t="str">
        <f t="shared" si="769"/>
        <v/>
      </c>
      <c r="AV1102" t="str">
        <f t="shared" si="770"/>
        <v/>
      </c>
      <c r="AW1102" t="str">
        <f t="shared" si="771"/>
        <v/>
      </c>
      <c r="AX1102" t="str">
        <f t="shared" si="772"/>
        <v/>
      </c>
      <c r="AY1102" t="str">
        <f t="shared" si="773"/>
        <v/>
      </c>
      <c r="AZ1102" t="str">
        <f>IF(OR($A1102="",$A1102&lt;&gt;Ficha!$C$4),"",COUNTIF($A$2:$A1102,Ficha!$C$4))</f>
        <v/>
      </c>
    </row>
    <row r="1103" spans="1:52">
      <c r="A1103" s="7" t="str">
        <f>IF(INDEX(Banco!$A:$A,ROW())="","",INDEX(Banco!$A:$A,ROW()))</f>
        <v/>
      </c>
      <c r="B1103" s="7" t="str">
        <f>IF(INDEX(Banco!$B:$B,ROW())="","",INDEX(Banco!$B:$B,ROW()))</f>
        <v/>
      </c>
      <c r="C1103" s="7" t="str">
        <f>IF(INDEX(Banco!$C:$C,ROW())="","",INDEX(Banco!$C:$C,ROW()))</f>
        <v/>
      </c>
      <c r="D1103" s="8" t="str">
        <f>IF(INDEX(Banco!$D:$D,ROW())="","",INDEX(Banco!$D:$D,ROW()))</f>
        <v/>
      </c>
      <c r="E1103" s="8" t="str">
        <f>IF(INDEX(Banco!$E:$E,ROW())="","",INDEX(Banco!$E:$E,ROW()))</f>
        <v/>
      </c>
      <c r="F1103" s="9" t="str">
        <f>IF(INDEX(Banco!$F:$F,ROW())="","",INDEX(Banco!$F:$F,ROW()))</f>
        <v/>
      </c>
      <c r="G1103" s="9" t="str">
        <f>IF(INDEX(Banco!$G:$G,ROW())="","",INDEX(Banco!$G:$G,ROW()))</f>
        <v/>
      </c>
      <c r="H1103" s="7" t="str">
        <f>IF(INDEX(Banco!$H:$H,ROW())="","",INDEX(Banco!$H:$H,ROW()))</f>
        <v/>
      </c>
      <c r="I1103" t="str">
        <f t="shared" si="731"/>
        <v/>
      </c>
      <c r="J1103" s="10" t="str">
        <f t="shared" si="732"/>
        <v/>
      </c>
      <c r="K1103" s="11" t="str">
        <f t="shared" si="733"/>
        <v>—</v>
      </c>
      <c r="L1103" t="str">
        <f t="shared" si="734"/>
        <v/>
      </c>
      <c r="M1103" s="11" t="str">
        <f t="shared" si="735"/>
        <v>—</v>
      </c>
      <c r="N1103" t="str">
        <f t="shared" si="736"/>
        <v/>
      </c>
      <c r="O1103" s="11" t="str">
        <f t="shared" si="737"/>
        <v>—</v>
      </c>
      <c r="P1103" t="str">
        <f t="shared" si="738"/>
        <v/>
      </c>
      <c r="Q1103" s="11" t="str">
        <f t="shared" si="739"/>
        <v>—</v>
      </c>
      <c r="R1103" t="str">
        <f t="shared" si="740"/>
        <v/>
      </c>
      <c r="S1103" t="str">
        <f t="shared" si="741"/>
        <v/>
      </c>
      <c r="T1103" t="str">
        <f t="shared" si="742"/>
        <v/>
      </c>
      <c r="U1103" t="str">
        <f t="shared" si="743"/>
        <v/>
      </c>
      <c r="V1103" t="str">
        <f t="shared" si="744"/>
        <v/>
      </c>
      <c r="W1103" t="str">
        <f t="shared" si="745"/>
        <v/>
      </c>
      <c r="X1103" t="str">
        <f t="shared" si="746"/>
        <v/>
      </c>
      <c r="Y1103" t="str">
        <f t="shared" si="747"/>
        <v/>
      </c>
      <c r="Z1103" t="str">
        <f t="shared" si="748"/>
        <v/>
      </c>
      <c r="AA1103" t="str">
        <f t="shared" si="749"/>
        <v/>
      </c>
      <c r="AB1103" t="str">
        <f t="shared" si="750"/>
        <v/>
      </c>
      <c r="AC1103" t="str">
        <f t="shared" si="751"/>
        <v/>
      </c>
      <c r="AD1103" t="str">
        <f t="shared" si="752"/>
        <v/>
      </c>
      <c r="AE1103" t="str">
        <f t="shared" si="753"/>
        <v/>
      </c>
      <c r="AF1103" t="str">
        <f t="shared" si="754"/>
        <v/>
      </c>
      <c r="AG1103" t="str">
        <f t="shared" si="755"/>
        <v/>
      </c>
      <c r="AH1103" t="str">
        <f t="shared" si="756"/>
        <v/>
      </c>
      <c r="AI1103" t="str">
        <f t="shared" si="757"/>
        <v/>
      </c>
      <c r="AJ1103" t="str">
        <f t="shared" si="758"/>
        <v/>
      </c>
      <c r="AK1103" t="str">
        <f t="shared" si="759"/>
        <v/>
      </c>
      <c r="AL1103" t="str">
        <f t="shared" si="760"/>
        <v/>
      </c>
      <c r="AM1103" t="str">
        <f t="shared" si="761"/>
        <v/>
      </c>
      <c r="AN1103" t="str">
        <f t="shared" si="762"/>
        <v/>
      </c>
      <c r="AO1103" t="str">
        <f t="shared" si="763"/>
        <v/>
      </c>
      <c r="AP1103" t="str">
        <f t="shared" si="764"/>
        <v/>
      </c>
      <c r="AQ1103" t="str">
        <f t="shared" si="765"/>
        <v/>
      </c>
      <c r="AR1103" t="str">
        <f t="shared" si="766"/>
        <v/>
      </c>
      <c r="AS1103" t="str">
        <f t="shared" si="767"/>
        <v/>
      </c>
      <c r="AT1103" t="str">
        <f t="shared" si="768"/>
        <v/>
      </c>
      <c r="AU1103" t="str">
        <f t="shared" si="769"/>
        <v/>
      </c>
      <c r="AV1103" t="str">
        <f t="shared" si="770"/>
        <v/>
      </c>
      <c r="AW1103" t="str">
        <f t="shared" si="771"/>
        <v/>
      </c>
      <c r="AX1103" t="str">
        <f t="shared" si="772"/>
        <v/>
      </c>
      <c r="AY1103" t="str">
        <f t="shared" si="773"/>
        <v/>
      </c>
      <c r="AZ1103" t="str">
        <f>IF(OR($A1103="",$A1103&lt;&gt;Ficha!$C$4),"",COUNTIF($A$2:$A1103,Ficha!$C$4))</f>
        <v/>
      </c>
    </row>
    <row r="1104" spans="1:52">
      <c r="A1104" s="7" t="str">
        <f>IF(INDEX(Banco!$A:$A,ROW())="","",INDEX(Banco!$A:$A,ROW()))</f>
        <v/>
      </c>
      <c r="B1104" s="7" t="str">
        <f>IF(INDEX(Banco!$B:$B,ROW())="","",INDEX(Banco!$B:$B,ROW()))</f>
        <v/>
      </c>
      <c r="C1104" s="7" t="str">
        <f>IF(INDEX(Banco!$C:$C,ROW())="","",INDEX(Banco!$C:$C,ROW()))</f>
        <v/>
      </c>
      <c r="D1104" s="8" t="str">
        <f>IF(INDEX(Banco!$D:$D,ROW())="","",INDEX(Banco!$D:$D,ROW()))</f>
        <v/>
      </c>
      <c r="E1104" s="8" t="str">
        <f>IF(INDEX(Banco!$E:$E,ROW())="","",INDEX(Banco!$E:$E,ROW()))</f>
        <v/>
      </c>
      <c r="F1104" s="9" t="str">
        <f>IF(INDEX(Banco!$F:$F,ROW())="","",INDEX(Banco!$F:$F,ROW()))</f>
        <v/>
      </c>
      <c r="G1104" s="9" t="str">
        <f>IF(INDEX(Banco!$G:$G,ROW())="","",INDEX(Banco!$G:$G,ROW()))</f>
        <v/>
      </c>
      <c r="H1104" s="7" t="str">
        <f>IF(INDEX(Banco!$H:$H,ROW())="","",INDEX(Banco!$H:$H,ROW()))</f>
        <v/>
      </c>
      <c r="I1104" t="str">
        <f t="shared" si="731"/>
        <v/>
      </c>
      <c r="J1104" s="10" t="str">
        <f t="shared" si="732"/>
        <v/>
      </c>
      <c r="K1104" s="11" t="str">
        <f t="shared" si="733"/>
        <v>—</v>
      </c>
      <c r="L1104" t="str">
        <f t="shared" si="734"/>
        <v/>
      </c>
      <c r="M1104" s="11" t="str">
        <f t="shared" si="735"/>
        <v>—</v>
      </c>
      <c r="N1104" t="str">
        <f t="shared" si="736"/>
        <v/>
      </c>
      <c r="O1104" s="11" t="str">
        <f t="shared" si="737"/>
        <v>—</v>
      </c>
      <c r="P1104" t="str">
        <f t="shared" si="738"/>
        <v/>
      </c>
      <c r="Q1104" s="11" t="str">
        <f t="shared" si="739"/>
        <v>—</v>
      </c>
      <c r="R1104" t="str">
        <f t="shared" si="740"/>
        <v/>
      </c>
      <c r="S1104" t="str">
        <f t="shared" si="741"/>
        <v/>
      </c>
      <c r="T1104" t="str">
        <f t="shared" si="742"/>
        <v/>
      </c>
      <c r="U1104" t="str">
        <f t="shared" si="743"/>
        <v/>
      </c>
      <c r="V1104" t="str">
        <f t="shared" si="744"/>
        <v/>
      </c>
      <c r="W1104" t="str">
        <f t="shared" si="745"/>
        <v/>
      </c>
      <c r="X1104" t="str">
        <f t="shared" si="746"/>
        <v/>
      </c>
      <c r="Y1104" t="str">
        <f t="shared" si="747"/>
        <v/>
      </c>
      <c r="Z1104" t="str">
        <f t="shared" si="748"/>
        <v/>
      </c>
      <c r="AA1104" t="str">
        <f t="shared" si="749"/>
        <v/>
      </c>
      <c r="AB1104" t="str">
        <f t="shared" si="750"/>
        <v/>
      </c>
      <c r="AC1104" t="str">
        <f t="shared" si="751"/>
        <v/>
      </c>
      <c r="AD1104" t="str">
        <f t="shared" si="752"/>
        <v/>
      </c>
      <c r="AE1104" t="str">
        <f t="shared" si="753"/>
        <v/>
      </c>
      <c r="AF1104" t="str">
        <f t="shared" si="754"/>
        <v/>
      </c>
      <c r="AG1104" t="str">
        <f t="shared" si="755"/>
        <v/>
      </c>
      <c r="AH1104" t="str">
        <f t="shared" si="756"/>
        <v/>
      </c>
      <c r="AI1104" t="str">
        <f t="shared" si="757"/>
        <v/>
      </c>
      <c r="AJ1104" t="str">
        <f t="shared" si="758"/>
        <v/>
      </c>
      <c r="AK1104" t="str">
        <f t="shared" si="759"/>
        <v/>
      </c>
      <c r="AL1104" t="str">
        <f t="shared" si="760"/>
        <v/>
      </c>
      <c r="AM1104" t="str">
        <f t="shared" si="761"/>
        <v/>
      </c>
      <c r="AN1104" t="str">
        <f t="shared" si="762"/>
        <v/>
      </c>
      <c r="AO1104" t="str">
        <f t="shared" si="763"/>
        <v/>
      </c>
      <c r="AP1104" t="str">
        <f t="shared" si="764"/>
        <v/>
      </c>
      <c r="AQ1104" t="str">
        <f t="shared" si="765"/>
        <v/>
      </c>
      <c r="AR1104" t="str">
        <f t="shared" si="766"/>
        <v/>
      </c>
      <c r="AS1104" t="str">
        <f t="shared" si="767"/>
        <v/>
      </c>
      <c r="AT1104" t="str">
        <f t="shared" si="768"/>
        <v/>
      </c>
      <c r="AU1104" t="str">
        <f t="shared" si="769"/>
        <v/>
      </c>
      <c r="AV1104" t="str">
        <f t="shared" si="770"/>
        <v/>
      </c>
      <c r="AW1104" t="str">
        <f t="shared" si="771"/>
        <v/>
      </c>
      <c r="AX1104" t="str">
        <f t="shared" si="772"/>
        <v/>
      </c>
      <c r="AY1104" t="str">
        <f t="shared" si="773"/>
        <v/>
      </c>
      <c r="AZ1104" t="str">
        <f>IF(OR($A1104="",$A1104&lt;&gt;Ficha!$C$4),"",COUNTIF($A$2:$A1104,Ficha!$C$4))</f>
        <v/>
      </c>
    </row>
    <row r="1105" spans="1:52">
      <c r="A1105" s="7" t="str">
        <f>IF(INDEX(Banco!$A:$A,ROW())="","",INDEX(Banco!$A:$A,ROW()))</f>
        <v/>
      </c>
      <c r="B1105" s="7" t="str">
        <f>IF(INDEX(Banco!$B:$B,ROW())="","",INDEX(Banco!$B:$B,ROW()))</f>
        <v/>
      </c>
      <c r="C1105" s="7" t="str">
        <f>IF(INDEX(Banco!$C:$C,ROW())="","",INDEX(Banco!$C:$C,ROW()))</f>
        <v/>
      </c>
      <c r="D1105" s="8" t="str">
        <f>IF(INDEX(Banco!$D:$D,ROW())="","",INDEX(Banco!$D:$D,ROW()))</f>
        <v/>
      </c>
      <c r="E1105" s="8" t="str">
        <f>IF(INDEX(Banco!$E:$E,ROW())="","",INDEX(Banco!$E:$E,ROW()))</f>
        <v/>
      </c>
      <c r="F1105" s="9" t="str">
        <f>IF(INDEX(Banco!$F:$F,ROW())="","",INDEX(Banco!$F:$F,ROW()))</f>
        <v/>
      </c>
      <c r="G1105" s="9" t="str">
        <f>IF(INDEX(Banco!$G:$G,ROW())="","",INDEX(Banco!$G:$G,ROW()))</f>
        <v/>
      </c>
      <c r="H1105" s="7" t="str">
        <f>IF(INDEX(Banco!$H:$H,ROW())="","",INDEX(Banco!$H:$H,ROW()))</f>
        <v/>
      </c>
      <c r="I1105" t="str">
        <f t="shared" si="731"/>
        <v/>
      </c>
      <c r="J1105" s="10" t="str">
        <f t="shared" si="732"/>
        <v/>
      </c>
      <c r="K1105" s="11" t="str">
        <f t="shared" si="733"/>
        <v>—</v>
      </c>
      <c r="L1105" t="str">
        <f t="shared" si="734"/>
        <v/>
      </c>
      <c r="M1105" s="11" t="str">
        <f t="shared" si="735"/>
        <v>—</v>
      </c>
      <c r="N1105" t="str">
        <f t="shared" si="736"/>
        <v/>
      </c>
      <c r="O1105" s="11" t="str">
        <f t="shared" si="737"/>
        <v>—</v>
      </c>
      <c r="P1105" t="str">
        <f t="shared" si="738"/>
        <v/>
      </c>
      <c r="Q1105" s="11" t="str">
        <f t="shared" si="739"/>
        <v>—</v>
      </c>
      <c r="R1105" t="str">
        <f t="shared" si="740"/>
        <v/>
      </c>
      <c r="S1105" t="str">
        <f t="shared" si="741"/>
        <v/>
      </c>
      <c r="T1105" t="str">
        <f t="shared" si="742"/>
        <v/>
      </c>
      <c r="U1105" t="str">
        <f t="shared" si="743"/>
        <v/>
      </c>
      <c r="V1105" t="str">
        <f t="shared" si="744"/>
        <v/>
      </c>
      <c r="W1105" t="str">
        <f t="shared" si="745"/>
        <v/>
      </c>
      <c r="X1105" t="str">
        <f t="shared" si="746"/>
        <v/>
      </c>
      <c r="Y1105" t="str">
        <f t="shared" si="747"/>
        <v/>
      </c>
      <c r="Z1105" t="str">
        <f t="shared" si="748"/>
        <v/>
      </c>
      <c r="AA1105" t="str">
        <f t="shared" si="749"/>
        <v/>
      </c>
      <c r="AB1105" t="str">
        <f t="shared" si="750"/>
        <v/>
      </c>
      <c r="AC1105" t="str">
        <f t="shared" si="751"/>
        <v/>
      </c>
      <c r="AD1105" t="str">
        <f t="shared" si="752"/>
        <v/>
      </c>
      <c r="AE1105" t="str">
        <f t="shared" si="753"/>
        <v/>
      </c>
      <c r="AF1105" t="str">
        <f t="shared" si="754"/>
        <v/>
      </c>
      <c r="AG1105" t="str">
        <f t="shared" si="755"/>
        <v/>
      </c>
      <c r="AH1105" t="str">
        <f t="shared" si="756"/>
        <v/>
      </c>
      <c r="AI1105" t="str">
        <f t="shared" si="757"/>
        <v/>
      </c>
      <c r="AJ1105" t="str">
        <f t="shared" si="758"/>
        <v/>
      </c>
      <c r="AK1105" t="str">
        <f t="shared" si="759"/>
        <v/>
      </c>
      <c r="AL1105" t="str">
        <f t="shared" si="760"/>
        <v/>
      </c>
      <c r="AM1105" t="str">
        <f t="shared" si="761"/>
        <v/>
      </c>
      <c r="AN1105" t="str">
        <f t="shared" si="762"/>
        <v/>
      </c>
      <c r="AO1105" t="str">
        <f t="shared" si="763"/>
        <v/>
      </c>
      <c r="AP1105" t="str">
        <f t="shared" si="764"/>
        <v/>
      </c>
      <c r="AQ1105" t="str">
        <f t="shared" si="765"/>
        <v/>
      </c>
      <c r="AR1105" t="str">
        <f t="shared" si="766"/>
        <v/>
      </c>
      <c r="AS1105" t="str">
        <f t="shared" si="767"/>
        <v/>
      </c>
      <c r="AT1105" t="str">
        <f t="shared" si="768"/>
        <v/>
      </c>
      <c r="AU1105" t="str">
        <f t="shared" si="769"/>
        <v/>
      </c>
      <c r="AV1105" t="str">
        <f t="shared" si="770"/>
        <v/>
      </c>
      <c r="AW1105" t="str">
        <f t="shared" si="771"/>
        <v/>
      </c>
      <c r="AX1105" t="str">
        <f t="shared" si="772"/>
        <v/>
      </c>
      <c r="AY1105" t="str">
        <f t="shared" si="773"/>
        <v/>
      </c>
      <c r="AZ1105" t="str">
        <f>IF(OR($A1105="",$A1105&lt;&gt;Ficha!$C$4),"",COUNTIF($A$2:$A1105,Ficha!$C$4))</f>
        <v/>
      </c>
    </row>
    <row r="1106" spans="1:52">
      <c r="A1106" s="7" t="str">
        <f>IF(INDEX(Banco!$A:$A,ROW())="","",INDEX(Banco!$A:$A,ROW()))</f>
        <v/>
      </c>
      <c r="B1106" s="7" t="str">
        <f>IF(INDEX(Banco!$B:$B,ROW())="","",INDEX(Banco!$B:$B,ROW()))</f>
        <v/>
      </c>
      <c r="C1106" s="7" t="str">
        <f>IF(INDEX(Banco!$C:$C,ROW())="","",INDEX(Banco!$C:$C,ROW()))</f>
        <v/>
      </c>
      <c r="D1106" s="8" t="str">
        <f>IF(INDEX(Banco!$D:$D,ROW())="","",INDEX(Banco!$D:$D,ROW()))</f>
        <v/>
      </c>
      <c r="E1106" s="8" t="str">
        <f>IF(INDEX(Banco!$E:$E,ROW())="","",INDEX(Banco!$E:$E,ROW()))</f>
        <v/>
      </c>
      <c r="F1106" s="9" t="str">
        <f>IF(INDEX(Banco!$F:$F,ROW())="","",INDEX(Banco!$F:$F,ROW()))</f>
        <v/>
      </c>
      <c r="G1106" s="9" t="str">
        <f>IF(INDEX(Banco!$G:$G,ROW())="","",INDEX(Banco!$G:$G,ROW()))</f>
        <v/>
      </c>
      <c r="H1106" s="7" t="str">
        <f>IF(INDEX(Banco!$H:$H,ROW())="","",INDEX(Banco!$H:$H,ROW()))</f>
        <v/>
      </c>
      <c r="I1106" t="str">
        <f t="shared" si="731"/>
        <v/>
      </c>
      <c r="J1106" s="10" t="str">
        <f t="shared" si="732"/>
        <v/>
      </c>
      <c r="K1106" s="11" t="str">
        <f t="shared" si="733"/>
        <v>—</v>
      </c>
      <c r="L1106" t="str">
        <f t="shared" si="734"/>
        <v/>
      </c>
      <c r="M1106" s="11" t="str">
        <f t="shared" si="735"/>
        <v>—</v>
      </c>
      <c r="N1106" t="str">
        <f t="shared" si="736"/>
        <v/>
      </c>
      <c r="O1106" s="11" t="str">
        <f t="shared" si="737"/>
        <v>—</v>
      </c>
      <c r="P1106" t="str">
        <f t="shared" si="738"/>
        <v/>
      </c>
      <c r="Q1106" s="11" t="str">
        <f t="shared" si="739"/>
        <v>—</v>
      </c>
      <c r="R1106" t="str">
        <f t="shared" si="740"/>
        <v/>
      </c>
      <c r="S1106" t="str">
        <f t="shared" si="741"/>
        <v/>
      </c>
      <c r="T1106" t="str">
        <f t="shared" si="742"/>
        <v/>
      </c>
      <c r="U1106" t="str">
        <f t="shared" si="743"/>
        <v/>
      </c>
      <c r="V1106" t="str">
        <f t="shared" si="744"/>
        <v/>
      </c>
      <c r="W1106" t="str">
        <f t="shared" si="745"/>
        <v/>
      </c>
      <c r="X1106" t="str">
        <f t="shared" si="746"/>
        <v/>
      </c>
      <c r="Y1106" t="str">
        <f t="shared" si="747"/>
        <v/>
      </c>
      <c r="Z1106" t="str">
        <f t="shared" si="748"/>
        <v/>
      </c>
      <c r="AA1106" t="str">
        <f t="shared" si="749"/>
        <v/>
      </c>
      <c r="AB1106" t="str">
        <f t="shared" si="750"/>
        <v/>
      </c>
      <c r="AC1106" t="str">
        <f t="shared" si="751"/>
        <v/>
      </c>
      <c r="AD1106" t="str">
        <f t="shared" si="752"/>
        <v/>
      </c>
      <c r="AE1106" t="str">
        <f t="shared" si="753"/>
        <v/>
      </c>
      <c r="AF1106" t="str">
        <f t="shared" si="754"/>
        <v/>
      </c>
      <c r="AG1106" t="str">
        <f t="shared" si="755"/>
        <v/>
      </c>
      <c r="AH1106" t="str">
        <f t="shared" si="756"/>
        <v/>
      </c>
      <c r="AI1106" t="str">
        <f t="shared" si="757"/>
        <v/>
      </c>
      <c r="AJ1106" t="str">
        <f t="shared" si="758"/>
        <v/>
      </c>
      <c r="AK1106" t="str">
        <f t="shared" si="759"/>
        <v/>
      </c>
      <c r="AL1106" t="str">
        <f t="shared" si="760"/>
        <v/>
      </c>
      <c r="AM1106" t="str">
        <f t="shared" si="761"/>
        <v/>
      </c>
      <c r="AN1106" t="str">
        <f t="shared" si="762"/>
        <v/>
      </c>
      <c r="AO1106" t="str">
        <f t="shared" si="763"/>
        <v/>
      </c>
      <c r="AP1106" t="str">
        <f t="shared" si="764"/>
        <v/>
      </c>
      <c r="AQ1106" t="str">
        <f t="shared" si="765"/>
        <v/>
      </c>
      <c r="AR1106" t="str">
        <f t="shared" si="766"/>
        <v/>
      </c>
      <c r="AS1106" t="str">
        <f t="shared" si="767"/>
        <v/>
      </c>
      <c r="AT1106" t="str">
        <f t="shared" si="768"/>
        <v/>
      </c>
      <c r="AU1106" t="str">
        <f t="shared" si="769"/>
        <v/>
      </c>
      <c r="AV1106" t="str">
        <f t="shared" si="770"/>
        <v/>
      </c>
      <c r="AW1106" t="str">
        <f t="shared" si="771"/>
        <v/>
      </c>
      <c r="AX1106" t="str">
        <f t="shared" si="772"/>
        <v/>
      </c>
      <c r="AY1106" t="str">
        <f t="shared" si="773"/>
        <v/>
      </c>
      <c r="AZ1106" t="str">
        <f>IF(OR($A1106="",$A1106&lt;&gt;Ficha!$C$4),"",COUNTIF($A$2:$A1106,Ficha!$C$4))</f>
        <v/>
      </c>
    </row>
    <row r="1107" spans="1:52">
      <c r="A1107" s="7" t="str">
        <f>IF(INDEX(Banco!$A:$A,ROW())="","",INDEX(Banco!$A:$A,ROW()))</f>
        <v/>
      </c>
      <c r="B1107" s="7" t="str">
        <f>IF(INDEX(Banco!$B:$B,ROW())="","",INDEX(Banco!$B:$B,ROW()))</f>
        <v/>
      </c>
      <c r="C1107" s="7" t="str">
        <f>IF(INDEX(Banco!$C:$C,ROW())="","",INDEX(Banco!$C:$C,ROW()))</f>
        <v/>
      </c>
      <c r="D1107" s="8" t="str">
        <f>IF(INDEX(Banco!$D:$D,ROW())="","",INDEX(Banco!$D:$D,ROW()))</f>
        <v/>
      </c>
      <c r="E1107" s="8" t="str">
        <f>IF(INDEX(Banco!$E:$E,ROW())="","",INDEX(Banco!$E:$E,ROW()))</f>
        <v/>
      </c>
      <c r="F1107" s="9" t="str">
        <f>IF(INDEX(Banco!$F:$F,ROW())="","",INDEX(Banco!$F:$F,ROW()))</f>
        <v/>
      </c>
      <c r="G1107" s="9" t="str">
        <f>IF(INDEX(Banco!$G:$G,ROW())="","",INDEX(Banco!$G:$G,ROW()))</f>
        <v/>
      </c>
      <c r="H1107" s="7" t="str">
        <f>IF(INDEX(Banco!$H:$H,ROW())="","",INDEX(Banco!$H:$H,ROW()))</f>
        <v/>
      </c>
      <c r="I1107" t="str">
        <f t="shared" si="731"/>
        <v/>
      </c>
      <c r="J1107" s="10" t="str">
        <f t="shared" si="732"/>
        <v/>
      </c>
      <c r="K1107" s="11" t="str">
        <f t="shared" si="733"/>
        <v>—</v>
      </c>
      <c r="L1107" t="str">
        <f t="shared" si="734"/>
        <v/>
      </c>
      <c r="M1107" s="11" t="str">
        <f t="shared" si="735"/>
        <v>—</v>
      </c>
      <c r="N1107" t="str">
        <f t="shared" si="736"/>
        <v/>
      </c>
      <c r="O1107" s="11" t="str">
        <f t="shared" si="737"/>
        <v>—</v>
      </c>
      <c r="P1107" t="str">
        <f t="shared" si="738"/>
        <v/>
      </c>
      <c r="Q1107" s="11" t="str">
        <f t="shared" si="739"/>
        <v>—</v>
      </c>
      <c r="R1107" t="str">
        <f t="shared" si="740"/>
        <v/>
      </c>
      <c r="S1107" t="str">
        <f t="shared" si="741"/>
        <v/>
      </c>
      <c r="T1107" t="str">
        <f t="shared" si="742"/>
        <v/>
      </c>
      <c r="U1107" t="str">
        <f t="shared" si="743"/>
        <v/>
      </c>
      <c r="V1107" t="str">
        <f t="shared" si="744"/>
        <v/>
      </c>
      <c r="W1107" t="str">
        <f t="shared" si="745"/>
        <v/>
      </c>
      <c r="X1107" t="str">
        <f t="shared" si="746"/>
        <v/>
      </c>
      <c r="Y1107" t="str">
        <f t="shared" si="747"/>
        <v/>
      </c>
      <c r="Z1107" t="str">
        <f t="shared" si="748"/>
        <v/>
      </c>
      <c r="AA1107" t="str">
        <f t="shared" si="749"/>
        <v/>
      </c>
      <c r="AB1107" t="str">
        <f t="shared" si="750"/>
        <v/>
      </c>
      <c r="AC1107" t="str">
        <f t="shared" si="751"/>
        <v/>
      </c>
      <c r="AD1107" t="str">
        <f t="shared" si="752"/>
        <v/>
      </c>
      <c r="AE1107" t="str">
        <f t="shared" si="753"/>
        <v/>
      </c>
      <c r="AF1107" t="str">
        <f t="shared" si="754"/>
        <v/>
      </c>
      <c r="AG1107" t="str">
        <f t="shared" si="755"/>
        <v/>
      </c>
      <c r="AH1107" t="str">
        <f t="shared" si="756"/>
        <v/>
      </c>
      <c r="AI1107" t="str">
        <f t="shared" si="757"/>
        <v/>
      </c>
      <c r="AJ1107" t="str">
        <f t="shared" si="758"/>
        <v/>
      </c>
      <c r="AK1107" t="str">
        <f t="shared" si="759"/>
        <v/>
      </c>
      <c r="AL1107" t="str">
        <f t="shared" si="760"/>
        <v/>
      </c>
      <c r="AM1107" t="str">
        <f t="shared" si="761"/>
        <v/>
      </c>
      <c r="AN1107" t="str">
        <f t="shared" si="762"/>
        <v/>
      </c>
      <c r="AO1107" t="str">
        <f t="shared" si="763"/>
        <v/>
      </c>
      <c r="AP1107" t="str">
        <f t="shared" si="764"/>
        <v/>
      </c>
      <c r="AQ1107" t="str">
        <f t="shared" si="765"/>
        <v/>
      </c>
      <c r="AR1107" t="str">
        <f t="shared" si="766"/>
        <v/>
      </c>
      <c r="AS1107" t="str">
        <f t="shared" si="767"/>
        <v/>
      </c>
      <c r="AT1107" t="str">
        <f t="shared" si="768"/>
        <v/>
      </c>
      <c r="AU1107" t="str">
        <f t="shared" si="769"/>
        <v/>
      </c>
      <c r="AV1107" t="str">
        <f t="shared" si="770"/>
        <v/>
      </c>
      <c r="AW1107" t="str">
        <f t="shared" si="771"/>
        <v/>
      </c>
      <c r="AX1107" t="str">
        <f t="shared" si="772"/>
        <v/>
      </c>
      <c r="AY1107" t="str">
        <f t="shared" si="773"/>
        <v/>
      </c>
      <c r="AZ1107" t="str">
        <f>IF(OR($A1107="",$A1107&lt;&gt;Ficha!$C$4),"",COUNTIF($A$2:$A1107,Ficha!$C$4))</f>
        <v/>
      </c>
    </row>
    <row r="1108" spans="1:52">
      <c r="A1108" s="7" t="str">
        <f>IF(INDEX(Banco!$A:$A,ROW())="","",INDEX(Banco!$A:$A,ROW()))</f>
        <v/>
      </c>
      <c r="B1108" s="7" t="str">
        <f>IF(INDEX(Banco!$B:$B,ROW())="","",INDEX(Banco!$B:$B,ROW()))</f>
        <v/>
      </c>
      <c r="C1108" s="7" t="str">
        <f>IF(INDEX(Banco!$C:$C,ROW())="","",INDEX(Banco!$C:$C,ROW()))</f>
        <v/>
      </c>
      <c r="D1108" s="8" t="str">
        <f>IF(INDEX(Banco!$D:$D,ROW())="","",INDEX(Banco!$D:$D,ROW()))</f>
        <v/>
      </c>
      <c r="E1108" s="8" t="str">
        <f>IF(INDEX(Banco!$E:$E,ROW())="","",INDEX(Banco!$E:$E,ROW()))</f>
        <v/>
      </c>
      <c r="F1108" s="9" t="str">
        <f>IF(INDEX(Banco!$F:$F,ROW())="","",INDEX(Banco!$F:$F,ROW()))</f>
        <v/>
      </c>
      <c r="G1108" s="9" t="str">
        <f>IF(INDEX(Banco!$G:$G,ROW())="","",INDEX(Banco!$G:$G,ROW()))</f>
        <v/>
      </c>
      <c r="H1108" s="7" t="str">
        <f>IF(INDEX(Banco!$H:$H,ROW())="","",INDEX(Banco!$H:$H,ROW()))</f>
        <v/>
      </c>
      <c r="I1108" t="str">
        <f t="shared" si="731"/>
        <v/>
      </c>
      <c r="J1108" s="10" t="str">
        <f t="shared" si="732"/>
        <v/>
      </c>
      <c r="K1108" s="11" t="str">
        <f t="shared" si="733"/>
        <v>—</v>
      </c>
      <c r="L1108" t="str">
        <f t="shared" si="734"/>
        <v/>
      </c>
      <c r="M1108" s="11" t="str">
        <f t="shared" si="735"/>
        <v>—</v>
      </c>
      <c r="N1108" t="str">
        <f t="shared" si="736"/>
        <v/>
      </c>
      <c r="O1108" s="11" t="str">
        <f t="shared" si="737"/>
        <v>—</v>
      </c>
      <c r="P1108" t="str">
        <f t="shared" si="738"/>
        <v/>
      </c>
      <c r="Q1108" s="11" t="str">
        <f t="shared" si="739"/>
        <v>—</v>
      </c>
      <c r="R1108" t="str">
        <f t="shared" si="740"/>
        <v/>
      </c>
      <c r="S1108" t="str">
        <f t="shared" si="741"/>
        <v/>
      </c>
      <c r="T1108" t="str">
        <f t="shared" si="742"/>
        <v/>
      </c>
      <c r="U1108" t="str">
        <f t="shared" si="743"/>
        <v/>
      </c>
      <c r="V1108" t="str">
        <f t="shared" si="744"/>
        <v/>
      </c>
      <c r="W1108" t="str">
        <f t="shared" si="745"/>
        <v/>
      </c>
      <c r="X1108" t="str">
        <f t="shared" si="746"/>
        <v/>
      </c>
      <c r="Y1108" t="str">
        <f t="shared" si="747"/>
        <v/>
      </c>
      <c r="Z1108" t="str">
        <f t="shared" si="748"/>
        <v/>
      </c>
      <c r="AA1108" t="str">
        <f t="shared" si="749"/>
        <v/>
      </c>
      <c r="AB1108" t="str">
        <f t="shared" si="750"/>
        <v/>
      </c>
      <c r="AC1108" t="str">
        <f t="shared" si="751"/>
        <v/>
      </c>
      <c r="AD1108" t="str">
        <f t="shared" si="752"/>
        <v/>
      </c>
      <c r="AE1108" t="str">
        <f t="shared" si="753"/>
        <v/>
      </c>
      <c r="AF1108" t="str">
        <f t="shared" si="754"/>
        <v/>
      </c>
      <c r="AG1108" t="str">
        <f t="shared" si="755"/>
        <v/>
      </c>
      <c r="AH1108" t="str">
        <f t="shared" si="756"/>
        <v/>
      </c>
      <c r="AI1108" t="str">
        <f t="shared" si="757"/>
        <v/>
      </c>
      <c r="AJ1108" t="str">
        <f t="shared" si="758"/>
        <v/>
      </c>
      <c r="AK1108" t="str">
        <f t="shared" si="759"/>
        <v/>
      </c>
      <c r="AL1108" t="str">
        <f t="shared" si="760"/>
        <v/>
      </c>
      <c r="AM1108" t="str">
        <f t="shared" si="761"/>
        <v/>
      </c>
      <c r="AN1108" t="str">
        <f t="shared" si="762"/>
        <v/>
      </c>
      <c r="AO1108" t="str">
        <f t="shared" si="763"/>
        <v/>
      </c>
      <c r="AP1108" t="str">
        <f t="shared" si="764"/>
        <v/>
      </c>
      <c r="AQ1108" t="str">
        <f t="shared" si="765"/>
        <v/>
      </c>
      <c r="AR1108" t="str">
        <f t="shared" si="766"/>
        <v/>
      </c>
      <c r="AS1108" t="str">
        <f t="shared" si="767"/>
        <v/>
      </c>
      <c r="AT1108" t="str">
        <f t="shared" si="768"/>
        <v/>
      </c>
      <c r="AU1108" t="str">
        <f t="shared" si="769"/>
        <v/>
      </c>
      <c r="AV1108" t="str">
        <f t="shared" si="770"/>
        <v/>
      </c>
      <c r="AW1108" t="str">
        <f t="shared" si="771"/>
        <v/>
      </c>
      <c r="AX1108" t="str">
        <f t="shared" si="772"/>
        <v/>
      </c>
      <c r="AY1108" t="str">
        <f t="shared" si="773"/>
        <v/>
      </c>
      <c r="AZ1108" t="str">
        <f>IF(OR($A1108="",$A1108&lt;&gt;Ficha!$C$4),"",COUNTIF($A$2:$A1108,Ficha!$C$4))</f>
        <v/>
      </c>
    </row>
    <row r="1109" spans="1:52">
      <c r="A1109" s="7" t="str">
        <f>IF(INDEX(Banco!$A:$A,ROW())="","",INDEX(Banco!$A:$A,ROW()))</f>
        <v/>
      </c>
      <c r="B1109" s="7" t="str">
        <f>IF(INDEX(Banco!$B:$B,ROW())="","",INDEX(Banco!$B:$B,ROW()))</f>
        <v/>
      </c>
      <c r="C1109" s="7" t="str">
        <f>IF(INDEX(Banco!$C:$C,ROW())="","",INDEX(Banco!$C:$C,ROW()))</f>
        <v/>
      </c>
      <c r="D1109" s="8" t="str">
        <f>IF(INDEX(Banco!$D:$D,ROW())="","",INDEX(Banco!$D:$D,ROW()))</f>
        <v/>
      </c>
      <c r="E1109" s="8" t="str">
        <f>IF(INDEX(Banco!$E:$E,ROW())="","",INDEX(Banco!$E:$E,ROW()))</f>
        <v/>
      </c>
      <c r="F1109" s="9" t="str">
        <f>IF(INDEX(Banco!$F:$F,ROW())="","",INDEX(Banco!$F:$F,ROW()))</f>
        <v/>
      </c>
      <c r="G1109" s="9" t="str">
        <f>IF(INDEX(Banco!$G:$G,ROW())="","",INDEX(Banco!$G:$G,ROW()))</f>
        <v/>
      </c>
      <c r="H1109" s="7" t="str">
        <f>IF(INDEX(Banco!$H:$H,ROW())="","",INDEX(Banco!$H:$H,ROW()))</f>
        <v/>
      </c>
      <c r="I1109" t="str">
        <f t="shared" si="731"/>
        <v/>
      </c>
      <c r="J1109" s="10" t="str">
        <f t="shared" si="732"/>
        <v/>
      </c>
      <c r="K1109" s="11" t="str">
        <f t="shared" si="733"/>
        <v>—</v>
      </c>
      <c r="L1109" t="str">
        <f t="shared" si="734"/>
        <v/>
      </c>
      <c r="M1109" s="11" t="str">
        <f t="shared" si="735"/>
        <v>—</v>
      </c>
      <c r="N1109" t="str">
        <f t="shared" si="736"/>
        <v/>
      </c>
      <c r="O1109" s="11" t="str">
        <f t="shared" si="737"/>
        <v>—</v>
      </c>
      <c r="P1109" t="str">
        <f t="shared" si="738"/>
        <v/>
      </c>
      <c r="Q1109" s="11" t="str">
        <f t="shared" si="739"/>
        <v>—</v>
      </c>
      <c r="R1109" t="str">
        <f t="shared" si="740"/>
        <v/>
      </c>
      <c r="S1109" t="str">
        <f t="shared" si="741"/>
        <v/>
      </c>
      <c r="T1109" t="str">
        <f t="shared" si="742"/>
        <v/>
      </c>
      <c r="U1109" t="str">
        <f t="shared" si="743"/>
        <v/>
      </c>
      <c r="V1109" t="str">
        <f t="shared" si="744"/>
        <v/>
      </c>
      <c r="W1109" t="str">
        <f t="shared" si="745"/>
        <v/>
      </c>
      <c r="X1109" t="str">
        <f t="shared" si="746"/>
        <v/>
      </c>
      <c r="Y1109" t="str">
        <f t="shared" si="747"/>
        <v/>
      </c>
      <c r="Z1109" t="str">
        <f t="shared" si="748"/>
        <v/>
      </c>
      <c r="AA1109" t="str">
        <f t="shared" si="749"/>
        <v/>
      </c>
      <c r="AB1109" t="str">
        <f t="shared" si="750"/>
        <v/>
      </c>
      <c r="AC1109" t="str">
        <f t="shared" si="751"/>
        <v/>
      </c>
      <c r="AD1109" t="str">
        <f t="shared" si="752"/>
        <v/>
      </c>
      <c r="AE1109" t="str">
        <f t="shared" si="753"/>
        <v/>
      </c>
      <c r="AF1109" t="str">
        <f t="shared" si="754"/>
        <v/>
      </c>
      <c r="AG1109" t="str">
        <f t="shared" si="755"/>
        <v/>
      </c>
      <c r="AH1109" t="str">
        <f t="shared" si="756"/>
        <v/>
      </c>
      <c r="AI1109" t="str">
        <f t="shared" si="757"/>
        <v/>
      </c>
      <c r="AJ1109" t="str">
        <f t="shared" si="758"/>
        <v/>
      </c>
      <c r="AK1109" t="str">
        <f t="shared" si="759"/>
        <v/>
      </c>
      <c r="AL1109" t="str">
        <f t="shared" si="760"/>
        <v/>
      </c>
      <c r="AM1109" t="str">
        <f t="shared" si="761"/>
        <v/>
      </c>
      <c r="AN1109" t="str">
        <f t="shared" si="762"/>
        <v/>
      </c>
      <c r="AO1109" t="str">
        <f t="shared" si="763"/>
        <v/>
      </c>
      <c r="AP1109" t="str">
        <f t="shared" si="764"/>
        <v/>
      </c>
      <c r="AQ1109" t="str">
        <f t="shared" si="765"/>
        <v/>
      </c>
      <c r="AR1109" t="str">
        <f t="shared" si="766"/>
        <v/>
      </c>
      <c r="AS1109" t="str">
        <f t="shared" si="767"/>
        <v/>
      </c>
      <c r="AT1109" t="str">
        <f t="shared" si="768"/>
        <v/>
      </c>
      <c r="AU1109" t="str">
        <f t="shared" si="769"/>
        <v/>
      </c>
      <c r="AV1109" t="str">
        <f t="shared" si="770"/>
        <v/>
      </c>
      <c r="AW1109" t="str">
        <f t="shared" si="771"/>
        <v/>
      </c>
      <c r="AX1109" t="str">
        <f t="shared" si="772"/>
        <v/>
      </c>
      <c r="AY1109" t="str">
        <f t="shared" si="773"/>
        <v/>
      </c>
      <c r="AZ1109" t="str">
        <f>IF(OR($A1109="",$A1109&lt;&gt;Ficha!$C$4),"",COUNTIF($A$2:$A1109,Ficha!$C$4))</f>
        <v/>
      </c>
    </row>
    <row r="1110" spans="1:52">
      <c r="A1110" s="7" t="str">
        <f>IF(INDEX(Banco!$A:$A,ROW())="","",INDEX(Banco!$A:$A,ROW()))</f>
        <v/>
      </c>
      <c r="B1110" s="7" t="str">
        <f>IF(INDEX(Banco!$B:$B,ROW())="","",INDEX(Banco!$B:$B,ROW()))</f>
        <v/>
      </c>
      <c r="C1110" s="7" t="str">
        <f>IF(INDEX(Banco!$C:$C,ROW())="","",INDEX(Banco!$C:$C,ROW()))</f>
        <v/>
      </c>
      <c r="D1110" s="8" t="str">
        <f>IF(INDEX(Banco!$D:$D,ROW())="","",INDEX(Banco!$D:$D,ROW()))</f>
        <v/>
      </c>
      <c r="E1110" s="8" t="str">
        <f>IF(INDEX(Banco!$E:$E,ROW())="","",INDEX(Banco!$E:$E,ROW()))</f>
        <v/>
      </c>
      <c r="F1110" s="9" t="str">
        <f>IF(INDEX(Banco!$F:$F,ROW())="","",INDEX(Banco!$F:$F,ROW()))</f>
        <v/>
      </c>
      <c r="G1110" s="9" t="str">
        <f>IF(INDEX(Banco!$G:$G,ROW())="","",INDEX(Banco!$G:$G,ROW()))</f>
        <v/>
      </c>
      <c r="H1110" s="7" t="str">
        <f>IF(INDEX(Banco!$H:$H,ROW())="","",INDEX(Banco!$H:$H,ROW()))</f>
        <v/>
      </c>
      <c r="I1110" t="str">
        <f t="shared" si="731"/>
        <v/>
      </c>
      <c r="J1110" s="10" t="str">
        <f t="shared" si="732"/>
        <v/>
      </c>
      <c r="K1110" s="11" t="str">
        <f t="shared" si="733"/>
        <v>—</v>
      </c>
      <c r="L1110" t="str">
        <f t="shared" si="734"/>
        <v/>
      </c>
      <c r="M1110" s="11" t="str">
        <f t="shared" si="735"/>
        <v>—</v>
      </c>
      <c r="N1110" t="str">
        <f t="shared" si="736"/>
        <v/>
      </c>
      <c r="O1110" s="11" t="str">
        <f t="shared" si="737"/>
        <v>—</v>
      </c>
      <c r="P1110" t="str">
        <f t="shared" si="738"/>
        <v/>
      </c>
      <c r="Q1110" s="11" t="str">
        <f t="shared" si="739"/>
        <v>—</v>
      </c>
      <c r="R1110" t="str">
        <f t="shared" si="740"/>
        <v/>
      </c>
      <c r="S1110" t="str">
        <f t="shared" si="741"/>
        <v/>
      </c>
      <c r="T1110" t="str">
        <f t="shared" si="742"/>
        <v/>
      </c>
      <c r="U1110" t="str">
        <f t="shared" si="743"/>
        <v/>
      </c>
      <c r="V1110" t="str">
        <f t="shared" si="744"/>
        <v/>
      </c>
      <c r="W1110" t="str">
        <f t="shared" si="745"/>
        <v/>
      </c>
      <c r="X1110" t="str">
        <f t="shared" si="746"/>
        <v/>
      </c>
      <c r="Y1110" t="str">
        <f t="shared" si="747"/>
        <v/>
      </c>
      <c r="Z1110" t="str">
        <f t="shared" si="748"/>
        <v/>
      </c>
      <c r="AA1110" t="str">
        <f t="shared" si="749"/>
        <v/>
      </c>
      <c r="AB1110" t="str">
        <f t="shared" si="750"/>
        <v/>
      </c>
      <c r="AC1110" t="str">
        <f t="shared" si="751"/>
        <v/>
      </c>
      <c r="AD1110" t="str">
        <f t="shared" si="752"/>
        <v/>
      </c>
      <c r="AE1110" t="str">
        <f t="shared" si="753"/>
        <v/>
      </c>
      <c r="AF1110" t="str">
        <f t="shared" si="754"/>
        <v/>
      </c>
      <c r="AG1110" t="str">
        <f t="shared" si="755"/>
        <v/>
      </c>
      <c r="AH1110" t="str">
        <f t="shared" si="756"/>
        <v/>
      </c>
      <c r="AI1110" t="str">
        <f t="shared" si="757"/>
        <v/>
      </c>
      <c r="AJ1110" t="str">
        <f t="shared" si="758"/>
        <v/>
      </c>
      <c r="AK1110" t="str">
        <f t="shared" si="759"/>
        <v/>
      </c>
      <c r="AL1110" t="str">
        <f t="shared" si="760"/>
        <v/>
      </c>
      <c r="AM1110" t="str">
        <f t="shared" si="761"/>
        <v/>
      </c>
      <c r="AN1110" t="str">
        <f t="shared" si="762"/>
        <v/>
      </c>
      <c r="AO1110" t="str">
        <f t="shared" si="763"/>
        <v/>
      </c>
      <c r="AP1110" t="str">
        <f t="shared" si="764"/>
        <v/>
      </c>
      <c r="AQ1110" t="str">
        <f t="shared" si="765"/>
        <v/>
      </c>
      <c r="AR1110" t="str">
        <f t="shared" si="766"/>
        <v/>
      </c>
      <c r="AS1110" t="str">
        <f t="shared" si="767"/>
        <v/>
      </c>
      <c r="AT1110" t="str">
        <f t="shared" si="768"/>
        <v/>
      </c>
      <c r="AU1110" t="str">
        <f t="shared" si="769"/>
        <v/>
      </c>
      <c r="AV1110" t="str">
        <f t="shared" si="770"/>
        <v/>
      </c>
      <c r="AW1110" t="str">
        <f t="shared" si="771"/>
        <v/>
      </c>
      <c r="AX1110" t="str">
        <f t="shared" si="772"/>
        <v/>
      </c>
      <c r="AY1110" t="str">
        <f t="shared" si="773"/>
        <v/>
      </c>
      <c r="AZ1110" t="str">
        <f>IF(OR($A1110="",$A1110&lt;&gt;Ficha!$C$4),"",COUNTIF($A$2:$A1110,Ficha!$C$4))</f>
        <v/>
      </c>
    </row>
    <row r="1111" spans="1:52">
      <c r="A1111" s="7" t="str">
        <f>IF(INDEX(Banco!$A:$A,ROW())="","",INDEX(Banco!$A:$A,ROW()))</f>
        <v/>
      </c>
      <c r="B1111" s="7" t="str">
        <f>IF(INDEX(Banco!$B:$B,ROW())="","",INDEX(Banco!$B:$B,ROW()))</f>
        <v/>
      </c>
      <c r="C1111" s="7" t="str">
        <f>IF(INDEX(Banco!$C:$C,ROW())="","",INDEX(Banco!$C:$C,ROW()))</f>
        <v/>
      </c>
      <c r="D1111" s="8" t="str">
        <f>IF(INDEX(Banco!$D:$D,ROW())="","",INDEX(Banco!$D:$D,ROW()))</f>
        <v/>
      </c>
      <c r="E1111" s="8" t="str">
        <f>IF(INDEX(Banco!$E:$E,ROW())="","",INDEX(Banco!$E:$E,ROW()))</f>
        <v/>
      </c>
      <c r="F1111" s="9" t="str">
        <f>IF(INDEX(Banco!$F:$F,ROW())="","",INDEX(Banco!$F:$F,ROW()))</f>
        <v/>
      </c>
      <c r="G1111" s="9" t="str">
        <f>IF(INDEX(Banco!$G:$G,ROW())="","",INDEX(Banco!$G:$G,ROW()))</f>
        <v/>
      </c>
      <c r="H1111" s="7" t="str">
        <f>IF(INDEX(Banco!$H:$H,ROW())="","",INDEX(Banco!$H:$H,ROW()))</f>
        <v/>
      </c>
      <c r="I1111" t="str">
        <f t="shared" si="731"/>
        <v/>
      </c>
      <c r="J1111" s="10" t="str">
        <f t="shared" si="732"/>
        <v/>
      </c>
      <c r="K1111" s="11" t="str">
        <f t="shared" si="733"/>
        <v>—</v>
      </c>
      <c r="L1111" t="str">
        <f t="shared" si="734"/>
        <v/>
      </c>
      <c r="M1111" s="11" t="str">
        <f t="shared" si="735"/>
        <v>—</v>
      </c>
      <c r="N1111" t="str">
        <f t="shared" si="736"/>
        <v/>
      </c>
      <c r="O1111" s="11" t="str">
        <f t="shared" si="737"/>
        <v>—</v>
      </c>
      <c r="P1111" t="str">
        <f t="shared" si="738"/>
        <v/>
      </c>
      <c r="Q1111" s="11" t="str">
        <f t="shared" si="739"/>
        <v>—</v>
      </c>
      <c r="R1111" t="str">
        <f t="shared" si="740"/>
        <v/>
      </c>
      <c r="S1111" t="str">
        <f t="shared" si="741"/>
        <v/>
      </c>
      <c r="T1111" t="str">
        <f t="shared" si="742"/>
        <v/>
      </c>
      <c r="U1111" t="str">
        <f t="shared" si="743"/>
        <v/>
      </c>
      <c r="V1111" t="str">
        <f t="shared" si="744"/>
        <v/>
      </c>
      <c r="W1111" t="str">
        <f t="shared" si="745"/>
        <v/>
      </c>
      <c r="X1111" t="str">
        <f t="shared" si="746"/>
        <v/>
      </c>
      <c r="Y1111" t="str">
        <f t="shared" si="747"/>
        <v/>
      </c>
      <c r="Z1111" t="str">
        <f t="shared" si="748"/>
        <v/>
      </c>
      <c r="AA1111" t="str">
        <f t="shared" si="749"/>
        <v/>
      </c>
      <c r="AB1111" t="str">
        <f t="shared" si="750"/>
        <v/>
      </c>
      <c r="AC1111" t="str">
        <f t="shared" si="751"/>
        <v/>
      </c>
      <c r="AD1111" t="str">
        <f t="shared" si="752"/>
        <v/>
      </c>
      <c r="AE1111" t="str">
        <f t="shared" si="753"/>
        <v/>
      </c>
      <c r="AF1111" t="str">
        <f t="shared" si="754"/>
        <v/>
      </c>
      <c r="AG1111" t="str">
        <f t="shared" si="755"/>
        <v/>
      </c>
      <c r="AH1111" t="str">
        <f t="shared" si="756"/>
        <v/>
      </c>
      <c r="AI1111" t="str">
        <f t="shared" si="757"/>
        <v/>
      </c>
      <c r="AJ1111" t="str">
        <f t="shared" si="758"/>
        <v/>
      </c>
      <c r="AK1111" t="str">
        <f t="shared" si="759"/>
        <v/>
      </c>
      <c r="AL1111" t="str">
        <f t="shared" si="760"/>
        <v/>
      </c>
      <c r="AM1111" t="str">
        <f t="shared" si="761"/>
        <v/>
      </c>
      <c r="AN1111" t="str">
        <f t="shared" si="762"/>
        <v/>
      </c>
      <c r="AO1111" t="str">
        <f t="shared" si="763"/>
        <v/>
      </c>
      <c r="AP1111" t="str">
        <f t="shared" si="764"/>
        <v/>
      </c>
      <c r="AQ1111" t="str">
        <f t="shared" si="765"/>
        <v/>
      </c>
      <c r="AR1111" t="str">
        <f t="shared" si="766"/>
        <v/>
      </c>
      <c r="AS1111" t="str">
        <f t="shared" si="767"/>
        <v/>
      </c>
      <c r="AT1111" t="str">
        <f t="shared" si="768"/>
        <v/>
      </c>
      <c r="AU1111" t="str">
        <f t="shared" si="769"/>
        <v/>
      </c>
      <c r="AV1111" t="str">
        <f t="shared" si="770"/>
        <v/>
      </c>
      <c r="AW1111" t="str">
        <f t="shared" si="771"/>
        <v/>
      </c>
      <c r="AX1111" t="str">
        <f t="shared" si="772"/>
        <v/>
      </c>
      <c r="AY1111" t="str">
        <f t="shared" si="773"/>
        <v/>
      </c>
      <c r="AZ1111" t="str">
        <f>IF(OR($A1111="",$A1111&lt;&gt;Ficha!$C$4),"",COUNTIF($A$2:$A1111,Ficha!$C$4))</f>
        <v/>
      </c>
    </row>
    <row r="1112" spans="1:52">
      <c r="A1112" s="7" t="str">
        <f>IF(INDEX(Banco!$A:$A,ROW())="","",INDEX(Banco!$A:$A,ROW()))</f>
        <v/>
      </c>
      <c r="B1112" s="7" t="str">
        <f>IF(INDEX(Banco!$B:$B,ROW())="","",INDEX(Banco!$B:$B,ROW()))</f>
        <v/>
      </c>
      <c r="C1112" s="7" t="str">
        <f>IF(INDEX(Banco!$C:$C,ROW())="","",INDEX(Banco!$C:$C,ROW()))</f>
        <v/>
      </c>
      <c r="D1112" s="8" t="str">
        <f>IF(INDEX(Banco!$D:$D,ROW())="","",INDEX(Banco!$D:$D,ROW()))</f>
        <v/>
      </c>
      <c r="E1112" s="8" t="str">
        <f>IF(INDEX(Banco!$E:$E,ROW())="","",INDEX(Banco!$E:$E,ROW()))</f>
        <v/>
      </c>
      <c r="F1112" s="9" t="str">
        <f>IF(INDEX(Banco!$F:$F,ROW())="","",INDEX(Banco!$F:$F,ROW()))</f>
        <v/>
      </c>
      <c r="G1112" s="9" t="str">
        <f>IF(INDEX(Banco!$G:$G,ROW())="","",INDEX(Banco!$G:$G,ROW()))</f>
        <v/>
      </c>
      <c r="H1112" s="7" t="str">
        <f>IF(INDEX(Banco!$H:$H,ROW())="","",INDEX(Banco!$H:$H,ROW()))</f>
        <v/>
      </c>
      <c r="I1112" t="str">
        <f t="shared" si="731"/>
        <v/>
      </c>
      <c r="J1112" s="10" t="str">
        <f t="shared" si="732"/>
        <v/>
      </c>
      <c r="K1112" s="11" t="str">
        <f t="shared" si="733"/>
        <v>—</v>
      </c>
      <c r="L1112" t="str">
        <f t="shared" si="734"/>
        <v/>
      </c>
      <c r="M1112" s="11" t="str">
        <f t="shared" si="735"/>
        <v>—</v>
      </c>
      <c r="N1112" t="str">
        <f t="shared" si="736"/>
        <v/>
      </c>
      <c r="O1112" s="11" t="str">
        <f t="shared" si="737"/>
        <v>—</v>
      </c>
      <c r="P1112" t="str">
        <f t="shared" si="738"/>
        <v/>
      </c>
      <c r="Q1112" s="11" t="str">
        <f t="shared" si="739"/>
        <v>—</v>
      </c>
      <c r="R1112" t="str">
        <f t="shared" si="740"/>
        <v/>
      </c>
      <c r="S1112" t="str">
        <f t="shared" si="741"/>
        <v/>
      </c>
      <c r="T1112" t="str">
        <f t="shared" si="742"/>
        <v/>
      </c>
      <c r="U1112" t="str">
        <f t="shared" si="743"/>
        <v/>
      </c>
      <c r="V1112" t="str">
        <f t="shared" si="744"/>
        <v/>
      </c>
      <c r="W1112" t="str">
        <f t="shared" si="745"/>
        <v/>
      </c>
      <c r="X1112" t="str">
        <f t="shared" si="746"/>
        <v/>
      </c>
      <c r="Y1112" t="str">
        <f t="shared" si="747"/>
        <v/>
      </c>
      <c r="Z1112" t="str">
        <f t="shared" si="748"/>
        <v/>
      </c>
      <c r="AA1112" t="str">
        <f t="shared" si="749"/>
        <v/>
      </c>
      <c r="AB1112" t="str">
        <f t="shared" si="750"/>
        <v/>
      </c>
      <c r="AC1112" t="str">
        <f t="shared" si="751"/>
        <v/>
      </c>
      <c r="AD1112" t="str">
        <f t="shared" si="752"/>
        <v/>
      </c>
      <c r="AE1112" t="str">
        <f t="shared" si="753"/>
        <v/>
      </c>
      <c r="AF1112" t="str">
        <f t="shared" si="754"/>
        <v/>
      </c>
      <c r="AG1112" t="str">
        <f t="shared" si="755"/>
        <v/>
      </c>
      <c r="AH1112" t="str">
        <f t="shared" si="756"/>
        <v/>
      </c>
      <c r="AI1112" t="str">
        <f t="shared" si="757"/>
        <v/>
      </c>
      <c r="AJ1112" t="str">
        <f t="shared" si="758"/>
        <v/>
      </c>
      <c r="AK1112" t="str">
        <f t="shared" si="759"/>
        <v/>
      </c>
      <c r="AL1112" t="str">
        <f t="shared" si="760"/>
        <v/>
      </c>
      <c r="AM1112" t="str">
        <f t="shared" si="761"/>
        <v/>
      </c>
      <c r="AN1112" t="str">
        <f t="shared" si="762"/>
        <v/>
      </c>
      <c r="AO1112" t="str">
        <f t="shared" si="763"/>
        <v/>
      </c>
      <c r="AP1112" t="str">
        <f t="shared" si="764"/>
        <v/>
      </c>
      <c r="AQ1112" t="str">
        <f t="shared" si="765"/>
        <v/>
      </c>
      <c r="AR1112" t="str">
        <f t="shared" si="766"/>
        <v/>
      </c>
      <c r="AS1112" t="str">
        <f t="shared" si="767"/>
        <v/>
      </c>
      <c r="AT1112" t="str">
        <f t="shared" si="768"/>
        <v/>
      </c>
      <c r="AU1112" t="str">
        <f t="shared" si="769"/>
        <v/>
      </c>
      <c r="AV1112" t="str">
        <f t="shared" si="770"/>
        <v/>
      </c>
      <c r="AW1112" t="str">
        <f t="shared" si="771"/>
        <v/>
      </c>
      <c r="AX1112" t="str">
        <f t="shared" si="772"/>
        <v/>
      </c>
      <c r="AY1112" t="str">
        <f t="shared" si="773"/>
        <v/>
      </c>
      <c r="AZ1112" t="str">
        <f>IF(OR($A1112="",$A1112&lt;&gt;Ficha!$C$4),"",COUNTIF($A$2:$A1112,Ficha!$C$4))</f>
        <v/>
      </c>
    </row>
    <row r="1113" spans="1:52">
      <c r="A1113" s="7" t="str">
        <f>IF(INDEX(Banco!$A:$A,ROW())="","",INDEX(Banco!$A:$A,ROW()))</f>
        <v/>
      </c>
      <c r="B1113" s="7" t="str">
        <f>IF(INDEX(Banco!$B:$B,ROW())="","",INDEX(Banco!$B:$B,ROW()))</f>
        <v/>
      </c>
      <c r="C1113" s="7" t="str">
        <f>IF(INDEX(Banco!$C:$C,ROW())="","",INDEX(Banco!$C:$C,ROW()))</f>
        <v/>
      </c>
      <c r="D1113" s="8" t="str">
        <f>IF(INDEX(Banco!$D:$D,ROW())="","",INDEX(Banco!$D:$D,ROW()))</f>
        <v/>
      </c>
      <c r="E1113" s="8" t="str">
        <f>IF(INDEX(Banco!$E:$E,ROW())="","",INDEX(Banco!$E:$E,ROW()))</f>
        <v/>
      </c>
      <c r="F1113" s="9" t="str">
        <f>IF(INDEX(Banco!$F:$F,ROW())="","",INDEX(Banco!$F:$F,ROW()))</f>
        <v/>
      </c>
      <c r="G1113" s="9" t="str">
        <f>IF(INDEX(Banco!$G:$G,ROW())="","",INDEX(Banco!$G:$G,ROW()))</f>
        <v/>
      </c>
      <c r="H1113" s="7" t="str">
        <f>IF(INDEX(Banco!$H:$H,ROW())="","",INDEX(Banco!$H:$H,ROW()))</f>
        <v/>
      </c>
      <c r="I1113" t="str">
        <f t="shared" si="731"/>
        <v/>
      </c>
      <c r="J1113" s="10" t="str">
        <f t="shared" si="732"/>
        <v/>
      </c>
      <c r="K1113" s="11" t="str">
        <f t="shared" si="733"/>
        <v>—</v>
      </c>
      <c r="L1113" t="str">
        <f t="shared" si="734"/>
        <v/>
      </c>
      <c r="M1113" s="11" t="str">
        <f t="shared" si="735"/>
        <v>—</v>
      </c>
      <c r="N1113" t="str">
        <f t="shared" si="736"/>
        <v/>
      </c>
      <c r="O1113" s="11" t="str">
        <f t="shared" si="737"/>
        <v>—</v>
      </c>
      <c r="P1113" t="str">
        <f t="shared" si="738"/>
        <v/>
      </c>
      <c r="Q1113" s="11" t="str">
        <f t="shared" si="739"/>
        <v>—</v>
      </c>
      <c r="R1113" t="str">
        <f t="shared" si="740"/>
        <v/>
      </c>
      <c r="S1113" t="str">
        <f t="shared" si="741"/>
        <v/>
      </c>
      <c r="T1113" t="str">
        <f t="shared" si="742"/>
        <v/>
      </c>
      <c r="U1113" t="str">
        <f t="shared" si="743"/>
        <v/>
      </c>
      <c r="V1113" t="str">
        <f t="shared" si="744"/>
        <v/>
      </c>
      <c r="W1113" t="str">
        <f t="shared" si="745"/>
        <v/>
      </c>
      <c r="X1113" t="str">
        <f t="shared" si="746"/>
        <v/>
      </c>
      <c r="Y1113" t="str">
        <f t="shared" si="747"/>
        <v/>
      </c>
      <c r="Z1113" t="str">
        <f t="shared" si="748"/>
        <v/>
      </c>
      <c r="AA1113" t="str">
        <f t="shared" si="749"/>
        <v/>
      </c>
      <c r="AB1113" t="str">
        <f t="shared" si="750"/>
        <v/>
      </c>
      <c r="AC1113" t="str">
        <f t="shared" si="751"/>
        <v/>
      </c>
      <c r="AD1113" t="str">
        <f t="shared" si="752"/>
        <v/>
      </c>
      <c r="AE1113" t="str">
        <f t="shared" si="753"/>
        <v/>
      </c>
      <c r="AF1113" t="str">
        <f t="shared" si="754"/>
        <v/>
      </c>
      <c r="AG1113" t="str">
        <f t="shared" si="755"/>
        <v/>
      </c>
      <c r="AH1113" t="str">
        <f t="shared" si="756"/>
        <v/>
      </c>
      <c r="AI1113" t="str">
        <f t="shared" si="757"/>
        <v/>
      </c>
      <c r="AJ1113" t="str">
        <f t="shared" si="758"/>
        <v/>
      </c>
      <c r="AK1113" t="str">
        <f t="shared" si="759"/>
        <v/>
      </c>
      <c r="AL1113" t="str">
        <f t="shared" si="760"/>
        <v/>
      </c>
      <c r="AM1113" t="str">
        <f t="shared" si="761"/>
        <v/>
      </c>
      <c r="AN1113" t="str">
        <f t="shared" si="762"/>
        <v/>
      </c>
      <c r="AO1113" t="str">
        <f t="shared" si="763"/>
        <v/>
      </c>
      <c r="AP1113" t="str">
        <f t="shared" si="764"/>
        <v/>
      </c>
      <c r="AQ1113" t="str">
        <f t="shared" si="765"/>
        <v/>
      </c>
      <c r="AR1113" t="str">
        <f t="shared" si="766"/>
        <v/>
      </c>
      <c r="AS1113" t="str">
        <f t="shared" si="767"/>
        <v/>
      </c>
      <c r="AT1113" t="str">
        <f t="shared" si="768"/>
        <v/>
      </c>
      <c r="AU1113" t="str">
        <f t="shared" si="769"/>
        <v/>
      </c>
      <c r="AV1113" t="str">
        <f t="shared" si="770"/>
        <v/>
      </c>
      <c r="AW1113" t="str">
        <f t="shared" si="771"/>
        <v/>
      </c>
      <c r="AX1113" t="str">
        <f t="shared" si="772"/>
        <v/>
      </c>
      <c r="AY1113" t="str">
        <f t="shared" si="773"/>
        <v/>
      </c>
      <c r="AZ1113" t="str">
        <f>IF(OR($A1113="",$A1113&lt;&gt;Ficha!$C$4),"",COUNTIF($A$2:$A1113,Ficha!$C$4))</f>
        <v/>
      </c>
    </row>
    <row r="1114" spans="1:52">
      <c r="A1114" s="7" t="str">
        <f>IF(INDEX(Banco!$A:$A,ROW())="","",INDEX(Banco!$A:$A,ROW()))</f>
        <v/>
      </c>
      <c r="B1114" s="7" t="str">
        <f>IF(INDEX(Banco!$B:$B,ROW())="","",INDEX(Banco!$B:$B,ROW()))</f>
        <v/>
      </c>
      <c r="C1114" s="7" t="str">
        <f>IF(INDEX(Banco!$C:$C,ROW())="","",INDEX(Banco!$C:$C,ROW()))</f>
        <v/>
      </c>
      <c r="D1114" s="8" t="str">
        <f>IF(INDEX(Banco!$D:$D,ROW())="","",INDEX(Banco!$D:$D,ROW()))</f>
        <v/>
      </c>
      <c r="E1114" s="8" t="str">
        <f>IF(INDEX(Banco!$E:$E,ROW())="","",INDEX(Banco!$E:$E,ROW()))</f>
        <v/>
      </c>
      <c r="F1114" s="9" t="str">
        <f>IF(INDEX(Banco!$F:$F,ROW())="","",INDEX(Banco!$F:$F,ROW()))</f>
        <v/>
      </c>
      <c r="G1114" s="9" t="str">
        <f>IF(INDEX(Banco!$G:$G,ROW())="","",INDEX(Banco!$G:$G,ROW()))</f>
        <v/>
      </c>
      <c r="H1114" s="7" t="str">
        <f>IF(INDEX(Banco!$H:$H,ROW())="","",INDEX(Banco!$H:$H,ROW()))</f>
        <v/>
      </c>
      <c r="I1114" t="str">
        <f t="shared" si="731"/>
        <v/>
      </c>
      <c r="J1114" s="10" t="str">
        <f t="shared" si="732"/>
        <v/>
      </c>
      <c r="K1114" s="11" t="str">
        <f t="shared" si="733"/>
        <v>—</v>
      </c>
      <c r="L1114" t="str">
        <f t="shared" si="734"/>
        <v/>
      </c>
      <c r="M1114" s="11" t="str">
        <f t="shared" si="735"/>
        <v>—</v>
      </c>
      <c r="N1114" t="str">
        <f t="shared" si="736"/>
        <v/>
      </c>
      <c r="O1114" s="11" t="str">
        <f t="shared" si="737"/>
        <v>—</v>
      </c>
      <c r="P1114" t="str">
        <f t="shared" si="738"/>
        <v/>
      </c>
      <c r="Q1114" s="11" t="str">
        <f t="shared" si="739"/>
        <v>—</v>
      </c>
      <c r="R1114" t="str">
        <f t="shared" si="740"/>
        <v/>
      </c>
      <c r="S1114" t="str">
        <f t="shared" si="741"/>
        <v/>
      </c>
      <c r="T1114" t="str">
        <f t="shared" si="742"/>
        <v/>
      </c>
      <c r="U1114" t="str">
        <f t="shared" si="743"/>
        <v/>
      </c>
      <c r="V1114" t="str">
        <f t="shared" si="744"/>
        <v/>
      </c>
      <c r="W1114" t="str">
        <f t="shared" si="745"/>
        <v/>
      </c>
      <c r="X1114" t="str">
        <f t="shared" si="746"/>
        <v/>
      </c>
      <c r="Y1114" t="str">
        <f t="shared" si="747"/>
        <v/>
      </c>
      <c r="Z1114" t="str">
        <f t="shared" si="748"/>
        <v/>
      </c>
      <c r="AA1114" t="str">
        <f t="shared" si="749"/>
        <v/>
      </c>
      <c r="AB1114" t="str">
        <f t="shared" si="750"/>
        <v/>
      </c>
      <c r="AC1114" t="str">
        <f t="shared" si="751"/>
        <v/>
      </c>
      <c r="AD1114" t="str">
        <f t="shared" si="752"/>
        <v/>
      </c>
      <c r="AE1114" t="str">
        <f t="shared" si="753"/>
        <v/>
      </c>
      <c r="AF1114" t="str">
        <f t="shared" si="754"/>
        <v/>
      </c>
      <c r="AG1114" t="str">
        <f t="shared" si="755"/>
        <v/>
      </c>
      <c r="AH1114" t="str">
        <f t="shared" si="756"/>
        <v/>
      </c>
      <c r="AI1114" t="str">
        <f t="shared" si="757"/>
        <v/>
      </c>
      <c r="AJ1114" t="str">
        <f t="shared" si="758"/>
        <v/>
      </c>
      <c r="AK1114" t="str">
        <f t="shared" si="759"/>
        <v/>
      </c>
      <c r="AL1114" t="str">
        <f t="shared" si="760"/>
        <v/>
      </c>
      <c r="AM1114" t="str">
        <f t="shared" si="761"/>
        <v/>
      </c>
      <c r="AN1114" t="str">
        <f t="shared" si="762"/>
        <v/>
      </c>
      <c r="AO1114" t="str">
        <f t="shared" si="763"/>
        <v/>
      </c>
      <c r="AP1114" t="str">
        <f t="shared" si="764"/>
        <v/>
      </c>
      <c r="AQ1114" t="str">
        <f t="shared" si="765"/>
        <v/>
      </c>
      <c r="AR1114" t="str">
        <f t="shared" si="766"/>
        <v/>
      </c>
      <c r="AS1114" t="str">
        <f t="shared" si="767"/>
        <v/>
      </c>
      <c r="AT1114" t="str">
        <f t="shared" si="768"/>
        <v/>
      </c>
      <c r="AU1114" t="str">
        <f t="shared" si="769"/>
        <v/>
      </c>
      <c r="AV1114" t="str">
        <f t="shared" si="770"/>
        <v/>
      </c>
      <c r="AW1114" t="str">
        <f t="shared" si="771"/>
        <v/>
      </c>
      <c r="AX1114" t="str">
        <f t="shared" si="772"/>
        <v/>
      </c>
      <c r="AY1114" t="str">
        <f t="shared" si="773"/>
        <v/>
      </c>
      <c r="AZ1114" t="str">
        <f>IF(OR($A1114="",$A1114&lt;&gt;Ficha!$C$4),"",COUNTIF($A$2:$A1114,Ficha!$C$4))</f>
        <v/>
      </c>
    </row>
    <row r="1115" spans="1:52">
      <c r="A1115" s="7" t="str">
        <f>IF(INDEX(Banco!$A:$A,ROW())="","",INDEX(Banco!$A:$A,ROW()))</f>
        <v/>
      </c>
      <c r="B1115" s="7" t="str">
        <f>IF(INDEX(Banco!$B:$B,ROW())="","",INDEX(Banco!$B:$B,ROW()))</f>
        <v/>
      </c>
      <c r="C1115" s="7" t="str">
        <f>IF(INDEX(Banco!$C:$C,ROW())="","",INDEX(Banco!$C:$C,ROW()))</f>
        <v/>
      </c>
      <c r="D1115" s="8" t="str">
        <f>IF(INDEX(Banco!$D:$D,ROW())="","",INDEX(Banco!$D:$D,ROW()))</f>
        <v/>
      </c>
      <c r="E1115" s="8" t="str">
        <f>IF(INDEX(Banco!$E:$E,ROW())="","",INDEX(Banco!$E:$E,ROW()))</f>
        <v/>
      </c>
      <c r="F1115" s="9" t="str">
        <f>IF(INDEX(Banco!$F:$F,ROW())="","",INDEX(Banco!$F:$F,ROW()))</f>
        <v/>
      </c>
      <c r="G1115" s="9" t="str">
        <f>IF(INDEX(Banco!$G:$G,ROW())="","",INDEX(Banco!$G:$G,ROW()))</f>
        <v/>
      </c>
      <c r="H1115" s="7" t="str">
        <f>IF(INDEX(Banco!$H:$H,ROW())="","",INDEX(Banco!$H:$H,ROW()))</f>
        <v/>
      </c>
      <c r="I1115" t="str">
        <f t="shared" si="731"/>
        <v/>
      </c>
      <c r="J1115" s="10" t="str">
        <f t="shared" si="732"/>
        <v/>
      </c>
      <c r="K1115" s="11" t="str">
        <f t="shared" si="733"/>
        <v>—</v>
      </c>
      <c r="L1115" t="str">
        <f t="shared" si="734"/>
        <v/>
      </c>
      <c r="M1115" s="11" t="str">
        <f t="shared" si="735"/>
        <v>—</v>
      </c>
      <c r="N1115" t="str">
        <f t="shared" si="736"/>
        <v/>
      </c>
      <c r="O1115" s="11" t="str">
        <f t="shared" si="737"/>
        <v>—</v>
      </c>
      <c r="P1115" t="str">
        <f t="shared" si="738"/>
        <v/>
      </c>
      <c r="Q1115" s="11" t="str">
        <f t="shared" si="739"/>
        <v>—</v>
      </c>
      <c r="R1115" t="str">
        <f t="shared" si="740"/>
        <v/>
      </c>
      <c r="S1115" t="str">
        <f t="shared" si="741"/>
        <v/>
      </c>
      <c r="T1115" t="str">
        <f t="shared" si="742"/>
        <v/>
      </c>
      <c r="U1115" t="str">
        <f t="shared" si="743"/>
        <v/>
      </c>
      <c r="V1115" t="str">
        <f t="shared" si="744"/>
        <v/>
      </c>
      <c r="W1115" t="str">
        <f t="shared" si="745"/>
        <v/>
      </c>
      <c r="X1115" t="str">
        <f t="shared" si="746"/>
        <v/>
      </c>
      <c r="Y1115" t="str">
        <f t="shared" si="747"/>
        <v/>
      </c>
      <c r="Z1115" t="str">
        <f t="shared" si="748"/>
        <v/>
      </c>
      <c r="AA1115" t="str">
        <f t="shared" si="749"/>
        <v/>
      </c>
      <c r="AB1115" t="str">
        <f t="shared" si="750"/>
        <v/>
      </c>
      <c r="AC1115" t="str">
        <f t="shared" si="751"/>
        <v/>
      </c>
      <c r="AD1115" t="str">
        <f t="shared" si="752"/>
        <v/>
      </c>
      <c r="AE1115" t="str">
        <f t="shared" si="753"/>
        <v/>
      </c>
      <c r="AF1115" t="str">
        <f t="shared" si="754"/>
        <v/>
      </c>
      <c r="AG1115" t="str">
        <f t="shared" si="755"/>
        <v/>
      </c>
      <c r="AH1115" t="str">
        <f t="shared" si="756"/>
        <v/>
      </c>
      <c r="AI1115" t="str">
        <f t="shared" si="757"/>
        <v/>
      </c>
      <c r="AJ1115" t="str">
        <f t="shared" si="758"/>
        <v/>
      </c>
      <c r="AK1115" t="str">
        <f t="shared" si="759"/>
        <v/>
      </c>
      <c r="AL1115" t="str">
        <f t="shared" si="760"/>
        <v/>
      </c>
      <c r="AM1115" t="str">
        <f t="shared" si="761"/>
        <v/>
      </c>
      <c r="AN1115" t="str">
        <f t="shared" si="762"/>
        <v/>
      </c>
      <c r="AO1115" t="str">
        <f t="shared" si="763"/>
        <v/>
      </c>
      <c r="AP1115" t="str">
        <f t="shared" si="764"/>
        <v/>
      </c>
      <c r="AQ1115" t="str">
        <f t="shared" si="765"/>
        <v/>
      </c>
      <c r="AR1115" t="str">
        <f t="shared" si="766"/>
        <v/>
      </c>
      <c r="AS1115" t="str">
        <f t="shared" si="767"/>
        <v/>
      </c>
      <c r="AT1115" t="str">
        <f t="shared" si="768"/>
        <v/>
      </c>
      <c r="AU1115" t="str">
        <f t="shared" si="769"/>
        <v/>
      </c>
      <c r="AV1115" t="str">
        <f t="shared" si="770"/>
        <v/>
      </c>
      <c r="AW1115" t="str">
        <f t="shared" si="771"/>
        <v/>
      </c>
      <c r="AX1115" t="str">
        <f t="shared" si="772"/>
        <v/>
      </c>
      <c r="AY1115" t="str">
        <f t="shared" si="773"/>
        <v/>
      </c>
      <c r="AZ1115" t="str">
        <f>IF(OR($A1115="",$A1115&lt;&gt;Ficha!$C$4),"",COUNTIF($A$2:$A1115,Ficha!$C$4))</f>
        <v/>
      </c>
    </row>
    <row r="1116" spans="1:52">
      <c r="A1116" s="7" t="str">
        <f>IF(INDEX(Banco!$A:$A,ROW())="","",INDEX(Banco!$A:$A,ROW()))</f>
        <v/>
      </c>
      <c r="B1116" s="7" t="str">
        <f>IF(INDEX(Banco!$B:$B,ROW())="","",INDEX(Banco!$B:$B,ROW()))</f>
        <v/>
      </c>
      <c r="C1116" s="7" t="str">
        <f>IF(INDEX(Banco!$C:$C,ROW())="","",INDEX(Banco!$C:$C,ROW()))</f>
        <v/>
      </c>
      <c r="D1116" s="8" t="str">
        <f>IF(INDEX(Banco!$D:$D,ROW())="","",INDEX(Banco!$D:$D,ROW()))</f>
        <v/>
      </c>
      <c r="E1116" s="8" t="str">
        <f>IF(INDEX(Banco!$E:$E,ROW())="","",INDEX(Banco!$E:$E,ROW()))</f>
        <v/>
      </c>
      <c r="F1116" s="9" t="str">
        <f>IF(INDEX(Banco!$F:$F,ROW())="","",INDEX(Banco!$F:$F,ROW()))</f>
        <v/>
      </c>
      <c r="G1116" s="9" t="str">
        <f>IF(INDEX(Banco!$G:$G,ROW())="","",INDEX(Banco!$G:$G,ROW()))</f>
        <v/>
      </c>
      <c r="H1116" s="7" t="str">
        <f>IF(INDEX(Banco!$H:$H,ROW())="","",INDEX(Banco!$H:$H,ROW()))</f>
        <v/>
      </c>
      <c r="I1116" t="str">
        <f t="shared" si="731"/>
        <v/>
      </c>
      <c r="J1116" s="10" t="str">
        <f t="shared" si="732"/>
        <v/>
      </c>
      <c r="K1116" s="11" t="str">
        <f t="shared" si="733"/>
        <v>—</v>
      </c>
      <c r="L1116" t="str">
        <f t="shared" si="734"/>
        <v/>
      </c>
      <c r="M1116" s="11" t="str">
        <f t="shared" si="735"/>
        <v>—</v>
      </c>
      <c r="N1116" t="str">
        <f t="shared" si="736"/>
        <v/>
      </c>
      <c r="O1116" s="11" t="str">
        <f t="shared" si="737"/>
        <v>—</v>
      </c>
      <c r="P1116" t="str">
        <f t="shared" si="738"/>
        <v/>
      </c>
      <c r="Q1116" s="11" t="str">
        <f t="shared" si="739"/>
        <v>—</v>
      </c>
      <c r="R1116" t="str">
        <f t="shared" si="740"/>
        <v/>
      </c>
      <c r="S1116" t="str">
        <f t="shared" si="741"/>
        <v/>
      </c>
      <c r="T1116" t="str">
        <f t="shared" si="742"/>
        <v/>
      </c>
      <c r="U1116" t="str">
        <f t="shared" si="743"/>
        <v/>
      </c>
      <c r="V1116" t="str">
        <f t="shared" si="744"/>
        <v/>
      </c>
      <c r="W1116" t="str">
        <f t="shared" si="745"/>
        <v/>
      </c>
      <c r="X1116" t="str">
        <f t="shared" si="746"/>
        <v/>
      </c>
      <c r="Y1116" t="str">
        <f t="shared" si="747"/>
        <v/>
      </c>
      <c r="Z1116" t="str">
        <f t="shared" si="748"/>
        <v/>
      </c>
      <c r="AA1116" t="str">
        <f t="shared" si="749"/>
        <v/>
      </c>
      <c r="AB1116" t="str">
        <f t="shared" si="750"/>
        <v/>
      </c>
      <c r="AC1116" t="str">
        <f t="shared" si="751"/>
        <v/>
      </c>
      <c r="AD1116" t="str">
        <f t="shared" si="752"/>
        <v/>
      </c>
      <c r="AE1116" t="str">
        <f t="shared" si="753"/>
        <v/>
      </c>
      <c r="AF1116" t="str">
        <f t="shared" si="754"/>
        <v/>
      </c>
      <c r="AG1116" t="str">
        <f t="shared" si="755"/>
        <v/>
      </c>
      <c r="AH1116" t="str">
        <f t="shared" si="756"/>
        <v/>
      </c>
      <c r="AI1116" t="str">
        <f t="shared" si="757"/>
        <v/>
      </c>
      <c r="AJ1116" t="str">
        <f t="shared" si="758"/>
        <v/>
      </c>
      <c r="AK1116" t="str">
        <f t="shared" si="759"/>
        <v/>
      </c>
      <c r="AL1116" t="str">
        <f t="shared" si="760"/>
        <v/>
      </c>
      <c r="AM1116" t="str">
        <f t="shared" si="761"/>
        <v/>
      </c>
      <c r="AN1116" t="str">
        <f t="shared" si="762"/>
        <v/>
      </c>
      <c r="AO1116" t="str">
        <f t="shared" si="763"/>
        <v/>
      </c>
      <c r="AP1116" t="str">
        <f t="shared" si="764"/>
        <v/>
      </c>
      <c r="AQ1116" t="str">
        <f t="shared" si="765"/>
        <v/>
      </c>
      <c r="AR1116" t="str">
        <f t="shared" si="766"/>
        <v/>
      </c>
      <c r="AS1116" t="str">
        <f t="shared" si="767"/>
        <v/>
      </c>
      <c r="AT1116" t="str">
        <f t="shared" si="768"/>
        <v/>
      </c>
      <c r="AU1116" t="str">
        <f t="shared" si="769"/>
        <v/>
      </c>
      <c r="AV1116" t="str">
        <f t="shared" si="770"/>
        <v/>
      </c>
      <c r="AW1116" t="str">
        <f t="shared" si="771"/>
        <v/>
      </c>
      <c r="AX1116" t="str">
        <f t="shared" si="772"/>
        <v/>
      </c>
      <c r="AY1116" t="str">
        <f t="shared" si="773"/>
        <v/>
      </c>
      <c r="AZ1116" t="str">
        <f>IF(OR($A1116="",$A1116&lt;&gt;Ficha!$C$4),"",COUNTIF($A$2:$A1116,Ficha!$C$4))</f>
        <v/>
      </c>
    </row>
    <row r="1117" spans="1:52">
      <c r="A1117" s="7" t="str">
        <f>IF(INDEX(Banco!$A:$A,ROW())="","",INDEX(Banco!$A:$A,ROW()))</f>
        <v/>
      </c>
      <c r="B1117" s="7" t="str">
        <f>IF(INDEX(Banco!$B:$B,ROW())="","",INDEX(Banco!$B:$B,ROW()))</f>
        <v/>
      </c>
      <c r="C1117" s="7" t="str">
        <f>IF(INDEX(Banco!$C:$C,ROW())="","",INDEX(Banco!$C:$C,ROW()))</f>
        <v/>
      </c>
      <c r="D1117" s="8" t="str">
        <f>IF(INDEX(Banco!$D:$D,ROW())="","",INDEX(Banco!$D:$D,ROW()))</f>
        <v/>
      </c>
      <c r="E1117" s="8" t="str">
        <f>IF(INDEX(Banco!$E:$E,ROW())="","",INDEX(Banco!$E:$E,ROW()))</f>
        <v/>
      </c>
      <c r="F1117" s="9" t="str">
        <f>IF(INDEX(Banco!$F:$F,ROW())="","",INDEX(Banco!$F:$F,ROW()))</f>
        <v/>
      </c>
      <c r="G1117" s="9" t="str">
        <f>IF(INDEX(Banco!$G:$G,ROW())="","",INDEX(Banco!$G:$G,ROW()))</f>
        <v/>
      </c>
      <c r="H1117" s="7" t="str">
        <f>IF(INDEX(Banco!$H:$H,ROW())="","",INDEX(Banco!$H:$H,ROW()))</f>
        <v/>
      </c>
      <c r="I1117" t="str">
        <f t="shared" si="731"/>
        <v/>
      </c>
      <c r="J1117" s="10" t="str">
        <f t="shared" si="732"/>
        <v/>
      </c>
      <c r="K1117" s="11" t="str">
        <f t="shared" si="733"/>
        <v>—</v>
      </c>
      <c r="L1117" t="str">
        <f t="shared" si="734"/>
        <v/>
      </c>
      <c r="M1117" s="11" t="str">
        <f t="shared" si="735"/>
        <v>—</v>
      </c>
      <c r="N1117" t="str">
        <f t="shared" si="736"/>
        <v/>
      </c>
      <c r="O1117" s="11" t="str">
        <f t="shared" si="737"/>
        <v>—</v>
      </c>
      <c r="P1117" t="str">
        <f t="shared" si="738"/>
        <v/>
      </c>
      <c r="Q1117" s="11" t="str">
        <f t="shared" si="739"/>
        <v>—</v>
      </c>
      <c r="R1117" t="str">
        <f t="shared" si="740"/>
        <v/>
      </c>
      <c r="S1117" t="str">
        <f t="shared" si="741"/>
        <v/>
      </c>
      <c r="T1117" t="str">
        <f t="shared" si="742"/>
        <v/>
      </c>
      <c r="U1117" t="str">
        <f t="shared" si="743"/>
        <v/>
      </c>
      <c r="V1117" t="str">
        <f t="shared" si="744"/>
        <v/>
      </c>
      <c r="W1117" t="str">
        <f t="shared" si="745"/>
        <v/>
      </c>
      <c r="X1117" t="str">
        <f t="shared" si="746"/>
        <v/>
      </c>
      <c r="Y1117" t="str">
        <f t="shared" si="747"/>
        <v/>
      </c>
      <c r="Z1117" t="str">
        <f t="shared" si="748"/>
        <v/>
      </c>
      <c r="AA1117" t="str">
        <f t="shared" si="749"/>
        <v/>
      </c>
      <c r="AB1117" t="str">
        <f t="shared" si="750"/>
        <v/>
      </c>
      <c r="AC1117" t="str">
        <f t="shared" si="751"/>
        <v/>
      </c>
      <c r="AD1117" t="str">
        <f t="shared" si="752"/>
        <v/>
      </c>
      <c r="AE1117" t="str">
        <f t="shared" si="753"/>
        <v/>
      </c>
      <c r="AF1117" t="str">
        <f t="shared" si="754"/>
        <v/>
      </c>
      <c r="AG1117" t="str">
        <f t="shared" si="755"/>
        <v/>
      </c>
      <c r="AH1117" t="str">
        <f t="shared" si="756"/>
        <v/>
      </c>
      <c r="AI1117" t="str">
        <f t="shared" si="757"/>
        <v/>
      </c>
      <c r="AJ1117" t="str">
        <f t="shared" si="758"/>
        <v/>
      </c>
      <c r="AK1117" t="str">
        <f t="shared" si="759"/>
        <v/>
      </c>
      <c r="AL1117" t="str">
        <f t="shared" si="760"/>
        <v/>
      </c>
      <c r="AM1117" t="str">
        <f t="shared" si="761"/>
        <v/>
      </c>
      <c r="AN1117" t="str">
        <f t="shared" si="762"/>
        <v/>
      </c>
      <c r="AO1117" t="str">
        <f t="shared" si="763"/>
        <v/>
      </c>
      <c r="AP1117" t="str">
        <f t="shared" si="764"/>
        <v/>
      </c>
      <c r="AQ1117" t="str">
        <f t="shared" si="765"/>
        <v/>
      </c>
      <c r="AR1117" t="str">
        <f t="shared" si="766"/>
        <v/>
      </c>
      <c r="AS1117" t="str">
        <f t="shared" si="767"/>
        <v/>
      </c>
      <c r="AT1117" t="str">
        <f t="shared" si="768"/>
        <v/>
      </c>
      <c r="AU1117" t="str">
        <f t="shared" si="769"/>
        <v/>
      </c>
      <c r="AV1117" t="str">
        <f t="shared" si="770"/>
        <v/>
      </c>
      <c r="AW1117" t="str">
        <f t="shared" si="771"/>
        <v/>
      </c>
      <c r="AX1117" t="str">
        <f t="shared" si="772"/>
        <v/>
      </c>
      <c r="AY1117" t="str">
        <f t="shared" si="773"/>
        <v/>
      </c>
      <c r="AZ1117" t="str">
        <f>IF(OR($A1117="",$A1117&lt;&gt;Ficha!$C$4),"",COUNTIF($A$2:$A1117,Ficha!$C$4))</f>
        <v/>
      </c>
    </row>
    <row r="1118" spans="1:52">
      <c r="A1118" s="7" t="str">
        <f>IF(INDEX(Banco!$A:$A,ROW())="","",INDEX(Banco!$A:$A,ROW()))</f>
        <v/>
      </c>
      <c r="B1118" s="7" t="str">
        <f>IF(INDEX(Banco!$B:$B,ROW())="","",INDEX(Banco!$B:$B,ROW()))</f>
        <v/>
      </c>
      <c r="C1118" s="7" t="str">
        <f>IF(INDEX(Banco!$C:$C,ROW())="","",INDEX(Banco!$C:$C,ROW()))</f>
        <v/>
      </c>
      <c r="D1118" s="8" t="str">
        <f>IF(INDEX(Banco!$D:$D,ROW())="","",INDEX(Banco!$D:$D,ROW()))</f>
        <v/>
      </c>
      <c r="E1118" s="8" t="str">
        <f>IF(INDEX(Banco!$E:$E,ROW())="","",INDEX(Banco!$E:$E,ROW()))</f>
        <v/>
      </c>
      <c r="F1118" s="9" t="str">
        <f>IF(INDEX(Banco!$F:$F,ROW())="","",INDEX(Banco!$F:$F,ROW()))</f>
        <v/>
      </c>
      <c r="G1118" s="9" t="str">
        <f>IF(INDEX(Banco!$G:$G,ROW())="","",INDEX(Banco!$G:$G,ROW()))</f>
        <v/>
      </c>
      <c r="H1118" s="7" t="str">
        <f>IF(INDEX(Banco!$H:$H,ROW())="","",INDEX(Banco!$H:$H,ROW()))</f>
        <v/>
      </c>
      <c r="I1118" t="str">
        <f t="shared" si="731"/>
        <v/>
      </c>
      <c r="J1118" s="10" t="str">
        <f t="shared" si="732"/>
        <v/>
      </c>
      <c r="K1118" s="11" t="str">
        <f t="shared" si="733"/>
        <v>—</v>
      </c>
      <c r="L1118" t="str">
        <f t="shared" si="734"/>
        <v/>
      </c>
      <c r="M1118" s="11" t="str">
        <f t="shared" si="735"/>
        <v>—</v>
      </c>
      <c r="N1118" t="str">
        <f t="shared" si="736"/>
        <v/>
      </c>
      <c r="O1118" s="11" t="str">
        <f t="shared" si="737"/>
        <v>—</v>
      </c>
      <c r="P1118" t="str">
        <f t="shared" si="738"/>
        <v/>
      </c>
      <c r="Q1118" s="11" t="str">
        <f t="shared" si="739"/>
        <v>—</v>
      </c>
      <c r="R1118" t="str">
        <f t="shared" si="740"/>
        <v/>
      </c>
      <c r="S1118" t="str">
        <f t="shared" si="741"/>
        <v/>
      </c>
      <c r="T1118" t="str">
        <f t="shared" si="742"/>
        <v/>
      </c>
      <c r="U1118" t="str">
        <f t="shared" si="743"/>
        <v/>
      </c>
      <c r="V1118" t="str">
        <f t="shared" si="744"/>
        <v/>
      </c>
      <c r="W1118" t="str">
        <f t="shared" si="745"/>
        <v/>
      </c>
      <c r="X1118" t="str">
        <f t="shared" si="746"/>
        <v/>
      </c>
      <c r="Y1118" t="str">
        <f t="shared" si="747"/>
        <v/>
      </c>
      <c r="Z1118" t="str">
        <f t="shared" si="748"/>
        <v/>
      </c>
      <c r="AA1118" t="str">
        <f t="shared" si="749"/>
        <v/>
      </c>
      <c r="AB1118" t="str">
        <f t="shared" si="750"/>
        <v/>
      </c>
      <c r="AC1118" t="str">
        <f t="shared" si="751"/>
        <v/>
      </c>
      <c r="AD1118" t="str">
        <f t="shared" si="752"/>
        <v/>
      </c>
      <c r="AE1118" t="str">
        <f t="shared" si="753"/>
        <v/>
      </c>
      <c r="AF1118" t="str">
        <f t="shared" si="754"/>
        <v/>
      </c>
      <c r="AG1118" t="str">
        <f t="shared" si="755"/>
        <v/>
      </c>
      <c r="AH1118" t="str">
        <f t="shared" si="756"/>
        <v/>
      </c>
      <c r="AI1118" t="str">
        <f t="shared" si="757"/>
        <v/>
      </c>
      <c r="AJ1118" t="str">
        <f t="shared" si="758"/>
        <v/>
      </c>
      <c r="AK1118" t="str">
        <f t="shared" si="759"/>
        <v/>
      </c>
      <c r="AL1118" t="str">
        <f t="shared" si="760"/>
        <v/>
      </c>
      <c r="AM1118" t="str">
        <f t="shared" si="761"/>
        <v/>
      </c>
      <c r="AN1118" t="str">
        <f t="shared" si="762"/>
        <v/>
      </c>
      <c r="AO1118" t="str">
        <f t="shared" si="763"/>
        <v/>
      </c>
      <c r="AP1118" t="str">
        <f t="shared" si="764"/>
        <v/>
      </c>
      <c r="AQ1118" t="str">
        <f t="shared" si="765"/>
        <v/>
      </c>
      <c r="AR1118" t="str">
        <f t="shared" si="766"/>
        <v/>
      </c>
      <c r="AS1118" t="str">
        <f t="shared" si="767"/>
        <v/>
      </c>
      <c r="AT1118" t="str">
        <f t="shared" si="768"/>
        <v/>
      </c>
      <c r="AU1118" t="str">
        <f t="shared" si="769"/>
        <v/>
      </c>
      <c r="AV1118" t="str">
        <f t="shared" si="770"/>
        <v/>
      </c>
      <c r="AW1118" t="str">
        <f t="shared" si="771"/>
        <v/>
      </c>
      <c r="AX1118" t="str">
        <f t="shared" si="772"/>
        <v/>
      </c>
      <c r="AY1118" t="str">
        <f t="shared" si="773"/>
        <v/>
      </c>
      <c r="AZ1118" t="str">
        <f>IF(OR($A1118="",$A1118&lt;&gt;Ficha!$C$4),"",COUNTIF($A$2:$A1118,Ficha!$C$4))</f>
        <v/>
      </c>
    </row>
    <row r="1119" spans="1:52">
      <c r="A1119" s="7" t="str">
        <f>IF(INDEX(Banco!$A:$A,ROW())="","",INDEX(Banco!$A:$A,ROW()))</f>
        <v/>
      </c>
      <c r="B1119" s="7" t="str">
        <f>IF(INDEX(Banco!$B:$B,ROW())="","",INDEX(Banco!$B:$B,ROW()))</f>
        <v/>
      </c>
      <c r="C1119" s="7" t="str">
        <f>IF(INDEX(Banco!$C:$C,ROW())="","",INDEX(Banco!$C:$C,ROW()))</f>
        <v/>
      </c>
      <c r="D1119" s="8" t="str">
        <f>IF(INDEX(Banco!$D:$D,ROW())="","",INDEX(Banco!$D:$D,ROW()))</f>
        <v/>
      </c>
      <c r="E1119" s="8" t="str">
        <f>IF(INDEX(Banco!$E:$E,ROW())="","",INDEX(Banco!$E:$E,ROW()))</f>
        <v/>
      </c>
      <c r="F1119" s="9" t="str">
        <f>IF(INDEX(Banco!$F:$F,ROW())="","",INDEX(Banco!$F:$F,ROW()))</f>
        <v/>
      </c>
      <c r="G1119" s="9" t="str">
        <f>IF(INDEX(Banco!$G:$G,ROW())="","",INDEX(Banco!$G:$G,ROW()))</f>
        <v/>
      </c>
      <c r="H1119" s="7" t="str">
        <f>IF(INDEX(Banco!$H:$H,ROW())="","",INDEX(Banco!$H:$H,ROW()))</f>
        <v/>
      </c>
      <c r="I1119" t="str">
        <f t="shared" si="731"/>
        <v/>
      </c>
      <c r="J1119" s="10" t="str">
        <f t="shared" si="732"/>
        <v/>
      </c>
      <c r="K1119" s="11" t="str">
        <f t="shared" si="733"/>
        <v>—</v>
      </c>
      <c r="L1119" t="str">
        <f t="shared" si="734"/>
        <v/>
      </c>
      <c r="M1119" s="11" t="str">
        <f t="shared" si="735"/>
        <v>—</v>
      </c>
      <c r="N1119" t="str">
        <f t="shared" si="736"/>
        <v/>
      </c>
      <c r="O1119" s="11" t="str">
        <f t="shared" si="737"/>
        <v>—</v>
      </c>
      <c r="P1119" t="str">
        <f t="shared" si="738"/>
        <v/>
      </c>
      <c r="Q1119" s="11" t="str">
        <f t="shared" si="739"/>
        <v>—</v>
      </c>
      <c r="R1119" t="str">
        <f t="shared" si="740"/>
        <v/>
      </c>
      <c r="S1119" t="str">
        <f t="shared" si="741"/>
        <v/>
      </c>
      <c r="T1119" t="str">
        <f t="shared" si="742"/>
        <v/>
      </c>
      <c r="U1119" t="str">
        <f t="shared" si="743"/>
        <v/>
      </c>
      <c r="V1119" t="str">
        <f t="shared" si="744"/>
        <v/>
      </c>
      <c r="W1119" t="str">
        <f t="shared" si="745"/>
        <v/>
      </c>
      <c r="X1119" t="str">
        <f t="shared" si="746"/>
        <v/>
      </c>
      <c r="Y1119" t="str">
        <f t="shared" si="747"/>
        <v/>
      </c>
      <c r="Z1119" t="str">
        <f t="shared" si="748"/>
        <v/>
      </c>
      <c r="AA1119" t="str">
        <f t="shared" si="749"/>
        <v/>
      </c>
      <c r="AB1119" t="str">
        <f t="shared" si="750"/>
        <v/>
      </c>
      <c r="AC1119" t="str">
        <f t="shared" si="751"/>
        <v/>
      </c>
      <c r="AD1119" t="str">
        <f t="shared" si="752"/>
        <v/>
      </c>
      <c r="AE1119" t="str">
        <f t="shared" si="753"/>
        <v/>
      </c>
      <c r="AF1119" t="str">
        <f t="shared" si="754"/>
        <v/>
      </c>
      <c r="AG1119" t="str">
        <f t="shared" si="755"/>
        <v/>
      </c>
      <c r="AH1119" t="str">
        <f t="shared" si="756"/>
        <v/>
      </c>
      <c r="AI1119" t="str">
        <f t="shared" si="757"/>
        <v/>
      </c>
      <c r="AJ1119" t="str">
        <f t="shared" si="758"/>
        <v/>
      </c>
      <c r="AK1119" t="str">
        <f t="shared" si="759"/>
        <v/>
      </c>
      <c r="AL1119" t="str">
        <f t="shared" si="760"/>
        <v/>
      </c>
      <c r="AM1119" t="str">
        <f t="shared" si="761"/>
        <v/>
      </c>
      <c r="AN1119" t="str">
        <f t="shared" si="762"/>
        <v/>
      </c>
      <c r="AO1119" t="str">
        <f t="shared" si="763"/>
        <v/>
      </c>
      <c r="AP1119" t="str">
        <f t="shared" si="764"/>
        <v/>
      </c>
      <c r="AQ1119" t="str">
        <f t="shared" si="765"/>
        <v/>
      </c>
      <c r="AR1119" t="str">
        <f t="shared" si="766"/>
        <v/>
      </c>
      <c r="AS1119" t="str">
        <f t="shared" si="767"/>
        <v/>
      </c>
      <c r="AT1119" t="str">
        <f t="shared" si="768"/>
        <v/>
      </c>
      <c r="AU1119" t="str">
        <f t="shared" si="769"/>
        <v/>
      </c>
      <c r="AV1119" t="str">
        <f t="shared" si="770"/>
        <v/>
      </c>
      <c r="AW1119" t="str">
        <f t="shared" si="771"/>
        <v/>
      </c>
      <c r="AX1119" t="str">
        <f t="shared" si="772"/>
        <v/>
      </c>
      <c r="AY1119" t="str">
        <f t="shared" si="773"/>
        <v/>
      </c>
      <c r="AZ1119" t="str">
        <f>IF(OR($A1119="",$A1119&lt;&gt;Ficha!$C$4),"",COUNTIF($A$2:$A1119,Ficha!$C$4))</f>
        <v/>
      </c>
    </row>
    <row r="1120" spans="1:52">
      <c r="A1120" s="7" t="str">
        <f>IF(INDEX(Banco!$A:$A,ROW())="","",INDEX(Banco!$A:$A,ROW()))</f>
        <v/>
      </c>
      <c r="B1120" s="7" t="str">
        <f>IF(INDEX(Banco!$B:$B,ROW())="","",INDEX(Banco!$B:$B,ROW()))</f>
        <v/>
      </c>
      <c r="C1120" s="7" t="str">
        <f>IF(INDEX(Banco!$C:$C,ROW())="","",INDEX(Banco!$C:$C,ROW()))</f>
        <v/>
      </c>
      <c r="D1120" s="8" t="str">
        <f>IF(INDEX(Banco!$D:$D,ROW())="","",INDEX(Banco!$D:$D,ROW()))</f>
        <v/>
      </c>
      <c r="E1120" s="8" t="str">
        <f>IF(INDEX(Banco!$E:$E,ROW())="","",INDEX(Banco!$E:$E,ROW()))</f>
        <v/>
      </c>
      <c r="F1120" s="9" t="str">
        <f>IF(INDEX(Banco!$F:$F,ROW())="","",INDEX(Banco!$F:$F,ROW()))</f>
        <v/>
      </c>
      <c r="G1120" s="9" t="str">
        <f>IF(INDEX(Banco!$G:$G,ROW())="","",INDEX(Banco!$G:$G,ROW()))</f>
        <v/>
      </c>
      <c r="H1120" s="7" t="str">
        <f>IF(INDEX(Banco!$H:$H,ROW())="","",INDEX(Banco!$H:$H,ROW()))</f>
        <v/>
      </c>
      <c r="I1120" t="str">
        <f t="shared" si="731"/>
        <v/>
      </c>
      <c r="J1120" s="10" t="str">
        <f t="shared" si="732"/>
        <v/>
      </c>
      <c r="K1120" s="11" t="str">
        <f t="shared" si="733"/>
        <v>—</v>
      </c>
      <c r="L1120" t="str">
        <f t="shared" si="734"/>
        <v/>
      </c>
      <c r="M1120" s="11" t="str">
        <f t="shared" si="735"/>
        <v>—</v>
      </c>
      <c r="N1120" t="str">
        <f t="shared" si="736"/>
        <v/>
      </c>
      <c r="O1120" s="11" t="str">
        <f t="shared" si="737"/>
        <v>—</v>
      </c>
      <c r="P1120" t="str">
        <f t="shared" si="738"/>
        <v/>
      </c>
      <c r="Q1120" s="11" t="str">
        <f t="shared" si="739"/>
        <v>—</v>
      </c>
      <c r="R1120" t="str">
        <f t="shared" si="740"/>
        <v/>
      </c>
      <c r="S1120" t="str">
        <f t="shared" si="741"/>
        <v/>
      </c>
      <c r="T1120" t="str">
        <f t="shared" si="742"/>
        <v/>
      </c>
      <c r="U1120" t="str">
        <f t="shared" si="743"/>
        <v/>
      </c>
      <c r="V1120" t="str">
        <f t="shared" si="744"/>
        <v/>
      </c>
      <c r="W1120" t="str">
        <f t="shared" si="745"/>
        <v/>
      </c>
      <c r="X1120" t="str">
        <f t="shared" si="746"/>
        <v/>
      </c>
      <c r="Y1120" t="str">
        <f t="shared" si="747"/>
        <v/>
      </c>
      <c r="Z1120" t="str">
        <f t="shared" si="748"/>
        <v/>
      </c>
      <c r="AA1120" t="str">
        <f t="shared" si="749"/>
        <v/>
      </c>
      <c r="AB1120" t="str">
        <f t="shared" si="750"/>
        <v/>
      </c>
      <c r="AC1120" t="str">
        <f t="shared" si="751"/>
        <v/>
      </c>
      <c r="AD1120" t="str">
        <f t="shared" si="752"/>
        <v/>
      </c>
      <c r="AE1120" t="str">
        <f t="shared" si="753"/>
        <v/>
      </c>
      <c r="AF1120" t="str">
        <f t="shared" si="754"/>
        <v/>
      </c>
      <c r="AG1120" t="str">
        <f t="shared" si="755"/>
        <v/>
      </c>
      <c r="AH1120" t="str">
        <f t="shared" si="756"/>
        <v/>
      </c>
      <c r="AI1120" t="str">
        <f t="shared" si="757"/>
        <v/>
      </c>
      <c r="AJ1120" t="str">
        <f t="shared" si="758"/>
        <v/>
      </c>
      <c r="AK1120" t="str">
        <f t="shared" si="759"/>
        <v/>
      </c>
      <c r="AL1120" t="str">
        <f t="shared" si="760"/>
        <v/>
      </c>
      <c r="AM1120" t="str">
        <f t="shared" si="761"/>
        <v/>
      </c>
      <c r="AN1120" t="str">
        <f t="shared" si="762"/>
        <v/>
      </c>
      <c r="AO1120" t="str">
        <f t="shared" si="763"/>
        <v/>
      </c>
      <c r="AP1120" t="str">
        <f t="shared" si="764"/>
        <v/>
      </c>
      <c r="AQ1120" t="str">
        <f t="shared" si="765"/>
        <v/>
      </c>
      <c r="AR1120" t="str">
        <f t="shared" si="766"/>
        <v/>
      </c>
      <c r="AS1120" t="str">
        <f t="shared" si="767"/>
        <v/>
      </c>
      <c r="AT1120" t="str">
        <f t="shared" si="768"/>
        <v/>
      </c>
      <c r="AU1120" t="str">
        <f t="shared" si="769"/>
        <v/>
      </c>
      <c r="AV1120" t="str">
        <f t="shared" si="770"/>
        <v/>
      </c>
      <c r="AW1120" t="str">
        <f t="shared" si="771"/>
        <v/>
      </c>
      <c r="AX1120" t="str">
        <f t="shared" si="772"/>
        <v/>
      </c>
      <c r="AY1120" t="str">
        <f t="shared" si="773"/>
        <v/>
      </c>
      <c r="AZ1120" t="str">
        <f>IF(OR($A1120="",$A1120&lt;&gt;Ficha!$C$4),"",COUNTIF($A$2:$A1120,Ficha!$C$4))</f>
        <v/>
      </c>
    </row>
    <row r="1121" spans="1:52">
      <c r="A1121" s="7" t="str">
        <f>IF(INDEX(Banco!$A:$A,ROW())="","",INDEX(Banco!$A:$A,ROW()))</f>
        <v/>
      </c>
      <c r="B1121" s="7" t="str">
        <f>IF(INDEX(Banco!$B:$B,ROW())="","",INDEX(Banco!$B:$B,ROW()))</f>
        <v/>
      </c>
      <c r="C1121" s="7" t="str">
        <f>IF(INDEX(Banco!$C:$C,ROW())="","",INDEX(Banco!$C:$C,ROW()))</f>
        <v/>
      </c>
      <c r="D1121" s="8" t="str">
        <f>IF(INDEX(Banco!$D:$D,ROW())="","",INDEX(Banco!$D:$D,ROW()))</f>
        <v/>
      </c>
      <c r="E1121" s="8" t="str">
        <f>IF(INDEX(Banco!$E:$E,ROW())="","",INDEX(Banco!$E:$E,ROW()))</f>
        <v/>
      </c>
      <c r="F1121" s="9" t="str">
        <f>IF(INDEX(Banco!$F:$F,ROW())="","",INDEX(Banco!$F:$F,ROW()))</f>
        <v/>
      </c>
      <c r="G1121" s="9" t="str">
        <f>IF(INDEX(Banco!$G:$G,ROW())="","",INDEX(Banco!$G:$G,ROW()))</f>
        <v/>
      </c>
      <c r="H1121" s="7" t="str">
        <f>IF(INDEX(Banco!$H:$H,ROW())="","",INDEX(Banco!$H:$H,ROW()))</f>
        <v/>
      </c>
      <c r="I1121" t="str">
        <f t="shared" si="731"/>
        <v/>
      </c>
      <c r="J1121" s="10" t="str">
        <f t="shared" si="732"/>
        <v/>
      </c>
      <c r="K1121" s="11" t="str">
        <f t="shared" si="733"/>
        <v>—</v>
      </c>
      <c r="L1121" t="str">
        <f t="shared" si="734"/>
        <v/>
      </c>
      <c r="M1121" s="11" t="str">
        <f t="shared" si="735"/>
        <v>—</v>
      </c>
      <c r="N1121" t="str">
        <f t="shared" si="736"/>
        <v/>
      </c>
      <c r="O1121" s="11" t="str">
        <f t="shared" si="737"/>
        <v>—</v>
      </c>
      <c r="P1121" t="str">
        <f t="shared" si="738"/>
        <v/>
      </c>
      <c r="Q1121" s="11" t="str">
        <f t="shared" si="739"/>
        <v>—</v>
      </c>
      <c r="R1121" t="str">
        <f t="shared" si="740"/>
        <v/>
      </c>
      <c r="S1121" t="str">
        <f t="shared" si="741"/>
        <v/>
      </c>
      <c r="T1121" t="str">
        <f t="shared" si="742"/>
        <v/>
      </c>
      <c r="U1121" t="str">
        <f t="shared" si="743"/>
        <v/>
      </c>
      <c r="V1121" t="str">
        <f t="shared" si="744"/>
        <v/>
      </c>
      <c r="W1121" t="str">
        <f t="shared" si="745"/>
        <v/>
      </c>
      <c r="X1121" t="str">
        <f t="shared" si="746"/>
        <v/>
      </c>
      <c r="Y1121" t="str">
        <f t="shared" si="747"/>
        <v/>
      </c>
      <c r="Z1121" t="str">
        <f t="shared" si="748"/>
        <v/>
      </c>
      <c r="AA1121" t="str">
        <f t="shared" si="749"/>
        <v/>
      </c>
      <c r="AB1121" t="str">
        <f t="shared" si="750"/>
        <v/>
      </c>
      <c r="AC1121" t="str">
        <f t="shared" si="751"/>
        <v/>
      </c>
      <c r="AD1121" t="str">
        <f t="shared" si="752"/>
        <v/>
      </c>
      <c r="AE1121" t="str">
        <f t="shared" si="753"/>
        <v/>
      </c>
      <c r="AF1121" t="str">
        <f t="shared" si="754"/>
        <v/>
      </c>
      <c r="AG1121" t="str">
        <f t="shared" si="755"/>
        <v/>
      </c>
      <c r="AH1121" t="str">
        <f t="shared" si="756"/>
        <v/>
      </c>
      <c r="AI1121" t="str">
        <f t="shared" si="757"/>
        <v/>
      </c>
      <c r="AJ1121" t="str">
        <f t="shared" si="758"/>
        <v/>
      </c>
      <c r="AK1121" t="str">
        <f t="shared" si="759"/>
        <v/>
      </c>
      <c r="AL1121" t="str">
        <f t="shared" si="760"/>
        <v/>
      </c>
      <c r="AM1121" t="str">
        <f t="shared" si="761"/>
        <v/>
      </c>
      <c r="AN1121" t="str">
        <f t="shared" si="762"/>
        <v/>
      </c>
      <c r="AO1121" t="str">
        <f t="shared" si="763"/>
        <v/>
      </c>
      <c r="AP1121" t="str">
        <f t="shared" si="764"/>
        <v/>
      </c>
      <c r="AQ1121" t="str">
        <f t="shared" si="765"/>
        <v/>
      </c>
      <c r="AR1121" t="str">
        <f t="shared" si="766"/>
        <v/>
      </c>
      <c r="AS1121" t="str">
        <f t="shared" si="767"/>
        <v/>
      </c>
      <c r="AT1121" t="str">
        <f t="shared" si="768"/>
        <v/>
      </c>
      <c r="AU1121" t="str">
        <f t="shared" si="769"/>
        <v/>
      </c>
      <c r="AV1121" t="str">
        <f t="shared" si="770"/>
        <v/>
      </c>
      <c r="AW1121" t="str">
        <f t="shared" si="771"/>
        <v/>
      </c>
      <c r="AX1121" t="str">
        <f t="shared" si="772"/>
        <v/>
      </c>
      <c r="AY1121" t="str">
        <f t="shared" si="773"/>
        <v/>
      </c>
      <c r="AZ1121" t="str">
        <f>IF(OR($A1121="",$A1121&lt;&gt;Ficha!$C$4),"",COUNTIF($A$2:$A1121,Ficha!$C$4))</f>
        <v/>
      </c>
    </row>
    <row r="1122" spans="1:52">
      <c r="A1122" s="7" t="str">
        <f>IF(INDEX(Banco!$A:$A,ROW())="","",INDEX(Banco!$A:$A,ROW()))</f>
        <v/>
      </c>
      <c r="B1122" s="7" t="str">
        <f>IF(INDEX(Banco!$B:$B,ROW())="","",INDEX(Banco!$B:$B,ROW()))</f>
        <v/>
      </c>
      <c r="C1122" s="7" t="str">
        <f>IF(INDEX(Banco!$C:$C,ROW())="","",INDEX(Banco!$C:$C,ROW()))</f>
        <v/>
      </c>
      <c r="D1122" s="8" t="str">
        <f>IF(INDEX(Banco!$D:$D,ROW())="","",INDEX(Banco!$D:$D,ROW()))</f>
        <v/>
      </c>
      <c r="E1122" s="8" t="str">
        <f>IF(INDEX(Banco!$E:$E,ROW())="","",INDEX(Banco!$E:$E,ROW()))</f>
        <v/>
      </c>
      <c r="F1122" s="9" t="str">
        <f>IF(INDEX(Banco!$F:$F,ROW())="","",INDEX(Banco!$F:$F,ROW()))</f>
        <v/>
      </c>
      <c r="G1122" s="9" t="str">
        <f>IF(INDEX(Banco!$G:$G,ROW())="","",INDEX(Banco!$G:$G,ROW()))</f>
        <v/>
      </c>
      <c r="H1122" s="7" t="str">
        <f>IF(INDEX(Banco!$H:$H,ROW())="","",INDEX(Banco!$H:$H,ROW()))</f>
        <v/>
      </c>
      <c r="I1122" t="str">
        <f t="shared" si="731"/>
        <v/>
      </c>
      <c r="J1122" s="10" t="str">
        <f t="shared" si="732"/>
        <v/>
      </c>
      <c r="K1122" s="11" t="str">
        <f t="shared" si="733"/>
        <v>—</v>
      </c>
      <c r="L1122" t="str">
        <f t="shared" si="734"/>
        <v/>
      </c>
      <c r="M1122" s="11" t="str">
        <f t="shared" si="735"/>
        <v>—</v>
      </c>
      <c r="N1122" t="str">
        <f t="shared" si="736"/>
        <v/>
      </c>
      <c r="O1122" s="11" t="str">
        <f t="shared" si="737"/>
        <v>—</v>
      </c>
      <c r="P1122" t="str">
        <f t="shared" si="738"/>
        <v/>
      </c>
      <c r="Q1122" s="11" t="str">
        <f t="shared" si="739"/>
        <v>—</v>
      </c>
      <c r="R1122" t="str">
        <f t="shared" si="740"/>
        <v/>
      </c>
      <c r="S1122" t="str">
        <f t="shared" si="741"/>
        <v/>
      </c>
      <c r="T1122" t="str">
        <f t="shared" si="742"/>
        <v/>
      </c>
      <c r="U1122" t="str">
        <f t="shared" si="743"/>
        <v/>
      </c>
      <c r="V1122" t="str">
        <f t="shared" si="744"/>
        <v/>
      </c>
      <c r="W1122" t="str">
        <f t="shared" si="745"/>
        <v/>
      </c>
      <c r="X1122" t="str">
        <f t="shared" si="746"/>
        <v/>
      </c>
      <c r="Y1122" t="str">
        <f t="shared" si="747"/>
        <v/>
      </c>
      <c r="Z1122" t="str">
        <f t="shared" si="748"/>
        <v/>
      </c>
      <c r="AA1122" t="str">
        <f t="shared" si="749"/>
        <v/>
      </c>
      <c r="AB1122" t="str">
        <f t="shared" si="750"/>
        <v/>
      </c>
      <c r="AC1122" t="str">
        <f t="shared" si="751"/>
        <v/>
      </c>
      <c r="AD1122" t="str">
        <f t="shared" si="752"/>
        <v/>
      </c>
      <c r="AE1122" t="str">
        <f t="shared" si="753"/>
        <v/>
      </c>
      <c r="AF1122" t="str">
        <f t="shared" si="754"/>
        <v/>
      </c>
      <c r="AG1122" t="str">
        <f t="shared" si="755"/>
        <v/>
      </c>
      <c r="AH1122" t="str">
        <f t="shared" si="756"/>
        <v/>
      </c>
      <c r="AI1122" t="str">
        <f t="shared" si="757"/>
        <v/>
      </c>
      <c r="AJ1122" t="str">
        <f t="shared" si="758"/>
        <v/>
      </c>
      <c r="AK1122" t="str">
        <f t="shared" si="759"/>
        <v/>
      </c>
      <c r="AL1122" t="str">
        <f t="shared" si="760"/>
        <v/>
      </c>
      <c r="AM1122" t="str">
        <f t="shared" si="761"/>
        <v/>
      </c>
      <c r="AN1122" t="str">
        <f t="shared" si="762"/>
        <v/>
      </c>
      <c r="AO1122" t="str">
        <f t="shared" si="763"/>
        <v/>
      </c>
      <c r="AP1122" t="str">
        <f t="shared" si="764"/>
        <v/>
      </c>
      <c r="AQ1122" t="str">
        <f t="shared" si="765"/>
        <v/>
      </c>
      <c r="AR1122" t="str">
        <f t="shared" si="766"/>
        <v/>
      </c>
      <c r="AS1122" t="str">
        <f t="shared" si="767"/>
        <v/>
      </c>
      <c r="AT1122" t="str">
        <f t="shared" si="768"/>
        <v/>
      </c>
      <c r="AU1122" t="str">
        <f t="shared" si="769"/>
        <v/>
      </c>
      <c r="AV1122" t="str">
        <f t="shared" si="770"/>
        <v/>
      </c>
      <c r="AW1122" t="str">
        <f t="shared" si="771"/>
        <v/>
      </c>
      <c r="AX1122" t="str">
        <f t="shared" si="772"/>
        <v/>
      </c>
      <c r="AY1122" t="str">
        <f t="shared" si="773"/>
        <v/>
      </c>
      <c r="AZ1122" t="str">
        <f>IF(OR($A1122="",$A1122&lt;&gt;Ficha!$C$4),"",COUNTIF($A$2:$A1122,Ficha!$C$4))</f>
        <v/>
      </c>
    </row>
    <row r="1123" spans="1:52">
      <c r="A1123" s="7" t="str">
        <f>IF(INDEX(Banco!$A:$A,ROW())="","",INDEX(Banco!$A:$A,ROW()))</f>
        <v/>
      </c>
      <c r="B1123" s="7" t="str">
        <f>IF(INDEX(Banco!$B:$B,ROW())="","",INDEX(Banco!$B:$B,ROW()))</f>
        <v/>
      </c>
      <c r="C1123" s="7" t="str">
        <f>IF(INDEX(Banco!$C:$C,ROW())="","",INDEX(Banco!$C:$C,ROW()))</f>
        <v/>
      </c>
      <c r="D1123" s="8" t="str">
        <f>IF(INDEX(Banco!$D:$D,ROW())="","",INDEX(Banco!$D:$D,ROW()))</f>
        <v/>
      </c>
      <c r="E1123" s="8" t="str">
        <f>IF(INDEX(Banco!$E:$E,ROW())="","",INDEX(Banco!$E:$E,ROW()))</f>
        <v/>
      </c>
      <c r="F1123" s="9" t="str">
        <f>IF(INDEX(Banco!$F:$F,ROW())="","",INDEX(Banco!$F:$F,ROW()))</f>
        <v/>
      </c>
      <c r="G1123" s="9" t="str">
        <f>IF(INDEX(Banco!$G:$G,ROW())="","",INDEX(Banco!$G:$G,ROW()))</f>
        <v/>
      </c>
      <c r="H1123" s="7" t="str">
        <f>IF(INDEX(Banco!$H:$H,ROW())="","",INDEX(Banco!$H:$H,ROW()))</f>
        <v/>
      </c>
      <c r="I1123" t="str">
        <f t="shared" si="731"/>
        <v/>
      </c>
      <c r="J1123" s="10" t="str">
        <f t="shared" si="732"/>
        <v/>
      </c>
      <c r="K1123" s="11" t="str">
        <f t="shared" si="733"/>
        <v>—</v>
      </c>
      <c r="L1123" t="str">
        <f t="shared" si="734"/>
        <v/>
      </c>
      <c r="M1123" s="11" t="str">
        <f t="shared" si="735"/>
        <v>—</v>
      </c>
      <c r="N1123" t="str">
        <f t="shared" si="736"/>
        <v/>
      </c>
      <c r="O1123" s="11" t="str">
        <f t="shared" si="737"/>
        <v>—</v>
      </c>
      <c r="P1123" t="str">
        <f t="shared" si="738"/>
        <v/>
      </c>
      <c r="Q1123" s="11" t="str">
        <f t="shared" si="739"/>
        <v>—</v>
      </c>
      <c r="R1123" t="str">
        <f t="shared" si="740"/>
        <v/>
      </c>
      <c r="S1123" t="str">
        <f t="shared" si="741"/>
        <v/>
      </c>
      <c r="T1123" t="str">
        <f t="shared" si="742"/>
        <v/>
      </c>
      <c r="U1123" t="str">
        <f t="shared" si="743"/>
        <v/>
      </c>
      <c r="V1123" t="str">
        <f t="shared" si="744"/>
        <v/>
      </c>
      <c r="W1123" t="str">
        <f t="shared" si="745"/>
        <v/>
      </c>
      <c r="X1123" t="str">
        <f t="shared" si="746"/>
        <v/>
      </c>
      <c r="Y1123" t="str">
        <f t="shared" si="747"/>
        <v/>
      </c>
      <c r="Z1123" t="str">
        <f t="shared" si="748"/>
        <v/>
      </c>
      <c r="AA1123" t="str">
        <f t="shared" si="749"/>
        <v/>
      </c>
      <c r="AB1123" t="str">
        <f t="shared" si="750"/>
        <v/>
      </c>
      <c r="AC1123" t="str">
        <f t="shared" si="751"/>
        <v/>
      </c>
      <c r="AD1123" t="str">
        <f t="shared" si="752"/>
        <v/>
      </c>
      <c r="AE1123" t="str">
        <f t="shared" si="753"/>
        <v/>
      </c>
      <c r="AF1123" t="str">
        <f t="shared" si="754"/>
        <v/>
      </c>
      <c r="AG1123" t="str">
        <f t="shared" si="755"/>
        <v/>
      </c>
      <c r="AH1123" t="str">
        <f t="shared" si="756"/>
        <v/>
      </c>
      <c r="AI1123" t="str">
        <f t="shared" si="757"/>
        <v/>
      </c>
      <c r="AJ1123" t="str">
        <f t="shared" si="758"/>
        <v/>
      </c>
      <c r="AK1123" t="str">
        <f t="shared" si="759"/>
        <v/>
      </c>
      <c r="AL1123" t="str">
        <f t="shared" si="760"/>
        <v/>
      </c>
      <c r="AM1123" t="str">
        <f t="shared" si="761"/>
        <v/>
      </c>
      <c r="AN1123" t="str">
        <f t="shared" si="762"/>
        <v/>
      </c>
      <c r="AO1123" t="str">
        <f t="shared" si="763"/>
        <v/>
      </c>
      <c r="AP1123" t="str">
        <f t="shared" si="764"/>
        <v/>
      </c>
      <c r="AQ1123" t="str">
        <f t="shared" si="765"/>
        <v/>
      </c>
      <c r="AR1123" t="str">
        <f t="shared" si="766"/>
        <v/>
      </c>
      <c r="AS1123" t="str">
        <f t="shared" si="767"/>
        <v/>
      </c>
      <c r="AT1123" t="str">
        <f t="shared" si="768"/>
        <v/>
      </c>
      <c r="AU1123" t="str">
        <f t="shared" si="769"/>
        <v/>
      </c>
      <c r="AV1123" t="str">
        <f t="shared" si="770"/>
        <v/>
      </c>
      <c r="AW1123" t="str">
        <f t="shared" si="771"/>
        <v/>
      </c>
      <c r="AX1123" t="str">
        <f t="shared" si="772"/>
        <v/>
      </c>
      <c r="AY1123" t="str">
        <f t="shared" si="773"/>
        <v/>
      </c>
      <c r="AZ1123" t="str">
        <f>IF(OR($A1123="",$A1123&lt;&gt;Ficha!$C$4),"",COUNTIF($A$2:$A1123,Ficha!$C$4))</f>
        <v/>
      </c>
    </row>
    <row r="1124" spans="1:52">
      <c r="A1124" s="7" t="str">
        <f>IF(INDEX(Banco!$A:$A,ROW())="","",INDEX(Banco!$A:$A,ROW()))</f>
        <v/>
      </c>
      <c r="B1124" s="7" t="str">
        <f>IF(INDEX(Banco!$B:$B,ROW())="","",INDEX(Banco!$B:$B,ROW()))</f>
        <v/>
      </c>
      <c r="C1124" s="7" t="str">
        <f>IF(INDEX(Banco!$C:$C,ROW())="","",INDEX(Banco!$C:$C,ROW()))</f>
        <v/>
      </c>
      <c r="D1124" s="8" t="str">
        <f>IF(INDEX(Banco!$D:$D,ROW())="","",INDEX(Banco!$D:$D,ROW()))</f>
        <v/>
      </c>
      <c r="E1124" s="8" t="str">
        <f>IF(INDEX(Banco!$E:$E,ROW())="","",INDEX(Banco!$E:$E,ROW()))</f>
        <v/>
      </c>
      <c r="F1124" s="9" t="str">
        <f>IF(INDEX(Banco!$F:$F,ROW())="","",INDEX(Banco!$F:$F,ROW()))</f>
        <v/>
      </c>
      <c r="G1124" s="9" t="str">
        <f>IF(INDEX(Banco!$G:$G,ROW())="","",INDEX(Banco!$G:$G,ROW()))</f>
        <v/>
      </c>
      <c r="H1124" s="7" t="str">
        <f>IF(INDEX(Banco!$H:$H,ROW())="","",INDEX(Banco!$H:$H,ROW()))</f>
        <v/>
      </c>
      <c r="I1124" t="str">
        <f t="shared" si="731"/>
        <v/>
      </c>
      <c r="J1124" s="10" t="str">
        <f t="shared" si="732"/>
        <v/>
      </c>
      <c r="K1124" s="11" t="str">
        <f t="shared" si="733"/>
        <v>—</v>
      </c>
      <c r="L1124" t="str">
        <f t="shared" si="734"/>
        <v/>
      </c>
      <c r="M1124" s="11" t="str">
        <f t="shared" si="735"/>
        <v>—</v>
      </c>
      <c r="N1124" t="str">
        <f t="shared" si="736"/>
        <v/>
      </c>
      <c r="O1124" s="11" t="str">
        <f t="shared" si="737"/>
        <v>—</v>
      </c>
      <c r="P1124" t="str">
        <f t="shared" si="738"/>
        <v/>
      </c>
      <c r="Q1124" s="11" t="str">
        <f t="shared" si="739"/>
        <v>—</v>
      </c>
      <c r="R1124" t="str">
        <f t="shared" si="740"/>
        <v/>
      </c>
      <c r="S1124" t="str">
        <f t="shared" si="741"/>
        <v/>
      </c>
      <c r="T1124" t="str">
        <f t="shared" si="742"/>
        <v/>
      </c>
      <c r="U1124" t="str">
        <f t="shared" si="743"/>
        <v/>
      </c>
      <c r="V1124" t="str">
        <f t="shared" si="744"/>
        <v/>
      </c>
      <c r="W1124" t="str">
        <f t="shared" si="745"/>
        <v/>
      </c>
      <c r="X1124" t="str">
        <f t="shared" si="746"/>
        <v/>
      </c>
      <c r="Y1124" t="str">
        <f t="shared" si="747"/>
        <v/>
      </c>
      <c r="Z1124" t="str">
        <f t="shared" si="748"/>
        <v/>
      </c>
      <c r="AA1124" t="str">
        <f t="shared" si="749"/>
        <v/>
      </c>
      <c r="AB1124" t="str">
        <f t="shared" si="750"/>
        <v/>
      </c>
      <c r="AC1124" t="str">
        <f t="shared" si="751"/>
        <v/>
      </c>
      <c r="AD1124" t="str">
        <f t="shared" si="752"/>
        <v/>
      </c>
      <c r="AE1124" t="str">
        <f t="shared" si="753"/>
        <v/>
      </c>
      <c r="AF1124" t="str">
        <f t="shared" si="754"/>
        <v/>
      </c>
      <c r="AG1124" t="str">
        <f t="shared" si="755"/>
        <v/>
      </c>
      <c r="AH1124" t="str">
        <f t="shared" si="756"/>
        <v/>
      </c>
      <c r="AI1124" t="str">
        <f t="shared" si="757"/>
        <v/>
      </c>
      <c r="AJ1124" t="str">
        <f t="shared" si="758"/>
        <v/>
      </c>
      <c r="AK1124" t="str">
        <f t="shared" si="759"/>
        <v/>
      </c>
      <c r="AL1124" t="str">
        <f t="shared" si="760"/>
        <v/>
      </c>
      <c r="AM1124" t="str">
        <f t="shared" si="761"/>
        <v/>
      </c>
      <c r="AN1124" t="str">
        <f t="shared" si="762"/>
        <v/>
      </c>
      <c r="AO1124" t="str">
        <f t="shared" si="763"/>
        <v/>
      </c>
      <c r="AP1124" t="str">
        <f t="shared" si="764"/>
        <v/>
      </c>
      <c r="AQ1124" t="str">
        <f t="shared" si="765"/>
        <v/>
      </c>
      <c r="AR1124" t="str">
        <f t="shared" si="766"/>
        <v/>
      </c>
      <c r="AS1124" t="str">
        <f t="shared" si="767"/>
        <v/>
      </c>
      <c r="AT1124" t="str">
        <f t="shared" si="768"/>
        <v/>
      </c>
      <c r="AU1124" t="str">
        <f t="shared" si="769"/>
        <v/>
      </c>
      <c r="AV1124" t="str">
        <f t="shared" si="770"/>
        <v/>
      </c>
      <c r="AW1124" t="str">
        <f t="shared" si="771"/>
        <v/>
      </c>
      <c r="AX1124" t="str">
        <f t="shared" si="772"/>
        <v/>
      </c>
      <c r="AY1124" t="str">
        <f t="shared" si="773"/>
        <v/>
      </c>
      <c r="AZ1124" t="str">
        <f>IF(OR($A1124="",$A1124&lt;&gt;Ficha!$C$4),"",COUNTIF($A$2:$A1124,Ficha!$C$4))</f>
        <v/>
      </c>
    </row>
    <row r="1125" spans="1:52">
      <c r="A1125" s="7" t="str">
        <f>IF(INDEX(Banco!$A:$A,ROW())="","",INDEX(Banco!$A:$A,ROW()))</f>
        <v/>
      </c>
      <c r="B1125" s="7" t="str">
        <f>IF(INDEX(Banco!$B:$B,ROW())="","",INDEX(Banco!$B:$B,ROW()))</f>
        <v/>
      </c>
      <c r="C1125" s="7" t="str">
        <f>IF(INDEX(Banco!$C:$C,ROW())="","",INDEX(Banco!$C:$C,ROW()))</f>
        <v/>
      </c>
      <c r="D1125" s="8" t="str">
        <f>IF(INDEX(Banco!$D:$D,ROW())="","",INDEX(Banco!$D:$D,ROW()))</f>
        <v/>
      </c>
      <c r="E1125" s="8" t="str">
        <f>IF(INDEX(Banco!$E:$E,ROW())="","",INDEX(Banco!$E:$E,ROW()))</f>
        <v/>
      </c>
      <c r="F1125" s="9" t="str">
        <f>IF(INDEX(Banco!$F:$F,ROW())="","",INDEX(Banco!$F:$F,ROW()))</f>
        <v/>
      </c>
      <c r="G1125" s="9" t="str">
        <f>IF(INDEX(Banco!$G:$G,ROW())="","",INDEX(Banco!$G:$G,ROW()))</f>
        <v/>
      </c>
      <c r="H1125" s="7" t="str">
        <f>IF(INDEX(Banco!$H:$H,ROW())="","",INDEX(Banco!$H:$H,ROW()))</f>
        <v/>
      </c>
      <c r="I1125" t="str">
        <f t="shared" si="731"/>
        <v/>
      </c>
      <c r="J1125" s="10" t="str">
        <f t="shared" si="732"/>
        <v/>
      </c>
      <c r="K1125" s="11" t="str">
        <f t="shared" si="733"/>
        <v>—</v>
      </c>
      <c r="L1125" t="str">
        <f t="shared" si="734"/>
        <v/>
      </c>
      <c r="M1125" s="11" t="str">
        <f t="shared" si="735"/>
        <v>—</v>
      </c>
      <c r="N1125" t="str">
        <f t="shared" si="736"/>
        <v/>
      </c>
      <c r="O1125" s="11" t="str">
        <f t="shared" si="737"/>
        <v>—</v>
      </c>
      <c r="P1125" t="str">
        <f t="shared" si="738"/>
        <v/>
      </c>
      <c r="Q1125" s="11" t="str">
        <f t="shared" si="739"/>
        <v>—</v>
      </c>
      <c r="R1125" t="str">
        <f t="shared" si="740"/>
        <v/>
      </c>
      <c r="S1125" t="str">
        <f t="shared" si="741"/>
        <v/>
      </c>
      <c r="T1125" t="str">
        <f t="shared" si="742"/>
        <v/>
      </c>
      <c r="U1125" t="str">
        <f t="shared" si="743"/>
        <v/>
      </c>
      <c r="V1125" t="str">
        <f t="shared" si="744"/>
        <v/>
      </c>
      <c r="W1125" t="str">
        <f t="shared" si="745"/>
        <v/>
      </c>
      <c r="X1125" t="str">
        <f t="shared" si="746"/>
        <v/>
      </c>
      <c r="Y1125" t="str">
        <f t="shared" si="747"/>
        <v/>
      </c>
      <c r="Z1125" t="str">
        <f t="shared" si="748"/>
        <v/>
      </c>
      <c r="AA1125" t="str">
        <f t="shared" si="749"/>
        <v/>
      </c>
      <c r="AB1125" t="str">
        <f t="shared" si="750"/>
        <v/>
      </c>
      <c r="AC1125" t="str">
        <f t="shared" si="751"/>
        <v/>
      </c>
      <c r="AD1125" t="str">
        <f t="shared" si="752"/>
        <v/>
      </c>
      <c r="AE1125" t="str">
        <f t="shared" si="753"/>
        <v/>
      </c>
      <c r="AF1125" t="str">
        <f t="shared" si="754"/>
        <v/>
      </c>
      <c r="AG1125" t="str">
        <f t="shared" si="755"/>
        <v/>
      </c>
      <c r="AH1125" t="str">
        <f t="shared" si="756"/>
        <v/>
      </c>
      <c r="AI1125" t="str">
        <f t="shared" si="757"/>
        <v/>
      </c>
      <c r="AJ1125" t="str">
        <f t="shared" si="758"/>
        <v/>
      </c>
      <c r="AK1125" t="str">
        <f t="shared" si="759"/>
        <v/>
      </c>
      <c r="AL1125" t="str">
        <f t="shared" si="760"/>
        <v/>
      </c>
      <c r="AM1125" t="str">
        <f t="shared" si="761"/>
        <v/>
      </c>
      <c r="AN1125" t="str">
        <f t="shared" si="762"/>
        <v/>
      </c>
      <c r="AO1125" t="str">
        <f t="shared" si="763"/>
        <v/>
      </c>
      <c r="AP1125" t="str">
        <f t="shared" si="764"/>
        <v/>
      </c>
      <c r="AQ1125" t="str">
        <f t="shared" si="765"/>
        <v/>
      </c>
      <c r="AR1125" t="str">
        <f t="shared" si="766"/>
        <v/>
      </c>
      <c r="AS1125" t="str">
        <f t="shared" si="767"/>
        <v/>
      </c>
      <c r="AT1125" t="str">
        <f t="shared" si="768"/>
        <v/>
      </c>
      <c r="AU1125" t="str">
        <f t="shared" si="769"/>
        <v/>
      </c>
      <c r="AV1125" t="str">
        <f t="shared" si="770"/>
        <v/>
      </c>
      <c r="AW1125" t="str">
        <f t="shared" si="771"/>
        <v/>
      </c>
      <c r="AX1125" t="str">
        <f t="shared" si="772"/>
        <v/>
      </c>
      <c r="AY1125" t="str">
        <f t="shared" si="773"/>
        <v/>
      </c>
      <c r="AZ1125" t="str">
        <f>IF(OR($A1125="",$A1125&lt;&gt;Ficha!$C$4),"",COUNTIF($A$2:$A1125,Ficha!$C$4))</f>
        <v/>
      </c>
    </row>
    <row r="1126" spans="1:52">
      <c r="A1126" s="7" t="str">
        <f>IF(INDEX(Banco!$A:$A,ROW())="","",INDEX(Banco!$A:$A,ROW()))</f>
        <v/>
      </c>
      <c r="B1126" s="7" t="str">
        <f>IF(INDEX(Banco!$B:$B,ROW())="","",INDEX(Banco!$B:$B,ROW()))</f>
        <v/>
      </c>
      <c r="C1126" s="7" t="str">
        <f>IF(INDEX(Banco!$C:$C,ROW())="","",INDEX(Banco!$C:$C,ROW()))</f>
        <v/>
      </c>
      <c r="D1126" s="8" t="str">
        <f>IF(INDEX(Banco!$D:$D,ROW())="","",INDEX(Banco!$D:$D,ROW()))</f>
        <v/>
      </c>
      <c r="E1126" s="8" t="str">
        <f>IF(INDEX(Banco!$E:$E,ROW())="","",INDEX(Banco!$E:$E,ROW()))</f>
        <v/>
      </c>
      <c r="F1126" s="9" t="str">
        <f>IF(INDEX(Banco!$F:$F,ROW())="","",INDEX(Banco!$F:$F,ROW()))</f>
        <v/>
      </c>
      <c r="G1126" s="9" t="str">
        <f>IF(INDEX(Banco!$G:$G,ROW())="","",INDEX(Banco!$G:$G,ROW()))</f>
        <v/>
      </c>
      <c r="H1126" s="7" t="str">
        <f>IF(INDEX(Banco!$H:$H,ROW())="","",INDEX(Banco!$H:$H,ROW()))</f>
        <v/>
      </c>
      <c r="I1126" t="str">
        <f t="shared" si="731"/>
        <v/>
      </c>
      <c r="J1126" s="10" t="str">
        <f t="shared" si="732"/>
        <v/>
      </c>
      <c r="K1126" s="11" t="str">
        <f t="shared" si="733"/>
        <v>—</v>
      </c>
      <c r="L1126" t="str">
        <f t="shared" si="734"/>
        <v/>
      </c>
      <c r="M1126" s="11" t="str">
        <f t="shared" si="735"/>
        <v>—</v>
      </c>
      <c r="N1126" t="str">
        <f t="shared" si="736"/>
        <v/>
      </c>
      <c r="O1126" s="11" t="str">
        <f t="shared" si="737"/>
        <v>—</v>
      </c>
      <c r="P1126" t="str">
        <f t="shared" si="738"/>
        <v/>
      </c>
      <c r="Q1126" s="11" t="str">
        <f t="shared" si="739"/>
        <v>—</v>
      </c>
      <c r="R1126" t="str">
        <f t="shared" si="740"/>
        <v/>
      </c>
      <c r="S1126" t="str">
        <f t="shared" si="741"/>
        <v/>
      </c>
      <c r="T1126" t="str">
        <f t="shared" si="742"/>
        <v/>
      </c>
      <c r="U1126" t="str">
        <f t="shared" si="743"/>
        <v/>
      </c>
      <c r="V1126" t="str">
        <f t="shared" si="744"/>
        <v/>
      </c>
      <c r="W1126" t="str">
        <f t="shared" si="745"/>
        <v/>
      </c>
      <c r="X1126" t="str">
        <f t="shared" si="746"/>
        <v/>
      </c>
      <c r="Y1126" t="str">
        <f t="shared" si="747"/>
        <v/>
      </c>
      <c r="Z1126" t="str">
        <f t="shared" si="748"/>
        <v/>
      </c>
      <c r="AA1126" t="str">
        <f t="shared" si="749"/>
        <v/>
      </c>
      <c r="AB1126" t="str">
        <f t="shared" si="750"/>
        <v/>
      </c>
      <c r="AC1126" t="str">
        <f t="shared" si="751"/>
        <v/>
      </c>
      <c r="AD1126" t="str">
        <f t="shared" si="752"/>
        <v/>
      </c>
      <c r="AE1126" t="str">
        <f t="shared" si="753"/>
        <v/>
      </c>
      <c r="AF1126" t="str">
        <f t="shared" si="754"/>
        <v/>
      </c>
      <c r="AG1126" t="str">
        <f t="shared" si="755"/>
        <v/>
      </c>
      <c r="AH1126" t="str">
        <f t="shared" si="756"/>
        <v/>
      </c>
      <c r="AI1126" t="str">
        <f t="shared" si="757"/>
        <v/>
      </c>
      <c r="AJ1126" t="str">
        <f t="shared" si="758"/>
        <v/>
      </c>
      <c r="AK1126" t="str">
        <f t="shared" si="759"/>
        <v/>
      </c>
      <c r="AL1126" t="str">
        <f t="shared" si="760"/>
        <v/>
      </c>
      <c r="AM1126" t="str">
        <f t="shared" si="761"/>
        <v/>
      </c>
      <c r="AN1126" t="str">
        <f t="shared" si="762"/>
        <v/>
      </c>
      <c r="AO1126" t="str">
        <f t="shared" si="763"/>
        <v/>
      </c>
      <c r="AP1126" t="str">
        <f t="shared" si="764"/>
        <v/>
      </c>
      <c r="AQ1126" t="str">
        <f t="shared" si="765"/>
        <v/>
      </c>
      <c r="AR1126" t="str">
        <f t="shared" si="766"/>
        <v/>
      </c>
      <c r="AS1126" t="str">
        <f t="shared" si="767"/>
        <v/>
      </c>
      <c r="AT1126" t="str">
        <f t="shared" si="768"/>
        <v/>
      </c>
      <c r="AU1126" t="str">
        <f t="shared" si="769"/>
        <v/>
      </c>
      <c r="AV1126" t="str">
        <f t="shared" si="770"/>
        <v/>
      </c>
      <c r="AW1126" t="str">
        <f t="shared" si="771"/>
        <v/>
      </c>
      <c r="AX1126" t="str">
        <f t="shared" si="772"/>
        <v/>
      </c>
      <c r="AY1126" t="str">
        <f t="shared" si="773"/>
        <v/>
      </c>
      <c r="AZ1126" t="str">
        <f>IF(OR($A1126="",$A1126&lt;&gt;Ficha!$C$4),"",COUNTIF($A$2:$A1126,Ficha!$C$4))</f>
        <v/>
      </c>
    </row>
    <row r="1127" spans="1:52">
      <c r="A1127" s="7" t="str">
        <f>IF(INDEX(Banco!$A:$A,ROW())="","",INDEX(Banco!$A:$A,ROW()))</f>
        <v/>
      </c>
      <c r="B1127" s="7" t="str">
        <f>IF(INDEX(Banco!$B:$B,ROW())="","",INDEX(Banco!$B:$B,ROW()))</f>
        <v/>
      </c>
      <c r="C1127" s="7" t="str">
        <f>IF(INDEX(Banco!$C:$C,ROW())="","",INDEX(Banco!$C:$C,ROW()))</f>
        <v/>
      </c>
      <c r="D1127" s="8" t="str">
        <f>IF(INDEX(Banco!$D:$D,ROW())="","",INDEX(Banco!$D:$D,ROW()))</f>
        <v/>
      </c>
      <c r="E1127" s="8" t="str">
        <f>IF(INDEX(Banco!$E:$E,ROW())="","",INDEX(Banco!$E:$E,ROW()))</f>
        <v/>
      </c>
      <c r="F1127" s="9" t="str">
        <f>IF(INDEX(Banco!$F:$F,ROW())="","",INDEX(Banco!$F:$F,ROW()))</f>
        <v/>
      </c>
      <c r="G1127" s="9" t="str">
        <f>IF(INDEX(Banco!$G:$G,ROW())="","",INDEX(Banco!$G:$G,ROW()))</f>
        <v/>
      </c>
      <c r="H1127" s="7" t="str">
        <f>IF(INDEX(Banco!$H:$H,ROW())="","",INDEX(Banco!$H:$H,ROW()))</f>
        <v/>
      </c>
      <c r="I1127" t="str">
        <f t="shared" si="731"/>
        <v/>
      </c>
      <c r="J1127" s="10" t="str">
        <f t="shared" si="732"/>
        <v/>
      </c>
      <c r="K1127" s="11" t="str">
        <f t="shared" si="733"/>
        <v>—</v>
      </c>
      <c r="L1127" t="str">
        <f t="shared" si="734"/>
        <v/>
      </c>
      <c r="M1127" s="11" t="str">
        <f t="shared" si="735"/>
        <v>—</v>
      </c>
      <c r="N1127" t="str">
        <f t="shared" si="736"/>
        <v/>
      </c>
      <c r="O1127" s="11" t="str">
        <f t="shared" si="737"/>
        <v>—</v>
      </c>
      <c r="P1127" t="str">
        <f t="shared" si="738"/>
        <v/>
      </c>
      <c r="Q1127" s="11" t="str">
        <f t="shared" si="739"/>
        <v>—</v>
      </c>
      <c r="R1127" t="str">
        <f t="shared" si="740"/>
        <v/>
      </c>
      <c r="S1127" t="str">
        <f t="shared" si="741"/>
        <v/>
      </c>
      <c r="T1127" t="str">
        <f t="shared" si="742"/>
        <v/>
      </c>
      <c r="U1127" t="str">
        <f t="shared" si="743"/>
        <v/>
      </c>
      <c r="V1127" t="str">
        <f t="shared" si="744"/>
        <v/>
      </c>
      <c r="W1127" t="str">
        <f t="shared" si="745"/>
        <v/>
      </c>
      <c r="X1127" t="str">
        <f t="shared" si="746"/>
        <v/>
      </c>
      <c r="Y1127" t="str">
        <f t="shared" si="747"/>
        <v/>
      </c>
      <c r="Z1127" t="str">
        <f t="shared" si="748"/>
        <v/>
      </c>
      <c r="AA1127" t="str">
        <f t="shared" si="749"/>
        <v/>
      </c>
      <c r="AB1127" t="str">
        <f t="shared" si="750"/>
        <v/>
      </c>
      <c r="AC1127" t="str">
        <f t="shared" si="751"/>
        <v/>
      </c>
      <c r="AD1127" t="str">
        <f t="shared" si="752"/>
        <v/>
      </c>
      <c r="AE1127" t="str">
        <f t="shared" si="753"/>
        <v/>
      </c>
      <c r="AF1127" t="str">
        <f t="shared" si="754"/>
        <v/>
      </c>
      <c r="AG1127" t="str">
        <f t="shared" si="755"/>
        <v/>
      </c>
      <c r="AH1127" t="str">
        <f t="shared" si="756"/>
        <v/>
      </c>
      <c r="AI1127" t="str">
        <f t="shared" si="757"/>
        <v/>
      </c>
      <c r="AJ1127" t="str">
        <f t="shared" si="758"/>
        <v/>
      </c>
      <c r="AK1127" t="str">
        <f t="shared" si="759"/>
        <v/>
      </c>
      <c r="AL1127" t="str">
        <f t="shared" si="760"/>
        <v/>
      </c>
      <c r="AM1127" t="str">
        <f t="shared" si="761"/>
        <v/>
      </c>
      <c r="AN1127" t="str">
        <f t="shared" si="762"/>
        <v/>
      </c>
      <c r="AO1127" t="str">
        <f t="shared" si="763"/>
        <v/>
      </c>
      <c r="AP1127" t="str">
        <f t="shared" si="764"/>
        <v/>
      </c>
      <c r="AQ1127" t="str">
        <f t="shared" si="765"/>
        <v/>
      </c>
      <c r="AR1127" t="str">
        <f t="shared" si="766"/>
        <v/>
      </c>
      <c r="AS1127" t="str">
        <f t="shared" si="767"/>
        <v/>
      </c>
      <c r="AT1127" t="str">
        <f t="shared" si="768"/>
        <v/>
      </c>
      <c r="AU1127" t="str">
        <f t="shared" si="769"/>
        <v/>
      </c>
      <c r="AV1127" t="str">
        <f t="shared" si="770"/>
        <v/>
      </c>
      <c r="AW1127" t="str">
        <f t="shared" si="771"/>
        <v/>
      </c>
      <c r="AX1127" t="str">
        <f t="shared" si="772"/>
        <v/>
      </c>
      <c r="AY1127" t="str">
        <f t="shared" si="773"/>
        <v/>
      </c>
      <c r="AZ1127" t="str">
        <f>IF(OR($A1127="",$A1127&lt;&gt;Ficha!$C$4),"",COUNTIF($A$2:$A1127,Ficha!$C$4))</f>
        <v/>
      </c>
    </row>
    <row r="1128" spans="1:52">
      <c r="A1128" s="7" t="str">
        <f>IF(INDEX(Banco!$A:$A,ROW())="","",INDEX(Banco!$A:$A,ROW()))</f>
        <v/>
      </c>
      <c r="B1128" s="7" t="str">
        <f>IF(INDEX(Banco!$B:$B,ROW())="","",INDEX(Banco!$B:$B,ROW()))</f>
        <v/>
      </c>
      <c r="C1128" s="7" t="str">
        <f>IF(INDEX(Banco!$C:$C,ROW())="","",INDEX(Banco!$C:$C,ROW()))</f>
        <v/>
      </c>
      <c r="D1128" s="8" t="str">
        <f>IF(INDEX(Banco!$D:$D,ROW())="","",INDEX(Banco!$D:$D,ROW()))</f>
        <v/>
      </c>
      <c r="E1128" s="8" t="str">
        <f>IF(INDEX(Banco!$E:$E,ROW())="","",INDEX(Banco!$E:$E,ROW()))</f>
        <v/>
      </c>
      <c r="F1128" s="9" t="str">
        <f>IF(INDEX(Banco!$F:$F,ROW())="","",INDEX(Banco!$F:$F,ROW()))</f>
        <v/>
      </c>
      <c r="G1128" s="9" t="str">
        <f>IF(INDEX(Banco!$G:$G,ROW())="","",INDEX(Banco!$G:$G,ROW()))</f>
        <v/>
      </c>
      <c r="H1128" s="7" t="str">
        <f>IF(INDEX(Banco!$H:$H,ROW())="","",INDEX(Banco!$H:$H,ROW()))</f>
        <v/>
      </c>
      <c r="I1128" t="str">
        <f t="shared" si="731"/>
        <v/>
      </c>
      <c r="J1128" s="10" t="str">
        <f t="shared" si="732"/>
        <v/>
      </c>
      <c r="K1128" s="11" t="str">
        <f t="shared" si="733"/>
        <v>—</v>
      </c>
      <c r="L1128" t="str">
        <f t="shared" si="734"/>
        <v/>
      </c>
      <c r="M1128" s="11" t="str">
        <f t="shared" si="735"/>
        <v>—</v>
      </c>
      <c r="N1128" t="str">
        <f t="shared" si="736"/>
        <v/>
      </c>
      <c r="O1128" s="11" t="str">
        <f t="shared" si="737"/>
        <v>—</v>
      </c>
      <c r="P1128" t="str">
        <f t="shared" si="738"/>
        <v/>
      </c>
      <c r="Q1128" s="11" t="str">
        <f t="shared" si="739"/>
        <v>—</v>
      </c>
      <c r="R1128" t="str">
        <f t="shared" si="740"/>
        <v/>
      </c>
      <c r="S1128" t="str">
        <f t="shared" si="741"/>
        <v/>
      </c>
      <c r="T1128" t="str">
        <f t="shared" si="742"/>
        <v/>
      </c>
      <c r="U1128" t="str">
        <f t="shared" si="743"/>
        <v/>
      </c>
      <c r="V1128" t="str">
        <f t="shared" si="744"/>
        <v/>
      </c>
      <c r="W1128" t="str">
        <f t="shared" si="745"/>
        <v/>
      </c>
      <c r="X1128" t="str">
        <f t="shared" si="746"/>
        <v/>
      </c>
      <c r="Y1128" t="str">
        <f t="shared" si="747"/>
        <v/>
      </c>
      <c r="Z1128" t="str">
        <f t="shared" si="748"/>
        <v/>
      </c>
      <c r="AA1128" t="str">
        <f t="shared" si="749"/>
        <v/>
      </c>
      <c r="AB1128" t="str">
        <f t="shared" si="750"/>
        <v/>
      </c>
      <c r="AC1128" t="str">
        <f t="shared" si="751"/>
        <v/>
      </c>
      <c r="AD1128" t="str">
        <f t="shared" si="752"/>
        <v/>
      </c>
      <c r="AE1128" t="str">
        <f t="shared" si="753"/>
        <v/>
      </c>
      <c r="AF1128" t="str">
        <f t="shared" si="754"/>
        <v/>
      </c>
      <c r="AG1128" t="str">
        <f t="shared" si="755"/>
        <v/>
      </c>
      <c r="AH1128" t="str">
        <f t="shared" si="756"/>
        <v/>
      </c>
      <c r="AI1128" t="str">
        <f t="shared" si="757"/>
        <v/>
      </c>
      <c r="AJ1128" t="str">
        <f t="shared" si="758"/>
        <v/>
      </c>
      <c r="AK1128" t="str">
        <f t="shared" si="759"/>
        <v/>
      </c>
      <c r="AL1128" t="str">
        <f t="shared" si="760"/>
        <v/>
      </c>
      <c r="AM1128" t="str">
        <f t="shared" si="761"/>
        <v/>
      </c>
      <c r="AN1128" t="str">
        <f t="shared" si="762"/>
        <v/>
      </c>
      <c r="AO1128" t="str">
        <f t="shared" si="763"/>
        <v/>
      </c>
      <c r="AP1128" t="str">
        <f t="shared" si="764"/>
        <v/>
      </c>
      <c r="AQ1128" t="str">
        <f t="shared" si="765"/>
        <v/>
      </c>
      <c r="AR1128" t="str">
        <f t="shared" si="766"/>
        <v/>
      </c>
      <c r="AS1128" t="str">
        <f t="shared" si="767"/>
        <v/>
      </c>
      <c r="AT1128" t="str">
        <f t="shared" si="768"/>
        <v/>
      </c>
      <c r="AU1128" t="str">
        <f t="shared" si="769"/>
        <v/>
      </c>
      <c r="AV1128" t="str">
        <f t="shared" si="770"/>
        <v/>
      </c>
      <c r="AW1128" t="str">
        <f t="shared" si="771"/>
        <v/>
      </c>
      <c r="AX1128" t="str">
        <f t="shared" si="772"/>
        <v/>
      </c>
      <c r="AY1128" t="str">
        <f t="shared" si="773"/>
        <v/>
      </c>
      <c r="AZ1128" t="str">
        <f>IF(OR($A1128="",$A1128&lt;&gt;Ficha!$C$4),"",COUNTIF($A$2:$A1128,Ficha!$C$4))</f>
        <v/>
      </c>
    </row>
    <row r="1129" spans="1:52">
      <c r="A1129" s="7" t="str">
        <f>IF(INDEX(Banco!$A:$A,ROW())="","",INDEX(Banco!$A:$A,ROW()))</f>
        <v/>
      </c>
      <c r="B1129" s="7" t="str">
        <f>IF(INDEX(Banco!$B:$B,ROW())="","",INDEX(Banco!$B:$B,ROW()))</f>
        <v/>
      </c>
      <c r="C1129" s="7" t="str">
        <f>IF(INDEX(Banco!$C:$C,ROW())="","",INDEX(Banco!$C:$C,ROW()))</f>
        <v/>
      </c>
      <c r="D1129" s="8" t="str">
        <f>IF(INDEX(Banco!$D:$D,ROW())="","",INDEX(Banco!$D:$D,ROW()))</f>
        <v/>
      </c>
      <c r="E1129" s="8" t="str">
        <f>IF(INDEX(Banco!$E:$E,ROW())="","",INDEX(Banco!$E:$E,ROW()))</f>
        <v/>
      </c>
      <c r="F1129" s="9" t="str">
        <f>IF(INDEX(Banco!$F:$F,ROW())="","",INDEX(Banco!$F:$F,ROW()))</f>
        <v/>
      </c>
      <c r="G1129" s="9" t="str">
        <f>IF(INDEX(Banco!$G:$G,ROW())="","",INDEX(Banco!$G:$G,ROW()))</f>
        <v/>
      </c>
      <c r="H1129" s="7" t="str">
        <f>IF(INDEX(Banco!$H:$H,ROW())="","",INDEX(Banco!$H:$H,ROW()))</f>
        <v/>
      </c>
      <c r="I1129" t="str">
        <f t="shared" si="731"/>
        <v/>
      </c>
      <c r="J1129" s="10" t="str">
        <f t="shared" si="732"/>
        <v/>
      </c>
      <c r="K1129" s="11" t="str">
        <f t="shared" si="733"/>
        <v>—</v>
      </c>
      <c r="L1129" t="str">
        <f t="shared" si="734"/>
        <v/>
      </c>
      <c r="M1129" s="11" t="str">
        <f t="shared" si="735"/>
        <v>—</v>
      </c>
      <c r="N1129" t="str">
        <f t="shared" si="736"/>
        <v/>
      </c>
      <c r="O1129" s="11" t="str">
        <f t="shared" si="737"/>
        <v>—</v>
      </c>
      <c r="P1129" t="str">
        <f t="shared" si="738"/>
        <v/>
      </c>
      <c r="Q1129" s="11" t="str">
        <f t="shared" si="739"/>
        <v>—</v>
      </c>
      <c r="R1129" t="str">
        <f t="shared" si="740"/>
        <v/>
      </c>
      <c r="S1129" t="str">
        <f t="shared" si="741"/>
        <v/>
      </c>
      <c r="T1129" t="str">
        <f t="shared" si="742"/>
        <v/>
      </c>
      <c r="U1129" t="str">
        <f t="shared" si="743"/>
        <v/>
      </c>
      <c r="V1129" t="str">
        <f t="shared" si="744"/>
        <v/>
      </c>
      <c r="W1129" t="str">
        <f t="shared" si="745"/>
        <v/>
      </c>
      <c r="X1129" t="str">
        <f t="shared" si="746"/>
        <v/>
      </c>
      <c r="Y1129" t="str">
        <f t="shared" si="747"/>
        <v/>
      </c>
      <c r="Z1129" t="str">
        <f t="shared" si="748"/>
        <v/>
      </c>
      <c r="AA1129" t="str">
        <f t="shared" si="749"/>
        <v/>
      </c>
      <c r="AB1129" t="str">
        <f t="shared" si="750"/>
        <v/>
      </c>
      <c r="AC1129" t="str">
        <f t="shared" si="751"/>
        <v/>
      </c>
      <c r="AD1129" t="str">
        <f t="shared" si="752"/>
        <v/>
      </c>
      <c r="AE1129" t="str">
        <f t="shared" si="753"/>
        <v/>
      </c>
      <c r="AF1129" t="str">
        <f t="shared" si="754"/>
        <v/>
      </c>
      <c r="AG1129" t="str">
        <f t="shared" si="755"/>
        <v/>
      </c>
      <c r="AH1129" t="str">
        <f t="shared" si="756"/>
        <v/>
      </c>
      <c r="AI1129" t="str">
        <f t="shared" si="757"/>
        <v/>
      </c>
      <c r="AJ1129" t="str">
        <f t="shared" si="758"/>
        <v/>
      </c>
      <c r="AK1129" t="str">
        <f t="shared" si="759"/>
        <v/>
      </c>
      <c r="AL1129" t="str">
        <f t="shared" si="760"/>
        <v/>
      </c>
      <c r="AM1129" t="str">
        <f t="shared" si="761"/>
        <v/>
      </c>
      <c r="AN1129" t="str">
        <f t="shared" si="762"/>
        <v/>
      </c>
      <c r="AO1129" t="str">
        <f t="shared" si="763"/>
        <v/>
      </c>
      <c r="AP1129" t="str">
        <f t="shared" si="764"/>
        <v/>
      </c>
      <c r="AQ1129" t="str">
        <f t="shared" si="765"/>
        <v/>
      </c>
      <c r="AR1129" t="str">
        <f t="shared" si="766"/>
        <v/>
      </c>
      <c r="AS1129" t="str">
        <f t="shared" si="767"/>
        <v/>
      </c>
      <c r="AT1129" t="str">
        <f t="shared" si="768"/>
        <v/>
      </c>
      <c r="AU1129" t="str">
        <f t="shared" si="769"/>
        <v/>
      </c>
      <c r="AV1129" t="str">
        <f t="shared" si="770"/>
        <v/>
      </c>
      <c r="AW1129" t="str">
        <f t="shared" si="771"/>
        <v/>
      </c>
      <c r="AX1129" t="str">
        <f t="shared" si="772"/>
        <v/>
      </c>
      <c r="AY1129" t="str">
        <f t="shared" si="773"/>
        <v/>
      </c>
      <c r="AZ1129" t="str">
        <f>IF(OR($A1129="",$A1129&lt;&gt;Ficha!$C$4),"",COUNTIF($A$2:$A1129,Ficha!$C$4))</f>
        <v/>
      </c>
    </row>
    <row r="1130" spans="1:52">
      <c r="A1130" s="7" t="str">
        <f>IF(INDEX(Banco!$A:$A,ROW())="","",INDEX(Banco!$A:$A,ROW()))</f>
        <v/>
      </c>
      <c r="B1130" s="7" t="str">
        <f>IF(INDEX(Banco!$B:$B,ROW())="","",INDEX(Banco!$B:$B,ROW()))</f>
        <v/>
      </c>
      <c r="C1130" s="7" t="str">
        <f>IF(INDEX(Banco!$C:$C,ROW())="","",INDEX(Banco!$C:$C,ROW()))</f>
        <v/>
      </c>
      <c r="D1130" s="8" t="str">
        <f>IF(INDEX(Banco!$D:$D,ROW())="","",INDEX(Banco!$D:$D,ROW()))</f>
        <v/>
      </c>
      <c r="E1130" s="8" t="str">
        <f>IF(INDEX(Banco!$E:$E,ROW())="","",INDEX(Banco!$E:$E,ROW()))</f>
        <v/>
      </c>
      <c r="F1130" s="9" t="str">
        <f>IF(INDEX(Banco!$F:$F,ROW())="","",INDEX(Banco!$F:$F,ROW()))</f>
        <v/>
      </c>
      <c r="G1130" s="9" t="str">
        <f>IF(INDEX(Banco!$G:$G,ROW())="","",INDEX(Banco!$G:$G,ROW()))</f>
        <v/>
      </c>
      <c r="H1130" s="7" t="str">
        <f>IF(INDEX(Banco!$H:$H,ROW())="","",INDEX(Banco!$H:$H,ROW()))</f>
        <v/>
      </c>
      <c r="I1130" t="str">
        <f t="shared" si="731"/>
        <v/>
      </c>
      <c r="J1130" s="10" t="str">
        <f t="shared" si="732"/>
        <v/>
      </c>
      <c r="K1130" s="11" t="str">
        <f t="shared" si="733"/>
        <v>—</v>
      </c>
      <c r="L1130" t="str">
        <f t="shared" si="734"/>
        <v/>
      </c>
      <c r="M1130" s="11" t="str">
        <f t="shared" si="735"/>
        <v>—</v>
      </c>
      <c r="N1130" t="str">
        <f t="shared" si="736"/>
        <v/>
      </c>
      <c r="O1130" s="11" t="str">
        <f t="shared" si="737"/>
        <v>—</v>
      </c>
      <c r="P1130" t="str">
        <f t="shared" si="738"/>
        <v/>
      </c>
      <c r="Q1130" s="11" t="str">
        <f t="shared" si="739"/>
        <v>—</v>
      </c>
      <c r="R1130" t="str">
        <f t="shared" si="740"/>
        <v/>
      </c>
      <c r="S1130" t="str">
        <f t="shared" si="741"/>
        <v/>
      </c>
      <c r="T1130" t="str">
        <f t="shared" si="742"/>
        <v/>
      </c>
      <c r="U1130" t="str">
        <f t="shared" si="743"/>
        <v/>
      </c>
      <c r="V1130" t="str">
        <f t="shared" si="744"/>
        <v/>
      </c>
      <c r="W1130" t="str">
        <f t="shared" si="745"/>
        <v/>
      </c>
      <c r="X1130" t="str">
        <f t="shared" si="746"/>
        <v/>
      </c>
      <c r="Y1130" t="str">
        <f t="shared" si="747"/>
        <v/>
      </c>
      <c r="Z1130" t="str">
        <f t="shared" si="748"/>
        <v/>
      </c>
      <c r="AA1130" t="str">
        <f t="shared" si="749"/>
        <v/>
      </c>
      <c r="AB1130" t="str">
        <f t="shared" si="750"/>
        <v/>
      </c>
      <c r="AC1130" t="str">
        <f t="shared" si="751"/>
        <v/>
      </c>
      <c r="AD1130" t="str">
        <f t="shared" si="752"/>
        <v/>
      </c>
      <c r="AE1130" t="str">
        <f t="shared" si="753"/>
        <v/>
      </c>
      <c r="AF1130" t="str">
        <f t="shared" si="754"/>
        <v/>
      </c>
      <c r="AG1130" t="str">
        <f t="shared" si="755"/>
        <v/>
      </c>
      <c r="AH1130" t="str">
        <f t="shared" si="756"/>
        <v/>
      </c>
      <c r="AI1130" t="str">
        <f t="shared" si="757"/>
        <v/>
      </c>
      <c r="AJ1130" t="str">
        <f t="shared" si="758"/>
        <v/>
      </c>
      <c r="AK1130" t="str">
        <f t="shared" si="759"/>
        <v/>
      </c>
      <c r="AL1130" t="str">
        <f t="shared" si="760"/>
        <v/>
      </c>
      <c r="AM1130" t="str">
        <f t="shared" si="761"/>
        <v/>
      </c>
      <c r="AN1130" t="str">
        <f t="shared" si="762"/>
        <v/>
      </c>
      <c r="AO1130" t="str">
        <f t="shared" si="763"/>
        <v/>
      </c>
      <c r="AP1130" t="str">
        <f t="shared" si="764"/>
        <v/>
      </c>
      <c r="AQ1130" t="str">
        <f t="shared" si="765"/>
        <v/>
      </c>
      <c r="AR1130" t="str">
        <f t="shared" si="766"/>
        <v/>
      </c>
      <c r="AS1130" t="str">
        <f t="shared" si="767"/>
        <v/>
      </c>
      <c r="AT1130" t="str">
        <f t="shared" si="768"/>
        <v/>
      </c>
      <c r="AU1130" t="str">
        <f t="shared" si="769"/>
        <v/>
      </c>
      <c r="AV1130" t="str">
        <f t="shared" si="770"/>
        <v/>
      </c>
      <c r="AW1130" t="str">
        <f t="shared" si="771"/>
        <v/>
      </c>
      <c r="AX1130" t="str">
        <f t="shared" si="772"/>
        <v/>
      </c>
      <c r="AY1130" t="str">
        <f t="shared" si="773"/>
        <v/>
      </c>
      <c r="AZ1130" t="str">
        <f>IF(OR($A1130="",$A1130&lt;&gt;Ficha!$C$4),"",COUNTIF($A$2:$A1130,Ficha!$C$4))</f>
        <v/>
      </c>
    </row>
    <row r="1131" spans="1:52">
      <c r="A1131" s="7" t="str">
        <f>IF(INDEX(Banco!$A:$A,ROW())="","",INDEX(Banco!$A:$A,ROW()))</f>
        <v/>
      </c>
      <c r="B1131" s="7" t="str">
        <f>IF(INDEX(Banco!$B:$B,ROW())="","",INDEX(Banco!$B:$B,ROW()))</f>
        <v/>
      </c>
      <c r="C1131" s="7" t="str">
        <f>IF(INDEX(Banco!$C:$C,ROW())="","",INDEX(Banco!$C:$C,ROW()))</f>
        <v/>
      </c>
      <c r="D1131" s="8" t="str">
        <f>IF(INDEX(Banco!$D:$D,ROW())="","",INDEX(Banco!$D:$D,ROW()))</f>
        <v/>
      </c>
      <c r="E1131" s="8" t="str">
        <f>IF(INDEX(Banco!$E:$E,ROW())="","",INDEX(Banco!$E:$E,ROW()))</f>
        <v/>
      </c>
      <c r="F1131" s="9" t="str">
        <f>IF(INDEX(Banco!$F:$F,ROW())="","",INDEX(Banco!$F:$F,ROW()))</f>
        <v/>
      </c>
      <c r="G1131" s="9" t="str">
        <f>IF(INDEX(Banco!$G:$G,ROW())="","",INDEX(Banco!$G:$G,ROW()))</f>
        <v/>
      </c>
      <c r="H1131" s="7" t="str">
        <f>IF(INDEX(Banco!$H:$H,ROW())="","",INDEX(Banco!$H:$H,ROW()))</f>
        <v/>
      </c>
      <c r="I1131" t="str">
        <f t="shared" si="731"/>
        <v/>
      </c>
      <c r="J1131" s="10" t="str">
        <f t="shared" si="732"/>
        <v/>
      </c>
      <c r="K1131" s="11" t="str">
        <f t="shared" si="733"/>
        <v>—</v>
      </c>
      <c r="L1131" t="str">
        <f t="shared" si="734"/>
        <v/>
      </c>
      <c r="M1131" s="11" t="str">
        <f t="shared" si="735"/>
        <v>—</v>
      </c>
      <c r="N1131" t="str">
        <f t="shared" si="736"/>
        <v/>
      </c>
      <c r="O1131" s="11" t="str">
        <f t="shared" si="737"/>
        <v>—</v>
      </c>
      <c r="P1131" t="str">
        <f t="shared" si="738"/>
        <v/>
      </c>
      <c r="Q1131" s="11" t="str">
        <f t="shared" si="739"/>
        <v>—</v>
      </c>
      <c r="R1131" t="str">
        <f t="shared" si="740"/>
        <v/>
      </c>
      <c r="S1131" t="str">
        <f t="shared" si="741"/>
        <v/>
      </c>
      <c r="T1131" t="str">
        <f t="shared" si="742"/>
        <v/>
      </c>
      <c r="U1131" t="str">
        <f t="shared" si="743"/>
        <v/>
      </c>
      <c r="V1131" t="str">
        <f t="shared" si="744"/>
        <v/>
      </c>
      <c r="W1131" t="str">
        <f t="shared" si="745"/>
        <v/>
      </c>
      <c r="X1131" t="str">
        <f t="shared" si="746"/>
        <v/>
      </c>
      <c r="Y1131" t="str">
        <f t="shared" si="747"/>
        <v/>
      </c>
      <c r="Z1131" t="str">
        <f t="shared" si="748"/>
        <v/>
      </c>
      <c r="AA1131" t="str">
        <f t="shared" si="749"/>
        <v/>
      </c>
      <c r="AB1131" t="str">
        <f t="shared" si="750"/>
        <v/>
      </c>
      <c r="AC1131" t="str">
        <f t="shared" si="751"/>
        <v/>
      </c>
      <c r="AD1131" t="str">
        <f t="shared" si="752"/>
        <v/>
      </c>
      <c r="AE1131" t="str">
        <f t="shared" si="753"/>
        <v/>
      </c>
      <c r="AF1131" t="str">
        <f t="shared" si="754"/>
        <v/>
      </c>
      <c r="AG1131" t="str">
        <f t="shared" si="755"/>
        <v/>
      </c>
      <c r="AH1131" t="str">
        <f t="shared" si="756"/>
        <v/>
      </c>
      <c r="AI1131" t="str">
        <f t="shared" si="757"/>
        <v/>
      </c>
      <c r="AJ1131" t="str">
        <f t="shared" si="758"/>
        <v/>
      </c>
      <c r="AK1131" t="str">
        <f t="shared" si="759"/>
        <v/>
      </c>
      <c r="AL1131" t="str">
        <f t="shared" si="760"/>
        <v/>
      </c>
      <c r="AM1131" t="str">
        <f t="shared" si="761"/>
        <v/>
      </c>
      <c r="AN1131" t="str">
        <f t="shared" si="762"/>
        <v/>
      </c>
      <c r="AO1131" t="str">
        <f t="shared" si="763"/>
        <v/>
      </c>
      <c r="AP1131" t="str">
        <f t="shared" si="764"/>
        <v/>
      </c>
      <c r="AQ1131" t="str">
        <f t="shared" si="765"/>
        <v/>
      </c>
      <c r="AR1131" t="str">
        <f t="shared" si="766"/>
        <v/>
      </c>
      <c r="AS1131" t="str">
        <f t="shared" si="767"/>
        <v/>
      </c>
      <c r="AT1131" t="str">
        <f t="shared" si="768"/>
        <v/>
      </c>
      <c r="AU1131" t="str">
        <f t="shared" si="769"/>
        <v/>
      </c>
      <c r="AV1131" t="str">
        <f t="shared" si="770"/>
        <v/>
      </c>
      <c r="AW1131" t="str">
        <f t="shared" si="771"/>
        <v/>
      </c>
      <c r="AX1131" t="str">
        <f t="shared" si="772"/>
        <v/>
      </c>
      <c r="AY1131" t="str">
        <f t="shared" si="773"/>
        <v/>
      </c>
      <c r="AZ1131" t="str">
        <f>IF(OR($A1131="",$A1131&lt;&gt;Ficha!$C$4),"",COUNTIF($A$2:$A1131,Ficha!$C$4))</f>
        <v/>
      </c>
    </row>
    <row r="1132" spans="1:52">
      <c r="A1132" s="7" t="str">
        <f>IF(INDEX(Banco!$A:$A,ROW())="","",INDEX(Banco!$A:$A,ROW()))</f>
        <v/>
      </c>
      <c r="B1132" s="7" t="str">
        <f>IF(INDEX(Banco!$B:$B,ROW())="","",INDEX(Banco!$B:$B,ROW()))</f>
        <v/>
      </c>
      <c r="C1132" s="7" t="str">
        <f>IF(INDEX(Banco!$C:$C,ROW())="","",INDEX(Banco!$C:$C,ROW()))</f>
        <v/>
      </c>
      <c r="D1132" s="8" t="str">
        <f>IF(INDEX(Banco!$D:$D,ROW())="","",INDEX(Banco!$D:$D,ROW()))</f>
        <v/>
      </c>
      <c r="E1132" s="8" t="str">
        <f>IF(INDEX(Banco!$E:$E,ROW())="","",INDEX(Banco!$E:$E,ROW()))</f>
        <v/>
      </c>
      <c r="F1132" s="9" t="str">
        <f>IF(INDEX(Banco!$F:$F,ROW())="","",INDEX(Banco!$F:$F,ROW()))</f>
        <v/>
      </c>
      <c r="G1132" s="9" t="str">
        <f>IF(INDEX(Banco!$G:$G,ROW())="","",INDEX(Banco!$G:$G,ROW()))</f>
        <v/>
      </c>
      <c r="H1132" s="7" t="str">
        <f>IF(INDEX(Banco!$H:$H,ROW())="","",INDEX(Banco!$H:$H,ROW()))</f>
        <v/>
      </c>
      <c r="I1132" t="str">
        <f t="shared" si="731"/>
        <v/>
      </c>
      <c r="J1132" s="10" t="str">
        <f t="shared" si="732"/>
        <v/>
      </c>
      <c r="K1132" s="11" t="str">
        <f t="shared" si="733"/>
        <v>—</v>
      </c>
      <c r="L1132" t="str">
        <f t="shared" si="734"/>
        <v/>
      </c>
      <c r="M1132" s="11" t="str">
        <f t="shared" si="735"/>
        <v>—</v>
      </c>
      <c r="N1132" t="str">
        <f t="shared" si="736"/>
        <v/>
      </c>
      <c r="O1132" s="11" t="str">
        <f t="shared" si="737"/>
        <v>—</v>
      </c>
      <c r="P1132" t="str">
        <f t="shared" si="738"/>
        <v/>
      </c>
      <c r="Q1132" s="11" t="str">
        <f t="shared" si="739"/>
        <v>—</v>
      </c>
      <c r="R1132" t="str">
        <f t="shared" si="740"/>
        <v/>
      </c>
      <c r="S1132" t="str">
        <f t="shared" si="741"/>
        <v/>
      </c>
      <c r="T1132" t="str">
        <f t="shared" si="742"/>
        <v/>
      </c>
      <c r="U1132" t="str">
        <f t="shared" si="743"/>
        <v/>
      </c>
      <c r="V1132" t="str">
        <f t="shared" si="744"/>
        <v/>
      </c>
      <c r="W1132" t="str">
        <f t="shared" si="745"/>
        <v/>
      </c>
      <c r="X1132" t="str">
        <f t="shared" si="746"/>
        <v/>
      </c>
      <c r="Y1132" t="str">
        <f t="shared" si="747"/>
        <v/>
      </c>
      <c r="Z1132" t="str">
        <f t="shared" si="748"/>
        <v/>
      </c>
      <c r="AA1132" t="str">
        <f t="shared" si="749"/>
        <v/>
      </c>
      <c r="AB1132" t="str">
        <f t="shared" si="750"/>
        <v/>
      </c>
      <c r="AC1132" t="str">
        <f t="shared" si="751"/>
        <v/>
      </c>
      <c r="AD1132" t="str">
        <f t="shared" si="752"/>
        <v/>
      </c>
      <c r="AE1132" t="str">
        <f t="shared" si="753"/>
        <v/>
      </c>
      <c r="AF1132" t="str">
        <f t="shared" si="754"/>
        <v/>
      </c>
      <c r="AG1132" t="str">
        <f t="shared" si="755"/>
        <v/>
      </c>
      <c r="AH1132" t="str">
        <f t="shared" si="756"/>
        <v/>
      </c>
      <c r="AI1132" t="str">
        <f t="shared" si="757"/>
        <v/>
      </c>
      <c r="AJ1132" t="str">
        <f t="shared" si="758"/>
        <v/>
      </c>
      <c r="AK1132" t="str">
        <f t="shared" si="759"/>
        <v/>
      </c>
      <c r="AL1132" t="str">
        <f t="shared" si="760"/>
        <v/>
      </c>
      <c r="AM1132" t="str">
        <f t="shared" si="761"/>
        <v/>
      </c>
      <c r="AN1132" t="str">
        <f t="shared" si="762"/>
        <v/>
      </c>
      <c r="AO1132" t="str">
        <f t="shared" si="763"/>
        <v/>
      </c>
      <c r="AP1132" t="str">
        <f t="shared" si="764"/>
        <v/>
      </c>
      <c r="AQ1132" t="str">
        <f t="shared" si="765"/>
        <v/>
      </c>
      <c r="AR1132" t="str">
        <f t="shared" si="766"/>
        <v/>
      </c>
      <c r="AS1132" t="str">
        <f t="shared" si="767"/>
        <v/>
      </c>
      <c r="AT1132" t="str">
        <f t="shared" si="768"/>
        <v/>
      </c>
      <c r="AU1132" t="str">
        <f t="shared" si="769"/>
        <v/>
      </c>
      <c r="AV1132" t="str">
        <f t="shared" si="770"/>
        <v/>
      </c>
      <c r="AW1132" t="str">
        <f t="shared" si="771"/>
        <v/>
      </c>
      <c r="AX1132" t="str">
        <f t="shared" si="772"/>
        <v/>
      </c>
      <c r="AY1132" t="str">
        <f t="shared" si="773"/>
        <v/>
      </c>
      <c r="AZ1132" t="str">
        <f>IF(OR($A1132="",$A1132&lt;&gt;Ficha!$C$4),"",COUNTIF($A$2:$A1132,Ficha!$C$4))</f>
        <v/>
      </c>
    </row>
    <row r="1133" spans="1:52">
      <c r="A1133" s="7" t="str">
        <f>IF(INDEX(Banco!$A:$A,ROW())="","",INDEX(Banco!$A:$A,ROW()))</f>
        <v/>
      </c>
      <c r="B1133" s="7" t="str">
        <f>IF(INDEX(Banco!$B:$B,ROW())="","",INDEX(Banco!$B:$B,ROW()))</f>
        <v/>
      </c>
      <c r="C1133" s="7" t="str">
        <f>IF(INDEX(Banco!$C:$C,ROW())="","",INDEX(Banco!$C:$C,ROW()))</f>
        <v/>
      </c>
      <c r="D1133" s="8" t="str">
        <f>IF(INDEX(Banco!$D:$D,ROW())="","",INDEX(Banco!$D:$D,ROW()))</f>
        <v/>
      </c>
      <c r="E1133" s="8" t="str">
        <f>IF(INDEX(Banco!$E:$E,ROW())="","",INDEX(Banco!$E:$E,ROW()))</f>
        <v/>
      </c>
      <c r="F1133" s="9" t="str">
        <f>IF(INDEX(Banco!$F:$F,ROW())="","",INDEX(Banco!$F:$F,ROW()))</f>
        <v/>
      </c>
      <c r="G1133" s="9" t="str">
        <f>IF(INDEX(Banco!$G:$G,ROW())="","",INDEX(Banco!$G:$G,ROW()))</f>
        <v/>
      </c>
      <c r="H1133" s="7" t="str">
        <f>IF(INDEX(Banco!$H:$H,ROW())="","",INDEX(Banco!$H:$H,ROW()))</f>
        <v/>
      </c>
      <c r="I1133" t="str">
        <f t="shared" si="731"/>
        <v/>
      </c>
      <c r="J1133" s="10" t="str">
        <f t="shared" si="732"/>
        <v/>
      </c>
      <c r="K1133" s="11" t="str">
        <f t="shared" si="733"/>
        <v>—</v>
      </c>
      <c r="L1133" t="str">
        <f t="shared" si="734"/>
        <v/>
      </c>
      <c r="M1133" s="11" t="str">
        <f t="shared" si="735"/>
        <v>—</v>
      </c>
      <c r="N1133" t="str">
        <f t="shared" si="736"/>
        <v/>
      </c>
      <c r="O1133" s="11" t="str">
        <f t="shared" si="737"/>
        <v>—</v>
      </c>
      <c r="P1133" t="str">
        <f t="shared" si="738"/>
        <v/>
      </c>
      <c r="Q1133" s="11" t="str">
        <f t="shared" si="739"/>
        <v>—</v>
      </c>
      <c r="R1133" t="str">
        <f t="shared" si="740"/>
        <v/>
      </c>
      <c r="S1133" t="str">
        <f t="shared" si="741"/>
        <v/>
      </c>
      <c r="T1133" t="str">
        <f t="shared" si="742"/>
        <v/>
      </c>
      <c r="U1133" t="str">
        <f t="shared" si="743"/>
        <v/>
      </c>
      <c r="V1133" t="str">
        <f t="shared" si="744"/>
        <v/>
      </c>
      <c r="W1133" t="str">
        <f t="shared" si="745"/>
        <v/>
      </c>
      <c r="X1133" t="str">
        <f t="shared" si="746"/>
        <v/>
      </c>
      <c r="Y1133" t="str">
        <f t="shared" si="747"/>
        <v/>
      </c>
      <c r="Z1133" t="str">
        <f t="shared" si="748"/>
        <v/>
      </c>
      <c r="AA1133" t="str">
        <f t="shared" si="749"/>
        <v/>
      </c>
      <c r="AB1133" t="str">
        <f t="shared" si="750"/>
        <v/>
      </c>
      <c r="AC1133" t="str">
        <f t="shared" si="751"/>
        <v/>
      </c>
      <c r="AD1133" t="str">
        <f t="shared" si="752"/>
        <v/>
      </c>
      <c r="AE1133" t="str">
        <f t="shared" si="753"/>
        <v/>
      </c>
      <c r="AF1133" t="str">
        <f t="shared" si="754"/>
        <v/>
      </c>
      <c r="AG1133" t="str">
        <f t="shared" si="755"/>
        <v/>
      </c>
      <c r="AH1133" t="str">
        <f t="shared" si="756"/>
        <v/>
      </c>
      <c r="AI1133" t="str">
        <f t="shared" si="757"/>
        <v/>
      </c>
      <c r="AJ1133" t="str">
        <f t="shared" si="758"/>
        <v/>
      </c>
      <c r="AK1133" t="str">
        <f t="shared" si="759"/>
        <v/>
      </c>
      <c r="AL1133" t="str">
        <f t="shared" si="760"/>
        <v/>
      </c>
      <c r="AM1133" t="str">
        <f t="shared" si="761"/>
        <v/>
      </c>
      <c r="AN1133" t="str">
        <f t="shared" si="762"/>
        <v/>
      </c>
      <c r="AO1133" t="str">
        <f t="shared" si="763"/>
        <v/>
      </c>
      <c r="AP1133" t="str">
        <f t="shared" si="764"/>
        <v/>
      </c>
      <c r="AQ1133" t="str">
        <f t="shared" si="765"/>
        <v/>
      </c>
      <c r="AR1133" t="str">
        <f t="shared" si="766"/>
        <v/>
      </c>
      <c r="AS1133" t="str">
        <f t="shared" si="767"/>
        <v/>
      </c>
      <c r="AT1133" t="str">
        <f t="shared" si="768"/>
        <v/>
      </c>
      <c r="AU1133" t="str">
        <f t="shared" si="769"/>
        <v/>
      </c>
      <c r="AV1133" t="str">
        <f t="shared" si="770"/>
        <v/>
      </c>
      <c r="AW1133" t="str">
        <f t="shared" si="771"/>
        <v/>
      </c>
      <c r="AX1133" t="str">
        <f t="shared" si="772"/>
        <v/>
      </c>
      <c r="AY1133" t="str">
        <f t="shared" si="773"/>
        <v/>
      </c>
      <c r="AZ1133" t="str">
        <f>IF(OR($A1133="",$A1133&lt;&gt;Ficha!$C$4),"",COUNTIF($A$2:$A1133,Ficha!$C$4))</f>
        <v/>
      </c>
    </row>
    <row r="1134" spans="1:52">
      <c r="A1134" s="7" t="str">
        <f>IF(INDEX(Banco!$A:$A,ROW())="","",INDEX(Banco!$A:$A,ROW()))</f>
        <v/>
      </c>
      <c r="B1134" s="7" t="str">
        <f>IF(INDEX(Banco!$B:$B,ROW())="","",INDEX(Banco!$B:$B,ROW()))</f>
        <v/>
      </c>
      <c r="C1134" s="7" t="str">
        <f>IF(INDEX(Banco!$C:$C,ROW())="","",INDEX(Banco!$C:$C,ROW()))</f>
        <v/>
      </c>
      <c r="D1134" s="8" t="str">
        <f>IF(INDEX(Banco!$D:$D,ROW())="","",INDEX(Banco!$D:$D,ROW()))</f>
        <v/>
      </c>
      <c r="E1134" s="8" t="str">
        <f>IF(INDEX(Banco!$E:$E,ROW())="","",INDEX(Banco!$E:$E,ROW()))</f>
        <v/>
      </c>
      <c r="F1134" s="9" t="str">
        <f>IF(INDEX(Banco!$F:$F,ROW())="","",INDEX(Banco!$F:$F,ROW()))</f>
        <v/>
      </c>
      <c r="G1134" s="9" t="str">
        <f>IF(INDEX(Banco!$G:$G,ROW())="","",INDEX(Banco!$G:$G,ROW()))</f>
        <v/>
      </c>
      <c r="H1134" s="7" t="str">
        <f>IF(INDEX(Banco!$H:$H,ROW())="","",INDEX(Banco!$H:$H,ROW()))</f>
        <v/>
      </c>
      <c r="I1134" t="str">
        <f t="shared" si="731"/>
        <v/>
      </c>
      <c r="J1134" s="10" t="str">
        <f t="shared" si="732"/>
        <v/>
      </c>
      <c r="K1134" s="11" t="str">
        <f t="shared" si="733"/>
        <v>—</v>
      </c>
      <c r="L1134" t="str">
        <f t="shared" si="734"/>
        <v/>
      </c>
      <c r="M1134" s="11" t="str">
        <f t="shared" si="735"/>
        <v>—</v>
      </c>
      <c r="N1134" t="str">
        <f t="shared" si="736"/>
        <v/>
      </c>
      <c r="O1134" s="11" t="str">
        <f t="shared" si="737"/>
        <v>—</v>
      </c>
      <c r="P1134" t="str">
        <f t="shared" si="738"/>
        <v/>
      </c>
      <c r="Q1134" s="11" t="str">
        <f t="shared" si="739"/>
        <v>—</v>
      </c>
      <c r="R1134" t="str">
        <f t="shared" si="740"/>
        <v/>
      </c>
      <c r="S1134" t="str">
        <f t="shared" si="741"/>
        <v/>
      </c>
      <c r="T1134" t="str">
        <f t="shared" si="742"/>
        <v/>
      </c>
      <c r="U1134" t="str">
        <f t="shared" si="743"/>
        <v/>
      </c>
      <c r="V1134" t="str">
        <f t="shared" si="744"/>
        <v/>
      </c>
      <c r="W1134" t="str">
        <f t="shared" si="745"/>
        <v/>
      </c>
      <c r="X1134" t="str">
        <f t="shared" si="746"/>
        <v/>
      </c>
      <c r="Y1134" t="str">
        <f t="shared" si="747"/>
        <v/>
      </c>
      <c r="Z1134" t="str">
        <f t="shared" si="748"/>
        <v/>
      </c>
      <c r="AA1134" t="str">
        <f t="shared" si="749"/>
        <v/>
      </c>
      <c r="AB1134" t="str">
        <f t="shared" si="750"/>
        <v/>
      </c>
      <c r="AC1134" t="str">
        <f t="shared" si="751"/>
        <v/>
      </c>
      <c r="AD1134" t="str">
        <f t="shared" si="752"/>
        <v/>
      </c>
      <c r="AE1134" t="str">
        <f t="shared" si="753"/>
        <v/>
      </c>
      <c r="AF1134" t="str">
        <f t="shared" si="754"/>
        <v/>
      </c>
      <c r="AG1134" t="str">
        <f t="shared" si="755"/>
        <v/>
      </c>
      <c r="AH1134" t="str">
        <f t="shared" si="756"/>
        <v/>
      </c>
      <c r="AI1134" t="str">
        <f t="shared" si="757"/>
        <v/>
      </c>
      <c r="AJ1134" t="str">
        <f t="shared" si="758"/>
        <v/>
      </c>
      <c r="AK1134" t="str">
        <f t="shared" si="759"/>
        <v/>
      </c>
      <c r="AL1134" t="str">
        <f t="shared" si="760"/>
        <v/>
      </c>
      <c r="AM1134" t="str">
        <f t="shared" si="761"/>
        <v/>
      </c>
      <c r="AN1134" t="str">
        <f t="shared" si="762"/>
        <v/>
      </c>
      <c r="AO1134" t="str">
        <f t="shared" si="763"/>
        <v/>
      </c>
      <c r="AP1134" t="str">
        <f t="shared" si="764"/>
        <v/>
      </c>
      <c r="AQ1134" t="str">
        <f t="shared" si="765"/>
        <v/>
      </c>
      <c r="AR1134" t="str">
        <f t="shared" si="766"/>
        <v/>
      </c>
      <c r="AS1134" t="str">
        <f t="shared" si="767"/>
        <v/>
      </c>
      <c r="AT1134" t="str">
        <f t="shared" si="768"/>
        <v/>
      </c>
      <c r="AU1134" t="str">
        <f t="shared" si="769"/>
        <v/>
      </c>
      <c r="AV1134" t="str">
        <f t="shared" si="770"/>
        <v/>
      </c>
      <c r="AW1134" t="str">
        <f t="shared" si="771"/>
        <v/>
      </c>
      <c r="AX1134" t="str">
        <f t="shared" si="772"/>
        <v/>
      </c>
      <c r="AY1134" t="str">
        <f t="shared" si="773"/>
        <v/>
      </c>
      <c r="AZ1134" t="str">
        <f>IF(OR($A1134="",$A1134&lt;&gt;Ficha!$C$4),"",COUNTIF($A$2:$A1134,Ficha!$C$4))</f>
        <v/>
      </c>
    </row>
    <row r="1135" spans="1:52">
      <c r="A1135" s="7" t="str">
        <f>IF(INDEX(Banco!$A:$A,ROW())="","",INDEX(Banco!$A:$A,ROW()))</f>
        <v/>
      </c>
      <c r="B1135" s="7" t="str">
        <f>IF(INDEX(Banco!$B:$B,ROW())="","",INDEX(Banco!$B:$B,ROW()))</f>
        <v/>
      </c>
      <c r="C1135" s="7" t="str">
        <f>IF(INDEX(Banco!$C:$C,ROW())="","",INDEX(Banco!$C:$C,ROW()))</f>
        <v/>
      </c>
      <c r="D1135" s="8" t="str">
        <f>IF(INDEX(Banco!$D:$D,ROW())="","",INDEX(Banco!$D:$D,ROW()))</f>
        <v/>
      </c>
      <c r="E1135" s="8" t="str">
        <f>IF(INDEX(Banco!$E:$E,ROW())="","",INDEX(Banco!$E:$E,ROW()))</f>
        <v/>
      </c>
      <c r="F1135" s="9" t="str">
        <f>IF(INDEX(Banco!$F:$F,ROW())="","",INDEX(Banco!$F:$F,ROW()))</f>
        <v/>
      </c>
      <c r="G1135" s="9" t="str">
        <f>IF(INDEX(Banco!$G:$G,ROW())="","",INDEX(Banco!$G:$G,ROW()))</f>
        <v/>
      </c>
      <c r="H1135" s="7" t="str">
        <f>IF(INDEX(Banco!$H:$H,ROW())="","",INDEX(Banco!$H:$H,ROW()))</f>
        <v/>
      </c>
      <c r="I1135" t="str">
        <f t="shared" si="731"/>
        <v/>
      </c>
      <c r="J1135" s="10" t="str">
        <f t="shared" si="732"/>
        <v/>
      </c>
      <c r="K1135" s="11" t="str">
        <f t="shared" si="733"/>
        <v>—</v>
      </c>
      <c r="L1135" t="str">
        <f t="shared" si="734"/>
        <v/>
      </c>
      <c r="M1135" s="11" t="str">
        <f t="shared" si="735"/>
        <v>—</v>
      </c>
      <c r="N1135" t="str">
        <f t="shared" si="736"/>
        <v/>
      </c>
      <c r="O1135" s="11" t="str">
        <f t="shared" si="737"/>
        <v>—</v>
      </c>
      <c r="P1135" t="str">
        <f t="shared" si="738"/>
        <v/>
      </c>
      <c r="Q1135" s="11" t="str">
        <f t="shared" si="739"/>
        <v>—</v>
      </c>
      <c r="R1135" t="str">
        <f t="shared" si="740"/>
        <v/>
      </c>
      <c r="S1135" t="str">
        <f t="shared" si="741"/>
        <v/>
      </c>
      <c r="T1135" t="str">
        <f t="shared" si="742"/>
        <v/>
      </c>
      <c r="U1135" t="str">
        <f t="shared" si="743"/>
        <v/>
      </c>
      <c r="V1135" t="str">
        <f t="shared" si="744"/>
        <v/>
      </c>
      <c r="W1135" t="str">
        <f t="shared" si="745"/>
        <v/>
      </c>
      <c r="X1135" t="str">
        <f t="shared" si="746"/>
        <v/>
      </c>
      <c r="Y1135" t="str">
        <f t="shared" si="747"/>
        <v/>
      </c>
      <c r="Z1135" t="str">
        <f t="shared" si="748"/>
        <v/>
      </c>
      <c r="AA1135" t="str">
        <f t="shared" si="749"/>
        <v/>
      </c>
      <c r="AB1135" t="str">
        <f t="shared" si="750"/>
        <v/>
      </c>
      <c r="AC1135" t="str">
        <f t="shared" si="751"/>
        <v/>
      </c>
      <c r="AD1135" t="str">
        <f t="shared" si="752"/>
        <v/>
      </c>
      <c r="AE1135" t="str">
        <f t="shared" si="753"/>
        <v/>
      </c>
      <c r="AF1135" t="str">
        <f t="shared" si="754"/>
        <v/>
      </c>
      <c r="AG1135" t="str">
        <f t="shared" si="755"/>
        <v/>
      </c>
      <c r="AH1135" t="str">
        <f t="shared" si="756"/>
        <v/>
      </c>
      <c r="AI1135" t="str">
        <f t="shared" si="757"/>
        <v/>
      </c>
      <c r="AJ1135" t="str">
        <f t="shared" si="758"/>
        <v/>
      </c>
      <c r="AK1135" t="str">
        <f t="shared" si="759"/>
        <v/>
      </c>
      <c r="AL1135" t="str">
        <f t="shared" si="760"/>
        <v/>
      </c>
      <c r="AM1135" t="str">
        <f t="shared" si="761"/>
        <v/>
      </c>
      <c r="AN1135" t="str">
        <f t="shared" si="762"/>
        <v/>
      </c>
      <c r="AO1135" t="str">
        <f t="shared" si="763"/>
        <v/>
      </c>
      <c r="AP1135" t="str">
        <f t="shared" si="764"/>
        <v/>
      </c>
      <c r="AQ1135" t="str">
        <f t="shared" si="765"/>
        <v/>
      </c>
      <c r="AR1135" t="str">
        <f t="shared" si="766"/>
        <v/>
      </c>
      <c r="AS1135" t="str">
        <f t="shared" si="767"/>
        <v/>
      </c>
      <c r="AT1135" t="str">
        <f t="shared" si="768"/>
        <v/>
      </c>
      <c r="AU1135" t="str">
        <f t="shared" si="769"/>
        <v/>
      </c>
      <c r="AV1135" t="str">
        <f t="shared" si="770"/>
        <v/>
      </c>
      <c r="AW1135" t="str">
        <f t="shared" si="771"/>
        <v/>
      </c>
      <c r="AX1135" t="str">
        <f t="shared" si="772"/>
        <v/>
      </c>
      <c r="AY1135" t="str">
        <f t="shared" si="773"/>
        <v/>
      </c>
      <c r="AZ1135" t="str">
        <f>IF(OR($A1135="",$A1135&lt;&gt;Ficha!$C$4),"",COUNTIF($A$2:$A1135,Ficha!$C$4))</f>
        <v/>
      </c>
    </row>
    <row r="1136" spans="1:52">
      <c r="A1136" s="7" t="str">
        <f>IF(INDEX(Banco!$A:$A,ROW())="","",INDEX(Banco!$A:$A,ROW()))</f>
        <v/>
      </c>
      <c r="B1136" s="7" t="str">
        <f>IF(INDEX(Banco!$B:$B,ROW())="","",INDEX(Banco!$B:$B,ROW()))</f>
        <v/>
      </c>
      <c r="C1136" s="7" t="str">
        <f>IF(INDEX(Banco!$C:$C,ROW())="","",INDEX(Banco!$C:$C,ROW()))</f>
        <v/>
      </c>
      <c r="D1136" s="8" t="str">
        <f>IF(INDEX(Banco!$D:$D,ROW())="","",INDEX(Banco!$D:$D,ROW()))</f>
        <v/>
      </c>
      <c r="E1136" s="8" t="str">
        <f>IF(INDEX(Banco!$E:$E,ROW())="","",INDEX(Banco!$E:$E,ROW()))</f>
        <v/>
      </c>
      <c r="F1136" s="9" t="str">
        <f>IF(INDEX(Banco!$F:$F,ROW())="","",INDEX(Banco!$F:$F,ROW()))</f>
        <v/>
      </c>
      <c r="G1136" s="9" t="str">
        <f>IF(INDEX(Banco!$G:$G,ROW())="","",INDEX(Banco!$G:$G,ROW()))</f>
        <v/>
      </c>
      <c r="H1136" s="7" t="str">
        <f>IF(INDEX(Banco!$H:$H,ROW())="","",INDEX(Banco!$H:$H,ROW()))</f>
        <v/>
      </c>
      <c r="I1136" t="str">
        <f t="shared" si="731"/>
        <v/>
      </c>
      <c r="J1136" s="10" t="str">
        <f t="shared" si="732"/>
        <v/>
      </c>
      <c r="K1136" s="11" t="str">
        <f t="shared" si="733"/>
        <v>—</v>
      </c>
      <c r="L1136" t="str">
        <f t="shared" si="734"/>
        <v/>
      </c>
      <c r="M1136" s="11" t="str">
        <f t="shared" si="735"/>
        <v>—</v>
      </c>
      <c r="N1136" t="str">
        <f t="shared" si="736"/>
        <v/>
      </c>
      <c r="O1136" s="11" t="str">
        <f t="shared" si="737"/>
        <v>—</v>
      </c>
      <c r="P1136" t="str">
        <f t="shared" si="738"/>
        <v/>
      </c>
      <c r="Q1136" s="11" t="str">
        <f t="shared" si="739"/>
        <v>—</v>
      </c>
      <c r="R1136" t="str">
        <f t="shared" si="740"/>
        <v/>
      </c>
      <c r="S1136" t="str">
        <f t="shared" si="741"/>
        <v/>
      </c>
      <c r="T1136" t="str">
        <f t="shared" si="742"/>
        <v/>
      </c>
      <c r="U1136" t="str">
        <f t="shared" si="743"/>
        <v/>
      </c>
      <c r="V1136" t="str">
        <f t="shared" si="744"/>
        <v/>
      </c>
      <c r="W1136" t="str">
        <f t="shared" si="745"/>
        <v/>
      </c>
      <c r="X1136" t="str">
        <f t="shared" si="746"/>
        <v/>
      </c>
      <c r="Y1136" t="str">
        <f t="shared" si="747"/>
        <v/>
      </c>
      <c r="Z1136" t="str">
        <f t="shared" si="748"/>
        <v/>
      </c>
      <c r="AA1136" t="str">
        <f t="shared" si="749"/>
        <v/>
      </c>
      <c r="AB1136" t="str">
        <f t="shared" si="750"/>
        <v/>
      </c>
      <c r="AC1136" t="str">
        <f t="shared" si="751"/>
        <v/>
      </c>
      <c r="AD1136" t="str">
        <f t="shared" si="752"/>
        <v/>
      </c>
      <c r="AE1136" t="str">
        <f t="shared" si="753"/>
        <v/>
      </c>
      <c r="AF1136" t="str">
        <f t="shared" si="754"/>
        <v/>
      </c>
      <c r="AG1136" t="str">
        <f t="shared" si="755"/>
        <v/>
      </c>
      <c r="AH1136" t="str">
        <f t="shared" si="756"/>
        <v/>
      </c>
      <c r="AI1136" t="str">
        <f t="shared" si="757"/>
        <v/>
      </c>
      <c r="AJ1136" t="str">
        <f t="shared" si="758"/>
        <v/>
      </c>
      <c r="AK1136" t="str">
        <f t="shared" si="759"/>
        <v/>
      </c>
      <c r="AL1136" t="str">
        <f t="shared" si="760"/>
        <v/>
      </c>
      <c r="AM1136" t="str">
        <f t="shared" si="761"/>
        <v/>
      </c>
      <c r="AN1136" t="str">
        <f t="shared" si="762"/>
        <v/>
      </c>
      <c r="AO1136" t="str">
        <f t="shared" si="763"/>
        <v/>
      </c>
      <c r="AP1136" t="str">
        <f t="shared" si="764"/>
        <v/>
      </c>
      <c r="AQ1136" t="str">
        <f t="shared" si="765"/>
        <v/>
      </c>
      <c r="AR1136" t="str">
        <f t="shared" si="766"/>
        <v/>
      </c>
      <c r="AS1136" t="str">
        <f t="shared" si="767"/>
        <v/>
      </c>
      <c r="AT1136" t="str">
        <f t="shared" si="768"/>
        <v/>
      </c>
      <c r="AU1136" t="str">
        <f t="shared" si="769"/>
        <v/>
      </c>
      <c r="AV1136" t="str">
        <f t="shared" si="770"/>
        <v/>
      </c>
      <c r="AW1136" t="str">
        <f t="shared" si="771"/>
        <v/>
      </c>
      <c r="AX1136" t="str">
        <f t="shared" si="772"/>
        <v/>
      </c>
      <c r="AY1136" t="str">
        <f t="shared" si="773"/>
        <v/>
      </c>
      <c r="AZ1136" t="str">
        <f>IF(OR($A1136="",$A1136&lt;&gt;Ficha!$C$4),"",COUNTIF($A$2:$A1136,Ficha!$C$4))</f>
        <v/>
      </c>
    </row>
    <row r="1137" spans="1:52">
      <c r="A1137" s="7" t="str">
        <f>IF(INDEX(Banco!$A:$A,ROW())="","",INDEX(Banco!$A:$A,ROW()))</f>
        <v/>
      </c>
      <c r="B1137" s="7" t="str">
        <f>IF(INDEX(Banco!$B:$B,ROW())="","",INDEX(Banco!$B:$B,ROW()))</f>
        <v/>
      </c>
      <c r="C1137" s="7" t="str">
        <f>IF(INDEX(Banco!$C:$C,ROW())="","",INDEX(Banco!$C:$C,ROW()))</f>
        <v/>
      </c>
      <c r="D1137" s="8" t="str">
        <f>IF(INDEX(Banco!$D:$D,ROW())="","",INDEX(Banco!$D:$D,ROW()))</f>
        <v/>
      </c>
      <c r="E1137" s="8" t="str">
        <f>IF(INDEX(Banco!$E:$E,ROW())="","",INDEX(Banco!$E:$E,ROW()))</f>
        <v/>
      </c>
      <c r="F1137" s="9" t="str">
        <f>IF(INDEX(Banco!$F:$F,ROW())="","",INDEX(Banco!$F:$F,ROW()))</f>
        <v/>
      </c>
      <c r="G1137" s="9" t="str">
        <f>IF(INDEX(Banco!$G:$G,ROW())="","",INDEX(Banco!$G:$G,ROW()))</f>
        <v/>
      </c>
      <c r="H1137" s="7" t="str">
        <f>IF(INDEX(Banco!$H:$H,ROW())="","",INDEX(Banco!$H:$H,ROW()))</f>
        <v/>
      </c>
      <c r="I1137" t="str">
        <f t="shared" si="731"/>
        <v/>
      </c>
      <c r="J1137" s="10" t="str">
        <f t="shared" si="732"/>
        <v/>
      </c>
      <c r="K1137" s="11" t="str">
        <f t="shared" si="733"/>
        <v>—</v>
      </c>
      <c r="L1137" t="str">
        <f t="shared" si="734"/>
        <v/>
      </c>
      <c r="M1137" s="11" t="str">
        <f t="shared" si="735"/>
        <v>—</v>
      </c>
      <c r="N1137" t="str">
        <f t="shared" si="736"/>
        <v/>
      </c>
      <c r="O1137" s="11" t="str">
        <f t="shared" si="737"/>
        <v>—</v>
      </c>
      <c r="P1137" t="str">
        <f t="shared" si="738"/>
        <v/>
      </c>
      <c r="Q1137" s="11" t="str">
        <f t="shared" si="739"/>
        <v>—</v>
      </c>
      <c r="R1137" t="str">
        <f t="shared" si="740"/>
        <v/>
      </c>
      <c r="S1137" t="str">
        <f t="shared" si="741"/>
        <v/>
      </c>
      <c r="T1137" t="str">
        <f t="shared" si="742"/>
        <v/>
      </c>
      <c r="U1137" t="str">
        <f t="shared" si="743"/>
        <v/>
      </c>
      <c r="V1137" t="str">
        <f t="shared" si="744"/>
        <v/>
      </c>
      <c r="W1137" t="str">
        <f t="shared" si="745"/>
        <v/>
      </c>
      <c r="X1137" t="str">
        <f t="shared" si="746"/>
        <v/>
      </c>
      <c r="Y1137" t="str">
        <f t="shared" si="747"/>
        <v/>
      </c>
      <c r="Z1137" t="str">
        <f t="shared" si="748"/>
        <v/>
      </c>
      <c r="AA1137" t="str">
        <f t="shared" si="749"/>
        <v/>
      </c>
      <c r="AB1137" t="str">
        <f t="shared" si="750"/>
        <v/>
      </c>
      <c r="AC1137" t="str">
        <f t="shared" si="751"/>
        <v/>
      </c>
      <c r="AD1137" t="str">
        <f t="shared" si="752"/>
        <v/>
      </c>
      <c r="AE1137" t="str">
        <f t="shared" si="753"/>
        <v/>
      </c>
      <c r="AF1137" t="str">
        <f t="shared" si="754"/>
        <v/>
      </c>
      <c r="AG1137" t="str">
        <f t="shared" si="755"/>
        <v/>
      </c>
      <c r="AH1137" t="str">
        <f t="shared" si="756"/>
        <v/>
      </c>
      <c r="AI1137" t="str">
        <f t="shared" si="757"/>
        <v/>
      </c>
      <c r="AJ1137" t="str">
        <f t="shared" si="758"/>
        <v/>
      </c>
      <c r="AK1137" t="str">
        <f t="shared" si="759"/>
        <v/>
      </c>
      <c r="AL1137" t="str">
        <f t="shared" si="760"/>
        <v/>
      </c>
      <c r="AM1137" t="str">
        <f t="shared" si="761"/>
        <v/>
      </c>
      <c r="AN1137" t="str">
        <f t="shared" si="762"/>
        <v/>
      </c>
      <c r="AO1137" t="str">
        <f t="shared" si="763"/>
        <v/>
      </c>
      <c r="AP1137" t="str">
        <f t="shared" si="764"/>
        <v/>
      </c>
      <c r="AQ1137" t="str">
        <f t="shared" si="765"/>
        <v/>
      </c>
      <c r="AR1137" t="str">
        <f t="shared" si="766"/>
        <v/>
      </c>
      <c r="AS1137" t="str">
        <f t="shared" si="767"/>
        <v/>
      </c>
      <c r="AT1137" t="str">
        <f t="shared" si="768"/>
        <v/>
      </c>
      <c r="AU1137" t="str">
        <f t="shared" si="769"/>
        <v/>
      </c>
      <c r="AV1137" t="str">
        <f t="shared" si="770"/>
        <v/>
      </c>
      <c r="AW1137" t="str">
        <f t="shared" si="771"/>
        <v/>
      </c>
      <c r="AX1137" t="str">
        <f t="shared" si="772"/>
        <v/>
      </c>
      <c r="AY1137" t="str">
        <f t="shared" si="773"/>
        <v/>
      </c>
      <c r="AZ1137" t="str">
        <f>IF(OR($A1137="",$A1137&lt;&gt;Ficha!$C$4),"",COUNTIF($A$2:$A1137,Ficha!$C$4))</f>
        <v/>
      </c>
    </row>
    <row r="1138" spans="1:52">
      <c r="A1138" s="7" t="str">
        <f>IF(INDEX(Banco!$A:$A,ROW())="","",INDEX(Banco!$A:$A,ROW()))</f>
        <v/>
      </c>
      <c r="B1138" s="7" t="str">
        <f>IF(INDEX(Banco!$B:$B,ROW())="","",INDEX(Banco!$B:$B,ROW()))</f>
        <v/>
      </c>
      <c r="C1138" s="7" t="str">
        <f>IF(INDEX(Banco!$C:$C,ROW())="","",INDEX(Banco!$C:$C,ROW()))</f>
        <v/>
      </c>
      <c r="D1138" s="8" t="str">
        <f>IF(INDEX(Banco!$D:$D,ROW())="","",INDEX(Banco!$D:$D,ROW()))</f>
        <v/>
      </c>
      <c r="E1138" s="8" t="str">
        <f>IF(INDEX(Banco!$E:$E,ROW())="","",INDEX(Banco!$E:$E,ROW()))</f>
        <v/>
      </c>
      <c r="F1138" s="9" t="str">
        <f>IF(INDEX(Banco!$F:$F,ROW())="","",INDEX(Banco!$F:$F,ROW()))</f>
        <v/>
      </c>
      <c r="G1138" s="9" t="str">
        <f>IF(INDEX(Banco!$G:$G,ROW())="","",INDEX(Banco!$G:$G,ROW()))</f>
        <v/>
      </c>
      <c r="H1138" s="7" t="str">
        <f>IF(INDEX(Banco!$H:$H,ROW())="","",INDEX(Banco!$H:$H,ROW()))</f>
        <v/>
      </c>
      <c r="I1138" t="str">
        <f t="shared" si="731"/>
        <v/>
      </c>
      <c r="J1138" s="10" t="str">
        <f t="shared" si="732"/>
        <v/>
      </c>
      <c r="K1138" s="11" t="str">
        <f t="shared" si="733"/>
        <v>—</v>
      </c>
      <c r="L1138" t="str">
        <f t="shared" si="734"/>
        <v/>
      </c>
      <c r="M1138" s="11" t="str">
        <f t="shared" si="735"/>
        <v>—</v>
      </c>
      <c r="N1138" t="str">
        <f t="shared" si="736"/>
        <v/>
      </c>
      <c r="O1138" s="11" t="str">
        <f t="shared" si="737"/>
        <v>—</v>
      </c>
      <c r="P1138" t="str">
        <f t="shared" si="738"/>
        <v/>
      </c>
      <c r="Q1138" s="11" t="str">
        <f t="shared" si="739"/>
        <v>—</v>
      </c>
      <c r="R1138" t="str">
        <f t="shared" si="740"/>
        <v/>
      </c>
      <c r="S1138" t="str">
        <f t="shared" si="741"/>
        <v/>
      </c>
      <c r="T1138" t="str">
        <f t="shared" si="742"/>
        <v/>
      </c>
      <c r="U1138" t="str">
        <f t="shared" si="743"/>
        <v/>
      </c>
      <c r="V1138" t="str">
        <f t="shared" si="744"/>
        <v/>
      </c>
      <c r="W1138" t="str">
        <f t="shared" si="745"/>
        <v/>
      </c>
      <c r="X1138" t="str">
        <f t="shared" si="746"/>
        <v/>
      </c>
      <c r="Y1138" t="str">
        <f t="shared" si="747"/>
        <v/>
      </c>
      <c r="Z1138" t="str">
        <f t="shared" si="748"/>
        <v/>
      </c>
      <c r="AA1138" t="str">
        <f t="shared" si="749"/>
        <v/>
      </c>
      <c r="AB1138" t="str">
        <f t="shared" si="750"/>
        <v/>
      </c>
      <c r="AC1138" t="str">
        <f t="shared" si="751"/>
        <v/>
      </c>
      <c r="AD1138" t="str">
        <f t="shared" si="752"/>
        <v/>
      </c>
      <c r="AE1138" t="str">
        <f t="shared" si="753"/>
        <v/>
      </c>
      <c r="AF1138" t="str">
        <f t="shared" si="754"/>
        <v/>
      </c>
      <c r="AG1138" t="str">
        <f t="shared" si="755"/>
        <v/>
      </c>
      <c r="AH1138" t="str">
        <f t="shared" si="756"/>
        <v/>
      </c>
      <c r="AI1138" t="str">
        <f t="shared" si="757"/>
        <v/>
      </c>
      <c r="AJ1138" t="str">
        <f t="shared" si="758"/>
        <v/>
      </c>
      <c r="AK1138" t="str">
        <f t="shared" si="759"/>
        <v/>
      </c>
      <c r="AL1138" t="str">
        <f t="shared" si="760"/>
        <v/>
      </c>
      <c r="AM1138" t="str">
        <f t="shared" si="761"/>
        <v/>
      </c>
      <c r="AN1138" t="str">
        <f t="shared" si="762"/>
        <v/>
      </c>
      <c r="AO1138" t="str">
        <f t="shared" si="763"/>
        <v/>
      </c>
      <c r="AP1138" t="str">
        <f t="shared" si="764"/>
        <v/>
      </c>
      <c r="AQ1138" t="str">
        <f t="shared" si="765"/>
        <v/>
      </c>
      <c r="AR1138" t="str">
        <f t="shared" si="766"/>
        <v/>
      </c>
      <c r="AS1138" t="str">
        <f t="shared" si="767"/>
        <v/>
      </c>
      <c r="AT1138" t="str">
        <f t="shared" si="768"/>
        <v/>
      </c>
      <c r="AU1138" t="str">
        <f t="shared" si="769"/>
        <v/>
      </c>
      <c r="AV1138" t="str">
        <f t="shared" si="770"/>
        <v/>
      </c>
      <c r="AW1138" t="str">
        <f t="shared" si="771"/>
        <v/>
      </c>
      <c r="AX1138" t="str">
        <f t="shared" si="772"/>
        <v/>
      </c>
      <c r="AY1138" t="str">
        <f t="shared" si="773"/>
        <v/>
      </c>
      <c r="AZ1138" t="str">
        <f>IF(OR($A1138="",$A1138&lt;&gt;Ficha!$C$4),"",COUNTIF($A$2:$A1138,Ficha!$C$4))</f>
        <v/>
      </c>
    </row>
    <row r="1139" spans="1:52">
      <c r="A1139" s="7" t="str">
        <f>IF(INDEX(Banco!$A:$A,ROW())="","",INDEX(Banco!$A:$A,ROW()))</f>
        <v/>
      </c>
      <c r="B1139" s="7" t="str">
        <f>IF(INDEX(Banco!$B:$B,ROW())="","",INDEX(Banco!$B:$B,ROW()))</f>
        <v/>
      </c>
      <c r="C1139" s="7" t="str">
        <f>IF(INDEX(Banco!$C:$C,ROW())="","",INDEX(Banco!$C:$C,ROW()))</f>
        <v/>
      </c>
      <c r="D1139" s="8" t="str">
        <f>IF(INDEX(Banco!$D:$D,ROW())="","",INDEX(Banco!$D:$D,ROW()))</f>
        <v/>
      </c>
      <c r="E1139" s="8" t="str">
        <f>IF(INDEX(Banco!$E:$E,ROW())="","",INDEX(Banco!$E:$E,ROW()))</f>
        <v/>
      </c>
      <c r="F1139" s="9" t="str">
        <f>IF(INDEX(Banco!$F:$F,ROW())="","",INDEX(Banco!$F:$F,ROW()))</f>
        <v/>
      </c>
      <c r="G1139" s="9" t="str">
        <f>IF(INDEX(Banco!$G:$G,ROW())="","",INDEX(Banco!$G:$G,ROW()))</f>
        <v/>
      </c>
      <c r="H1139" s="7" t="str">
        <f>IF(INDEX(Banco!$H:$H,ROW())="","",INDEX(Banco!$H:$H,ROW()))</f>
        <v/>
      </c>
      <c r="I1139" t="str">
        <f t="shared" si="731"/>
        <v/>
      </c>
      <c r="J1139" s="10" t="str">
        <f t="shared" si="732"/>
        <v/>
      </c>
      <c r="K1139" s="11" t="str">
        <f t="shared" si="733"/>
        <v>—</v>
      </c>
      <c r="L1139" t="str">
        <f t="shared" si="734"/>
        <v/>
      </c>
      <c r="M1139" s="11" t="str">
        <f t="shared" si="735"/>
        <v>—</v>
      </c>
      <c r="N1139" t="str">
        <f t="shared" si="736"/>
        <v/>
      </c>
      <c r="O1139" s="11" t="str">
        <f t="shared" si="737"/>
        <v>—</v>
      </c>
      <c r="P1139" t="str">
        <f t="shared" si="738"/>
        <v/>
      </c>
      <c r="Q1139" s="11" t="str">
        <f t="shared" si="739"/>
        <v>—</v>
      </c>
      <c r="R1139" t="str">
        <f t="shared" si="740"/>
        <v/>
      </c>
      <c r="S1139" t="str">
        <f t="shared" si="741"/>
        <v/>
      </c>
      <c r="T1139" t="str">
        <f t="shared" si="742"/>
        <v/>
      </c>
      <c r="U1139" t="str">
        <f t="shared" si="743"/>
        <v/>
      </c>
      <c r="V1139" t="str">
        <f t="shared" si="744"/>
        <v/>
      </c>
      <c r="W1139" t="str">
        <f t="shared" si="745"/>
        <v/>
      </c>
      <c r="X1139" t="str">
        <f t="shared" si="746"/>
        <v/>
      </c>
      <c r="Y1139" t="str">
        <f t="shared" si="747"/>
        <v/>
      </c>
      <c r="Z1139" t="str">
        <f t="shared" si="748"/>
        <v/>
      </c>
      <c r="AA1139" t="str">
        <f t="shared" si="749"/>
        <v/>
      </c>
      <c r="AB1139" t="str">
        <f t="shared" si="750"/>
        <v/>
      </c>
      <c r="AC1139" t="str">
        <f t="shared" si="751"/>
        <v/>
      </c>
      <c r="AD1139" t="str">
        <f t="shared" si="752"/>
        <v/>
      </c>
      <c r="AE1139" t="str">
        <f t="shared" si="753"/>
        <v/>
      </c>
      <c r="AF1139" t="str">
        <f t="shared" si="754"/>
        <v/>
      </c>
      <c r="AG1139" t="str">
        <f t="shared" si="755"/>
        <v/>
      </c>
      <c r="AH1139" t="str">
        <f t="shared" si="756"/>
        <v/>
      </c>
      <c r="AI1139" t="str">
        <f t="shared" si="757"/>
        <v/>
      </c>
      <c r="AJ1139" t="str">
        <f t="shared" si="758"/>
        <v/>
      </c>
      <c r="AK1139" t="str">
        <f t="shared" si="759"/>
        <v/>
      </c>
      <c r="AL1139" t="str">
        <f t="shared" si="760"/>
        <v/>
      </c>
      <c r="AM1139" t="str">
        <f t="shared" si="761"/>
        <v/>
      </c>
      <c r="AN1139" t="str">
        <f t="shared" si="762"/>
        <v/>
      </c>
      <c r="AO1139" t="str">
        <f t="shared" si="763"/>
        <v/>
      </c>
      <c r="AP1139" t="str">
        <f t="shared" si="764"/>
        <v/>
      </c>
      <c r="AQ1139" t="str">
        <f t="shared" si="765"/>
        <v/>
      </c>
      <c r="AR1139" t="str">
        <f t="shared" si="766"/>
        <v/>
      </c>
      <c r="AS1139" t="str">
        <f t="shared" si="767"/>
        <v/>
      </c>
      <c r="AT1139" t="str">
        <f t="shared" si="768"/>
        <v/>
      </c>
      <c r="AU1139" t="str">
        <f t="shared" si="769"/>
        <v/>
      </c>
      <c r="AV1139" t="str">
        <f t="shared" si="770"/>
        <v/>
      </c>
      <c r="AW1139" t="str">
        <f t="shared" si="771"/>
        <v/>
      </c>
      <c r="AX1139" t="str">
        <f t="shared" si="772"/>
        <v/>
      </c>
      <c r="AY1139" t="str">
        <f t="shared" si="773"/>
        <v/>
      </c>
      <c r="AZ1139" t="str">
        <f>IF(OR($A1139="",$A1139&lt;&gt;Ficha!$C$4),"",COUNTIF($A$2:$A1139,Ficha!$C$4))</f>
        <v/>
      </c>
    </row>
    <row r="1140" spans="1:52">
      <c r="A1140" s="7" t="str">
        <f>IF(INDEX(Banco!$A:$A,ROW())="","",INDEX(Banco!$A:$A,ROW()))</f>
        <v/>
      </c>
      <c r="B1140" s="7" t="str">
        <f>IF(INDEX(Banco!$B:$B,ROW())="","",INDEX(Banco!$B:$B,ROW()))</f>
        <v/>
      </c>
      <c r="C1140" s="7" t="str">
        <f>IF(INDEX(Banco!$C:$C,ROW())="","",INDEX(Banco!$C:$C,ROW()))</f>
        <v/>
      </c>
      <c r="D1140" s="8" t="str">
        <f>IF(INDEX(Banco!$D:$D,ROW())="","",INDEX(Banco!$D:$D,ROW()))</f>
        <v/>
      </c>
      <c r="E1140" s="8" t="str">
        <f>IF(INDEX(Banco!$E:$E,ROW())="","",INDEX(Banco!$E:$E,ROW()))</f>
        <v/>
      </c>
      <c r="F1140" s="9" t="str">
        <f>IF(INDEX(Banco!$F:$F,ROW())="","",INDEX(Banco!$F:$F,ROW()))</f>
        <v/>
      </c>
      <c r="G1140" s="9" t="str">
        <f>IF(INDEX(Banco!$G:$G,ROW())="","",INDEX(Banco!$G:$G,ROW()))</f>
        <v/>
      </c>
      <c r="H1140" s="7" t="str">
        <f>IF(INDEX(Banco!$H:$H,ROW())="","",INDEX(Banco!$H:$H,ROW()))</f>
        <v/>
      </c>
      <c r="I1140" t="str">
        <f t="shared" si="731"/>
        <v/>
      </c>
      <c r="J1140" s="10" t="str">
        <f t="shared" si="732"/>
        <v/>
      </c>
      <c r="K1140" s="11" t="str">
        <f t="shared" si="733"/>
        <v>—</v>
      </c>
      <c r="L1140" t="str">
        <f t="shared" si="734"/>
        <v/>
      </c>
      <c r="M1140" s="11" t="str">
        <f t="shared" si="735"/>
        <v>—</v>
      </c>
      <c r="N1140" t="str">
        <f t="shared" si="736"/>
        <v/>
      </c>
      <c r="O1140" s="11" t="str">
        <f t="shared" si="737"/>
        <v>—</v>
      </c>
      <c r="P1140" t="str">
        <f t="shared" si="738"/>
        <v/>
      </c>
      <c r="Q1140" s="11" t="str">
        <f t="shared" si="739"/>
        <v>—</v>
      </c>
      <c r="R1140" t="str">
        <f t="shared" si="740"/>
        <v/>
      </c>
      <c r="S1140" t="str">
        <f t="shared" si="741"/>
        <v/>
      </c>
      <c r="T1140" t="str">
        <f t="shared" si="742"/>
        <v/>
      </c>
      <c r="U1140" t="str">
        <f t="shared" si="743"/>
        <v/>
      </c>
      <c r="V1140" t="str">
        <f t="shared" si="744"/>
        <v/>
      </c>
      <c r="W1140" t="str">
        <f t="shared" si="745"/>
        <v/>
      </c>
      <c r="X1140" t="str">
        <f t="shared" si="746"/>
        <v/>
      </c>
      <c r="Y1140" t="str">
        <f t="shared" si="747"/>
        <v/>
      </c>
      <c r="Z1140" t="str">
        <f t="shared" si="748"/>
        <v/>
      </c>
      <c r="AA1140" t="str">
        <f t="shared" si="749"/>
        <v/>
      </c>
      <c r="AB1140" t="str">
        <f t="shared" si="750"/>
        <v/>
      </c>
      <c r="AC1140" t="str">
        <f t="shared" si="751"/>
        <v/>
      </c>
      <c r="AD1140" t="str">
        <f t="shared" si="752"/>
        <v/>
      </c>
      <c r="AE1140" t="str">
        <f t="shared" si="753"/>
        <v/>
      </c>
      <c r="AF1140" t="str">
        <f t="shared" si="754"/>
        <v/>
      </c>
      <c r="AG1140" t="str">
        <f t="shared" si="755"/>
        <v/>
      </c>
      <c r="AH1140" t="str">
        <f t="shared" si="756"/>
        <v/>
      </c>
      <c r="AI1140" t="str">
        <f t="shared" si="757"/>
        <v/>
      </c>
      <c r="AJ1140" t="str">
        <f t="shared" si="758"/>
        <v/>
      </c>
      <c r="AK1140" t="str">
        <f t="shared" si="759"/>
        <v/>
      </c>
      <c r="AL1140" t="str">
        <f t="shared" si="760"/>
        <v/>
      </c>
      <c r="AM1140" t="str">
        <f t="shared" si="761"/>
        <v/>
      </c>
      <c r="AN1140" t="str">
        <f t="shared" si="762"/>
        <v/>
      </c>
      <c r="AO1140" t="str">
        <f t="shared" si="763"/>
        <v/>
      </c>
      <c r="AP1140" t="str">
        <f t="shared" si="764"/>
        <v/>
      </c>
      <c r="AQ1140" t="str">
        <f t="shared" si="765"/>
        <v/>
      </c>
      <c r="AR1140" t="str">
        <f t="shared" si="766"/>
        <v/>
      </c>
      <c r="AS1140" t="str">
        <f t="shared" si="767"/>
        <v/>
      </c>
      <c r="AT1140" t="str">
        <f t="shared" si="768"/>
        <v/>
      </c>
      <c r="AU1140" t="str">
        <f t="shared" si="769"/>
        <v/>
      </c>
      <c r="AV1140" t="str">
        <f t="shared" si="770"/>
        <v/>
      </c>
      <c r="AW1140" t="str">
        <f t="shared" si="771"/>
        <v/>
      </c>
      <c r="AX1140" t="str">
        <f t="shared" si="772"/>
        <v/>
      </c>
      <c r="AY1140" t="str">
        <f t="shared" si="773"/>
        <v/>
      </c>
      <c r="AZ1140" t="str">
        <f>IF(OR($A1140="",$A1140&lt;&gt;Ficha!$C$4),"",COUNTIF($A$2:$A1140,Ficha!$C$4))</f>
        <v/>
      </c>
    </row>
    <row r="1141" spans="1:52">
      <c r="A1141" s="7" t="str">
        <f>IF(INDEX(Banco!$A:$A,ROW())="","",INDEX(Banco!$A:$A,ROW()))</f>
        <v/>
      </c>
      <c r="B1141" s="7" t="str">
        <f>IF(INDEX(Banco!$B:$B,ROW())="","",INDEX(Banco!$B:$B,ROW()))</f>
        <v/>
      </c>
      <c r="C1141" s="7" t="str">
        <f>IF(INDEX(Banco!$C:$C,ROW())="","",INDEX(Banco!$C:$C,ROW()))</f>
        <v/>
      </c>
      <c r="D1141" s="8" t="str">
        <f>IF(INDEX(Banco!$D:$D,ROW())="","",INDEX(Banco!$D:$D,ROW()))</f>
        <v/>
      </c>
      <c r="E1141" s="8" t="str">
        <f>IF(INDEX(Banco!$E:$E,ROW())="","",INDEX(Banco!$E:$E,ROW()))</f>
        <v/>
      </c>
      <c r="F1141" s="9" t="str">
        <f>IF(INDEX(Banco!$F:$F,ROW())="","",INDEX(Banco!$F:$F,ROW()))</f>
        <v/>
      </c>
      <c r="G1141" s="9" t="str">
        <f>IF(INDEX(Banco!$G:$G,ROW())="","",INDEX(Banco!$G:$G,ROW()))</f>
        <v/>
      </c>
      <c r="H1141" s="7" t="str">
        <f>IF(INDEX(Banco!$H:$H,ROW())="","",INDEX(Banco!$H:$H,ROW()))</f>
        <v/>
      </c>
      <c r="I1141" t="str">
        <f t="shared" si="731"/>
        <v/>
      </c>
      <c r="J1141" s="10" t="str">
        <f t="shared" si="732"/>
        <v/>
      </c>
      <c r="K1141" s="11" t="str">
        <f t="shared" si="733"/>
        <v>—</v>
      </c>
      <c r="L1141" t="str">
        <f t="shared" si="734"/>
        <v/>
      </c>
      <c r="M1141" s="11" t="str">
        <f t="shared" si="735"/>
        <v>—</v>
      </c>
      <c r="N1141" t="str">
        <f t="shared" si="736"/>
        <v/>
      </c>
      <c r="O1141" s="11" t="str">
        <f t="shared" si="737"/>
        <v>—</v>
      </c>
      <c r="P1141" t="str">
        <f t="shared" si="738"/>
        <v/>
      </c>
      <c r="Q1141" s="11" t="str">
        <f t="shared" si="739"/>
        <v>—</v>
      </c>
      <c r="R1141" t="str">
        <f t="shared" si="740"/>
        <v/>
      </c>
      <c r="S1141" t="str">
        <f t="shared" si="741"/>
        <v/>
      </c>
      <c r="T1141" t="str">
        <f t="shared" si="742"/>
        <v/>
      </c>
      <c r="U1141" t="str">
        <f t="shared" si="743"/>
        <v/>
      </c>
      <c r="V1141" t="str">
        <f t="shared" si="744"/>
        <v/>
      </c>
      <c r="W1141" t="str">
        <f t="shared" si="745"/>
        <v/>
      </c>
      <c r="X1141" t="str">
        <f t="shared" si="746"/>
        <v/>
      </c>
      <c r="Y1141" t="str">
        <f t="shared" si="747"/>
        <v/>
      </c>
      <c r="Z1141" t="str">
        <f t="shared" si="748"/>
        <v/>
      </c>
      <c r="AA1141" t="str">
        <f t="shared" si="749"/>
        <v/>
      </c>
      <c r="AB1141" t="str">
        <f t="shared" si="750"/>
        <v/>
      </c>
      <c r="AC1141" t="str">
        <f t="shared" si="751"/>
        <v/>
      </c>
      <c r="AD1141" t="str">
        <f t="shared" si="752"/>
        <v/>
      </c>
      <c r="AE1141" t="str">
        <f t="shared" si="753"/>
        <v/>
      </c>
      <c r="AF1141" t="str">
        <f t="shared" si="754"/>
        <v/>
      </c>
      <c r="AG1141" t="str">
        <f t="shared" si="755"/>
        <v/>
      </c>
      <c r="AH1141" t="str">
        <f t="shared" si="756"/>
        <v/>
      </c>
      <c r="AI1141" t="str">
        <f t="shared" si="757"/>
        <v/>
      </c>
      <c r="AJ1141" t="str">
        <f t="shared" si="758"/>
        <v/>
      </c>
      <c r="AK1141" t="str">
        <f t="shared" si="759"/>
        <v/>
      </c>
      <c r="AL1141" t="str">
        <f t="shared" si="760"/>
        <v/>
      </c>
      <c r="AM1141" t="str">
        <f t="shared" si="761"/>
        <v/>
      </c>
      <c r="AN1141" t="str">
        <f t="shared" si="762"/>
        <v/>
      </c>
      <c r="AO1141" t="str">
        <f t="shared" si="763"/>
        <v/>
      </c>
      <c r="AP1141" t="str">
        <f t="shared" si="764"/>
        <v/>
      </c>
      <c r="AQ1141" t="str">
        <f t="shared" si="765"/>
        <v/>
      </c>
      <c r="AR1141" t="str">
        <f t="shared" si="766"/>
        <v/>
      </c>
      <c r="AS1141" t="str">
        <f t="shared" si="767"/>
        <v/>
      </c>
      <c r="AT1141" t="str">
        <f t="shared" si="768"/>
        <v/>
      </c>
      <c r="AU1141" t="str">
        <f t="shared" si="769"/>
        <v/>
      </c>
      <c r="AV1141" t="str">
        <f t="shared" si="770"/>
        <v/>
      </c>
      <c r="AW1141" t="str">
        <f t="shared" si="771"/>
        <v/>
      </c>
      <c r="AX1141" t="str">
        <f t="shared" si="772"/>
        <v/>
      </c>
      <c r="AY1141" t="str">
        <f t="shared" si="773"/>
        <v/>
      </c>
      <c r="AZ1141" t="str">
        <f>IF(OR($A1141="",$A1141&lt;&gt;Ficha!$C$4),"",COUNTIF($A$2:$A1141,Ficha!$C$4))</f>
        <v/>
      </c>
    </row>
    <row r="1142" spans="1:52">
      <c r="A1142" s="7" t="str">
        <f>IF(INDEX(Banco!$A:$A,ROW())="","",INDEX(Banco!$A:$A,ROW()))</f>
        <v/>
      </c>
      <c r="B1142" s="7" t="str">
        <f>IF(INDEX(Banco!$B:$B,ROW())="","",INDEX(Banco!$B:$B,ROW()))</f>
        <v/>
      </c>
      <c r="C1142" s="7" t="str">
        <f>IF(INDEX(Banco!$C:$C,ROW())="","",INDEX(Banco!$C:$C,ROW()))</f>
        <v/>
      </c>
      <c r="D1142" s="8" t="str">
        <f>IF(INDEX(Banco!$D:$D,ROW())="","",INDEX(Banco!$D:$D,ROW()))</f>
        <v/>
      </c>
      <c r="E1142" s="8" t="str">
        <f>IF(INDEX(Banco!$E:$E,ROW())="","",INDEX(Banco!$E:$E,ROW()))</f>
        <v/>
      </c>
      <c r="F1142" s="9" t="str">
        <f>IF(INDEX(Banco!$F:$F,ROW())="","",INDEX(Banco!$F:$F,ROW()))</f>
        <v/>
      </c>
      <c r="G1142" s="9" t="str">
        <f>IF(INDEX(Banco!$G:$G,ROW())="","",INDEX(Banco!$G:$G,ROW()))</f>
        <v/>
      </c>
      <c r="H1142" s="7" t="str">
        <f>IF(INDEX(Banco!$H:$H,ROW())="","",INDEX(Banco!$H:$H,ROW()))</f>
        <v/>
      </c>
      <c r="I1142" t="str">
        <f t="shared" si="731"/>
        <v/>
      </c>
      <c r="J1142" s="10" t="str">
        <f t="shared" si="732"/>
        <v/>
      </c>
      <c r="K1142" s="11" t="str">
        <f t="shared" si="733"/>
        <v>—</v>
      </c>
      <c r="L1142" t="str">
        <f t="shared" si="734"/>
        <v/>
      </c>
      <c r="M1142" s="11" t="str">
        <f t="shared" si="735"/>
        <v>—</v>
      </c>
      <c r="N1142" t="str">
        <f t="shared" si="736"/>
        <v/>
      </c>
      <c r="O1142" s="11" t="str">
        <f t="shared" si="737"/>
        <v>—</v>
      </c>
      <c r="P1142" t="str">
        <f t="shared" si="738"/>
        <v/>
      </c>
      <c r="Q1142" s="11" t="str">
        <f t="shared" si="739"/>
        <v>—</v>
      </c>
      <c r="R1142" t="str">
        <f t="shared" si="740"/>
        <v/>
      </c>
      <c r="S1142" t="str">
        <f t="shared" si="741"/>
        <v/>
      </c>
      <c r="T1142" t="str">
        <f t="shared" si="742"/>
        <v/>
      </c>
      <c r="U1142" t="str">
        <f t="shared" si="743"/>
        <v/>
      </c>
      <c r="V1142" t="str">
        <f t="shared" si="744"/>
        <v/>
      </c>
      <c r="W1142" t="str">
        <f t="shared" si="745"/>
        <v/>
      </c>
      <c r="X1142" t="str">
        <f t="shared" si="746"/>
        <v/>
      </c>
      <c r="Y1142" t="str">
        <f t="shared" si="747"/>
        <v/>
      </c>
      <c r="Z1142" t="str">
        <f t="shared" si="748"/>
        <v/>
      </c>
      <c r="AA1142" t="str">
        <f t="shared" si="749"/>
        <v/>
      </c>
      <c r="AB1142" t="str">
        <f t="shared" si="750"/>
        <v/>
      </c>
      <c r="AC1142" t="str">
        <f t="shared" si="751"/>
        <v/>
      </c>
      <c r="AD1142" t="str">
        <f t="shared" si="752"/>
        <v/>
      </c>
      <c r="AE1142" t="str">
        <f t="shared" si="753"/>
        <v/>
      </c>
      <c r="AF1142" t="str">
        <f t="shared" si="754"/>
        <v/>
      </c>
      <c r="AG1142" t="str">
        <f t="shared" si="755"/>
        <v/>
      </c>
      <c r="AH1142" t="str">
        <f t="shared" si="756"/>
        <v/>
      </c>
      <c r="AI1142" t="str">
        <f t="shared" si="757"/>
        <v/>
      </c>
      <c r="AJ1142" t="str">
        <f t="shared" si="758"/>
        <v/>
      </c>
      <c r="AK1142" t="str">
        <f t="shared" si="759"/>
        <v/>
      </c>
      <c r="AL1142" t="str">
        <f t="shared" si="760"/>
        <v/>
      </c>
      <c r="AM1142" t="str">
        <f t="shared" si="761"/>
        <v/>
      </c>
      <c r="AN1142" t="str">
        <f t="shared" si="762"/>
        <v/>
      </c>
      <c r="AO1142" t="str">
        <f t="shared" si="763"/>
        <v/>
      </c>
      <c r="AP1142" t="str">
        <f t="shared" si="764"/>
        <v/>
      </c>
      <c r="AQ1142" t="str">
        <f t="shared" si="765"/>
        <v/>
      </c>
      <c r="AR1142" t="str">
        <f t="shared" si="766"/>
        <v/>
      </c>
      <c r="AS1142" t="str">
        <f t="shared" si="767"/>
        <v/>
      </c>
      <c r="AT1142" t="str">
        <f t="shared" si="768"/>
        <v/>
      </c>
      <c r="AU1142" t="str">
        <f t="shared" si="769"/>
        <v/>
      </c>
      <c r="AV1142" t="str">
        <f t="shared" si="770"/>
        <v/>
      </c>
      <c r="AW1142" t="str">
        <f t="shared" si="771"/>
        <v/>
      </c>
      <c r="AX1142" t="str">
        <f t="shared" si="772"/>
        <v/>
      </c>
      <c r="AY1142" t="str">
        <f t="shared" si="773"/>
        <v/>
      </c>
      <c r="AZ1142" t="str">
        <f>IF(OR($A1142="",$A1142&lt;&gt;Ficha!$C$4),"",COUNTIF($A$2:$A1142,Ficha!$C$4))</f>
        <v/>
      </c>
    </row>
    <row r="1143" spans="1:52">
      <c r="A1143" s="7" t="str">
        <f>IF(INDEX(Banco!$A:$A,ROW())="","",INDEX(Banco!$A:$A,ROW()))</f>
        <v/>
      </c>
      <c r="B1143" s="7" t="str">
        <f>IF(INDEX(Banco!$B:$B,ROW())="","",INDEX(Banco!$B:$B,ROW()))</f>
        <v/>
      </c>
      <c r="C1143" s="7" t="str">
        <f>IF(INDEX(Banco!$C:$C,ROW())="","",INDEX(Banco!$C:$C,ROW()))</f>
        <v/>
      </c>
      <c r="D1143" s="8" t="str">
        <f>IF(INDEX(Banco!$D:$D,ROW())="","",INDEX(Banco!$D:$D,ROW()))</f>
        <v/>
      </c>
      <c r="E1143" s="8" t="str">
        <f>IF(INDEX(Banco!$E:$E,ROW())="","",INDEX(Banco!$E:$E,ROW()))</f>
        <v/>
      </c>
      <c r="F1143" s="9" t="str">
        <f>IF(INDEX(Banco!$F:$F,ROW())="","",INDEX(Banco!$F:$F,ROW()))</f>
        <v/>
      </c>
      <c r="G1143" s="9" t="str">
        <f>IF(INDEX(Banco!$G:$G,ROW())="","",INDEX(Banco!$G:$G,ROW()))</f>
        <v/>
      </c>
      <c r="H1143" s="7" t="str">
        <f>IF(INDEX(Banco!$H:$H,ROW())="","",INDEX(Banco!$H:$H,ROW()))</f>
        <v/>
      </c>
      <c r="I1143" t="str">
        <f t="shared" si="731"/>
        <v/>
      </c>
      <c r="J1143" s="10" t="str">
        <f t="shared" si="732"/>
        <v/>
      </c>
      <c r="K1143" s="11" t="str">
        <f t="shared" si="733"/>
        <v>—</v>
      </c>
      <c r="L1143" t="str">
        <f t="shared" si="734"/>
        <v/>
      </c>
      <c r="M1143" s="11" t="str">
        <f t="shared" si="735"/>
        <v>—</v>
      </c>
      <c r="N1143" t="str">
        <f t="shared" si="736"/>
        <v/>
      </c>
      <c r="O1143" s="11" t="str">
        <f t="shared" si="737"/>
        <v>—</v>
      </c>
      <c r="P1143" t="str">
        <f t="shared" si="738"/>
        <v/>
      </c>
      <c r="Q1143" s="11" t="str">
        <f t="shared" si="739"/>
        <v>—</v>
      </c>
      <c r="R1143" t="str">
        <f t="shared" si="740"/>
        <v/>
      </c>
      <c r="S1143" t="str">
        <f t="shared" si="741"/>
        <v/>
      </c>
      <c r="T1143" t="str">
        <f t="shared" si="742"/>
        <v/>
      </c>
      <c r="U1143" t="str">
        <f t="shared" si="743"/>
        <v/>
      </c>
      <c r="V1143" t="str">
        <f t="shared" si="744"/>
        <v/>
      </c>
      <c r="W1143" t="str">
        <f t="shared" si="745"/>
        <v/>
      </c>
      <c r="X1143" t="str">
        <f t="shared" si="746"/>
        <v/>
      </c>
      <c r="Y1143" t="str">
        <f t="shared" si="747"/>
        <v/>
      </c>
      <c r="Z1143" t="str">
        <f t="shared" si="748"/>
        <v/>
      </c>
      <c r="AA1143" t="str">
        <f t="shared" si="749"/>
        <v/>
      </c>
      <c r="AB1143" t="str">
        <f t="shared" si="750"/>
        <v/>
      </c>
      <c r="AC1143" t="str">
        <f t="shared" si="751"/>
        <v/>
      </c>
      <c r="AD1143" t="str">
        <f t="shared" si="752"/>
        <v/>
      </c>
      <c r="AE1143" t="str">
        <f t="shared" si="753"/>
        <v/>
      </c>
      <c r="AF1143" t="str">
        <f t="shared" si="754"/>
        <v/>
      </c>
      <c r="AG1143" t="str">
        <f t="shared" si="755"/>
        <v/>
      </c>
      <c r="AH1143" t="str">
        <f t="shared" si="756"/>
        <v/>
      </c>
      <c r="AI1143" t="str">
        <f t="shared" si="757"/>
        <v/>
      </c>
      <c r="AJ1143" t="str">
        <f t="shared" si="758"/>
        <v/>
      </c>
      <c r="AK1143" t="str">
        <f t="shared" si="759"/>
        <v/>
      </c>
      <c r="AL1143" t="str">
        <f t="shared" si="760"/>
        <v/>
      </c>
      <c r="AM1143" t="str">
        <f t="shared" si="761"/>
        <v/>
      </c>
      <c r="AN1143" t="str">
        <f t="shared" si="762"/>
        <v/>
      </c>
      <c r="AO1143" t="str">
        <f t="shared" si="763"/>
        <v/>
      </c>
      <c r="AP1143" t="str">
        <f t="shared" si="764"/>
        <v/>
      </c>
      <c r="AQ1143" t="str">
        <f t="shared" si="765"/>
        <v/>
      </c>
      <c r="AR1143" t="str">
        <f t="shared" si="766"/>
        <v/>
      </c>
      <c r="AS1143" t="str">
        <f t="shared" si="767"/>
        <v/>
      </c>
      <c r="AT1143" t="str">
        <f t="shared" si="768"/>
        <v/>
      </c>
      <c r="AU1143" t="str">
        <f t="shared" si="769"/>
        <v/>
      </c>
      <c r="AV1143" t="str">
        <f t="shared" si="770"/>
        <v/>
      </c>
      <c r="AW1143" t="str">
        <f t="shared" si="771"/>
        <v/>
      </c>
      <c r="AX1143" t="str">
        <f t="shared" si="772"/>
        <v/>
      </c>
      <c r="AY1143" t="str">
        <f t="shared" si="773"/>
        <v/>
      </c>
      <c r="AZ1143" t="str">
        <f>IF(OR($A1143="",$A1143&lt;&gt;Ficha!$C$4),"",COUNTIF($A$2:$A1143,Ficha!$C$4))</f>
        <v/>
      </c>
    </row>
    <row r="1144" spans="1:52">
      <c r="A1144" s="7" t="str">
        <f>IF(INDEX(Banco!$A:$A,ROW())="","",INDEX(Banco!$A:$A,ROW()))</f>
        <v/>
      </c>
      <c r="B1144" s="7" t="str">
        <f>IF(INDEX(Banco!$B:$B,ROW())="","",INDEX(Banco!$B:$B,ROW()))</f>
        <v/>
      </c>
      <c r="C1144" s="7" t="str">
        <f>IF(INDEX(Banco!$C:$C,ROW())="","",INDEX(Banco!$C:$C,ROW()))</f>
        <v/>
      </c>
      <c r="D1144" s="8" t="str">
        <f>IF(INDEX(Banco!$D:$D,ROW())="","",INDEX(Banco!$D:$D,ROW()))</f>
        <v/>
      </c>
      <c r="E1144" s="8" t="str">
        <f>IF(INDEX(Banco!$E:$E,ROW())="","",INDEX(Banco!$E:$E,ROW()))</f>
        <v/>
      </c>
      <c r="F1144" s="9" t="str">
        <f>IF(INDEX(Banco!$F:$F,ROW())="","",INDEX(Banco!$F:$F,ROW()))</f>
        <v/>
      </c>
      <c r="G1144" s="9" t="str">
        <f>IF(INDEX(Banco!$G:$G,ROW())="","",INDEX(Banco!$G:$G,ROW()))</f>
        <v/>
      </c>
      <c r="H1144" s="7" t="str">
        <f>IF(INDEX(Banco!$H:$H,ROW())="","",INDEX(Banco!$H:$H,ROW()))</f>
        <v/>
      </c>
      <c r="I1144" t="str">
        <f t="shared" si="731"/>
        <v/>
      </c>
      <c r="J1144" s="10" t="str">
        <f t="shared" si="732"/>
        <v/>
      </c>
      <c r="K1144" s="11" t="str">
        <f t="shared" si="733"/>
        <v>—</v>
      </c>
      <c r="L1144" t="str">
        <f t="shared" si="734"/>
        <v/>
      </c>
      <c r="M1144" s="11" t="str">
        <f t="shared" si="735"/>
        <v>—</v>
      </c>
      <c r="N1144" t="str">
        <f t="shared" si="736"/>
        <v/>
      </c>
      <c r="O1144" s="11" t="str">
        <f t="shared" si="737"/>
        <v>—</v>
      </c>
      <c r="P1144" t="str">
        <f t="shared" si="738"/>
        <v/>
      </c>
      <c r="Q1144" s="11" t="str">
        <f t="shared" si="739"/>
        <v>—</v>
      </c>
      <c r="R1144" t="str">
        <f t="shared" si="740"/>
        <v/>
      </c>
      <c r="S1144" t="str">
        <f t="shared" si="741"/>
        <v/>
      </c>
      <c r="T1144" t="str">
        <f t="shared" si="742"/>
        <v/>
      </c>
      <c r="U1144" t="str">
        <f t="shared" si="743"/>
        <v/>
      </c>
      <c r="V1144" t="str">
        <f t="shared" si="744"/>
        <v/>
      </c>
      <c r="W1144" t="str">
        <f t="shared" si="745"/>
        <v/>
      </c>
      <c r="X1144" t="str">
        <f t="shared" si="746"/>
        <v/>
      </c>
      <c r="Y1144" t="str">
        <f t="shared" si="747"/>
        <v/>
      </c>
      <c r="Z1144" t="str">
        <f t="shared" si="748"/>
        <v/>
      </c>
      <c r="AA1144" t="str">
        <f t="shared" si="749"/>
        <v/>
      </c>
      <c r="AB1144" t="str">
        <f t="shared" si="750"/>
        <v/>
      </c>
      <c r="AC1144" t="str">
        <f t="shared" si="751"/>
        <v/>
      </c>
      <c r="AD1144" t="str">
        <f t="shared" si="752"/>
        <v/>
      </c>
      <c r="AE1144" t="str">
        <f t="shared" si="753"/>
        <v/>
      </c>
      <c r="AF1144" t="str">
        <f t="shared" si="754"/>
        <v/>
      </c>
      <c r="AG1144" t="str">
        <f t="shared" si="755"/>
        <v/>
      </c>
      <c r="AH1144" t="str">
        <f t="shared" si="756"/>
        <v/>
      </c>
      <c r="AI1144" t="str">
        <f t="shared" si="757"/>
        <v/>
      </c>
      <c r="AJ1144" t="str">
        <f t="shared" si="758"/>
        <v/>
      </c>
      <c r="AK1144" t="str">
        <f t="shared" si="759"/>
        <v/>
      </c>
      <c r="AL1144" t="str">
        <f t="shared" si="760"/>
        <v/>
      </c>
      <c r="AM1144" t="str">
        <f t="shared" si="761"/>
        <v/>
      </c>
      <c r="AN1144" t="str">
        <f t="shared" si="762"/>
        <v/>
      </c>
      <c r="AO1144" t="str">
        <f t="shared" si="763"/>
        <v/>
      </c>
      <c r="AP1144" t="str">
        <f t="shared" si="764"/>
        <v/>
      </c>
      <c r="AQ1144" t="str">
        <f t="shared" si="765"/>
        <v/>
      </c>
      <c r="AR1144" t="str">
        <f t="shared" si="766"/>
        <v/>
      </c>
      <c r="AS1144" t="str">
        <f t="shared" si="767"/>
        <v/>
      </c>
      <c r="AT1144" t="str">
        <f t="shared" si="768"/>
        <v/>
      </c>
      <c r="AU1144" t="str">
        <f t="shared" si="769"/>
        <v/>
      </c>
      <c r="AV1144" t="str">
        <f t="shared" si="770"/>
        <v/>
      </c>
      <c r="AW1144" t="str">
        <f t="shared" si="771"/>
        <v/>
      </c>
      <c r="AX1144" t="str">
        <f t="shared" si="772"/>
        <v/>
      </c>
      <c r="AY1144" t="str">
        <f t="shared" si="773"/>
        <v/>
      </c>
      <c r="AZ1144" t="str">
        <f>IF(OR($A1144="",$A1144&lt;&gt;Ficha!$C$4),"",COUNTIF($A$2:$A1144,Ficha!$C$4))</f>
        <v/>
      </c>
    </row>
    <row r="1145" spans="1:52">
      <c r="A1145" s="7" t="str">
        <f>IF(INDEX(Banco!$A:$A,ROW())="","",INDEX(Banco!$A:$A,ROW()))</f>
        <v/>
      </c>
      <c r="B1145" s="7" t="str">
        <f>IF(INDEX(Banco!$B:$B,ROW())="","",INDEX(Banco!$B:$B,ROW()))</f>
        <v/>
      </c>
      <c r="C1145" s="7" t="str">
        <f>IF(INDEX(Banco!$C:$C,ROW())="","",INDEX(Banco!$C:$C,ROW()))</f>
        <v/>
      </c>
      <c r="D1145" s="8" t="str">
        <f>IF(INDEX(Banco!$D:$D,ROW())="","",INDEX(Banco!$D:$D,ROW()))</f>
        <v/>
      </c>
      <c r="E1145" s="8" t="str">
        <f>IF(INDEX(Banco!$E:$E,ROW())="","",INDEX(Banco!$E:$E,ROW()))</f>
        <v/>
      </c>
      <c r="F1145" s="9" t="str">
        <f>IF(INDEX(Banco!$F:$F,ROW())="","",INDEX(Banco!$F:$F,ROW()))</f>
        <v/>
      </c>
      <c r="G1145" s="9" t="str">
        <f>IF(INDEX(Banco!$G:$G,ROW())="","",INDEX(Banco!$G:$G,ROW()))</f>
        <v/>
      </c>
      <c r="H1145" s="7" t="str">
        <f>IF(INDEX(Banco!$H:$H,ROW())="","",INDEX(Banco!$H:$H,ROW()))</f>
        <v/>
      </c>
      <c r="I1145" t="str">
        <f t="shared" si="731"/>
        <v/>
      </c>
      <c r="J1145" s="10" t="str">
        <f t="shared" si="732"/>
        <v/>
      </c>
      <c r="K1145" s="11" t="str">
        <f t="shared" si="733"/>
        <v>—</v>
      </c>
      <c r="L1145" t="str">
        <f t="shared" si="734"/>
        <v/>
      </c>
      <c r="M1145" s="11" t="str">
        <f t="shared" si="735"/>
        <v>—</v>
      </c>
      <c r="N1145" t="str">
        <f t="shared" si="736"/>
        <v/>
      </c>
      <c r="O1145" s="11" t="str">
        <f t="shared" si="737"/>
        <v>—</v>
      </c>
      <c r="P1145" t="str">
        <f t="shared" si="738"/>
        <v/>
      </c>
      <c r="Q1145" s="11" t="str">
        <f t="shared" si="739"/>
        <v>—</v>
      </c>
      <c r="R1145" t="str">
        <f t="shared" si="740"/>
        <v/>
      </c>
      <c r="S1145" t="str">
        <f t="shared" si="741"/>
        <v/>
      </c>
      <c r="T1145" t="str">
        <f t="shared" si="742"/>
        <v/>
      </c>
      <c r="U1145" t="str">
        <f t="shared" si="743"/>
        <v/>
      </c>
      <c r="V1145" t="str">
        <f t="shared" si="744"/>
        <v/>
      </c>
      <c r="W1145" t="str">
        <f t="shared" si="745"/>
        <v/>
      </c>
      <c r="X1145" t="str">
        <f t="shared" si="746"/>
        <v/>
      </c>
      <c r="Y1145" t="str">
        <f t="shared" si="747"/>
        <v/>
      </c>
      <c r="Z1145" t="str">
        <f t="shared" si="748"/>
        <v/>
      </c>
      <c r="AA1145" t="str">
        <f t="shared" si="749"/>
        <v/>
      </c>
      <c r="AB1145" t="str">
        <f t="shared" si="750"/>
        <v/>
      </c>
      <c r="AC1145" t="str">
        <f t="shared" si="751"/>
        <v/>
      </c>
      <c r="AD1145" t="str">
        <f t="shared" si="752"/>
        <v/>
      </c>
      <c r="AE1145" t="str">
        <f t="shared" si="753"/>
        <v/>
      </c>
      <c r="AF1145" t="str">
        <f t="shared" si="754"/>
        <v/>
      </c>
      <c r="AG1145" t="str">
        <f t="shared" si="755"/>
        <v/>
      </c>
      <c r="AH1145" t="str">
        <f t="shared" si="756"/>
        <v/>
      </c>
      <c r="AI1145" t="str">
        <f t="shared" si="757"/>
        <v/>
      </c>
      <c r="AJ1145" t="str">
        <f t="shared" si="758"/>
        <v/>
      </c>
      <c r="AK1145" t="str">
        <f t="shared" si="759"/>
        <v/>
      </c>
      <c r="AL1145" t="str">
        <f t="shared" si="760"/>
        <v/>
      </c>
      <c r="AM1145" t="str">
        <f t="shared" si="761"/>
        <v/>
      </c>
      <c r="AN1145" t="str">
        <f t="shared" si="762"/>
        <v/>
      </c>
      <c r="AO1145" t="str">
        <f t="shared" si="763"/>
        <v/>
      </c>
      <c r="AP1145" t="str">
        <f t="shared" si="764"/>
        <v/>
      </c>
      <c r="AQ1145" t="str">
        <f t="shared" si="765"/>
        <v/>
      </c>
      <c r="AR1145" t="str">
        <f t="shared" si="766"/>
        <v/>
      </c>
      <c r="AS1145" t="str">
        <f t="shared" si="767"/>
        <v/>
      </c>
      <c r="AT1145" t="str">
        <f t="shared" si="768"/>
        <v/>
      </c>
      <c r="AU1145" t="str">
        <f t="shared" si="769"/>
        <v/>
      </c>
      <c r="AV1145" t="str">
        <f t="shared" si="770"/>
        <v/>
      </c>
      <c r="AW1145" t="str">
        <f t="shared" si="771"/>
        <v/>
      </c>
      <c r="AX1145" t="str">
        <f t="shared" si="772"/>
        <v/>
      </c>
      <c r="AY1145" t="str">
        <f t="shared" si="773"/>
        <v/>
      </c>
      <c r="AZ1145" t="str">
        <f>IF(OR($A1145="",$A1145&lt;&gt;Ficha!$C$4),"",COUNTIF($A$2:$A1145,Ficha!$C$4))</f>
        <v/>
      </c>
    </row>
    <row r="1146" spans="1:52">
      <c r="A1146" s="7" t="str">
        <f>IF(INDEX(Banco!$A:$A,ROW())="","",INDEX(Banco!$A:$A,ROW()))</f>
        <v/>
      </c>
      <c r="B1146" s="7" t="str">
        <f>IF(INDEX(Banco!$B:$B,ROW())="","",INDEX(Banco!$B:$B,ROW()))</f>
        <v/>
      </c>
      <c r="C1146" s="7" t="str">
        <f>IF(INDEX(Banco!$C:$C,ROW())="","",INDEX(Banco!$C:$C,ROW()))</f>
        <v/>
      </c>
      <c r="D1146" s="8" t="str">
        <f>IF(INDEX(Banco!$D:$D,ROW())="","",INDEX(Banco!$D:$D,ROW()))</f>
        <v/>
      </c>
      <c r="E1146" s="8" t="str">
        <f>IF(INDEX(Banco!$E:$E,ROW())="","",INDEX(Banco!$E:$E,ROW()))</f>
        <v/>
      </c>
      <c r="F1146" s="9" t="str">
        <f>IF(INDEX(Banco!$F:$F,ROW())="","",INDEX(Banco!$F:$F,ROW()))</f>
        <v/>
      </c>
      <c r="G1146" s="9" t="str">
        <f>IF(INDEX(Banco!$G:$G,ROW())="","",INDEX(Banco!$G:$G,ROW()))</f>
        <v/>
      </c>
      <c r="H1146" s="7" t="str">
        <f>IF(INDEX(Banco!$H:$H,ROW())="","",INDEX(Banco!$H:$H,ROW()))</f>
        <v/>
      </c>
      <c r="I1146" t="str">
        <f t="shared" si="731"/>
        <v/>
      </c>
      <c r="J1146" s="10" t="str">
        <f t="shared" si="732"/>
        <v/>
      </c>
      <c r="K1146" s="11" t="str">
        <f t="shared" si="733"/>
        <v>—</v>
      </c>
      <c r="L1146" t="str">
        <f t="shared" si="734"/>
        <v/>
      </c>
      <c r="M1146" s="11" t="str">
        <f t="shared" si="735"/>
        <v>—</v>
      </c>
      <c r="N1146" t="str">
        <f t="shared" si="736"/>
        <v/>
      </c>
      <c r="O1146" s="11" t="str">
        <f t="shared" si="737"/>
        <v>—</v>
      </c>
      <c r="P1146" t="str">
        <f t="shared" si="738"/>
        <v/>
      </c>
      <c r="Q1146" s="11" t="str">
        <f t="shared" si="739"/>
        <v>—</v>
      </c>
      <c r="R1146" t="str">
        <f t="shared" si="740"/>
        <v/>
      </c>
      <c r="S1146" t="str">
        <f t="shared" si="741"/>
        <v/>
      </c>
      <c r="T1146" t="str">
        <f t="shared" si="742"/>
        <v/>
      </c>
      <c r="U1146" t="str">
        <f t="shared" si="743"/>
        <v/>
      </c>
      <c r="V1146" t="str">
        <f t="shared" si="744"/>
        <v/>
      </c>
      <c r="W1146" t="str">
        <f t="shared" si="745"/>
        <v/>
      </c>
      <c r="X1146" t="str">
        <f t="shared" si="746"/>
        <v/>
      </c>
      <c r="Y1146" t="str">
        <f t="shared" si="747"/>
        <v/>
      </c>
      <c r="Z1146" t="str">
        <f t="shared" si="748"/>
        <v/>
      </c>
      <c r="AA1146" t="str">
        <f t="shared" si="749"/>
        <v/>
      </c>
      <c r="AB1146" t="str">
        <f t="shared" si="750"/>
        <v/>
      </c>
      <c r="AC1146" t="str">
        <f t="shared" si="751"/>
        <v/>
      </c>
      <c r="AD1146" t="str">
        <f t="shared" si="752"/>
        <v/>
      </c>
      <c r="AE1146" t="str">
        <f t="shared" si="753"/>
        <v/>
      </c>
      <c r="AF1146" t="str">
        <f t="shared" si="754"/>
        <v/>
      </c>
      <c r="AG1146" t="str">
        <f t="shared" si="755"/>
        <v/>
      </c>
      <c r="AH1146" t="str">
        <f t="shared" si="756"/>
        <v/>
      </c>
      <c r="AI1146" t="str">
        <f t="shared" si="757"/>
        <v/>
      </c>
      <c r="AJ1146" t="str">
        <f t="shared" si="758"/>
        <v/>
      </c>
      <c r="AK1146" t="str">
        <f t="shared" si="759"/>
        <v/>
      </c>
      <c r="AL1146" t="str">
        <f t="shared" si="760"/>
        <v/>
      </c>
      <c r="AM1146" t="str">
        <f t="shared" si="761"/>
        <v/>
      </c>
      <c r="AN1146" t="str">
        <f t="shared" si="762"/>
        <v/>
      </c>
      <c r="AO1146" t="str">
        <f t="shared" si="763"/>
        <v/>
      </c>
      <c r="AP1146" t="str">
        <f t="shared" si="764"/>
        <v/>
      </c>
      <c r="AQ1146" t="str">
        <f t="shared" si="765"/>
        <v/>
      </c>
      <c r="AR1146" t="str">
        <f t="shared" si="766"/>
        <v/>
      </c>
      <c r="AS1146" t="str">
        <f t="shared" si="767"/>
        <v/>
      </c>
      <c r="AT1146" t="str">
        <f t="shared" si="768"/>
        <v/>
      </c>
      <c r="AU1146" t="str">
        <f t="shared" si="769"/>
        <v/>
      </c>
      <c r="AV1146" t="str">
        <f t="shared" si="770"/>
        <v/>
      </c>
      <c r="AW1146" t="str">
        <f t="shared" si="771"/>
        <v/>
      </c>
      <c r="AX1146" t="str">
        <f t="shared" si="772"/>
        <v/>
      </c>
      <c r="AY1146" t="str">
        <f t="shared" si="773"/>
        <v/>
      </c>
      <c r="AZ1146" t="str">
        <f>IF(OR($A1146="",$A1146&lt;&gt;Ficha!$C$4),"",COUNTIF($A$2:$A1146,Ficha!$C$4))</f>
        <v/>
      </c>
    </row>
    <row r="1147" spans="1:52">
      <c r="A1147" s="7" t="str">
        <f>IF(INDEX(Banco!$A:$A,ROW())="","",INDEX(Banco!$A:$A,ROW()))</f>
        <v/>
      </c>
      <c r="B1147" s="7" t="str">
        <f>IF(INDEX(Banco!$B:$B,ROW())="","",INDEX(Banco!$B:$B,ROW()))</f>
        <v/>
      </c>
      <c r="C1147" s="7" t="str">
        <f>IF(INDEX(Banco!$C:$C,ROW())="","",INDEX(Banco!$C:$C,ROW()))</f>
        <v/>
      </c>
      <c r="D1147" s="8" t="str">
        <f>IF(INDEX(Banco!$D:$D,ROW())="","",INDEX(Banco!$D:$D,ROW()))</f>
        <v/>
      </c>
      <c r="E1147" s="8" t="str">
        <f>IF(INDEX(Banco!$E:$E,ROW())="","",INDEX(Banco!$E:$E,ROW()))</f>
        <v/>
      </c>
      <c r="F1147" s="9" t="str">
        <f>IF(INDEX(Banco!$F:$F,ROW())="","",INDEX(Banco!$F:$F,ROW()))</f>
        <v/>
      </c>
      <c r="G1147" s="9" t="str">
        <f>IF(INDEX(Banco!$G:$G,ROW())="","",INDEX(Banco!$G:$G,ROW()))</f>
        <v/>
      </c>
      <c r="H1147" s="7" t="str">
        <f>IF(INDEX(Banco!$H:$H,ROW())="","",INDEX(Banco!$H:$H,ROW()))</f>
        <v/>
      </c>
      <c r="I1147" t="str">
        <f t="shared" si="731"/>
        <v/>
      </c>
      <c r="J1147" s="10" t="str">
        <f t="shared" si="732"/>
        <v/>
      </c>
      <c r="K1147" s="11" t="str">
        <f t="shared" si="733"/>
        <v>—</v>
      </c>
      <c r="L1147" t="str">
        <f t="shared" si="734"/>
        <v/>
      </c>
      <c r="M1147" s="11" t="str">
        <f t="shared" si="735"/>
        <v>—</v>
      </c>
      <c r="N1147" t="str">
        <f t="shared" si="736"/>
        <v/>
      </c>
      <c r="O1147" s="11" t="str">
        <f t="shared" si="737"/>
        <v>—</v>
      </c>
      <c r="P1147" t="str">
        <f t="shared" si="738"/>
        <v/>
      </c>
      <c r="Q1147" s="11" t="str">
        <f t="shared" si="739"/>
        <v>—</v>
      </c>
      <c r="R1147" t="str">
        <f t="shared" si="740"/>
        <v/>
      </c>
      <c r="S1147" t="str">
        <f t="shared" si="741"/>
        <v/>
      </c>
      <c r="T1147" t="str">
        <f t="shared" si="742"/>
        <v/>
      </c>
      <c r="U1147" t="str">
        <f t="shared" si="743"/>
        <v/>
      </c>
      <c r="V1147" t="str">
        <f t="shared" si="744"/>
        <v/>
      </c>
      <c r="W1147" t="str">
        <f t="shared" si="745"/>
        <v/>
      </c>
      <c r="X1147" t="str">
        <f t="shared" si="746"/>
        <v/>
      </c>
      <c r="Y1147" t="str">
        <f t="shared" si="747"/>
        <v/>
      </c>
      <c r="Z1147" t="str">
        <f t="shared" si="748"/>
        <v/>
      </c>
      <c r="AA1147" t="str">
        <f t="shared" si="749"/>
        <v/>
      </c>
      <c r="AB1147" t="str">
        <f t="shared" si="750"/>
        <v/>
      </c>
      <c r="AC1147" t="str">
        <f t="shared" si="751"/>
        <v/>
      </c>
      <c r="AD1147" t="str">
        <f t="shared" si="752"/>
        <v/>
      </c>
      <c r="AE1147" t="str">
        <f t="shared" si="753"/>
        <v/>
      </c>
      <c r="AF1147" t="str">
        <f t="shared" si="754"/>
        <v/>
      </c>
      <c r="AG1147" t="str">
        <f t="shared" si="755"/>
        <v/>
      </c>
      <c r="AH1147" t="str">
        <f t="shared" si="756"/>
        <v/>
      </c>
      <c r="AI1147" t="str">
        <f t="shared" si="757"/>
        <v/>
      </c>
      <c r="AJ1147" t="str">
        <f t="shared" si="758"/>
        <v/>
      </c>
      <c r="AK1147" t="str">
        <f t="shared" si="759"/>
        <v/>
      </c>
      <c r="AL1147" t="str">
        <f t="shared" si="760"/>
        <v/>
      </c>
      <c r="AM1147" t="str">
        <f t="shared" si="761"/>
        <v/>
      </c>
      <c r="AN1147" t="str">
        <f t="shared" si="762"/>
        <v/>
      </c>
      <c r="AO1147" t="str">
        <f t="shared" si="763"/>
        <v/>
      </c>
      <c r="AP1147" t="str">
        <f t="shared" si="764"/>
        <v/>
      </c>
      <c r="AQ1147" t="str">
        <f t="shared" si="765"/>
        <v/>
      </c>
      <c r="AR1147" t="str">
        <f t="shared" si="766"/>
        <v/>
      </c>
      <c r="AS1147" t="str">
        <f t="shared" si="767"/>
        <v/>
      </c>
      <c r="AT1147" t="str">
        <f t="shared" si="768"/>
        <v/>
      </c>
      <c r="AU1147" t="str">
        <f t="shared" si="769"/>
        <v/>
      </c>
      <c r="AV1147" t="str">
        <f t="shared" si="770"/>
        <v/>
      </c>
      <c r="AW1147" t="str">
        <f t="shared" si="771"/>
        <v/>
      </c>
      <c r="AX1147" t="str">
        <f t="shared" si="772"/>
        <v/>
      </c>
      <c r="AY1147" t="str">
        <f t="shared" si="773"/>
        <v/>
      </c>
      <c r="AZ1147" t="str">
        <f>IF(OR($A1147="",$A1147&lt;&gt;Ficha!$C$4),"",COUNTIF($A$2:$A1147,Ficha!$C$4))</f>
        <v/>
      </c>
    </row>
    <row r="1148" spans="1:52">
      <c r="A1148" s="7" t="str">
        <f>IF(INDEX(Banco!$A:$A,ROW())="","",INDEX(Banco!$A:$A,ROW()))</f>
        <v/>
      </c>
      <c r="B1148" s="7" t="str">
        <f>IF(INDEX(Banco!$B:$B,ROW())="","",INDEX(Banco!$B:$B,ROW()))</f>
        <v/>
      </c>
      <c r="C1148" s="7" t="str">
        <f>IF(INDEX(Banco!$C:$C,ROW())="","",INDEX(Banco!$C:$C,ROW()))</f>
        <v/>
      </c>
      <c r="D1148" s="8" t="str">
        <f>IF(INDEX(Banco!$D:$D,ROW())="","",INDEX(Banco!$D:$D,ROW()))</f>
        <v/>
      </c>
      <c r="E1148" s="8" t="str">
        <f>IF(INDEX(Banco!$E:$E,ROW())="","",INDEX(Banco!$E:$E,ROW()))</f>
        <v/>
      </c>
      <c r="F1148" s="9" t="str">
        <f>IF(INDEX(Banco!$F:$F,ROW())="","",INDEX(Banco!$F:$F,ROW()))</f>
        <v/>
      </c>
      <c r="G1148" s="9" t="str">
        <f>IF(INDEX(Banco!$G:$G,ROW())="","",INDEX(Banco!$G:$G,ROW()))</f>
        <v/>
      </c>
      <c r="H1148" s="7" t="str">
        <f>IF(INDEX(Banco!$H:$H,ROW())="","",INDEX(Banco!$H:$H,ROW()))</f>
        <v/>
      </c>
      <c r="I1148" t="str">
        <f t="shared" si="731"/>
        <v/>
      </c>
      <c r="J1148" s="10" t="str">
        <f t="shared" si="732"/>
        <v/>
      </c>
      <c r="K1148" s="11" t="str">
        <f t="shared" si="733"/>
        <v>—</v>
      </c>
      <c r="L1148" t="str">
        <f t="shared" si="734"/>
        <v/>
      </c>
      <c r="M1148" s="11" t="str">
        <f t="shared" si="735"/>
        <v>—</v>
      </c>
      <c r="N1148" t="str">
        <f t="shared" si="736"/>
        <v/>
      </c>
      <c r="O1148" s="11" t="str">
        <f t="shared" si="737"/>
        <v>—</v>
      </c>
      <c r="P1148" t="str">
        <f t="shared" si="738"/>
        <v/>
      </c>
      <c r="Q1148" s="11" t="str">
        <f t="shared" si="739"/>
        <v>—</v>
      </c>
      <c r="R1148" t="str">
        <f t="shared" si="740"/>
        <v/>
      </c>
      <c r="S1148" t="str">
        <f t="shared" si="741"/>
        <v/>
      </c>
      <c r="T1148" t="str">
        <f t="shared" si="742"/>
        <v/>
      </c>
      <c r="U1148" t="str">
        <f t="shared" si="743"/>
        <v/>
      </c>
      <c r="V1148" t="str">
        <f t="shared" si="744"/>
        <v/>
      </c>
      <c r="W1148" t="str">
        <f t="shared" si="745"/>
        <v/>
      </c>
      <c r="X1148" t="str">
        <f t="shared" si="746"/>
        <v/>
      </c>
      <c r="Y1148" t="str">
        <f t="shared" si="747"/>
        <v/>
      </c>
      <c r="Z1148" t="str">
        <f t="shared" si="748"/>
        <v/>
      </c>
      <c r="AA1148" t="str">
        <f t="shared" si="749"/>
        <v/>
      </c>
      <c r="AB1148" t="str">
        <f t="shared" si="750"/>
        <v/>
      </c>
      <c r="AC1148" t="str">
        <f t="shared" si="751"/>
        <v/>
      </c>
      <c r="AD1148" t="str">
        <f t="shared" si="752"/>
        <v/>
      </c>
      <c r="AE1148" t="str">
        <f t="shared" si="753"/>
        <v/>
      </c>
      <c r="AF1148" t="str">
        <f t="shared" si="754"/>
        <v/>
      </c>
      <c r="AG1148" t="str">
        <f t="shared" si="755"/>
        <v/>
      </c>
      <c r="AH1148" t="str">
        <f t="shared" si="756"/>
        <v/>
      </c>
      <c r="AI1148" t="str">
        <f t="shared" si="757"/>
        <v/>
      </c>
      <c r="AJ1148" t="str">
        <f t="shared" si="758"/>
        <v/>
      </c>
      <c r="AK1148" t="str">
        <f t="shared" si="759"/>
        <v/>
      </c>
      <c r="AL1148" t="str">
        <f t="shared" si="760"/>
        <v/>
      </c>
      <c r="AM1148" t="str">
        <f t="shared" si="761"/>
        <v/>
      </c>
      <c r="AN1148" t="str">
        <f t="shared" si="762"/>
        <v/>
      </c>
      <c r="AO1148" t="str">
        <f t="shared" si="763"/>
        <v/>
      </c>
      <c r="AP1148" t="str">
        <f t="shared" si="764"/>
        <v/>
      </c>
      <c r="AQ1148" t="str">
        <f t="shared" si="765"/>
        <v/>
      </c>
      <c r="AR1148" t="str">
        <f t="shared" si="766"/>
        <v/>
      </c>
      <c r="AS1148" t="str">
        <f t="shared" si="767"/>
        <v/>
      </c>
      <c r="AT1148" t="str">
        <f t="shared" si="768"/>
        <v/>
      </c>
      <c r="AU1148" t="str">
        <f t="shared" si="769"/>
        <v/>
      </c>
      <c r="AV1148" t="str">
        <f t="shared" si="770"/>
        <v/>
      </c>
      <c r="AW1148" t="str">
        <f t="shared" si="771"/>
        <v/>
      </c>
      <c r="AX1148" t="str">
        <f t="shared" si="772"/>
        <v/>
      </c>
      <c r="AY1148" t="str">
        <f t="shared" si="773"/>
        <v/>
      </c>
      <c r="AZ1148" t="str">
        <f>IF(OR($A1148="",$A1148&lt;&gt;Ficha!$C$4),"",COUNTIF($A$2:$A1148,Ficha!$C$4))</f>
        <v/>
      </c>
    </row>
    <row r="1149" spans="1:52">
      <c r="A1149" s="7" t="str">
        <f>IF(INDEX(Banco!$A:$A,ROW())="","",INDEX(Banco!$A:$A,ROW()))</f>
        <v/>
      </c>
      <c r="B1149" s="7" t="str">
        <f>IF(INDEX(Banco!$B:$B,ROW())="","",INDEX(Banco!$B:$B,ROW()))</f>
        <v/>
      </c>
      <c r="C1149" s="7" t="str">
        <f>IF(INDEX(Banco!$C:$C,ROW())="","",INDEX(Banco!$C:$C,ROW()))</f>
        <v/>
      </c>
      <c r="D1149" s="8" t="str">
        <f>IF(INDEX(Banco!$D:$D,ROW())="","",INDEX(Banco!$D:$D,ROW()))</f>
        <v/>
      </c>
      <c r="E1149" s="8" t="str">
        <f>IF(INDEX(Banco!$E:$E,ROW())="","",INDEX(Banco!$E:$E,ROW()))</f>
        <v/>
      </c>
      <c r="F1149" s="9" t="str">
        <f>IF(INDEX(Banco!$F:$F,ROW())="","",INDEX(Banco!$F:$F,ROW()))</f>
        <v/>
      </c>
      <c r="G1149" s="9" t="str">
        <f>IF(INDEX(Banco!$G:$G,ROW())="","",INDEX(Banco!$G:$G,ROW()))</f>
        <v/>
      </c>
      <c r="H1149" s="7" t="str">
        <f>IF(INDEX(Banco!$H:$H,ROW())="","",INDEX(Banco!$H:$H,ROW()))</f>
        <v/>
      </c>
      <c r="I1149" t="str">
        <f t="shared" si="731"/>
        <v/>
      </c>
      <c r="J1149" s="10" t="str">
        <f t="shared" si="732"/>
        <v/>
      </c>
      <c r="K1149" s="11" t="str">
        <f t="shared" si="733"/>
        <v>—</v>
      </c>
      <c r="L1149" t="str">
        <f t="shared" si="734"/>
        <v/>
      </c>
      <c r="M1149" s="11" t="str">
        <f t="shared" si="735"/>
        <v>—</v>
      </c>
      <c r="N1149" t="str">
        <f t="shared" si="736"/>
        <v/>
      </c>
      <c r="O1149" s="11" t="str">
        <f t="shared" si="737"/>
        <v>—</v>
      </c>
      <c r="P1149" t="str">
        <f t="shared" si="738"/>
        <v/>
      </c>
      <c r="Q1149" s="11" t="str">
        <f t="shared" si="739"/>
        <v>—</v>
      </c>
      <c r="R1149" t="str">
        <f t="shared" si="740"/>
        <v/>
      </c>
      <c r="S1149" t="str">
        <f t="shared" si="741"/>
        <v/>
      </c>
      <c r="T1149" t="str">
        <f t="shared" si="742"/>
        <v/>
      </c>
      <c r="U1149" t="str">
        <f t="shared" si="743"/>
        <v/>
      </c>
      <c r="V1149" t="str">
        <f t="shared" si="744"/>
        <v/>
      </c>
      <c r="W1149" t="str">
        <f t="shared" si="745"/>
        <v/>
      </c>
      <c r="X1149" t="str">
        <f t="shared" si="746"/>
        <v/>
      </c>
      <c r="Y1149" t="str">
        <f t="shared" si="747"/>
        <v/>
      </c>
      <c r="Z1149" t="str">
        <f t="shared" si="748"/>
        <v/>
      </c>
      <c r="AA1149" t="str">
        <f t="shared" si="749"/>
        <v/>
      </c>
      <c r="AB1149" t="str">
        <f t="shared" si="750"/>
        <v/>
      </c>
      <c r="AC1149" t="str">
        <f t="shared" si="751"/>
        <v/>
      </c>
      <c r="AD1149" t="str">
        <f t="shared" si="752"/>
        <v/>
      </c>
      <c r="AE1149" t="str">
        <f t="shared" si="753"/>
        <v/>
      </c>
      <c r="AF1149" t="str">
        <f t="shared" si="754"/>
        <v/>
      </c>
      <c r="AG1149" t="str">
        <f t="shared" si="755"/>
        <v/>
      </c>
      <c r="AH1149" t="str">
        <f t="shared" si="756"/>
        <v/>
      </c>
      <c r="AI1149" t="str">
        <f t="shared" si="757"/>
        <v/>
      </c>
      <c r="AJ1149" t="str">
        <f t="shared" si="758"/>
        <v/>
      </c>
      <c r="AK1149" t="str">
        <f t="shared" si="759"/>
        <v/>
      </c>
      <c r="AL1149" t="str">
        <f t="shared" si="760"/>
        <v/>
      </c>
      <c r="AM1149" t="str">
        <f t="shared" si="761"/>
        <v/>
      </c>
      <c r="AN1149" t="str">
        <f t="shared" si="762"/>
        <v/>
      </c>
      <c r="AO1149" t="str">
        <f t="shared" si="763"/>
        <v/>
      </c>
      <c r="AP1149" t="str">
        <f t="shared" si="764"/>
        <v/>
      </c>
      <c r="AQ1149" t="str">
        <f t="shared" si="765"/>
        <v/>
      </c>
      <c r="AR1149" t="str">
        <f t="shared" si="766"/>
        <v/>
      </c>
      <c r="AS1149" t="str">
        <f t="shared" si="767"/>
        <v/>
      </c>
      <c r="AT1149" t="str">
        <f t="shared" si="768"/>
        <v/>
      </c>
      <c r="AU1149" t="str">
        <f t="shared" si="769"/>
        <v/>
      </c>
      <c r="AV1149" t="str">
        <f t="shared" si="770"/>
        <v/>
      </c>
      <c r="AW1149" t="str">
        <f t="shared" si="771"/>
        <v/>
      </c>
      <c r="AX1149" t="str">
        <f t="shared" si="772"/>
        <v/>
      </c>
      <c r="AY1149" t="str">
        <f t="shared" si="773"/>
        <v/>
      </c>
      <c r="AZ1149" t="str">
        <f>IF(OR($A1149="",$A1149&lt;&gt;Ficha!$C$4),"",COUNTIF($A$2:$A1149,Ficha!$C$4))</f>
        <v/>
      </c>
    </row>
    <row r="1150" spans="1:52">
      <c r="A1150" s="7" t="str">
        <f>IF(INDEX(Banco!$A:$A,ROW())="","",INDEX(Banco!$A:$A,ROW()))</f>
        <v/>
      </c>
      <c r="B1150" s="7" t="str">
        <f>IF(INDEX(Banco!$B:$B,ROW())="","",INDEX(Banco!$B:$B,ROW()))</f>
        <v/>
      </c>
      <c r="C1150" s="7" t="str">
        <f>IF(INDEX(Banco!$C:$C,ROW())="","",INDEX(Banco!$C:$C,ROW()))</f>
        <v/>
      </c>
      <c r="D1150" s="8" t="str">
        <f>IF(INDEX(Banco!$D:$D,ROW())="","",INDEX(Banco!$D:$D,ROW()))</f>
        <v/>
      </c>
      <c r="E1150" s="8" t="str">
        <f>IF(INDEX(Banco!$E:$E,ROW())="","",INDEX(Banco!$E:$E,ROW()))</f>
        <v/>
      </c>
      <c r="F1150" s="9" t="str">
        <f>IF(INDEX(Banco!$F:$F,ROW())="","",INDEX(Banco!$F:$F,ROW()))</f>
        <v/>
      </c>
      <c r="G1150" s="9" t="str">
        <f>IF(INDEX(Banco!$G:$G,ROW())="","",INDEX(Banco!$G:$G,ROW()))</f>
        <v/>
      </c>
      <c r="H1150" s="7" t="str">
        <f>IF(INDEX(Banco!$H:$H,ROW())="","",INDEX(Banco!$H:$H,ROW()))</f>
        <v/>
      </c>
      <c r="I1150" t="str">
        <f t="shared" si="731"/>
        <v/>
      </c>
      <c r="J1150" s="10" t="str">
        <f t="shared" si="732"/>
        <v/>
      </c>
      <c r="K1150" s="11" t="str">
        <f t="shared" si="733"/>
        <v>—</v>
      </c>
      <c r="L1150" t="str">
        <f t="shared" si="734"/>
        <v/>
      </c>
      <c r="M1150" s="11" t="str">
        <f t="shared" si="735"/>
        <v>—</v>
      </c>
      <c r="N1150" t="str">
        <f t="shared" si="736"/>
        <v/>
      </c>
      <c r="O1150" s="11" t="str">
        <f t="shared" si="737"/>
        <v>—</v>
      </c>
      <c r="P1150" t="str">
        <f t="shared" si="738"/>
        <v/>
      </c>
      <c r="Q1150" s="11" t="str">
        <f t="shared" si="739"/>
        <v>—</v>
      </c>
      <c r="R1150" t="str">
        <f t="shared" si="740"/>
        <v/>
      </c>
      <c r="S1150" t="str">
        <f t="shared" si="741"/>
        <v/>
      </c>
      <c r="T1150" t="str">
        <f t="shared" si="742"/>
        <v/>
      </c>
      <c r="U1150" t="str">
        <f t="shared" si="743"/>
        <v/>
      </c>
      <c r="V1150" t="str">
        <f t="shared" si="744"/>
        <v/>
      </c>
      <c r="W1150" t="str">
        <f t="shared" si="745"/>
        <v/>
      </c>
      <c r="X1150" t="str">
        <f t="shared" si="746"/>
        <v/>
      </c>
      <c r="Y1150" t="str">
        <f t="shared" si="747"/>
        <v/>
      </c>
      <c r="Z1150" t="str">
        <f t="shared" si="748"/>
        <v/>
      </c>
      <c r="AA1150" t="str">
        <f t="shared" si="749"/>
        <v/>
      </c>
      <c r="AB1150" t="str">
        <f t="shared" si="750"/>
        <v/>
      </c>
      <c r="AC1150" t="str">
        <f t="shared" si="751"/>
        <v/>
      </c>
      <c r="AD1150" t="str">
        <f t="shared" si="752"/>
        <v/>
      </c>
      <c r="AE1150" t="str">
        <f t="shared" si="753"/>
        <v/>
      </c>
      <c r="AF1150" t="str">
        <f t="shared" si="754"/>
        <v/>
      </c>
      <c r="AG1150" t="str">
        <f t="shared" si="755"/>
        <v/>
      </c>
      <c r="AH1150" t="str">
        <f t="shared" si="756"/>
        <v/>
      </c>
      <c r="AI1150" t="str">
        <f t="shared" si="757"/>
        <v/>
      </c>
      <c r="AJ1150" t="str">
        <f t="shared" si="758"/>
        <v/>
      </c>
      <c r="AK1150" t="str">
        <f t="shared" si="759"/>
        <v/>
      </c>
      <c r="AL1150" t="str">
        <f t="shared" si="760"/>
        <v/>
      </c>
      <c r="AM1150" t="str">
        <f t="shared" si="761"/>
        <v/>
      </c>
      <c r="AN1150" t="str">
        <f t="shared" si="762"/>
        <v/>
      </c>
      <c r="AO1150" t="str">
        <f t="shared" si="763"/>
        <v/>
      </c>
      <c r="AP1150" t="str">
        <f t="shared" si="764"/>
        <v/>
      </c>
      <c r="AQ1150" t="str">
        <f t="shared" si="765"/>
        <v/>
      </c>
      <c r="AR1150" t="str">
        <f t="shared" si="766"/>
        <v/>
      </c>
      <c r="AS1150" t="str">
        <f t="shared" si="767"/>
        <v/>
      </c>
      <c r="AT1150" t="str">
        <f t="shared" si="768"/>
        <v/>
      </c>
      <c r="AU1150" t="str">
        <f t="shared" si="769"/>
        <v/>
      </c>
      <c r="AV1150" t="str">
        <f t="shared" si="770"/>
        <v/>
      </c>
      <c r="AW1150" t="str">
        <f t="shared" si="771"/>
        <v/>
      </c>
      <c r="AX1150" t="str">
        <f t="shared" si="772"/>
        <v/>
      </c>
      <c r="AY1150" t="str">
        <f t="shared" si="773"/>
        <v/>
      </c>
      <c r="AZ1150" t="str">
        <f>IF(OR($A1150="",$A1150&lt;&gt;Ficha!$C$4),"",COUNTIF($A$2:$A1150,Ficha!$C$4))</f>
        <v/>
      </c>
    </row>
    <row r="1151" spans="1:52">
      <c r="A1151" s="7" t="str">
        <f>IF(INDEX(Banco!$A:$A,ROW())="","",INDEX(Banco!$A:$A,ROW()))</f>
        <v/>
      </c>
      <c r="B1151" s="7" t="str">
        <f>IF(INDEX(Banco!$B:$B,ROW())="","",INDEX(Banco!$B:$B,ROW()))</f>
        <v/>
      </c>
      <c r="C1151" s="7" t="str">
        <f>IF(INDEX(Banco!$C:$C,ROW())="","",INDEX(Banco!$C:$C,ROW()))</f>
        <v/>
      </c>
      <c r="D1151" s="8" t="str">
        <f>IF(INDEX(Banco!$D:$D,ROW())="","",INDEX(Banco!$D:$D,ROW()))</f>
        <v/>
      </c>
      <c r="E1151" s="8" t="str">
        <f>IF(INDEX(Banco!$E:$E,ROW())="","",INDEX(Banco!$E:$E,ROW()))</f>
        <v/>
      </c>
      <c r="F1151" s="9" t="str">
        <f>IF(INDEX(Banco!$F:$F,ROW())="","",INDEX(Banco!$F:$F,ROW()))</f>
        <v/>
      </c>
      <c r="G1151" s="9" t="str">
        <f>IF(INDEX(Banco!$G:$G,ROW())="","",INDEX(Banco!$G:$G,ROW()))</f>
        <v/>
      </c>
      <c r="H1151" s="7" t="str">
        <f>IF(INDEX(Banco!$H:$H,ROW())="","",INDEX(Banco!$H:$H,ROW()))</f>
        <v/>
      </c>
      <c r="I1151" t="str">
        <f t="shared" si="731"/>
        <v/>
      </c>
      <c r="J1151" s="10" t="str">
        <f t="shared" si="732"/>
        <v/>
      </c>
      <c r="K1151" s="11" t="str">
        <f t="shared" si="733"/>
        <v>—</v>
      </c>
      <c r="L1151" t="str">
        <f t="shared" si="734"/>
        <v/>
      </c>
      <c r="M1151" s="11" t="str">
        <f t="shared" si="735"/>
        <v>—</v>
      </c>
      <c r="N1151" t="str">
        <f t="shared" si="736"/>
        <v/>
      </c>
      <c r="O1151" s="11" t="str">
        <f t="shared" si="737"/>
        <v>—</v>
      </c>
      <c r="P1151" t="str">
        <f t="shared" si="738"/>
        <v/>
      </c>
      <c r="Q1151" s="11" t="str">
        <f t="shared" si="739"/>
        <v>—</v>
      </c>
      <c r="R1151" t="str">
        <f t="shared" si="740"/>
        <v/>
      </c>
      <c r="S1151" t="str">
        <f t="shared" si="741"/>
        <v/>
      </c>
      <c r="T1151" t="str">
        <f t="shared" si="742"/>
        <v/>
      </c>
      <c r="U1151" t="str">
        <f t="shared" si="743"/>
        <v/>
      </c>
      <c r="V1151" t="str">
        <f t="shared" si="744"/>
        <v/>
      </c>
      <c r="W1151" t="str">
        <f t="shared" si="745"/>
        <v/>
      </c>
      <c r="X1151" t="str">
        <f t="shared" si="746"/>
        <v/>
      </c>
      <c r="Y1151" t="str">
        <f t="shared" si="747"/>
        <v/>
      </c>
      <c r="Z1151" t="str">
        <f t="shared" si="748"/>
        <v/>
      </c>
      <c r="AA1151" t="str">
        <f t="shared" si="749"/>
        <v/>
      </c>
      <c r="AB1151" t="str">
        <f t="shared" si="750"/>
        <v/>
      </c>
      <c r="AC1151" t="str">
        <f t="shared" si="751"/>
        <v/>
      </c>
      <c r="AD1151" t="str">
        <f t="shared" si="752"/>
        <v/>
      </c>
      <c r="AE1151" t="str">
        <f t="shared" si="753"/>
        <v/>
      </c>
      <c r="AF1151" t="str">
        <f t="shared" si="754"/>
        <v/>
      </c>
      <c r="AG1151" t="str">
        <f t="shared" si="755"/>
        <v/>
      </c>
      <c r="AH1151" t="str">
        <f t="shared" si="756"/>
        <v/>
      </c>
      <c r="AI1151" t="str">
        <f t="shared" si="757"/>
        <v/>
      </c>
      <c r="AJ1151" t="str">
        <f t="shared" si="758"/>
        <v/>
      </c>
      <c r="AK1151" t="str">
        <f t="shared" si="759"/>
        <v/>
      </c>
      <c r="AL1151" t="str">
        <f t="shared" si="760"/>
        <v/>
      </c>
      <c r="AM1151" t="str">
        <f t="shared" si="761"/>
        <v/>
      </c>
      <c r="AN1151" t="str">
        <f t="shared" si="762"/>
        <v/>
      </c>
      <c r="AO1151" t="str">
        <f t="shared" si="763"/>
        <v/>
      </c>
      <c r="AP1151" t="str">
        <f t="shared" si="764"/>
        <v/>
      </c>
      <c r="AQ1151" t="str">
        <f t="shared" si="765"/>
        <v/>
      </c>
      <c r="AR1151" t="str">
        <f t="shared" si="766"/>
        <v/>
      </c>
      <c r="AS1151" t="str">
        <f t="shared" si="767"/>
        <v/>
      </c>
      <c r="AT1151" t="str">
        <f t="shared" si="768"/>
        <v/>
      </c>
      <c r="AU1151" t="str">
        <f t="shared" si="769"/>
        <v/>
      </c>
      <c r="AV1151" t="str">
        <f t="shared" si="770"/>
        <v/>
      </c>
      <c r="AW1151" t="str">
        <f t="shared" si="771"/>
        <v/>
      </c>
      <c r="AX1151" t="str">
        <f t="shared" si="772"/>
        <v/>
      </c>
      <c r="AY1151" t="str">
        <f t="shared" si="773"/>
        <v/>
      </c>
      <c r="AZ1151" t="str">
        <f>IF(OR($A1151="",$A1151&lt;&gt;Ficha!$C$4),"",COUNTIF($A$2:$A1151,Ficha!$C$4))</f>
        <v/>
      </c>
    </row>
    <row r="1152" spans="1:52">
      <c r="A1152" s="7" t="str">
        <f>IF(INDEX(Banco!$A:$A,ROW())="","",INDEX(Banco!$A:$A,ROW()))</f>
        <v/>
      </c>
      <c r="B1152" s="7" t="str">
        <f>IF(INDEX(Banco!$B:$B,ROW())="","",INDEX(Banco!$B:$B,ROW()))</f>
        <v/>
      </c>
      <c r="C1152" s="7" t="str">
        <f>IF(INDEX(Banco!$C:$C,ROW())="","",INDEX(Banco!$C:$C,ROW()))</f>
        <v/>
      </c>
      <c r="D1152" s="8" t="str">
        <f>IF(INDEX(Banco!$D:$D,ROW())="","",INDEX(Banco!$D:$D,ROW()))</f>
        <v/>
      </c>
      <c r="E1152" s="8" t="str">
        <f>IF(INDEX(Banco!$E:$E,ROW())="","",INDEX(Banco!$E:$E,ROW()))</f>
        <v/>
      </c>
      <c r="F1152" s="9" t="str">
        <f>IF(INDEX(Banco!$F:$F,ROW())="","",INDEX(Banco!$F:$F,ROW()))</f>
        <v/>
      </c>
      <c r="G1152" s="9" t="str">
        <f>IF(INDEX(Banco!$G:$G,ROW())="","",INDEX(Banco!$G:$G,ROW()))</f>
        <v/>
      </c>
      <c r="H1152" s="7" t="str">
        <f>IF(INDEX(Banco!$H:$H,ROW())="","",INDEX(Banco!$H:$H,ROW()))</f>
        <v/>
      </c>
      <c r="I1152" t="str">
        <f t="shared" si="731"/>
        <v/>
      </c>
      <c r="J1152" s="10" t="str">
        <f t="shared" si="732"/>
        <v/>
      </c>
      <c r="K1152" s="11" t="str">
        <f t="shared" si="733"/>
        <v>—</v>
      </c>
      <c r="L1152" t="str">
        <f t="shared" si="734"/>
        <v/>
      </c>
      <c r="M1152" s="11" t="str">
        <f t="shared" si="735"/>
        <v>—</v>
      </c>
      <c r="N1152" t="str">
        <f t="shared" si="736"/>
        <v/>
      </c>
      <c r="O1152" s="11" t="str">
        <f t="shared" si="737"/>
        <v>—</v>
      </c>
      <c r="P1152" t="str">
        <f t="shared" si="738"/>
        <v/>
      </c>
      <c r="Q1152" s="11" t="str">
        <f t="shared" si="739"/>
        <v>—</v>
      </c>
      <c r="R1152" t="str">
        <f t="shared" si="740"/>
        <v/>
      </c>
      <c r="S1152" t="str">
        <f t="shared" si="741"/>
        <v/>
      </c>
      <c r="T1152" t="str">
        <f t="shared" si="742"/>
        <v/>
      </c>
      <c r="U1152" t="str">
        <f t="shared" si="743"/>
        <v/>
      </c>
      <c r="V1152" t="str">
        <f t="shared" si="744"/>
        <v/>
      </c>
      <c r="W1152" t="str">
        <f t="shared" si="745"/>
        <v/>
      </c>
      <c r="X1152" t="str">
        <f t="shared" si="746"/>
        <v/>
      </c>
      <c r="Y1152" t="str">
        <f t="shared" si="747"/>
        <v/>
      </c>
      <c r="Z1152" t="str">
        <f t="shared" si="748"/>
        <v/>
      </c>
      <c r="AA1152" t="str">
        <f t="shared" si="749"/>
        <v/>
      </c>
      <c r="AB1152" t="str">
        <f t="shared" si="750"/>
        <v/>
      </c>
      <c r="AC1152" t="str">
        <f t="shared" si="751"/>
        <v/>
      </c>
      <c r="AD1152" t="str">
        <f t="shared" si="752"/>
        <v/>
      </c>
      <c r="AE1152" t="str">
        <f t="shared" si="753"/>
        <v/>
      </c>
      <c r="AF1152" t="str">
        <f t="shared" si="754"/>
        <v/>
      </c>
      <c r="AG1152" t="str">
        <f t="shared" si="755"/>
        <v/>
      </c>
      <c r="AH1152" t="str">
        <f t="shared" si="756"/>
        <v/>
      </c>
      <c r="AI1152" t="str">
        <f t="shared" si="757"/>
        <v/>
      </c>
      <c r="AJ1152" t="str">
        <f t="shared" si="758"/>
        <v/>
      </c>
      <c r="AK1152" t="str">
        <f t="shared" si="759"/>
        <v/>
      </c>
      <c r="AL1152" t="str">
        <f t="shared" si="760"/>
        <v/>
      </c>
      <c r="AM1152" t="str">
        <f t="shared" si="761"/>
        <v/>
      </c>
      <c r="AN1152" t="str">
        <f t="shared" si="762"/>
        <v/>
      </c>
      <c r="AO1152" t="str">
        <f t="shared" si="763"/>
        <v/>
      </c>
      <c r="AP1152" t="str">
        <f t="shared" si="764"/>
        <v/>
      </c>
      <c r="AQ1152" t="str">
        <f t="shared" si="765"/>
        <v/>
      </c>
      <c r="AR1152" t="str">
        <f t="shared" si="766"/>
        <v/>
      </c>
      <c r="AS1152" t="str">
        <f t="shared" si="767"/>
        <v/>
      </c>
      <c r="AT1152" t="str">
        <f t="shared" si="768"/>
        <v/>
      </c>
      <c r="AU1152" t="str">
        <f t="shared" si="769"/>
        <v/>
      </c>
      <c r="AV1152" t="str">
        <f t="shared" si="770"/>
        <v/>
      </c>
      <c r="AW1152" t="str">
        <f t="shared" si="771"/>
        <v/>
      </c>
      <c r="AX1152" t="str">
        <f t="shared" si="772"/>
        <v/>
      </c>
      <c r="AY1152" t="str">
        <f t="shared" si="773"/>
        <v/>
      </c>
      <c r="AZ1152" t="str">
        <f>IF(OR($A1152="",$A1152&lt;&gt;Ficha!$C$4),"",COUNTIF($A$2:$A1152,Ficha!$C$4))</f>
        <v/>
      </c>
    </row>
    <row r="1153" spans="1:52">
      <c r="A1153" s="7" t="str">
        <f>IF(INDEX(Banco!$A:$A,ROW())="","",INDEX(Banco!$A:$A,ROW()))</f>
        <v/>
      </c>
      <c r="B1153" s="7" t="str">
        <f>IF(INDEX(Banco!$B:$B,ROW())="","",INDEX(Banco!$B:$B,ROW()))</f>
        <v/>
      </c>
      <c r="C1153" s="7" t="str">
        <f>IF(INDEX(Banco!$C:$C,ROW())="","",INDEX(Banco!$C:$C,ROW()))</f>
        <v/>
      </c>
      <c r="D1153" s="8" t="str">
        <f>IF(INDEX(Banco!$D:$D,ROW())="","",INDEX(Banco!$D:$D,ROW()))</f>
        <v/>
      </c>
      <c r="E1153" s="8" t="str">
        <f>IF(INDEX(Banco!$E:$E,ROW())="","",INDEX(Banco!$E:$E,ROW()))</f>
        <v/>
      </c>
      <c r="F1153" s="9" t="str">
        <f>IF(INDEX(Banco!$F:$F,ROW())="","",INDEX(Banco!$F:$F,ROW()))</f>
        <v/>
      </c>
      <c r="G1153" s="9" t="str">
        <f>IF(INDEX(Banco!$G:$G,ROW())="","",INDEX(Banco!$G:$G,ROW()))</f>
        <v/>
      </c>
      <c r="H1153" s="7" t="str">
        <f>IF(INDEX(Banco!$H:$H,ROW())="","",INDEX(Banco!$H:$H,ROW()))</f>
        <v/>
      </c>
      <c r="I1153" t="str">
        <f t="shared" si="731"/>
        <v/>
      </c>
      <c r="J1153" s="10" t="str">
        <f t="shared" si="732"/>
        <v/>
      </c>
      <c r="K1153" s="11" t="str">
        <f t="shared" si="733"/>
        <v>—</v>
      </c>
      <c r="L1153" t="str">
        <f t="shared" si="734"/>
        <v/>
      </c>
      <c r="M1153" s="11" t="str">
        <f t="shared" si="735"/>
        <v>—</v>
      </c>
      <c r="N1153" t="str">
        <f t="shared" si="736"/>
        <v/>
      </c>
      <c r="O1153" s="11" t="str">
        <f t="shared" si="737"/>
        <v>—</v>
      </c>
      <c r="P1153" t="str">
        <f t="shared" si="738"/>
        <v/>
      </c>
      <c r="Q1153" s="11" t="str">
        <f t="shared" si="739"/>
        <v>—</v>
      </c>
      <c r="R1153" t="str">
        <f t="shared" si="740"/>
        <v/>
      </c>
      <c r="S1153" t="str">
        <f t="shared" si="741"/>
        <v/>
      </c>
      <c r="T1153" t="str">
        <f t="shared" si="742"/>
        <v/>
      </c>
      <c r="U1153" t="str">
        <f t="shared" si="743"/>
        <v/>
      </c>
      <c r="V1153" t="str">
        <f t="shared" si="744"/>
        <v/>
      </c>
      <c r="W1153" t="str">
        <f t="shared" si="745"/>
        <v/>
      </c>
      <c r="X1153" t="str">
        <f t="shared" si="746"/>
        <v/>
      </c>
      <c r="Y1153" t="str">
        <f t="shared" si="747"/>
        <v/>
      </c>
      <c r="Z1153" t="str">
        <f t="shared" si="748"/>
        <v/>
      </c>
      <c r="AA1153" t="str">
        <f t="shared" si="749"/>
        <v/>
      </c>
      <c r="AB1153" t="str">
        <f t="shared" si="750"/>
        <v/>
      </c>
      <c r="AC1153" t="str">
        <f t="shared" si="751"/>
        <v/>
      </c>
      <c r="AD1153" t="str">
        <f t="shared" si="752"/>
        <v/>
      </c>
      <c r="AE1153" t="str">
        <f t="shared" si="753"/>
        <v/>
      </c>
      <c r="AF1153" t="str">
        <f t="shared" si="754"/>
        <v/>
      </c>
      <c r="AG1153" t="str">
        <f t="shared" si="755"/>
        <v/>
      </c>
      <c r="AH1153" t="str">
        <f t="shared" si="756"/>
        <v/>
      </c>
      <c r="AI1153" t="str">
        <f t="shared" si="757"/>
        <v/>
      </c>
      <c r="AJ1153" t="str">
        <f t="shared" si="758"/>
        <v/>
      </c>
      <c r="AK1153" t="str">
        <f t="shared" si="759"/>
        <v/>
      </c>
      <c r="AL1153" t="str">
        <f t="shared" si="760"/>
        <v/>
      </c>
      <c r="AM1153" t="str">
        <f t="shared" si="761"/>
        <v/>
      </c>
      <c r="AN1153" t="str">
        <f t="shared" si="762"/>
        <v/>
      </c>
      <c r="AO1153" t="str">
        <f t="shared" si="763"/>
        <v/>
      </c>
      <c r="AP1153" t="str">
        <f t="shared" si="764"/>
        <v/>
      </c>
      <c r="AQ1153" t="str">
        <f t="shared" si="765"/>
        <v/>
      </c>
      <c r="AR1153" t="str">
        <f t="shared" si="766"/>
        <v/>
      </c>
      <c r="AS1153" t="str">
        <f t="shared" si="767"/>
        <v/>
      </c>
      <c r="AT1153" t="str">
        <f t="shared" si="768"/>
        <v/>
      </c>
      <c r="AU1153" t="str">
        <f t="shared" si="769"/>
        <v/>
      </c>
      <c r="AV1153" t="str">
        <f t="shared" si="770"/>
        <v/>
      </c>
      <c r="AW1153" t="str">
        <f t="shared" si="771"/>
        <v/>
      </c>
      <c r="AX1153" t="str">
        <f t="shared" si="772"/>
        <v/>
      </c>
      <c r="AY1153" t="str">
        <f t="shared" si="773"/>
        <v/>
      </c>
      <c r="AZ1153" t="str">
        <f>IF(OR($A1153="",$A1153&lt;&gt;Ficha!$C$4),"",COUNTIF($A$2:$A1153,Ficha!$C$4))</f>
        <v/>
      </c>
    </row>
    <row r="1154" spans="1:52">
      <c r="A1154" s="7" t="str">
        <f>IF(INDEX(Banco!$A:$A,ROW())="","",INDEX(Banco!$A:$A,ROW()))</f>
        <v/>
      </c>
      <c r="B1154" s="7" t="str">
        <f>IF(INDEX(Banco!$B:$B,ROW())="","",INDEX(Banco!$B:$B,ROW()))</f>
        <v/>
      </c>
      <c r="C1154" s="7" t="str">
        <f>IF(INDEX(Banco!$C:$C,ROW())="","",INDEX(Banco!$C:$C,ROW()))</f>
        <v/>
      </c>
      <c r="D1154" s="8" t="str">
        <f>IF(INDEX(Banco!$D:$D,ROW())="","",INDEX(Banco!$D:$D,ROW()))</f>
        <v/>
      </c>
      <c r="E1154" s="8" t="str">
        <f>IF(INDEX(Banco!$E:$E,ROW())="","",INDEX(Banco!$E:$E,ROW()))</f>
        <v/>
      </c>
      <c r="F1154" s="9" t="str">
        <f>IF(INDEX(Banco!$F:$F,ROW())="","",INDEX(Banco!$F:$F,ROW()))</f>
        <v/>
      </c>
      <c r="G1154" s="9" t="str">
        <f>IF(INDEX(Banco!$G:$G,ROW())="","",INDEX(Banco!$G:$G,ROW()))</f>
        <v/>
      </c>
      <c r="H1154" s="7" t="str">
        <f>IF(INDEX(Banco!$H:$H,ROW())="","",INDEX(Banco!$H:$H,ROW()))</f>
        <v/>
      </c>
      <c r="I1154" t="str">
        <f t="shared" ref="I1154:I1217" si="774">IF($T1154="","",INT($T1154/12)&amp;"a "&amp;MOD($T1154,12)&amp;"m")</f>
        <v/>
      </c>
      <c r="J1154" s="10" t="str">
        <f t="shared" ref="J1154:J1217" si="775">IF(OR($F1154="",$G1154=""),"",ROUND($F1154/($G1154/100)^2,2))</f>
        <v/>
      </c>
      <c r="K1154" s="11" t="str">
        <f t="shared" ref="K1154:K1217" si="776">IF(OR($S1154="",$J1154="",$T1154="",$T1154&lt;0,$T1154&gt;228,$Y1154=""),"—",ROUND(IF(ABS($AB1154)&lt;=3,$AB1154,IF($AB1154&gt;3,3+($J1154-$AD1154)/($AD1154-$AC1154),-3+($J1154-$AF1154)/($AE1154-$AF1154))),2))</f>
        <v>—</v>
      </c>
      <c r="L1154" t="str">
        <f t="shared" ref="L1154:L1217" si="777">IF(OR($K1154="",$K1154="—"),"",IF($T1154&lt;=60,IF($K1154&lt;-3,"Magreza acentuada",IF($K1154&lt;-2,"Magreza",IF($K1154&lt;=1,"Eutrofia",IF($K1154&lt;=2,"Risco de sobrepeso",IF($K1154&lt;=3,"Sobrepeso","Obesidade"))))),IF($K1154&lt;-3,"Magreza acentuada",IF($K1154&lt;-2,"Magreza",IF($K1154&lt;=1,"Eutrofia",IF($K1154&lt;=2,"Sobrepeso",IF($K1154&lt;=3,"Obesidade","Obesidade grave")))))))</f>
        <v/>
      </c>
      <c r="M1154" s="11" t="str">
        <f t="shared" ref="M1154:M1217" si="778">IF(OR($S1154="",$V1154="",$T1154="",$T1154&lt;0,$T1154&gt;228,$AG1154=""),"—",ROUND(IF($AG1154=0,LN($V1154/$AH1154)/$AI1154,((($V1154/$AH1154)^$AG1154)-1)/($AG1154*$AI1154)),2))</f>
        <v>—</v>
      </c>
      <c r="N1154" t="str">
        <f t="shared" ref="N1154:N1217" si="779">IF(OR($M1154="",$M1154="—"),"",IF($M1154&lt;-3,"Muito baixa",IF($M1154&lt;-2,"Baixa","Adequada")))</f>
        <v/>
      </c>
      <c r="O1154" s="11" t="str">
        <f t="shared" ref="O1154:O1217" si="780">IF(OR($S1154="",$F1154="",$T1154="",$T1154&lt;0,$T1154&gt;120,$AJ1154=""),"—",ROUND(IF(ABS($AM1154)&lt;=3,$AM1154,IF($AM1154&gt;3,3+($F1154-$AO1154)/($AO1154-$AN1154),-3+($F1154-$AQ1154)/($AP1154-$AQ1154))),2))</f>
        <v>—</v>
      </c>
      <c r="P1154" t="str">
        <f t="shared" ref="P1154:P1217" si="781">IF(OR($O1154="",$O1154="—"),"",IF($O1154&lt;-3,"Muito baixo",IF($O1154&lt;-2,"Baixo",IF($O1154&lt;=2,"Adequado","Elevado"))))</f>
        <v/>
      </c>
      <c r="Q1154" s="11" t="str">
        <f t="shared" ref="Q1154:Q1217" si="782">IF(OR($S1154="",$F1154="",$T1154="",$T1154&lt;0,$T1154&gt;60,$AR1154=""),"—",ROUND(IF(ABS($AU1154)&lt;=3,$AU1154,IF($AU1154&gt;3,3+($F1154-$AW1154)/($AW1154-$AV1154),-3+($F1154-$AY1154)/($AX1154-$AY1154))),2))</f>
        <v>—</v>
      </c>
      <c r="R1154" t="str">
        <f t="shared" ref="R1154:R1217" si="783">IF(OR($Q1154="",$Q1154="—"),"",IF($Q1154&lt;-3,"Magreza acentuada",IF($Q1154&lt;-2,"Magreza",IF($Q1154&lt;=1,"Eutrofia",IF($Q1154&lt;=2,"Risco de sobrepeso",IF($Q1154&lt;=3,"Sobrepeso","Obesidade"))))))</f>
        <v/>
      </c>
      <c r="S1154" t="str">
        <f t="shared" ref="S1154:S1217" si="784">IF($C1154="","",IF(UPPER(LEFT($C1154,1))="M",1,IF(UPPER(LEFT($C1154,1))="F",2,"")))</f>
        <v/>
      </c>
      <c r="T1154" t="str">
        <f t="shared" ref="T1154:T1217" si="785">IF(OR($D1154="",$E1154=""),"",DATEDIF($D1154,$E1154,"m"))</f>
        <v/>
      </c>
      <c r="U1154" t="str">
        <f t="shared" ref="U1154:U1217" si="786">IF(OR($D1154="",$E1154=""),"",$E1154-$D1154)</f>
        <v/>
      </c>
      <c r="V1154" t="str">
        <f t="shared" ref="V1154:V1217" si="787">IF(OR($G1154="",$T1154=""),"",IF($T1154&lt;24,IF(LEFT(LOWER($H1154),4)="em p",$G1154+0.7,$G1154),IF(LEFT(LOWER($H1154),4)="deit",$G1154-0.7,$G1154)))</f>
        <v/>
      </c>
      <c r="W1154" t="str">
        <f t="shared" ref="W1154:W1217" si="788">IF(OR($S1154="",$T1154=""),"",$S1154*1000000+IF($T1154&lt;=60,$U1154,$T1154))</f>
        <v/>
      </c>
      <c r="X1154" t="str">
        <f t="shared" ref="X1154:X1217" si="789">IF(OR($S1154="",$V1154="",$T1154&gt;60,$T1154=""),"",$S1154*1000000+ROUND($V1154*10,0))</f>
        <v/>
      </c>
      <c r="Y1154" t="str">
        <f t="shared" ref="Y1154:Y1217" si="790">IF($W1154="","",IFERROR(INDEX(IF($T1154&lt;=60,imc05_l,imc519_l),MATCH($W1154,IF($T1154&lt;=60,imc05_k,imc519_k),1)),""))</f>
        <v/>
      </c>
      <c r="Z1154" t="str">
        <f t="shared" ref="Z1154:Z1217" si="791">IF($W1154="","",IFERROR(INDEX(IF($T1154&lt;=60,imc05_m,imc519_m),MATCH($W1154,IF($T1154&lt;=60,imc05_k,imc519_k),1)),""))</f>
        <v/>
      </c>
      <c r="AA1154" t="str">
        <f t="shared" ref="AA1154:AA1217" si="792">IF($W1154="","",IFERROR(INDEX(IF($T1154&lt;=60,imc05_s,imc519_s),MATCH($W1154,IF($T1154&lt;=60,imc05_k,imc519_k),1)),""))</f>
        <v/>
      </c>
      <c r="AB1154" t="str">
        <f t="shared" ref="AB1154:AB1217" si="793">IF($Y1154="","",IF($Y1154=0,LN($J1154/$Z1154)/$AA1154,((($J1154/$Z1154)^$Y1154)-1)/($Y1154*$AA1154)))</f>
        <v/>
      </c>
      <c r="AC1154" t="str">
        <f t="shared" ref="AC1154:AC1217" si="794">IF($Y1154="","",IF($Y1154=0,$Z1154*EXP($AA1154*2),$Z1154*(1+$Y1154*$AA1154*2)^(1/$Y1154)))</f>
        <v/>
      </c>
      <c r="AD1154" t="str">
        <f t="shared" ref="AD1154:AD1217" si="795">IF($Y1154="","",IF($Y1154=0,$Z1154*EXP($AA1154*3),$Z1154*(1+$Y1154*$AA1154*3)^(1/$Y1154)))</f>
        <v/>
      </c>
      <c r="AE1154" t="str">
        <f t="shared" ref="AE1154:AE1217" si="796">IF($Y1154="","",IF($Y1154=0,$Z1154*EXP($AA1154*-2),$Z1154*(1+$Y1154*$AA1154*-2)^(1/$Y1154)))</f>
        <v/>
      </c>
      <c r="AF1154" t="str">
        <f t="shared" ref="AF1154:AF1217" si="797">IF($Y1154="","",IF($Y1154=0,$Z1154*EXP($AA1154*-3),$Z1154*(1+$Y1154*$AA1154*-3)^(1/$Y1154)))</f>
        <v/>
      </c>
      <c r="AG1154" t="str">
        <f t="shared" ref="AG1154:AG1217" si="798">IF($W1154="","",IFERROR(INDEX(IF($T1154&lt;=60,est05_l,est519_l),MATCH($W1154,IF($T1154&lt;=60,est05_k,est519_k),1)),""))</f>
        <v/>
      </c>
      <c r="AH1154" t="str">
        <f t="shared" ref="AH1154:AH1217" si="799">IF($W1154="","",IFERROR(INDEX(IF($T1154&lt;=60,est05_m,est519_m),MATCH($W1154,IF($T1154&lt;=60,est05_k,est519_k),1)),""))</f>
        <v/>
      </c>
      <c r="AI1154" t="str">
        <f t="shared" ref="AI1154:AI1217" si="800">IF($W1154="","",IFERROR(INDEX(IF($T1154&lt;=60,est05_s,est519_s),MATCH($W1154,IF($T1154&lt;=60,est05_k,est519_k),1)),""))</f>
        <v/>
      </c>
      <c r="AJ1154" t="str">
        <f t="shared" ref="AJ1154:AJ1217" si="801">IF($W1154="","",IFERROR(INDEX(IF($T1154&lt;=60,peso05_l,peso510_l),MATCH($W1154,IF($T1154&lt;=60,peso05_k,peso510_k),1)),""))</f>
        <v/>
      </c>
      <c r="AK1154" t="str">
        <f t="shared" ref="AK1154:AK1217" si="802">IF($W1154="","",IFERROR(INDEX(IF($T1154&lt;=60,peso05_m,peso510_m),MATCH($W1154,IF($T1154&lt;=60,peso05_k,peso510_k),1)),""))</f>
        <v/>
      </c>
      <c r="AL1154" t="str">
        <f t="shared" ref="AL1154:AL1217" si="803">IF($W1154="","",IFERROR(INDEX(IF($T1154&lt;=60,peso05_s,peso510_s),MATCH($W1154,IF($T1154&lt;=60,peso05_k,peso510_k),1)),""))</f>
        <v/>
      </c>
      <c r="AM1154" t="str">
        <f t="shared" ref="AM1154:AM1217" si="804">IF($AJ1154="","",IF($AJ1154=0,LN($F1154/$AK1154)/$AL1154,((($F1154/$AK1154)^$AJ1154)-1)/($AJ1154*$AL1154)))</f>
        <v/>
      </c>
      <c r="AN1154" t="str">
        <f t="shared" ref="AN1154:AN1217" si="805">IF($AJ1154="","",IF($AJ1154=0,$AK1154*EXP($AL1154*2),$AK1154*(1+$AJ1154*$AL1154*2)^(1/$AJ1154)))</f>
        <v/>
      </c>
      <c r="AO1154" t="str">
        <f t="shared" ref="AO1154:AO1217" si="806">IF($AJ1154="","",IF($AJ1154=0,$AK1154*EXP($AL1154*3),$AK1154*(1+$AJ1154*$AL1154*3)^(1/$AJ1154)))</f>
        <v/>
      </c>
      <c r="AP1154" t="str">
        <f t="shared" ref="AP1154:AP1217" si="807">IF($AJ1154="","",IF($AJ1154=0,$AK1154*EXP($AL1154*-2),$AK1154*(1+$AJ1154*$AL1154*-2)^(1/$AJ1154)))</f>
        <v/>
      </c>
      <c r="AQ1154" t="str">
        <f t="shared" ref="AQ1154:AQ1217" si="808">IF($AJ1154="","",IF($AJ1154=0,$AK1154*EXP($AL1154*-3),$AK1154*(1+$AJ1154*$AL1154*-3)^(1/$AJ1154)))</f>
        <v/>
      </c>
      <c r="AR1154" t="str">
        <f t="shared" ref="AR1154:AR1217" si="809">IF(OR($X1154="",$T1154&gt;60),"",IFERROR(INDEX(IF($T1154&lt;24,pcomp_l,palt_l),MATCH($X1154,IF($T1154&lt;24,pcomp_k,palt_k),1)),""))</f>
        <v/>
      </c>
      <c r="AS1154" t="str">
        <f t="shared" ref="AS1154:AS1217" si="810">IF(OR($X1154="",$T1154&gt;60),"",IFERROR(INDEX(IF($T1154&lt;24,pcomp_m,palt_m),MATCH($X1154,IF($T1154&lt;24,pcomp_k,palt_k),1)),""))</f>
        <v/>
      </c>
      <c r="AT1154" t="str">
        <f t="shared" ref="AT1154:AT1217" si="811">IF(OR($X1154="",$T1154&gt;60),"",IFERROR(INDEX(IF($T1154&lt;24,pcomp_s,palt_s),MATCH($X1154,IF($T1154&lt;24,pcomp_k,palt_k),1)),""))</f>
        <v/>
      </c>
      <c r="AU1154" t="str">
        <f t="shared" ref="AU1154:AU1217" si="812">IF($AR1154="","",IF($AR1154=0,LN($F1154/$AS1154)/$AT1154,((($F1154/$AS1154)^$AR1154)-1)/($AR1154*$AT1154)))</f>
        <v/>
      </c>
      <c r="AV1154" t="str">
        <f t="shared" ref="AV1154:AV1217" si="813">IF($AR1154="","",IF($AR1154=0,$AS1154*EXP($AT1154*2),$AS1154*(1+$AR1154*$AT1154*2)^(1/$AR1154)))</f>
        <v/>
      </c>
      <c r="AW1154" t="str">
        <f t="shared" ref="AW1154:AW1217" si="814">IF($AR1154="","",IF($AR1154=0,$AS1154*EXP($AT1154*3),$AS1154*(1+$AR1154*$AT1154*3)^(1/$AR1154)))</f>
        <v/>
      </c>
      <c r="AX1154" t="str">
        <f t="shared" ref="AX1154:AX1217" si="815">IF($AR1154="","",IF($AR1154=0,$AS1154*EXP($AT1154*-2),$AS1154*(1+$AR1154*$AT1154*-2)^(1/$AR1154)))</f>
        <v/>
      </c>
      <c r="AY1154" t="str">
        <f t="shared" ref="AY1154:AY1217" si="816">IF($AR1154="","",IF($AR1154=0,$AS1154*EXP($AT1154*-3),$AS1154*(1+$AR1154*$AT1154*-3)^(1/$AR1154)))</f>
        <v/>
      </c>
      <c r="AZ1154" t="str">
        <f>IF(OR($A1154="",$A1154&lt;&gt;Ficha!$C$4),"",COUNTIF($A$2:$A1154,Ficha!$C$4))</f>
        <v/>
      </c>
    </row>
    <row r="1155" spans="1:52">
      <c r="A1155" s="7" t="str">
        <f>IF(INDEX(Banco!$A:$A,ROW())="","",INDEX(Banco!$A:$A,ROW()))</f>
        <v/>
      </c>
      <c r="B1155" s="7" t="str">
        <f>IF(INDEX(Banco!$B:$B,ROW())="","",INDEX(Banco!$B:$B,ROW()))</f>
        <v/>
      </c>
      <c r="C1155" s="7" t="str">
        <f>IF(INDEX(Banco!$C:$C,ROW())="","",INDEX(Banco!$C:$C,ROW()))</f>
        <v/>
      </c>
      <c r="D1155" s="8" t="str">
        <f>IF(INDEX(Banco!$D:$D,ROW())="","",INDEX(Banco!$D:$D,ROW()))</f>
        <v/>
      </c>
      <c r="E1155" s="8" t="str">
        <f>IF(INDEX(Banco!$E:$E,ROW())="","",INDEX(Banco!$E:$E,ROW()))</f>
        <v/>
      </c>
      <c r="F1155" s="9" t="str">
        <f>IF(INDEX(Banco!$F:$F,ROW())="","",INDEX(Banco!$F:$F,ROW()))</f>
        <v/>
      </c>
      <c r="G1155" s="9" t="str">
        <f>IF(INDEX(Banco!$G:$G,ROW())="","",INDEX(Banco!$G:$G,ROW()))</f>
        <v/>
      </c>
      <c r="H1155" s="7" t="str">
        <f>IF(INDEX(Banco!$H:$H,ROW())="","",INDEX(Banco!$H:$H,ROW()))</f>
        <v/>
      </c>
      <c r="I1155" t="str">
        <f t="shared" si="774"/>
        <v/>
      </c>
      <c r="J1155" s="10" t="str">
        <f t="shared" si="775"/>
        <v/>
      </c>
      <c r="K1155" s="11" t="str">
        <f t="shared" si="776"/>
        <v>—</v>
      </c>
      <c r="L1155" t="str">
        <f t="shared" si="777"/>
        <v/>
      </c>
      <c r="M1155" s="11" t="str">
        <f t="shared" si="778"/>
        <v>—</v>
      </c>
      <c r="N1155" t="str">
        <f t="shared" si="779"/>
        <v/>
      </c>
      <c r="O1155" s="11" t="str">
        <f t="shared" si="780"/>
        <v>—</v>
      </c>
      <c r="P1155" t="str">
        <f t="shared" si="781"/>
        <v/>
      </c>
      <c r="Q1155" s="11" t="str">
        <f t="shared" si="782"/>
        <v>—</v>
      </c>
      <c r="R1155" t="str">
        <f t="shared" si="783"/>
        <v/>
      </c>
      <c r="S1155" t="str">
        <f t="shared" si="784"/>
        <v/>
      </c>
      <c r="T1155" t="str">
        <f t="shared" si="785"/>
        <v/>
      </c>
      <c r="U1155" t="str">
        <f t="shared" si="786"/>
        <v/>
      </c>
      <c r="V1155" t="str">
        <f t="shared" si="787"/>
        <v/>
      </c>
      <c r="W1155" t="str">
        <f t="shared" si="788"/>
        <v/>
      </c>
      <c r="X1155" t="str">
        <f t="shared" si="789"/>
        <v/>
      </c>
      <c r="Y1155" t="str">
        <f t="shared" si="790"/>
        <v/>
      </c>
      <c r="Z1155" t="str">
        <f t="shared" si="791"/>
        <v/>
      </c>
      <c r="AA1155" t="str">
        <f t="shared" si="792"/>
        <v/>
      </c>
      <c r="AB1155" t="str">
        <f t="shared" si="793"/>
        <v/>
      </c>
      <c r="AC1155" t="str">
        <f t="shared" si="794"/>
        <v/>
      </c>
      <c r="AD1155" t="str">
        <f t="shared" si="795"/>
        <v/>
      </c>
      <c r="AE1155" t="str">
        <f t="shared" si="796"/>
        <v/>
      </c>
      <c r="AF1155" t="str">
        <f t="shared" si="797"/>
        <v/>
      </c>
      <c r="AG1155" t="str">
        <f t="shared" si="798"/>
        <v/>
      </c>
      <c r="AH1155" t="str">
        <f t="shared" si="799"/>
        <v/>
      </c>
      <c r="AI1155" t="str">
        <f t="shared" si="800"/>
        <v/>
      </c>
      <c r="AJ1155" t="str">
        <f t="shared" si="801"/>
        <v/>
      </c>
      <c r="AK1155" t="str">
        <f t="shared" si="802"/>
        <v/>
      </c>
      <c r="AL1155" t="str">
        <f t="shared" si="803"/>
        <v/>
      </c>
      <c r="AM1155" t="str">
        <f t="shared" si="804"/>
        <v/>
      </c>
      <c r="AN1155" t="str">
        <f t="shared" si="805"/>
        <v/>
      </c>
      <c r="AO1155" t="str">
        <f t="shared" si="806"/>
        <v/>
      </c>
      <c r="AP1155" t="str">
        <f t="shared" si="807"/>
        <v/>
      </c>
      <c r="AQ1155" t="str">
        <f t="shared" si="808"/>
        <v/>
      </c>
      <c r="AR1155" t="str">
        <f t="shared" si="809"/>
        <v/>
      </c>
      <c r="AS1155" t="str">
        <f t="shared" si="810"/>
        <v/>
      </c>
      <c r="AT1155" t="str">
        <f t="shared" si="811"/>
        <v/>
      </c>
      <c r="AU1155" t="str">
        <f t="shared" si="812"/>
        <v/>
      </c>
      <c r="AV1155" t="str">
        <f t="shared" si="813"/>
        <v/>
      </c>
      <c r="AW1155" t="str">
        <f t="shared" si="814"/>
        <v/>
      </c>
      <c r="AX1155" t="str">
        <f t="shared" si="815"/>
        <v/>
      </c>
      <c r="AY1155" t="str">
        <f t="shared" si="816"/>
        <v/>
      </c>
      <c r="AZ1155" t="str">
        <f>IF(OR($A1155="",$A1155&lt;&gt;Ficha!$C$4),"",COUNTIF($A$2:$A1155,Ficha!$C$4))</f>
        <v/>
      </c>
    </row>
    <row r="1156" spans="1:52">
      <c r="A1156" s="7" t="str">
        <f>IF(INDEX(Banco!$A:$A,ROW())="","",INDEX(Banco!$A:$A,ROW()))</f>
        <v/>
      </c>
      <c r="B1156" s="7" t="str">
        <f>IF(INDEX(Banco!$B:$B,ROW())="","",INDEX(Banco!$B:$B,ROW()))</f>
        <v/>
      </c>
      <c r="C1156" s="7" t="str">
        <f>IF(INDEX(Banco!$C:$C,ROW())="","",INDEX(Banco!$C:$C,ROW()))</f>
        <v/>
      </c>
      <c r="D1156" s="8" t="str">
        <f>IF(INDEX(Banco!$D:$D,ROW())="","",INDEX(Banco!$D:$D,ROW()))</f>
        <v/>
      </c>
      <c r="E1156" s="8" t="str">
        <f>IF(INDEX(Banco!$E:$E,ROW())="","",INDEX(Banco!$E:$E,ROW()))</f>
        <v/>
      </c>
      <c r="F1156" s="9" t="str">
        <f>IF(INDEX(Banco!$F:$F,ROW())="","",INDEX(Banco!$F:$F,ROW()))</f>
        <v/>
      </c>
      <c r="G1156" s="9" t="str">
        <f>IF(INDEX(Banco!$G:$G,ROW())="","",INDEX(Banco!$G:$G,ROW()))</f>
        <v/>
      </c>
      <c r="H1156" s="7" t="str">
        <f>IF(INDEX(Banco!$H:$H,ROW())="","",INDEX(Banco!$H:$H,ROW()))</f>
        <v/>
      </c>
      <c r="I1156" t="str">
        <f t="shared" si="774"/>
        <v/>
      </c>
      <c r="J1156" s="10" t="str">
        <f t="shared" si="775"/>
        <v/>
      </c>
      <c r="K1156" s="11" t="str">
        <f t="shared" si="776"/>
        <v>—</v>
      </c>
      <c r="L1156" t="str">
        <f t="shared" si="777"/>
        <v/>
      </c>
      <c r="M1156" s="11" t="str">
        <f t="shared" si="778"/>
        <v>—</v>
      </c>
      <c r="N1156" t="str">
        <f t="shared" si="779"/>
        <v/>
      </c>
      <c r="O1156" s="11" t="str">
        <f t="shared" si="780"/>
        <v>—</v>
      </c>
      <c r="P1156" t="str">
        <f t="shared" si="781"/>
        <v/>
      </c>
      <c r="Q1156" s="11" t="str">
        <f t="shared" si="782"/>
        <v>—</v>
      </c>
      <c r="R1156" t="str">
        <f t="shared" si="783"/>
        <v/>
      </c>
      <c r="S1156" t="str">
        <f t="shared" si="784"/>
        <v/>
      </c>
      <c r="T1156" t="str">
        <f t="shared" si="785"/>
        <v/>
      </c>
      <c r="U1156" t="str">
        <f t="shared" si="786"/>
        <v/>
      </c>
      <c r="V1156" t="str">
        <f t="shared" si="787"/>
        <v/>
      </c>
      <c r="W1156" t="str">
        <f t="shared" si="788"/>
        <v/>
      </c>
      <c r="X1156" t="str">
        <f t="shared" si="789"/>
        <v/>
      </c>
      <c r="Y1156" t="str">
        <f t="shared" si="790"/>
        <v/>
      </c>
      <c r="Z1156" t="str">
        <f t="shared" si="791"/>
        <v/>
      </c>
      <c r="AA1156" t="str">
        <f t="shared" si="792"/>
        <v/>
      </c>
      <c r="AB1156" t="str">
        <f t="shared" si="793"/>
        <v/>
      </c>
      <c r="AC1156" t="str">
        <f t="shared" si="794"/>
        <v/>
      </c>
      <c r="AD1156" t="str">
        <f t="shared" si="795"/>
        <v/>
      </c>
      <c r="AE1156" t="str">
        <f t="shared" si="796"/>
        <v/>
      </c>
      <c r="AF1156" t="str">
        <f t="shared" si="797"/>
        <v/>
      </c>
      <c r="AG1156" t="str">
        <f t="shared" si="798"/>
        <v/>
      </c>
      <c r="AH1156" t="str">
        <f t="shared" si="799"/>
        <v/>
      </c>
      <c r="AI1156" t="str">
        <f t="shared" si="800"/>
        <v/>
      </c>
      <c r="AJ1156" t="str">
        <f t="shared" si="801"/>
        <v/>
      </c>
      <c r="AK1156" t="str">
        <f t="shared" si="802"/>
        <v/>
      </c>
      <c r="AL1156" t="str">
        <f t="shared" si="803"/>
        <v/>
      </c>
      <c r="AM1156" t="str">
        <f t="shared" si="804"/>
        <v/>
      </c>
      <c r="AN1156" t="str">
        <f t="shared" si="805"/>
        <v/>
      </c>
      <c r="AO1156" t="str">
        <f t="shared" si="806"/>
        <v/>
      </c>
      <c r="AP1156" t="str">
        <f t="shared" si="807"/>
        <v/>
      </c>
      <c r="AQ1156" t="str">
        <f t="shared" si="808"/>
        <v/>
      </c>
      <c r="AR1156" t="str">
        <f t="shared" si="809"/>
        <v/>
      </c>
      <c r="AS1156" t="str">
        <f t="shared" si="810"/>
        <v/>
      </c>
      <c r="AT1156" t="str">
        <f t="shared" si="811"/>
        <v/>
      </c>
      <c r="AU1156" t="str">
        <f t="shared" si="812"/>
        <v/>
      </c>
      <c r="AV1156" t="str">
        <f t="shared" si="813"/>
        <v/>
      </c>
      <c r="AW1156" t="str">
        <f t="shared" si="814"/>
        <v/>
      </c>
      <c r="AX1156" t="str">
        <f t="shared" si="815"/>
        <v/>
      </c>
      <c r="AY1156" t="str">
        <f t="shared" si="816"/>
        <v/>
      </c>
      <c r="AZ1156" t="str">
        <f>IF(OR($A1156="",$A1156&lt;&gt;Ficha!$C$4),"",COUNTIF($A$2:$A1156,Ficha!$C$4))</f>
        <v/>
      </c>
    </row>
    <row r="1157" spans="1:52">
      <c r="A1157" s="7" t="str">
        <f>IF(INDEX(Banco!$A:$A,ROW())="","",INDEX(Banco!$A:$A,ROW()))</f>
        <v/>
      </c>
      <c r="B1157" s="7" t="str">
        <f>IF(INDEX(Banco!$B:$B,ROW())="","",INDEX(Banco!$B:$B,ROW()))</f>
        <v/>
      </c>
      <c r="C1157" s="7" t="str">
        <f>IF(INDEX(Banco!$C:$C,ROW())="","",INDEX(Banco!$C:$C,ROW()))</f>
        <v/>
      </c>
      <c r="D1157" s="8" t="str">
        <f>IF(INDEX(Banco!$D:$D,ROW())="","",INDEX(Banco!$D:$D,ROW()))</f>
        <v/>
      </c>
      <c r="E1157" s="8" t="str">
        <f>IF(INDEX(Banco!$E:$E,ROW())="","",INDEX(Banco!$E:$E,ROW()))</f>
        <v/>
      </c>
      <c r="F1157" s="9" t="str">
        <f>IF(INDEX(Banco!$F:$F,ROW())="","",INDEX(Banco!$F:$F,ROW()))</f>
        <v/>
      </c>
      <c r="G1157" s="9" t="str">
        <f>IF(INDEX(Banco!$G:$G,ROW())="","",INDEX(Banco!$G:$G,ROW()))</f>
        <v/>
      </c>
      <c r="H1157" s="7" t="str">
        <f>IF(INDEX(Banco!$H:$H,ROW())="","",INDEX(Banco!$H:$H,ROW()))</f>
        <v/>
      </c>
      <c r="I1157" t="str">
        <f t="shared" si="774"/>
        <v/>
      </c>
      <c r="J1157" s="10" t="str">
        <f t="shared" si="775"/>
        <v/>
      </c>
      <c r="K1157" s="11" t="str">
        <f t="shared" si="776"/>
        <v>—</v>
      </c>
      <c r="L1157" t="str">
        <f t="shared" si="777"/>
        <v/>
      </c>
      <c r="M1157" s="11" t="str">
        <f t="shared" si="778"/>
        <v>—</v>
      </c>
      <c r="N1157" t="str">
        <f t="shared" si="779"/>
        <v/>
      </c>
      <c r="O1157" s="11" t="str">
        <f t="shared" si="780"/>
        <v>—</v>
      </c>
      <c r="P1157" t="str">
        <f t="shared" si="781"/>
        <v/>
      </c>
      <c r="Q1157" s="11" t="str">
        <f t="shared" si="782"/>
        <v>—</v>
      </c>
      <c r="R1157" t="str">
        <f t="shared" si="783"/>
        <v/>
      </c>
      <c r="S1157" t="str">
        <f t="shared" si="784"/>
        <v/>
      </c>
      <c r="T1157" t="str">
        <f t="shared" si="785"/>
        <v/>
      </c>
      <c r="U1157" t="str">
        <f t="shared" si="786"/>
        <v/>
      </c>
      <c r="V1157" t="str">
        <f t="shared" si="787"/>
        <v/>
      </c>
      <c r="W1157" t="str">
        <f t="shared" si="788"/>
        <v/>
      </c>
      <c r="X1157" t="str">
        <f t="shared" si="789"/>
        <v/>
      </c>
      <c r="Y1157" t="str">
        <f t="shared" si="790"/>
        <v/>
      </c>
      <c r="Z1157" t="str">
        <f t="shared" si="791"/>
        <v/>
      </c>
      <c r="AA1157" t="str">
        <f t="shared" si="792"/>
        <v/>
      </c>
      <c r="AB1157" t="str">
        <f t="shared" si="793"/>
        <v/>
      </c>
      <c r="AC1157" t="str">
        <f t="shared" si="794"/>
        <v/>
      </c>
      <c r="AD1157" t="str">
        <f t="shared" si="795"/>
        <v/>
      </c>
      <c r="AE1157" t="str">
        <f t="shared" si="796"/>
        <v/>
      </c>
      <c r="AF1157" t="str">
        <f t="shared" si="797"/>
        <v/>
      </c>
      <c r="AG1157" t="str">
        <f t="shared" si="798"/>
        <v/>
      </c>
      <c r="AH1157" t="str">
        <f t="shared" si="799"/>
        <v/>
      </c>
      <c r="AI1157" t="str">
        <f t="shared" si="800"/>
        <v/>
      </c>
      <c r="AJ1157" t="str">
        <f t="shared" si="801"/>
        <v/>
      </c>
      <c r="AK1157" t="str">
        <f t="shared" si="802"/>
        <v/>
      </c>
      <c r="AL1157" t="str">
        <f t="shared" si="803"/>
        <v/>
      </c>
      <c r="AM1157" t="str">
        <f t="shared" si="804"/>
        <v/>
      </c>
      <c r="AN1157" t="str">
        <f t="shared" si="805"/>
        <v/>
      </c>
      <c r="AO1157" t="str">
        <f t="shared" si="806"/>
        <v/>
      </c>
      <c r="AP1157" t="str">
        <f t="shared" si="807"/>
        <v/>
      </c>
      <c r="AQ1157" t="str">
        <f t="shared" si="808"/>
        <v/>
      </c>
      <c r="AR1157" t="str">
        <f t="shared" si="809"/>
        <v/>
      </c>
      <c r="AS1157" t="str">
        <f t="shared" si="810"/>
        <v/>
      </c>
      <c r="AT1157" t="str">
        <f t="shared" si="811"/>
        <v/>
      </c>
      <c r="AU1157" t="str">
        <f t="shared" si="812"/>
        <v/>
      </c>
      <c r="AV1157" t="str">
        <f t="shared" si="813"/>
        <v/>
      </c>
      <c r="AW1157" t="str">
        <f t="shared" si="814"/>
        <v/>
      </c>
      <c r="AX1157" t="str">
        <f t="shared" si="815"/>
        <v/>
      </c>
      <c r="AY1157" t="str">
        <f t="shared" si="816"/>
        <v/>
      </c>
      <c r="AZ1157" t="str">
        <f>IF(OR($A1157="",$A1157&lt;&gt;Ficha!$C$4),"",COUNTIF($A$2:$A1157,Ficha!$C$4))</f>
        <v/>
      </c>
    </row>
    <row r="1158" spans="1:52">
      <c r="A1158" s="7" t="str">
        <f>IF(INDEX(Banco!$A:$A,ROW())="","",INDEX(Banco!$A:$A,ROW()))</f>
        <v/>
      </c>
      <c r="B1158" s="7" t="str">
        <f>IF(INDEX(Banco!$B:$B,ROW())="","",INDEX(Banco!$B:$B,ROW()))</f>
        <v/>
      </c>
      <c r="C1158" s="7" t="str">
        <f>IF(INDEX(Banco!$C:$C,ROW())="","",INDEX(Banco!$C:$C,ROW()))</f>
        <v/>
      </c>
      <c r="D1158" s="8" t="str">
        <f>IF(INDEX(Banco!$D:$D,ROW())="","",INDEX(Banco!$D:$D,ROW()))</f>
        <v/>
      </c>
      <c r="E1158" s="8" t="str">
        <f>IF(INDEX(Banco!$E:$E,ROW())="","",INDEX(Banco!$E:$E,ROW()))</f>
        <v/>
      </c>
      <c r="F1158" s="9" t="str">
        <f>IF(INDEX(Banco!$F:$F,ROW())="","",INDEX(Banco!$F:$F,ROW()))</f>
        <v/>
      </c>
      <c r="G1158" s="9" t="str">
        <f>IF(INDEX(Banco!$G:$G,ROW())="","",INDEX(Banco!$G:$G,ROW()))</f>
        <v/>
      </c>
      <c r="H1158" s="7" t="str">
        <f>IF(INDEX(Banco!$H:$H,ROW())="","",INDEX(Banco!$H:$H,ROW()))</f>
        <v/>
      </c>
      <c r="I1158" t="str">
        <f t="shared" si="774"/>
        <v/>
      </c>
      <c r="J1158" s="10" t="str">
        <f t="shared" si="775"/>
        <v/>
      </c>
      <c r="K1158" s="11" t="str">
        <f t="shared" si="776"/>
        <v>—</v>
      </c>
      <c r="L1158" t="str">
        <f t="shared" si="777"/>
        <v/>
      </c>
      <c r="M1158" s="11" t="str">
        <f t="shared" si="778"/>
        <v>—</v>
      </c>
      <c r="N1158" t="str">
        <f t="shared" si="779"/>
        <v/>
      </c>
      <c r="O1158" s="11" t="str">
        <f t="shared" si="780"/>
        <v>—</v>
      </c>
      <c r="P1158" t="str">
        <f t="shared" si="781"/>
        <v/>
      </c>
      <c r="Q1158" s="11" t="str">
        <f t="shared" si="782"/>
        <v>—</v>
      </c>
      <c r="R1158" t="str">
        <f t="shared" si="783"/>
        <v/>
      </c>
      <c r="S1158" t="str">
        <f t="shared" si="784"/>
        <v/>
      </c>
      <c r="T1158" t="str">
        <f t="shared" si="785"/>
        <v/>
      </c>
      <c r="U1158" t="str">
        <f t="shared" si="786"/>
        <v/>
      </c>
      <c r="V1158" t="str">
        <f t="shared" si="787"/>
        <v/>
      </c>
      <c r="W1158" t="str">
        <f t="shared" si="788"/>
        <v/>
      </c>
      <c r="X1158" t="str">
        <f t="shared" si="789"/>
        <v/>
      </c>
      <c r="Y1158" t="str">
        <f t="shared" si="790"/>
        <v/>
      </c>
      <c r="Z1158" t="str">
        <f t="shared" si="791"/>
        <v/>
      </c>
      <c r="AA1158" t="str">
        <f t="shared" si="792"/>
        <v/>
      </c>
      <c r="AB1158" t="str">
        <f t="shared" si="793"/>
        <v/>
      </c>
      <c r="AC1158" t="str">
        <f t="shared" si="794"/>
        <v/>
      </c>
      <c r="AD1158" t="str">
        <f t="shared" si="795"/>
        <v/>
      </c>
      <c r="AE1158" t="str">
        <f t="shared" si="796"/>
        <v/>
      </c>
      <c r="AF1158" t="str">
        <f t="shared" si="797"/>
        <v/>
      </c>
      <c r="AG1158" t="str">
        <f t="shared" si="798"/>
        <v/>
      </c>
      <c r="AH1158" t="str">
        <f t="shared" si="799"/>
        <v/>
      </c>
      <c r="AI1158" t="str">
        <f t="shared" si="800"/>
        <v/>
      </c>
      <c r="AJ1158" t="str">
        <f t="shared" si="801"/>
        <v/>
      </c>
      <c r="AK1158" t="str">
        <f t="shared" si="802"/>
        <v/>
      </c>
      <c r="AL1158" t="str">
        <f t="shared" si="803"/>
        <v/>
      </c>
      <c r="AM1158" t="str">
        <f t="shared" si="804"/>
        <v/>
      </c>
      <c r="AN1158" t="str">
        <f t="shared" si="805"/>
        <v/>
      </c>
      <c r="AO1158" t="str">
        <f t="shared" si="806"/>
        <v/>
      </c>
      <c r="AP1158" t="str">
        <f t="shared" si="807"/>
        <v/>
      </c>
      <c r="AQ1158" t="str">
        <f t="shared" si="808"/>
        <v/>
      </c>
      <c r="AR1158" t="str">
        <f t="shared" si="809"/>
        <v/>
      </c>
      <c r="AS1158" t="str">
        <f t="shared" si="810"/>
        <v/>
      </c>
      <c r="AT1158" t="str">
        <f t="shared" si="811"/>
        <v/>
      </c>
      <c r="AU1158" t="str">
        <f t="shared" si="812"/>
        <v/>
      </c>
      <c r="AV1158" t="str">
        <f t="shared" si="813"/>
        <v/>
      </c>
      <c r="AW1158" t="str">
        <f t="shared" si="814"/>
        <v/>
      </c>
      <c r="AX1158" t="str">
        <f t="shared" si="815"/>
        <v/>
      </c>
      <c r="AY1158" t="str">
        <f t="shared" si="816"/>
        <v/>
      </c>
      <c r="AZ1158" t="str">
        <f>IF(OR($A1158="",$A1158&lt;&gt;Ficha!$C$4),"",COUNTIF($A$2:$A1158,Ficha!$C$4))</f>
        <v/>
      </c>
    </row>
    <row r="1159" spans="1:52">
      <c r="A1159" s="7" t="str">
        <f>IF(INDEX(Banco!$A:$A,ROW())="","",INDEX(Banco!$A:$A,ROW()))</f>
        <v/>
      </c>
      <c r="B1159" s="7" t="str">
        <f>IF(INDEX(Banco!$B:$B,ROW())="","",INDEX(Banco!$B:$B,ROW()))</f>
        <v/>
      </c>
      <c r="C1159" s="7" t="str">
        <f>IF(INDEX(Banco!$C:$C,ROW())="","",INDEX(Banco!$C:$C,ROW()))</f>
        <v/>
      </c>
      <c r="D1159" s="8" t="str">
        <f>IF(INDEX(Banco!$D:$D,ROW())="","",INDEX(Banco!$D:$D,ROW()))</f>
        <v/>
      </c>
      <c r="E1159" s="8" t="str">
        <f>IF(INDEX(Banco!$E:$E,ROW())="","",INDEX(Banco!$E:$E,ROW()))</f>
        <v/>
      </c>
      <c r="F1159" s="9" t="str">
        <f>IF(INDEX(Banco!$F:$F,ROW())="","",INDEX(Banco!$F:$F,ROW()))</f>
        <v/>
      </c>
      <c r="G1159" s="9" t="str">
        <f>IF(INDEX(Banco!$G:$G,ROW())="","",INDEX(Banco!$G:$G,ROW()))</f>
        <v/>
      </c>
      <c r="H1159" s="7" t="str">
        <f>IF(INDEX(Banco!$H:$H,ROW())="","",INDEX(Banco!$H:$H,ROW()))</f>
        <v/>
      </c>
      <c r="I1159" t="str">
        <f t="shared" si="774"/>
        <v/>
      </c>
      <c r="J1159" s="10" t="str">
        <f t="shared" si="775"/>
        <v/>
      </c>
      <c r="K1159" s="11" t="str">
        <f t="shared" si="776"/>
        <v>—</v>
      </c>
      <c r="L1159" t="str">
        <f t="shared" si="777"/>
        <v/>
      </c>
      <c r="M1159" s="11" t="str">
        <f t="shared" si="778"/>
        <v>—</v>
      </c>
      <c r="N1159" t="str">
        <f t="shared" si="779"/>
        <v/>
      </c>
      <c r="O1159" s="11" t="str">
        <f t="shared" si="780"/>
        <v>—</v>
      </c>
      <c r="P1159" t="str">
        <f t="shared" si="781"/>
        <v/>
      </c>
      <c r="Q1159" s="11" t="str">
        <f t="shared" si="782"/>
        <v>—</v>
      </c>
      <c r="R1159" t="str">
        <f t="shared" si="783"/>
        <v/>
      </c>
      <c r="S1159" t="str">
        <f t="shared" si="784"/>
        <v/>
      </c>
      <c r="T1159" t="str">
        <f t="shared" si="785"/>
        <v/>
      </c>
      <c r="U1159" t="str">
        <f t="shared" si="786"/>
        <v/>
      </c>
      <c r="V1159" t="str">
        <f t="shared" si="787"/>
        <v/>
      </c>
      <c r="W1159" t="str">
        <f t="shared" si="788"/>
        <v/>
      </c>
      <c r="X1159" t="str">
        <f t="shared" si="789"/>
        <v/>
      </c>
      <c r="Y1159" t="str">
        <f t="shared" si="790"/>
        <v/>
      </c>
      <c r="Z1159" t="str">
        <f t="shared" si="791"/>
        <v/>
      </c>
      <c r="AA1159" t="str">
        <f t="shared" si="792"/>
        <v/>
      </c>
      <c r="AB1159" t="str">
        <f t="shared" si="793"/>
        <v/>
      </c>
      <c r="AC1159" t="str">
        <f t="shared" si="794"/>
        <v/>
      </c>
      <c r="AD1159" t="str">
        <f t="shared" si="795"/>
        <v/>
      </c>
      <c r="AE1159" t="str">
        <f t="shared" si="796"/>
        <v/>
      </c>
      <c r="AF1159" t="str">
        <f t="shared" si="797"/>
        <v/>
      </c>
      <c r="AG1159" t="str">
        <f t="shared" si="798"/>
        <v/>
      </c>
      <c r="AH1159" t="str">
        <f t="shared" si="799"/>
        <v/>
      </c>
      <c r="AI1159" t="str">
        <f t="shared" si="800"/>
        <v/>
      </c>
      <c r="AJ1159" t="str">
        <f t="shared" si="801"/>
        <v/>
      </c>
      <c r="AK1159" t="str">
        <f t="shared" si="802"/>
        <v/>
      </c>
      <c r="AL1159" t="str">
        <f t="shared" si="803"/>
        <v/>
      </c>
      <c r="AM1159" t="str">
        <f t="shared" si="804"/>
        <v/>
      </c>
      <c r="AN1159" t="str">
        <f t="shared" si="805"/>
        <v/>
      </c>
      <c r="AO1159" t="str">
        <f t="shared" si="806"/>
        <v/>
      </c>
      <c r="AP1159" t="str">
        <f t="shared" si="807"/>
        <v/>
      </c>
      <c r="AQ1159" t="str">
        <f t="shared" si="808"/>
        <v/>
      </c>
      <c r="AR1159" t="str">
        <f t="shared" si="809"/>
        <v/>
      </c>
      <c r="AS1159" t="str">
        <f t="shared" si="810"/>
        <v/>
      </c>
      <c r="AT1159" t="str">
        <f t="shared" si="811"/>
        <v/>
      </c>
      <c r="AU1159" t="str">
        <f t="shared" si="812"/>
        <v/>
      </c>
      <c r="AV1159" t="str">
        <f t="shared" si="813"/>
        <v/>
      </c>
      <c r="AW1159" t="str">
        <f t="shared" si="814"/>
        <v/>
      </c>
      <c r="AX1159" t="str">
        <f t="shared" si="815"/>
        <v/>
      </c>
      <c r="AY1159" t="str">
        <f t="shared" si="816"/>
        <v/>
      </c>
      <c r="AZ1159" t="str">
        <f>IF(OR($A1159="",$A1159&lt;&gt;Ficha!$C$4),"",COUNTIF($A$2:$A1159,Ficha!$C$4))</f>
        <v/>
      </c>
    </row>
    <row r="1160" spans="1:52">
      <c r="A1160" s="7" t="str">
        <f>IF(INDEX(Banco!$A:$A,ROW())="","",INDEX(Banco!$A:$A,ROW()))</f>
        <v/>
      </c>
      <c r="B1160" s="7" t="str">
        <f>IF(INDEX(Banco!$B:$B,ROW())="","",INDEX(Banco!$B:$B,ROW()))</f>
        <v/>
      </c>
      <c r="C1160" s="7" t="str">
        <f>IF(INDEX(Banco!$C:$C,ROW())="","",INDEX(Banco!$C:$C,ROW()))</f>
        <v/>
      </c>
      <c r="D1160" s="8" t="str">
        <f>IF(INDEX(Banco!$D:$D,ROW())="","",INDEX(Banco!$D:$D,ROW()))</f>
        <v/>
      </c>
      <c r="E1160" s="8" t="str">
        <f>IF(INDEX(Banco!$E:$E,ROW())="","",INDEX(Banco!$E:$E,ROW()))</f>
        <v/>
      </c>
      <c r="F1160" s="9" t="str">
        <f>IF(INDEX(Banco!$F:$F,ROW())="","",INDEX(Banco!$F:$F,ROW()))</f>
        <v/>
      </c>
      <c r="G1160" s="9" t="str">
        <f>IF(INDEX(Banco!$G:$G,ROW())="","",INDEX(Banco!$G:$G,ROW()))</f>
        <v/>
      </c>
      <c r="H1160" s="7" t="str">
        <f>IF(INDEX(Banco!$H:$H,ROW())="","",INDEX(Banco!$H:$H,ROW()))</f>
        <v/>
      </c>
      <c r="I1160" t="str">
        <f t="shared" si="774"/>
        <v/>
      </c>
      <c r="J1160" s="10" t="str">
        <f t="shared" si="775"/>
        <v/>
      </c>
      <c r="K1160" s="11" t="str">
        <f t="shared" si="776"/>
        <v>—</v>
      </c>
      <c r="L1160" t="str">
        <f t="shared" si="777"/>
        <v/>
      </c>
      <c r="M1160" s="11" t="str">
        <f t="shared" si="778"/>
        <v>—</v>
      </c>
      <c r="N1160" t="str">
        <f t="shared" si="779"/>
        <v/>
      </c>
      <c r="O1160" s="11" t="str">
        <f t="shared" si="780"/>
        <v>—</v>
      </c>
      <c r="P1160" t="str">
        <f t="shared" si="781"/>
        <v/>
      </c>
      <c r="Q1160" s="11" t="str">
        <f t="shared" si="782"/>
        <v>—</v>
      </c>
      <c r="R1160" t="str">
        <f t="shared" si="783"/>
        <v/>
      </c>
      <c r="S1160" t="str">
        <f t="shared" si="784"/>
        <v/>
      </c>
      <c r="T1160" t="str">
        <f t="shared" si="785"/>
        <v/>
      </c>
      <c r="U1160" t="str">
        <f t="shared" si="786"/>
        <v/>
      </c>
      <c r="V1160" t="str">
        <f t="shared" si="787"/>
        <v/>
      </c>
      <c r="W1160" t="str">
        <f t="shared" si="788"/>
        <v/>
      </c>
      <c r="X1160" t="str">
        <f t="shared" si="789"/>
        <v/>
      </c>
      <c r="Y1160" t="str">
        <f t="shared" si="790"/>
        <v/>
      </c>
      <c r="Z1160" t="str">
        <f t="shared" si="791"/>
        <v/>
      </c>
      <c r="AA1160" t="str">
        <f t="shared" si="792"/>
        <v/>
      </c>
      <c r="AB1160" t="str">
        <f t="shared" si="793"/>
        <v/>
      </c>
      <c r="AC1160" t="str">
        <f t="shared" si="794"/>
        <v/>
      </c>
      <c r="AD1160" t="str">
        <f t="shared" si="795"/>
        <v/>
      </c>
      <c r="AE1160" t="str">
        <f t="shared" si="796"/>
        <v/>
      </c>
      <c r="AF1160" t="str">
        <f t="shared" si="797"/>
        <v/>
      </c>
      <c r="AG1160" t="str">
        <f t="shared" si="798"/>
        <v/>
      </c>
      <c r="AH1160" t="str">
        <f t="shared" si="799"/>
        <v/>
      </c>
      <c r="AI1160" t="str">
        <f t="shared" si="800"/>
        <v/>
      </c>
      <c r="AJ1160" t="str">
        <f t="shared" si="801"/>
        <v/>
      </c>
      <c r="AK1160" t="str">
        <f t="shared" si="802"/>
        <v/>
      </c>
      <c r="AL1160" t="str">
        <f t="shared" si="803"/>
        <v/>
      </c>
      <c r="AM1160" t="str">
        <f t="shared" si="804"/>
        <v/>
      </c>
      <c r="AN1160" t="str">
        <f t="shared" si="805"/>
        <v/>
      </c>
      <c r="AO1160" t="str">
        <f t="shared" si="806"/>
        <v/>
      </c>
      <c r="AP1160" t="str">
        <f t="shared" si="807"/>
        <v/>
      </c>
      <c r="AQ1160" t="str">
        <f t="shared" si="808"/>
        <v/>
      </c>
      <c r="AR1160" t="str">
        <f t="shared" si="809"/>
        <v/>
      </c>
      <c r="AS1160" t="str">
        <f t="shared" si="810"/>
        <v/>
      </c>
      <c r="AT1160" t="str">
        <f t="shared" si="811"/>
        <v/>
      </c>
      <c r="AU1160" t="str">
        <f t="shared" si="812"/>
        <v/>
      </c>
      <c r="AV1160" t="str">
        <f t="shared" si="813"/>
        <v/>
      </c>
      <c r="AW1160" t="str">
        <f t="shared" si="814"/>
        <v/>
      </c>
      <c r="AX1160" t="str">
        <f t="shared" si="815"/>
        <v/>
      </c>
      <c r="AY1160" t="str">
        <f t="shared" si="816"/>
        <v/>
      </c>
      <c r="AZ1160" t="str">
        <f>IF(OR($A1160="",$A1160&lt;&gt;Ficha!$C$4),"",COUNTIF($A$2:$A1160,Ficha!$C$4))</f>
        <v/>
      </c>
    </row>
    <row r="1161" spans="1:52">
      <c r="A1161" s="7" t="str">
        <f>IF(INDEX(Banco!$A:$A,ROW())="","",INDEX(Banco!$A:$A,ROW()))</f>
        <v/>
      </c>
      <c r="B1161" s="7" t="str">
        <f>IF(INDEX(Banco!$B:$B,ROW())="","",INDEX(Banco!$B:$B,ROW()))</f>
        <v/>
      </c>
      <c r="C1161" s="7" t="str">
        <f>IF(INDEX(Banco!$C:$C,ROW())="","",INDEX(Banco!$C:$C,ROW()))</f>
        <v/>
      </c>
      <c r="D1161" s="8" t="str">
        <f>IF(INDEX(Banco!$D:$D,ROW())="","",INDEX(Banco!$D:$D,ROW()))</f>
        <v/>
      </c>
      <c r="E1161" s="8" t="str">
        <f>IF(INDEX(Banco!$E:$E,ROW())="","",INDEX(Banco!$E:$E,ROW()))</f>
        <v/>
      </c>
      <c r="F1161" s="9" t="str">
        <f>IF(INDEX(Banco!$F:$F,ROW())="","",INDEX(Banco!$F:$F,ROW()))</f>
        <v/>
      </c>
      <c r="G1161" s="9" t="str">
        <f>IF(INDEX(Banco!$G:$G,ROW())="","",INDEX(Banco!$G:$G,ROW()))</f>
        <v/>
      </c>
      <c r="H1161" s="7" t="str">
        <f>IF(INDEX(Banco!$H:$H,ROW())="","",INDEX(Banco!$H:$H,ROW()))</f>
        <v/>
      </c>
      <c r="I1161" t="str">
        <f t="shared" si="774"/>
        <v/>
      </c>
      <c r="J1161" s="10" t="str">
        <f t="shared" si="775"/>
        <v/>
      </c>
      <c r="K1161" s="11" t="str">
        <f t="shared" si="776"/>
        <v>—</v>
      </c>
      <c r="L1161" t="str">
        <f t="shared" si="777"/>
        <v/>
      </c>
      <c r="M1161" s="11" t="str">
        <f t="shared" si="778"/>
        <v>—</v>
      </c>
      <c r="N1161" t="str">
        <f t="shared" si="779"/>
        <v/>
      </c>
      <c r="O1161" s="11" t="str">
        <f t="shared" si="780"/>
        <v>—</v>
      </c>
      <c r="P1161" t="str">
        <f t="shared" si="781"/>
        <v/>
      </c>
      <c r="Q1161" s="11" t="str">
        <f t="shared" si="782"/>
        <v>—</v>
      </c>
      <c r="R1161" t="str">
        <f t="shared" si="783"/>
        <v/>
      </c>
      <c r="S1161" t="str">
        <f t="shared" si="784"/>
        <v/>
      </c>
      <c r="T1161" t="str">
        <f t="shared" si="785"/>
        <v/>
      </c>
      <c r="U1161" t="str">
        <f t="shared" si="786"/>
        <v/>
      </c>
      <c r="V1161" t="str">
        <f t="shared" si="787"/>
        <v/>
      </c>
      <c r="W1161" t="str">
        <f t="shared" si="788"/>
        <v/>
      </c>
      <c r="X1161" t="str">
        <f t="shared" si="789"/>
        <v/>
      </c>
      <c r="Y1161" t="str">
        <f t="shared" si="790"/>
        <v/>
      </c>
      <c r="Z1161" t="str">
        <f t="shared" si="791"/>
        <v/>
      </c>
      <c r="AA1161" t="str">
        <f t="shared" si="792"/>
        <v/>
      </c>
      <c r="AB1161" t="str">
        <f t="shared" si="793"/>
        <v/>
      </c>
      <c r="AC1161" t="str">
        <f t="shared" si="794"/>
        <v/>
      </c>
      <c r="AD1161" t="str">
        <f t="shared" si="795"/>
        <v/>
      </c>
      <c r="AE1161" t="str">
        <f t="shared" si="796"/>
        <v/>
      </c>
      <c r="AF1161" t="str">
        <f t="shared" si="797"/>
        <v/>
      </c>
      <c r="AG1161" t="str">
        <f t="shared" si="798"/>
        <v/>
      </c>
      <c r="AH1161" t="str">
        <f t="shared" si="799"/>
        <v/>
      </c>
      <c r="AI1161" t="str">
        <f t="shared" si="800"/>
        <v/>
      </c>
      <c r="AJ1161" t="str">
        <f t="shared" si="801"/>
        <v/>
      </c>
      <c r="AK1161" t="str">
        <f t="shared" si="802"/>
        <v/>
      </c>
      <c r="AL1161" t="str">
        <f t="shared" si="803"/>
        <v/>
      </c>
      <c r="AM1161" t="str">
        <f t="shared" si="804"/>
        <v/>
      </c>
      <c r="AN1161" t="str">
        <f t="shared" si="805"/>
        <v/>
      </c>
      <c r="AO1161" t="str">
        <f t="shared" si="806"/>
        <v/>
      </c>
      <c r="AP1161" t="str">
        <f t="shared" si="807"/>
        <v/>
      </c>
      <c r="AQ1161" t="str">
        <f t="shared" si="808"/>
        <v/>
      </c>
      <c r="AR1161" t="str">
        <f t="shared" si="809"/>
        <v/>
      </c>
      <c r="AS1161" t="str">
        <f t="shared" si="810"/>
        <v/>
      </c>
      <c r="AT1161" t="str">
        <f t="shared" si="811"/>
        <v/>
      </c>
      <c r="AU1161" t="str">
        <f t="shared" si="812"/>
        <v/>
      </c>
      <c r="AV1161" t="str">
        <f t="shared" si="813"/>
        <v/>
      </c>
      <c r="AW1161" t="str">
        <f t="shared" si="814"/>
        <v/>
      </c>
      <c r="AX1161" t="str">
        <f t="shared" si="815"/>
        <v/>
      </c>
      <c r="AY1161" t="str">
        <f t="shared" si="816"/>
        <v/>
      </c>
      <c r="AZ1161" t="str">
        <f>IF(OR($A1161="",$A1161&lt;&gt;Ficha!$C$4),"",COUNTIF($A$2:$A1161,Ficha!$C$4))</f>
        <v/>
      </c>
    </row>
    <row r="1162" spans="1:52">
      <c r="A1162" s="7" t="str">
        <f>IF(INDEX(Banco!$A:$A,ROW())="","",INDEX(Banco!$A:$A,ROW()))</f>
        <v/>
      </c>
      <c r="B1162" s="7" t="str">
        <f>IF(INDEX(Banco!$B:$B,ROW())="","",INDEX(Banco!$B:$B,ROW()))</f>
        <v/>
      </c>
      <c r="C1162" s="7" t="str">
        <f>IF(INDEX(Banco!$C:$C,ROW())="","",INDEX(Banco!$C:$C,ROW()))</f>
        <v/>
      </c>
      <c r="D1162" s="8" t="str">
        <f>IF(INDEX(Banco!$D:$D,ROW())="","",INDEX(Banco!$D:$D,ROW()))</f>
        <v/>
      </c>
      <c r="E1162" s="8" t="str">
        <f>IF(INDEX(Banco!$E:$E,ROW())="","",INDEX(Banco!$E:$E,ROW()))</f>
        <v/>
      </c>
      <c r="F1162" s="9" t="str">
        <f>IF(INDEX(Banco!$F:$F,ROW())="","",INDEX(Banco!$F:$F,ROW()))</f>
        <v/>
      </c>
      <c r="G1162" s="9" t="str">
        <f>IF(INDEX(Banco!$G:$G,ROW())="","",INDEX(Banco!$G:$G,ROW()))</f>
        <v/>
      </c>
      <c r="H1162" s="7" t="str">
        <f>IF(INDEX(Banco!$H:$H,ROW())="","",INDEX(Banco!$H:$H,ROW()))</f>
        <v/>
      </c>
      <c r="I1162" t="str">
        <f t="shared" si="774"/>
        <v/>
      </c>
      <c r="J1162" s="10" t="str">
        <f t="shared" si="775"/>
        <v/>
      </c>
      <c r="K1162" s="11" t="str">
        <f t="shared" si="776"/>
        <v>—</v>
      </c>
      <c r="L1162" t="str">
        <f t="shared" si="777"/>
        <v/>
      </c>
      <c r="M1162" s="11" t="str">
        <f t="shared" si="778"/>
        <v>—</v>
      </c>
      <c r="N1162" t="str">
        <f t="shared" si="779"/>
        <v/>
      </c>
      <c r="O1162" s="11" t="str">
        <f t="shared" si="780"/>
        <v>—</v>
      </c>
      <c r="P1162" t="str">
        <f t="shared" si="781"/>
        <v/>
      </c>
      <c r="Q1162" s="11" t="str">
        <f t="shared" si="782"/>
        <v>—</v>
      </c>
      <c r="R1162" t="str">
        <f t="shared" si="783"/>
        <v/>
      </c>
      <c r="S1162" t="str">
        <f t="shared" si="784"/>
        <v/>
      </c>
      <c r="T1162" t="str">
        <f t="shared" si="785"/>
        <v/>
      </c>
      <c r="U1162" t="str">
        <f t="shared" si="786"/>
        <v/>
      </c>
      <c r="V1162" t="str">
        <f t="shared" si="787"/>
        <v/>
      </c>
      <c r="W1162" t="str">
        <f t="shared" si="788"/>
        <v/>
      </c>
      <c r="X1162" t="str">
        <f t="shared" si="789"/>
        <v/>
      </c>
      <c r="Y1162" t="str">
        <f t="shared" si="790"/>
        <v/>
      </c>
      <c r="Z1162" t="str">
        <f t="shared" si="791"/>
        <v/>
      </c>
      <c r="AA1162" t="str">
        <f t="shared" si="792"/>
        <v/>
      </c>
      <c r="AB1162" t="str">
        <f t="shared" si="793"/>
        <v/>
      </c>
      <c r="AC1162" t="str">
        <f t="shared" si="794"/>
        <v/>
      </c>
      <c r="AD1162" t="str">
        <f t="shared" si="795"/>
        <v/>
      </c>
      <c r="AE1162" t="str">
        <f t="shared" si="796"/>
        <v/>
      </c>
      <c r="AF1162" t="str">
        <f t="shared" si="797"/>
        <v/>
      </c>
      <c r="AG1162" t="str">
        <f t="shared" si="798"/>
        <v/>
      </c>
      <c r="AH1162" t="str">
        <f t="shared" si="799"/>
        <v/>
      </c>
      <c r="AI1162" t="str">
        <f t="shared" si="800"/>
        <v/>
      </c>
      <c r="AJ1162" t="str">
        <f t="shared" si="801"/>
        <v/>
      </c>
      <c r="AK1162" t="str">
        <f t="shared" si="802"/>
        <v/>
      </c>
      <c r="AL1162" t="str">
        <f t="shared" si="803"/>
        <v/>
      </c>
      <c r="AM1162" t="str">
        <f t="shared" si="804"/>
        <v/>
      </c>
      <c r="AN1162" t="str">
        <f t="shared" si="805"/>
        <v/>
      </c>
      <c r="AO1162" t="str">
        <f t="shared" si="806"/>
        <v/>
      </c>
      <c r="AP1162" t="str">
        <f t="shared" si="807"/>
        <v/>
      </c>
      <c r="AQ1162" t="str">
        <f t="shared" si="808"/>
        <v/>
      </c>
      <c r="AR1162" t="str">
        <f t="shared" si="809"/>
        <v/>
      </c>
      <c r="AS1162" t="str">
        <f t="shared" si="810"/>
        <v/>
      </c>
      <c r="AT1162" t="str">
        <f t="shared" si="811"/>
        <v/>
      </c>
      <c r="AU1162" t="str">
        <f t="shared" si="812"/>
        <v/>
      </c>
      <c r="AV1162" t="str">
        <f t="shared" si="813"/>
        <v/>
      </c>
      <c r="AW1162" t="str">
        <f t="shared" si="814"/>
        <v/>
      </c>
      <c r="AX1162" t="str">
        <f t="shared" si="815"/>
        <v/>
      </c>
      <c r="AY1162" t="str">
        <f t="shared" si="816"/>
        <v/>
      </c>
      <c r="AZ1162" t="str">
        <f>IF(OR($A1162="",$A1162&lt;&gt;Ficha!$C$4),"",COUNTIF($A$2:$A1162,Ficha!$C$4))</f>
        <v/>
      </c>
    </row>
    <row r="1163" spans="1:52">
      <c r="A1163" s="7" t="str">
        <f>IF(INDEX(Banco!$A:$A,ROW())="","",INDEX(Banco!$A:$A,ROW()))</f>
        <v/>
      </c>
      <c r="B1163" s="7" t="str">
        <f>IF(INDEX(Banco!$B:$B,ROW())="","",INDEX(Banco!$B:$B,ROW()))</f>
        <v/>
      </c>
      <c r="C1163" s="7" t="str">
        <f>IF(INDEX(Banco!$C:$C,ROW())="","",INDEX(Banco!$C:$C,ROW()))</f>
        <v/>
      </c>
      <c r="D1163" s="8" t="str">
        <f>IF(INDEX(Banco!$D:$D,ROW())="","",INDEX(Banco!$D:$D,ROW()))</f>
        <v/>
      </c>
      <c r="E1163" s="8" t="str">
        <f>IF(INDEX(Banco!$E:$E,ROW())="","",INDEX(Banco!$E:$E,ROW()))</f>
        <v/>
      </c>
      <c r="F1163" s="9" t="str">
        <f>IF(INDEX(Banco!$F:$F,ROW())="","",INDEX(Banco!$F:$F,ROW()))</f>
        <v/>
      </c>
      <c r="G1163" s="9" t="str">
        <f>IF(INDEX(Banco!$G:$G,ROW())="","",INDEX(Banco!$G:$G,ROW()))</f>
        <v/>
      </c>
      <c r="H1163" s="7" t="str">
        <f>IF(INDEX(Banco!$H:$H,ROW())="","",INDEX(Banco!$H:$H,ROW()))</f>
        <v/>
      </c>
      <c r="I1163" t="str">
        <f t="shared" si="774"/>
        <v/>
      </c>
      <c r="J1163" s="10" t="str">
        <f t="shared" si="775"/>
        <v/>
      </c>
      <c r="K1163" s="11" t="str">
        <f t="shared" si="776"/>
        <v>—</v>
      </c>
      <c r="L1163" t="str">
        <f t="shared" si="777"/>
        <v/>
      </c>
      <c r="M1163" s="11" t="str">
        <f t="shared" si="778"/>
        <v>—</v>
      </c>
      <c r="N1163" t="str">
        <f t="shared" si="779"/>
        <v/>
      </c>
      <c r="O1163" s="11" t="str">
        <f t="shared" si="780"/>
        <v>—</v>
      </c>
      <c r="P1163" t="str">
        <f t="shared" si="781"/>
        <v/>
      </c>
      <c r="Q1163" s="11" t="str">
        <f t="shared" si="782"/>
        <v>—</v>
      </c>
      <c r="R1163" t="str">
        <f t="shared" si="783"/>
        <v/>
      </c>
      <c r="S1163" t="str">
        <f t="shared" si="784"/>
        <v/>
      </c>
      <c r="T1163" t="str">
        <f t="shared" si="785"/>
        <v/>
      </c>
      <c r="U1163" t="str">
        <f t="shared" si="786"/>
        <v/>
      </c>
      <c r="V1163" t="str">
        <f t="shared" si="787"/>
        <v/>
      </c>
      <c r="W1163" t="str">
        <f t="shared" si="788"/>
        <v/>
      </c>
      <c r="X1163" t="str">
        <f t="shared" si="789"/>
        <v/>
      </c>
      <c r="Y1163" t="str">
        <f t="shared" si="790"/>
        <v/>
      </c>
      <c r="Z1163" t="str">
        <f t="shared" si="791"/>
        <v/>
      </c>
      <c r="AA1163" t="str">
        <f t="shared" si="792"/>
        <v/>
      </c>
      <c r="AB1163" t="str">
        <f t="shared" si="793"/>
        <v/>
      </c>
      <c r="AC1163" t="str">
        <f t="shared" si="794"/>
        <v/>
      </c>
      <c r="AD1163" t="str">
        <f t="shared" si="795"/>
        <v/>
      </c>
      <c r="AE1163" t="str">
        <f t="shared" si="796"/>
        <v/>
      </c>
      <c r="AF1163" t="str">
        <f t="shared" si="797"/>
        <v/>
      </c>
      <c r="AG1163" t="str">
        <f t="shared" si="798"/>
        <v/>
      </c>
      <c r="AH1163" t="str">
        <f t="shared" si="799"/>
        <v/>
      </c>
      <c r="AI1163" t="str">
        <f t="shared" si="800"/>
        <v/>
      </c>
      <c r="AJ1163" t="str">
        <f t="shared" si="801"/>
        <v/>
      </c>
      <c r="AK1163" t="str">
        <f t="shared" si="802"/>
        <v/>
      </c>
      <c r="AL1163" t="str">
        <f t="shared" si="803"/>
        <v/>
      </c>
      <c r="AM1163" t="str">
        <f t="shared" si="804"/>
        <v/>
      </c>
      <c r="AN1163" t="str">
        <f t="shared" si="805"/>
        <v/>
      </c>
      <c r="AO1163" t="str">
        <f t="shared" si="806"/>
        <v/>
      </c>
      <c r="AP1163" t="str">
        <f t="shared" si="807"/>
        <v/>
      </c>
      <c r="AQ1163" t="str">
        <f t="shared" si="808"/>
        <v/>
      </c>
      <c r="AR1163" t="str">
        <f t="shared" si="809"/>
        <v/>
      </c>
      <c r="AS1163" t="str">
        <f t="shared" si="810"/>
        <v/>
      </c>
      <c r="AT1163" t="str">
        <f t="shared" si="811"/>
        <v/>
      </c>
      <c r="AU1163" t="str">
        <f t="shared" si="812"/>
        <v/>
      </c>
      <c r="AV1163" t="str">
        <f t="shared" si="813"/>
        <v/>
      </c>
      <c r="AW1163" t="str">
        <f t="shared" si="814"/>
        <v/>
      </c>
      <c r="AX1163" t="str">
        <f t="shared" si="815"/>
        <v/>
      </c>
      <c r="AY1163" t="str">
        <f t="shared" si="816"/>
        <v/>
      </c>
      <c r="AZ1163" t="str">
        <f>IF(OR($A1163="",$A1163&lt;&gt;Ficha!$C$4),"",COUNTIF($A$2:$A1163,Ficha!$C$4))</f>
        <v/>
      </c>
    </row>
    <row r="1164" spans="1:52">
      <c r="A1164" s="7" t="str">
        <f>IF(INDEX(Banco!$A:$A,ROW())="","",INDEX(Banco!$A:$A,ROW()))</f>
        <v/>
      </c>
      <c r="B1164" s="7" t="str">
        <f>IF(INDEX(Banco!$B:$B,ROW())="","",INDEX(Banco!$B:$B,ROW()))</f>
        <v/>
      </c>
      <c r="C1164" s="7" t="str">
        <f>IF(INDEX(Banco!$C:$C,ROW())="","",INDEX(Banco!$C:$C,ROW()))</f>
        <v/>
      </c>
      <c r="D1164" s="8" t="str">
        <f>IF(INDEX(Banco!$D:$D,ROW())="","",INDEX(Banco!$D:$D,ROW()))</f>
        <v/>
      </c>
      <c r="E1164" s="8" t="str">
        <f>IF(INDEX(Banco!$E:$E,ROW())="","",INDEX(Banco!$E:$E,ROW()))</f>
        <v/>
      </c>
      <c r="F1164" s="9" t="str">
        <f>IF(INDEX(Banco!$F:$F,ROW())="","",INDEX(Banco!$F:$F,ROW()))</f>
        <v/>
      </c>
      <c r="G1164" s="9" t="str">
        <f>IF(INDEX(Banco!$G:$G,ROW())="","",INDEX(Banco!$G:$G,ROW()))</f>
        <v/>
      </c>
      <c r="H1164" s="7" t="str">
        <f>IF(INDEX(Banco!$H:$H,ROW())="","",INDEX(Banco!$H:$H,ROW()))</f>
        <v/>
      </c>
      <c r="I1164" t="str">
        <f t="shared" si="774"/>
        <v/>
      </c>
      <c r="J1164" s="10" t="str">
        <f t="shared" si="775"/>
        <v/>
      </c>
      <c r="K1164" s="11" t="str">
        <f t="shared" si="776"/>
        <v>—</v>
      </c>
      <c r="L1164" t="str">
        <f t="shared" si="777"/>
        <v/>
      </c>
      <c r="M1164" s="11" t="str">
        <f t="shared" si="778"/>
        <v>—</v>
      </c>
      <c r="N1164" t="str">
        <f t="shared" si="779"/>
        <v/>
      </c>
      <c r="O1164" s="11" t="str">
        <f t="shared" si="780"/>
        <v>—</v>
      </c>
      <c r="P1164" t="str">
        <f t="shared" si="781"/>
        <v/>
      </c>
      <c r="Q1164" s="11" t="str">
        <f t="shared" si="782"/>
        <v>—</v>
      </c>
      <c r="R1164" t="str">
        <f t="shared" si="783"/>
        <v/>
      </c>
      <c r="S1164" t="str">
        <f t="shared" si="784"/>
        <v/>
      </c>
      <c r="T1164" t="str">
        <f t="shared" si="785"/>
        <v/>
      </c>
      <c r="U1164" t="str">
        <f t="shared" si="786"/>
        <v/>
      </c>
      <c r="V1164" t="str">
        <f t="shared" si="787"/>
        <v/>
      </c>
      <c r="W1164" t="str">
        <f t="shared" si="788"/>
        <v/>
      </c>
      <c r="X1164" t="str">
        <f t="shared" si="789"/>
        <v/>
      </c>
      <c r="Y1164" t="str">
        <f t="shared" si="790"/>
        <v/>
      </c>
      <c r="Z1164" t="str">
        <f t="shared" si="791"/>
        <v/>
      </c>
      <c r="AA1164" t="str">
        <f t="shared" si="792"/>
        <v/>
      </c>
      <c r="AB1164" t="str">
        <f t="shared" si="793"/>
        <v/>
      </c>
      <c r="AC1164" t="str">
        <f t="shared" si="794"/>
        <v/>
      </c>
      <c r="AD1164" t="str">
        <f t="shared" si="795"/>
        <v/>
      </c>
      <c r="AE1164" t="str">
        <f t="shared" si="796"/>
        <v/>
      </c>
      <c r="AF1164" t="str">
        <f t="shared" si="797"/>
        <v/>
      </c>
      <c r="AG1164" t="str">
        <f t="shared" si="798"/>
        <v/>
      </c>
      <c r="AH1164" t="str">
        <f t="shared" si="799"/>
        <v/>
      </c>
      <c r="AI1164" t="str">
        <f t="shared" si="800"/>
        <v/>
      </c>
      <c r="AJ1164" t="str">
        <f t="shared" si="801"/>
        <v/>
      </c>
      <c r="AK1164" t="str">
        <f t="shared" si="802"/>
        <v/>
      </c>
      <c r="AL1164" t="str">
        <f t="shared" si="803"/>
        <v/>
      </c>
      <c r="AM1164" t="str">
        <f t="shared" si="804"/>
        <v/>
      </c>
      <c r="AN1164" t="str">
        <f t="shared" si="805"/>
        <v/>
      </c>
      <c r="AO1164" t="str">
        <f t="shared" si="806"/>
        <v/>
      </c>
      <c r="AP1164" t="str">
        <f t="shared" si="807"/>
        <v/>
      </c>
      <c r="AQ1164" t="str">
        <f t="shared" si="808"/>
        <v/>
      </c>
      <c r="AR1164" t="str">
        <f t="shared" si="809"/>
        <v/>
      </c>
      <c r="AS1164" t="str">
        <f t="shared" si="810"/>
        <v/>
      </c>
      <c r="AT1164" t="str">
        <f t="shared" si="811"/>
        <v/>
      </c>
      <c r="AU1164" t="str">
        <f t="shared" si="812"/>
        <v/>
      </c>
      <c r="AV1164" t="str">
        <f t="shared" si="813"/>
        <v/>
      </c>
      <c r="AW1164" t="str">
        <f t="shared" si="814"/>
        <v/>
      </c>
      <c r="AX1164" t="str">
        <f t="shared" si="815"/>
        <v/>
      </c>
      <c r="AY1164" t="str">
        <f t="shared" si="816"/>
        <v/>
      </c>
      <c r="AZ1164" t="str">
        <f>IF(OR($A1164="",$A1164&lt;&gt;Ficha!$C$4),"",COUNTIF($A$2:$A1164,Ficha!$C$4))</f>
        <v/>
      </c>
    </row>
    <row r="1165" spans="1:52">
      <c r="A1165" s="7" t="str">
        <f>IF(INDEX(Banco!$A:$A,ROW())="","",INDEX(Banco!$A:$A,ROW()))</f>
        <v/>
      </c>
      <c r="B1165" s="7" t="str">
        <f>IF(INDEX(Banco!$B:$B,ROW())="","",INDEX(Banco!$B:$B,ROW()))</f>
        <v/>
      </c>
      <c r="C1165" s="7" t="str">
        <f>IF(INDEX(Banco!$C:$C,ROW())="","",INDEX(Banco!$C:$C,ROW()))</f>
        <v/>
      </c>
      <c r="D1165" s="8" t="str">
        <f>IF(INDEX(Banco!$D:$D,ROW())="","",INDEX(Banco!$D:$D,ROW()))</f>
        <v/>
      </c>
      <c r="E1165" s="8" t="str">
        <f>IF(INDEX(Banco!$E:$E,ROW())="","",INDEX(Banco!$E:$E,ROW()))</f>
        <v/>
      </c>
      <c r="F1165" s="9" t="str">
        <f>IF(INDEX(Banco!$F:$F,ROW())="","",INDEX(Banco!$F:$F,ROW()))</f>
        <v/>
      </c>
      <c r="G1165" s="9" t="str">
        <f>IF(INDEX(Banco!$G:$G,ROW())="","",INDEX(Banco!$G:$G,ROW()))</f>
        <v/>
      </c>
      <c r="H1165" s="7" t="str">
        <f>IF(INDEX(Banco!$H:$H,ROW())="","",INDEX(Banco!$H:$H,ROW()))</f>
        <v/>
      </c>
      <c r="I1165" t="str">
        <f t="shared" si="774"/>
        <v/>
      </c>
      <c r="J1165" s="10" t="str">
        <f t="shared" si="775"/>
        <v/>
      </c>
      <c r="K1165" s="11" t="str">
        <f t="shared" si="776"/>
        <v>—</v>
      </c>
      <c r="L1165" t="str">
        <f t="shared" si="777"/>
        <v/>
      </c>
      <c r="M1165" s="11" t="str">
        <f t="shared" si="778"/>
        <v>—</v>
      </c>
      <c r="N1165" t="str">
        <f t="shared" si="779"/>
        <v/>
      </c>
      <c r="O1165" s="11" t="str">
        <f t="shared" si="780"/>
        <v>—</v>
      </c>
      <c r="P1165" t="str">
        <f t="shared" si="781"/>
        <v/>
      </c>
      <c r="Q1165" s="11" t="str">
        <f t="shared" si="782"/>
        <v>—</v>
      </c>
      <c r="R1165" t="str">
        <f t="shared" si="783"/>
        <v/>
      </c>
      <c r="S1165" t="str">
        <f t="shared" si="784"/>
        <v/>
      </c>
      <c r="T1165" t="str">
        <f t="shared" si="785"/>
        <v/>
      </c>
      <c r="U1165" t="str">
        <f t="shared" si="786"/>
        <v/>
      </c>
      <c r="V1165" t="str">
        <f t="shared" si="787"/>
        <v/>
      </c>
      <c r="W1165" t="str">
        <f t="shared" si="788"/>
        <v/>
      </c>
      <c r="X1165" t="str">
        <f t="shared" si="789"/>
        <v/>
      </c>
      <c r="Y1165" t="str">
        <f t="shared" si="790"/>
        <v/>
      </c>
      <c r="Z1165" t="str">
        <f t="shared" si="791"/>
        <v/>
      </c>
      <c r="AA1165" t="str">
        <f t="shared" si="792"/>
        <v/>
      </c>
      <c r="AB1165" t="str">
        <f t="shared" si="793"/>
        <v/>
      </c>
      <c r="AC1165" t="str">
        <f t="shared" si="794"/>
        <v/>
      </c>
      <c r="AD1165" t="str">
        <f t="shared" si="795"/>
        <v/>
      </c>
      <c r="AE1165" t="str">
        <f t="shared" si="796"/>
        <v/>
      </c>
      <c r="AF1165" t="str">
        <f t="shared" si="797"/>
        <v/>
      </c>
      <c r="AG1165" t="str">
        <f t="shared" si="798"/>
        <v/>
      </c>
      <c r="AH1165" t="str">
        <f t="shared" si="799"/>
        <v/>
      </c>
      <c r="AI1165" t="str">
        <f t="shared" si="800"/>
        <v/>
      </c>
      <c r="AJ1165" t="str">
        <f t="shared" si="801"/>
        <v/>
      </c>
      <c r="AK1165" t="str">
        <f t="shared" si="802"/>
        <v/>
      </c>
      <c r="AL1165" t="str">
        <f t="shared" si="803"/>
        <v/>
      </c>
      <c r="AM1165" t="str">
        <f t="shared" si="804"/>
        <v/>
      </c>
      <c r="AN1165" t="str">
        <f t="shared" si="805"/>
        <v/>
      </c>
      <c r="AO1165" t="str">
        <f t="shared" si="806"/>
        <v/>
      </c>
      <c r="AP1165" t="str">
        <f t="shared" si="807"/>
        <v/>
      </c>
      <c r="AQ1165" t="str">
        <f t="shared" si="808"/>
        <v/>
      </c>
      <c r="AR1165" t="str">
        <f t="shared" si="809"/>
        <v/>
      </c>
      <c r="AS1165" t="str">
        <f t="shared" si="810"/>
        <v/>
      </c>
      <c r="AT1165" t="str">
        <f t="shared" si="811"/>
        <v/>
      </c>
      <c r="AU1165" t="str">
        <f t="shared" si="812"/>
        <v/>
      </c>
      <c r="AV1165" t="str">
        <f t="shared" si="813"/>
        <v/>
      </c>
      <c r="AW1165" t="str">
        <f t="shared" si="814"/>
        <v/>
      </c>
      <c r="AX1165" t="str">
        <f t="shared" si="815"/>
        <v/>
      </c>
      <c r="AY1165" t="str">
        <f t="shared" si="816"/>
        <v/>
      </c>
      <c r="AZ1165" t="str">
        <f>IF(OR($A1165="",$A1165&lt;&gt;Ficha!$C$4),"",COUNTIF($A$2:$A1165,Ficha!$C$4))</f>
        <v/>
      </c>
    </row>
    <row r="1166" spans="1:52">
      <c r="A1166" s="7" t="str">
        <f>IF(INDEX(Banco!$A:$A,ROW())="","",INDEX(Banco!$A:$A,ROW()))</f>
        <v/>
      </c>
      <c r="B1166" s="7" t="str">
        <f>IF(INDEX(Banco!$B:$B,ROW())="","",INDEX(Banco!$B:$B,ROW()))</f>
        <v/>
      </c>
      <c r="C1166" s="7" t="str">
        <f>IF(INDEX(Banco!$C:$C,ROW())="","",INDEX(Banco!$C:$C,ROW()))</f>
        <v/>
      </c>
      <c r="D1166" s="8" t="str">
        <f>IF(INDEX(Banco!$D:$D,ROW())="","",INDEX(Banco!$D:$D,ROW()))</f>
        <v/>
      </c>
      <c r="E1166" s="8" t="str">
        <f>IF(INDEX(Banco!$E:$E,ROW())="","",INDEX(Banco!$E:$E,ROW()))</f>
        <v/>
      </c>
      <c r="F1166" s="9" t="str">
        <f>IF(INDEX(Banco!$F:$F,ROW())="","",INDEX(Banco!$F:$F,ROW()))</f>
        <v/>
      </c>
      <c r="G1166" s="9" t="str">
        <f>IF(INDEX(Banco!$G:$G,ROW())="","",INDEX(Banco!$G:$G,ROW()))</f>
        <v/>
      </c>
      <c r="H1166" s="7" t="str">
        <f>IF(INDEX(Banco!$H:$H,ROW())="","",INDEX(Banco!$H:$H,ROW()))</f>
        <v/>
      </c>
      <c r="I1166" t="str">
        <f t="shared" si="774"/>
        <v/>
      </c>
      <c r="J1166" s="10" t="str">
        <f t="shared" si="775"/>
        <v/>
      </c>
      <c r="K1166" s="11" t="str">
        <f t="shared" si="776"/>
        <v>—</v>
      </c>
      <c r="L1166" t="str">
        <f t="shared" si="777"/>
        <v/>
      </c>
      <c r="M1166" s="11" t="str">
        <f t="shared" si="778"/>
        <v>—</v>
      </c>
      <c r="N1166" t="str">
        <f t="shared" si="779"/>
        <v/>
      </c>
      <c r="O1166" s="11" t="str">
        <f t="shared" si="780"/>
        <v>—</v>
      </c>
      <c r="P1166" t="str">
        <f t="shared" si="781"/>
        <v/>
      </c>
      <c r="Q1166" s="11" t="str">
        <f t="shared" si="782"/>
        <v>—</v>
      </c>
      <c r="R1166" t="str">
        <f t="shared" si="783"/>
        <v/>
      </c>
      <c r="S1166" t="str">
        <f t="shared" si="784"/>
        <v/>
      </c>
      <c r="T1166" t="str">
        <f t="shared" si="785"/>
        <v/>
      </c>
      <c r="U1166" t="str">
        <f t="shared" si="786"/>
        <v/>
      </c>
      <c r="V1166" t="str">
        <f t="shared" si="787"/>
        <v/>
      </c>
      <c r="W1166" t="str">
        <f t="shared" si="788"/>
        <v/>
      </c>
      <c r="X1166" t="str">
        <f t="shared" si="789"/>
        <v/>
      </c>
      <c r="Y1166" t="str">
        <f t="shared" si="790"/>
        <v/>
      </c>
      <c r="Z1166" t="str">
        <f t="shared" si="791"/>
        <v/>
      </c>
      <c r="AA1166" t="str">
        <f t="shared" si="792"/>
        <v/>
      </c>
      <c r="AB1166" t="str">
        <f t="shared" si="793"/>
        <v/>
      </c>
      <c r="AC1166" t="str">
        <f t="shared" si="794"/>
        <v/>
      </c>
      <c r="AD1166" t="str">
        <f t="shared" si="795"/>
        <v/>
      </c>
      <c r="AE1166" t="str">
        <f t="shared" si="796"/>
        <v/>
      </c>
      <c r="AF1166" t="str">
        <f t="shared" si="797"/>
        <v/>
      </c>
      <c r="AG1166" t="str">
        <f t="shared" si="798"/>
        <v/>
      </c>
      <c r="AH1166" t="str">
        <f t="shared" si="799"/>
        <v/>
      </c>
      <c r="AI1166" t="str">
        <f t="shared" si="800"/>
        <v/>
      </c>
      <c r="AJ1166" t="str">
        <f t="shared" si="801"/>
        <v/>
      </c>
      <c r="AK1166" t="str">
        <f t="shared" si="802"/>
        <v/>
      </c>
      <c r="AL1166" t="str">
        <f t="shared" si="803"/>
        <v/>
      </c>
      <c r="AM1166" t="str">
        <f t="shared" si="804"/>
        <v/>
      </c>
      <c r="AN1166" t="str">
        <f t="shared" si="805"/>
        <v/>
      </c>
      <c r="AO1166" t="str">
        <f t="shared" si="806"/>
        <v/>
      </c>
      <c r="AP1166" t="str">
        <f t="shared" si="807"/>
        <v/>
      </c>
      <c r="AQ1166" t="str">
        <f t="shared" si="808"/>
        <v/>
      </c>
      <c r="AR1166" t="str">
        <f t="shared" si="809"/>
        <v/>
      </c>
      <c r="AS1166" t="str">
        <f t="shared" si="810"/>
        <v/>
      </c>
      <c r="AT1166" t="str">
        <f t="shared" si="811"/>
        <v/>
      </c>
      <c r="AU1166" t="str">
        <f t="shared" si="812"/>
        <v/>
      </c>
      <c r="AV1166" t="str">
        <f t="shared" si="813"/>
        <v/>
      </c>
      <c r="AW1166" t="str">
        <f t="shared" si="814"/>
        <v/>
      </c>
      <c r="AX1166" t="str">
        <f t="shared" si="815"/>
        <v/>
      </c>
      <c r="AY1166" t="str">
        <f t="shared" si="816"/>
        <v/>
      </c>
      <c r="AZ1166" t="str">
        <f>IF(OR($A1166="",$A1166&lt;&gt;Ficha!$C$4),"",COUNTIF($A$2:$A1166,Ficha!$C$4))</f>
        <v/>
      </c>
    </row>
    <row r="1167" spans="1:52">
      <c r="A1167" s="7" t="str">
        <f>IF(INDEX(Banco!$A:$A,ROW())="","",INDEX(Banco!$A:$A,ROW()))</f>
        <v/>
      </c>
      <c r="B1167" s="7" t="str">
        <f>IF(INDEX(Banco!$B:$B,ROW())="","",INDEX(Banco!$B:$B,ROW()))</f>
        <v/>
      </c>
      <c r="C1167" s="7" t="str">
        <f>IF(INDEX(Banco!$C:$C,ROW())="","",INDEX(Banco!$C:$C,ROW()))</f>
        <v/>
      </c>
      <c r="D1167" s="8" t="str">
        <f>IF(INDEX(Banco!$D:$D,ROW())="","",INDEX(Banco!$D:$D,ROW()))</f>
        <v/>
      </c>
      <c r="E1167" s="8" t="str">
        <f>IF(INDEX(Banco!$E:$E,ROW())="","",INDEX(Banco!$E:$E,ROW()))</f>
        <v/>
      </c>
      <c r="F1167" s="9" t="str">
        <f>IF(INDEX(Banco!$F:$F,ROW())="","",INDEX(Banco!$F:$F,ROW()))</f>
        <v/>
      </c>
      <c r="G1167" s="9" t="str">
        <f>IF(INDEX(Banco!$G:$G,ROW())="","",INDEX(Banco!$G:$G,ROW()))</f>
        <v/>
      </c>
      <c r="H1167" s="7" t="str">
        <f>IF(INDEX(Banco!$H:$H,ROW())="","",INDEX(Banco!$H:$H,ROW()))</f>
        <v/>
      </c>
      <c r="I1167" t="str">
        <f t="shared" si="774"/>
        <v/>
      </c>
      <c r="J1167" s="10" t="str">
        <f t="shared" si="775"/>
        <v/>
      </c>
      <c r="K1167" s="11" t="str">
        <f t="shared" si="776"/>
        <v>—</v>
      </c>
      <c r="L1167" t="str">
        <f t="shared" si="777"/>
        <v/>
      </c>
      <c r="M1167" s="11" t="str">
        <f t="shared" si="778"/>
        <v>—</v>
      </c>
      <c r="N1167" t="str">
        <f t="shared" si="779"/>
        <v/>
      </c>
      <c r="O1167" s="11" t="str">
        <f t="shared" si="780"/>
        <v>—</v>
      </c>
      <c r="P1167" t="str">
        <f t="shared" si="781"/>
        <v/>
      </c>
      <c r="Q1167" s="11" t="str">
        <f t="shared" si="782"/>
        <v>—</v>
      </c>
      <c r="R1167" t="str">
        <f t="shared" si="783"/>
        <v/>
      </c>
      <c r="S1167" t="str">
        <f t="shared" si="784"/>
        <v/>
      </c>
      <c r="T1167" t="str">
        <f t="shared" si="785"/>
        <v/>
      </c>
      <c r="U1167" t="str">
        <f t="shared" si="786"/>
        <v/>
      </c>
      <c r="V1167" t="str">
        <f t="shared" si="787"/>
        <v/>
      </c>
      <c r="W1167" t="str">
        <f t="shared" si="788"/>
        <v/>
      </c>
      <c r="X1167" t="str">
        <f t="shared" si="789"/>
        <v/>
      </c>
      <c r="Y1167" t="str">
        <f t="shared" si="790"/>
        <v/>
      </c>
      <c r="Z1167" t="str">
        <f t="shared" si="791"/>
        <v/>
      </c>
      <c r="AA1167" t="str">
        <f t="shared" si="792"/>
        <v/>
      </c>
      <c r="AB1167" t="str">
        <f t="shared" si="793"/>
        <v/>
      </c>
      <c r="AC1167" t="str">
        <f t="shared" si="794"/>
        <v/>
      </c>
      <c r="AD1167" t="str">
        <f t="shared" si="795"/>
        <v/>
      </c>
      <c r="AE1167" t="str">
        <f t="shared" si="796"/>
        <v/>
      </c>
      <c r="AF1167" t="str">
        <f t="shared" si="797"/>
        <v/>
      </c>
      <c r="AG1167" t="str">
        <f t="shared" si="798"/>
        <v/>
      </c>
      <c r="AH1167" t="str">
        <f t="shared" si="799"/>
        <v/>
      </c>
      <c r="AI1167" t="str">
        <f t="shared" si="800"/>
        <v/>
      </c>
      <c r="AJ1167" t="str">
        <f t="shared" si="801"/>
        <v/>
      </c>
      <c r="AK1167" t="str">
        <f t="shared" si="802"/>
        <v/>
      </c>
      <c r="AL1167" t="str">
        <f t="shared" si="803"/>
        <v/>
      </c>
      <c r="AM1167" t="str">
        <f t="shared" si="804"/>
        <v/>
      </c>
      <c r="AN1167" t="str">
        <f t="shared" si="805"/>
        <v/>
      </c>
      <c r="AO1167" t="str">
        <f t="shared" si="806"/>
        <v/>
      </c>
      <c r="AP1167" t="str">
        <f t="shared" si="807"/>
        <v/>
      </c>
      <c r="AQ1167" t="str">
        <f t="shared" si="808"/>
        <v/>
      </c>
      <c r="AR1167" t="str">
        <f t="shared" si="809"/>
        <v/>
      </c>
      <c r="AS1167" t="str">
        <f t="shared" si="810"/>
        <v/>
      </c>
      <c r="AT1167" t="str">
        <f t="shared" si="811"/>
        <v/>
      </c>
      <c r="AU1167" t="str">
        <f t="shared" si="812"/>
        <v/>
      </c>
      <c r="AV1167" t="str">
        <f t="shared" si="813"/>
        <v/>
      </c>
      <c r="AW1167" t="str">
        <f t="shared" si="814"/>
        <v/>
      </c>
      <c r="AX1167" t="str">
        <f t="shared" si="815"/>
        <v/>
      </c>
      <c r="AY1167" t="str">
        <f t="shared" si="816"/>
        <v/>
      </c>
      <c r="AZ1167" t="str">
        <f>IF(OR($A1167="",$A1167&lt;&gt;Ficha!$C$4),"",COUNTIF($A$2:$A1167,Ficha!$C$4))</f>
        <v/>
      </c>
    </row>
    <row r="1168" spans="1:52">
      <c r="A1168" s="7" t="str">
        <f>IF(INDEX(Banco!$A:$A,ROW())="","",INDEX(Banco!$A:$A,ROW()))</f>
        <v/>
      </c>
      <c r="B1168" s="7" t="str">
        <f>IF(INDEX(Banco!$B:$B,ROW())="","",INDEX(Banco!$B:$B,ROW()))</f>
        <v/>
      </c>
      <c r="C1168" s="7" t="str">
        <f>IF(INDEX(Banco!$C:$C,ROW())="","",INDEX(Banco!$C:$C,ROW()))</f>
        <v/>
      </c>
      <c r="D1168" s="8" t="str">
        <f>IF(INDEX(Banco!$D:$D,ROW())="","",INDEX(Banco!$D:$D,ROW()))</f>
        <v/>
      </c>
      <c r="E1168" s="8" t="str">
        <f>IF(INDEX(Banco!$E:$E,ROW())="","",INDEX(Banco!$E:$E,ROW()))</f>
        <v/>
      </c>
      <c r="F1168" s="9" t="str">
        <f>IF(INDEX(Banco!$F:$F,ROW())="","",INDEX(Banco!$F:$F,ROW()))</f>
        <v/>
      </c>
      <c r="G1168" s="9" t="str">
        <f>IF(INDEX(Banco!$G:$G,ROW())="","",INDEX(Banco!$G:$G,ROW()))</f>
        <v/>
      </c>
      <c r="H1168" s="7" t="str">
        <f>IF(INDEX(Banco!$H:$H,ROW())="","",INDEX(Banco!$H:$H,ROW()))</f>
        <v/>
      </c>
      <c r="I1168" t="str">
        <f t="shared" si="774"/>
        <v/>
      </c>
      <c r="J1168" s="10" t="str">
        <f t="shared" si="775"/>
        <v/>
      </c>
      <c r="K1168" s="11" t="str">
        <f t="shared" si="776"/>
        <v>—</v>
      </c>
      <c r="L1168" t="str">
        <f t="shared" si="777"/>
        <v/>
      </c>
      <c r="M1168" s="11" t="str">
        <f t="shared" si="778"/>
        <v>—</v>
      </c>
      <c r="N1168" t="str">
        <f t="shared" si="779"/>
        <v/>
      </c>
      <c r="O1168" s="11" t="str">
        <f t="shared" si="780"/>
        <v>—</v>
      </c>
      <c r="P1168" t="str">
        <f t="shared" si="781"/>
        <v/>
      </c>
      <c r="Q1168" s="11" t="str">
        <f t="shared" si="782"/>
        <v>—</v>
      </c>
      <c r="R1168" t="str">
        <f t="shared" si="783"/>
        <v/>
      </c>
      <c r="S1168" t="str">
        <f t="shared" si="784"/>
        <v/>
      </c>
      <c r="T1168" t="str">
        <f t="shared" si="785"/>
        <v/>
      </c>
      <c r="U1168" t="str">
        <f t="shared" si="786"/>
        <v/>
      </c>
      <c r="V1168" t="str">
        <f t="shared" si="787"/>
        <v/>
      </c>
      <c r="W1168" t="str">
        <f t="shared" si="788"/>
        <v/>
      </c>
      <c r="X1168" t="str">
        <f t="shared" si="789"/>
        <v/>
      </c>
      <c r="Y1168" t="str">
        <f t="shared" si="790"/>
        <v/>
      </c>
      <c r="Z1168" t="str">
        <f t="shared" si="791"/>
        <v/>
      </c>
      <c r="AA1168" t="str">
        <f t="shared" si="792"/>
        <v/>
      </c>
      <c r="AB1168" t="str">
        <f t="shared" si="793"/>
        <v/>
      </c>
      <c r="AC1168" t="str">
        <f t="shared" si="794"/>
        <v/>
      </c>
      <c r="AD1168" t="str">
        <f t="shared" si="795"/>
        <v/>
      </c>
      <c r="AE1168" t="str">
        <f t="shared" si="796"/>
        <v/>
      </c>
      <c r="AF1168" t="str">
        <f t="shared" si="797"/>
        <v/>
      </c>
      <c r="AG1168" t="str">
        <f t="shared" si="798"/>
        <v/>
      </c>
      <c r="AH1168" t="str">
        <f t="shared" si="799"/>
        <v/>
      </c>
      <c r="AI1168" t="str">
        <f t="shared" si="800"/>
        <v/>
      </c>
      <c r="AJ1168" t="str">
        <f t="shared" si="801"/>
        <v/>
      </c>
      <c r="AK1168" t="str">
        <f t="shared" si="802"/>
        <v/>
      </c>
      <c r="AL1168" t="str">
        <f t="shared" si="803"/>
        <v/>
      </c>
      <c r="AM1168" t="str">
        <f t="shared" si="804"/>
        <v/>
      </c>
      <c r="AN1168" t="str">
        <f t="shared" si="805"/>
        <v/>
      </c>
      <c r="AO1168" t="str">
        <f t="shared" si="806"/>
        <v/>
      </c>
      <c r="AP1168" t="str">
        <f t="shared" si="807"/>
        <v/>
      </c>
      <c r="AQ1168" t="str">
        <f t="shared" si="808"/>
        <v/>
      </c>
      <c r="AR1168" t="str">
        <f t="shared" si="809"/>
        <v/>
      </c>
      <c r="AS1168" t="str">
        <f t="shared" si="810"/>
        <v/>
      </c>
      <c r="AT1168" t="str">
        <f t="shared" si="811"/>
        <v/>
      </c>
      <c r="AU1168" t="str">
        <f t="shared" si="812"/>
        <v/>
      </c>
      <c r="AV1168" t="str">
        <f t="shared" si="813"/>
        <v/>
      </c>
      <c r="AW1168" t="str">
        <f t="shared" si="814"/>
        <v/>
      </c>
      <c r="AX1168" t="str">
        <f t="shared" si="815"/>
        <v/>
      </c>
      <c r="AY1168" t="str">
        <f t="shared" si="816"/>
        <v/>
      </c>
      <c r="AZ1168" t="str">
        <f>IF(OR($A1168="",$A1168&lt;&gt;Ficha!$C$4),"",COUNTIF($A$2:$A1168,Ficha!$C$4))</f>
        <v/>
      </c>
    </row>
    <row r="1169" spans="1:52">
      <c r="A1169" s="7" t="str">
        <f>IF(INDEX(Banco!$A:$A,ROW())="","",INDEX(Banco!$A:$A,ROW()))</f>
        <v/>
      </c>
      <c r="B1169" s="7" t="str">
        <f>IF(INDEX(Banco!$B:$B,ROW())="","",INDEX(Banco!$B:$B,ROW()))</f>
        <v/>
      </c>
      <c r="C1169" s="7" t="str">
        <f>IF(INDEX(Banco!$C:$C,ROW())="","",INDEX(Banco!$C:$C,ROW()))</f>
        <v/>
      </c>
      <c r="D1169" s="8" t="str">
        <f>IF(INDEX(Banco!$D:$D,ROW())="","",INDEX(Banco!$D:$D,ROW()))</f>
        <v/>
      </c>
      <c r="E1169" s="8" t="str">
        <f>IF(INDEX(Banco!$E:$E,ROW())="","",INDEX(Banco!$E:$E,ROW()))</f>
        <v/>
      </c>
      <c r="F1169" s="9" t="str">
        <f>IF(INDEX(Banco!$F:$F,ROW())="","",INDEX(Banco!$F:$F,ROW()))</f>
        <v/>
      </c>
      <c r="G1169" s="9" t="str">
        <f>IF(INDEX(Banco!$G:$G,ROW())="","",INDEX(Banco!$G:$G,ROW()))</f>
        <v/>
      </c>
      <c r="H1169" s="7" t="str">
        <f>IF(INDEX(Banco!$H:$H,ROW())="","",INDEX(Banco!$H:$H,ROW()))</f>
        <v/>
      </c>
      <c r="I1169" t="str">
        <f t="shared" si="774"/>
        <v/>
      </c>
      <c r="J1169" s="10" t="str">
        <f t="shared" si="775"/>
        <v/>
      </c>
      <c r="K1169" s="11" t="str">
        <f t="shared" si="776"/>
        <v>—</v>
      </c>
      <c r="L1169" t="str">
        <f t="shared" si="777"/>
        <v/>
      </c>
      <c r="M1169" s="11" t="str">
        <f t="shared" si="778"/>
        <v>—</v>
      </c>
      <c r="N1169" t="str">
        <f t="shared" si="779"/>
        <v/>
      </c>
      <c r="O1169" s="11" t="str">
        <f t="shared" si="780"/>
        <v>—</v>
      </c>
      <c r="P1169" t="str">
        <f t="shared" si="781"/>
        <v/>
      </c>
      <c r="Q1169" s="11" t="str">
        <f t="shared" si="782"/>
        <v>—</v>
      </c>
      <c r="R1169" t="str">
        <f t="shared" si="783"/>
        <v/>
      </c>
      <c r="S1169" t="str">
        <f t="shared" si="784"/>
        <v/>
      </c>
      <c r="T1169" t="str">
        <f t="shared" si="785"/>
        <v/>
      </c>
      <c r="U1169" t="str">
        <f t="shared" si="786"/>
        <v/>
      </c>
      <c r="V1169" t="str">
        <f t="shared" si="787"/>
        <v/>
      </c>
      <c r="W1169" t="str">
        <f t="shared" si="788"/>
        <v/>
      </c>
      <c r="X1169" t="str">
        <f t="shared" si="789"/>
        <v/>
      </c>
      <c r="Y1169" t="str">
        <f t="shared" si="790"/>
        <v/>
      </c>
      <c r="Z1169" t="str">
        <f t="shared" si="791"/>
        <v/>
      </c>
      <c r="AA1169" t="str">
        <f t="shared" si="792"/>
        <v/>
      </c>
      <c r="AB1169" t="str">
        <f t="shared" si="793"/>
        <v/>
      </c>
      <c r="AC1169" t="str">
        <f t="shared" si="794"/>
        <v/>
      </c>
      <c r="AD1169" t="str">
        <f t="shared" si="795"/>
        <v/>
      </c>
      <c r="AE1169" t="str">
        <f t="shared" si="796"/>
        <v/>
      </c>
      <c r="AF1169" t="str">
        <f t="shared" si="797"/>
        <v/>
      </c>
      <c r="AG1169" t="str">
        <f t="shared" si="798"/>
        <v/>
      </c>
      <c r="AH1169" t="str">
        <f t="shared" si="799"/>
        <v/>
      </c>
      <c r="AI1169" t="str">
        <f t="shared" si="800"/>
        <v/>
      </c>
      <c r="AJ1169" t="str">
        <f t="shared" si="801"/>
        <v/>
      </c>
      <c r="AK1169" t="str">
        <f t="shared" si="802"/>
        <v/>
      </c>
      <c r="AL1169" t="str">
        <f t="shared" si="803"/>
        <v/>
      </c>
      <c r="AM1169" t="str">
        <f t="shared" si="804"/>
        <v/>
      </c>
      <c r="AN1169" t="str">
        <f t="shared" si="805"/>
        <v/>
      </c>
      <c r="AO1169" t="str">
        <f t="shared" si="806"/>
        <v/>
      </c>
      <c r="AP1169" t="str">
        <f t="shared" si="807"/>
        <v/>
      </c>
      <c r="AQ1169" t="str">
        <f t="shared" si="808"/>
        <v/>
      </c>
      <c r="AR1169" t="str">
        <f t="shared" si="809"/>
        <v/>
      </c>
      <c r="AS1169" t="str">
        <f t="shared" si="810"/>
        <v/>
      </c>
      <c r="AT1169" t="str">
        <f t="shared" si="811"/>
        <v/>
      </c>
      <c r="AU1169" t="str">
        <f t="shared" si="812"/>
        <v/>
      </c>
      <c r="AV1169" t="str">
        <f t="shared" si="813"/>
        <v/>
      </c>
      <c r="AW1169" t="str">
        <f t="shared" si="814"/>
        <v/>
      </c>
      <c r="AX1169" t="str">
        <f t="shared" si="815"/>
        <v/>
      </c>
      <c r="AY1169" t="str">
        <f t="shared" si="816"/>
        <v/>
      </c>
      <c r="AZ1169" t="str">
        <f>IF(OR($A1169="",$A1169&lt;&gt;Ficha!$C$4),"",COUNTIF($A$2:$A1169,Ficha!$C$4))</f>
        <v/>
      </c>
    </row>
    <row r="1170" spans="1:52">
      <c r="A1170" s="7" t="str">
        <f>IF(INDEX(Banco!$A:$A,ROW())="","",INDEX(Banco!$A:$A,ROW()))</f>
        <v/>
      </c>
      <c r="B1170" s="7" t="str">
        <f>IF(INDEX(Banco!$B:$B,ROW())="","",INDEX(Banco!$B:$B,ROW()))</f>
        <v/>
      </c>
      <c r="C1170" s="7" t="str">
        <f>IF(INDEX(Banco!$C:$C,ROW())="","",INDEX(Banco!$C:$C,ROW()))</f>
        <v/>
      </c>
      <c r="D1170" s="8" t="str">
        <f>IF(INDEX(Banco!$D:$D,ROW())="","",INDEX(Banco!$D:$D,ROW()))</f>
        <v/>
      </c>
      <c r="E1170" s="8" t="str">
        <f>IF(INDEX(Banco!$E:$E,ROW())="","",INDEX(Banco!$E:$E,ROW()))</f>
        <v/>
      </c>
      <c r="F1170" s="9" t="str">
        <f>IF(INDEX(Banco!$F:$F,ROW())="","",INDEX(Banco!$F:$F,ROW()))</f>
        <v/>
      </c>
      <c r="G1170" s="9" t="str">
        <f>IF(INDEX(Banco!$G:$G,ROW())="","",INDEX(Banco!$G:$G,ROW()))</f>
        <v/>
      </c>
      <c r="H1170" s="7" t="str">
        <f>IF(INDEX(Banco!$H:$H,ROW())="","",INDEX(Banco!$H:$H,ROW()))</f>
        <v/>
      </c>
      <c r="I1170" t="str">
        <f t="shared" si="774"/>
        <v/>
      </c>
      <c r="J1170" s="10" t="str">
        <f t="shared" si="775"/>
        <v/>
      </c>
      <c r="K1170" s="11" t="str">
        <f t="shared" si="776"/>
        <v>—</v>
      </c>
      <c r="L1170" t="str">
        <f t="shared" si="777"/>
        <v/>
      </c>
      <c r="M1170" s="11" t="str">
        <f t="shared" si="778"/>
        <v>—</v>
      </c>
      <c r="N1170" t="str">
        <f t="shared" si="779"/>
        <v/>
      </c>
      <c r="O1170" s="11" t="str">
        <f t="shared" si="780"/>
        <v>—</v>
      </c>
      <c r="P1170" t="str">
        <f t="shared" si="781"/>
        <v/>
      </c>
      <c r="Q1170" s="11" t="str">
        <f t="shared" si="782"/>
        <v>—</v>
      </c>
      <c r="R1170" t="str">
        <f t="shared" si="783"/>
        <v/>
      </c>
      <c r="S1170" t="str">
        <f t="shared" si="784"/>
        <v/>
      </c>
      <c r="T1170" t="str">
        <f t="shared" si="785"/>
        <v/>
      </c>
      <c r="U1170" t="str">
        <f t="shared" si="786"/>
        <v/>
      </c>
      <c r="V1170" t="str">
        <f t="shared" si="787"/>
        <v/>
      </c>
      <c r="W1170" t="str">
        <f t="shared" si="788"/>
        <v/>
      </c>
      <c r="X1170" t="str">
        <f t="shared" si="789"/>
        <v/>
      </c>
      <c r="Y1170" t="str">
        <f t="shared" si="790"/>
        <v/>
      </c>
      <c r="Z1170" t="str">
        <f t="shared" si="791"/>
        <v/>
      </c>
      <c r="AA1170" t="str">
        <f t="shared" si="792"/>
        <v/>
      </c>
      <c r="AB1170" t="str">
        <f t="shared" si="793"/>
        <v/>
      </c>
      <c r="AC1170" t="str">
        <f t="shared" si="794"/>
        <v/>
      </c>
      <c r="AD1170" t="str">
        <f t="shared" si="795"/>
        <v/>
      </c>
      <c r="AE1170" t="str">
        <f t="shared" si="796"/>
        <v/>
      </c>
      <c r="AF1170" t="str">
        <f t="shared" si="797"/>
        <v/>
      </c>
      <c r="AG1170" t="str">
        <f t="shared" si="798"/>
        <v/>
      </c>
      <c r="AH1170" t="str">
        <f t="shared" si="799"/>
        <v/>
      </c>
      <c r="AI1170" t="str">
        <f t="shared" si="800"/>
        <v/>
      </c>
      <c r="AJ1170" t="str">
        <f t="shared" si="801"/>
        <v/>
      </c>
      <c r="AK1170" t="str">
        <f t="shared" si="802"/>
        <v/>
      </c>
      <c r="AL1170" t="str">
        <f t="shared" si="803"/>
        <v/>
      </c>
      <c r="AM1170" t="str">
        <f t="shared" si="804"/>
        <v/>
      </c>
      <c r="AN1170" t="str">
        <f t="shared" si="805"/>
        <v/>
      </c>
      <c r="AO1170" t="str">
        <f t="shared" si="806"/>
        <v/>
      </c>
      <c r="AP1170" t="str">
        <f t="shared" si="807"/>
        <v/>
      </c>
      <c r="AQ1170" t="str">
        <f t="shared" si="808"/>
        <v/>
      </c>
      <c r="AR1170" t="str">
        <f t="shared" si="809"/>
        <v/>
      </c>
      <c r="AS1170" t="str">
        <f t="shared" si="810"/>
        <v/>
      </c>
      <c r="AT1170" t="str">
        <f t="shared" si="811"/>
        <v/>
      </c>
      <c r="AU1170" t="str">
        <f t="shared" si="812"/>
        <v/>
      </c>
      <c r="AV1170" t="str">
        <f t="shared" si="813"/>
        <v/>
      </c>
      <c r="AW1170" t="str">
        <f t="shared" si="814"/>
        <v/>
      </c>
      <c r="AX1170" t="str">
        <f t="shared" si="815"/>
        <v/>
      </c>
      <c r="AY1170" t="str">
        <f t="shared" si="816"/>
        <v/>
      </c>
      <c r="AZ1170" t="str">
        <f>IF(OR($A1170="",$A1170&lt;&gt;Ficha!$C$4),"",COUNTIF($A$2:$A1170,Ficha!$C$4))</f>
        <v/>
      </c>
    </row>
    <row r="1171" spans="1:52">
      <c r="A1171" s="7" t="str">
        <f>IF(INDEX(Banco!$A:$A,ROW())="","",INDEX(Banco!$A:$A,ROW()))</f>
        <v/>
      </c>
      <c r="B1171" s="7" t="str">
        <f>IF(INDEX(Banco!$B:$B,ROW())="","",INDEX(Banco!$B:$B,ROW()))</f>
        <v/>
      </c>
      <c r="C1171" s="7" t="str">
        <f>IF(INDEX(Banco!$C:$C,ROW())="","",INDEX(Banco!$C:$C,ROW()))</f>
        <v/>
      </c>
      <c r="D1171" s="8" t="str">
        <f>IF(INDEX(Banco!$D:$D,ROW())="","",INDEX(Banco!$D:$D,ROW()))</f>
        <v/>
      </c>
      <c r="E1171" s="8" t="str">
        <f>IF(INDEX(Banco!$E:$E,ROW())="","",INDEX(Banco!$E:$E,ROW()))</f>
        <v/>
      </c>
      <c r="F1171" s="9" t="str">
        <f>IF(INDEX(Banco!$F:$F,ROW())="","",INDEX(Banco!$F:$F,ROW()))</f>
        <v/>
      </c>
      <c r="G1171" s="9" t="str">
        <f>IF(INDEX(Banco!$G:$G,ROW())="","",INDEX(Banco!$G:$G,ROW()))</f>
        <v/>
      </c>
      <c r="H1171" s="7" t="str">
        <f>IF(INDEX(Banco!$H:$H,ROW())="","",INDEX(Banco!$H:$H,ROW()))</f>
        <v/>
      </c>
      <c r="I1171" t="str">
        <f t="shared" si="774"/>
        <v/>
      </c>
      <c r="J1171" s="10" t="str">
        <f t="shared" si="775"/>
        <v/>
      </c>
      <c r="K1171" s="11" t="str">
        <f t="shared" si="776"/>
        <v>—</v>
      </c>
      <c r="L1171" t="str">
        <f t="shared" si="777"/>
        <v/>
      </c>
      <c r="M1171" s="11" t="str">
        <f t="shared" si="778"/>
        <v>—</v>
      </c>
      <c r="N1171" t="str">
        <f t="shared" si="779"/>
        <v/>
      </c>
      <c r="O1171" s="11" t="str">
        <f t="shared" si="780"/>
        <v>—</v>
      </c>
      <c r="P1171" t="str">
        <f t="shared" si="781"/>
        <v/>
      </c>
      <c r="Q1171" s="11" t="str">
        <f t="shared" si="782"/>
        <v>—</v>
      </c>
      <c r="R1171" t="str">
        <f t="shared" si="783"/>
        <v/>
      </c>
      <c r="S1171" t="str">
        <f t="shared" si="784"/>
        <v/>
      </c>
      <c r="T1171" t="str">
        <f t="shared" si="785"/>
        <v/>
      </c>
      <c r="U1171" t="str">
        <f t="shared" si="786"/>
        <v/>
      </c>
      <c r="V1171" t="str">
        <f t="shared" si="787"/>
        <v/>
      </c>
      <c r="W1171" t="str">
        <f t="shared" si="788"/>
        <v/>
      </c>
      <c r="X1171" t="str">
        <f t="shared" si="789"/>
        <v/>
      </c>
      <c r="Y1171" t="str">
        <f t="shared" si="790"/>
        <v/>
      </c>
      <c r="Z1171" t="str">
        <f t="shared" si="791"/>
        <v/>
      </c>
      <c r="AA1171" t="str">
        <f t="shared" si="792"/>
        <v/>
      </c>
      <c r="AB1171" t="str">
        <f t="shared" si="793"/>
        <v/>
      </c>
      <c r="AC1171" t="str">
        <f t="shared" si="794"/>
        <v/>
      </c>
      <c r="AD1171" t="str">
        <f t="shared" si="795"/>
        <v/>
      </c>
      <c r="AE1171" t="str">
        <f t="shared" si="796"/>
        <v/>
      </c>
      <c r="AF1171" t="str">
        <f t="shared" si="797"/>
        <v/>
      </c>
      <c r="AG1171" t="str">
        <f t="shared" si="798"/>
        <v/>
      </c>
      <c r="AH1171" t="str">
        <f t="shared" si="799"/>
        <v/>
      </c>
      <c r="AI1171" t="str">
        <f t="shared" si="800"/>
        <v/>
      </c>
      <c r="AJ1171" t="str">
        <f t="shared" si="801"/>
        <v/>
      </c>
      <c r="AK1171" t="str">
        <f t="shared" si="802"/>
        <v/>
      </c>
      <c r="AL1171" t="str">
        <f t="shared" si="803"/>
        <v/>
      </c>
      <c r="AM1171" t="str">
        <f t="shared" si="804"/>
        <v/>
      </c>
      <c r="AN1171" t="str">
        <f t="shared" si="805"/>
        <v/>
      </c>
      <c r="AO1171" t="str">
        <f t="shared" si="806"/>
        <v/>
      </c>
      <c r="AP1171" t="str">
        <f t="shared" si="807"/>
        <v/>
      </c>
      <c r="AQ1171" t="str">
        <f t="shared" si="808"/>
        <v/>
      </c>
      <c r="AR1171" t="str">
        <f t="shared" si="809"/>
        <v/>
      </c>
      <c r="AS1171" t="str">
        <f t="shared" si="810"/>
        <v/>
      </c>
      <c r="AT1171" t="str">
        <f t="shared" si="811"/>
        <v/>
      </c>
      <c r="AU1171" t="str">
        <f t="shared" si="812"/>
        <v/>
      </c>
      <c r="AV1171" t="str">
        <f t="shared" si="813"/>
        <v/>
      </c>
      <c r="AW1171" t="str">
        <f t="shared" si="814"/>
        <v/>
      </c>
      <c r="AX1171" t="str">
        <f t="shared" si="815"/>
        <v/>
      </c>
      <c r="AY1171" t="str">
        <f t="shared" si="816"/>
        <v/>
      </c>
      <c r="AZ1171" t="str">
        <f>IF(OR($A1171="",$A1171&lt;&gt;Ficha!$C$4),"",COUNTIF($A$2:$A1171,Ficha!$C$4))</f>
        <v/>
      </c>
    </row>
    <row r="1172" spans="1:52">
      <c r="A1172" s="7" t="str">
        <f>IF(INDEX(Banco!$A:$A,ROW())="","",INDEX(Banco!$A:$A,ROW()))</f>
        <v/>
      </c>
      <c r="B1172" s="7" t="str">
        <f>IF(INDEX(Banco!$B:$B,ROW())="","",INDEX(Banco!$B:$B,ROW()))</f>
        <v/>
      </c>
      <c r="C1172" s="7" t="str">
        <f>IF(INDEX(Banco!$C:$C,ROW())="","",INDEX(Banco!$C:$C,ROW()))</f>
        <v/>
      </c>
      <c r="D1172" s="8" t="str">
        <f>IF(INDEX(Banco!$D:$D,ROW())="","",INDEX(Banco!$D:$D,ROW()))</f>
        <v/>
      </c>
      <c r="E1172" s="8" t="str">
        <f>IF(INDEX(Banco!$E:$E,ROW())="","",INDEX(Banco!$E:$E,ROW()))</f>
        <v/>
      </c>
      <c r="F1172" s="9" t="str">
        <f>IF(INDEX(Banco!$F:$F,ROW())="","",INDEX(Banco!$F:$F,ROW()))</f>
        <v/>
      </c>
      <c r="G1172" s="9" t="str">
        <f>IF(INDEX(Banco!$G:$G,ROW())="","",INDEX(Banco!$G:$G,ROW()))</f>
        <v/>
      </c>
      <c r="H1172" s="7" t="str">
        <f>IF(INDEX(Banco!$H:$H,ROW())="","",INDEX(Banco!$H:$H,ROW()))</f>
        <v/>
      </c>
      <c r="I1172" t="str">
        <f t="shared" si="774"/>
        <v/>
      </c>
      <c r="J1172" s="10" t="str">
        <f t="shared" si="775"/>
        <v/>
      </c>
      <c r="K1172" s="11" t="str">
        <f t="shared" si="776"/>
        <v>—</v>
      </c>
      <c r="L1172" t="str">
        <f t="shared" si="777"/>
        <v/>
      </c>
      <c r="M1172" s="11" t="str">
        <f t="shared" si="778"/>
        <v>—</v>
      </c>
      <c r="N1172" t="str">
        <f t="shared" si="779"/>
        <v/>
      </c>
      <c r="O1172" s="11" t="str">
        <f t="shared" si="780"/>
        <v>—</v>
      </c>
      <c r="P1172" t="str">
        <f t="shared" si="781"/>
        <v/>
      </c>
      <c r="Q1172" s="11" t="str">
        <f t="shared" si="782"/>
        <v>—</v>
      </c>
      <c r="R1172" t="str">
        <f t="shared" si="783"/>
        <v/>
      </c>
      <c r="S1172" t="str">
        <f t="shared" si="784"/>
        <v/>
      </c>
      <c r="T1172" t="str">
        <f t="shared" si="785"/>
        <v/>
      </c>
      <c r="U1172" t="str">
        <f t="shared" si="786"/>
        <v/>
      </c>
      <c r="V1172" t="str">
        <f t="shared" si="787"/>
        <v/>
      </c>
      <c r="W1172" t="str">
        <f t="shared" si="788"/>
        <v/>
      </c>
      <c r="X1172" t="str">
        <f t="shared" si="789"/>
        <v/>
      </c>
      <c r="Y1172" t="str">
        <f t="shared" si="790"/>
        <v/>
      </c>
      <c r="Z1172" t="str">
        <f t="shared" si="791"/>
        <v/>
      </c>
      <c r="AA1172" t="str">
        <f t="shared" si="792"/>
        <v/>
      </c>
      <c r="AB1172" t="str">
        <f t="shared" si="793"/>
        <v/>
      </c>
      <c r="AC1172" t="str">
        <f t="shared" si="794"/>
        <v/>
      </c>
      <c r="AD1172" t="str">
        <f t="shared" si="795"/>
        <v/>
      </c>
      <c r="AE1172" t="str">
        <f t="shared" si="796"/>
        <v/>
      </c>
      <c r="AF1172" t="str">
        <f t="shared" si="797"/>
        <v/>
      </c>
      <c r="AG1172" t="str">
        <f t="shared" si="798"/>
        <v/>
      </c>
      <c r="AH1172" t="str">
        <f t="shared" si="799"/>
        <v/>
      </c>
      <c r="AI1172" t="str">
        <f t="shared" si="800"/>
        <v/>
      </c>
      <c r="AJ1172" t="str">
        <f t="shared" si="801"/>
        <v/>
      </c>
      <c r="AK1172" t="str">
        <f t="shared" si="802"/>
        <v/>
      </c>
      <c r="AL1172" t="str">
        <f t="shared" si="803"/>
        <v/>
      </c>
      <c r="AM1172" t="str">
        <f t="shared" si="804"/>
        <v/>
      </c>
      <c r="AN1172" t="str">
        <f t="shared" si="805"/>
        <v/>
      </c>
      <c r="AO1172" t="str">
        <f t="shared" si="806"/>
        <v/>
      </c>
      <c r="AP1172" t="str">
        <f t="shared" si="807"/>
        <v/>
      </c>
      <c r="AQ1172" t="str">
        <f t="shared" si="808"/>
        <v/>
      </c>
      <c r="AR1172" t="str">
        <f t="shared" si="809"/>
        <v/>
      </c>
      <c r="AS1172" t="str">
        <f t="shared" si="810"/>
        <v/>
      </c>
      <c r="AT1172" t="str">
        <f t="shared" si="811"/>
        <v/>
      </c>
      <c r="AU1172" t="str">
        <f t="shared" si="812"/>
        <v/>
      </c>
      <c r="AV1172" t="str">
        <f t="shared" si="813"/>
        <v/>
      </c>
      <c r="AW1172" t="str">
        <f t="shared" si="814"/>
        <v/>
      </c>
      <c r="AX1172" t="str">
        <f t="shared" si="815"/>
        <v/>
      </c>
      <c r="AY1172" t="str">
        <f t="shared" si="816"/>
        <v/>
      </c>
      <c r="AZ1172" t="str">
        <f>IF(OR($A1172="",$A1172&lt;&gt;Ficha!$C$4),"",COUNTIF($A$2:$A1172,Ficha!$C$4))</f>
        <v/>
      </c>
    </row>
    <row r="1173" spans="1:52">
      <c r="A1173" s="7" t="str">
        <f>IF(INDEX(Banco!$A:$A,ROW())="","",INDEX(Banco!$A:$A,ROW()))</f>
        <v/>
      </c>
      <c r="B1173" s="7" t="str">
        <f>IF(INDEX(Banco!$B:$B,ROW())="","",INDEX(Banco!$B:$B,ROW()))</f>
        <v/>
      </c>
      <c r="C1173" s="7" t="str">
        <f>IF(INDEX(Banco!$C:$C,ROW())="","",INDEX(Banco!$C:$C,ROW()))</f>
        <v/>
      </c>
      <c r="D1173" s="8" t="str">
        <f>IF(INDEX(Banco!$D:$D,ROW())="","",INDEX(Banco!$D:$D,ROW()))</f>
        <v/>
      </c>
      <c r="E1173" s="8" t="str">
        <f>IF(INDEX(Banco!$E:$E,ROW())="","",INDEX(Banco!$E:$E,ROW()))</f>
        <v/>
      </c>
      <c r="F1173" s="9" t="str">
        <f>IF(INDEX(Banco!$F:$F,ROW())="","",INDEX(Banco!$F:$F,ROW()))</f>
        <v/>
      </c>
      <c r="G1173" s="9" t="str">
        <f>IF(INDEX(Banco!$G:$G,ROW())="","",INDEX(Banco!$G:$G,ROW()))</f>
        <v/>
      </c>
      <c r="H1173" s="7" t="str">
        <f>IF(INDEX(Banco!$H:$H,ROW())="","",INDEX(Banco!$H:$H,ROW()))</f>
        <v/>
      </c>
      <c r="I1173" t="str">
        <f t="shared" si="774"/>
        <v/>
      </c>
      <c r="J1173" s="10" t="str">
        <f t="shared" si="775"/>
        <v/>
      </c>
      <c r="K1173" s="11" t="str">
        <f t="shared" si="776"/>
        <v>—</v>
      </c>
      <c r="L1173" t="str">
        <f t="shared" si="777"/>
        <v/>
      </c>
      <c r="M1173" s="11" t="str">
        <f t="shared" si="778"/>
        <v>—</v>
      </c>
      <c r="N1173" t="str">
        <f t="shared" si="779"/>
        <v/>
      </c>
      <c r="O1173" s="11" t="str">
        <f t="shared" si="780"/>
        <v>—</v>
      </c>
      <c r="P1173" t="str">
        <f t="shared" si="781"/>
        <v/>
      </c>
      <c r="Q1173" s="11" t="str">
        <f t="shared" si="782"/>
        <v>—</v>
      </c>
      <c r="R1173" t="str">
        <f t="shared" si="783"/>
        <v/>
      </c>
      <c r="S1173" t="str">
        <f t="shared" si="784"/>
        <v/>
      </c>
      <c r="T1173" t="str">
        <f t="shared" si="785"/>
        <v/>
      </c>
      <c r="U1173" t="str">
        <f t="shared" si="786"/>
        <v/>
      </c>
      <c r="V1173" t="str">
        <f t="shared" si="787"/>
        <v/>
      </c>
      <c r="W1173" t="str">
        <f t="shared" si="788"/>
        <v/>
      </c>
      <c r="X1173" t="str">
        <f t="shared" si="789"/>
        <v/>
      </c>
      <c r="Y1173" t="str">
        <f t="shared" si="790"/>
        <v/>
      </c>
      <c r="Z1173" t="str">
        <f t="shared" si="791"/>
        <v/>
      </c>
      <c r="AA1173" t="str">
        <f t="shared" si="792"/>
        <v/>
      </c>
      <c r="AB1173" t="str">
        <f t="shared" si="793"/>
        <v/>
      </c>
      <c r="AC1173" t="str">
        <f t="shared" si="794"/>
        <v/>
      </c>
      <c r="AD1173" t="str">
        <f t="shared" si="795"/>
        <v/>
      </c>
      <c r="AE1173" t="str">
        <f t="shared" si="796"/>
        <v/>
      </c>
      <c r="AF1173" t="str">
        <f t="shared" si="797"/>
        <v/>
      </c>
      <c r="AG1173" t="str">
        <f t="shared" si="798"/>
        <v/>
      </c>
      <c r="AH1173" t="str">
        <f t="shared" si="799"/>
        <v/>
      </c>
      <c r="AI1173" t="str">
        <f t="shared" si="800"/>
        <v/>
      </c>
      <c r="AJ1173" t="str">
        <f t="shared" si="801"/>
        <v/>
      </c>
      <c r="AK1173" t="str">
        <f t="shared" si="802"/>
        <v/>
      </c>
      <c r="AL1173" t="str">
        <f t="shared" si="803"/>
        <v/>
      </c>
      <c r="AM1173" t="str">
        <f t="shared" si="804"/>
        <v/>
      </c>
      <c r="AN1173" t="str">
        <f t="shared" si="805"/>
        <v/>
      </c>
      <c r="AO1173" t="str">
        <f t="shared" si="806"/>
        <v/>
      </c>
      <c r="AP1173" t="str">
        <f t="shared" si="807"/>
        <v/>
      </c>
      <c r="AQ1173" t="str">
        <f t="shared" si="808"/>
        <v/>
      </c>
      <c r="AR1173" t="str">
        <f t="shared" si="809"/>
        <v/>
      </c>
      <c r="AS1173" t="str">
        <f t="shared" si="810"/>
        <v/>
      </c>
      <c r="AT1173" t="str">
        <f t="shared" si="811"/>
        <v/>
      </c>
      <c r="AU1173" t="str">
        <f t="shared" si="812"/>
        <v/>
      </c>
      <c r="AV1173" t="str">
        <f t="shared" si="813"/>
        <v/>
      </c>
      <c r="AW1173" t="str">
        <f t="shared" si="814"/>
        <v/>
      </c>
      <c r="AX1173" t="str">
        <f t="shared" si="815"/>
        <v/>
      </c>
      <c r="AY1173" t="str">
        <f t="shared" si="816"/>
        <v/>
      </c>
      <c r="AZ1173" t="str">
        <f>IF(OR($A1173="",$A1173&lt;&gt;Ficha!$C$4),"",COUNTIF($A$2:$A1173,Ficha!$C$4))</f>
        <v/>
      </c>
    </row>
    <row r="1174" spans="1:52">
      <c r="A1174" s="7" t="str">
        <f>IF(INDEX(Banco!$A:$A,ROW())="","",INDEX(Banco!$A:$A,ROW()))</f>
        <v/>
      </c>
      <c r="B1174" s="7" t="str">
        <f>IF(INDEX(Banco!$B:$B,ROW())="","",INDEX(Banco!$B:$B,ROW()))</f>
        <v/>
      </c>
      <c r="C1174" s="7" t="str">
        <f>IF(INDEX(Banco!$C:$C,ROW())="","",INDEX(Banco!$C:$C,ROW()))</f>
        <v/>
      </c>
      <c r="D1174" s="8" t="str">
        <f>IF(INDEX(Banco!$D:$D,ROW())="","",INDEX(Banco!$D:$D,ROW()))</f>
        <v/>
      </c>
      <c r="E1174" s="8" t="str">
        <f>IF(INDEX(Banco!$E:$E,ROW())="","",INDEX(Banco!$E:$E,ROW()))</f>
        <v/>
      </c>
      <c r="F1174" s="9" t="str">
        <f>IF(INDEX(Banco!$F:$F,ROW())="","",INDEX(Banco!$F:$F,ROW()))</f>
        <v/>
      </c>
      <c r="G1174" s="9" t="str">
        <f>IF(INDEX(Banco!$G:$G,ROW())="","",INDEX(Banco!$G:$G,ROW()))</f>
        <v/>
      </c>
      <c r="H1174" s="7" t="str">
        <f>IF(INDEX(Banco!$H:$H,ROW())="","",INDEX(Banco!$H:$H,ROW()))</f>
        <v/>
      </c>
      <c r="I1174" t="str">
        <f t="shared" si="774"/>
        <v/>
      </c>
      <c r="J1174" s="10" t="str">
        <f t="shared" si="775"/>
        <v/>
      </c>
      <c r="K1174" s="11" t="str">
        <f t="shared" si="776"/>
        <v>—</v>
      </c>
      <c r="L1174" t="str">
        <f t="shared" si="777"/>
        <v/>
      </c>
      <c r="M1174" s="11" t="str">
        <f t="shared" si="778"/>
        <v>—</v>
      </c>
      <c r="N1174" t="str">
        <f t="shared" si="779"/>
        <v/>
      </c>
      <c r="O1174" s="11" t="str">
        <f t="shared" si="780"/>
        <v>—</v>
      </c>
      <c r="P1174" t="str">
        <f t="shared" si="781"/>
        <v/>
      </c>
      <c r="Q1174" s="11" t="str">
        <f t="shared" si="782"/>
        <v>—</v>
      </c>
      <c r="R1174" t="str">
        <f t="shared" si="783"/>
        <v/>
      </c>
      <c r="S1174" t="str">
        <f t="shared" si="784"/>
        <v/>
      </c>
      <c r="T1174" t="str">
        <f t="shared" si="785"/>
        <v/>
      </c>
      <c r="U1174" t="str">
        <f t="shared" si="786"/>
        <v/>
      </c>
      <c r="V1174" t="str">
        <f t="shared" si="787"/>
        <v/>
      </c>
      <c r="W1174" t="str">
        <f t="shared" si="788"/>
        <v/>
      </c>
      <c r="X1174" t="str">
        <f t="shared" si="789"/>
        <v/>
      </c>
      <c r="Y1174" t="str">
        <f t="shared" si="790"/>
        <v/>
      </c>
      <c r="Z1174" t="str">
        <f t="shared" si="791"/>
        <v/>
      </c>
      <c r="AA1174" t="str">
        <f t="shared" si="792"/>
        <v/>
      </c>
      <c r="AB1174" t="str">
        <f t="shared" si="793"/>
        <v/>
      </c>
      <c r="AC1174" t="str">
        <f t="shared" si="794"/>
        <v/>
      </c>
      <c r="AD1174" t="str">
        <f t="shared" si="795"/>
        <v/>
      </c>
      <c r="AE1174" t="str">
        <f t="shared" si="796"/>
        <v/>
      </c>
      <c r="AF1174" t="str">
        <f t="shared" si="797"/>
        <v/>
      </c>
      <c r="AG1174" t="str">
        <f t="shared" si="798"/>
        <v/>
      </c>
      <c r="AH1174" t="str">
        <f t="shared" si="799"/>
        <v/>
      </c>
      <c r="AI1174" t="str">
        <f t="shared" si="800"/>
        <v/>
      </c>
      <c r="AJ1174" t="str">
        <f t="shared" si="801"/>
        <v/>
      </c>
      <c r="AK1174" t="str">
        <f t="shared" si="802"/>
        <v/>
      </c>
      <c r="AL1174" t="str">
        <f t="shared" si="803"/>
        <v/>
      </c>
      <c r="AM1174" t="str">
        <f t="shared" si="804"/>
        <v/>
      </c>
      <c r="AN1174" t="str">
        <f t="shared" si="805"/>
        <v/>
      </c>
      <c r="AO1174" t="str">
        <f t="shared" si="806"/>
        <v/>
      </c>
      <c r="AP1174" t="str">
        <f t="shared" si="807"/>
        <v/>
      </c>
      <c r="AQ1174" t="str">
        <f t="shared" si="808"/>
        <v/>
      </c>
      <c r="AR1174" t="str">
        <f t="shared" si="809"/>
        <v/>
      </c>
      <c r="AS1174" t="str">
        <f t="shared" si="810"/>
        <v/>
      </c>
      <c r="AT1174" t="str">
        <f t="shared" si="811"/>
        <v/>
      </c>
      <c r="AU1174" t="str">
        <f t="shared" si="812"/>
        <v/>
      </c>
      <c r="AV1174" t="str">
        <f t="shared" si="813"/>
        <v/>
      </c>
      <c r="AW1174" t="str">
        <f t="shared" si="814"/>
        <v/>
      </c>
      <c r="AX1174" t="str">
        <f t="shared" si="815"/>
        <v/>
      </c>
      <c r="AY1174" t="str">
        <f t="shared" si="816"/>
        <v/>
      </c>
      <c r="AZ1174" t="str">
        <f>IF(OR($A1174="",$A1174&lt;&gt;Ficha!$C$4),"",COUNTIF($A$2:$A1174,Ficha!$C$4))</f>
        <v/>
      </c>
    </row>
    <row r="1175" spans="1:52">
      <c r="A1175" s="7" t="str">
        <f>IF(INDEX(Banco!$A:$A,ROW())="","",INDEX(Banco!$A:$A,ROW()))</f>
        <v/>
      </c>
      <c r="B1175" s="7" t="str">
        <f>IF(INDEX(Banco!$B:$B,ROW())="","",INDEX(Banco!$B:$B,ROW()))</f>
        <v/>
      </c>
      <c r="C1175" s="7" t="str">
        <f>IF(INDEX(Banco!$C:$C,ROW())="","",INDEX(Banco!$C:$C,ROW()))</f>
        <v/>
      </c>
      <c r="D1175" s="8" t="str">
        <f>IF(INDEX(Banco!$D:$D,ROW())="","",INDEX(Banco!$D:$D,ROW()))</f>
        <v/>
      </c>
      <c r="E1175" s="8" t="str">
        <f>IF(INDEX(Banco!$E:$E,ROW())="","",INDEX(Banco!$E:$E,ROW()))</f>
        <v/>
      </c>
      <c r="F1175" s="9" t="str">
        <f>IF(INDEX(Banco!$F:$F,ROW())="","",INDEX(Banco!$F:$F,ROW()))</f>
        <v/>
      </c>
      <c r="G1175" s="9" t="str">
        <f>IF(INDEX(Banco!$G:$G,ROW())="","",INDEX(Banco!$G:$G,ROW()))</f>
        <v/>
      </c>
      <c r="H1175" s="7" t="str">
        <f>IF(INDEX(Banco!$H:$H,ROW())="","",INDEX(Banco!$H:$H,ROW()))</f>
        <v/>
      </c>
      <c r="I1175" t="str">
        <f t="shared" si="774"/>
        <v/>
      </c>
      <c r="J1175" s="10" t="str">
        <f t="shared" si="775"/>
        <v/>
      </c>
      <c r="K1175" s="11" t="str">
        <f t="shared" si="776"/>
        <v>—</v>
      </c>
      <c r="L1175" t="str">
        <f t="shared" si="777"/>
        <v/>
      </c>
      <c r="M1175" s="11" t="str">
        <f t="shared" si="778"/>
        <v>—</v>
      </c>
      <c r="N1175" t="str">
        <f t="shared" si="779"/>
        <v/>
      </c>
      <c r="O1175" s="11" t="str">
        <f t="shared" si="780"/>
        <v>—</v>
      </c>
      <c r="P1175" t="str">
        <f t="shared" si="781"/>
        <v/>
      </c>
      <c r="Q1175" s="11" t="str">
        <f t="shared" si="782"/>
        <v>—</v>
      </c>
      <c r="R1175" t="str">
        <f t="shared" si="783"/>
        <v/>
      </c>
      <c r="S1175" t="str">
        <f t="shared" si="784"/>
        <v/>
      </c>
      <c r="T1175" t="str">
        <f t="shared" si="785"/>
        <v/>
      </c>
      <c r="U1175" t="str">
        <f t="shared" si="786"/>
        <v/>
      </c>
      <c r="V1175" t="str">
        <f t="shared" si="787"/>
        <v/>
      </c>
      <c r="W1175" t="str">
        <f t="shared" si="788"/>
        <v/>
      </c>
      <c r="X1175" t="str">
        <f t="shared" si="789"/>
        <v/>
      </c>
      <c r="Y1175" t="str">
        <f t="shared" si="790"/>
        <v/>
      </c>
      <c r="Z1175" t="str">
        <f t="shared" si="791"/>
        <v/>
      </c>
      <c r="AA1175" t="str">
        <f t="shared" si="792"/>
        <v/>
      </c>
      <c r="AB1175" t="str">
        <f t="shared" si="793"/>
        <v/>
      </c>
      <c r="AC1175" t="str">
        <f t="shared" si="794"/>
        <v/>
      </c>
      <c r="AD1175" t="str">
        <f t="shared" si="795"/>
        <v/>
      </c>
      <c r="AE1175" t="str">
        <f t="shared" si="796"/>
        <v/>
      </c>
      <c r="AF1175" t="str">
        <f t="shared" si="797"/>
        <v/>
      </c>
      <c r="AG1175" t="str">
        <f t="shared" si="798"/>
        <v/>
      </c>
      <c r="AH1175" t="str">
        <f t="shared" si="799"/>
        <v/>
      </c>
      <c r="AI1175" t="str">
        <f t="shared" si="800"/>
        <v/>
      </c>
      <c r="AJ1175" t="str">
        <f t="shared" si="801"/>
        <v/>
      </c>
      <c r="AK1175" t="str">
        <f t="shared" si="802"/>
        <v/>
      </c>
      <c r="AL1175" t="str">
        <f t="shared" si="803"/>
        <v/>
      </c>
      <c r="AM1175" t="str">
        <f t="shared" si="804"/>
        <v/>
      </c>
      <c r="AN1175" t="str">
        <f t="shared" si="805"/>
        <v/>
      </c>
      <c r="AO1175" t="str">
        <f t="shared" si="806"/>
        <v/>
      </c>
      <c r="AP1175" t="str">
        <f t="shared" si="807"/>
        <v/>
      </c>
      <c r="AQ1175" t="str">
        <f t="shared" si="808"/>
        <v/>
      </c>
      <c r="AR1175" t="str">
        <f t="shared" si="809"/>
        <v/>
      </c>
      <c r="AS1175" t="str">
        <f t="shared" si="810"/>
        <v/>
      </c>
      <c r="AT1175" t="str">
        <f t="shared" si="811"/>
        <v/>
      </c>
      <c r="AU1175" t="str">
        <f t="shared" si="812"/>
        <v/>
      </c>
      <c r="AV1175" t="str">
        <f t="shared" si="813"/>
        <v/>
      </c>
      <c r="AW1175" t="str">
        <f t="shared" si="814"/>
        <v/>
      </c>
      <c r="AX1175" t="str">
        <f t="shared" si="815"/>
        <v/>
      </c>
      <c r="AY1175" t="str">
        <f t="shared" si="816"/>
        <v/>
      </c>
      <c r="AZ1175" t="str">
        <f>IF(OR($A1175="",$A1175&lt;&gt;Ficha!$C$4),"",COUNTIF($A$2:$A1175,Ficha!$C$4))</f>
        <v/>
      </c>
    </row>
    <row r="1176" spans="1:52">
      <c r="A1176" s="7" t="str">
        <f>IF(INDEX(Banco!$A:$A,ROW())="","",INDEX(Banco!$A:$A,ROW()))</f>
        <v/>
      </c>
      <c r="B1176" s="7" t="str">
        <f>IF(INDEX(Banco!$B:$B,ROW())="","",INDEX(Banco!$B:$B,ROW()))</f>
        <v/>
      </c>
      <c r="C1176" s="7" t="str">
        <f>IF(INDEX(Banco!$C:$C,ROW())="","",INDEX(Banco!$C:$C,ROW()))</f>
        <v/>
      </c>
      <c r="D1176" s="8" t="str">
        <f>IF(INDEX(Banco!$D:$D,ROW())="","",INDEX(Banco!$D:$D,ROW()))</f>
        <v/>
      </c>
      <c r="E1176" s="8" t="str">
        <f>IF(INDEX(Banco!$E:$E,ROW())="","",INDEX(Banco!$E:$E,ROW()))</f>
        <v/>
      </c>
      <c r="F1176" s="9" t="str">
        <f>IF(INDEX(Banco!$F:$F,ROW())="","",INDEX(Banco!$F:$F,ROW()))</f>
        <v/>
      </c>
      <c r="G1176" s="9" t="str">
        <f>IF(INDEX(Banco!$G:$G,ROW())="","",INDEX(Banco!$G:$G,ROW()))</f>
        <v/>
      </c>
      <c r="H1176" s="7" t="str">
        <f>IF(INDEX(Banco!$H:$H,ROW())="","",INDEX(Banco!$H:$H,ROW()))</f>
        <v/>
      </c>
      <c r="I1176" t="str">
        <f t="shared" si="774"/>
        <v/>
      </c>
      <c r="J1176" s="10" t="str">
        <f t="shared" si="775"/>
        <v/>
      </c>
      <c r="K1176" s="11" t="str">
        <f t="shared" si="776"/>
        <v>—</v>
      </c>
      <c r="L1176" t="str">
        <f t="shared" si="777"/>
        <v/>
      </c>
      <c r="M1176" s="11" t="str">
        <f t="shared" si="778"/>
        <v>—</v>
      </c>
      <c r="N1176" t="str">
        <f t="shared" si="779"/>
        <v/>
      </c>
      <c r="O1176" s="11" t="str">
        <f t="shared" si="780"/>
        <v>—</v>
      </c>
      <c r="P1176" t="str">
        <f t="shared" si="781"/>
        <v/>
      </c>
      <c r="Q1176" s="11" t="str">
        <f t="shared" si="782"/>
        <v>—</v>
      </c>
      <c r="R1176" t="str">
        <f t="shared" si="783"/>
        <v/>
      </c>
      <c r="S1176" t="str">
        <f t="shared" si="784"/>
        <v/>
      </c>
      <c r="T1176" t="str">
        <f t="shared" si="785"/>
        <v/>
      </c>
      <c r="U1176" t="str">
        <f t="shared" si="786"/>
        <v/>
      </c>
      <c r="V1176" t="str">
        <f t="shared" si="787"/>
        <v/>
      </c>
      <c r="W1176" t="str">
        <f t="shared" si="788"/>
        <v/>
      </c>
      <c r="X1176" t="str">
        <f t="shared" si="789"/>
        <v/>
      </c>
      <c r="Y1176" t="str">
        <f t="shared" si="790"/>
        <v/>
      </c>
      <c r="Z1176" t="str">
        <f t="shared" si="791"/>
        <v/>
      </c>
      <c r="AA1176" t="str">
        <f t="shared" si="792"/>
        <v/>
      </c>
      <c r="AB1176" t="str">
        <f t="shared" si="793"/>
        <v/>
      </c>
      <c r="AC1176" t="str">
        <f t="shared" si="794"/>
        <v/>
      </c>
      <c r="AD1176" t="str">
        <f t="shared" si="795"/>
        <v/>
      </c>
      <c r="AE1176" t="str">
        <f t="shared" si="796"/>
        <v/>
      </c>
      <c r="AF1176" t="str">
        <f t="shared" si="797"/>
        <v/>
      </c>
      <c r="AG1176" t="str">
        <f t="shared" si="798"/>
        <v/>
      </c>
      <c r="AH1176" t="str">
        <f t="shared" si="799"/>
        <v/>
      </c>
      <c r="AI1176" t="str">
        <f t="shared" si="800"/>
        <v/>
      </c>
      <c r="AJ1176" t="str">
        <f t="shared" si="801"/>
        <v/>
      </c>
      <c r="AK1176" t="str">
        <f t="shared" si="802"/>
        <v/>
      </c>
      <c r="AL1176" t="str">
        <f t="shared" si="803"/>
        <v/>
      </c>
      <c r="AM1176" t="str">
        <f t="shared" si="804"/>
        <v/>
      </c>
      <c r="AN1176" t="str">
        <f t="shared" si="805"/>
        <v/>
      </c>
      <c r="AO1176" t="str">
        <f t="shared" si="806"/>
        <v/>
      </c>
      <c r="AP1176" t="str">
        <f t="shared" si="807"/>
        <v/>
      </c>
      <c r="AQ1176" t="str">
        <f t="shared" si="808"/>
        <v/>
      </c>
      <c r="AR1176" t="str">
        <f t="shared" si="809"/>
        <v/>
      </c>
      <c r="AS1176" t="str">
        <f t="shared" si="810"/>
        <v/>
      </c>
      <c r="AT1176" t="str">
        <f t="shared" si="811"/>
        <v/>
      </c>
      <c r="AU1176" t="str">
        <f t="shared" si="812"/>
        <v/>
      </c>
      <c r="AV1176" t="str">
        <f t="shared" si="813"/>
        <v/>
      </c>
      <c r="AW1176" t="str">
        <f t="shared" si="814"/>
        <v/>
      </c>
      <c r="AX1176" t="str">
        <f t="shared" si="815"/>
        <v/>
      </c>
      <c r="AY1176" t="str">
        <f t="shared" si="816"/>
        <v/>
      </c>
      <c r="AZ1176" t="str">
        <f>IF(OR($A1176="",$A1176&lt;&gt;Ficha!$C$4),"",COUNTIF($A$2:$A1176,Ficha!$C$4))</f>
        <v/>
      </c>
    </row>
    <row r="1177" spans="1:52">
      <c r="A1177" s="7" t="str">
        <f>IF(INDEX(Banco!$A:$A,ROW())="","",INDEX(Banco!$A:$A,ROW()))</f>
        <v/>
      </c>
      <c r="B1177" s="7" t="str">
        <f>IF(INDEX(Banco!$B:$B,ROW())="","",INDEX(Banco!$B:$B,ROW()))</f>
        <v/>
      </c>
      <c r="C1177" s="7" t="str">
        <f>IF(INDEX(Banco!$C:$C,ROW())="","",INDEX(Banco!$C:$C,ROW()))</f>
        <v/>
      </c>
      <c r="D1177" s="8" t="str">
        <f>IF(INDEX(Banco!$D:$D,ROW())="","",INDEX(Banco!$D:$D,ROW()))</f>
        <v/>
      </c>
      <c r="E1177" s="8" t="str">
        <f>IF(INDEX(Banco!$E:$E,ROW())="","",INDEX(Banco!$E:$E,ROW()))</f>
        <v/>
      </c>
      <c r="F1177" s="9" t="str">
        <f>IF(INDEX(Banco!$F:$F,ROW())="","",INDEX(Banco!$F:$F,ROW()))</f>
        <v/>
      </c>
      <c r="G1177" s="9" t="str">
        <f>IF(INDEX(Banco!$G:$G,ROW())="","",INDEX(Banco!$G:$G,ROW()))</f>
        <v/>
      </c>
      <c r="H1177" s="7" t="str">
        <f>IF(INDEX(Banco!$H:$H,ROW())="","",INDEX(Banco!$H:$H,ROW()))</f>
        <v/>
      </c>
      <c r="I1177" t="str">
        <f t="shared" si="774"/>
        <v/>
      </c>
      <c r="J1177" s="10" t="str">
        <f t="shared" si="775"/>
        <v/>
      </c>
      <c r="K1177" s="11" t="str">
        <f t="shared" si="776"/>
        <v>—</v>
      </c>
      <c r="L1177" t="str">
        <f t="shared" si="777"/>
        <v/>
      </c>
      <c r="M1177" s="11" t="str">
        <f t="shared" si="778"/>
        <v>—</v>
      </c>
      <c r="N1177" t="str">
        <f t="shared" si="779"/>
        <v/>
      </c>
      <c r="O1177" s="11" t="str">
        <f t="shared" si="780"/>
        <v>—</v>
      </c>
      <c r="P1177" t="str">
        <f t="shared" si="781"/>
        <v/>
      </c>
      <c r="Q1177" s="11" t="str">
        <f t="shared" si="782"/>
        <v>—</v>
      </c>
      <c r="R1177" t="str">
        <f t="shared" si="783"/>
        <v/>
      </c>
      <c r="S1177" t="str">
        <f t="shared" si="784"/>
        <v/>
      </c>
      <c r="T1177" t="str">
        <f t="shared" si="785"/>
        <v/>
      </c>
      <c r="U1177" t="str">
        <f t="shared" si="786"/>
        <v/>
      </c>
      <c r="V1177" t="str">
        <f t="shared" si="787"/>
        <v/>
      </c>
      <c r="W1177" t="str">
        <f t="shared" si="788"/>
        <v/>
      </c>
      <c r="X1177" t="str">
        <f t="shared" si="789"/>
        <v/>
      </c>
      <c r="Y1177" t="str">
        <f t="shared" si="790"/>
        <v/>
      </c>
      <c r="Z1177" t="str">
        <f t="shared" si="791"/>
        <v/>
      </c>
      <c r="AA1177" t="str">
        <f t="shared" si="792"/>
        <v/>
      </c>
      <c r="AB1177" t="str">
        <f t="shared" si="793"/>
        <v/>
      </c>
      <c r="AC1177" t="str">
        <f t="shared" si="794"/>
        <v/>
      </c>
      <c r="AD1177" t="str">
        <f t="shared" si="795"/>
        <v/>
      </c>
      <c r="AE1177" t="str">
        <f t="shared" si="796"/>
        <v/>
      </c>
      <c r="AF1177" t="str">
        <f t="shared" si="797"/>
        <v/>
      </c>
      <c r="AG1177" t="str">
        <f t="shared" si="798"/>
        <v/>
      </c>
      <c r="AH1177" t="str">
        <f t="shared" si="799"/>
        <v/>
      </c>
      <c r="AI1177" t="str">
        <f t="shared" si="800"/>
        <v/>
      </c>
      <c r="AJ1177" t="str">
        <f t="shared" si="801"/>
        <v/>
      </c>
      <c r="AK1177" t="str">
        <f t="shared" si="802"/>
        <v/>
      </c>
      <c r="AL1177" t="str">
        <f t="shared" si="803"/>
        <v/>
      </c>
      <c r="AM1177" t="str">
        <f t="shared" si="804"/>
        <v/>
      </c>
      <c r="AN1177" t="str">
        <f t="shared" si="805"/>
        <v/>
      </c>
      <c r="AO1177" t="str">
        <f t="shared" si="806"/>
        <v/>
      </c>
      <c r="AP1177" t="str">
        <f t="shared" si="807"/>
        <v/>
      </c>
      <c r="AQ1177" t="str">
        <f t="shared" si="808"/>
        <v/>
      </c>
      <c r="AR1177" t="str">
        <f t="shared" si="809"/>
        <v/>
      </c>
      <c r="AS1177" t="str">
        <f t="shared" si="810"/>
        <v/>
      </c>
      <c r="AT1177" t="str">
        <f t="shared" si="811"/>
        <v/>
      </c>
      <c r="AU1177" t="str">
        <f t="shared" si="812"/>
        <v/>
      </c>
      <c r="AV1177" t="str">
        <f t="shared" si="813"/>
        <v/>
      </c>
      <c r="AW1177" t="str">
        <f t="shared" si="814"/>
        <v/>
      </c>
      <c r="AX1177" t="str">
        <f t="shared" si="815"/>
        <v/>
      </c>
      <c r="AY1177" t="str">
        <f t="shared" si="816"/>
        <v/>
      </c>
      <c r="AZ1177" t="str">
        <f>IF(OR($A1177="",$A1177&lt;&gt;Ficha!$C$4),"",COUNTIF($A$2:$A1177,Ficha!$C$4))</f>
        <v/>
      </c>
    </row>
    <row r="1178" spans="1:52">
      <c r="A1178" s="7" t="str">
        <f>IF(INDEX(Banco!$A:$A,ROW())="","",INDEX(Banco!$A:$A,ROW()))</f>
        <v/>
      </c>
      <c r="B1178" s="7" t="str">
        <f>IF(INDEX(Banco!$B:$B,ROW())="","",INDEX(Banco!$B:$B,ROW()))</f>
        <v/>
      </c>
      <c r="C1178" s="7" t="str">
        <f>IF(INDEX(Banco!$C:$C,ROW())="","",INDEX(Banco!$C:$C,ROW()))</f>
        <v/>
      </c>
      <c r="D1178" s="8" t="str">
        <f>IF(INDEX(Banco!$D:$D,ROW())="","",INDEX(Banco!$D:$D,ROW()))</f>
        <v/>
      </c>
      <c r="E1178" s="8" t="str">
        <f>IF(INDEX(Banco!$E:$E,ROW())="","",INDEX(Banco!$E:$E,ROW()))</f>
        <v/>
      </c>
      <c r="F1178" s="9" t="str">
        <f>IF(INDEX(Banco!$F:$F,ROW())="","",INDEX(Banco!$F:$F,ROW()))</f>
        <v/>
      </c>
      <c r="G1178" s="9" t="str">
        <f>IF(INDEX(Banco!$G:$G,ROW())="","",INDEX(Banco!$G:$G,ROW()))</f>
        <v/>
      </c>
      <c r="H1178" s="7" t="str">
        <f>IF(INDEX(Banco!$H:$H,ROW())="","",INDEX(Banco!$H:$H,ROW()))</f>
        <v/>
      </c>
      <c r="I1178" t="str">
        <f t="shared" si="774"/>
        <v/>
      </c>
      <c r="J1178" s="10" t="str">
        <f t="shared" si="775"/>
        <v/>
      </c>
      <c r="K1178" s="11" t="str">
        <f t="shared" si="776"/>
        <v>—</v>
      </c>
      <c r="L1178" t="str">
        <f t="shared" si="777"/>
        <v/>
      </c>
      <c r="M1178" s="11" t="str">
        <f t="shared" si="778"/>
        <v>—</v>
      </c>
      <c r="N1178" t="str">
        <f t="shared" si="779"/>
        <v/>
      </c>
      <c r="O1178" s="11" t="str">
        <f t="shared" si="780"/>
        <v>—</v>
      </c>
      <c r="P1178" t="str">
        <f t="shared" si="781"/>
        <v/>
      </c>
      <c r="Q1178" s="11" t="str">
        <f t="shared" si="782"/>
        <v>—</v>
      </c>
      <c r="R1178" t="str">
        <f t="shared" si="783"/>
        <v/>
      </c>
      <c r="S1178" t="str">
        <f t="shared" si="784"/>
        <v/>
      </c>
      <c r="T1178" t="str">
        <f t="shared" si="785"/>
        <v/>
      </c>
      <c r="U1178" t="str">
        <f t="shared" si="786"/>
        <v/>
      </c>
      <c r="V1178" t="str">
        <f t="shared" si="787"/>
        <v/>
      </c>
      <c r="W1178" t="str">
        <f t="shared" si="788"/>
        <v/>
      </c>
      <c r="X1178" t="str">
        <f t="shared" si="789"/>
        <v/>
      </c>
      <c r="Y1178" t="str">
        <f t="shared" si="790"/>
        <v/>
      </c>
      <c r="Z1178" t="str">
        <f t="shared" si="791"/>
        <v/>
      </c>
      <c r="AA1178" t="str">
        <f t="shared" si="792"/>
        <v/>
      </c>
      <c r="AB1178" t="str">
        <f t="shared" si="793"/>
        <v/>
      </c>
      <c r="AC1178" t="str">
        <f t="shared" si="794"/>
        <v/>
      </c>
      <c r="AD1178" t="str">
        <f t="shared" si="795"/>
        <v/>
      </c>
      <c r="AE1178" t="str">
        <f t="shared" si="796"/>
        <v/>
      </c>
      <c r="AF1178" t="str">
        <f t="shared" si="797"/>
        <v/>
      </c>
      <c r="AG1178" t="str">
        <f t="shared" si="798"/>
        <v/>
      </c>
      <c r="AH1178" t="str">
        <f t="shared" si="799"/>
        <v/>
      </c>
      <c r="AI1178" t="str">
        <f t="shared" si="800"/>
        <v/>
      </c>
      <c r="AJ1178" t="str">
        <f t="shared" si="801"/>
        <v/>
      </c>
      <c r="AK1178" t="str">
        <f t="shared" si="802"/>
        <v/>
      </c>
      <c r="AL1178" t="str">
        <f t="shared" si="803"/>
        <v/>
      </c>
      <c r="AM1178" t="str">
        <f t="shared" si="804"/>
        <v/>
      </c>
      <c r="AN1178" t="str">
        <f t="shared" si="805"/>
        <v/>
      </c>
      <c r="AO1178" t="str">
        <f t="shared" si="806"/>
        <v/>
      </c>
      <c r="AP1178" t="str">
        <f t="shared" si="807"/>
        <v/>
      </c>
      <c r="AQ1178" t="str">
        <f t="shared" si="808"/>
        <v/>
      </c>
      <c r="AR1178" t="str">
        <f t="shared" si="809"/>
        <v/>
      </c>
      <c r="AS1178" t="str">
        <f t="shared" si="810"/>
        <v/>
      </c>
      <c r="AT1178" t="str">
        <f t="shared" si="811"/>
        <v/>
      </c>
      <c r="AU1178" t="str">
        <f t="shared" si="812"/>
        <v/>
      </c>
      <c r="AV1178" t="str">
        <f t="shared" si="813"/>
        <v/>
      </c>
      <c r="AW1178" t="str">
        <f t="shared" si="814"/>
        <v/>
      </c>
      <c r="AX1178" t="str">
        <f t="shared" si="815"/>
        <v/>
      </c>
      <c r="AY1178" t="str">
        <f t="shared" si="816"/>
        <v/>
      </c>
      <c r="AZ1178" t="str">
        <f>IF(OR($A1178="",$A1178&lt;&gt;Ficha!$C$4),"",COUNTIF($A$2:$A1178,Ficha!$C$4))</f>
        <v/>
      </c>
    </row>
    <row r="1179" spans="1:52">
      <c r="A1179" s="7" t="str">
        <f>IF(INDEX(Banco!$A:$A,ROW())="","",INDEX(Banco!$A:$A,ROW()))</f>
        <v/>
      </c>
      <c r="B1179" s="7" t="str">
        <f>IF(INDEX(Banco!$B:$B,ROW())="","",INDEX(Banco!$B:$B,ROW()))</f>
        <v/>
      </c>
      <c r="C1179" s="7" t="str">
        <f>IF(INDEX(Banco!$C:$C,ROW())="","",INDEX(Banco!$C:$C,ROW()))</f>
        <v/>
      </c>
      <c r="D1179" s="8" t="str">
        <f>IF(INDEX(Banco!$D:$D,ROW())="","",INDEX(Banco!$D:$D,ROW()))</f>
        <v/>
      </c>
      <c r="E1179" s="8" t="str">
        <f>IF(INDEX(Banco!$E:$E,ROW())="","",INDEX(Banco!$E:$E,ROW()))</f>
        <v/>
      </c>
      <c r="F1179" s="9" t="str">
        <f>IF(INDEX(Banco!$F:$F,ROW())="","",INDEX(Banco!$F:$F,ROW()))</f>
        <v/>
      </c>
      <c r="G1179" s="9" t="str">
        <f>IF(INDEX(Banco!$G:$G,ROW())="","",INDEX(Banco!$G:$G,ROW()))</f>
        <v/>
      </c>
      <c r="H1179" s="7" t="str">
        <f>IF(INDEX(Banco!$H:$H,ROW())="","",INDEX(Banco!$H:$H,ROW()))</f>
        <v/>
      </c>
      <c r="I1179" t="str">
        <f t="shared" si="774"/>
        <v/>
      </c>
      <c r="J1179" s="10" t="str">
        <f t="shared" si="775"/>
        <v/>
      </c>
      <c r="K1179" s="11" t="str">
        <f t="shared" si="776"/>
        <v>—</v>
      </c>
      <c r="L1179" t="str">
        <f t="shared" si="777"/>
        <v/>
      </c>
      <c r="M1179" s="11" t="str">
        <f t="shared" si="778"/>
        <v>—</v>
      </c>
      <c r="N1179" t="str">
        <f t="shared" si="779"/>
        <v/>
      </c>
      <c r="O1179" s="11" t="str">
        <f t="shared" si="780"/>
        <v>—</v>
      </c>
      <c r="P1179" t="str">
        <f t="shared" si="781"/>
        <v/>
      </c>
      <c r="Q1179" s="11" t="str">
        <f t="shared" si="782"/>
        <v>—</v>
      </c>
      <c r="R1179" t="str">
        <f t="shared" si="783"/>
        <v/>
      </c>
      <c r="S1179" t="str">
        <f t="shared" si="784"/>
        <v/>
      </c>
      <c r="T1179" t="str">
        <f t="shared" si="785"/>
        <v/>
      </c>
      <c r="U1179" t="str">
        <f t="shared" si="786"/>
        <v/>
      </c>
      <c r="V1179" t="str">
        <f t="shared" si="787"/>
        <v/>
      </c>
      <c r="W1179" t="str">
        <f t="shared" si="788"/>
        <v/>
      </c>
      <c r="X1179" t="str">
        <f t="shared" si="789"/>
        <v/>
      </c>
      <c r="Y1179" t="str">
        <f t="shared" si="790"/>
        <v/>
      </c>
      <c r="Z1179" t="str">
        <f t="shared" si="791"/>
        <v/>
      </c>
      <c r="AA1179" t="str">
        <f t="shared" si="792"/>
        <v/>
      </c>
      <c r="AB1179" t="str">
        <f t="shared" si="793"/>
        <v/>
      </c>
      <c r="AC1179" t="str">
        <f t="shared" si="794"/>
        <v/>
      </c>
      <c r="AD1179" t="str">
        <f t="shared" si="795"/>
        <v/>
      </c>
      <c r="AE1179" t="str">
        <f t="shared" si="796"/>
        <v/>
      </c>
      <c r="AF1179" t="str">
        <f t="shared" si="797"/>
        <v/>
      </c>
      <c r="AG1179" t="str">
        <f t="shared" si="798"/>
        <v/>
      </c>
      <c r="AH1179" t="str">
        <f t="shared" si="799"/>
        <v/>
      </c>
      <c r="AI1179" t="str">
        <f t="shared" si="800"/>
        <v/>
      </c>
      <c r="AJ1179" t="str">
        <f t="shared" si="801"/>
        <v/>
      </c>
      <c r="AK1179" t="str">
        <f t="shared" si="802"/>
        <v/>
      </c>
      <c r="AL1179" t="str">
        <f t="shared" si="803"/>
        <v/>
      </c>
      <c r="AM1179" t="str">
        <f t="shared" si="804"/>
        <v/>
      </c>
      <c r="AN1179" t="str">
        <f t="shared" si="805"/>
        <v/>
      </c>
      <c r="AO1179" t="str">
        <f t="shared" si="806"/>
        <v/>
      </c>
      <c r="AP1179" t="str">
        <f t="shared" si="807"/>
        <v/>
      </c>
      <c r="AQ1179" t="str">
        <f t="shared" si="808"/>
        <v/>
      </c>
      <c r="AR1179" t="str">
        <f t="shared" si="809"/>
        <v/>
      </c>
      <c r="AS1179" t="str">
        <f t="shared" si="810"/>
        <v/>
      </c>
      <c r="AT1179" t="str">
        <f t="shared" si="811"/>
        <v/>
      </c>
      <c r="AU1179" t="str">
        <f t="shared" si="812"/>
        <v/>
      </c>
      <c r="AV1179" t="str">
        <f t="shared" si="813"/>
        <v/>
      </c>
      <c r="AW1179" t="str">
        <f t="shared" si="814"/>
        <v/>
      </c>
      <c r="AX1179" t="str">
        <f t="shared" si="815"/>
        <v/>
      </c>
      <c r="AY1179" t="str">
        <f t="shared" si="816"/>
        <v/>
      </c>
      <c r="AZ1179" t="str">
        <f>IF(OR($A1179="",$A1179&lt;&gt;Ficha!$C$4),"",COUNTIF($A$2:$A1179,Ficha!$C$4))</f>
        <v/>
      </c>
    </row>
    <row r="1180" spans="1:52">
      <c r="A1180" s="7" t="str">
        <f>IF(INDEX(Banco!$A:$A,ROW())="","",INDEX(Banco!$A:$A,ROW()))</f>
        <v/>
      </c>
      <c r="B1180" s="7" t="str">
        <f>IF(INDEX(Banco!$B:$B,ROW())="","",INDEX(Banco!$B:$B,ROW()))</f>
        <v/>
      </c>
      <c r="C1180" s="7" t="str">
        <f>IF(INDEX(Banco!$C:$C,ROW())="","",INDEX(Banco!$C:$C,ROW()))</f>
        <v/>
      </c>
      <c r="D1180" s="8" t="str">
        <f>IF(INDEX(Banco!$D:$D,ROW())="","",INDEX(Banco!$D:$D,ROW()))</f>
        <v/>
      </c>
      <c r="E1180" s="8" t="str">
        <f>IF(INDEX(Banco!$E:$E,ROW())="","",INDEX(Banco!$E:$E,ROW()))</f>
        <v/>
      </c>
      <c r="F1180" s="9" t="str">
        <f>IF(INDEX(Banco!$F:$F,ROW())="","",INDEX(Banco!$F:$F,ROW()))</f>
        <v/>
      </c>
      <c r="G1180" s="9" t="str">
        <f>IF(INDEX(Banco!$G:$G,ROW())="","",INDEX(Banco!$G:$G,ROW()))</f>
        <v/>
      </c>
      <c r="H1180" s="7" t="str">
        <f>IF(INDEX(Banco!$H:$H,ROW())="","",INDEX(Banco!$H:$H,ROW()))</f>
        <v/>
      </c>
      <c r="I1180" t="str">
        <f t="shared" si="774"/>
        <v/>
      </c>
      <c r="J1180" s="10" t="str">
        <f t="shared" si="775"/>
        <v/>
      </c>
      <c r="K1180" s="11" t="str">
        <f t="shared" si="776"/>
        <v>—</v>
      </c>
      <c r="L1180" t="str">
        <f t="shared" si="777"/>
        <v/>
      </c>
      <c r="M1180" s="11" t="str">
        <f t="shared" si="778"/>
        <v>—</v>
      </c>
      <c r="N1180" t="str">
        <f t="shared" si="779"/>
        <v/>
      </c>
      <c r="O1180" s="11" t="str">
        <f t="shared" si="780"/>
        <v>—</v>
      </c>
      <c r="P1180" t="str">
        <f t="shared" si="781"/>
        <v/>
      </c>
      <c r="Q1180" s="11" t="str">
        <f t="shared" si="782"/>
        <v>—</v>
      </c>
      <c r="R1180" t="str">
        <f t="shared" si="783"/>
        <v/>
      </c>
      <c r="S1180" t="str">
        <f t="shared" si="784"/>
        <v/>
      </c>
      <c r="T1180" t="str">
        <f t="shared" si="785"/>
        <v/>
      </c>
      <c r="U1180" t="str">
        <f t="shared" si="786"/>
        <v/>
      </c>
      <c r="V1180" t="str">
        <f t="shared" si="787"/>
        <v/>
      </c>
      <c r="W1180" t="str">
        <f t="shared" si="788"/>
        <v/>
      </c>
      <c r="X1180" t="str">
        <f t="shared" si="789"/>
        <v/>
      </c>
      <c r="Y1180" t="str">
        <f t="shared" si="790"/>
        <v/>
      </c>
      <c r="Z1180" t="str">
        <f t="shared" si="791"/>
        <v/>
      </c>
      <c r="AA1180" t="str">
        <f t="shared" si="792"/>
        <v/>
      </c>
      <c r="AB1180" t="str">
        <f t="shared" si="793"/>
        <v/>
      </c>
      <c r="AC1180" t="str">
        <f t="shared" si="794"/>
        <v/>
      </c>
      <c r="AD1180" t="str">
        <f t="shared" si="795"/>
        <v/>
      </c>
      <c r="AE1180" t="str">
        <f t="shared" si="796"/>
        <v/>
      </c>
      <c r="AF1180" t="str">
        <f t="shared" si="797"/>
        <v/>
      </c>
      <c r="AG1180" t="str">
        <f t="shared" si="798"/>
        <v/>
      </c>
      <c r="AH1180" t="str">
        <f t="shared" si="799"/>
        <v/>
      </c>
      <c r="AI1180" t="str">
        <f t="shared" si="800"/>
        <v/>
      </c>
      <c r="AJ1180" t="str">
        <f t="shared" si="801"/>
        <v/>
      </c>
      <c r="AK1180" t="str">
        <f t="shared" si="802"/>
        <v/>
      </c>
      <c r="AL1180" t="str">
        <f t="shared" si="803"/>
        <v/>
      </c>
      <c r="AM1180" t="str">
        <f t="shared" si="804"/>
        <v/>
      </c>
      <c r="AN1180" t="str">
        <f t="shared" si="805"/>
        <v/>
      </c>
      <c r="AO1180" t="str">
        <f t="shared" si="806"/>
        <v/>
      </c>
      <c r="AP1180" t="str">
        <f t="shared" si="807"/>
        <v/>
      </c>
      <c r="AQ1180" t="str">
        <f t="shared" si="808"/>
        <v/>
      </c>
      <c r="AR1180" t="str">
        <f t="shared" si="809"/>
        <v/>
      </c>
      <c r="AS1180" t="str">
        <f t="shared" si="810"/>
        <v/>
      </c>
      <c r="AT1180" t="str">
        <f t="shared" si="811"/>
        <v/>
      </c>
      <c r="AU1180" t="str">
        <f t="shared" si="812"/>
        <v/>
      </c>
      <c r="AV1180" t="str">
        <f t="shared" si="813"/>
        <v/>
      </c>
      <c r="AW1180" t="str">
        <f t="shared" si="814"/>
        <v/>
      </c>
      <c r="AX1180" t="str">
        <f t="shared" si="815"/>
        <v/>
      </c>
      <c r="AY1180" t="str">
        <f t="shared" si="816"/>
        <v/>
      </c>
      <c r="AZ1180" t="str">
        <f>IF(OR($A1180="",$A1180&lt;&gt;Ficha!$C$4),"",COUNTIF($A$2:$A1180,Ficha!$C$4))</f>
        <v/>
      </c>
    </row>
    <row r="1181" spans="1:52">
      <c r="A1181" s="7" t="str">
        <f>IF(INDEX(Banco!$A:$A,ROW())="","",INDEX(Banco!$A:$A,ROW()))</f>
        <v/>
      </c>
      <c r="B1181" s="7" t="str">
        <f>IF(INDEX(Banco!$B:$B,ROW())="","",INDEX(Banco!$B:$B,ROW()))</f>
        <v/>
      </c>
      <c r="C1181" s="7" t="str">
        <f>IF(INDEX(Banco!$C:$C,ROW())="","",INDEX(Banco!$C:$C,ROW()))</f>
        <v/>
      </c>
      <c r="D1181" s="8" t="str">
        <f>IF(INDEX(Banco!$D:$D,ROW())="","",INDEX(Banco!$D:$D,ROW()))</f>
        <v/>
      </c>
      <c r="E1181" s="8" t="str">
        <f>IF(INDEX(Banco!$E:$E,ROW())="","",INDEX(Banco!$E:$E,ROW()))</f>
        <v/>
      </c>
      <c r="F1181" s="9" t="str">
        <f>IF(INDEX(Banco!$F:$F,ROW())="","",INDEX(Banco!$F:$F,ROW()))</f>
        <v/>
      </c>
      <c r="G1181" s="9" t="str">
        <f>IF(INDEX(Banco!$G:$G,ROW())="","",INDEX(Banco!$G:$G,ROW()))</f>
        <v/>
      </c>
      <c r="H1181" s="7" t="str">
        <f>IF(INDEX(Banco!$H:$H,ROW())="","",INDEX(Banco!$H:$H,ROW()))</f>
        <v/>
      </c>
      <c r="I1181" t="str">
        <f t="shared" si="774"/>
        <v/>
      </c>
      <c r="J1181" s="10" t="str">
        <f t="shared" si="775"/>
        <v/>
      </c>
      <c r="K1181" s="11" t="str">
        <f t="shared" si="776"/>
        <v>—</v>
      </c>
      <c r="L1181" t="str">
        <f t="shared" si="777"/>
        <v/>
      </c>
      <c r="M1181" s="11" t="str">
        <f t="shared" si="778"/>
        <v>—</v>
      </c>
      <c r="N1181" t="str">
        <f t="shared" si="779"/>
        <v/>
      </c>
      <c r="O1181" s="11" t="str">
        <f t="shared" si="780"/>
        <v>—</v>
      </c>
      <c r="P1181" t="str">
        <f t="shared" si="781"/>
        <v/>
      </c>
      <c r="Q1181" s="11" t="str">
        <f t="shared" si="782"/>
        <v>—</v>
      </c>
      <c r="R1181" t="str">
        <f t="shared" si="783"/>
        <v/>
      </c>
      <c r="S1181" t="str">
        <f t="shared" si="784"/>
        <v/>
      </c>
      <c r="T1181" t="str">
        <f t="shared" si="785"/>
        <v/>
      </c>
      <c r="U1181" t="str">
        <f t="shared" si="786"/>
        <v/>
      </c>
      <c r="V1181" t="str">
        <f t="shared" si="787"/>
        <v/>
      </c>
      <c r="W1181" t="str">
        <f t="shared" si="788"/>
        <v/>
      </c>
      <c r="X1181" t="str">
        <f t="shared" si="789"/>
        <v/>
      </c>
      <c r="Y1181" t="str">
        <f t="shared" si="790"/>
        <v/>
      </c>
      <c r="Z1181" t="str">
        <f t="shared" si="791"/>
        <v/>
      </c>
      <c r="AA1181" t="str">
        <f t="shared" si="792"/>
        <v/>
      </c>
      <c r="AB1181" t="str">
        <f t="shared" si="793"/>
        <v/>
      </c>
      <c r="AC1181" t="str">
        <f t="shared" si="794"/>
        <v/>
      </c>
      <c r="AD1181" t="str">
        <f t="shared" si="795"/>
        <v/>
      </c>
      <c r="AE1181" t="str">
        <f t="shared" si="796"/>
        <v/>
      </c>
      <c r="AF1181" t="str">
        <f t="shared" si="797"/>
        <v/>
      </c>
      <c r="AG1181" t="str">
        <f t="shared" si="798"/>
        <v/>
      </c>
      <c r="AH1181" t="str">
        <f t="shared" si="799"/>
        <v/>
      </c>
      <c r="AI1181" t="str">
        <f t="shared" si="800"/>
        <v/>
      </c>
      <c r="AJ1181" t="str">
        <f t="shared" si="801"/>
        <v/>
      </c>
      <c r="AK1181" t="str">
        <f t="shared" si="802"/>
        <v/>
      </c>
      <c r="AL1181" t="str">
        <f t="shared" si="803"/>
        <v/>
      </c>
      <c r="AM1181" t="str">
        <f t="shared" si="804"/>
        <v/>
      </c>
      <c r="AN1181" t="str">
        <f t="shared" si="805"/>
        <v/>
      </c>
      <c r="AO1181" t="str">
        <f t="shared" si="806"/>
        <v/>
      </c>
      <c r="AP1181" t="str">
        <f t="shared" si="807"/>
        <v/>
      </c>
      <c r="AQ1181" t="str">
        <f t="shared" si="808"/>
        <v/>
      </c>
      <c r="AR1181" t="str">
        <f t="shared" si="809"/>
        <v/>
      </c>
      <c r="AS1181" t="str">
        <f t="shared" si="810"/>
        <v/>
      </c>
      <c r="AT1181" t="str">
        <f t="shared" si="811"/>
        <v/>
      </c>
      <c r="AU1181" t="str">
        <f t="shared" si="812"/>
        <v/>
      </c>
      <c r="AV1181" t="str">
        <f t="shared" si="813"/>
        <v/>
      </c>
      <c r="AW1181" t="str">
        <f t="shared" si="814"/>
        <v/>
      </c>
      <c r="AX1181" t="str">
        <f t="shared" si="815"/>
        <v/>
      </c>
      <c r="AY1181" t="str">
        <f t="shared" si="816"/>
        <v/>
      </c>
      <c r="AZ1181" t="str">
        <f>IF(OR($A1181="",$A1181&lt;&gt;Ficha!$C$4),"",COUNTIF($A$2:$A1181,Ficha!$C$4))</f>
        <v/>
      </c>
    </row>
    <row r="1182" spans="1:52">
      <c r="A1182" s="7" t="str">
        <f>IF(INDEX(Banco!$A:$A,ROW())="","",INDEX(Banco!$A:$A,ROW()))</f>
        <v/>
      </c>
      <c r="B1182" s="7" t="str">
        <f>IF(INDEX(Banco!$B:$B,ROW())="","",INDEX(Banco!$B:$B,ROW()))</f>
        <v/>
      </c>
      <c r="C1182" s="7" t="str">
        <f>IF(INDEX(Banco!$C:$C,ROW())="","",INDEX(Banco!$C:$C,ROW()))</f>
        <v/>
      </c>
      <c r="D1182" s="8" t="str">
        <f>IF(INDEX(Banco!$D:$D,ROW())="","",INDEX(Banco!$D:$D,ROW()))</f>
        <v/>
      </c>
      <c r="E1182" s="8" t="str">
        <f>IF(INDEX(Banco!$E:$E,ROW())="","",INDEX(Banco!$E:$E,ROW()))</f>
        <v/>
      </c>
      <c r="F1182" s="9" t="str">
        <f>IF(INDEX(Banco!$F:$F,ROW())="","",INDEX(Banco!$F:$F,ROW()))</f>
        <v/>
      </c>
      <c r="G1182" s="9" t="str">
        <f>IF(INDEX(Banco!$G:$G,ROW())="","",INDEX(Banco!$G:$G,ROW()))</f>
        <v/>
      </c>
      <c r="H1182" s="7" t="str">
        <f>IF(INDEX(Banco!$H:$H,ROW())="","",INDEX(Banco!$H:$H,ROW()))</f>
        <v/>
      </c>
      <c r="I1182" t="str">
        <f t="shared" si="774"/>
        <v/>
      </c>
      <c r="J1182" s="10" t="str">
        <f t="shared" si="775"/>
        <v/>
      </c>
      <c r="K1182" s="11" t="str">
        <f t="shared" si="776"/>
        <v>—</v>
      </c>
      <c r="L1182" t="str">
        <f t="shared" si="777"/>
        <v/>
      </c>
      <c r="M1182" s="11" t="str">
        <f t="shared" si="778"/>
        <v>—</v>
      </c>
      <c r="N1182" t="str">
        <f t="shared" si="779"/>
        <v/>
      </c>
      <c r="O1182" s="11" t="str">
        <f t="shared" si="780"/>
        <v>—</v>
      </c>
      <c r="P1182" t="str">
        <f t="shared" si="781"/>
        <v/>
      </c>
      <c r="Q1182" s="11" t="str">
        <f t="shared" si="782"/>
        <v>—</v>
      </c>
      <c r="R1182" t="str">
        <f t="shared" si="783"/>
        <v/>
      </c>
      <c r="S1182" t="str">
        <f t="shared" si="784"/>
        <v/>
      </c>
      <c r="T1182" t="str">
        <f t="shared" si="785"/>
        <v/>
      </c>
      <c r="U1182" t="str">
        <f t="shared" si="786"/>
        <v/>
      </c>
      <c r="V1182" t="str">
        <f t="shared" si="787"/>
        <v/>
      </c>
      <c r="W1182" t="str">
        <f t="shared" si="788"/>
        <v/>
      </c>
      <c r="X1182" t="str">
        <f t="shared" si="789"/>
        <v/>
      </c>
      <c r="Y1182" t="str">
        <f t="shared" si="790"/>
        <v/>
      </c>
      <c r="Z1182" t="str">
        <f t="shared" si="791"/>
        <v/>
      </c>
      <c r="AA1182" t="str">
        <f t="shared" si="792"/>
        <v/>
      </c>
      <c r="AB1182" t="str">
        <f t="shared" si="793"/>
        <v/>
      </c>
      <c r="AC1182" t="str">
        <f t="shared" si="794"/>
        <v/>
      </c>
      <c r="AD1182" t="str">
        <f t="shared" si="795"/>
        <v/>
      </c>
      <c r="AE1182" t="str">
        <f t="shared" si="796"/>
        <v/>
      </c>
      <c r="AF1182" t="str">
        <f t="shared" si="797"/>
        <v/>
      </c>
      <c r="AG1182" t="str">
        <f t="shared" si="798"/>
        <v/>
      </c>
      <c r="AH1182" t="str">
        <f t="shared" si="799"/>
        <v/>
      </c>
      <c r="AI1182" t="str">
        <f t="shared" si="800"/>
        <v/>
      </c>
      <c r="AJ1182" t="str">
        <f t="shared" si="801"/>
        <v/>
      </c>
      <c r="AK1182" t="str">
        <f t="shared" si="802"/>
        <v/>
      </c>
      <c r="AL1182" t="str">
        <f t="shared" si="803"/>
        <v/>
      </c>
      <c r="AM1182" t="str">
        <f t="shared" si="804"/>
        <v/>
      </c>
      <c r="AN1182" t="str">
        <f t="shared" si="805"/>
        <v/>
      </c>
      <c r="AO1182" t="str">
        <f t="shared" si="806"/>
        <v/>
      </c>
      <c r="AP1182" t="str">
        <f t="shared" si="807"/>
        <v/>
      </c>
      <c r="AQ1182" t="str">
        <f t="shared" si="808"/>
        <v/>
      </c>
      <c r="AR1182" t="str">
        <f t="shared" si="809"/>
        <v/>
      </c>
      <c r="AS1182" t="str">
        <f t="shared" si="810"/>
        <v/>
      </c>
      <c r="AT1182" t="str">
        <f t="shared" si="811"/>
        <v/>
      </c>
      <c r="AU1182" t="str">
        <f t="shared" si="812"/>
        <v/>
      </c>
      <c r="AV1182" t="str">
        <f t="shared" si="813"/>
        <v/>
      </c>
      <c r="AW1182" t="str">
        <f t="shared" si="814"/>
        <v/>
      </c>
      <c r="AX1182" t="str">
        <f t="shared" si="815"/>
        <v/>
      </c>
      <c r="AY1182" t="str">
        <f t="shared" si="816"/>
        <v/>
      </c>
      <c r="AZ1182" t="str">
        <f>IF(OR($A1182="",$A1182&lt;&gt;Ficha!$C$4),"",COUNTIF($A$2:$A1182,Ficha!$C$4))</f>
        <v/>
      </c>
    </row>
    <row r="1183" spans="1:52">
      <c r="A1183" s="7" t="str">
        <f>IF(INDEX(Banco!$A:$A,ROW())="","",INDEX(Banco!$A:$A,ROW()))</f>
        <v/>
      </c>
      <c r="B1183" s="7" t="str">
        <f>IF(INDEX(Banco!$B:$B,ROW())="","",INDEX(Banco!$B:$B,ROW()))</f>
        <v/>
      </c>
      <c r="C1183" s="7" t="str">
        <f>IF(INDEX(Banco!$C:$C,ROW())="","",INDEX(Banco!$C:$C,ROW()))</f>
        <v/>
      </c>
      <c r="D1183" s="8" t="str">
        <f>IF(INDEX(Banco!$D:$D,ROW())="","",INDEX(Banco!$D:$D,ROW()))</f>
        <v/>
      </c>
      <c r="E1183" s="8" t="str">
        <f>IF(INDEX(Banco!$E:$E,ROW())="","",INDEX(Banco!$E:$E,ROW()))</f>
        <v/>
      </c>
      <c r="F1183" s="9" t="str">
        <f>IF(INDEX(Banco!$F:$F,ROW())="","",INDEX(Banco!$F:$F,ROW()))</f>
        <v/>
      </c>
      <c r="G1183" s="9" t="str">
        <f>IF(INDEX(Banco!$G:$G,ROW())="","",INDEX(Banco!$G:$G,ROW()))</f>
        <v/>
      </c>
      <c r="H1183" s="7" t="str">
        <f>IF(INDEX(Banco!$H:$H,ROW())="","",INDEX(Banco!$H:$H,ROW()))</f>
        <v/>
      </c>
      <c r="I1183" t="str">
        <f t="shared" si="774"/>
        <v/>
      </c>
      <c r="J1183" s="10" t="str">
        <f t="shared" si="775"/>
        <v/>
      </c>
      <c r="K1183" s="11" t="str">
        <f t="shared" si="776"/>
        <v>—</v>
      </c>
      <c r="L1183" t="str">
        <f t="shared" si="777"/>
        <v/>
      </c>
      <c r="M1183" s="11" t="str">
        <f t="shared" si="778"/>
        <v>—</v>
      </c>
      <c r="N1183" t="str">
        <f t="shared" si="779"/>
        <v/>
      </c>
      <c r="O1183" s="11" t="str">
        <f t="shared" si="780"/>
        <v>—</v>
      </c>
      <c r="P1183" t="str">
        <f t="shared" si="781"/>
        <v/>
      </c>
      <c r="Q1183" s="11" t="str">
        <f t="shared" si="782"/>
        <v>—</v>
      </c>
      <c r="R1183" t="str">
        <f t="shared" si="783"/>
        <v/>
      </c>
      <c r="S1183" t="str">
        <f t="shared" si="784"/>
        <v/>
      </c>
      <c r="T1183" t="str">
        <f t="shared" si="785"/>
        <v/>
      </c>
      <c r="U1183" t="str">
        <f t="shared" si="786"/>
        <v/>
      </c>
      <c r="V1183" t="str">
        <f t="shared" si="787"/>
        <v/>
      </c>
      <c r="W1183" t="str">
        <f t="shared" si="788"/>
        <v/>
      </c>
      <c r="X1183" t="str">
        <f t="shared" si="789"/>
        <v/>
      </c>
      <c r="Y1183" t="str">
        <f t="shared" si="790"/>
        <v/>
      </c>
      <c r="Z1183" t="str">
        <f t="shared" si="791"/>
        <v/>
      </c>
      <c r="AA1183" t="str">
        <f t="shared" si="792"/>
        <v/>
      </c>
      <c r="AB1183" t="str">
        <f t="shared" si="793"/>
        <v/>
      </c>
      <c r="AC1183" t="str">
        <f t="shared" si="794"/>
        <v/>
      </c>
      <c r="AD1183" t="str">
        <f t="shared" si="795"/>
        <v/>
      </c>
      <c r="AE1183" t="str">
        <f t="shared" si="796"/>
        <v/>
      </c>
      <c r="AF1183" t="str">
        <f t="shared" si="797"/>
        <v/>
      </c>
      <c r="AG1183" t="str">
        <f t="shared" si="798"/>
        <v/>
      </c>
      <c r="AH1183" t="str">
        <f t="shared" si="799"/>
        <v/>
      </c>
      <c r="AI1183" t="str">
        <f t="shared" si="800"/>
        <v/>
      </c>
      <c r="AJ1183" t="str">
        <f t="shared" si="801"/>
        <v/>
      </c>
      <c r="AK1183" t="str">
        <f t="shared" si="802"/>
        <v/>
      </c>
      <c r="AL1183" t="str">
        <f t="shared" si="803"/>
        <v/>
      </c>
      <c r="AM1183" t="str">
        <f t="shared" si="804"/>
        <v/>
      </c>
      <c r="AN1183" t="str">
        <f t="shared" si="805"/>
        <v/>
      </c>
      <c r="AO1183" t="str">
        <f t="shared" si="806"/>
        <v/>
      </c>
      <c r="AP1183" t="str">
        <f t="shared" si="807"/>
        <v/>
      </c>
      <c r="AQ1183" t="str">
        <f t="shared" si="808"/>
        <v/>
      </c>
      <c r="AR1183" t="str">
        <f t="shared" si="809"/>
        <v/>
      </c>
      <c r="AS1183" t="str">
        <f t="shared" si="810"/>
        <v/>
      </c>
      <c r="AT1183" t="str">
        <f t="shared" si="811"/>
        <v/>
      </c>
      <c r="AU1183" t="str">
        <f t="shared" si="812"/>
        <v/>
      </c>
      <c r="AV1183" t="str">
        <f t="shared" si="813"/>
        <v/>
      </c>
      <c r="AW1183" t="str">
        <f t="shared" si="814"/>
        <v/>
      </c>
      <c r="AX1183" t="str">
        <f t="shared" si="815"/>
        <v/>
      </c>
      <c r="AY1183" t="str">
        <f t="shared" si="816"/>
        <v/>
      </c>
      <c r="AZ1183" t="str">
        <f>IF(OR($A1183="",$A1183&lt;&gt;Ficha!$C$4),"",COUNTIF($A$2:$A1183,Ficha!$C$4))</f>
        <v/>
      </c>
    </row>
    <row r="1184" spans="1:52">
      <c r="A1184" s="7" t="str">
        <f>IF(INDEX(Banco!$A:$A,ROW())="","",INDEX(Banco!$A:$A,ROW()))</f>
        <v/>
      </c>
      <c r="B1184" s="7" t="str">
        <f>IF(INDEX(Banco!$B:$B,ROW())="","",INDEX(Banco!$B:$B,ROW()))</f>
        <v/>
      </c>
      <c r="C1184" s="7" t="str">
        <f>IF(INDEX(Banco!$C:$C,ROW())="","",INDEX(Banco!$C:$C,ROW()))</f>
        <v/>
      </c>
      <c r="D1184" s="8" t="str">
        <f>IF(INDEX(Banco!$D:$D,ROW())="","",INDEX(Banco!$D:$D,ROW()))</f>
        <v/>
      </c>
      <c r="E1184" s="8" t="str">
        <f>IF(INDEX(Banco!$E:$E,ROW())="","",INDEX(Banco!$E:$E,ROW()))</f>
        <v/>
      </c>
      <c r="F1184" s="9" t="str">
        <f>IF(INDEX(Banco!$F:$F,ROW())="","",INDEX(Banco!$F:$F,ROW()))</f>
        <v/>
      </c>
      <c r="G1184" s="9" t="str">
        <f>IF(INDEX(Banco!$G:$G,ROW())="","",INDEX(Banco!$G:$G,ROW()))</f>
        <v/>
      </c>
      <c r="H1184" s="7" t="str">
        <f>IF(INDEX(Banco!$H:$H,ROW())="","",INDEX(Banco!$H:$H,ROW()))</f>
        <v/>
      </c>
      <c r="I1184" t="str">
        <f t="shared" si="774"/>
        <v/>
      </c>
      <c r="J1184" s="10" t="str">
        <f t="shared" si="775"/>
        <v/>
      </c>
      <c r="K1184" s="11" t="str">
        <f t="shared" si="776"/>
        <v>—</v>
      </c>
      <c r="L1184" t="str">
        <f t="shared" si="777"/>
        <v/>
      </c>
      <c r="M1184" s="11" t="str">
        <f t="shared" si="778"/>
        <v>—</v>
      </c>
      <c r="N1184" t="str">
        <f t="shared" si="779"/>
        <v/>
      </c>
      <c r="O1184" s="11" t="str">
        <f t="shared" si="780"/>
        <v>—</v>
      </c>
      <c r="P1184" t="str">
        <f t="shared" si="781"/>
        <v/>
      </c>
      <c r="Q1184" s="11" t="str">
        <f t="shared" si="782"/>
        <v>—</v>
      </c>
      <c r="R1184" t="str">
        <f t="shared" si="783"/>
        <v/>
      </c>
      <c r="S1184" t="str">
        <f t="shared" si="784"/>
        <v/>
      </c>
      <c r="T1184" t="str">
        <f t="shared" si="785"/>
        <v/>
      </c>
      <c r="U1184" t="str">
        <f t="shared" si="786"/>
        <v/>
      </c>
      <c r="V1184" t="str">
        <f t="shared" si="787"/>
        <v/>
      </c>
      <c r="W1184" t="str">
        <f t="shared" si="788"/>
        <v/>
      </c>
      <c r="X1184" t="str">
        <f t="shared" si="789"/>
        <v/>
      </c>
      <c r="Y1184" t="str">
        <f t="shared" si="790"/>
        <v/>
      </c>
      <c r="Z1184" t="str">
        <f t="shared" si="791"/>
        <v/>
      </c>
      <c r="AA1184" t="str">
        <f t="shared" si="792"/>
        <v/>
      </c>
      <c r="AB1184" t="str">
        <f t="shared" si="793"/>
        <v/>
      </c>
      <c r="AC1184" t="str">
        <f t="shared" si="794"/>
        <v/>
      </c>
      <c r="AD1184" t="str">
        <f t="shared" si="795"/>
        <v/>
      </c>
      <c r="AE1184" t="str">
        <f t="shared" si="796"/>
        <v/>
      </c>
      <c r="AF1184" t="str">
        <f t="shared" si="797"/>
        <v/>
      </c>
      <c r="AG1184" t="str">
        <f t="shared" si="798"/>
        <v/>
      </c>
      <c r="AH1184" t="str">
        <f t="shared" si="799"/>
        <v/>
      </c>
      <c r="AI1184" t="str">
        <f t="shared" si="800"/>
        <v/>
      </c>
      <c r="AJ1184" t="str">
        <f t="shared" si="801"/>
        <v/>
      </c>
      <c r="AK1184" t="str">
        <f t="shared" si="802"/>
        <v/>
      </c>
      <c r="AL1184" t="str">
        <f t="shared" si="803"/>
        <v/>
      </c>
      <c r="AM1184" t="str">
        <f t="shared" si="804"/>
        <v/>
      </c>
      <c r="AN1184" t="str">
        <f t="shared" si="805"/>
        <v/>
      </c>
      <c r="AO1184" t="str">
        <f t="shared" si="806"/>
        <v/>
      </c>
      <c r="AP1184" t="str">
        <f t="shared" si="807"/>
        <v/>
      </c>
      <c r="AQ1184" t="str">
        <f t="shared" si="808"/>
        <v/>
      </c>
      <c r="AR1184" t="str">
        <f t="shared" si="809"/>
        <v/>
      </c>
      <c r="AS1184" t="str">
        <f t="shared" si="810"/>
        <v/>
      </c>
      <c r="AT1184" t="str">
        <f t="shared" si="811"/>
        <v/>
      </c>
      <c r="AU1184" t="str">
        <f t="shared" si="812"/>
        <v/>
      </c>
      <c r="AV1184" t="str">
        <f t="shared" si="813"/>
        <v/>
      </c>
      <c r="AW1184" t="str">
        <f t="shared" si="814"/>
        <v/>
      </c>
      <c r="AX1184" t="str">
        <f t="shared" si="815"/>
        <v/>
      </c>
      <c r="AY1184" t="str">
        <f t="shared" si="816"/>
        <v/>
      </c>
      <c r="AZ1184" t="str">
        <f>IF(OR($A1184="",$A1184&lt;&gt;Ficha!$C$4),"",COUNTIF($A$2:$A1184,Ficha!$C$4))</f>
        <v/>
      </c>
    </row>
    <row r="1185" spans="1:52">
      <c r="A1185" s="7" t="str">
        <f>IF(INDEX(Banco!$A:$A,ROW())="","",INDEX(Banco!$A:$A,ROW()))</f>
        <v/>
      </c>
      <c r="B1185" s="7" t="str">
        <f>IF(INDEX(Banco!$B:$B,ROW())="","",INDEX(Banco!$B:$B,ROW()))</f>
        <v/>
      </c>
      <c r="C1185" s="7" t="str">
        <f>IF(INDEX(Banco!$C:$C,ROW())="","",INDEX(Banco!$C:$C,ROW()))</f>
        <v/>
      </c>
      <c r="D1185" s="8" t="str">
        <f>IF(INDEX(Banco!$D:$D,ROW())="","",INDEX(Banco!$D:$D,ROW()))</f>
        <v/>
      </c>
      <c r="E1185" s="8" t="str">
        <f>IF(INDEX(Banco!$E:$E,ROW())="","",INDEX(Banco!$E:$E,ROW()))</f>
        <v/>
      </c>
      <c r="F1185" s="9" t="str">
        <f>IF(INDEX(Banco!$F:$F,ROW())="","",INDEX(Banco!$F:$F,ROW()))</f>
        <v/>
      </c>
      <c r="G1185" s="9" t="str">
        <f>IF(INDEX(Banco!$G:$G,ROW())="","",INDEX(Banco!$G:$G,ROW()))</f>
        <v/>
      </c>
      <c r="H1185" s="7" t="str">
        <f>IF(INDEX(Banco!$H:$H,ROW())="","",INDEX(Banco!$H:$H,ROW()))</f>
        <v/>
      </c>
      <c r="I1185" t="str">
        <f t="shared" si="774"/>
        <v/>
      </c>
      <c r="J1185" s="10" t="str">
        <f t="shared" si="775"/>
        <v/>
      </c>
      <c r="K1185" s="11" t="str">
        <f t="shared" si="776"/>
        <v>—</v>
      </c>
      <c r="L1185" t="str">
        <f t="shared" si="777"/>
        <v/>
      </c>
      <c r="M1185" s="11" t="str">
        <f t="shared" si="778"/>
        <v>—</v>
      </c>
      <c r="N1185" t="str">
        <f t="shared" si="779"/>
        <v/>
      </c>
      <c r="O1185" s="11" t="str">
        <f t="shared" si="780"/>
        <v>—</v>
      </c>
      <c r="P1185" t="str">
        <f t="shared" si="781"/>
        <v/>
      </c>
      <c r="Q1185" s="11" t="str">
        <f t="shared" si="782"/>
        <v>—</v>
      </c>
      <c r="R1185" t="str">
        <f t="shared" si="783"/>
        <v/>
      </c>
      <c r="S1185" t="str">
        <f t="shared" si="784"/>
        <v/>
      </c>
      <c r="T1185" t="str">
        <f t="shared" si="785"/>
        <v/>
      </c>
      <c r="U1185" t="str">
        <f t="shared" si="786"/>
        <v/>
      </c>
      <c r="V1185" t="str">
        <f t="shared" si="787"/>
        <v/>
      </c>
      <c r="W1185" t="str">
        <f t="shared" si="788"/>
        <v/>
      </c>
      <c r="X1185" t="str">
        <f t="shared" si="789"/>
        <v/>
      </c>
      <c r="Y1185" t="str">
        <f t="shared" si="790"/>
        <v/>
      </c>
      <c r="Z1185" t="str">
        <f t="shared" si="791"/>
        <v/>
      </c>
      <c r="AA1185" t="str">
        <f t="shared" si="792"/>
        <v/>
      </c>
      <c r="AB1185" t="str">
        <f t="shared" si="793"/>
        <v/>
      </c>
      <c r="AC1185" t="str">
        <f t="shared" si="794"/>
        <v/>
      </c>
      <c r="AD1185" t="str">
        <f t="shared" si="795"/>
        <v/>
      </c>
      <c r="AE1185" t="str">
        <f t="shared" si="796"/>
        <v/>
      </c>
      <c r="AF1185" t="str">
        <f t="shared" si="797"/>
        <v/>
      </c>
      <c r="AG1185" t="str">
        <f t="shared" si="798"/>
        <v/>
      </c>
      <c r="AH1185" t="str">
        <f t="shared" si="799"/>
        <v/>
      </c>
      <c r="AI1185" t="str">
        <f t="shared" si="800"/>
        <v/>
      </c>
      <c r="AJ1185" t="str">
        <f t="shared" si="801"/>
        <v/>
      </c>
      <c r="AK1185" t="str">
        <f t="shared" si="802"/>
        <v/>
      </c>
      <c r="AL1185" t="str">
        <f t="shared" si="803"/>
        <v/>
      </c>
      <c r="AM1185" t="str">
        <f t="shared" si="804"/>
        <v/>
      </c>
      <c r="AN1185" t="str">
        <f t="shared" si="805"/>
        <v/>
      </c>
      <c r="AO1185" t="str">
        <f t="shared" si="806"/>
        <v/>
      </c>
      <c r="AP1185" t="str">
        <f t="shared" si="807"/>
        <v/>
      </c>
      <c r="AQ1185" t="str">
        <f t="shared" si="808"/>
        <v/>
      </c>
      <c r="AR1185" t="str">
        <f t="shared" si="809"/>
        <v/>
      </c>
      <c r="AS1185" t="str">
        <f t="shared" si="810"/>
        <v/>
      </c>
      <c r="AT1185" t="str">
        <f t="shared" si="811"/>
        <v/>
      </c>
      <c r="AU1185" t="str">
        <f t="shared" si="812"/>
        <v/>
      </c>
      <c r="AV1185" t="str">
        <f t="shared" si="813"/>
        <v/>
      </c>
      <c r="AW1185" t="str">
        <f t="shared" si="814"/>
        <v/>
      </c>
      <c r="AX1185" t="str">
        <f t="shared" si="815"/>
        <v/>
      </c>
      <c r="AY1185" t="str">
        <f t="shared" si="816"/>
        <v/>
      </c>
      <c r="AZ1185" t="str">
        <f>IF(OR($A1185="",$A1185&lt;&gt;Ficha!$C$4),"",COUNTIF($A$2:$A1185,Ficha!$C$4))</f>
        <v/>
      </c>
    </row>
    <row r="1186" spans="1:52">
      <c r="A1186" s="7" t="str">
        <f>IF(INDEX(Banco!$A:$A,ROW())="","",INDEX(Banco!$A:$A,ROW()))</f>
        <v/>
      </c>
      <c r="B1186" s="7" t="str">
        <f>IF(INDEX(Banco!$B:$B,ROW())="","",INDEX(Banco!$B:$B,ROW()))</f>
        <v/>
      </c>
      <c r="C1186" s="7" t="str">
        <f>IF(INDEX(Banco!$C:$C,ROW())="","",INDEX(Banco!$C:$C,ROW()))</f>
        <v/>
      </c>
      <c r="D1186" s="8" t="str">
        <f>IF(INDEX(Banco!$D:$D,ROW())="","",INDEX(Banco!$D:$D,ROW()))</f>
        <v/>
      </c>
      <c r="E1186" s="8" t="str">
        <f>IF(INDEX(Banco!$E:$E,ROW())="","",INDEX(Banco!$E:$E,ROW()))</f>
        <v/>
      </c>
      <c r="F1186" s="9" t="str">
        <f>IF(INDEX(Banco!$F:$F,ROW())="","",INDEX(Banco!$F:$F,ROW()))</f>
        <v/>
      </c>
      <c r="G1186" s="9" t="str">
        <f>IF(INDEX(Banco!$G:$G,ROW())="","",INDEX(Banco!$G:$G,ROW()))</f>
        <v/>
      </c>
      <c r="H1186" s="7" t="str">
        <f>IF(INDEX(Banco!$H:$H,ROW())="","",INDEX(Banco!$H:$H,ROW()))</f>
        <v/>
      </c>
      <c r="I1186" t="str">
        <f t="shared" si="774"/>
        <v/>
      </c>
      <c r="J1186" s="10" t="str">
        <f t="shared" si="775"/>
        <v/>
      </c>
      <c r="K1186" s="11" t="str">
        <f t="shared" si="776"/>
        <v>—</v>
      </c>
      <c r="L1186" t="str">
        <f t="shared" si="777"/>
        <v/>
      </c>
      <c r="M1186" s="11" t="str">
        <f t="shared" si="778"/>
        <v>—</v>
      </c>
      <c r="N1186" t="str">
        <f t="shared" si="779"/>
        <v/>
      </c>
      <c r="O1186" s="11" t="str">
        <f t="shared" si="780"/>
        <v>—</v>
      </c>
      <c r="P1186" t="str">
        <f t="shared" si="781"/>
        <v/>
      </c>
      <c r="Q1186" s="11" t="str">
        <f t="shared" si="782"/>
        <v>—</v>
      </c>
      <c r="R1186" t="str">
        <f t="shared" si="783"/>
        <v/>
      </c>
      <c r="S1186" t="str">
        <f t="shared" si="784"/>
        <v/>
      </c>
      <c r="T1186" t="str">
        <f t="shared" si="785"/>
        <v/>
      </c>
      <c r="U1186" t="str">
        <f t="shared" si="786"/>
        <v/>
      </c>
      <c r="V1186" t="str">
        <f t="shared" si="787"/>
        <v/>
      </c>
      <c r="W1186" t="str">
        <f t="shared" si="788"/>
        <v/>
      </c>
      <c r="X1186" t="str">
        <f t="shared" si="789"/>
        <v/>
      </c>
      <c r="Y1186" t="str">
        <f t="shared" si="790"/>
        <v/>
      </c>
      <c r="Z1186" t="str">
        <f t="shared" si="791"/>
        <v/>
      </c>
      <c r="AA1186" t="str">
        <f t="shared" si="792"/>
        <v/>
      </c>
      <c r="AB1186" t="str">
        <f t="shared" si="793"/>
        <v/>
      </c>
      <c r="AC1186" t="str">
        <f t="shared" si="794"/>
        <v/>
      </c>
      <c r="AD1186" t="str">
        <f t="shared" si="795"/>
        <v/>
      </c>
      <c r="AE1186" t="str">
        <f t="shared" si="796"/>
        <v/>
      </c>
      <c r="AF1186" t="str">
        <f t="shared" si="797"/>
        <v/>
      </c>
      <c r="AG1186" t="str">
        <f t="shared" si="798"/>
        <v/>
      </c>
      <c r="AH1186" t="str">
        <f t="shared" si="799"/>
        <v/>
      </c>
      <c r="AI1186" t="str">
        <f t="shared" si="800"/>
        <v/>
      </c>
      <c r="AJ1186" t="str">
        <f t="shared" si="801"/>
        <v/>
      </c>
      <c r="AK1186" t="str">
        <f t="shared" si="802"/>
        <v/>
      </c>
      <c r="AL1186" t="str">
        <f t="shared" si="803"/>
        <v/>
      </c>
      <c r="AM1186" t="str">
        <f t="shared" si="804"/>
        <v/>
      </c>
      <c r="AN1186" t="str">
        <f t="shared" si="805"/>
        <v/>
      </c>
      <c r="AO1186" t="str">
        <f t="shared" si="806"/>
        <v/>
      </c>
      <c r="AP1186" t="str">
        <f t="shared" si="807"/>
        <v/>
      </c>
      <c r="AQ1186" t="str">
        <f t="shared" si="808"/>
        <v/>
      </c>
      <c r="AR1186" t="str">
        <f t="shared" si="809"/>
        <v/>
      </c>
      <c r="AS1186" t="str">
        <f t="shared" si="810"/>
        <v/>
      </c>
      <c r="AT1186" t="str">
        <f t="shared" si="811"/>
        <v/>
      </c>
      <c r="AU1186" t="str">
        <f t="shared" si="812"/>
        <v/>
      </c>
      <c r="AV1186" t="str">
        <f t="shared" si="813"/>
        <v/>
      </c>
      <c r="AW1186" t="str">
        <f t="shared" si="814"/>
        <v/>
      </c>
      <c r="AX1186" t="str">
        <f t="shared" si="815"/>
        <v/>
      </c>
      <c r="AY1186" t="str">
        <f t="shared" si="816"/>
        <v/>
      </c>
      <c r="AZ1186" t="str">
        <f>IF(OR($A1186="",$A1186&lt;&gt;Ficha!$C$4),"",COUNTIF($A$2:$A1186,Ficha!$C$4))</f>
        <v/>
      </c>
    </row>
    <row r="1187" spans="1:52">
      <c r="A1187" s="7" t="str">
        <f>IF(INDEX(Banco!$A:$A,ROW())="","",INDEX(Banco!$A:$A,ROW()))</f>
        <v/>
      </c>
      <c r="B1187" s="7" t="str">
        <f>IF(INDEX(Banco!$B:$B,ROW())="","",INDEX(Banco!$B:$B,ROW()))</f>
        <v/>
      </c>
      <c r="C1187" s="7" t="str">
        <f>IF(INDEX(Banco!$C:$C,ROW())="","",INDEX(Banco!$C:$C,ROW()))</f>
        <v/>
      </c>
      <c r="D1187" s="8" t="str">
        <f>IF(INDEX(Banco!$D:$D,ROW())="","",INDEX(Banco!$D:$D,ROW()))</f>
        <v/>
      </c>
      <c r="E1187" s="8" t="str">
        <f>IF(INDEX(Banco!$E:$E,ROW())="","",INDEX(Banco!$E:$E,ROW()))</f>
        <v/>
      </c>
      <c r="F1187" s="9" t="str">
        <f>IF(INDEX(Banco!$F:$F,ROW())="","",INDEX(Banco!$F:$F,ROW()))</f>
        <v/>
      </c>
      <c r="G1187" s="9" t="str">
        <f>IF(INDEX(Banco!$G:$G,ROW())="","",INDEX(Banco!$G:$G,ROW()))</f>
        <v/>
      </c>
      <c r="H1187" s="7" t="str">
        <f>IF(INDEX(Banco!$H:$H,ROW())="","",INDEX(Banco!$H:$H,ROW()))</f>
        <v/>
      </c>
      <c r="I1187" t="str">
        <f t="shared" si="774"/>
        <v/>
      </c>
      <c r="J1187" s="10" t="str">
        <f t="shared" si="775"/>
        <v/>
      </c>
      <c r="K1187" s="11" t="str">
        <f t="shared" si="776"/>
        <v>—</v>
      </c>
      <c r="L1187" t="str">
        <f t="shared" si="777"/>
        <v/>
      </c>
      <c r="M1187" s="11" t="str">
        <f t="shared" si="778"/>
        <v>—</v>
      </c>
      <c r="N1187" t="str">
        <f t="shared" si="779"/>
        <v/>
      </c>
      <c r="O1187" s="11" t="str">
        <f t="shared" si="780"/>
        <v>—</v>
      </c>
      <c r="P1187" t="str">
        <f t="shared" si="781"/>
        <v/>
      </c>
      <c r="Q1187" s="11" t="str">
        <f t="shared" si="782"/>
        <v>—</v>
      </c>
      <c r="R1187" t="str">
        <f t="shared" si="783"/>
        <v/>
      </c>
      <c r="S1187" t="str">
        <f t="shared" si="784"/>
        <v/>
      </c>
      <c r="T1187" t="str">
        <f t="shared" si="785"/>
        <v/>
      </c>
      <c r="U1187" t="str">
        <f t="shared" si="786"/>
        <v/>
      </c>
      <c r="V1187" t="str">
        <f t="shared" si="787"/>
        <v/>
      </c>
      <c r="W1187" t="str">
        <f t="shared" si="788"/>
        <v/>
      </c>
      <c r="X1187" t="str">
        <f t="shared" si="789"/>
        <v/>
      </c>
      <c r="Y1187" t="str">
        <f t="shared" si="790"/>
        <v/>
      </c>
      <c r="Z1187" t="str">
        <f t="shared" si="791"/>
        <v/>
      </c>
      <c r="AA1187" t="str">
        <f t="shared" si="792"/>
        <v/>
      </c>
      <c r="AB1187" t="str">
        <f t="shared" si="793"/>
        <v/>
      </c>
      <c r="AC1187" t="str">
        <f t="shared" si="794"/>
        <v/>
      </c>
      <c r="AD1187" t="str">
        <f t="shared" si="795"/>
        <v/>
      </c>
      <c r="AE1187" t="str">
        <f t="shared" si="796"/>
        <v/>
      </c>
      <c r="AF1187" t="str">
        <f t="shared" si="797"/>
        <v/>
      </c>
      <c r="AG1187" t="str">
        <f t="shared" si="798"/>
        <v/>
      </c>
      <c r="AH1187" t="str">
        <f t="shared" si="799"/>
        <v/>
      </c>
      <c r="AI1187" t="str">
        <f t="shared" si="800"/>
        <v/>
      </c>
      <c r="AJ1187" t="str">
        <f t="shared" si="801"/>
        <v/>
      </c>
      <c r="AK1187" t="str">
        <f t="shared" si="802"/>
        <v/>
      </c>
      <c r="AL1187" t="str">
        <f t="shared" si="803"/>
        <v/>
      </c>
      <c r="AM1187" t="str">
        <f t="shared" si="804"/>
        <v/>
      </c>
      <c r="AN1187" t="str">
        <f t="shared" si="805"/>
        <v/>
      </c>
      <c r="AO1187" t="str">
        <f t="shared" si="806"/>
        <v/>
      </c>
      <c r="AP1187" t="str">
        <f t="shared" si="807"/>
        <v/>
      </c>
      <c r="AQ1187" t="str">
        <f t="shared" si="808"/>
        <v/>
      </c>
      <c r="AR1187" t="str">
        <f t="shared" si="809"/>
        <v/>
      </c>
      <c r="AS1187" t="str">
        <f t="shared" si="810"/>
        <v/>
      </c>
      <c r="AT1187" t="str">
        <f t="shared" si="811"/>
        <v/>
      </c>
      <c r="AU1187" t="str">
        <f t="shared" si="812"/>
        <v/>
      </c>
      <c r="AV1187" t="str">
        <f t="shared" si="813"/>
        <v/>
      </c>
      <c r="AW1187" t="str">
        <f t="shared" si="814"/>
        <v/>
      </c>
      <c r="AX1187" t="str">
        <f t="shared" si="815"/>
        <v/>
      </c>
      <c r="AY1187" t="str">
        <f t="shared" si="816"/>
        <v/>
      </c>
      <c r="AZ1187" t="str">
        <f>IF(OR($A1187="",$A1187&lt;&gt;Ficha!$C$4),"",COUNTIF($A$2:$A1187,Ficha!$C$4))</f>
        <v/>
      </c>
    </row>
    <row r="1188" spans="1:52">
      <c r="A1188" s="7" t="str">
        <f>IF(INDEX(Banco!$A:$A,ROW())="","",INDEX(Banco!$A:$A,ROW()))</f>
        <v/>
      </c>
      <c r="B1188" s="7" t="str">
        <f>IF(INDEX(Banco!$B:$B,ROW())="","",INDEX(Banco!$B:$B,ROW()))</f>
        <v/>
      </c>
      <c r="C1188" s="7" t="str">
        <f>IF(INDEX(Banco!$C:$C,ROW())="","",INDEX(Banco!$C:$C,ROW()))</f>
        <v/>
      </c>
      <c r="D1188" s="8" t="str">
        <f>IF(INDEX(Banco!$D:$D,ROW())="","",INDEX(Banco!$D:$D,ROW()))</f>
        <v/>
      </c>
      <c r="E1188" s="8" t="str">
        <f>IF(INDEX(Banco!$E:$E,ROW())="","",INDEX(Banco!$E:$E,ROW()))</f>
        <v/>
      </c>
      <c r="F1188" s="9" t="str">
        <f>IF(INDEX(Banco!$F:$F,ROW())="","",INDEX(Banco!$F:$F,ROW()))</f>
        <v/>
      </c>
      <c r="G1188" s="9" t="str">
        <f>IF(INDEX(Banco!$G:$G,ROW())="","",INDEX(Banco!$G:$G,ROW()))</f>
        <v/>
      </c>
      <c r="H1188" s="7" t="str">
        <f>IF(INDEX(Banco!$H:$H,ROW())="","",INDEX(Banco!$H:$H,ROW()))</f>
        <v/>
      </c>
      <c r="I1188" t="str">
        <f t="shared" si="774"/>
        <v/>
      </c>
      <c r="J1188" s="10" t="str">
        <f t="shared" si="775"/>
        <v/>
      </c>
      <c r="K1188" s="11" t="str">
        <f t="shared" si="776"/>
        <v>—</v>
      </c>
      <c r="L1188" t="str">
        <f t="shared" si="777"/>
        <v/>
      </c>
      <c r="M1188" s="11" t="str">
        <f t="shared" si="778"/>
        <v>—</v>
      </c>
      <c r="N1188" t="str">
        <f t="shared" si="779"/>
        <v/>
      </c>
      <c r="O1188" s="11" t="str">
        <f t="shared" si="780"/>
        <v>—</v>
      </c>
      <c r="P1188" t="str">
        <f t="shared" si="781"/>
        <v/>
      </c>
      <c r="Q1188" s="11" t="str">
        <f t="shared" si="782"/>
        <v>—</v>
      </c>
      <c r="R1188" t="str">
        <f t="shared" si="783"/>
        <v/>
      </c>
      <c r="S1188" t="str">
        <f t="shared" si="784"/>
        <v/>
      </c>
      <c r="T1188" t="str">
        <f t="shared" si="785"/>
        <v/>
      </c>
      <c r="U1188" t="str">
        <f t="shared" si="786"/>
        <v/>
      </c>
      <c r="V1188" t="str">
        <f t="shared" si="787"/>
        <v/>
      </c>
      <c r="W1188" t="str">
        <f t="shared" si="788"/>
        <v/>
      </c>
      <c r="X1188" t="str">
        <f t="shared" si="789"/>
        <v/>
      </c>
      <c r="Y1188" t="str">
        <f t="shared" si="790"/>
        <v/>
      </c>
      <c r="Z1188" t="str">
        <f t="shared" si="791"/>
        <v/>
      </c>
      <c r="AA1188" t="str">
        <f t="shared" si="792"/>
        <v/>
      </c>
      <c r="AB1188" t="str">
        <f t="shared" si="793"/>
        <v/>
      </c>
      <c r="AC1188" t="str">
        <f t="shared" si="794"/>
        <v/>
      </c>
      <c r="AD1188" t="str">
        <f t="shared" si="795"/>
        <v/>
      </c>
      <c r="AE1188" t="str">
        <f t="shared" si="796"/>
        <v/>
      </c>
      <c r="AF1188" t="str">
        <f t="shared" si="797"/>
        <v/>
      </c>
      <c r="AG1188" t="str">
        <f t="shared" si="798"/>
        <v/>
      </c>
      <c r="AH1188" t="str">
        <f t="shared" si="799"/>
        <v/>
      </c>
      <c r="AI1188" t="str">
        <f t="shared" si="800"/>
        <v/>
      </c>
      <c r="AJ1188" t="str">
        <f t="shared" si="801"/>
        <v/>
      </c>
      <c r="AK1188" t="str">
        <f t="shared" si="802"/>
        <v/>
      </c>
      <c r="AL1188" t="str">
        <f t="shared" si="803"/>
        <v/>
      </c>
      <c r="AM1188" t="str">
        <f t="shared" si="804"/>
        <v/>
      </c>
      <c r="AN1188" t="str">
        <f t="shared" si="805"/>
        <v/>
      </c>
      <c r="AO1188" t="str">
        <f t="shared" si="806"/>
        <v/>
      </c>
      <c r="AP1188" t="str">
        <f t="shared" si="807"/>
        <v/>
      </c>
      <c r="AQ1188" t="str">
        <f t="shared" si="808"/>
        <v/>
      </c>
      <c r="AR1188" t="str">
        <f t="shared" si="809"/>
        <v/>
      </c>
      <c r="AS1188" t="str">
        <f t="shared" si="810"/>
        <v/>
      </c>
      <c r="AT1188" t="str">
        <f t="shared" si="811"/>
        <v/>
      </c>
      <c r="AU1188" t="str">
        <f t="shared" si="812"/>
        <v/>
      </c>
      <c r="AV1188" t="str">
        <f t="shared" si="813"/>
        <v/>
      </c>
      <c r="AW1188" t="str">
        <f t="shared" si="814"/>
        <v/>
      </c>
      <c r="AX1188" t="str">
        <f t="shared" si="815"/>
        <v/>
      </c>
      <c r="AY1188" t="str">
        <f t="shared" si="816"/>
        <v/>
      </c>
      <c r="AZ1188" t="str">
        <f>IF(OR($A1188="",$A1188&lt;&gt;Ficha!$C$4),"",COUNTIF($A$2:$A1188,Ficha!$C$4))</f>
        <v/>
      </c>
    </row>
    <row r="1189" spans="1:52">
      <c r="A1189" s="7" t="str">
        <f>IF(INDEX(Banco!$A:$A,ROW())="","",INDEX(Banco!$A:$A,ROW()))</f>
        <v/>
      </c>
      <c r="B1189" s="7" t="str">
        <f>IF(INDEX(Banco!$B:$B,ROW())="","",INDEX(Banco!$B:$B,ROW()))</f>
        <v/>
      </c>
      <c r="C1189" s="7" t="str">
        <f>IF(INDEX(Banco!$C:$C,ROW())="","",INDEX(Banco!$C:$C,ROW()))</f>
        <v/>
      </c>
      <c r="D1189" s="8" t="str">
        <f>IF(INDEX(Banco!$D:$D,ROW())="","",INDEX(Banco!$D:$D,ROW()))</f>
        <v/>
      </c>
      <c r="E1189" s="8" t="str">
        <f>IF(INDEX(Banco!$E:$E,ROW())="","",INDEX(Banco!$E:$E,ROW()))</f>
        <v/>
      </c>
      <c r="F1189" s="9" t="str">
        <f>IF(INDEX(Banco!$F:$F,ROW())="","",INDEX(Banco!$F:$F,ROW()))</f>
        <v/>
      </c>
      <c r="G1189" s="9" t="str">
        <f>IF(INDEX(Banco!$G:$G,ROW())="","",INDEX(Banco!$G:$G,ROW()))</f>
        <v/>
      </c>
      <c r="H1189" s="7" t="str">
        <f>IF(INDEX(Banco!$H:$H,ROW())="","",INDEX(Banco!$H:$H,ROW()))</f>
        <v/>
      </c>
      <c r="I1189" t="str">
        <f t="shared" si="774"/>
        <v/>
      </c>
      <c r="J1189" s="10" t="str">
        <f t="shared" si="775"/>
        <v/>
      </c>
      <c r="K1189" s="11" t="str">
        <f t="shared" si="776"/>
        <v>—</v>
      </c>
      <c r="L1189" t="str">
        <f t="shared" si="777"/>
        <v/>
      </c>
      <c r="M1189" s="11" t="str">
        <f t="shared" si="778"/>
        <v>—</v>
      </c>
      <c r="N1189" t="str">
        <f t="shared" si="779"/>
        <v/>
      </c>
      <c r="O1189" s="11" t="str">
        <f t="shared" si="780"/>
        <v>—</v>
      </c>
      <c r="P1189" t="str">
        <f t="shared" si="781"/>
        <v/>
      </c>
      <c r="Q1189" s="11" t="str">
        <f t="shared" si="782"/>
        <v>—</v>
      </c>
      <c r="R1189" t="str">
        <f t="shared" si="783"/>
        <v/>
      </c>
      <c r="S1189" t="str">
        <f t="shared" si="784"/>
        <v/>
      </c>
      <c r="T1189" t="str">
        <f t="shared" si="785"/>
        <v/>
      </c>
      <c r="U1189" t="str">
        <f t="shared" si="786"/>
        <v/>
      </c>
      <c r="V1189" t="str">
        <f t="shared" si="787"/>
        <v/>
      </c>
      <c r="W1189" t="str">
        <f t="shared" si="788"/>
        <v/>
      </c>
      <c r="X1189" t="str">
        <f t="shared" si="789"/>
        <v/>
      </c>
      <c r="Y1189" t="str">
        <f t="shared" si="790"/>
        <v/>
      </c>
      <c r="Z1189" t="str">
        <f t="shared" si="791"/>
        <v/>
      </c>
      <c r="AA1189" t="str">
        <f t="shared" si="792"/>
        <v/>
      </c>
      <c r="AB1189" t="str">
        <f t="shared" si="793"/>
        <v/>
      </c>
      <c r="AC1189" t="str">
        <f t="shared" si="794"/>
        <v/>
      </c>
      <c r="AD1189" t="str">
        <f t="shared" si="795"/>
        <v/>
      </c>
      <c r="AE1189" t="str">
        <f t="shared" si="796"/>
        <v/>
      </c>
      <c r="AF1189" t="str">
        <f t="shared" si="797"/>
        <v/>
      </c>
      <c r="AG1189" t="str">
        <f t="shared" si="798"/>
        <v/>
      </c>
      <c r="AH1189" t="str">
        <f t="shared" si="799"/>
        <v/>
      </c>
      <c r="AI1189" t="str">
        <f t="shared" si="800"/>
        <v/>
      </c>
      <c r="AJ1189" t="str">
        <f t="shared" si="801"/>
        <v/>
      </c>
      <c r="AK1189" t="str">
        <f t="shared" si="802"/>
        <v/>
      </c>
      <c r="AL1189" t="str">
        <f t="shared" si="803"/>
        <v/>
      </c>
      <c r="AM1189" t="str">
        <f t="shared" si="804"/>
        <v/>
      </c>
      <c r="AN1189" t="str">
        <f t="shared" si="805"/>
        <v/>
      </c>
      <c r="AO1189" t="str">
        <f t="shared" si="806"/>
        <v/>
      </c>
      <c r="AP1189" t="str">
        <f t="shared" si="807"/>
        <v/>
      </c>
      <c r="AQ1189" t="str">
        <f t="shared" si="808"/>
        <v/>
      </c>
      <c r="AR1189" t="str">
        <f t="shared" si="809"/>
        <v/>
      </c>
      <c r="AS1189" t="str">
        <f t="shared" si="810"/>
        <v/>
      </c>
      <c r="AT1189" t="str">
        <f t="shared" si="811"/>
        <v/>
      </c>
      <c r="AU1189" t="str">
        <f t="shared" si="812"/>
        <v/>
      </c>
      <c r="AV1189" t="str">
        <f t="shared" si="813"/>
        <v/>
      </c>
      <c r="AW1189" t="str">
        <f t="shared" si="814"/>
        <v/>
      </c>
      <c r="AX1189" t="str">
        <f t="shared" si="815"/>
        <v/>
      </c>
      <c r="AY1189" t="str">
        <f t="shared" si="816"/>
        <v/>
      </c>
      <c r="AZ1189" t="str">
        <f>IF(OR($A1189="",$A1189&lt;&gt;Ficha!$C$4),"",COUNTIF($A$2:$A1189,Ficha!$C$4))</f>
        <v/>
      </c>
    </row>
    <row r="1190" spans="1:52">
      <c r="A1190" s="7" t="str">
        <f>IF(INDEX(Banco!$A:$A,ROW())="","",INDEX(Banco!$A:$A,ROW()))</f>
        <v/>
      </c>
      <c r="B1190" s="7" t="str">
        <f>IF(INDEX(Banco!$B:$B,ROW())="","",INDEX(Banco!$B:$B,ROW()))</f>
        <v/>
      </c>
      <c r="C1190" s="7" t="str">
        <f>IF(INDEX(Banco!$C:$C,ROW())="","",INDEX(Banco!$C:$C,ROW()))</f>
        <v/>
      </c>
      <c r="D1190" s="8" t="str">
        <f>IF(INDEX(Banco!$D:$D,ROW())="","",INDEX(Banco!$D:$D,ROW()))</f>
        <v/>
      </c>
      <c r="E1190" s="8" t="str">
        <f>IF(INDEX(Banco!$E:$E,ROW())="","",INDEX(Banco!$E:$E,ROW()))</f>
        <v/>
      </c>
      <c r="F1190" s="9" t="str">
        <f>IF(INDEX(Banco!$F:$F,ROW())="","",INDEX(Banco!$F:$F,ROW()))</f>
        <v/>
      </c>
      <c r="G1190" s="9" t="str">
        <f>IF(INDEX(Banco!$G:$G,ROW())="","",INDEX(Banco!$G:$G,ROW()))</f>
        <v/>
      </c>
      <c r="H1190" s="7" t="str">
        <f>IF(INDEX(Banco!$H:$H,ROW())="","",INDEX(Banco!$H:$H,ROW()))</f>
        <v/>
      </c>
      <c r="I1190" t="str">
        <f t="shared" si="774"/>
        <v/>
      </c>
      <c r="J1190" s="10" t="str">
        <f t="shared" si="775"/>
        <v/>
      </c>
      <c r="K1190" s="11" t="str">
        <f t="shared" si="776"/>
        <v>—</v>
      </c>
      <c r="L1190" t="str">
        <f t="shared" si="777"/>
        <v/>
      </c>
      <c r="M1190" s="11" t="str">
        <f t="shared" si="778"/>
        <v>—</v>
      </c>
      <c r="N1190" t="str">
        <f t="shared" si="779"/>
        <v/>
      </c>
      <c r="O1190" s="11" t="str">
        <f t="shared" si="780"/>
        <v>—</v>
      </c>
      <c r="P1190" t="str">
        <f t="shared" si="781"/>
        <v/>
      </c>
      <c r="Q1190" s="11" t="str">
        <f t="shared" si="782"/>
        <v>—</v>
      </c>
      <c r="R1190" t="str">
        <f t="shared" si="783"/>
        <v/>
      </c>
      <c r="S1190" t="str">
        <f t="shared" si="784"/>
        <v/>
      </c>
      <c r="T1190" t="str">
        <f t="shared" si="785"/>
        <v/>
      </c>
      <c r="U1190" t="str">
        <f t="shared" si="786"/>
        <v/>
      </c>
      <c r="V1190" t="str">
        <f t="shared" si="787"/>
        <v/>
      </c>
      <c r="W1190" t="str">
        <f t="shared" si="788"/>
        <v/>
      </c>
      <c r="X1190" t="str">
        <f t="shared" si="789"/>
        <v/>
      </c>
      <c r="Y1190" t="str">
        <f t="shared" si="790"/>
        <v/>
      </c>
      <c r="Z1190" t="str">
        <f t="shared" si="791"/>
        <v/>
      </c>
      <c r="AA1190" t="str">
        <f t="shared" si="792"/>
        <v/>
      </c>
      <c r="AB1190" t="str">
        <f t="shared" si="793"/>
        <v/>
      </c>
      <c r="AC1190" t="str">
        <f t="shared" si="794"/>
        <v/>
      </c>
      <c r="AD1190" t="str">
        <f t="shared" si="795"/>
        <v/>
      </c>
      <c r="AE1190" t="str">
        <f t="shared" si="796"/>
        <v/>
      </c>
      <c r="AF1190" t="str">
        <f t="shared" si="797"/>
        <v/>
      </c>
      <c r="AG1190" t="str">
        <f t="shared" si="798"/>
        <v/>
      </c>
      <c r="AH1190" t="str">
        <f t="shared" si="799"/>
        <v/>
      </c>
      <c r="AI1190" t="str">
        <f t="shared" si="800"/>
        <v/>
      </c>
      <c r="AJ1190" t="str">
        <f t="shared" si="801"/>
        <v/>
      </c>
      <c r="AK1190" t="str">
        <f t="shared" si="802"/>
        <v/>
      </c>
      <c r="AL1190" t="str">
        <f t="shared" si="803"/>
        <v/>
      </c>
      <c r="AM1190" t="str">
        <f t="shared" si="804"/>
        <v/>
      </c>
      <c r="AN1190" t="str">
        <f t="shared" si="805"/>
        <v/>
      </c>
      <c r="AO1190" t="str">
        <f t="shared" si="806"/>
        <v/>
      </c>
      <c r="AP1190" t="str">
        <f t="shared" si="807"/>
        <v/>
      </c>
      <c r="AQ1190" t="str">
        <f t="shared" si="808"/>
        <v/>
      </c>
      <c r="AR1190" t="str">
        <f t="shared" si="809"/>
        <v/>
      </c>
      <c r="AS1190" t="str">
        <f t="shared" si="810"/>
        <v/>
      </c>
      <c r="AT1190" t="str">
        <f t="shared" si="811"/>
        <v/>
      </c>
      <c r="AU1190" t="str">
        <f t="shared" si="812"/>
        <v/>
      </c>
      <c r="AV1190" t="str">
        <f t="shared" si="813"/>
        <v/>
      </c>
      <c r="AW1190" t="str">
        <f t="shared" si="814"/>
        <v/>
      </c>
      <c r="AX1190" t="str">
        <f t="shared" si="815"/>
        <v/>
      </c>
      <c r="AY1190" t="str">
        <f t="shared" si="816"/>
        <v/>
      </c>
      <c r="AZ1190" t="str">
        <f>IF(OR($A1190="",$A1190&lt;&gt;Ficha!$C$4),"",COUNTIF($A$2:$A1190,Ficha!$C$4))</f>
        <v/>
      </c>
    </row>
    <row r="1191" spans="1:52">
      <c r="A1191" s="7" t="str">
        <f>IF(INDEX(Banco!$A:$A,ROW())="","",INDEX(Banco!$A:$A,ROW()))</f>
        <v/>
      </c>
      <c r="B1191" s="7" t="str">
        <f>IF(INDEX(Banco!$B:$B,ROW())="","",INDEX(Banco!$B:$B,ROW()))</f>
        <v/>
      </c>
      <c r="C1191" s="7" t="str">
        <f>IF(INDEX(Banco!$C:$C,ROW())="","",INDEX(Banco!$C:$C,ROW()))</f>
        <v/>
      </c>
      <c r="D1191" s="8" t="str">
        <f>IF(INDEX(Banco!$D:$D,ROW())="","",INDEX(Banco!$D:$D,ROW()))</f>
        <v/>
      </c>
      <c r="E1191" s="8" t="str">
        <f>IF(INDEX(Banco!$E:$E,ROW())="","",INDEX(Banco!$E:$E,ROW()))</f>
        <v/>
      </c>
      <c r="F1191" s="9" t="str">
        <f>IF(INDEX(Banco!$F:$F,ROW())="","",INDEX(Banco!$F:$F,ROW()))</f>
        <v/>
      </c>
      <c r="G1191" s="9" t="str">
        <f>IF(INDEX(Banco!$G:$G,ROW())="","",INDEX(Banco!$G:$G,ROW()))</f>
        <v/>
      </c>
      <c r="H1191" s="7" t="str">
        <f>IF(INDEX(Banco!$H:$H,ROW())="","",INDEX(Banco!$H:$H,ROW()))</f>
        <v/>
      </c>
      <c r="I1191" t="str">
        <f t="shared" si="774"/>
        <v/>
      </c>
      <c r="J1191" s="10" t="str">
        <f t="shared" si="775"/>
        <v/>
      </c>
      <c r="K1191" s="11" t="str">
        <f t="shared" si="776"/>
        <v>—</v>
      </c>
      <c r="L1191" t="str">
        <f t="shared" si="777"/>
        <v/>
      </c>
      <c r="M1191" s="11" t="str">
        <f t="shared" si="778"/>
        <v>—</v>
      </c>
      <c r="N1191" t="str">
        <f t="shared" si="779"/>
        <v/>
      </c>
      <c r="O1191" s="11" t="str">
        <f t="shared" si="780"/>
        <v>—</v>
      </c>
      <c r="P1191" t="str">
        <f t="shared" si="781"/>
        <v/>
      </c>
      <c r="Q1191" s="11" t="str">
        <f t="shared" si="782"/>
        <v>—</v>
      </c>
      <c r="R1191" t="str">
        <f t="shared" si="783"/>
        <v/>
      </c>
      <c r="S1191" t="str">
        <f t="shared" si="784"/>
        <v/>
      </c>
      <c r="T1191" t="str">
        <f t="shared" si="785"/>
        <v/>
      </c>
      <c r="U1191" t="str">
        <f t="shared" si="786"/>
        <v/>
      </c>
      <c r="V1191" t="str">
        <f t="shared" si="787"/>
        <v/>
      </c>
      <c r="W1191" t="str">
        <f t="shared" si="788"/>
        <v/>
      </c>
      <c r="X1191" t="str">
        <f t="shared" si="789"/>
        <v/>
      </c>
      <c r="Y1191" t="str">
        <f t="shared" si="790"/>
        <v/>
      </c>
      <c r="Z1191" t="str">
        <f t="shared" si="791"/>
        <v/>
      </c>
      <c r="AA1191" t="str">
        <f t="shared" si="792"/>
        <v/>
      </c>
      <c r="AB1191" t="str">
        <f t="shared" si="793"/>
        <v/>
      </c>
      <c r="AC1191" t="str">
        <f t="shared" si="794"/>
        <v/>
      </c>
      <c r="AD1191" t="str">
        <f t="shared" si="795"/>
        <v/>
      </c>
      <c r="AE1191" t="str">
        <f t="shared" si="796"/>
        <v/>
      </c>
      <c r="AF1191" t="str">
        <f t="shared" si="797"/>
        <v/>
      </c>
      <c r="AG1191" t="str">
        <f t="shared" si="798"/>
        <v/>
      </c>
      <c r="AH1191" t="str">
        <f t="shared" si="799"/>
        <v/>
      </c>
      <c r="AI1191" t="str">
        <f t="shared" si="800"/>
        <v/>
      </c>
      <c r="AJ1191" t="str">
        <f t="shared" si="801"/>
        <v/>
      </c>
      <c r="AK1191" t="str">
        <f t="shared" si="802"/>
        <v/>
      </c>
      <c r="AL1191" t="str">
        <f t="shared" si="803"/>
        <v/>
      </c>
      <c r="AM1191" t="str">
        <f t="shared" si="804"/>
        <v/>
      </c>
      <c r="AN1191" t="str">
        <f t="shared" si="805"/>
        <v/>
      </c>
      <c r="AO1191" t="str">
        <f t="shared" si="806"/>
        <v/>
      </c>
      <c r="AP1191" t="str">
        <f t="shared" si="807"/>
        <v/>
      </c>
      <c r="AQ1191" t="str">
        <f t="shared" si="808"/>
        <v/>
      </c>
      <c r="AR1191" t="str">
        <f t="shared" si="809"/>
        <v/>
      </c>
      <c r="AS1191" t="str">
        <f t="shared" si="810"/>
        <v/>
      </c>
      <c r="AT1191" t="str">
        <f t="shared" si="811"/>
        <v/>
      </c>
      <c r="AU1191" t="str">
        <f t="shared" si="812"/>
        <v/>
      </c>
      <c r="AV1191" t="str">
        <f t="shared" si="813"/>
        <v/>
      </c>
      <c r="AW1191" t="str">
        <f t="shared" si="814"/>
        <v/>
      </c>
      <c r="AX1191" t="str">
        <f t="shared" si="815"/>
        <v/>
      </c>
      <c r="AY1191" t="str">
        <f t="shared" si="816"/>
        <v/>
      </c>
      <c r="AZ1191" t="str">
        <f>IF(OR($A1191="",$A1191&lt;&gt;Ficha!$C$4),"",COUNTIF($A$2:$A1191,Ficha!$C$4))</f>
        <v/>
      </c>
    </row>
    <row r="1192" spans="1:52">
      <c r="A1192" s="7" t="str">
        <f>IF(INDEX(Banco!$A:$A,ROW())="","",INDEX(Banco!$A:$A,ROW()))</f>
        <v/>
      </c>
      <c r="B1192" s="7" t="str">
        <f>IF(INDEX(Banco!$B:$B,ROW())="","",INDEX(Banco!$B:$B,ROW()))</f>
        <v/>
      </c>
      <c r="C1192" s="7" t="str">
        <f>IF(INDEX(Banco!$C:$C,ROW())="","",INDEX(Banco!$C:$C,ROW()))</f>
        <v/>
      </c>
      <c r="D1192" s="8" t="str">
        <f>IF(INDEX(Banco!$D:$D,ROW())="","",INDEX(Banco!$D:$D,ROW()))</f>
        <v/>
      </c>
      <c r="E1192" s="8" t="str">
        <f>IF(INDEX(Banco!$E:$E,ROW())="","",INDEX(Banco!$E:$E,ROW()))</f>
        <v/>
      </c>
      <c r="F1192" s="9" t="str">
        <f>IF(INDEX(Banco!$F:$F,ROW())="","",INDEX(Banco!$F:$F,ROW()))</f>
        <v/>
      </c>
      <c r="G1192" s="9" t="str">
        <f>IF(INDEX(Banco!$G:$G,ROW())="","",INDEX(Banco!$G:$G,ROW()))</f>
        <v/>
      </c>
      <c r="H1192" s="7" t="str">
        <f>IF(INDEX(Banco!$H:$H,ROW())="","",INDEX(Banco!$H:$H,ROW()))</f>
        <v/>
      </c>
      <c r="I1192" t="str">
        <f t="shared" si="774"/>
        <v/>
      </c>
      <c r="J1192" s="10" t="str">
        <f t="shared" si="775"/>
        <v/>
      </c>
      <c r="K1192" s="11" t="str">
        <f t="shared" si="776"/>
        <v>—</v>
      </c>
      <c r="L1192" t="str">
        <f t="shared" si="777"/>
        <v/>
      </c>
      <c r="M1192" s="11" t="str">
        <f t="shared" si="778"/>
        <v>—</v>
      </c>
      <c r="N1192" t="str">
        <f t="shared" si="779"/>
        <v/>
      </c>
      <c r="O1192" s="11" t="str">
        <f t="shared" si="780"/>
        <v>—</v>
      </c>
      <c r="P1192" t="str">
        <f t="shared" si="781"/>
        <v/>
      </c>
      <c r="Q1192" s="11" t="str">
        <f t="shared" si="782"/>
        <v>—</v>
      </c>
      <c r="R1192" t="str">
        <f t="shared" si="783"/>
        <v/>
      </c>
      <c r="S1192" t="str">
        <f t="shared" si="784"/>
        <v/>
      </c>
      <c r="T1192" t="str">
        <f t="shared" si="785"/>
        <v/>
      </c>
      <c r="U1192" t="str">
        <f t="shared" si="786"/>
        <v/>
      </c>
      <c r="V1192" t="str">
        <f t="shared" si="787"/>
        <v/>
      </c>
      <c r="W1192" t="str">
        <f t="shared" si="788"/>
        <v/>
      </c>
      <c r="X1192" t="str">
        <f t="shared" si="789"/>
        <v/>
      </c>
      <c r="Y1192" t="str">
        <f t="shared" si="790"/>
        <v/>
      </c>
      <c r="Z1192" t="str">
        <f t="shared" si="791"/>
        <v/>
      </c>
      <c r="AA1192" t="str">
        <f t="shared" si="792"/>
        <v/>
      </c>
      <c r="AB1192" t="str">
        <f t="shared" si="793"/>
        <v/>
      </c>
      <c r="AC1192" t="str">
        <f t="shared" si="794"/>
        <v/>
      </c>
      <c r="AD1192" t="str">
        <f t="shared" si="795"/>
        <v/>
      </c>
      <c r="AE1192" t="str">
        <f t="shared" si="796"/>
        <v/>
      </c>
      <c r="AF1192" t="str">
        <f t="shared" si="797"/>
        <v/>
      </c>
      <c r="AG1192" t="str">
        <f t="shared" si="798"/>
        <v/>
      </c>
      <c r="AH1192" t="str">
        <f t="shared" si="799"/>
        <v/>
      </c>
      <c r="AI1192" t="str">
        <f t="shared" si="800"/>
        <v/>
      </c>
      <c r="AJ1192" t="str">
        <f t="shared" si="801"/>
        <v/>
      </c>
      <c r="AK1192" t="str">
        <f t="shared" si="802"/>
        <v/>
      </c>
      <c r="AL1192" t="str">
        <f t="shared" si="803"/>
        <v/>
      </c>
      <c r="AM1192" t="str">
        <f t="shared" si="804"/>
        <v/>
      </c>
      <c r="AN1192" t="str">
        <f t="shared" si="805"/>
        <v/>
      </c>
      <c r="AO1192" t="str">
        <f t="shared" si="806"/>
        <v/>
      </c>
      <c r="AP1192" t="str">
        <f t="shared" si="807"/>
        <v/>
      </c>
      <c r="AQ1192" t="str">
        <f t="shared" si="808"/>
        <v/>
      </c>
      <c r="AR1192" t="str">
        <f t="shared" si="809"/>
        <v/>
      </c>
      <c r="AS1192" t="str">
        <f t="shared" si="810"/>
        <v/>
      </c>
      <c r="AT1192" t="str">
        <f t="shared" si="811"/>
        <v/>
      </c>
      <c r="AU1192" t="str">
        <f t="shared" si="812"/>
        <v/>
      </c>
      <c r="AV1192" t="str">
        <f t="shared" si="813"/>
        <v/>
      </c>
      <c r="AW1192" t="str">
        <f t="shared" si="814"/>
        <v/>
      </c>
      <c r="AX1192" t="str">
        <f t="shared" si="815"/>
        <v/>
      </c>
      <c r="AY1192" t="str">
        <f t="shared" si="816"/>
        <v/>
      </c>
      <c r="AZ1192" t="str">
        <f>IF(OR($A1192="",$A1192&lt;&gt;Ficha!$C$4),"",COUNTIF($A$2:$A1192,Ficha!$C$4))</f>
        <v/>
      </c>
    </row>
    <row r="1193" spans="1:52">
      <c r="A1193" s="7" t="str">
        <f>IF(INDEX(Banco!$A:$A,ROW())="","",INDEX(Banco!$A:$A,ROW()))</f>
        <v/>
      </c>
      <c r="B1193" s="7" t="str">
        <f>IF(INDEX(Banco!$B:$B,ROW())="","",INDEX(Banco!$B:$B,ROW()))</f>
        <v/>
      </c>
      <c r="C1193" s="7" t="str">
        <f>IF(INDEX(Banco!$C:$C,ROW())="","",INDEX(Banco!$C:$C,ROW()))</f>
        <v/>
      </c>
      <c r="D1193" s="8" t="str">
        <f>IF(INDEX(Banco!$D:$D,ROW())="","",INDEX(Banco!$D:$D,ROW()))</f>
        <v/>
      </c>
      <c r="E1193" s="8" t="str">
        <f>IF(INDEX(Banco!$E:$E,ROW())="","",INDEX(Banco!$E:$E,ROW()))</f>
        <v/>
      </c>
      <c r="F1193" s="9" t="str">
        <f>IF(INDEX(Banco!$F:$F,ROW())="","",INDEX(Banco!$F:$F,ROW()))</f>
        <v/>
      </c>
      <c r="G1193" s="9" t="str">
        <f>IF(INDEX(Banco!$G:$G,ROW())="","",INDEX(Banco!$G:$G,ROW()))</f>
        <v/>
      </c>
      <c r="H1193" s="7" t="str">
        <f>IF(INDEX(Banco!$H:$H,ROW())="","",INDEX(Banco!$H:$H,ROW()))</f>
        <v/>
      </c>
      <c r="I1193" t="str">
        <f t="shared" si="774"/>
        <v/>
      </c>
      <c r="J1193" s="10" t="str">
        <f t="shared" si="775"/>
        <v/>
      </c>
      <c r="K1193" s="11" t="str">
        <f t="shared" si="776"/>
        <v>—</v>
      </c>
      <c r="L1193" t="str">
        <f t="shared" si="777"/>
        <v/>
      </c>
      <c r="M1193" s="11" t="str">
        <f t="shared" si="778"/>
        <v>—</v>
      </c>
      <c r="N1193" t="str">
        <f t="shared" si="779"/>
        <v/>
      </c>
      <c r="O1193" s="11" t="str">
        <f t="shared" si="780"/>
        <v>—</v>
      </c>
      <c r="P1193" t="str">
        <f t="shared" si="781"/>
        <v/>
      </c>
      <c r="Q1193" s="11" t="str">
        <f t="shared" si="782"/>
        <v>—</v>
      </c>
      <c r="R1193" t="str">
        <f t="shared" si="783"/>
        <v/>
      </c>
      <c r="S1193" t="str">
        <f t="shared" si="784"/>
        <v/>
      </c>
      <c r="T1193" t="str">
        <f t="shared" si="785"/>
        <v/>
      </c>
      <c r="U1193" t="str">
        <f t="shared" si="786"/>
        <v/>
      </c>
      <c r="V1193" t="str">
        <f t="shared" si="787"/>
        <v/>
      </c>
      <c r="W1193" t="str">
        <f t="shared" si="788"/>
        <v/>
      </c>
      <c r="X1193" t="str">
        <f t="shared" si="789"/>
        <v/>
      </c>
      <c r="Y1193" t="str">
        <f t="shared" si="790"/>
        <v/>
      </c>
      <c r="Z1193" t="str">
        <f t="shared" si="791"/>
        <v/>
      </c>
      <c r="AA1193" t="str">
        <f t="shared" si="792"/>
        <v/>
      </c>
      <c r="AB1193" t="str">
        <f t="shared" si="793"/>
        <v/>
      </c>
      <c r="AC1193" t="str">
        <f t="shared" si="794"/>
        <v/>
      </c>
      <c r="AD1193" t="str">
        <f t="shared" si="795"/>
        <v/>
      </c>
      <c r="AE1193" t="str">
        <f t="shared" si="796"/>
        <v/>
      </c>
      <c r="AF1193" t="str">
        <f t="shared" si="797"/>
        <v/>
      </c>
      <c r="AG1193" t="str">
        <f t="shared" si="798"/>
        <v/>
      </c>
      <c r="AH1193" t="str">
        <f t="shared" si="799"/>
        <v/>
      </c>
      <c r="AI1193" t="str">
        <f t="shared" si="800"/>
        <v/>
      </c>
      <c r="AJ1193" t="str">
        <f t="shared" si="801"/>
        <v/>
      </c>
      <c r="AK1193" t="str">
        <f t="shared" si="802"/>
        <v/>
      </c>
      <c r="AL1193" t="str">
        <f t="shared" si="803"/>
        <v/>
      </c>
      <c r="AM1193" t="str">
        <f t="shared" si="804"/>
        <v/>
      </c>
      <c r="AN1193" t="str">
        <f t="shared" si="805"/>
        <v/>
      </c>
      <c r="AO1193" t="str">
        <f t="shared" si="806"/>
        <v/>
      </c>
      <c r="AP1193" t="str">
        <f t="shared" si="807"/>
        <v/>
      </c>
      <c r="AQ1193" t="str">
        <f t="shared" si="808"/>
        <v/>
      </c>
      <c r="AR1193" t="str">
        <f t="shared" si="809"/>
        <v/>
      </c>
      <c r="AS1193" t="str">
        <f t="shared" si="810"/>
        <v/>
      </c>
      <c r="AT1193" t="str">
        <f t="shared" si="811"/>
        <v/>
      </c>
      <c r="AU1193" t="str">
        <f t="shared" si="812"/>
        <v/>
      </c>
      <c r="AV1193" t="str">
        <f t="shared" si="813"/>
        <v/>
      </c>
      <c r="AW1193" t="str">
        <f t="shared" si="814"/>
        <v/>
      </c>
      <c r="AX1193" t="str">
        <f t="shared" si="815"/>
        <v/>
      </c>
      <c r="AY1193" t="str">
        <f t="shared" si="816"/>
        <v/>
      </c>
      <c r="AZ1193" t="str">
        <f>IF(OR($A1193="",$A1193&lt;&gt;Ficha!$C$4),"",COUNTIF($A$2:$A1193,Ficha!$C$4))</f>
        <v/>
      </c>
    </row>
    <row r="1194" spans="1:52">
      <c r="A1194" s="7" t="str">
        <f>IF(INDEX(Banco!$A:$A,ROW())="","",INDEX(Banco!$A:$A,ROW()))</f>
        <v/>
      </c>
      <c r="B1194" s="7" t="str">
        <f>IF(INDEX(Banco!$B:$B,ROW())="","",INDEX(Banco!$B:$B,ROW()))</f>
        <v/>
      </c>
      <c r="C1194" s="7" t="str">
        <f>IF(INDEX(Banco!$C:$C,ROW())="","",INDEX(Banco!$C:$C,ROW()))</f>
        <v/>
      </c>
      <c r="D1194" s="8" t="str">
        <f>IF(INDEX(Banco!$D:$D,ROW())="","",INDEX(Banco!$D:$D,ROW()))</f>
        <v/>
      </c>
      <c r="E1194" s="8" t="str">
        <f>IF(INDEX(Banco!$E:$E,ROW())="","",INDEX(Banco!$E:$E,ROW()))</f>
        <v/>
      </c>
      <c r="F1194" s="9" t="str">
        <f>IF(INDEX(Banco!$F:$F,ROW())="","",INDEX(Banco!$F:$F,ROW()))</f>
        <v/>
      </c>
      <c r="G1194" s="9" t="str">
        <f>IF(INDEX(Banco!$G:$G,ROW())="","",INDEX(Banco!$G:$G,ROW()))</f>
        <v/>
      </c>
      <c r="H1194" s="7" t="str">
        <f>IF(INDEX(Banco!$H:$H,ROW())="","",INDEX(Banco!$H:$H,ROW()))</f>
        <v/>
      </c>
      <c r="I1194" t="str">
        <f t="shared" si="774"/>
        <v/>
      </c>
      <c r="J1194" s="10" t="str">
        <f t="shared" si="775"/>
        <v/>
      </c>
      <c r="K1194" s="11" t="str">
        <f t="shared" si="776"/>
        <v>—</v>
      </c>
      <c r="L1194" t="str">
        <f t="shared" si="777"/>
        <v/>
      </c>
      <c r="M1194" s="11" t="str">
        <f t="shared" si="778"/>
        <v>—</v>
      </c>
      <c r="N1194" t="str">
        <f t="shared" si="779"/>
        <v/>
      </c>
      <c r="O1194" s="11" t="str">
        <f t="shared" si="780"/>
        <v>—</v>
      </c>
      <c r="P1194" t="str">
        <f t="shared" si="781"/>
        <v/>
      </c>
      <c r="Q1194" s="11" t="str">
        <f t="shared" si="782"/>
        <v>—</v>
      </c>
      <c r="R1194" t="str">
        <f t="shared" si="783"/>
        <v/>
      </c>
      <c r="S1194" t="str">
        <f t="shared" si="784"/>
        <v/>
      </c>
      <c r="T1194" t="str">
        <f t="shared" si="785"/>
        <v/>
      </c>
      <c r="U1194" t="str">
        <f t="shared" si="786"/>
        <v/>
      </c>
      <c r="V1194" t="str">
        <f t="shared" si="787"/>
        <v/>
      </c>
      <c r="W1194" t="str">
        <f t="shared" si="788"/>
        <v/>
      </c>
      <c r="X1194" t="str">
        <f t="shared" si="789"/>
        <v/>
      </c>
      <c r="Y1194" t="str">
        <f t="shared" si="790"/>
        <v/>
      </c>
      <c r="Z1194" t="str">
        <f t="shared" si="791"/>
        <v/>
      </c>
      <c r="AA1194" t="str">
        <f t="shared" si="792"/>
        <v/>
      </c>
      <c r="AB1194" t="str">
        <f t="shared" si="793"/>
        <v/>
      </c>
      <c r="AC1194" t="str">
        <f t="shared" si="794"/>
        <v/>
      </c>
      <c r="AD1194" t="str">
        <f t="shared" si="795"/>
        <v/>
      </c>
      <c r="AE1194" t="str">
        <f t="shared" si="796"/>
        <v/>
      </c>
      <c r="AF1194" t="str">
        <f t="shared" si="797"/>
        <v/>
      </c>
      <c r="AG1194" t="str">
        <f t="shared" si="798"/>
        <v/>
      </c>
      <c r="AH1194" t="str">
        <f t="shared" si="799"/>
        <v/>
      </c>
      <c r="AI1194" t="str">
        <f t="shared" si="800"/>
        <v/>
      </c>
      <c r="AJ1194" t="str">
        <f t="shared" si="801"/>
        <v/>
      </c>
      <c r="AK1194" t="str">
        <f t="shared" si="802"/>
        <v/>
      </c>
      <c r="AL1194" t="str">
        <f t="shared" si="803"/>
        <v/>
      </c>
      <c r="AM1194" t="str">
        <f t="shared" si="804"/>
        <v/>
      </c>
      <c r="AN1194" t="str">
        <f t="shared" si="805"/>
        <v/>
      </c>
      <c r="AO1194" t="str">
        <f t="shared" si="806"/>
        <v/>
      </c>
      <c r="AP1194" t="str">
        <f t="shared" si="807"/>
        <v/>
      </c>
      <c r="AQ1194" t="str">
        <f t="shared" si="808"/>
        <v/>
      </c>
      <c r="AR1194" t="str">
        <f t="shared" si="809"/>
        <v/>
      </c>
      <c r="AS1194" t="str">
        <f t="shared" si="810"/>
        <v/>
      </c>
      <c r="AT1194" t="str">
        <f t="shared" si="811"/>
        <v/>
      </c>
      <c r="AU1194" t="str">
        <f t="shared" si="812"/>
        <v/>
      </c>
      <c r="AV1194" t="str">
        <f t="shared" si="813"/>
        <v/>
      </c>
      <c r="AW1194" t="str">
        <f t="shared" si="814"/>
        <v/>
      </c>
      <c r="AX1194" t="str">
        <f t="shared" si="815"/>
        <v/>
      </c>
      <c r="AY1194" t="str">
        <f t="shared" si="816"/>
        <v/>
      </c>
      <c r="AZ1194" t="str">
        <f>IF(OR($A1194="",$A1194&lt;&gt;Ficha!$C$4),"",COUNTIF($A$2:$A1194,Ficha!$C$4))</f>
        <v/>
      </c>
    </row>
    <row r="1195" spans="1:52">
      <c r="A1195" s="7" t="str">
        <f>IF(INDEX(Banco!$A:$A,ROW())="","",INDEX(Banco!$A:$A,ROW()))</f>
        <v/>
      </c>
      <c r="B1195" s="7" t="str">
        <f>IF(INDEX(Banco!$B:$B,ROW())="","",INDEX(Banco!$B:$B,ROW()))</f>
        <v/>
      </c>
      <c r="C1195" s="7" t="str">
        <f>IF(INDEX(Banco!$C:$C,ROW())="","",INDEX(Banco!$C:$C,ROW()))</f>
        <v/>
      </c>
      <c r="D1195" s="8" t="str">
        <f>IF(INDEX(Banco!$D:$D,ROW())="","",INDEX(Banco!$D:$D,ROW()))</f>
        <v/>
      </c>
      <c r="E1195" s="8" t="str">
        <f>IF(INDEX(Banco!$E:$E,ROW())="","",INDEX(Banco!$E:$E,ROW()))</f>
        <v/>
      </c>
      <c r="F1195" s="9" t="str">
        <f>IF(INDEX(Banco!$F:$F,ROW())="","",INDEX(Banco!$F:$F,ROW()))</f>
        <v/>
      </c>
      <c r="G1195" s="9" t="str">
        <f>IF(INDEX(Banco!$G:$G,ROW())="","",INDEX(Banco!$G:$G,ROW()))</f>
        <v/>
      </c>
      <c r="H1195" s="7" t="str">
        <f>IF(INDEX(Banco!$H:$H,ROW())="","",INDEX(Banco!$H:$H,ROW()))</f>
        <v/>
      </c>
      <c r="I1195" t="str">
        <f t="shared" si="774"/>
        <v/>
      </c>
      <c r="J1195" s="10" t="str">
        <f t="shared" si="775"/>
        <v/>
      </c>
      <c r="K1195" s="11" t="str">
        <f t="shared" si="776"/>
        <v>—</v>
      </c>
      <c r="L1195" t="str">
        <f t="shared" si="777"/>
        <v/>
      </c>
      <c r="M1195" s="11" t="str">
        <f t="shared" si="778"/>
        <v>—</v>
      </c>
      <c r="N1195" t="str">
        <f t="shared" si="779"/>
        <v/>
      </c>
      <c r="O1195" s="11" t="str">
        <f t="shared" si="780"/>
        <v>—</v>
      </c>
      <c r="P1195" t="str">
        <f t="shared" si="781"/>
        <v/>
      </c>
      <c r="Q1195" s="11" t="str">
        <f t="shared" si="782"/>
        <v>—</v>
      </c>
      <c r="R1195" t="str">
        <f t="shared" si="783"/>
        <v/>
      </c>
      <c r="S1195" t="str">
        <f t="shared" si="784"/>
        <v/>
      </c>
      <c r="T1195" t="str">
        <f t="shared" si="785"/>
        <v/>
      </c>
      <c r="U1195" t="str">
        <f t="shared" si="786"/>
        <v/>
      </c>
      <c r="V1195" t="str">
        <f t="shared" si="787"/>
        <v/>
      </c>
      <c r="W1195" t="str">
        <f t="shared" si="788"/>
        <v/>
      </c>
      <c r="X1195" t="str">
        <f t="shared" si="789"/>
        <v/>
      </c>
      <c r="Y1195" t="str">
        <f t="shared" si="790"/>
        <v/>
      </c>
      <c r="Z1195" t="str">
        <f t="shared" si="791"/>
        <v/>
      </c>
      <c r="AA1195" t="str">
        <f t="shared" si="792"/>
        <v/>
      </c>
      <c r="AB1195" t="str">
        <f t="shared" si="793"/>
        <v/>
      </c>
      <c r="AC1195" t="str">
        <f t="shared" si="794"/>
        <v/>
      </c>
      <c r="AD1195" t="str">
        <f t="shared" si="795"/>
        <v/>
      </c>
      <c r="AE1195" t="str">
        <f t="shared" si="796"/>
        <v/>
      </c>
      <c r="AF1195" t="str">
        <f t="shared" si="797"/>
        <v/>
      </c>
      <c r="AG1195" t="str">
        <f t="shared" si="798"/>
        <v/>
      </c>
      <c r="AH1195" t="str">
        <f t="shared" si="799"/>
        <v/>
      </c>
      <c r="AI1195" t="str">
        <f t="shared" si="800"/>
        <v/>
      </c>
      <c r="AJ1195" t="str">
        <f t="shared" si="801"/>
        <v/>
      </c>
      <c r="AK1195" t="str">
        <f t="shared" si="802"/>
        <v/>
      </c>
      <c r="AL1195" t="str">
        <f t="shared" si="803"/>
        <v/>
      </c>
      <c r="AM1195" t="str">
        <f t="shared" si="804"/>
        <v/>
      </c>
      <c r="AN1195" t="str">
        <f t="shared" si="805"/>
        <v/>
      </c>
      <c r="AO1195" t="str">
        <f t="shared" si="806"/>
        <v/>
      </c>
      <c r="AP1195" t="str">
        <f t="shared" si="807"/>
        <v/>
      </c>
      <c r="AQ1195" t="str">
        <f t="shared" si="808"/>
        <v/>
      </c>
      <c r="AR1195" t="str">
        <f t="shared" si="809"/>
        <v/>
      </c>
      <c r="AS1195" t="str">
        <f t="shared" si="810"/>
        <v/>
      </c>
      <c r="AT1195" t="str">
        <f t="shared" si="811"/>
        <v/>
      </c>
      <c r="AU1195" t="str">
        <f t="shared" si="812"/>
        <v/>
      </c>
      <c r="AV1195" t="str">
        <f t="shared" si="813"/>
        <v/>
      </c>
      <c r="AW1195" t="str">
        <f t="shared" si="814"/>
        <v/>
      </c>
      <c r="AX1195" t="str">
        <f t="shared" si="815"/>
        <v/>
      </c>
      <c r="AY1195" t="str">
        <f t="shared" si="816"/>
        <v/>
      </c>
      <c r="AZ1195" t="str">
        <f>IF(OR($A1195="",$A1195&lt;&gt;Ficha!$C$4),"",COUNTIF($A$2:$A1195,Ficha!$C$4))</f>
        <v/>
      </c>
    </row>
    <row r="1196" spans="1:52">
      <c r="A1196" s="7" t="str">
        <f>IF(INDEX(Banco!$A:$A,ROW())="","",INDEX(Banco!$A:$A,ROW()))</f>
        <v/>
      </c>
      <c r="B1196" s="7" t="str">
        <f>IF(INDEX(Banco!$B:$B,ROW())="","",INDEX(Banco!$B:$B,ROW()))</f>
        <v/>
      </c>
      <c r="C1196" s="7" t="str">
        <f>IF(INDEX(Banco!$C:$C,ROW())="","",INDEX(Banco!$C:$C,ROW()))</f>
        <v/>
      </c>
      <c r="D1196" s="8" t="str">
        <f>IF(INDEX(Banco!$D:$D,ROW())="","",INDEX(Banco!$D:$D,ROW()))</f>
        <v/>
      </c>
      <c r="E1196" s="8" t="str">
        <f>IF(INDEX(Banco!$E:$E,ROW())="","",INDEX(Banco!$E:$E,ROW()))</f>
        <v/>
      </c>
      <c r="F1196" s="9" t="str">
        <f>IF(INDEX(Banco!$F:$F,ROW())="","",INDEX(Banco!$F:$F,ROW()))</f>
        <v/>
      </c>
      <c r="G1196" s="9" t="str">
        <f>IF(INDEX(Banco!$G:$G,ROW())="","",INDEX(Banco!$G:$G,ROW()))</f>
        <v/>
      </c>
      <c r="H1196" s="7" t="str">
        <f>IF(INDEX(Banco!$H:$H,ROW())="","",INDEX(Banco!$H:$H,ROW()))</f>
        <v/>
      </c>
      <c r="I1196" t="str">
        <f t="shared" si="774"/>
        <v/>
      </c>
      <c r="J1196" s="10" t="str">
        <f t="shared" si="775"/>
        <v/>
      </c>
      <c r="K1196" s="11" t="str">
        <f t="shared" si="776"/>
        <v>—</v>
      </c>
      <c r="L1196" t="str">
        <f t="shared" si="777"/>
        <v/>
      </c>
      <c r="M1196" s="11" t="str">
        <f t="shared" si="778"/>
        <v>—</v>
      </c>
      <c r="N1196" t="str">
        <f t="shared" si="779"/>
        <v/>
      </c>
      <c r="O1196" s="11" t="str">
        <f t="shared" si="780"/>
        <v>—</v>
      </c>
      <c r="P1196" t="str">
        <f t="shared" si="781"/>
        <v/>
      </c>
      <c r="Q1196" s="11" t="str">
        <f t="shared" si="782"/>
        <v>—</v>
      </c>
      <c r="R1196" t="str">
        <f t="shared" si="783"/>
        <v/>
      </c>
      <c r="S1196" t="str">
        <f t="shared" si="784"/>
        <v/>
      </c>
      <c r="T1196" t="str">
        <f t="shared" si="785"/>
        <v/>
      </c>
      <c r="U1196" t="str">
        <f t="shared" si="786"/>
        <v/>
      </c>
      <c r="V1196" t="str">
        <f t="shared" si="787"/>
        <v/>
      </c>
      <c r="W1196" t="str">
        <f t="shared" si="788"/>
        <v/>
      </c>
      <c r="X1196" t="str">
        <f t="shared" si="789"/>
        <v/>
      </c>
      <c r="Y1196" t="str">
        <f t="shared" si="790"/>
        <v/>
      </c>
      <c r="Z1196" t="str">
        <f t="shared" si="791"/>
        <v/>
      </c>
      <c r="AA1196" t="str">
        <f t="shared" si="792"/>
        <v/>
      </c>
      <c r="AB1196" t="str">
        <f t="shared" si="793"/>
        <v/>
      </c>
      <c r="AC1196" t="str">
        <f t="shared" si="794"/>
        <v/>
      </c>
      <c r="AD1196" t="str">
        <f t="shared" si="795"/>
        <v/>
      </c>
      <c r="AE1196" t="str">
        <f t="shared" si="796"/>
        <v/>
      </c>
      <c r="AF1196" t="str">
        <f t="shared" si="797"/>
        <v/>
      </c>
      <c r="AG1196" t="str">
        <f t="shared" si="798"/>
        <v/>
      </c>
      <c r="AH1196" t="str">
        <f t="shared" si="799"/>
        <v/>
      </c>
      <c r="AI1196" t="str">
        <f t="shared" si="800"/>
        <v/>
      </c>
      <c r="AJ1196" t="str">
        <f t="shared" si="801"/>
        <v/>
      </c>
      <c r="AK1196" t="str">
        <f t="shared" si="802"/>
        <v/>
      </c>
      <c r="AL1196" t="str">
        <f t="shared" si="803"/>
        <v/>
      </c>
      <c r="AM1196" t="str">
        <f t="shared" si="804"/>
        <v/>
      </c>
      <c r="AN1196" t="str">
        <f t="shared" si="805"/>
        <v/>
      </c>
      <c r="AO1196" t="str">
        <f t="shared" si="806"/>
        <v/>
      </c>
      <c r="AP1196" t="str">
        <f t="shared" si="807"/>
        <v/>
      </c>
      <c r="AQ1196" t="str">
        <f t="shared" si="808"/>
        <v/>
      </c>
      <c r="AR1196" t="str">
        <f t="shared" si="809"/>
        <v/>
      </c>
      <c r="AS1196" t="str">
        <f t="shared" si="810"/>
        <v/>
      </c>
      <c r="AT1196" t="str">
        <f t="shared" si="811"/>
        <v/>
      </c>
      <c r="AU1196" t="str">
        <f t="shared" si="812"/>
        <v/>
      </c>
      <c r="AV1196" t="str">
        <f t="shared" si="813"/>
        <v/>
      </c>
      <c r="AW1196" t="str">
        <f t="shared" si="814"/>
        <v/>
      </c>
      <c r="AX1196" t="str">
        <f t="shared" si="815"/>
        <v/>
      </c>
      <c r="AY1196" t="str">
        <f t="shared" si="816"/>
        <v/>
      </c>
      <c r="AZ1196" t="str">
        <f>IF(OR($A1196="",$A1196&lt;&gt;Ficha!$C$4),"",COUNTIF($A$2:$A1196,Ficha!$C$4))</f>
        <v/>
      </c>
    </row>
    <row r="1197" spans="1:52">
      <c r="A1197" s="7" t="str">
        <f>IF(INDEX(Banco!$A:$A,ROW())="","",INDEX(Banco!$A:$A,ROW()))</f>
        <v/>
      </c>
      <c r="B1197" s="7" t="str">
        <f>IF(INDEX(Banco!$B:$B,ROW())="","",INDEX(Banco!$B:$B,ROW()))</f>
        <v/>
      </c>
      <c r="C1197" s="7" t="str">
        <f>IF(INDEX(Banco!$C:$C,ROW())="","",INDEX(Banco!$C:$C,ROW()))</f>
        <v/>
      </c>
      <c r="D1197" s="8" t="str">
        <f>IF(INDEX(Banco!$D:$D,ROW())="","",INDEX(Banco!$D:$D,ROW()))</f>
        <v/>
      </c>
      <c r="E1197" s="8" t="str">
        <f>IF(INDEX(Banco!$E:$E,ROW())="","",INDEX(Banco!$E:$E,ROW()))</f>
        <v/>
      </c>
      <c r="F1197" s="9" t="str">
        <f>IF(INDEX(Banco!$F:$F,ROW())="","",INDEX(Banco!$F:$F,ROW()))</f>
        <v/>
      </c>
      <c r="G1197" s="9" t="str">
        <f>IF(INDEX(Banco!$G:$G,ROW())="","",INDEX(Banco!$G:$G,ROW()))</f>
        <v/>
      </c>
      <c r="H1197" s="7" t="str">
        <f>IF(INDEX(Banco!$H:$H,ROW())="","",INDEX(Banco!$H:$H,ROW()))</f>
        <v/>
      </c>
      <c r="I1197" t="str">
        <f t="shared" si="774"/>
        <v/>
      </c>
      <c r="J1197" s="10" t="str">
        <f t="shared" si="775"/>
        <v/>
      </c>
      <c r="K1197" s="11" t="str">
        <f t="shared" si="776"/>
        <v>—</v>
      </c>
      <c r="L1197" t="str">
        <f t="shared" si="777"/>
        <v/>
      </c>
      <c r="M1197" s="11" t="str">
        <f t="shared" si="778"/>
        <v>—</v>
      </c>
      <c r="N1197" t="str">
        <f t="shared" si="779"/>
        <v/>
      </c>
      <c r="O1197" s="11" t="str">
        <f t="shared" si="780"/>
        <v>—</v>
      </c>
      <c r="P1197" t="str">
        <f t="shared" si="781"/>
        <v/>
      </c>
      <c r="Q1197" s="11" t="str">
        <f t="shared" si="782"/>
        <v>—</v>
      </c>
      <c r="R1197" t="str">
        <f t="shared" si="783"/>
        <v/>
      </c>
      <c r="S1197" t="str">
        <f t="shared" si="784"/>
        <v/>
      </c>
      <c r="T1197" t="str">
        <f t="shared" si="785"/>
        <v/>
      </c>
      <c r="U1197" t="str">
        <f t="shared" si="786"/>
        <v/>
      </c>
      <c r="V1197" t="str">
        <f t="shared" si="787"/>
        <v/>
      </c>
      <c r="W1197" t="str">
        <f t="shared" si="788"/>
        <v/>
      </c>
      <c r="X1197" t="str">
        <f t="shared" si="789"/>
        <v/>
      </c>
      <c r="Y1197" t="str">
        <f t="shared" si="790"/>
        <v/>
      </c>
      <c r="Z1197" t="str">
        <f t="shared" si="791"/>
        <v/>
      </c>
      <c r="AA1197" t="str">
        <f t="shared" si="792"/>
        <v/>
      </c>
      <c r="AB1197" t="str">
        <f t="shared" si="793"/>
        <v/>
      </c>
      <c r="AC1197" t="str">
        <f t="shared" si="794"/>
        <v/>
      </c>
      <c r="AD1197" t="str">
        <f t="shared" si="795"/>
        <v/>
      </c>
      <c r="AE1197" t="str">
        <f t="shared" si="796"/>
        <v/>
      </c>
      <c r="AF1197" t="str">
        <f t="shared" si="797"/>
        <v/>
      </c>
      <c r="AG1197" t="str">
        <f t="shared" si="798"/>
        <v/>
      </c>
      <c r="AH1197" t="str">
        <f t="shared" si="799"/>
        <v/>
      </c>
      <c r="AI1197" t="str">
        <f t="shared" si="800"/>
        <v/>
      </c>
      <c r="AJ1197" t="str">
        <f t="shared" si="801"/>
        <v/>
      </c>
      <c r="AK1197" t="str">
        <f t="shared" si="802"/>
        <v/>
      </c>
      <c r="AL1197" t="str">
        <f t="shared" si="803"/>
        <v/>
      </c>
      <c r="AM1197" t="str">
        <f t="shared" si="804"/>
        <v/>
      </c>
      <c r="AN1197" t="str">
        <f t="shared" si="805"/>
        <v/>
      </c>
      <c r="AO1197" t="str">
        <f t="shared" si="806"/>
        <v/>
      </c>
      <c r="AP1197" t="str">
        <f t="shared" si="807"/>
        <v/>
      </c>
      <c r="AQ1197" t="str">
        <f t="shared" si="808"/>
        <v/>
      </c>
      <c r="AR1197" t="str">
        <f t="shared" si="809"/>
        <v/>
      </c>
      <c r="AS1197" t="str">
        <f t="shared" si="810"/>
        <v/>
      </c>
      <c r="AT1197" t="str">
        <f t="shared" si="811"/>
        <v/>
      </c>
      <c r="AU1197" t="str">
        <f t="shared" si="812"/>
        <v/>
      </c>
      <c r="AV1197" t="str">
        <f t="shared" si="813"/>
        <v/>
      </c>
      <c r="AW1197" t="str">
        <f t="shared" si="814"/>
        <v/>
      </c>
      <c r="AX1197" t="str">
        <f t="shared" si="815"/>
        <v/>
      </c>
      <c r="AY1197" t="str">
        <f t="shared" si="816"/>
        <v/>
      </c>
      <c r="AZ1197" t="str">
        <f>IF(OR($A1197="",$A1197&lt;&gt;Ficha!$C$4),"",COUNTIF($A$2:$A1197,Ficha!$C$4))</f>
        <v/>
      </c>
    </row>
    <row r="1198" spans="1:52">
      <c r="A1198" s="7" t="str">
        <f>IF(INDEX(Banco!$A:$A,ROW())="","",INDEX(Banco!$A:$A,ROW()))</f>
        <v/>
      </c>
      <c r="B1198" s="7" t="str">
        <f>IF(INDEX(Banco!$B:$B,ROW())="","",INDEX(Banco!$B:$B,ROW()))</f>
        <v/>
      </c>
      <c r="C1198" s="7" t="str">
        <f>IF(INDEX(Banco!$C:$C,ROW())="","",INDEX(Banco!$C:$C,ROW()))</f>
        <v/>
      </c>
      <c r="D1198" s="8" t="str">
        <f>IF(INDEX(Banco!$D:$D,ROW())="","",INDEX(Banco!$D:$D,ROW()))</f>
        <v/>
      </c>
      <c r="E1198" s="8" t="str">
        <f>IF(INDEX(Banco!$E:$E,ROW())="","",INDEX(Banco!$E:$E,ROW()))</f>
        <v/>
      </c>
      <c r="F1198" s="9" t="str">
        <f>IF(INDEX(Banco!$F:$F,ROW())="","",INDEX(Banco!$F:$F,ROW()))</f>
        <v/>
      </c>
      <c r="G1198" s="9" t="str">
        <f>IF(INDEX(Banco!$G:$G,ROW())="","",INDEX(Banco!$G:$G,ROW()))</f>
        <v/>
      </c>
      <c r="H1198" s="7" t="str">
        <f>IF(INDEX(Banco!$H:$H,ROW())="","",INDEX(Banco!$H:$H,ROW()))</f>
        <v/>
      </c>
      <c r="I1198" t="str">
        <f t="shared" si="774"/>
        <v/>
      </c>
      <c r="J1198" s="10" t="str">
        <f t="shared" si="775"/>
        <v/>
      </c>
      <c r="K1198" s="11" t="str">
        <f t="shared" si="776"/>
        <v>—</v>
      </c>
      <c r="L1198" t="str">
        <f t="shared" si="777"/>
        <v/>
      </c>
      <c r="M1198" s="11" t="str">
        <f t="shared" si="778"/>
        <v>—</v>
      </c>
      <c r="N1198" t="str">
        <f t="shared" si="779"/>
        <v/>
      </c>
      <c r="O1198" s="11" t="str">
        <f t="shared" si="780"/>
        <v>—</v>
      </c>
      <c r="P1198" t="str">
        <f t="shared" si="781"/>
        <v/>
      </c>
      <c r="Q1198" s="11" t="str">
        <f t="shared" si="782"/>
        <v>—</v>
      </c>
      <c r="R1198" t="str">
        <f t="shared" si="783"/>
        <v/>
      </c>
      <c r="S1198" t="str">
        <f t="shared" si="784"/>
        <v/>
      </c>
      <c r="T1198" t="str">
        <f t="shared" si="785"/>
        <v/>
      </c>
      <c r="U1198" t="str">
        <f t="shared" si="786"/>
        <v/>
      </c>
      <c r="V1198" t="str">
        <f t="shared" si="787"/>
        <v/>
      </c>
      <c r="W1198" t="str">
        <f t="shared" si="788"/>
        <v/>
      </c>
      <c r="X1198" t="str">
        <f t="shared" si="789"/>
        <v/>
      </c>
      <c r="Y1198" t="str">
        <f t="shared" si="790"/>
        <v/>
      </c>
      <c r="Z1198" t="str">
        <f t="shared" si="791"/>
        <v/>
      </c>
      <c r="AA1198" t="str">
        <f t="shared" si="792"/>
        <v/>
      </c>
      <c r="AB1198" t="str">
        <f t="shared" si="793"/>
        <v/>
      </c>
      <c r="AC1198" t="str">
        <f t="shared" si="794"/>
        <v/>
      </c>
      <c r="AD1198" t="str">
        <f t="shared" si="795"/>
        <v/>
      </c>
      <c r="AE1198" t="str">
        <f t="shared" si="796"/>
        <v/>
      </c>
      <c r="AF1198" t="str">
        <f t="shared" si="797"/>
        <v/>
      </c>
      <c r="AG1198" t="str">
        <f t="shared" si="798"/>
        <v/>
      </c>
      <c r="AH1198" t="str">
        <f t="shared" si="799"/>
        <v/>
      </c>
      <c r="AI1198" t="str">
        <f t="shared" si="800"/>
        <v/>
      </c>
      <c r="AJ1198" t="str">
        <f t="shared" si="801"/>
        <v/>
      </c>
      <c r="AK1198" t="str">
        <f t="shared" si="802"/>
        <v/>
      </c>
      <c r="AL1198" t="str">
        <f t="shared" si="803"/>
        <v/>
      </c>
      <c r="AM1198" t="str">
        <f t="shared" si="804"/>
        <v/>
      </c>
      <c r="AN1198" t="str">
        <f t="shared" si="805"/>
        <v/>
      </c>
      <c r="AO1198" t="str">
        <f t="shared" si="806"/>
        <v/>
      </c>
      <c r="AP1198" t="str">
        <f t="shared" si="807"/>
        <v/>
      </c>
      <c r="AQ1198" t="str">
        <f t="shared" si="808"/>
        <v/>
      </c>
      <c r="AR1198" t="str">
        <f t="shared" si="809"/>
        <v/>
      </c>
      <c r="AS1198" t="str">
        <f t="shared" si="810"/>
        <v/>
      </c>
      <c r="AT1198" t="str">
        <f t="shared" si="811"/>
        <v/>
      </c>
      <c r="AU1198" t="str">
        <f t="shared" si="812"/>
        <v/>
      </c>
      <c r="AV1198" t="str">
        <f t="shared" si="813"/>
        <v/>
      </c>
      <c r="AW1198" t="str">
        <f t="shared" si="814"/>
        <v/>
      </c>
      <c r="AX1198" t="str">
        <f t="shared" si="815"/>
        <v/>
      </c>
      <c r="AY1198" t="str">
        <f t="shared" si="816"/>
        <v/>
      </c>
      <c r="AZ1198" t="str">
        <f>IF(OR($A1198="",$A1198&lt;&gt;Ficha!$C$4),"",COUNTIF($A$2:$A1198,Ficha!$C$4))</f>
        <v/>
      </c>
    </row>
    <row r="1199" spans="1:52">
      <c r="A1199" s="7" t="str">
        <f>IF(INDEX(Banco!$A:$A,ROW())="","",INDEX(Banco!$A:$A,ROW()))</f>
        <v/>
      </c>
      <c r="B1199" s="7" t="str">
        <f>IF(INDEX(Banco!$B:$B,ROW())="","",INDEX(Banco!$B:$B,ROW()))</f>
        <v/>
      </c>
      <c r="C1199" s="7" t="str">
        <f>IF(INDEX(Banco!$C:$C,ROW())="","",INDEX(Banco!$C:$C,ROW()))</f>
        <v/>
      </c>
      <c r="D1199" s="8" t="str">
        <f>IF(INDEX(Banco!$D:$D,ROW())="","",INDEX(Banco!$D:$D,ROW()))</f>
        <v/>
      </c>
      <c r="E1199" s="8" t="str">
        <f>IF(INDEX(Banco!$E:$E,ROW())="","",INDEX(Banco!$E:$E,ROW()))</f>
        <v/>
      </c>
      <c r="F1199" s="9" t="str">
        <f>IF(INDEX(Banco!$F:$F,ROW())="","",INDEX(Banco!$F:$F,ROW()))</f>
        <v/>
      </c>
      <c r="G1199" s="9" t="str">
        <f>IF(INDEX(Banco!$G:$G,ROW())="","",INDEX(Banco!$G:$G,ROW()))</f>
        <v/>
      </c>
      <c r="H1199" s="7" t="str">
        <f>IF(INDEX(Banco!$H:$H,ROW())="","",INDEX(Banco!$H:$H,ROW()))</f>
        <v/>
      </c>
      <c r="I1199" t="str">
        <f t="shared" si="774"/>
        <v/>
      </c>
      <c r="J1199" s="10" t="str">
        <f t="shared" si="775"/>
        <v/>
      </c>
      <c r="K1199" s="11" t="str">
        <f t="shared" si="776"/>
        <v>—</v>
      </c>
      <c r="L1199" t="str">
        <f t="shared" si="777"/>
        <v/>
      </c>
      <c r="M1199" s="11" t="str">
        <f t="shared" si="778"/>
        <v>—</v>
      </c>
      <c r="N1199" t="str">
        <f t="shared" si="779"/>
        <v/>
      </c>
      <c r="O1199" s="11" t="str">
        <f t="shared" si="780"/>
        <v>—</v>
      </c>
      <c r="P1199" t="str">
        <f t="shared" si="781"/>
        <v/>
      </c>
      <c r="Q1199" s="11" t="str">
        <f t="shared" si="782"/>
        <v>—</v>
      </c>
      <c r="R1199" t="str">
        <f t="shared" si="783"/>
        <v/>
      </c>
      <c r="S1199" t="str">
        <f t="shared" si="784"/>
        <v/>
      </c>
      <c r="T1199" t="str">
        <f t="shared" si="785"/>
        <v/>
      </c>
      <c r="U1199" t="str">
        <f t="shared" si="786"/>
        <v/>
      </c>
      <c r="V1199" t="str">
        <f t="shared" si="787"/>
        <v/>
      </c>
      <c r="W1199" t="str">
        <f t="shared" si="788"/>
        <v/>
      </c>
      <c r="X1199" t="str">
        <f t="shared" si="789"/>
        <v/>
      </c>
      <c r="Y1199" t="str">
        <f t="shared" si="790"/>
        <v/>
      </c>
      <c r="Z1199" t="str">
        <f t="shared" si="791"/>
        <v/>
      </c>
      <c r="AA1199" t="str">
        <f t="shared" si="792"/>
        <v/>
      </c>
      <c r="AB1199" t="str">
        <f t="shared" si="793"/>
        <v/>
      </c>
      <c r="AC1199" t="str">
        <f t="shared" si="794"/>
        <v/>
      </c>
      <c r="AD1199" t="str">
        <f t="shared" si="795"/>
        <v/>
      </c>
      <c r="AE1199" t="str">
        <f t="shared" si="796"/>
        <v/>
      </c>
      <c r="AF1199" t="str">
        <f t="shared" si="797"/>
        <v/>
      </c>
      <c r="AG1199" t="str">
        <f t="shared" si="798"/>
        <v/>
      </c>
      <c r="AH1199" t="str">
        <f t="shared" si="799"/>
        <v/>
      </c>
      <c r="AI1199" t="str">
        <f t="shared" si="800"/>
        <v/>
      </c>
      <c r="AJ1199" t="str">
        <f t="shared" si="801"/>
        <v/>
      </c>
      <c r="AK1199" t="str">
        <f t="shared" si="802"/>
        <v/>
      </c>
      <c r="AL1199" t="str">
        <f t="shared" si="803"/>
        <v/>
      </c>
      <c r="AM1199" t="str">
        <f t="shared" si="804"/>
        <v/>
      </c>
      <c r="AN1199" t="str">
        <f t="shared" si="805"/>
        <v/>
      </c>
      <c r="AO1199" t="str">
        <f t="shared" si="806"/>
        <v/>
      </c>
      <c r="AP1199" t="str">
        <f t="shared" si="807"/>
        <v/>
      </c>
      <c r="AQ1199" t="str">
        <f t="shared" si="808"/>
        <v/>
      </c>
      <c r="AR1199" t="str">
        <f t="shared" si="809"/>
        <v/>
      </c>
      <c r="AS1199" t="str">
        <f t="shared" si="810"/>
        <v/>
      </c>
      <c r="AT1199" t="str">
        <f t="shared" si="811"/>
        <v/>
      </c>
      <c r="AU1199" t="str">
        <f t="shared" si="812"/>
        <v/>
      </c>
      <c r="AV1199" t="str">
        <f t="shared" si="813"/>
        <v/>
      </c>
      <c r="AW1199" t="str">
        <f t="shared" si="814"/>
        <v/>
      </c>
      <c r="AX1199" t="str">
        <f t="shared" si="815"/>
        <v/>
      </c>
      <c r="AY1199" t="str">
        <f t="shared" si="816"/>
        <v/>
      </c>
      <c r="AZ1199" t="str">
        <f>IF(OR($A1199="",$A1199&lt;&gt;Ficha!$C$4),"",COUNTIF($A$2:$A1199,Ficha!$C$4))</f>
        <v/>
      </c>
    </row>
    <row r="1200" spans="1:52">
      <c r="A1200" s="7" t="str">
        <f>IF(INDEX(Banco!$A:$A,ROW())="","",INDEX(Banco!$A:$A,ROW()))</f>
        <v/>
      </c>
      <c r="B1200" s="7" t="str">
        <f>IF(INDEX(Banco!$B:$B,ROW())="","",INDEX(Banco!$B:$B,ROW()))</f>
        <v/>
      </c>
      <c r="C1200" s="7" t="str">
        <f>IF(INDEX(Banco!$C:$C,ROW())="","",INDEX(Banco!$C:$C,ROW()))</f>
        <v/>
      </c>
      <c r="D1200" s="8" t="str">
        <f>IF(INDEX(Banco!$D:$D,ROW())="","",INDEX(Banco!$D:$D,ROW()))</f>
        <v/>
      </c>
      <c r="E1200" s="8" t="str">
        <f>IF(INDEX(Banco!$E:$E,ROW())="","",INDEX(Banco!$E:$E,ROW()))</f>
        <v/>
      </c>
      <c r="F1200" s="9" t="str">
        <f>IF(INDEX(Banco!$F:$F,ROW())="","",INDEX(Banco!$F:$F,ROW()))</f>
        <v/>
      </c>
      <c r="G1200" s="9" t="str">
        <f>IF(INDEX(Banco!$G:$G,ROW())="","",INDEX(Banco!$G:$G,ROW()))</f>
        <v/>
      </c>
      <c r="H1200" s="7" t="str">
        <f>IF(INDEX(Banco!$H:$H,ROW())="","",INDEX(Banco!$H:$H,ROW()))</f>
        <v/>
      </c>
      <c r="I1200" t="str">
        <f t="shared" si="774"/>
        <v/>
      </c>
      <c r="J1200" s="10" t="str">
        <f t="shared" si="775"/>
        <v/>
      </c>
      <c r="K1200" s="11" t="str">
        <f t="shared" si="776"/>
        <v>—</v>
      </c>
      <c r="L1200" t="str">
        <f t="shared" si="777"/>
        <v/>
      </c>
      <c r="M1200" s="11" t="str">
        <f t="shared" si="778"/>
        <v>—</v>
      </c>
      <c r="N1200" t="str">
        <f t="shared" si="779"/>
        <v/>
      </c>
      <c r="O1200" s="11" t="str">
        <f t="shared" si="780"/>
        <v>—</v>
      </c>
      <c r="P1200" t="str">
        <f t="shared" si="781"/>
        <v/>
      </c>
      <c r="Q1200" s="11" t="str">
        <f t="shared" si="782"/>
        <v>—</v>
      </c>
      <c r="R1200" t="str">
        <f t="shared" si="783"/>
        <v/>
      </c>
      <c r="S1200" t="str">
        <f t="shared" si="784"/>
        <v/>
      </c>
      <c r="T1200" t="str">
        <f t="shared" si="785"/>
        <v/>
      </c>
      <c r="U1200" t="str">
        <f t="shared" si="786"/>
        <v/>
      </c>
      <c r="V1200" t="str">
        <f t="shared" si="787"/>
        <v/>
      </c>
      <c r="W1200" t="str">
        <f t="shared" si="788"/>
        <v/>
      </c>
      <c r="X1200" t="str">
        <f t="shared" si="789"/>
        <v/>
      </c>
      <c r="Y1200" t="str">
        <f t="shared" si="790"/>
        <v/>
      </c>
      <c r="Z1200" t="str">
        <f t="shared" si="791"/>
        <v/>
      </c>
      <c r="AA1200" t="str">
        <f t="shared" si="792"/>
        <v/>
      </c>
      <c r="AB1200" t="str">
        <f t="shared" si="793"/>
        <v/>
      </c>
      <c r="AC1200" t="str">
        <f t="shared" si="794"/>
        <v/>
      </c>
      <c r="AD1200" t="str">
        <f t="shared" si="795"/>
        <v/>
      </c>
      <c r="AE1200" t="str">
        <f t="shared" si="796"/>
        <v/>
      </c>
      <c r="AF1200" t="str">
        <f t="shared" si="797"/>
        <v/>
      </c>
      <c r="AG1200" t="str">
        <f t="shared" si="798"/>
        <v/>
      </c>
      <c r="AH1200" t="str">
        <f t="shared" si="799"/>
        <v/>
      </c>
      <c r="AI1200" t="str">
        <f t="shared" si="800"/>
        <v/>
      </c>
      <c r="AJ1200" t="str">
        <f t="shared" si="801"/>
        <v/>
      </c>
      <c r="AK1200" t="str">
        <f t="shared" si="802"/>
        <v/>
      </c>
      <c r="AL1200" t="str">
        <f t="shared" si="803"/>
        <v/>
      </c>
      <c r="AM1200" t="str">
        <f t="shared" si="804"/>
        <v/>
      </c>
      <c r="AN1200" t="str">
        <f t="shared" si="805"/>
        <v/>
      </c>
      <c r="AO1200" t="str">
        <f t="shared" si="806"/>
        <v/>
      </c>
      <c r="AP1200" t="str">
        <f t="shared" si="807"/>
        <v/>
      </c>
      <c r="AQ1200" t="str">
        <f t="shared" si="808"/>
        <v/>
      </c>
      <c r="AR1200" t="str">
        <f t="shared" si="809"/>
        <v/>
      </c>
      <c r="AS1200" t="str">
        <f t="shared" si="810"/>
        <v/>
      </c>
      <c r="AT1200" t="str">
        <f t="shared" si="811"/>
        <v/>
      </c>
      <c r="AU1200" t="str">
        <f t="shared" si="812"/>
        <v/>
      </c>
      <c r="AV1200" t="str">
        <f t="shared" si="813"/>
        <v/>
      </c>
      <c r="AW1200" t="str">
        <f t="shared" si="814"/>
        <v/>
      </c>
      <c r="AX1200" t="str">
        <f t="shared" si="815"/>
        <v/>
      </c>
      <c r="AY1200" t="str">
        <f t="shared" si="816"/>
        <v/>
      </c>
      <c r="AZ1200" t="str">
        <f>IF(OR($A1200="",$A1200&lt;&gt;Ficha!$C$4),"",COUNTIF($A$2:$A1200,Ficha!$C$4))</f>
        <v/>
      </c>
    </row>
    <row r="1201" spans="1:52">
      <c r="A1201" s="7" t="str">
        <f>IF(INDEX(Banco!$A:$A,ROW())="","",INDEX(Banco!$A:$A,ROW()))</f>
        <v/>
      </c>
      <c r="B1201" s="7" t="str">
        <f>IF(INDEX(Banco!$B:$B,ROW())="","",INDEX(Banco!$B:$B,ROW()))</f>
        <v/>
      </c>
      <c r="C1201" s="7" t="str">
        <f>IF(INDEX(Banco!$C:$C,ROW())="","",INDEX(Banco!$C:$C,ROW()))</f>
        <v/>
      </c>
      <c r="D1201" s="8" t="str">
        <f>IF(INDEX(Banco!$D:$D,ROW())="","",INDEX(Banco!$D:$D,ROW()))</f>
        <v/>
      </c>
      <c r="E1201" s="8" t="str">
        <f>IF(INDEX(Banco!$E:$E,ROW())="","",INDEX(Banco!$E:$E,ROW()))</f>
        <v/>
      </c>
      <c r="F1201" s="9" t="str">
        <f>IF(INDEX(Banco!$F:$F,ROW())="","",INDEX(Banco!$F:$F,ROW()))</f>
        <v/>
      </c>
      <c r="G1201" s="9" t="str">
        <f>IF(INDEX(Banco!$G:$G,ROW())="","",INDEX(Banco!$G:$G,ROW()))</f>
        <v/>
      </c>
      <c r="H1201" s="7" t="str">
        <f>IF(INDEX(Banco!$H:$H,ROW())="","",INDEX(Banco!$H:$H,ROW()))</f>
        <v/>
      </c>
      <c r="I1201" t="str">
        <f t="shared" si="774"/>
        <v/>
      </c>
      <c r="J1201" s="10" t="str">
        <f t="shared" si="775"/>
        <v/>
      </c>
      <c r="K1201" s="11" t="str">
        <f t="shared" si="776"/>
        <v>—</v>
      </c>
      <c r="L1201" t="str">
        <f t="shared" si="777"/>
        <v/>
      </c>
      <c r="M1201" s="11" t="str">
        <f t="shared" si="778"/>
        <v>—</v>
      </c>
      <c r="N1201" t="str">
        <f t="shared" si="779"/>
        <v/>
      </c>
      <c r="O1201" s="11" t="str">
        <f t="shared" si="780"/>
        <v>—</v>
      </c>
      <c r="P1201" t="str">
        <f t="shared" si="781"/>
        <v/>
      </c>
      <c r="Q1201" s="11" t="str">
        <f t="shared" si="782"/>
        <v>—</v>
      </c>
      <c r="R1201" t="str">
        <f t="shared" si="783"/>
        <v/>
      </c>
      <c r="S1201" t="str">
        <f t="shared" si="784"/>
        <v/>
      </c>
      <c r="T1201" t="str">
        <f t="shared" si="785"/>
        <v/>
      </c>
      <c r="U1201" t="str">
        <f t="shared" si="786"/>
        <v/>
      </c>
      <c r="V1201" t="str">
        <f t="shared" si="787"/>
        <v/>
      </c>
      <c r="W1201" t="str">
        <f t="shared" si="788"/>
        <v/>
      </c>
      <c r="X1201" t="str">
        <f t="shared" si="789"/>
        <v/>
      </c>
      <c r="Y1201" t="str">
        <f t="shared" si="790"/>
        <v/>
      </c>
      <c r="Z1201" t="str">
        <f t="shared" si="791"/>
        <v/>
      </c>
      <c r="AA1201" t="str">
        <f t="shared" si="792"/>
        <v/>
      </c>
      <c r="AB1201" t="str">
        <f t="shared" si="793"/>
        <v/>
      </c>
      <c r="AC1201" t="str">
        <f t="shared" si="794"/>
        <v/>
      </c>
      <c r="AD1201" t="str">
        <f t="shared" si="795"/>
        <v/>
      </c>
      <c r="AE1201" t="str">
        <f t="shared" si="796"/>
        <v/>
      </c>
      <c r="AF1201" t="str">
        <f t="shared" si="797"/>
        <v/>
      </c>
      <c r="AG1201" t="str">
        <f t="shared" si="798"/>
        <v/>
      </c>
      <c r="AH1201" t="str">
        <f t="shared" si="799"/>
        <v/>
      </c>
      <c r="AI1201" t="str">
        <f t="shared" si="800"/>
        <v/>
      </c>
      <c r="AJ1201" t="str">
        <f t="shared" si="801"/>
        <v/>
      </c>
      <c r="AK1201" t="str">
        <f t="shared" si="802"/>
        <v/>
      </c>
      <c r="AL1201" t="str">
        <f t="shared" si="803"/>
        <v/>
      </c>
      <c r="AM1201" t="str">
        <f t="shared" si="804"/>
        <v/>
      </c>
      <c r="AN1201" t="str">
        <f t="shared" si="805"/>
        <v/>
      </c>
      <c r="AO1201" t="str">
        <f t="shared" si="806"/>
        <v/>
      </c>
      <c r="AP1201" t="str">
        <f t="shared" si="807"/>
        <v/>
      </c>
      <c r="AQ1201" t="str">
        <f t="shared" si="808"/>
        <v/>
      </c>
      <c r="AR1201" t="str">
        <f t="shared" si="809"/>
        <v/>
      </c>
      <c r="AS1201" t="str">
        <f t="shared" si="810"/>
        <v/>
      </c>
      <c r="AT1201" t="str">
        <f t="shared" si="811"/>
        <v/>
      </c>
      <c r="AU1201" t="str">
        <f t="shared" si="812"/>
        <v/>
      </c>
      <c r="AV1201" t="str">
        <f t="shared" si="813"/>
        <v/>
      </c>
      <c r="AW1201" t="str">
        <f t="shared" si="814"/>
        <v/>
      </c>
      <c r="AX1201" t="str">
        <f t="shared" si="815"/>
        <v/>
      </c>
      <c r="AY1201" t="str">
        <f t="shared" si="816"/>
        <v/>
      </c>
      <c r="AZ1201" t="str">
        <f>IF(OR($A1201="",$A1201&lt;&gt;Ficha!$C$4),"",COUNTIF($A$2:$A1201,Ficha!$C$4))</f>
        <v/>
      </c>
    </row>
    <row r="1202" spans="1:52">
      <c r="A1202" s="7" t="str">
        <f>IF(INDEX(Banco!$A:$A,ROW())="","",INDEX(Banco!$A:$A,ROW()))</f>
        <v/>
      </c>
      <c r="B1202" s="7" t="str">
        <f>IF(INDEX(Banco!$B:$B,ROW())="","",INDEX(Banco!$B:$B,ROW()))</f>
        <v/>
      </c>
      <c r="C1202" s="7" t="str">
        <f>IF(INDEX(Banco!$C:$C,ROW())="","",INDEX(Banco!$C:$C,ROW()))</f>
        <v/>
      </c>
      <c r="D1202" s="8" t="str">
        <f>IF(INDEX(Banco!$D:$D,ROW())="","",INDEX(Banco!$D:$D,ROW()))</f>
        <v/>
      </c>
      <c r="E1202" s="8" t="str">
        <f>IF(INDEX(Banco!$E:$E,ROW())="","",INDEX(Banco!$E:$E,ROW()))</f>
        <v/>
      </c>
      <c r="F1202" s="9" t="str">
        <f>IF(INDEX(Banco!$F:$F,ROW())="","",INDEX(Banco!$F:$F,ROW()))</f>
        <v/>
      </c>
      <c r="G1202" s="9" t="str">
        <f>IF(INDEX(Banco!$G:$G,ROW())="","",INDEX(Banco!$G:$G,ROW()))</f>
        <v/>
      </c>
      <c r="H1202" s="7" t="str">
        <f>IF(INDEX(Banco!$H:$H,ROW())="","",INDEX(Banco!$H:$H,ROW()))</f>
        <v/>
      </c>
      <c r="I1202" t="str">
        <f t="shared" si="774"/>
        <v/>
      </c>
      <c r="J1202" s="10" t="str">
        <f t="shared" si="775"/>
        <v/>
      </c>
      <c r="K1202" s="11" t="str">
        <f t="shared" si="776"/>
        <v>—</v>
      </c>
      <c r="L1202" t="str">
        <f t="shared" si="777"/>
        <v/>
      </c>
      <c r="M1202" s="11" t="str">
        <f t="shared" si="778"/>
        <v>—</v>
      </c>
      <c r="N1202" t="str">
        <f t="shared" si="779"/>
        <v/>
      </c>
      <c r="O1202" s="11" t="str">
        <f t="shared" si="780"/>
        <v>—</v>
      </c>
      <c r="P1202" t="str">
        <f t="shared" si="781"/>
        <v/>
      </c>
      <c r="Q1202" s="11" t="str">
        <f t="shared" si="782"/>
        <v>—</v>
      </c>
      <c r="R1202" t="str">
        <f t="shared" si="783"/>
        <v/>
      </c>
      <c r="S1202" t="str">
        <f t="shared" si="784"/>
        <v/>
      </c>
      <c r="T1202" t="str">
        <f t="shared" si="785"/>
        <v/>
      </c>
      <c r="U1202" t="str">
        <f t="shared" si="786"/>
        <v/>
      </c>
      <c r="V1202" t="str">
        <f t="shared" si="787"/>
        <v/>
      </c>
      <c r="W1202" t="str">
        <f t="shared" si="788"/>
        <v/>
      </c>
      <c r="X1202" t="str">
        <f t="shared" si="789"/>
        <v/>
      </c>
      <c r="Y1202" t="str">
        <f t="shared" si="790"/>
        <v/>
      </c>
      <c r="Z1202" t="str">
        <f t="shared" si="791"/>
        <v/>
      </c>
      <c r="AA1202" t="str">
        <f t="shared" si="792"/>
        <v/>
      </c>
      <c r="AB1202" t="str">
        <f t="shared" si="793"/>
        <v/>
      </c>
      <c r="AC1202" t="str">
        <f t="shared" si="794"/>
        <v/>
      </c>
      <c r="AD1202" t="str">
        <f t="shared" si="795"/>
        <v/>
      </c>
      <c r="AE1202" t="str">
        <f t="shared" si="796"/>
        <v/>
      </c>
      <c r="AF1202" t="str">
        <f t="shared" si="797"/>
        <v/>
      </c>
      <c r="AG1202" t="str">
        <f t="shared" si="798"/>
        <v/>
      </c>
      <c r="AH1202" t="str">
        <f t="shared" si="799"/>
        <v/>
      </c>
      <c r="AI1202" t="str">
        <f t="shared" si="800"/>
        <v/>
      </c>
      <c r="AJ1202" t="str">
        <f t="shared" si="801"/>
        <v/>
      </c>
      <c r="AK1202" t="str">
        <f t="shared" si="802"/>
        <v/>
      </c>
      <c r="AL1202" t="str">
        <f t="shared" si="803"/>
        <v/>
      </c>
      <c r="AM1202" t="str">
        <f t="shared" si="804"/>
        <v/>
      </c>
      <c r="AN1202" t="str">
        <f t="shared" si="805"/>
        <v/>
      </c>
      <c r="AO1202" t="str">
        <f t="shared" si="806"/>
        <v/>
      </c>
      <c r="AP1202" t="str">
        <f t="shared" si="807"/>
        <v/>
      </c>
      <c r="AQ1202" t="str">
        <f t="shared" si="808"/>
        <v/>
      </c>
      <c r="AR1202" t="str">
        <f t="shared" si="809"/>
        <v/>
      </c>
      <c r="AS1202" t="str">
        <f t="shared" si="810"/>
        <v/>
      </c>
      <c r="AT1202" t="str">
        <f t="shared" si="811"/>
        <v/>
      </c>
      <c r="AU1202" t="str">
        <f t="shared" si="812"/>
        <v/>
      </c>
      <c r="AV1202" t="str">
        <f t="shared" si="813"/>
        <v/>
      </c>
      <c r="AW1202" t="str">
        <f t="shared" si="814"/>
        <v/>
      </c>
      <c r="AX1202" t="str">
        <f t="shared" si="815"/>
        <v/>
      </c>
      <c r="AY1202" t="str">
        <f t="shared" si="816"/>
        <v/>
      </c>
      <c r="AZ1202" t="str">
        <f>IF(OR($A1202="",$A1202&lt;&gt;Ficha!$C$4),"",COUNTIF($A$2:$A1202,Ficha!$C$4))</f>
        <v/>
      </c>
    </row>
    <row r="1203" spans="1:52">
      <c r="A1203" s="7" t="str">
        <f>IF(INDEX(Banco!$A:$A,ROW())="","",INDEX(Banco!$A:$A,ROW()))</f>
        <v/>
      </c>
      <c r="B1203" s="7" t="str">
        <f>IF(INDEX(Banco!$B:$B,ROW())="","",INDEX(Banco!$B:$B,ROW()))</f>
        <v/>
      </c>
      <c r="C1203" s="7" t="str">
        <f>IF(INDEX(Banco!$C:$C,ROW())="","",INDEX(Banco!$C:$C,ROW()))</f>
        <v/>
      </c>
      <c r="D1203" s="8" t="str">
        <f>IF(INDEX(Banco!$D:$D,ROW())="","",INDEX(Banco!$D:$D,ROW()))</f>
        <v/>
      </c>
      <c r="E1203" s="8" t="str">
        <f>IF(INDEX(Banco!$E:$E,ROW())="","",INDEX(Banco!$E:$E,ROW()))</f>
        <v/>
      </c>
      <c r="F1203" s="9" t="str">
        <f>IF(INDEX(Banco!$F:$F,ROW())="","",INDEX(Banco!$F:$F,ROW()))</f>
        <v/>
      </c>
      <c r="G1203" s="9" t="str">
        <f>IF(INDEX(Banco!$G:$G,ROW())="","",INDEX(Banco!$G:$G,ROW()))</f>
        <v/>
      </c>
      <c r="H1203" s="7" t="str">
        <f>IF(INDEX(Banco!$H:$H,ROW())="","",INDEX(Banco!$H:$H,ROW()))</f>
        <v/>
      </c>
      <c r="I1203" t="str">
        <f t="shared" si="774"/>
        <v/>
      </c>
      <c r="J1203" s="10" t="str">
        <f t="shared" si="775"/>
        <v/>
      </c>
      <c r="K1203" s="11" t="str">
        <f t="shared" si="776"/>
        <v>—</v>
      </c>
      <c r="L1203" t="str">
        <f t="shared" si="777"/>
        <v/>
      </c>
      <c r="M1203" s="11" t="str">
        <f t="shared" si="778"/>
        <v>—</v>
      </c>
      <c r="N1203" t="str">
        <f t="shared" si="779"/>
        <v/>
      </c>
      <c r="O1203" s="11" t="str">
        <f t="shared" si="780"/>
        <v>—</v>
      </c>
      <c r="P1203" t="str">
        <f t="shared" si="781"/>
        <v/>
      </c>
      <c r="Q1203" s="11" t="str">
        <f t="shared" si="782"/>
        <v>—</v>
      </c>
      <c r="R1203" t="str">
        <f t="shared" si="783"/>
        <v/>
      </c>
      <c r="S1203" t="str">
        <f t="shared" si="784"/>
        <v/>
      </c>
      <c r="T1203" t="str">
        <f t="shared" si="785"/>
        <v/>
      </c>
      <c r="U1203" t="str">
        <f t="shared" si="786"/>
        <v/>
      </c>
      <c r="V1203" t="str">
        <f t="shared" si="787"/>
        <v/>
      </c>
      <c r="W1203" t="str">
        <f t="shared" si="788"/>
        <v/>
      </c>
      <c r="X1203" t="str">
        <f t="shared" si="789"/>
        <v/>
      </c>
      <c r="Y1203" t="str">
        <f t="shared" si="790"/>
        <v/>
      </c>
      <c r="Z1203" t="str">
        <f t="shared" si="791"/>
        <v/>
      </c>
      <c r="AA1203" t="str">
        <f t="shared" si="792"/>
        <v/>
      </c>
      <c r="AB1203" t="str">
        <f t="shared" si="793"/>
        <v/>
      </c>
      <c r="AC1203" t="str">
        <f t="shared" si="794"/>
        <v/>
      </c>
      <c r="AD1203" t="str">
        <f t="shared" si="795"/>
        <v/>
      </c>
      <c r="AE1203" t="str">
        <f t="shared" si="796"/>
        <v/>
      </c>
      <c r="AF1203" t="str">
        <f t="shared" si="797"/>
        <v/>
      </c>
      <c r="AG1203" t="str">
        <f t="shared" si="798"/>
        <v/>
      </c>
      <c r="AH1203" t="str">
        <f t="shared" si="799"/>
        <v/>
      </c>
      <c r="AI1203" t="str">
        <f t="shared" si="800"/>
        <v/>
      </c>
      <c r="AJ1203" t="str">
        <f t="shared" si="801"/>
        <v/>
      </c>
      <c r="AK1203" t="str">
        <f t="shared" si="802"/>
        <v/>
      </c>
      <c r="AL1203" t="str">
        <f t="shared" si="803"/>
        <v/>
      </c>
      <c r="AM1203" t="str">
        <f t="shared" si="804"/>
        <v/>
      </c>
      <c r="AN1203" t="str">
        <f t="shared" si="805"/>
        <v/>
      </c>
      <c r="AO1203" t="str">
        <f t="shared" si="806"/>
        <v/>
      </c>
      <c r="AP1203" t="str">
        <f t="shared" si="807"/>
        <v/>
      </c>
      <c r="AQ1203" t="str">
        <f t="shared" si="808"/>
        <v/>
      </c>
      <c r="AR1203" t="str">
        <f t="shared" si="809"/>
        <v/>
      </c>
      <c r="AS1203" t="str">
        <f t="shared" si="810"/>
        <v/>
      </c>
      <c r="AT1203" t="str">
        <f t="shared" si="811"/>
        <v/>
      </c>
      <c r="AU1203" t="str">
        <f t="shared" si="812"/>
        <v/>
      </c>
      <c r="AV1203" t="str">
        <f t="shared" si="813"/>
        <v/>
      </c>
      <c r="AW1203" t="str">
        <f t="shared" si="814"/>
        <v/>
      </c>
      <c r="AX1203" t="str">
        <f t="shared" si="815"/>
        <v/>
      </c>
      <c r="AY1203" t="str">
        <f t="shared" si="816"/>
        <v/>
      </c>
      <c r="AZ1203" t="str">
        <f>IF(OR($A1203="",$A1203&lt;&gt;Ficha!$C$4),"",COUNTIF($A$2:$A1203,Ficha!$C$4))</f>
        <v/>
      </c>
    </row>
    <row r="1204" spans="1:52">
      <c r="A1204" s="7" t="str">
        <f>IF(INDEX(Banco!$A:$A,ROW())="","",INDEX(Banco!$A:$A,ROW()))</f>
        <v/>
      </c>
      <c r="B1204" s="7" t="str">
        <f>IF(INDEX(Banco!$B:$B,ROW())="","",INDEX(Banco!$B:$B,ROW()))</f>
        <v/>
      </c>
      <c r="C1204" s="7" t="str">
        <f>IF(INDEX(Banco!$C:$C,ROW())="","",INDEX(Banco!$C:$C,ROW()))</f>
        <v/>
      </c>
      <c r="D1204" s="8" t="str">
        <f>IF(INDEX(Banco!$D:$D,ROW())="","",INDEX(Banco!$D:$D,ROW()))</f>
        <v/>
      </c>
      <c r="E1204" s="8" t="str">
        <f>IF(INDEX(Banco!$E:$E,ROW())="","",INDEX(Banco!$E:$E,ROW()))</f>
        <v/>
      </c>
      <c r="F1204" s="9" t="str">
        <f>IF(INDEX(Banco!$F:$F,ROW())="","",INDEX(Banco!$F:$F,ROW()))</f>
        <v/>
      </c>
      <c r="G1204" s="9" t="str">
        <f>IF(INDEX(Banco!$G:$G,ROW())="","",INDEX(Banco!$G:$G,ROW()))</f>
        <v/>
      </c>
      <c r="H1204" s="7" t="str">
        <f>IF(INDEX(Banco!$H:$H,ROW())="","",INDEX(Banco!$H:$H,ROW()))</f>
        <v/>
      </c>
      <c r="I1204" t="str">
        <f t="shared" si="774"/>
        <v/>
      </c>
      <c r="J1204" s="10" t="str">
        <f t="shared" si="775"/>
        <v/>
      </c>
      <c r="K1204" s="11" t="str">
        <f t="shared" si="776"/>
        <v>—</v>
      </c>
      <c r="L1204" t="str">
        <f t="shared" si="777"/>
        <v/>
      </c>
      <c r="M1204" s="11" t="str">
        <f t="shared" si="778"/>
        <v>—</v>
      </c>
      <c r="N1204" t="str">
        <f t="shared" si="779"/>
        <v/>
      </c>
      <c r="O1204" s="11" t="str">
        <f t="shared" si="780"/>
        <v>—</v>
      </c>
      <c r="P1204" t="str">
        <f t="shared" si="781"/>
        <v/>
      </c>
      <c r="Q1204" s="11" t="str">
        <f t="shared" si="782"/>
        <v>—</v>
      </c>
      <c r="R1204" t="str">
        <f t="shared" si="783"/>
        <v/>
      </c>
      <c r="S1204" t="str">
        <f t="shared" si="784"/>
        <v/>
      </c>
      <c r="T1204" t="str">
        <f t="shared" si="785"/>
        <v/>
      </c>
      <c r="U1204" t="str">
        <f t="shared" si="786"/>
        <v/>
      </c>
      <c r="V1204" t="str">
        <f t="shared" si="787"/>
        <v/>
      </c>
      <c r="W1204" t="str">
        <f t="shared" si="788"/>
        <v/>
      </c>
      <c r="X1204" t="str">
        <f t="shared" si="789"/>
        <v/>
      </c>
      <c r="Y1204" t="str">
        <f t="shared" si="790"/>
        <v/>
      </c>
      <c r="Z1204" t="str">
        <f t="shared" si="791"/>
        <v/>
      </c>
      <c r="AA1204" t="str">
        <f t="shared" si="792"/>
        <v/>
      </c>
      <c r="AB1204" t="str">
        <f t="shared" si="793"/>
        <v/>
      </c>
      <c r="AC1204" t="str">
        <f t="shared" si="794"/>
        <v/>
      </c>
      <c r="AD1204" t="str">
        <f t="shared" si="795"/>
        <v/>
      </c>
      <c r="AE1204" t="str">
        <f t="shared" si="796"/>
        <v/>
      </c>
      <c r="AF1204" t="str">
        <f t="shared" si="797"/>
        <v/>
      </c>
      <c r="AG1204" t="str">
        <f t="shared" si="798"/>
        <v/>
      </c>
      <c r="AH1204" t="str">
        <f t="shared" si="799"/>
        <v/>
      </c>
      <c r="AI1204" t="str">
        <f t="shared" si="800"/>
        <v/>
      </c>
      <c r="AJ1204" t="str">
        <f t="shared" si="801"/>
        <v/>
      </c>
      <c r="AK1204" t="str">
        <f t="shared" si="802"/>
        <v/>
      </c>
      <c r="AL1204" t="str">
        <f t="shared" si="803"/>
        <v/>
      </c>
      <c r="AM1204" t="str">
        <f t="shared" si="804"/>
        <v/>
      </c>
      <c r="AN1204" t="str">
        <f t="shared" si="805"/>
        <v/>
      </c>
      <c r="AO1204" t="str">
        <f t="shared" si="806"/>
        <v/>
      </c>
      <c r="AP1204" t="str">
        <f t="shared" si="807"/>
        <v/>
      </c>
      <c r="AQ1204" t="str">
        <f t="shared" si="808"/>
        <v/>
      </c>
      <c r="AR1204" t="str">
        <f t="shared" si="809"/>
        <v/>
      </c>
      <c r="AS1204" t="str">
        <f t="shared" si="810"/>
        <v/>
      </c>
      <c r="AT1204" t="str">
        <f t="shared" si="811"/>
        <v/>
      </c>
      <c r="AU1204" t="str">
        <f t="shared" si="812"/>
        <v/>
      </c>
      <c r="AV1204" t="str">
        <f t="shared" si="813"/>
        <v/>
      </c>
      <c r="AW1204" t="str">
        <f t="shared" si="814"/>
        <v/>
      </c>
      <c r="AX1204" t="str">
        <f t="shared" si="815"/>
        <v/>
      </c>
      <c r="AY1204" t="str">
        <f t="shared" si="816"/>
        <v/>
      </c>
      <c r="AZ1204" t="str">
        <f>IF(OR($A1204="",$A1204&lt;&gt;Ficha!$C$4),"",COUNTIF($A$2:$A1204,Ficha!$C$4))</f>
        <v/>
      </c>
    </row>
    <row r="1205" spans="1:52">
      <c r="A1205" s="7" t="str">
        <f>IF(INDEX(Banco!$A:$A,ROW())="","",INDEX(Banco!$A:$A,ROW()))</f>
        <v/>
      </c>
      <c r="B1205" s="7" t="str">
        <f>IF(INDEX(Banco!$B:$B,ROW())="","",INDEX(Banco!$B:$B,ROW()))</f>
        <v/>
      </c>
      <c r="C1205" s="7" t="str">
        <f>IF(INDEX(Banco!$C:$C,ROW())="","",INDEX(Banco!$C:$C,ROW()))</f>
        <v/>
      </c>
      <c r="D1205" s="8" t="str">
        <f>IF(INDEX(Banco!$D:$D,ROW())="","",INDEX(Banco!$D:$D,ROW()))</f>
        <v/>
      </c>
      <c r="E1205" s="8" t="str">
        <f>IF(INDEX(Banco!$E:$E,ROW())="","",INDEX(Banco!$E:$E,ROW()))</f>
        <v/>
      </c>
      <c r="F1205" s="9" t="str">
        <f>IF(INDEX(Banco!$F:$F,ROW())="","",INDEX(Banco!$F:$F,ROW()))</f>
        <v/>
      </c>
      <c r="G1205" s="9" t="str">
        <f>IF(INDEX(Banco!$G:$G,ROW())="","",INDEX(Banco!$G:$G,ROW()))</f>
        <v/>
      </c>
      <c r="H1205" s="7" t="str">
        <f>IF(INDEX(Banco!$H:$H,ROW())="","",INDEX(Banco!$H:$H,ROW()))</f>
        <v/>
      </c>
      <c r="I1205" t="str">
        <f t="shared" si="774"/>
        <v/>
      </c>
      <c r="J1205" s="10" t="str">
        <f t="shared" si="775"/>
        <v/>
      </c>
      <c r="K1205" s="11" t="str">
        <f t="shared" si="776"/>
        <v>—</v>
      </c>
      <c r="L1205" t="str">
        <f t="shared" si="777"/>
        <v/>
      </c>
      <c r="M1205" s="11" t="str">
        <f t="shared" si="778"/>
        <v>—</v>
      </c>
      <c r="N1205" t="str">
        <f t="shared" si="779"/>
        <v/>
      </c>
      <c r="O1205" s="11" t="str">
        <f t="shared" si="780"/>
        <v>—</v>
      </c>
      <c r="P1205" t="str">
        <f t="shared" si="781"/>
        <v/>
      </c>
      <c r="Q1205" s="11" t="str">
        <f t="shared" si="782"/>
        <v>—</v>
      </c>
      <c r="R1205" t="str">
        <f t="shared" si="783"/>
        <v/>
      </c>
      <c r="S1205" t="str">
        <f t="shared" si="784"/>
        <v/>
      </c>
      <c r="T1205" t="str">
        <f t="shared" si="785"/>
        <v/>
      </c>
      <c r="U1205" t="str">
        <f t="shared" si="786"/>
        <v/>
      </c>
      <c r="V1205" t="str">
        <f t="shared" si="787"/>
        <v/>
      </c>
      <c r="W1205" t="str">
        <f t="shared" si="788"/>
        <v/>
      </c>
      <c r="X1205" t="str">
        <f t="shared" si="789"/>
        <v/>
      </c>
      <c r="Y1205" t="str">
        <f t="shared" si="790"/>
        <v/>
      </c>
      <c r="Z1205" t="str">
        <f t="shared" si="791"/>
        <v/>
      </c>
      <c r="AA1205" t="str">
        <f t="shared" si="792"/>
        <v/>
      </c>
      <c r="AB1205" t="str">
        <f t="shared" si="793"/>
        <v/>
      </c>
      <c r="AC1205" t="str">
        <f t="shared" si="794"/>
        <v/>
      </c>
      <c r="AD1205" t="str">
        <f t="shared" si="795"/>
        <v/>
      </c>
      <c r="AE1205" t="str">
        <f t="shared" si="796"/>
        <v/>
      </c>
      <c r="AF1205" t="str">
        <f t="shared" si="797"/>
        <v/>
      </c>
      <c r="AG1205" t="str">
        <f t="shared" si="798"/>
        <v/>
      </c>
      <c r="AH1205" t="str">
        <f t="shared" si="799"/>
        <v/>
      </c>
      <c r="AI1205" t="str">
        <f t="shared" si="800"/>
        <v/>
      </c>
      <c r="AJ1205" t="str">
        <f t="shared" si="801"/>
        <v/>
      </c>
      <c r="AK1205" t="str">
        <f t="shared" si="802"/>
        <v/>
      </c>
      <c r="AL1205" t="str">
        <f t="shared" si="803"/>
        <v/>
      </c>
      <c r="AM1205" t="str">
        <f t="shared" si="804"/>
        <v/>
      </c>
      <c r="AN1205" t="str">
        <f t="shared" si="805"/>
        <v/>
      </c>
      <c r="AO1205" t="str">
        <f t="shared" si="806"/>
        <v/>
      </c>
      <c r="AP1205" t="str">
        <f t="shared" si="807"/>
        <v/>
      </c>
      <c r="AQ1205" t="str">
        <f t="shared" si="808"/>
        <v/>
      </c>
      <c r="AR1205" t="str">
        <f t="shared" si="809"/>
        <v/>
      </c>
      <c r="AS1205" t="str">
        <f t="shared" si="810"/>
        <v/>
      </c>
      <c r="AT1205" t="str">
        <f t="shared" si="811"/>
        <v/>
      </c>
      <c r="AU1205" t="str">
        <f t="shared" si="812"/>
        <v/>
      </c>
      <c r="AV1205" t="str">
        <f t="shared" si="813"/>
        <v/>
      </c>
      <c r="AW1205" t="str">
        <f t="shared" si="814"/>
        <v/>
      </c>
      <c r="AX1205" t="str">
        <f t="shared" si="815"/>
        <v/>
      </c>
      <c r="AY1205" t="str">
        <f t="shared" si="816"/>
        <v/>
      </c>
      <c r="AZ1205" t="str">
        <f>IF(OR($A1205="",$A1205&lt;&gt;Ficha!$C$4),"",COUNTIF($A$2:$A1205,Ficha!$C$4))</f>
        <v/>
      </c>
    </row>
    <row r="1206" spans="1:52">
      <c r="A1206" s="7" t="str">
        <f>IF(INDEX(Banco!$A:$A,ROW())="","",INDEX(Banco!$A:$A,ROW()))</f>
        <v/>
      </c>
      <c r="B1206" s="7" t="str">
        <f>IF(INDEX(Banco!$B:$B,ROW())="","",INDEX(Banco!$B:$B,ROW()))</f>
        <v/>
      </c>
      <c r="C1206" s="7" t="str">
        <f>IF(INDEX(Banco!$C:$C,ROW())="","",INDEX(Banco!$C:$C,ROW()))</f>
        <v/>
      </c>
      <c r="D1206" s="8" t="str">
        <f>IF(INDEX(Banco!$D:$D,ROW())="","",INDEX(Banco!$D:$D,ROW()))</f>
        <v/>
      </c>
      <c r="E1206" s="8" t="str">
        <f>IF(INDEX(Banco!$E:$E,ROW())="","",INDEX(Banco!$E:$E,ROW()))</f>
        <v/>
      </c>
      <c r="F1206" s="9" t="str">
        <f>IF(INDEX(Banco!$F:$F,ROW())="","",INDEX(Banco!$F:$F,ROW()))</f>
        <v/>
      </c>
      <c r="G1206" s="9" t="str">
        <f>IF(INDEX(Banco!$G:$G,ROW())="","",INDEX(Banco!$G:$G,ROW()))</f>
        <v/>
      </c>
      <c r="H1206" s="7" t="str">
        <f>IF(INDEX(Banco!$H:$H,ROW())="","",INDEX(Banco!$H:$H,ROW()))</f>
        <v/>
      </c>
      <c r="I1206" t="str">
        <f t="shared" si="774"/>
        <v/>
      </c>
      <c r="J1206" s="10" t="str">
        <f t="shared" si="775"/>
        <v/>
      </c>
      <c r="K1206" s="11" t="str">
        <f t="shared" si="776"/>
        <v>—</v>
      </c>
      <c r="L1206" t="str">
        <f t="shared" si="777"/>
        <v/>
      </c>
      <c r="M1206" s="11" t="str">
        <f t="shared" si="778"/>
        <v>—</v>
      </c>
      <c r="N1206" t="str">
        <f t="shared" si="779"/>
        <v/>
      </c>
      <c r="O1206" s="11" t="str">
        <f t="shared" si="780"/>
        <v>—</v>
      </c>
      <c r="P1206" t="str">
        <f t="shared" si="781"/>
        <v/>
      </c>
      <c r="Q1206" s="11" t="str">
        <f t="shared" si="782"/>
        <v>—</v>
      </c>
      <c r="R1206" t="str">
        <f t="shared" si="783"/>
        <v/>
      </c>
      <c r="S1206" t="str">
        <f t="shared" si="784"/>
        <v/>
      </c>
      <c r="T1206" t="str">
        <f t="shared" si="785"/>
        <v/>
      </c>
      <c r="U1206" t="str">
        <f t="shared" si="786"/>
        <v/>
      </c>
      <c r="V1206" t="str">
        <f t="shared" si="787"/>
        <v/>
      </c>
      <c r="W1206" t="str">
        <f t="shared" si="788"/>
        <v/>
      </c>
      <c r="X1206" t="str">
        <f t="shared" si="789"/>
        <v/>
      </c>
      <c r="Y1206" t="str">
        <f t="shared" si="790"/>
        <v/>
      </c>
      <c r="Z1206" t="str">
        <f t="shared" si="791"/>
        <v/>
      </c>
      <c r="AA1206" t="str">
        <f t="shared" si="792"/>
        <v/>
      </c>
      <c r="AB1206" t="str">
        <f t="shared" si="793"/>
        <v/>
      </c>
      <c r="AC1206" t="str">
        <f t="shared" si="794"/>
        <v/>
      </c>
      <c r="AD1206" t="str">
        <f t="shared" si="795"/>
        <v/>
      </c>
      <c r="AE1206" t="str">
        <f t="shared" si="796"/>
        <v/>
      </c>
      <c r="AF1206" t="str">
        <f t="shared" si="797"/>
        <v/>
      </c>
      <c r="AG1206" t="str">
        <f t="shared" si="798"/>
        <v/>
      </c>
      <c r="AH1206" t="str">
        <f t="shared" si="799"/>
        <v/>
      </c>
      <c r="AI1206" t="str">
        <f t="shared" si="800"/>
        <v/>
      </c>
      <c r="AJ1206" t="str">
        <f t="shared" si="801"/>
        <v/>
      </c>
      <c r="AK1206" t="str">
        <f t="shared" si="802"/>
        <v/>
      </c>
      <c r="AL1206" t="str">
        <f t="shared" si="803"/>
        <v/>
      </c>
      <c r="AM1206" t="str">
        <f t="shared" si="804"/>
        <v/>
      </c>
      <c r="AN1206" t="str">
        <f t="shared" si="805"/>
        <v/>
      </c>
      <c r="AO1206" t="str">
        <f t="shared" si="806"/>
        <v/>
      </c>
      <c r="AP1206" t="str">
        <f t="shared" si="807"/>
        <v/>
      </c>
      <c r="AQ1206" t="str">
        <f t="shared" si="808"/>
        <v/>
      </c>
      <c r="AR1206" t="str">
        <f t="shared" si="809"/>
        <v/>
      </c>
      <c r="AS1206" t="str">
        <f t="shared" si="810"/>
        <v/>
      </c>
      <c r="AT1206" t="str">
        <f t="shared" si="811"/>
        <v/>
      </c>
      <c r="AU1206" t="str">
        <f t="shared" si="812"/>
        <v/>
      </c>
      <c r="AV1206" t="str">
        <f t="shared" si="813"/>
        <v/>
      </c>
      <c r="AW1206" t="str">
        <f t="shared" si="814"/>
        <v/>
      </c>
      <c r="AX1206" t="str">
        <f t="shared" si="815"/>
        <v/>
      </c>
      <c r="AY1206" t="str">
        <f t="shared" si="816"/>
        <v/>
      </c>
      <c r="AZ1206" t="str">
        <f>IF(OR($A1206="",$A1206&lt;&gt;Ficha!$C$4),"",COUNTIF($A$2:$A1206,Ficha!$C$4))</f>
        <v/>
      </c>
    </row>
    <row r="1207" spans="1:52">
      <c r="A1207" s="7" t="str">
        <f>IF(INDEX(Banco!$A:$A,ROW())="","",INDEX(Banco!$A:$A,ROW()))</f>
        <v/>
      </c>
      <c r="B1207" s="7" t="str">
        <f>IF(INDEX(Banco!$B:$B,ROW())="","",INDEX(Banco!$B:$B,ROW()))</f>
        <v/>
      </c>
      <c r="C1207" s="7" t="str">
        <f>IF(INDEX(Banco!$C:$C,ROW())="","",INDEX(Banco!$C:$C,ROW()))</f>
        <v/>
      </c>
      <c r="D1207" s="8" t="str">
        <f>IF(INDEX(Banco!$D:$D,ROW())="","",INDEX(Banco!$D:$D,ROW()))</f>
        <v/>
      </c>
      <c r="E1207" s="8" t="str">
        <f>IF(INDEX(Banco!$E:$E,ROW())="","",INDEX(Banco!$E:$E,ROW()))</f>
        <v/>
      </c>
      <c r="F1207" s="9" t="str">
        <f>IF(INDEX(Banco!$F:$F,ROW())="","",INDEX(Banco!$F:$F,ROW()))</f>
        <v/>
      </c>
      <c r="G1207" s="9" t="str">
        <f>IF(INDEX(Banco!$G:$G,ROW())="","",INDEX(Banco!$G:$G,ROW()))</f>
        <v/>
      </c>
      <c r="H1207" s="7" t="str">
        <f>IF(INDEX(Banco!$H:$H,ROW())="","",INDEX(Banco!$H:$H,ROW()))</f>
        <v/>
      </c>
      <c r="I1207" t="str">
        <f t="shared" si="774"/>
        <v/>
      </c>
      <c r="J1207" s="10" t="str">
        <f t="shared" si="775"/>
        <v/>
      </c>
      <c r="K1207" s="11" t="str">
        <f t="shared" si="776"/>
        <v>—</v>
      </c>
      <c r="L1207" t="str">
        <f t="shared" si="777"/>
        <v/>
      </c>
      <c r="M1207" s="11" t="str">
        <f t="shared" si="778"/>
        <v>—</v>
      </c>
      <c r="N1207" t="str">
        <f t="shared" si="779"/>
        <v/>
      </c>
      <c r="O1207" s="11" t="str">
        <f t="shared" si="780"/>
        <v>—</v>
      </c>
      <c r="P1207" t="str">
        <f t="shared" si="781"/>
        <v/>
      </c>
      <c r="Q1207" s="11" t="str">
        <f t="shared" si="782"/>
        <v>—</v>
      </c>
      <c r="R1207" t="str">
        <f t="shared" si="783"/>
        <v/>
      </c>
      <c r="S1207" t="str">
        <f t="shared" si="784"/>
        <v/>
      </c>
      <c r="T1207" t="str">
        <f t="shared" si="785"/>
        <v/>
      </c>
      <c r="U1207" t="str">
        <f t="shared" si="786"/>
        <v/>
      </c>
      <c r="V1207" t="str">
        <f t="shared" si="787"/>
        <v/>
      </c>
      <c r="W1207" t="str">
        <f t="shared" si="788"/>
        <v/>
      </c>
      <c r="X1207" t="str">
        <f t="shared" si="789"/>
        <v/>
      </c>
      <c r="Y1207" t="str">
        <f t="shared" si="790"/>
        <v/>
      </c>
      <c r="Z1207" t="str">
        <f t="shared" si="791"/>
        <v/>
      </c>
      <c r="AA1207" t="str">
        <f t="shared" si="792"/>
        <v/>
      </c>
      <c r="AB1207" t="str">
        <f t="shared" si="793"/>
        <v/>
      </c>
      <c r="AC1207" t="str">
        <f t="shared" si="794"/>
        <v/>
      </c>
      <c r="AD1207" t="str">
        <f t="shared" si="795"/>
        <v/>
      </c>
      <c r="AE1207" t="str">
        <f t="shared" si="796"/>
        <v/>
      </c>
      <c r="AF1207" t="str">
        <f t="shared" si="797"/>
        <v/>
      </c>
      <c r="AG1207" t="str">
        <f t="shared" si="798"/>
        <v/>
      </c>
      <c r="AH1207" t="str">
        <f t="shared" si="799"/>
        <v/>
      </c>
      <c r="AI1207" t="str">
        <f t="shared" si="800"/>
        <v/>
      </c>
      <c r="AJ1207" t="str">
        <f t="shared" si="801"/>
        <v/>
      </c>
      <c r="AK1207" t="str">
        <f t="shared" si="802"/>
        <v/>
      </c>
      <c r="AL1207" t="str">
        <f t="shared" si="803"/>
        <v/>
      </c>
      <c r="AM1207" t="str">
        <f t="shared" si="804"/>
        <v/>
      </c>
      <c r="AN1207" t="str">
        <f t="shared" si="805"/>
        <v/>
      </c>
      <c r="AO1207" t="str">
        <f t="shared" si="806"/>
        <v/>
      </c>
      <c r="AP1207" t="str">
        <f t="shared" si="807"/>
        <v/>
      </c>
      <c r="AQ1207" t="str">
        <f t="shared" si="808"/>
        <v/>
      </c>
      <c r="AR1207" t="str">
        <f t="shared" si="809"/>
        <v/>
      </c>
      <c r="AS1207" t="str">
        <f t="shared" si="810"/>
        <v/>
      </c>
      <c r="AT1207" t="str">
        <f t="shared" si="811"/>
        <v/>
      </c>
      <c r="AU1207" t="str">
        <f t="shared" si="812"/>
        <v/>
      </c>
      <c r="AV1207" t="str">
        <f t="shared" si="813"/>
        <v/>
      </c>
      <c r="AW1207" t="str">
        <f t="shared" si="814"/>
        <v/>
      </c>
      <c r="AX1207" t="str">
        <f t="shared" si="815"/>
        <v/>
      </c>
      <c r="AY1207" t="str">
        <f t="shared" si="816"/>
        <v/>
      </c>
      <c r="AZ1207" t="str">
        <f>IF(OR($A1207="",$A1207&lt;&gt;Ficha!$C$4),"",COUNTIF($A$2:$A1207,Ficha!$C$4))</f>
        <v/>
      </c>
    </row>
    <row r="1208" spans="1:52">
      <c r="A1208" s="7" t="str">
        <f>IF(INDEX(Banco!$A:$A,ROW())="","",INDEX(Banco!$A:$A,ROW()))</f>
        <v/>
      </c>
      <c r="B1208" s="7" t="str">
        <f>IF(INDEX(Banco!$B:$B,ROW())="","",INDEX(Banco!$B:$B,ROW()))</f>
        <v/>
      </c>
      <c r="C1208" s="7" t="str">
        <f>IF(INDEX(Banco!$C:$C,ROW())="","",INDEX(Banco!$C:$C,ROW()))</f>
        <v/>
      </c>
      <c r="D1208" s="8" t="str">
        <f>IF(INDEX(Banco!$D:$D,ROW())="","",INDEX(Banco!$D:$D,ROW()))</f>
        <v/>
      </c>
      <c r="E1208" s="8" t="str">
        <f>IF(INDEX(Banco!$E:$E,ROW())="","",INDEX(Banco!$E:$E,ROW()))</f>
        <v/>
      </c>
      <c r="F1208" s="9" t="str">
        <f>IF(INDEX(Banco!$F:$F,ROW())="","",INDEX(Banco!$F:$F,ROW()))</f>
        <v/>
      </c>
      <c r="G1208" s="9" t="str">
        <f>IF(INDEX(Banco!$G:$G,ROW())="","",INDEX(Banco!$G:$G,ROW()))</f>
        <v/>
      </c>
      <c r="H1208" s="7" t="str">
        <f>IF(INDEX(Banco!$H:$H,ROW())="","",INDEX(Banco!$H:$H,ROW()))</f>
        <v/>
      </c>
      <c r="I1208" t="str">
        <f t="shared" si="774"/>
        <v/>
      </c>
      <c r="J1208" s="10" t="str">
        <f t="shared" si="775"/>
        <v/>
      </c>
      <c r="K1208" s="11" t="str">
        <f t="shared" si="776"/>
        <v>—</v>
      </c>
      <c r="L1208" t="str">
        <f t="shared" si="777"/>
        <v/>
      </c>
      <c r="M1208" s="11" t="str">
        <f t="shared" si="778"/>
        <v>—</v>
      </c>
      <c r="N1208" t="str">
        <f t="shared" si="779"/>
        <v/>
      </c>
      <c r="O1208" s="11" t="str">
        <f t="shared" si="780"/>
        <v>—</v>
      </c>
      <c r="P1208" t="str">
        <f t="shared" si="781"/>
        <v/>
      </c>
      <c r="Q1208" s="11" t="str">
        <f t="shared" si="782"/>
        <v>—</v>
      </c>
      <c r="R1208" t="str">
        <f t="shared" si="783"/>
        <v/>
      </c>
      <c r="S1208" t="str">
        <f t="shared" si="784"/>
        <v/>
      </c>
      <c r="T1208" t="str">
        <f t="shared" si="785"/>
        <v/>
      </c>
      <c r="U1208" t="str">
        <f t="shared" si="786"/>
        <v/>
      </c>
      <c r="V1208" t="str">
        <f t="shared" si="787"/>
        <v/>
      </c>
      <c r="W1208" t="str">
        <f t="shared" si="788"/>
        <v/>
      </c>
      <c r="X1208" t="str">
        <f t="shared" si="789"/>
        <v/>
      </c>
      <c r="Y1208" t="str">
        <f t="shared" si="790"/>
        <v/>
      </c>
      <c r="Z1208" t="str">
        <f t="shared" si="791"/>
        <v/>
      </c>
      <c r="AA1208" t="str">
        <f t="shared" si="792"/>
        <v/>
      </c>
      <c r="AB1208" t="str">
        <f t="shared" si="793"/>
        <v/>
      </c>
      <c r="AC1208" t="str">
        <f t="shared" si="794"/>
        <v/>
      </c>
      <c r="AD1208" t="str">
        <f t="shared" si="795"/>
        <v/>
      </c>
      <c r="AE1208" t="str">
        <f t="shared" si="796"/>
        <v/>
      </c>
      <c r="AF1208" t="str">
        <f t="shared" si="797"/>
        <v/>
      </c>
      <c r="AG1208" t="str">
        <f t="shared" si="798"/>
        <v/>
      </c>
      <c r="AH1208" t="str">
        <f t="shared" si="799"/>
        <v/>
      </c>
      <c r="AI1208" t="str">
        <f t="shared" si="800"/>
        <v/>
      </c>
      <c r="AJ1208" t="str">
        <f t="shared" si="801"/>
        <v/>
      </c>
      <c r="AK1208" t="str">
        <f t="shared" si="802"/>
        <v/>
      </c>
      <c r="AL1208" t="str">
        <f t="shared" si="803"/>
        <v/>
      </c>
      <c r="AM1208" t="str">
        <f t="shared" si="804"/>
        <v/>
      </c>
      <c r="AN1208" t="str">
        <f t="shared" si="805"/>
        <v/>
      </c>
      <c r="AO1208" t="str">
        <f t="shared" si="806"/>
        <v/>
      </c>
      <c r="AP1208" t="str">
        <f t="shared" si="807"/>
        <v/>
      </c>
      <c r="AQ1208" t="str">
        <f t="shared" si="808"/>
        <v/>
      </c>
      <c r="AR1208" t="str">
        <f t="shared" si="809"/>
        <v/>
      </c>
      <c r="AS1208" t="str">
        <f t="shared" si="810"/>
        <v/>
      </c>
      <c r="AT1208" t="str">
        <f t="shared" si="811"/>
        <v/>
      </c>
      <c r="AU1208" t="str">
        <f t="shared" si="812"/>
        <v/>
      </c>
      <c r="AV1208" t="str">
        <f t="shared" si="813"/>
        <v/>
      </c>
      <c r="AW1208" t="str">
        <f t="shared" si="814"/>
        <v/>
      </c>
      <c r="AX1208" t="str">
        <f t="shared" si="815"/>
        <v/>
      </c>
      <c r="AY1208" t="str">
        <f t="shared" si="816"/>
        <v/>
      </c>
      <c r="AZ1208" t="str">
        <f>IF(OR($A1208="",$A1208&lt;&gt;Ficha!$C$4),"",COUNTIF($A$2:$A1208,Ficha!$C$4))</f>
        <v/>
      </c>
    </row>
    <row r="1209" spans="1:52">
      <c r="A1209" s="7" t="str">
        <f>IF(INDEX(Banco!$A:$A,ROW())="","",INDEX(Banco!$A:$A,ROW()))</f>
        <v/>
      </c>
      <c r="B1209" s="7" t="str">
        <f>IF(INDEX(Banco!$B:$B,ROW())="","",INDEX(Banco!$B:$B,ROW()))</f>
        <v/>
      </c>
      <c r="C1209" s="7" t="str">
        <f>IF(INDEX(Banco!$C:$C,ROW())="","",INDEX(Banco!$C:$C,ROW()))</f>
        <v/>
      </c>
      <c r="D1209" s="8" t="str">
        <f>IF(INDEX(Banco!$D:$D,ROW())="","",INDEX(Banco!$D:$D,ROW()))</f>
        <v/>
      </c>
      <c r="E1209" s="8" t="str">
        <f>IF(INDEX(Banco!$E:$E,ROW())="","",INDEX(Banco!$E:$E,ROW()))</f>
        <v/>
      </c>
      <c r="F1209" s="9" t="str">
        <f>IF(INDEX(Banco!$F:$F,ROW())="","",INDEX(Banco!$F:$F,ROW()))</f>
        <v/>
      </c>
      <c r="G1209" s="9" t="str">
        <f>IF(INDEX(Banco!$G:$G,ROW())="","",INDEX(Banco!$G:$G,ROW()))</f>
        <v/>
      </c>
      <c r="H1209" s="7" t="str">
        <f>IF(INDEX(Banco!$H:$H,ROW())="","",INDEX(Banco!$H:$H,ROW()))</f>
        <v/>
      </c>
      <c r="I1209" t="str">
        <f t="shared" si="774"/>
        <v/>
      </c>
      <c r="J1209" s="10" t="str">
        <f t="shared" si="775"/>
        <v/>
      </c>
      <c r="K1209" s="11" t="str">
        <f t="shared" si="776"/>
        <v>—</v>
      </c>
      <c r="L1209" t="str">
        <f t="shared" si="777"/>
        <v/>
      </c>
      <c r="M1209" s="11" t="str">
        <f t="shared" si="778"/>
        <v>—</v>
      </c>
      <c r="N1209" t="str">
        <f t="shared" si="779"/>
        <v/>
      </c>
      <c r="O1209" s="11" t="str">
        <f t="shared" si="780"/>
        <v>—</v>
      </c>
      <c r="P1209" t="str">
        <f t="shared" si="781"/>
        <v/>
      </c>
      <c r="Q1209" s="11" t="str">
        <f t="shared" si="782"/>
        <v>—</v>
      </c>
      <c r="R1209" t="str">
        <f t="shared" si="783"/>
        <v/>
      </c>
      <c r="S1209" t="str">
        <f t="shared" si="784"/>
        <v/>
      </c>
      <c r="T1209" t="str">
        <f t="shared" si="785"/>
        <v/>
      </c>
      <c r="U1209" t="str">
        <f t="shared" si="786"/>
        <v/>
      </c>
      <c r="V1209" t="str">
        <f t="shared" si="787"/>
        <v/>
      </c>
      <c r="W1209" t="str">
        <f t="shared" si="788"/>
        <v/>
      </c>
      <c r="X1209" t="str">
        <f t="shared" si="789"/>
        <v/>
      </c>
      <c r="Y1209" t="str">
        <f t="shared" si="790"/>
        <v/>
      </c>
      <c r="Z1209" t="str">
        <f t="shared" si="791"/>
        <v/>
      </c>
      <c r="AA1209" t="str">
        <f t="shared" si="792"/>
        <v/>
      </c>
      <c r="AB1209" t="str">
        <f t="shared" si="793"/>
        <v/>
      </c>
      <c r="AC1209" t="str">
        <f t="shared" si="794"/>
        <v/>
      </c>
      <c r="AD1209" t="str">
        <f t="shared" si="795"/>
        <v/>
      </c>
      <c r="AE1209" t="str">
        <f t="shared" si="796"/>
        <v/>
      </c>
      <c r="AF1209" t="str">
        <f t="shared" si="797"/>
        <v/>
      </c>
      <c r="AG1209" t="str">
        <f t="shared" si="798"/>
        <v/>
      </c>
      <c r="AH1209" t="str">
        <f t="shared" si="799"/>
        <v/>
      </c>
      <c r="AI1209" t="str">
        <f t="shared" si="800"/>
        <v/>
      </c>
      <c r="AJ1209" t="str">
        <f t="shared" si="801"/>
        <v/>
      </c>
      <c r="AK1209" t="str">
        <f t="shared" si="802"/>
        <v/>
      </c>
      <c r="AL1209" t="str">
        <f t="shared" si="803"/>
        <v/>
      </c>
      <c r="AM1209" t="str">
        <f t="shared" si="804"/>
        <v/>
      </c>
      <c r="AN1209" t="str">
        <f t="shared" si="805"/>
        <v/>
      </c>
      <c r="AO1209" t="str">
        <f t="shared" si="806"/>
        <v/>
      </c>
      <c r="AP1209" t="str">
        <f t="shared" si="807"/>
        <v/>
      </c>
      <c r="AQ1209" t="str">
        <f t="shared" si="808"/>
        <v/>
      </c>
      <c r="AR1209" t="str">
        <f t="shared" si="809"/>
        <v/>
      </c>
      <c r="AS1209" t="str">
        <f t="shared" si="810"/>
        <v/>
      </c>
      <c r="AT1209" t="str">
        <f t="shared" si="811"/>
        <v/>
      </c>
      <c r="AU1209" t="str">
        <f t="shared" si="812"/>
        <v/>
      </c>
      <c r="AV1209" t="str">
        <f t="shared" si="813"/>
        <v/>
      </c>
      <c r="AW1209" t="str">
        <f t="shared" si="814"/>
        <v/>
      </c>
      <c r="AX1209" t="str">
        <f t="shared" si="815"/>
        <v/>
      </c>
      <c r="AY1209" t="str">
        <f t="shared" si="816"/>
        <v/>
      </c>
      <c r="AZ1209" t="str">
        <f>IF(OR($A1209="",$A1209&lt;&gt;Ficha!$C$4),"",COUNTIF($A$2:$A1209,Ficha!$C$4))</f>
        <v/>
      </c>
    </row>
    <row r="1210" spans="1:52">
      <c r="A1210" s="7" t="str">
        <f>IF(INDEX(Banco!$A:$A,ROW())="","",INDEX(Banco!$A:$A,ROW()))</f>
        <v/>
      </c>
      <c r="B1210" s="7" t="str">
        <f>IF(INDEX(Banco!$B:$B,ROW())="","",INDEX(Banco!$B:$B,ROW()))</f>
        <v/>
      </c>
      <c r="C1210" s="7" t="str">
        <f>IF(INDEX(Banco!$C:$C,ROW())="","",INDEX(Banco!$C:$C,ROW()))</f>
        <v/>
      </c>
      <c r="D1210" s="8" t="str">
        <f>IF(INDEX(Banco!$D:$D,ROW())="","",INDEX(Banco!$D:$D,ROW()))</f>
        <v/>
      </c>
      <c r="E1210" s="8" t="str">
        <f>IF(INDEX(Banco!$E:$E,ROW())="","",INDEX(Banco!$E:$E,ROW()))</f>
        <v/>
      </c>
      <c r="F1210" s="9" t="str">
        <f>IF(INDEX(Banco!$F:$F,ROW())="","",INDEX(Banco!$F:$F,ROW()))</f>
        <v/>
      </c>
      <c r="G1210" s="9" t="str">
        <f>IF(INDEX(Banco!$G:$G,ROW())="","",INDEX(Banco!$G:$G,ROW()))</f>
        <v/>
      </c>
      <c r="H1210" s="7" t="str">
        <f>IF(INDEX(Banco!$H:$H,ROW())="","",INDEX(Banco!$H:$H,ROW()))</f>
        <v/>
      </c>
      <c r="I1210" t="str">
        <f t="shared" si="774"/>
        <v/>
      </c>
      <c r="J1210" s="10" t="str">
        <f t="shared" si="775"/>
        <v/>
      </c>
      <c r="K1210" s="11" t="str">
        <f t="shared" si="776"/>
        <v>—</v>
      </c>
      <c r="L1210" t="str">
        <f t="shared" si="777"/>
        <v/>
      </c>
      <c r="M1210" s="11" t="str">
        <f t="shared" si="778"/>
        <v>—</v>
      </c>
      <c r="N1210" t="str">
        <f t="shared" si="779"/>
        <v/>
      </c>
      <c r="O1210" s="11" t="str">
        <f t="shared" si="780"/>
        <v>—</v>
      </c>
      <c r="P1210" t="str">
        <f t="shared" si="781"/>
        <v/>
      </c>
      <c r="Q1210" s="11" t="str">
        <f t="shared" si="782"/>
        <v>—</v>
      </c>
      <c r="R1210" t="str">
        <f t="shared" si="783"/>
        <v/>
      </c>
      <c r="S1210" t="str">
        <f t="shared" si="784"/>
        <v/>
      </c>
      <c r="T1210" t="str">
        <f t="shared" si="785"/>
        <v/>
      </c>
      <c r="U1210" t="str">
        <f t="shared" si="786"/>
        <v/>
      </c>
      <c r="V1210" t="str">
        <f t="shared" si="787"/>
        <v/>
      </c>
      <c r="W1210" t="str">
        <f t="shared" si="788"/>
        <v/>
      </c>
      <c r="X1210" t="str">
        <f t="shared" si="789"/>
        <v/>
      </c>
      <c r="Y1210" t="str">
        <f t="shared" si="790"/>
        <v/>
      </c>
      <c r="Z1210" t="str">
        <f t="shared" si="791"/>
        <v/>
      </c>
      <c r="AA1210" t="str">
        <f t="shared" si="792"/>
        <v/>
      </c>
      <c r="AB1210" t="str">
        <f t="shared" si="793"/>
        <v/>
      </c>
      <c r="AC1210" t="str">
        <f t="shared" si="794"/>
        <v/>
      </c>
      <c r="AD1210" t="str">
        <f t="shared" si="795"/>
        <v/>
      </c>
      <c r="AE1210" t="str">
        <f t="shared" si="796"/>
        <v/>
      </c>
      <c r="AF1210" t="str">
        <f t="shared" si="797"/>
        <v/>
      </c>
      <c r="AG1210" t="str">
        <f t="shared" si="798"/>
        <v/>
      </c>
      <c r="AH1210" t="str">
        <f t="shared" si="799"/>
        <v/>
      </c>
      <c r="AI1210" t="str">
        <f t="shared" si="800"/>
        <v/>
      </c>
      <c r="AJ1210" t="str">
        <f t="shared" si="801"/>
        <v/>
      </c>
      <c r="AK1210" t="str">
        <f t="shared" si="802"/>
        <v/>
      </c>
      <c r="AL1210" t="str">
        <f t="shared" si="803"/>
        <v/>
      </c>
      <c r="AM1210" t="str">
        <f t="shared" si="804"/>
        <v/>
      </c>
      <c r="AN1210" t="str">
        <f t="shared" si="805"/>
        <v/>
      </c>
      <c r="AO1210" t="str">
        <f t="shared" si="806"/>
        <v/>
      </c>
      <c r="AP1210" t="str">
        <f t="shared" si="807"/>
        <v/>
      </c>
      <c r="AQ1210" t="str">
        <f t="shared" si="808"/>
        <v/>
      </c>
      <c r="AR1210" t="str">
        <f t="shared" si="809"/>
        <v/>
      </c>
      <c r="AS1210" t="str">
        <f t="shared" si="810"/>
        <v/>
      </c>
      <c r="AT1210" t="str">
        <f t="shared" si="811"/>
        <v/>
      </c>
      <c r="AU1210" t="str">
        <f t="shared" si="812"/>
        <v/>
      </c>
      <c r="AV1210" t="str">
        <f t="shared" si="813"/>
        <v/>
      </c>
      <c r="AW1210" t="str">
        <f t="shared" si="814"/>
        <v/>
      </c>
      <c r="AX1210" t="str">
        <f t="shared" si="815"/>
        <v/>
      </c>
      <c r="AY1210" t="str">
        <f t="shared" si="816"/>
        <v/>
      </c>
      <c r="AZ1210" t="str">
        <f>IF(OR($A1210="",$A1210&lt;&gt;Ficha!$C$4),"",COUNTIF($A$2:$A1210,Ficha!$C$4))</f>
        <v/>
      </c>
    </row>
    <row r="1211" spans="1:52">
      <c r="A1211" s="7" t="str">
        <f>IF(INDEX(Banco!$A:$A,ROW())="","",INDEX(Banco!$A:$A,ROW()))</f>
        <v/>
      </c>
      <c r="B1211" s="7" t="str">
        <f>IF(INDEX(Banco!$B:$B,ROW())="","",INDEX(Banco!$B:$B,ROW()))</f>
        <v/>
      </c>
      <c r="C1211" s="7" t="str">
        <f>IF(INDEX(Banco!$C:$C,ROW())="","",INDEX(Banco!$C:$C,ROW()))</f>
        <v/>
      </c>
      <c r="D1211" s="8" t="str">
        <f>IF(INDEX(Banco!$D:$D,ROW())="","",INDEX(Banco!$D:$D,ROW()))</f>
        <v/>
      </c>
      <c r="E1211" s="8" t="str">
        <f>IF(INDEX(Banco!$E:$E,ROW())="","",INDEX(Banco!$E:$E,ROW()))</f>
        <v/>
      </c>
      <c r="F1211" s="9" t="str">
        <f>IF(INDEX(Banco!$F:$F,ROW())="","",INDEX(Banco!$F:$F,ROW()))</f>
        <v/>
      </c>
      <c r="G1211" s="9" t="str">
        <f>IF(INDEX(Banco!$G:$G,ROW())="","",INDEX(Banco!$G:$G,ROW()))</f>
        <v/>
      </c>
      <c r="H1211" s="7" t="str">
        <f>IF(INDEX(Banco!$H:$H,ROW())="","",INDEX(Banco!$H:$H,ROW()))</f>
        <v/>
      </c>
      <c r="I1211" t="str">
        <f t="shared" si="774"/>
        <v/>
      </c>
      <c r="J1211" s="10" t="str">
        <f t="shared" si="775"/>
        <v/>
      </c>
      <c r="K1211" s="11" t="str">
        <f t="shared" si="776"/>
        <v>—</v>
      </c>
      <c r="L1211" t="str">
        <f t="shared" si="777"/>
        <v/>
      </c>
      <c r="M1211" s="11" t="str">
        <f t="shared" si="778"/>
        <v>—</v>
      </c>
      <c r="N1211" t="str">
        <f t="shared" si="779"/>
        <v/>
      </c>
      <c r="O1211" s="11" t="str">
        <f t="shared" si="780"/>
        <v>—</v>
      </c>
      <c r="P1211" t="str">
        <f t="shared" si="781"/>
        <v/>
      </c>
      <c r="Q1211" s="11" t="str">
        <f t="shared" si="782"/>
        <v>—</v>
      </c>
      <c r="R1211" t="str">
        <f t="shared" si="783"/>
        <v/>
      </c>
      <c r="S1211" t="str">
        <f t="shared" si="784"/>
        <v/>
      </c>
      <c r="T1211" t="str">
        <f t="shared" si="785"/>
        <v/>
      </c>
      <c r="U1211" t="str">
        <f t="shared" si="786"/>
        <v/>
      </c>
      <c r="V1211" t="str">
        <f t="shared" si="787"/>
        <v/>
      </c>
      <c r="W1211" t="str">
        <f t="shared" si="788"/>
        <v/>
      </c>
      <c r="X1211" t="str">
        <f t="shared" si="789"/>
        <v/>
      </c>
      <c r="Y1211" t="str">
        <f t="shared" si="790"/>
        <v/>
      </c>
      <c r="Z1211" t="str">
        <f t="shared" si="791"/>
        <v/>
      </c>
      <c r="AA1211" t="str">
        <f t="shared" si="792"/>
        <v/>
      </c>
      <c r="AB1211" t="str">
        <f t="shared" si="793"/>
        <v/>
      </c>
      <c r="AC1211" t="str">
        <f t="shared" si="794"/>
        <v/>
      </c>
      <c r="AD1211" t="str">
        <f t="shared" si="795"/>
        <v/>
      </c>
      <c r="AE1211" t="str">
        <f t="shared" si="796"/>
        <v/>
      </c>
      <c r="AF1211" t="str">
        <f t="shared" si="797"/>
        <v/>
      </c>
      <c r="AG1211" t="str">
        <f t="shared" si="798"/>
        <v/>
      </c>
      <c r="AH1211" t="str">
        <f t="shared" si="799"/>
        <v/>
      </c>
      <c r="AI1211" t="str">
        <f t="shared" si="800"/>
        <v/>
      </c>
      <c r="AJ1211" t="str">
        <f t="shared" si="801"/>
        <v/>
      </c>
      <c r="AK1211" t="str">
        <f t="shared" si="802"/>
        <v/>
      </c>
      <c r="AL1211" t="str">
        <f t="shared" si="803"/>
        <v/>
      </c>
      <c r="AM1211" t="str">
        <f t="shared" si="804"/>
        <v/>
      </c>
      <c r="AN1211" t="str">
        <f t="shared" si="805"/>
        <v/>
      </c>
      <c r="AO1211" t="str">
        <f t="shared" si="806"/>
        <v/>
      </c>
      <c r="AP1211" t="str">
        <f t="shared" si="807"/>
        <v/>
      </c>
      <c r="AQ1211" t="str">
        <f t="shared" si="808"/>
        <v/>
      </c>
      <c r="AR1211" t="str">
        <f t="shared" si="809"/>
        <v/>
      </c>
      <c r="AS1211" t="str">
        <f t="shared" si="810"/>
        <v/>
      </c>
      <c r="AT1211" t="str">
        <f t="shared" si="811"/>
        <v/>
      </c>
      <c r="AU1211" t="str">
        <f t="shared" si="812"/>
        <v/>
      </c>
      <c r="AV1211" t="str">
        <f t="shared" si="813"/>
        <v/>
      </c>
      <c r="AW1211" t="str">
        <f t="shared" si="814"/>
        <v/>
      </c>
      <c r="AX1211" t="str">
        <f t="shared" si="815"/>
        <v/>
      </c>
      <c r="AY1211" t="str">
        <f t="shared" si="816"/>
        <v/>
      </c>
      <c r="AZ1211" t="str">
        <f>IF(OR($A1211="",$A1211&lt;&gt;Ficha!$C$4),"",COUNTIF($A$2:$A1211,Ficha!$C$4))</f>
        <v/>
      </c>
    </row>
    <row r="1212" spans="1:52">
      <c r="A1212" s="7" t="str">
        <f>IF(INDEX(Banco!$A:$A,ROW())="","",INDEX(Banco!$A:$A,ROW()))</f>
        <v/>
      </c>
      <c r="B1212" s="7" t="str">
        <f>IF(INDEX(Banco!$B:$B,ROW())="","",INDEX(Banco!$B:$B,ROW()))</f>
        <v/>
      </c>
      <c r="C1212" s="7" t="str">
        <f>IF(INDEX(Banco!$C:$C,ROW())="","",INDEX(Banco!$C:$C,ROW()))</f>
        <v/>
      </c>
      <c r="D1212" s="8" t="str">
        <f>IF(INDEX(Banco!$D:$D,ROW())="","",INDEX(Banco!$D:$D,ROW()))</f>
        <v/>
      </c>
      <c r="E1212" s="8" t="str">
        <f>IF(INDEX(Banco!$E:$E,ROW())="","",INDEX(Banco!$E:$E,ROW()))</f>
        <v/>
      </c>
      <c r="F1212" s="9" t="str">
        <f>IF(INDEX(Banco!$F:$F,ROW())="","",INDEX(Banco!$F:$F,ROW()))</f>
        <v/>
      </c>
      <c r="G1212" s="9" t="str">
        <f>IF(INDEX(Banco!$G:$G,ROW())="","",INDEX(Banco!$G:$G,ROW()))</f>
        <v/>
      </c>
      <c r="H1212" s="7" t="str">
        <f>IF(INDEX(Banco!$H:$H,ROW())="","",INDEX(Banco!$H:$H,ROW()))</f>
        <v/>
      </c>
      <c r="I1212" t="str">
        <f t="shared" si="774"/>
        <v/>
      </c>
      <c r="J1212" s="10" t="str">
        <f t="shared" si="775"/>
        <v/>
      </c>
      <c r="K1212" s="11" t="str">
        <f t="shared" si="776"/>
        <v>—</v>
      </c>
      <c r="L1212" t="str">
        <f t="shared" si="777"/>
        <v/>
      </c>
      <c r="M1212" s="11" t="str">
        <f t="shared" si="778"/>
        <v>—</v>
      </c>
      <c r="N1212" t="str">
        <f t="shared" si="779"/>
        <v/>
      </c>
      <c r="O1212" s="11" t="str">
        <f t="shared" si="780"/>
        <v>—</v>
      </c>
      <c r="P1212" t="str">
        <f t="shared" si="781"/>
        <v/>
      </c>
      <c r="Q1212" s="11" t="str">
        <f t="shared" si="782"/>
        <v>—</v>
      </c>
      <c r="R1212" t="str">
        <f t="shared" si="783"/>
        <v/>
      </c>
      <c r="S1212" t="str">
        <f t="shared" si="784"/>
        <v/>
      </c>
      <c r="T1212" t="str">
        <f t="shared" si="785"/>
        <v/>
      </c>
      <c r="U1212" t="str">
        <f t="shared" si="786"/>
        <v/>
      </c>
      <c r="V1212" t="str">
        <f t="shared" si="787"/>
        <v/>
      </c>
      <c r="W1212" t="str">
        <f t="shared" si="788"/>
        <v/>
      </c>
      <c r="X1212" t="str">
        <f t="shared" si="789"/>
        <v/>
      </c>
      <c r="Y1212" t="str">
        <f t="shared" si="790"/>
        <v/>
      </c>
      <c r="Z1212" t="str">
        <f t="shared" si="791"/>
        <v/>
      </c>
      <c r="AA1212" t="str">
        <f t="shared" si="792"/>
        <v/>
      </c>
      <c r="AB1212" t="str">
        <f t="shared" si="793"/>
        <v/>
      </c>
      <c r="AC1212" t="str">
        <f t="shared" si="794"/>
        <v/>
      </c>
      <c r="AD1212" t="str">
        <f t="shared" si="795"/>
        <v/>
      </c>
      <c r="AE1212" t="str">
        <f t="shared" si="796"/>
        <v/>
      </c>
      <c r="AF1212" t="str">
        <f t="shared" si="797"/>
        <v/>
      </c>
      <c r="AG1212" t="str">
        <f t="shared" si="798"/>
        <v/>
      </c>
      <c r="AH1212" t="str">
        <f t="shared" si="799"/>
        <v/>
      </c>
      <c r="AI1212" t="str">
        <f t="shared" si="800"/>
        <v/>
      </c>
      <c r="AJ1212" t="str">
        <f t="shared" si="801"/>
        <v/>
      </c>
      <c r="AK1212" t="str">
        <f t="shared" si="802"/>
        <v/>
      </c>
      <c r="AL1212" t="str">
        <f t="shared" si="803"/>
        <v/>
      </c>
      <c r="AM1212" t="str">
        <f t="shared" si="804"/>
        <v/>
      </c>
      <c r="AN1212" t="str">
        <f t="shared" si="805"/>
        <v/>
      </c>
      <c r="AO1212" t="str">
        <f t="shared" si="806"/>
        <v/>
      </c>
      <c r="AP1212" t="str">
        <f t="shared" si="807"/>
        <v/>
      </c>
      <c r="AQ1212" t="str">
        <f t="shared" si="808"/>
        <v/>
      </c>
      <c r="AR1212" t="str">
        <f t="shared" si="809"/>
        <v/>
      </c>
      <c r="AS1212" t="str">
        <f t="shared" si="810"/>
        <v/>
      </c>
      <c r="AT1212" t="str">
        <f t="shared" si="811"/>
        <v/>
      </c>
      <c r="AU1212" t="str">
        <f t="shared" si="812"/>
        <v/>
      </c>
      <c r="AV1212" t="str">
        <f t="shared" si="813"/>
        <v/>
      </c>
      <c r="AW1212" t="str">
        <f t="shared" si="814"/>
        <v/>
      </c>
      <c r="AX1212" t="str">
        <f t="shared" si="815"/>
        <v/>
      </c>
      <c r="AY1212" t="str">
        <f t="shared" si="816"/>
        <v/>
      </c>
      <c r="AZ1212" t="str">
        <f>IF(OR($A1212="",$A1212&lt;&gt;Ficha!$C$4),"",COUNTIF($A$2:$A1212,Ficha!$C$4))</f>
        <v/>
      </c>
    </row>
    <row r="1213" spans="1:52">
      <c r="A1213" s="7" t="str">
        <f>IF(INDEX(Banco!$A:$A,ROW())="","",INDEX(Banco!$A:$A,ROW()))</f>
        <v/>
      </c>
      <c r="B1213" s="7" t="str">
        <f>IF(INDEX(Banco!$B:$B,ROW())="","",INDEX(Banco!$B:$B,ROW()))</f>
        <v/>
      </c>
      <c r="C1213" s="7" t="str">
        <f>IF(INDEX(Banco!$C:$C,ROW())="","",INDEX(Banco!$C:$C,ROW()))</f>
        <v/>
      </c>
      <c r="D1213" s="8" t="str">
        <f>IF(INDEX(Banco!$D:$D,ROW())="","",INDEX(Banco!$D:$D,ROW()))</f>
        <v/>
      </c>
      <c r="E1213" s="8" t="str">
        <f>IF(INDEX(Banco!$E:$E,ROW())="","",INDEX(Banco!$E:$E,ROW()))</f>
        <v/>
      </c>
      <c r="F1213" s="9" t="str">
        <f>IF(INDEX(Banco!$F:$F,ROW())="","",INDEX(Banco!$F:$F,ROW()))</f>
        <v/>
      </c>
      <c r="G1213" s="9" t="str">
        <f>IF(INDEX(Banco!$G:$G,ROW())="","",INDEX(Banco!$G:$G,ROW()))</f>
        <v/>
      </c>
      <c r="H1213" s="7" t="str">
        <f>IF(INDEX(Banco!$H:$H,ROW())="","",INDEX(Banco!$H:$H,ROW()))</f>
        <v/>
      </c>
      <c r="I1213" t="str">
        <f t="shared" si="774"/>
        <v/>
      </c>
      <c r="J1213" s="10" t="str">
        <f t="shared" si="775"/>
        <v/>
      </c>
      <c r="K1213" s="11" t="str">
        <f t="shared" si="776"/>
        <v>—</v>
      </c>
      <c r="L1213" t="str">
        <f t="shared" si="777"/>
        <v/>
      </c>
      <c r="M1213" s="11" t="str">
        <f t="shared" si="778"/>
        <v>—</v>
      </c>
      <c r="N1213" t="str">
        <f t="shared" si="779"/>
        <v/>
      </c>
      <c r="O1213" s="11" t="str">
        <f t="shared" si="780"/>
        <v>—</v>
      </c>
      <c r="P1213" t="str">
        <f t="shared" si="781"/>
        <v/>
      </c>
      <c r="Q1213" s="11" t="str">
        <f t="shared" si="782"/>
        <v>—</v>
      </c>
      <c r="R1213" t="str">
        <f t="shared" si="783"/>
        <v/>
      </c>
      <c r="S1213" t="str">
        <f t="shared" si="784"/>
        <v/>
      </c>
      <c r="T1213" t="str">
        <f t="shared" si="785"/>
        <v/>
      </c>
      <c r="U1213" t="str">
        <f t="shared" si="786"/>
        <v/>
      </c>
      <c r="V1213" t="str">
        <f t="shared" si="787"/>
        <v/>
      </c>
      <c r="W1213" t="str">
        <f t="shared" si="788"/>
        <v/>
      </c>
      <c r="X1213" t="str">
        <f t="shared" si="789"/>
        <v/>
      </c>
      <c r="Y1213" t="str">
        <f t="shared" si="790"/>
        <v/>
      </c>
      <c r="Z1213" t="str">
        <f t="shared" si="791"/>
        <v/>
      </c>
      <c r="AA1213" t="str">
        <f t="shared" si="792"/>
        <v/>
      </c>
      <c r="AB1213" t="str">
        <f t="shared" si="793"/>
        <v/>
      </c>
      <c r="AC1213" t="str">
        <f t="shared" si="794"/>
        <v/>
      </c>
      <c r="AD1213" t="str">
        <f t="shared" si="795"/>
        <v/>
      </c>
      <c r="AE1213" t="str">
        <f t="shared" si="796"/>
        <v/>
      </c>
      <c r="AF1213" t="str">
        <f t="shared" si="797"/>
        <v/>
      </c>
      <c r="AG1213" t="str">
        <f t="shared" si="798"/>
        <v/>
      </c>
      <c r="AH1213" t="str">
        <f t="shared" si="799"/>
        <v/>
      </c>
      <c r="AI1213" t="str">
        <f t="shared" si="800"/>
        <v/>
      </c>
      <c r="AJ1213" t="str">
        <f t="shared" si="801"/>
        <v/>
      </c>
      <c r="AK1213" t="str">
        <f t="shared" si="802"/>
        <v/>
      </c>
      <c r="AL1213" t="str">
        <f t="shared" si="803"/>
        <v/>
      </c>
      <c r="AM1213" t="str">
        <f t="shared" si="804"/>
        <v/>
      </c>
      <c r="AN1213" t="str">
        <f t="shared" si="805"/>
        <v/>
      </c>
      <c r="AO1213" t="str">
        <f t="shared" si="806"/>
        <v/>
      </c>
      <c r="AP1213" t="str">
        <f t="shared" si="807"/>
        <v/>
      </c>
      <c r="AQ1213" t="str">
        <f t="shared" si="808"/>
        <v/>
      </c>
      <c r="AR1213" t="str">
        <f t="shared" si="809"/>
        <v/>
      </c>
      <c r="AS1213" t="str">
        <f t="shared" si="810"/>
        <v/>
      </c>
      <c r="AT1213" t="str">
        <f t="shared" si="811"/>
        <v/>
      </c>
      <c r="AU1213" t="str">
        <f t="shared" si="812"/>
        <v/>
      </c>
      <c r="AV1213" t="str">
        <f t="shared" si="813"/>
        <v/>
      </c>
      <c r="AW1213" t="str">
        <f t="shared" si="814"/>
        <v/>
      </c>
      <c r="AX1213" t="str">
        <f t="shared" si="815"/>
        <v/>
      </c>
      <c r="AY1213" t="str">
        <f t="shared" si="816"/>
        <v/>
      </c>
      <c r="AZ1213" t="str">
        <f>IF(OR($A1213="",$A1213&lt;&gt;Ficha!$C$4),"",COUNTIF($A$2:$A1213,Ficha!$C$4))</f>
        <v/>
      </c>
    </row>
    <row r="1214" spans="1:52">
      <c r="A1214" s="7" t="str">
        <f>IF(INDEX(Banco!$A:$A,ROW())="","",INDEX(Banco!$A:$A,ROW()))</f>
        <v/>
      </c>
      <c r="B1214" s="7" t="str">
        <f>IF(INDEX(Banco!$B:$B,ROW())="","",INDEX(Banco!$B:$B,ROW()))</f>
        <v/>
      </c>
      <c r="C1214" s="7" t="str">
        <f>IF(INDEX(Banco!$C:$C,ROW())="","",INDEX(Banco!$C:$C,ROW()))</f>
        <v/>
      </c>
      <c r="D1214" s="8" t="str">
        <f>IF(INDEX(Banco!$D:$D,ROW())="","",INDEX(Banco!$D:$D,ROW()))</f>
        <v/>
      </c>
      <c r="E1214" s="8" t="str">
        <f>IF(INDEX(Banco!$E:$E,ROW())="","",INDEX(Banco!$E:$E,ROW()))</f>
        <v/>
      </c>
      <c r="F1214" s="9" t="str">
        <f>IF(INDEX(Banco!$F:$F,ROW())="","",INDEX(Banco!$F:$F,ROW()))</f>
        <v/>
      </c>
      <c r="G1214" s="9" t="str">
        <f>IF(INDEX(Banco!$G:$G,ROW())="","",INDEX(Banco!$G:$G,ROW()))</f>
        <v/>
      </c>
      <c r="H1214" s="7" t="str">
        <f>IF(INDEX(Banco!$H:$H,ROW())="","",INDEX(Banco!$H:$H,ROW()))</f>
        <v/>
      </c>
      <c r="I1214" t="str">
        <f t="shared" si="774"/>
        <v/>
      </c>
      <c r="J1214" s="10" t="str">
        <f t="shared" si="775"/>
        <v/>
      </c>
      <c r="K1214" s="11" t="str">
        <f t="shared" si="776"/>
        <v>—</v>
      </c>
      <c r="L1214" t="str">
        <f t="shared" si="777"/>
        <v/>
      </c>
      <c r="M1214" s="11" t="str">
        <f t="shared" si="778"/>
        <v>—</v>
      </c>
      <c r="N1214" t="str">
        <f t="shared" si="779"/>
        <v/>
      </c>
      <c r="O1214" s="11" t="str">
        <f t="shared" si="780"/>
        <v>—</v>
      </c>
      <c r="P1214" t="str">
        <f t="shared" si="781"/>
        <v/>
      </c>
      <c r="Q1214" s="11" t="str">
        <f t="shared" si="782"/>
        <v>—</v>
      </c>
      <c r="R1214" t="str">
        <f t="shared" si="783"/>
        <v/>
      </c>
      <c r="S1214" t="str">
        <f t="shared" si="784"/>
        <v/>
      </c>
      <c r="T1214" t="str">
        <f t="shared" si="785"/>
        <v/>
      </c>
      <c r="U1214" t="str">
        <f t="shared" si="786"/>
        <v/>
      </c>
      <c r="V1214" t="str">
        <f t="shared" si="787"/>
        <v/>
      </c>
      <c r="W1214" t="str">
        <f t="shared" si="788"/>
        <v/>
      </c>
      <c r="X1214" t="str">
        <f t="shared" si="789"/>
        <v/>
      </c>
      <c r="Y1214" t="str">
        <f t="shared" si="790"/>
        <v/>
      </c>
      <c r="Z1214" t="str">
        <f t="shared" si="791"/>
        <v/>
      </c>
      <c r="AA1214" t="str">
        <f t="shared" si="792"/>
        <v/>
      </c>
      <c r="AB1214" t="str">
        <f t="shared" si="793"/>
        <v/>
      </c>
      <c r="AC1214" t="str">
        <f t="shared" si="794"/>
        <v/>
      </c>
      <c r="AD1214" t="str">
        <f t="shared" si="795"/>
        <v/>
      </c>
      <c r="AE1214" t="str">
        <f t="shared" si="796"/>
        <v/>
      </c>
      <c r="AF1214" t="str">
        <f t="shared" si="797"/>
        <v/>
      </c>
      <c r="AG1214" t="str">
        <f t="shared" si="798"/>
        <v/>
      </c>
      <c r="AH1214" t="str">
        <f t="shared" si="799"/>
        <v/>
      </c>
      <c r="AI1214" t="str">
        <f t="shared" si="800"/>
        <v/>
      </c>
      <c r="AJ1214" t="str">
        <f t="shared" si="801"/>
        <v/>
      </c>
      <c r="AK1214" t="str">
        <f t="shared" si="802"/>
        <v/>
      </c>
      <c r="AL1214" t="str">
        <f t="shared" si="803"/>
        <v/>
      </c>
      <c r="AM1214" t="str">
        <f t="shared" si="804"/>
        <v/>
      </c>
      <c r="AN1214" t="str">
        <f t="shared" si="805"/>
        <v/>
      </c>
      <c r="AO1214" t="str">
        <f t="shared" si="806"/>
        <v/>
      </c>
      <c r="AP1214" t="str">
        <f t="shared" si="807"/>
        <v/>
      </c>
      <c r="AQ1214" t="str">
        <f t="shared" si="808"/>
        <v/>
      </c>
      <c r="AR1214" t="str">
        <f t="shared" si="809"/>
        <v/>
      </c>
      <c r="AS1214" t="str">
        <f t="shared" si="810"/>
        <v/>
      </c>
      <c r="AT1214" t="str">
        <f t="shared" si="811"/>
        <v/>
      </c>
      <c r="AU1214" t="str">
        <f t="shared" si="812"/>
        <v/>
      </c>
      <c r="AV1214" t="str">
        <f t="shared" si="813"/>
        <v/>
      </c>
      <c r="AW1214" t="str">
        <f t="shared" si="814"/>
        <v/>
      </c>
      <c r="AX1214" t="str">
        <f t="shared" si="815"/>
        <v/>
      </c>
      <c r="AY1214" t="str">
        <f t="shared" si="816"/>
        <v/>
      </c>
      <c r="AZ1214" t="str">
        <f>IF(OR($A1214="",$A1214&lt;&gt;Ficha!$C$4),"",COUNTIF($A$2:$A1214,Ficha!$C$4))</f>
        <v/>
      </c>
    </row>
    <row r="1215" spans="1:52">
      <c r="A1215" s="7" t="str">
        <f>IF(INDEX(Banco!$A:$A,ROW())="","",INDEX(Banco!$A:$A,ROW()))</f>
        <v/>
      </c>
      <c r="B1215" s="7" t="str">
        <f>IF(INDEX(Banco!$B:$B,ROW())="","",INDEX(Banco!$B:$B,ROW()))</f>
        <v/>
      </c>
      <c r="C1215" s="7" t="str">
        <f>IF(INDEX(Banco!$C:$C,ROW())="","",INDEX(Banco!$C:$C,ROW()))</f>
        <v/>
      </c>
      <c r="D1215" s="8" t="str">
        <f>IF(INDEX(Banco!$D:$D,ROW())="","",INDEX(Banco!$D:$D,ROW()))</f>
        <v/>
      </c>
      <c r="E1215" s="8" t="str">
        <f>IF(INDEX(Banco!$E:$E,ROW())="","",INDEX(Banco!$E:$E,ROW()))</f>
        <v/>
      </c>
      <c r="F1215" s="9" t="str">
        <f>IF(INDEX(Banco!$F:$F,ROW())="","",INDEX(Banco!$F:$F,ROW()))</f>
        <v/>
      </c>
      <c r="G1215" s="9" t="str">
        <f>IF(INDEX(Banco!$G:$G,ROW())="","",INDEX(Banco!$G:$G,ROW()))</f>
        <v/>
      </c>
      <c r="H1215" s="7" t="str">
        <f>IF(INDEX(Banco!$H:$H,ROW())="","",INDEX(Banco!$H:$H,ROW()))</f>
        <v/>
      </c>
      <c r="I1215" t="str">
        <f t="shared" si="774"/>
        <v/>
      </c>
      <c r="J1215" s="10" t="str">
        <f t="shared" si="775"/>
        <v/>
      </c>
      <c r="K1215" s="11" t="str">
        <f t="shared" si="776"/>
        <v>—</v>
      </c>
      <c r="L1215" t="str">
        <f t="shared" si="777"/>
        <v/>
      </c>
      <c r="M1215" s="11" t="str">
        <f t="shared" si="778"/>
        <v>—</v>
      </c>
      <c r="N1215" t="str">
        <f t="shared" si="779"/>
        <v/>
      </c>
      <c r="O1215" s="11" t="str">
        <f t="shared" si="780"/>
        <v>—</v>
      </c>
      <c r="P1215" t="str">
        <f t="shared" si="781"/>
        <v/>
      </c>
      <c r="Q1215" s="11" t="str">
        <f t="shared" si="782"/>
        <v>—</v>
      </c>
      <c r="R1215" t="str">
        <f t="shared" si="783"/>
        <v/>
      </c>
      <c r="S1215" t="str">
        <f t="shared" si="784"/>
        <v/>
      </c>
      <c r="T1215" t="str">
        <f t="shared" si="785"/>
        <v/>
      </c>
      <c r="U1215" t="str">
        <f t="shared" si="786"/>
        <v/>
      </c>
      <c r="V1215" t="str">
        <f t="shared" si="787"/>
        <v/>
      </c>
      <c r="W1215" t="str">
        <f t="shared" si="788"/>
        <v/>
      </c>
      <c r="X1215" t="str">
        <f t="shared" si="789"/>
        <v/>
      </c>
      <c r="Y1215" t="str">
        <f t="shared" si="790"/>
        <v/>
      </c>
      <c r="Z1215" t="str">
        <f t="shared" si="791"/>
        <v/>
      </c>
      <c r="AA1215" t="str">
        <f t="shared" si="792"/>
        <v/>
      </c>
      <c r="AB1215" t="str">
        <f t="shared" si="793"/>
        <v/>
      </c>
      <c r="AC1215" t="str">
        <f t="shared" si="794"/>
        <v/>
      </c>
      <c r="AD1215" t="str">
        <f t="shared" si="795"/>
        <v/>
      </c>
      <c r="AE1215" t="str">
        <f t="shared" si="796"/>
        <v/>
      </c>
      <c r="AF1215" t="str">
        <f t="shared" si="797"/>
        <v/>
      </c>
      <c r="AG1215" t="str">
        <f t="shared" si="798"/>
        <v/>
      </c>
      <c r="AH1215" t="str">
        <f t="shared" si="799"/>
        <v/>
      </c>
      <c r="AI1215" t="str">
        <f t="shared" si="800"/>
        <v/>
      </c>
      <c r="AJ1215" t="str">
        <f t="shared" si="801"/>
        <v/>
      </c>
      <c r="AK1215" t="str">
        <f t="shared" si="802"/>
        <v/>
      </c>
      <c r="AL1215" t="str">
        <f t="shared" si="803"/>
        <v/>
      </c>
      <c r="AM1215" t="str">
        <f t="shared" si="804"/>
        <v/>
      </c>
      <c r="AN1215" t="str">
        <f t="shared" si="805"/>
        <v/>
      </c>
      <c r="AO1215" t="str">
        <f t="shared" si="806"/>
        <v/>
      </c>
      <c r="AP1215" t="str">
        <f t="shared" si="807"/>
        <v/>
      </c>
      <c r="AQ1215" t="str">
        <f t="shared" si="808"/>
        <v/>
      </c>
      <c r="AR1215" t="str">
        <f t="shared" si="809"/>
        <v/>
      </c>
      <c r="AS1215" t="str">
        <f t="shared" si="810"/>
        <v/>
      </c>
      <c r="AT1215" t="str">
        <f t="shared" si="811"/>
        <v/>
      </c>
      <c r="AU1215" t="str">
        <f t="shared" si="812"/>
        <v/>
      </c>
      <c r="AV1215" t="str">
        <f t="shared" si="813"/>
        <v/>
      </c>
      <c r="AW1215" t="str">
        <f t="shared" si="814"/>
        <v/>
      </c>
      <c r="AX1215" t="str">
        <f t="shared" si="815"/>
        <v/>
      </c>
      <c r="AY1215" t="str">
        <f t="shared" si="816"/>
        <v/>
      </c>
      <c r="AZ1215" t="str">
        <f>IF(OR($A1215="",$A1215&lt;&gt;Ficha!$C$4),"",COUNTIF($A$2:$A1215,Ficha!$C$4))</f>
        <v/>
      </c>
    </row>
    <row r="1216" spans="1:52">
      <c r="A1216" s="7" t="str">
        <f>IF(INDEX(Banco!$A:$A,ROW())="","",INDEX(Banco!$A:$A,ROW()))</f>
        <v/>
      </c>
      <c r="B1216" s="7" t="str">
        <f>IF(INDEX(Banco!$B:$B,ROW())="","",INDEX(Banco!$B:$B,ROW()))</f>
        <v/>
      </c>
      <c r="C1216" s="7" t="str">
        <f>IF(INDEX(Banco!$C:$C,ROW())="","",INDEX(Banco!$C:$C,ROW()))</f>
        <v/>
      </c>
      <c r="D1216" s="8" t="str">
        <f>IF(INDEX(Banco!$D:$D,ROW())="","",INDEX(Banco!$D:$D,ROW()))</f>
        <v/>
      </c>
      <c r="E1216" s="8" t="str">
        <f>IF(INDEX(Banco!$E:$E,ROW())="","",INDEX(Banco!$E:$E,ROW()))</f>
        <v/>
      </c>
      <c r="F1216" s="9" t="str">
        <f>IF(INDEX(Banco!$F:$F,ROW())="","",INDEX(Banco!$F:$F,ROW()))</f>
        <v/>
      </c>
      <c r="G1216" s="9" t="str">
        <f>IF(INDEX(Banco!$G:$G,ROW())="","",INDEX(Banco!$G:$G,ROW()))</f>
        <v/>
      </c>
      <c r="H1216" s="7" t="str">
        <f>IF(INDEX(Banco!$H:$H,ROW())="","",INDEX(Banco!$H:$H,ROW()))</f>
        <v/>
      </c>
      <c r="I1216" t="str">
        <f t="shared" si="774"/>
        <v/>
      </c>
      <c r="J1216" s="10" t="str">
        <f t="shared" si="775"/>
        <v/>
      </c>
      <c r="K1216" s="11" t="str">
        <f t="shared" si="776"/>
        <v>—</v>
      </c>
      <c r="L1216" t="str">
        <f t="shared" si="777"/>
        <v/>
      </c>
      <c r="M1216" s="11" t="str">
        <f t="shared" si="778"/>
        <v>—</v>
      </c>
      <c r="N1216" t="str">
        <f t="shared" si="779"/>
        <v/>
      </c>
      <c r="O1216" s="11" t="str">
        <f t="shared" si="780"/>
        <v>—</v>
      </c>
      <c r="P1216" t="str">
        <f t="shared" si="781"/>
        <v/>
      </c>
      <c r="Q1216" s="11" t="str">
        <f t="shared" si="782"/>
        <v>—</v>
      </c>
      <c r="R1216" t="str">
        <f t="shared" si="783"/>
        <v/>
      </c>
      <c r="S1216" t="str">
        <f t="shared" si="784"/>
        <v/>
      </c>
      <c r="T1216" t="str">
        <f t="shared" si="785"/>
        <v/>
      </c>
      <c r="U1216" t="str">
        <f t="shared" si="786"/>
        <v/>
      </c>
      <c r="V1216" t="str">
        <f t="shared" si="787"/>
        <v/>
      </c>
      <c r="W1216" t="str">
        <f t="shared" si="788"/>
        <v/>
      </c>
      <c r="X1216" t="str">
        <f t="shared" si="789"/>
        <v/>
      </c>
      <c r="Y1216" t="str">
        <f t="shared" si="790"/>
        <v/>
      </c>
      <c r="Z1216" t="str">
        <f t="shared" si="791"/>
        <v/>
      </c>
      <c r="AA1216" t="str">
        <f t="shared" si="792"/>
        <v/>
      </c>
      <c r="AB1216" t="str">
        <f t="shared" si="793"/>
        <v/>
      </c>
      <c r="AC1216" t="str">
        <f t="shared" si="794"/>
        <v/>
      </c>
      <c r="AD1216" t="str">
        <f t="shared" si="795"/>
        <v/>
      </c>
      <c r="AE1216" t="str">
        <f t="shared" si="796"/>
        <v/>
      </c>
      <c r="AF1216" t="str">
        <f t="shared" si="797"/>
        <v/>
      </c>
      <c r="AG1216" t="str">
        <f t="shared" si="798"/>
        <v/>
      </c>
      <c r="AH1216" t="str">
        <f t="shared" si="799"/>
        <v/>
      </c>
      <c r="AI1216" t="str">
        <f t="shared" si="800"/>
        <v/>
      </c>
      <c r="AJ1216" t="str">
        <f t="shared" si="801"/>
        <v/>
      </c>
      <c r="AK1216" t="str">
        <f t="shared" si="802"/>
        <v/>
      </c>
      <c r="AL1216" t="str">
        <f t="shared" si="803"/>
        <v/>
      </c>
      <c r="AM1216" t="str">
        <f t="shared" si="804"/>
        <v/>
      </c>
      <c r="AN1216" t="str">
        <f t="shared" si="805"/>
        <v/>
      </c>
      <c r="AO1216" t="str">
        <f t="shared" si="806"/>
        <v/>
      </c>
      <c r="AP1216" t="str">
        <f t="shared" si="807"/>
        <v/>
      </c>
      <c r="AQ1216" t="str">
        <f t="shared" si="808"/>
        <v/>
      </c>
      <c r="AR1216" t="str">
        <f t="shared" si="809"/>
        <v/>
      </c>
      <c r="AS1216" t="str">
        <f t="shared" si="810"/>
        <v/>
      </c>
      <c r="AT1216" t="str">
        <f t="shared" si="811"/>
        <v/>
      </c>
      <c r="AU1216" t="str">
        <f t="shared" si="812"/>
        <v/>
      </c>
      <c r="AV1216" t="str">
        <f t="shared" si="813"/>
        <v/>
      </c>
      <c r="AW1216" t="str">
        <f t="shared" si="814"/>
        <v/>
      </c>
      <c r="AX1216" t="str">
        <f t="shared" si="815"/>
        <v/>
      </c>
      <c r="AY1216" t="str">
        <f t="shared" si="816"/>
        <v/>
      </c>
      <c r="AZ1216" t="str">
        <f>IF(OR($A1216="",$A1216&lt;&gt;Ficha!$C$4),"",COUNTIF($A$2:$A1216,Ficha!$C$4))</f>
        <v/>
      </c>
    </row>
    <row r="1217" spans="1:52">
      <c r="A1217" s="7" t="str">
        <f>IF(INDEX(Banco!$A:$A,ROW())="","",INDEX(Banco!$A:$A,ROW()))</f>
        <v/>
      </c>
      <c r="B1217" s="7" t="str">
        <f>IF(INDEX(Banco!$B:$B,ROW())="","",INDEX(Banco!$B:$B,ROW()))</f>
        <v/>
      </c>
      <c r="C1217" s="7" t="str">
        <f>IF(INDEX(Banco!$C:$C,ROW())="","",INDEX(Banco!$C:$C,ROW()))</f>
        <v/>
      </c>
      <c r="D1217" s="8" t="str">
        <f>IF(INDEX(Banco!$D:$D,ROW())="","",INDEX(Banco!$D:$D,ROW()))</f>
        <v/>
      </c>
      <c r="E1217" s="8" t="str">
        <f>IF(INDEX(Banco!$E:$E,ROW())="","",INDEX(Banco!$E:$E,ROW()))</f>
        <v/>
      </c>
      <c r="F1217" s="9" t="str">
        <f>IF(INDEX(Banco!$F:$F,ROW())="","",INDEX(Banco!$F:$F,ROW()))</f>
        <v/>
      </c>
      <c r="G1217" s="9" t="str">
        <f>IF(INDEX(Banco!$G:$G,ROW())="","",INDEX(Banco!$G:$G,ROW()))</f>
        <v/>
      </c>
      <c r="H1217" s="7" t="str">
        <f>IF(INDEX(Banco!$H:$H,ROW())="","",INDEX(Banco!$H:$H,ROW()))</f>
        <v/>
      </c>
      <c r="I1217" t="str">
        <f t="shared" si="774"/>
        <v/>
      </c>
      <c r="J1217" s="10" t="str">
        <f t="shared" si="775"/>
        <v/>
      </c>
      <c r="K1217" s="11" t="str">
        <f t="shared" si="776"/>
        <v>—</v>
      </c>
      <c r="L1217" t="str">
        <f t="shared" si="777"/>
        <v/>
      </c>
      <c r="M1217" s="11" t="str">
        <f t="shared" si="778"/>
        <v>—</v>
      </c>
      <c r="N1217" t="str">
        <f t="shared" si="779"/>
        <v/>
      </c>
      <c r="O1217" s="11" t="str">
        <f t="shared" si="780"/>
        <v>—</v>
      </c>
      <c r="P1217" t="str">
        <f t="shared" si="781"/>
        <v/>
      </c>
      <c r="Q1217" s="11" t="str">
        <f t="shared" si="782"/>
        <v>—</v>
      </c>
      <c r="R1217" t="str">
        <f t="shared" si="783"/>
        <v/>
      </c>
      <c r="S1217" t="str">
        <f t="shared" si="784"/>
        <v/>
      </c>
      <c r="T1217" t="str">
        <f t="shared" si="785"/>
        <v/>
      </c>
      <c r="U1217" t="str">
        <f t="shared" si="786"/>
        <v/>
      </c>
      <c r="V1217" t="str">
        <f t="shared" si="787"/>
        <v/>
      </c>
      <c r="W1217" t="str">
        <f t="shared" si="788"/>
        <v/>
      </c>
      <c r="X1217" t="str">
        <f t="shared" si="789"/>
        <v/>
      </c>
      <c r="Y1217" t="str">
        <f t="shared" si="790"/>
        <v/>
      </c>
      <c r="Z1217" t="str">
        <f t="shared" si="791"/>
        <v/>
      </c>
      <c r="AA1217" t="str">
        <f t="shared" si="792"/>
        <v/>
      </c>
      <c r="AB1217" t="str">
        <f t="shared" si="793"/>
        <v/>
      </c>
      <c r="AC1217" t="str">
        <f t="shared" si="794"/>
        <v/>
      </c>
      <c r="AD1217" t="str">
        <f t="shared" si="795"/>
        <v/>
      </c>
      <c r="AE1217" t="str">
        <f t="shared" si="796"/>
        <v/>
      </c>
      <c r="AF1217" t="str">
        <f t="shared" si="797"/>
        <v/>
      </c>
      <c r="AG1217" t="str">
        <f t="shared" si="798"/>
        <v/>
      </c>
      <c r="AH1217" t="str">
        <f t="shared" si="799"/>
        <v/>
      </c>
      <c r="AI1217" t="str">
        <f t="shared" si="800"/>
        <v/>
      </c>
      <c r="AJ1217" t="str">
        <f t="shared" si="801"/>
        <v/>
      </c>
      <c r="AK1217" t="str">
        <f t="shared" si="802"/>
        <v/>
      </c>
      <c r="AL1217" t="str">
        <f t="shared" si="803"/>
        <v/>
      </c>
      <c r="AM1217" t="str">
        <f t="shared" si="804"/>
        <v/>
      </c>
      <c r="AN1217" t="str">
        <f t="shared" si="805"/>
        <v/>
      </c>
      <c r="AO1217" t="str">
        <f t="shared" si="806"/>
        <v/>
      </c>
      <c r="AP1217" t="str">
        <f t="shared" si="807"/>
        <v/>
      </c>
      <c r="AQ1217" t="str">
        <f t="shared" si="808"/>
        <v/>
      </c>
      <c r="AR1217" t="str">
        <f t="shared" si="809"/>
        <v/>
      </c>
      <c r="AS1217" t="str">
        <f t="shared" si="810"/>
        <v/>
      </c>
      <c r="AT1217" t="str">
        <f t="shared" si="811"/>
        <v/>
      </c>
      <c r="AU1217" t="str">
        <f t="shared" si="812"/>
        <v/>
      </c>
      <c r="AV1217" t="str">
        <f t="shared" si="813"/>
        <v/>
      </c>
      <c r="AW1217" t="str">
        <f t="shared" si="814"/>
        <v/>
      </c>
      <c r="AX1217" t="str">
        <f t="shared" si="815"/>
        <v/>
      </c>
      <c r="AY1217" t="str">
        <f t="shared" si="816"/>
        <v/>
      </c>
      <c r="AZ1217" t="str">
        <f>IF(OR($A1217="",$A1217&lt;&gt;Ficha!$C$4),"",COUNTIF($A$2:$A1217,Ficha!$C$4))</f>
        <v/>
      </c>
    </row>
    <row r="1218" spans="1:52">
      <c r="A1218" s="7" t="str">
        <f>IF(INDEX(Banco!$A:$A,ROW())="","",INDEX(Banco!$A:$A,ROW()))</f>
        <v/>
      </c>
      <c r="B1218" s="7" t="str">
        <f>IF(INDEX(Banco!$B:$B,ROW())="","",INDEX(Banco!$B:$B,ROW()))</f>
        <v/>
      </c>
      <c r="C1218" s="7" t="str">
        <f>IF(INDEX(Banco!$C:$C,ROW())="","",INDEX(Banco!$C:$C,ROW()))</f>
        <v/>
      </c>
      <c r="D1218" s="8" t="str">
        <f>IF(INDEX(Banco!$D:$D,ROW())="","",INDEX(Banco!$D:$D,ROW()))</f>
        <v/>
      </c>
      <c r="E1218" s="8" t="str">
        <f>IF(INDEX(Banco!$E:$E,ROW())="","",INDEX(Banco!$E:$E,ROW()))</f>
        <v/>
      </c>
      <c r="F1218" s="9" t="str">
        <f>IF(INDEX(Banco!$F:$F,ROW())="","",INDEX(Banco!$F:$F,ROW()))</f>
        <v/>
      </c>
      <c r="G1218" s="9" t="str">
        <f>IF(INDEX(Banco!$G:$G,ROW())="","",INDEX(Banco!$G:$G,ROW()))</f>
        <v/>
      </c>
      <c r="H1218" s="7" t="str">
        <f>IF(INDEX(Banco!$H:$H,ROW())="","",INDEX(Banco!$H:$H,ROW()))</f>
        <v/>
      </c>
      <c r="I1218" t="str">
        <f t="shared" ref="I1218:I1281" si="817">IF($T1218="","",INT($T1218/12)&amp;"a "&amp;MOD($T1218,12)&amp;"m")</f>
        <v/>
      </c>
      <c r="J1218" s="10" t="str">
        <f t="shared" ref="J1218:J1281" si="818">IF(OR($F1218="",$G1218=""),"",ROUND($F1218/($G1218/100)^2,2))</f>
        <v/>
      </c>
      <c r="K1218" s="11" t="str">
        <f t="shared" ref="K1218:K1281" si="819">IF(OR($S1218="",$J1218="",$T1218="",$T1218&lt;0,$T1218&gt;228,$Y1218=""),"—",ROUND(IF(ABS($AB1218)&lt;=3,$AB1218,IF($AB1218&gt;3,3+($J1218-$AD1218)/($AD1218-$AC1218),-3+($J1218-$AF1218)/($AE1218-$AF1218))),2))</f>
        <v>—</v>
      </c>
      <c r="L1218" t="str">
        <f t="shared" ref="L1218:L1281" si="820">IF(OR($K1218="",$K1218="—"),"",IF($T1218&lt;=60,IF($K1218&lt;-3,"Magreza acentuada",IF($K1218&lt;-2,"Magreza",IF($K1218&lt;=1,"Eutrofia",IF($K1218&lt;=2,"Risco de sobrepeso",IF($K1218&lt;=3,"Sobrepeso","Obesidade"))))),IF($K1218&lt;-3,"Magreza acentuada",IF($K1218&lt;-2,"Magreza",IF($K1218&lt;=1,"Eutrofia",IF($K1218&lt;=2,"Sobrepeso",IF($K1218&lt;=3,"Obesidade","Obesidade grave")))))))</f>
        <v/>
      </c>
      <c r="M1218" s="11" t="str">
        <f t="shared" ref="M1218:M1281" si="821">IF(OR($S1218="",$V1218="",$T1218="",$T1218&lt;0,$T1218&gt;228,$AG1218=""),"—",ROUND(IF($AG1218=0,LN($V1218/$AH1218)/$AI1218,((($V1218/$AH1218)^$AG1218)-1)/($AG1218*$AI1218)),2))</f>
        <v>—</v>
      </c>
      <c r="N1218" t="str">
        <f t="shared" ref="N1218:N1281" si="822">IF(OR($M1218="",$M1218="—"),"",IF($M1218&lt;-3,"Muito baixa",IF($M1218&lt;-2,"Baixa","Adequada")))</f>
        <v/>
      </c>
      <c r="O1218" s="11" t="str">
        <f t="shared" ref="O1218:O1281" si="823">IF(OR($S1218="",$F1218="",$T1218="",$T1218&lt;0,$T1218&gt;120,$AJ1218=""),"—",ROUND(IF(ABS($AM1218)&lt;=3,$AM1218,IF($AM1218&gt;3,3+($F1218-$AO1218)/($AO1218-$AN1218),-3+($F1218-$AQ1218)/($AP1218-$AQ1218))),2))</f>
        <v>—</v>
      </c>
      <c r="P1218" t="str">
        <f t="shared" ref="P1218:P1281" si="824">IF(OR($O1218="",$O1218="—"),"",IF($O1218&lt;-3,"Muito baixo",IF($O1218&lt;-2,"Baixo",IF($O1218&lt;=2,"Adequado","Elevado"))))</f>
        <v/>
      </c>
      <c r="Q1218" s="11" t="str">
        <f t="shared" ref="Q1218:Q1281" si="825">IF(OR($S1218="",$F1218="",$T1218="",$T1218&lt;0,$T1218&gt;60,$AR1218=""),"—",ROUND(IF(ABS($AU1218)&lt;=3,$AU1218,IF($AU1218&gt;3,3+($F1218-$AW1218)/($AW1218-$AV1218),-3+($F1218-$AY1218)/($AX1218-$AY1218))),2))</f>
        <v>—</v>
      </c>
      <c r="R1218" t="str">
        <f t="shared" ref="R1218:R1281" si="826">IF(OR($Q1218="",$Q1218="—"),"",IF($Q1218&lt;-3,"Magreza acentuada",IF($Q1218&lt;-2,"Magreza",IF($Q1218&lt;=1,"Eutrofia",IF($Q1218&lt;=2,"Risco de sobrepeso",IF($Q1218&lt;=3,"Sobrepeso","Obesidade"))))))</f>
        <v/>
      </c>
      <c r="S1218" t="str">
        <f t="shared" ref="S1218:S1281" si="827">IF($C1218="","",IF(UPPER(LEFT($C1218,1))="M",1,IF(UPPER(LEFT($C1218,1))="F",2,"")))</f>
        <v/>
      </c>
      <c r="T1218" t="str">
        <f t="shared" ref="T1218:T1281" si="828">IF(OR($D1218="",$E1218=""),"",DATEDIF($D1218,$E1218,"m"))</f>
        <v/>
      </c>
      <c r="U1218" t="str">
        <f t="shared" ref="U1218:U1281" si="829">IF(OR($D1218="",$E1218=""),"",$E1218-$D1218)</f>
        <v/>
      </c>
      <c r="V1218" t="str">
        <f t="shared" ref="V1218:V1281" si="830">IF(OR($G1218="",$T1218=""),"",IF($T1218&lt;24,IF(LEFT(LOWER($H1218),4)="em p",$G1218+0.7,$G1218),IF(LEFT(LOWER($H1218),4)="deit",$G1218-0.7,$G1218)))</f>
        <v/>
      </c>
      <c r="W1218" t="str">
        <f t="shared" ref="W1218:W1281" si="831">IF(OR($S1218="",$T1218=""),"",$S1218*1000000+IF($T1218&lt;=60,$U1218,$T1218))</f>
        <v/>
      </c>
      <c r="X1218" t="str">
        <f t="shared" ref="X1218:X1281" si="832">IF(OR($S1218="",$V1218="",$T1218&gt;60,$T1218=""),"",$S1218*1000000+ROUND($V1218*10,0))</f>
        <v/>
      </c>
      <c r="Y1218" t="str">
        <f t="shared" ref="Y1218:Y1281" si="833">IF($W1218="","",IFERROR(INDEX(IF($T1218&lt;=60,imc05_l,imc519_l),MATCH($W1218,IF($T1218&lt;=60,imc05_k,imc519_k),1)),""))</f>
        <v/>
      </c>
      <c r="Z1218" t="str">
        <f t="shared" ref="Z1218:Z1281" si="834">IF($W1218="","",IFERROR(INDEX(IF($T1218&lt;=60,imc05_m,imc519_m),MATCH($W1218,IF($T1218&lt;=60,imc05_k,imc519_k),1)),""))</f>
        <v/>
      </c>
      <c r="AA1218" t="str">
        <f t="shared" ref="AA1218:AA1281" si="835">IF($W1218="","",IFERROR(INDEX(IF($T1218&lt;=60,imc05_s,imc519_s),MATCH($W1218,IF($T1218&lt;=60,imc05_k,imc519_k),1)),""))</f>
        <v/>
      </c>
      <c r="AB1218" t="str">
        <f t="shared" ref="AB1218:AB1281" si="836">IF($Y1218="","",IF($Y1218=0,LN($J1218/$Z1218)/$AA1218,((($J1218/$Z1218)^$Y1218)-1)/($Y1218*$AA1218)))</f>
        <v/>
      </c>
      <c r="AC1218" t="str">
        <f t="shared" ref="AC1218:AC1281" si="837">IF($Y1218="","",IF($Y1218=0,$Z1218*EXP($AA1218*2),$Z1218*(1+$Y1218*$AA1218*2)^(1/$Y1218)))</f>
        <v/>
      </c>
      <c r="AD1218" t="str">
        <f t="shared" ref="AD1218:AD1281" si="838">IF($Y1218="","",IF($Y1218=0,$Z1218*EXP($AA1218*3),$Z1218*(1+$Y1218*$AA1218*3)^(1/$Y1218)))</f>
        <v/>
      </c>
      <c r="AE1218" t="str">
        <f t="shared" ref="AE1218:AE1281" si="839">IF($Y1218="","",IF($Y1218=0,$Z1218*EXP($AA1218*-2),$Z1218*(1+$Y1218*$AA1218*-2)^(1/$Y1218)))</f>
        <v/>
      </c>
      <c r="AF1218" t="str">
        <f t="shared" ref="AF1218:AF1281" si="840">IF($Y1218="","",IF($Y1218=0,$Z1218*EXP($AA1218*-3),$Z1218*(1+$Y1218*$AA1218*-3)^(1/$Y1218)))</f>
        <v/>
      </c>
      <c r="AG1218" t="str">
        <f t="shared" ref="AG1218:AG1281" si="841">IF($W1218="","",IFERROR(INDEX(IF($T1218&lt;=60,est05_l,est519_l),MATCH($W1218,IF($T1218&lt;=60,est05_k,est519_k),1)),""))</f>
        <v/>
      </c>
      <c r="AH1218" t="str">
        <f t="shared" ref="AH1218:AH1281" si="842">IF($W1218="","",IFERROR(INDEX(IF($T1218&lt;=60,est05_m,est519_m),MATCH($W1218,IF($T1218&lt;=60,est05_k,est519_k),1)),""))</f>
        <v/>
      </c>
      <c r="AI1218" t="str">
        <f t="shared" ref="AI1218:AI1281" si="843">IF($W1218="","",IFERROR(INDEX(IF($T1218&lt;=60,est05_s,est519_s),MATCH($W1218,IF($T1218&lt;=60,est05_k,est519_k),1)),""))</f>
        <v/>
      </c>
      <c r="AJ1218" t="str">
        <f t="shared" ref="AJ1218:AJ1281" si="844">IF($W1218="","",IFERROR(INDEX(IF($T1218&lt;=60,peso05_l,peso510_l),MATCH($W1218,IF($T1218&lt;=60,peso05_k,peso510_k),1)),""))</f>
        <v/>
      </c>
      <c r="AK1218" t="str">
        <f t="shared" ref="AK1218:AK1281" si="845">IF($W1218="","",IFERROR(INDEX(IF($T1218&lt;=60,peso05_m,peso510_m),MATCH($W1218,IF($T1218&lt;=60,peso05_k,peso510_k),1)),""))</f>
        <v/>
      </c>
      <c r="AL1218" t="str">
        <f t="shared" ref="AL1218:AL1281" si="846">IF($W1218="","",IFERROR(INDEX(IF($T1218&lt;=60,peso05_s,peso510_s),MATCH($W1218,IF($T1218&lt;=60,peso05_k,peso510_k),1)),""))</f>
        <v/>
      </c>
      <c r="AM1218" t="str">
        <f t="shared" ref="AM1218:AM1281" si="847">IF($AJ1218="","",IF($AJ1218=0,LN($F1218/$AK1218)/$AL1218,((($F1218/$AK1218)^$AJ1218)-1)/($AJ1218*$AL1218)))</f>
        <v/>
      </c>
      <c r="AN1218" t="str">
        <f t="shared" ref="AN1218:AN1281" si="848">IF($AJ1218="","",IF($AJ1218=0,$AK1218*EXP($AL1218*2),$AK1218*(1+$AJ1218*$AL1218*2)^(1/$AJ1218)))</f>
        <v/>
      </c>
      <c r="AO1218" t="str">
        <f t="shared" ref="AO1218:AO1281" si="849">IF($AJ1218="","",IF($AJ1218=0,$AK1218*EXP($AL1218*3),$AK1218*(1+$AJ1218*$AL1218*3)^(1/$AJ1218)))</f>
        <v/>
      </c>
      <c r="AP1218" t="str">
        <f t="shared" ref="AP1218:AP1281" si="850">IF($AJ1218="","",IF($AJ1218=0,$AK1218*EXP($AL1218*-2),$AK1218*(1+$AJ1218*$AL1218*-2)^(1/$AJ1218)))</f>
        <v/>
      </c>
      <c r="AQ1218" t="str">
        <f t="shared" ref="AQ1218:AQ1281" si="851">IF($AJ1218="","",IF($AJ1218=0,$AK1218*EXP($AL1218*-3),$AK1218*(1+$AJ1218*$AL1218*-3)^(1/$AJ1218)))</f>
        <v/>
      </c>
      <c r="AR1218" t="str">
        <f t="shared" ref="AR1218:AR1281" si="852">IF(OR($X1218="",$T1218&gt;60),"",IFERROR(INDEX(IF($T1218&lt;24,pcomp_l,palt_l),MATCH($X1218,IF($T1218&lt;24,pcomp_k,palt_k),1)),""))</f>
        <v/>
      </c>
      <c r="AS1218" t="str">
        <f t="shared" ref="AS1218:AS1281" si="853">IF(OR($X1218="",$T1218&gt;60),"",IFERROR(INDEX(IF($T1218&lt;24,pcomp_m,palt_m),MATCH($X1218,IF($T1218&lt;24,pcomp_k,palt_k),1)),""))</f>
        <v/>
      </c>
      <c r="AT1218" t="str">
        <f t="shared" ref="AT1218:AT1281" si="854">IF(OR($X1218="",$T1218&gt;60),"",IFERROR(INDEX(IF($T1218&lt;24,pcomp_s,palt_s),MATCH($X1218,IF($T1218&lt;24,pcomp_k,palt_k),1)),""))</f>
        <v/>
      </c>
      <c r="AU1218" t="str">
        <f t="shared" ref="AU1218:AU1281" si="855">IF($AR1218="","",IF($AR1218=0,LN($F1218/$AS1218)/$AT1218,((($F1218/$AS1218)^$AR1218)-1)/($AR1218*$AT1218)))</f>
        <v/>
      </c>
      <c r="AV1218" t="str">
        <f t="shared" ref="AV1218:AV1281" si="856">IF($AR1218="","",IF($AR1218=0,$AS1218*EXP($AT1218*2),$AS1218*(1+$AR1218*$AT1218*2)^(1/$AR1218)))</f>
        <v/>
      </c>
      <c r="AW1218" t="str">
        <f t="shared" ref="AW1218:AW1281" si="857">IF($AR1218="","",IF($AR1218=0,$AS1218*EXP($AT1218*3),$AS1218*(1+$AR1218*$AT1218*3)^(1/$AR1218)))</f>
        <v/>
      </c>
      <c r="AX1218" t="str">
        <f t="shared" ref="AX1218:AX1281" si="858">IF($AR1218="","",IF($AR1218=0,$AS1218*EXP($AT1218*-2),$AS1218*(1+$AR1218*$AT1218*-2)^(1/$AR1218)))</f>
        <v/>
      </c>
      <c r="AY1218" t="str">
        <f t="shared" ref="AY1218:AY1281" si="859">IF($AR1218="","",IF($AR1218=0,$AS1218*EXP($AT1218*-3),$AS1218*(1+$AR1218*$AT1218*-3)^(1/$AR1218)))</f>
        <v/>
      </c>
      <c r="AZ1218" t="str">
        <f>IF(OR($A1218="",$A1218&lt;&gt;Ficha!$C$4),"",COUNTIF($A$2:$A1218,Ficha!$C$4))</f>
        <v/>
      </c>
    </row>
    <row r="1219" spans="1:52">
      <c r="A1219" s="7" t="str">
        <f>IF(INDEX(Banco!$A:$A,ROW())="","",INDEX(Banco!$A:$A,ROW()))</f>
        <v/>
      </c>
      <c r="B1219" s="7" t="str">
        <f>IF(INDEX(Banco!$B:$B,ROW())="","",INDEX(Banco!$B:$B,ROW()))</f>
        <v/>
      </c>
      <c r="C1219" s="7" t="str">
        <f>IF(INDEX(Banco!$C:$C,ROW())="","",INDEX(Banco!$C:$C,ROW()))</f>
        <v/>
      </c>
      <c r="D1219" s="8" t="str">
        <f>IF(INDEX(Banco!$D:$D,ROW())="","",INDEX(Banco!$D:$D,ROW()))</f>
        <v/>
      </c>
      <c r="E1219" s="8" t="str">
        <f>IF(INDEX(Banco!$E:$E,ROW())="","",INDEX(Banco!$E:$E,ROW()))</f>
        <v/>
      </c>
      <c r="F1219" s="9" t="str">
        <f>IF(INDEX(Banco!$F:$F,ROW())="","",INDEX(Banco!$F:$F,ROW()))</f>
        <v/>
      </c>
      <c r="G1219" s="9" t="str">
        <f>IF(INDEX(Banco!$G:$G,ROW())="","",INDEX(Banco!$G:$G,ROW()))</f>
        <v/>
      </c>
      <c r="H1219" s="7" t="str">
        <f>IF(INDEX(Banco!$H:$H,ROW())="","",INDEX(Banco!$H:$H,ROW()))</f>
        <v/>
      </c>
      <c r="I1219" t="str">
        <f t="shared" si="817"/>
        <v/>
      </c>
      <c r="J1219" s="10" t="str">
        <f t="shared" si="818"/>
        <v/>
      </c>
      <c r="K1219" s="11" t="str">
        <f t="shared" si="819"/>
        <v>—</v>
      </c>
      <c r="L1219" t="str">
        <f t="shared" si="820"/>
        <v/>
      </c>
      <c r="M1219" s="11" t="str">
        <f t="shared" si="821"/>
        <v>—</v>
      </c>
      <c r="N1219" t="str">
        <f t="shared" si="822"/>
        <v/>
      </c>
      <c r="O1219" s="11" t="str">
        <f t="shared" si="823"/>
        <v>—</v>
      </c>
      <c r="P1219" t="str">
        <f t="shared" si="824"/>
        <v/>
      </c>
      <c r="Q1219" s="11" t="str">
        <f t="shared" si="825"/>
        <v>—</v>
      </c>
      <c r="R1219" t="str">
        <f t="shared" si="826"/>
        <v/>
      </c>
      <c r="S1219" t="str">
        <f t="shared" si="827"/>
        <v/>
      </c>
      <c r="T1219" t="str">
        <f t="shared" si="828"/>
        <v/>
      </c>
      <c r="U1219" t="str">
        <f t="shared" si="829"/>
        <v/>
      </c>
      <c r="V1219" t="str">
        <f t="shared" si="830"/>
        <v/>
      </c>
      <c r="W1219" t="str">
        <f t="shared" si="831"/>
        <v/>
      </c>
      <c r="X1219" t="str">
        <f t="shared" si="832"/>
        <v/>
      </c>
      <c r="Y1219" t="str">
        <f t="shared" si="833"/>
        <v/>
      </c>
      <c r="Z1219" t="str">
        <f t="shared" si="834"/>
        <v/>
      </c>
      <c r="AA1219" t="str">
        <f t="shared" si="835"/>
        <v/>
      </c>
      <c r="AB1219" t="str">
        <f t="shared" si="836"/>
        <v/>
      </c>
      <c r="AC1219" t="str">
        <f t="shared" si="837"/>
        <v/>
      </c>
      <c r="AD1219" t="str">
        <f t="shared" si="838"/>
        <v/>
      </c>
      <c r="AE1219" t="str">
        <f t="shared" si="839"/>
        <v/>
      </c>
      <c r="AF1219" t="str">
        <f t="shared" si="840"/>
        <v/>
      </c>
      <c r="AG1219" t="str">
        <f t="shared" si="841"/>
        <v/>
      </c>
      <c r="AH1219" t="str">
        <f t="shared" si="842"/>
        <v/>
      </c>
      <c r="AI1219" t="str">
        <f t="shared" si="843"/>
        <v/>
      </c>
      <c r="AJ1219" t="str">
        <f t="shared" si="844"/>
        <v/>
      </c>
      <c r="AK1219" t="str">
        <f t="shared" si="845"/>
        <v/>
      </c>
      <c r="AL1219" t="str">
        <f t="shared" si="846"/>
        <v/>
      </c>
      <c r="AM1219" t="str">
        <f t="shared" si="847"/>
        <v/>
      </c>
      <c r="AN1219" t="str">
        <f t="shared" si="848"/>
        <v/>
      </c>
      <c r="AO1219" t="str">
        <f t="shared" si="849"/>
        <v/>
      </c>
      <c r="AP1219" t="str">
        <f t="shared" si="850"/>
        <v/>
      </c>
      <c r="AQ1219" t="str">
        <f t="shared" si="851"/>
        <v/>
      </c>
      <c r="AR1219" t="str">
        <f t="shared" si="852"/>
        <v/>
      </c>
      <c r="AS1219" t="str">
        <f t="shared" si="853"/>
        <v/>
      </c>
      <c r="AT1219" t="str">
        <f t="shared" si="854"/>
        <v/>
      </c>
      <c r="AU1219" t="str">
        <f t="shared" si="855"/>
        <v/>
      </c>
      <c r="AV1219" t="str">
        <f t="shared" si="856"/>
        <v/>
      </c>
      <c r="AW1219" t="str">
        <f t="shared" si="857"/>
        <v/>
      </c>
      <c r="AX1219" t="str">
        <f t="shared" si="858"/>
        <v/>
      </c>
      <c r="AY1219" t="str">
        <f t="shared" si="859"/>
        <v/>
      </c>
      <c r="AZ1219" t="str">
        <f>IF(OR($A1219="",$A1219&lt;&gt;Ficha!$C$4),"",COUNTIF($A$2:$A1219,Ficha!$C$4))</f>
        <v/>
      </c>
    </row>
    <row r="1220" spans="1:52">
      <c r="A1220" s="7" t="str">
        <f>IF(INDEX(Banco!$A:$A,ROW())="","",INDEX(Banco!$A:$A,ROW()))</f>
        <v/>
      </c>
      <c r="B1220" s="7" t="str">
        <f>IF(INDEX(Banco!$B:$B,ROW())="","",INDEX(Banco!$B:$B,ROW()))</f>
        <v/>
      </c>
      <c r="C1220" s="7" t="str">
        <f>IF(INDEX(Banco!$C:$C,ROW())="","",INDEX(Banco!$C:$C,ROW()))</f>
        <v/>
      </c>
      <c r="D1220" s="8" t="str">
        <f>IF(INDEX(Banco!$D:$D,ROW())="","",INDEX(Banco!$D:$D,ROW()))</f>
        <v/>
      </c>
      <c r="E1220" s="8" t="str">
        <f>IF(INDEX(Banco!$E:$E,ROW())="","",INDEX(Banco!$E:$E,ROW()))</f>
        <v/>
      </c>
      <c r="F1220" s="9" t="str">
        <f>IF(INDEX(Banco!$F:$F,ROW())="","",INDEX(Banco!$F:$F,ROW()))</f>
        <v/>
      </c>
      <c r="G1220" s="9" t="str">
        <f>IF(INDEX(Banco!$G:$G,ROW())="","",INDEX(Banco!$G:$G,ROW()))</f>
        <v/>
      </c>
      <c r="H1220" s="7" t="str">
        <f>IF(INDEX(Banco!$H:$H,ROW())="","",INDEX(Banco!$H:$H,ROW()))</f>
        <v/>
      </c>
      <c r="I1220" t="str">
        <f t="shared" si="817"/>
        <v/>
      </c>
      <c r="J1220" s="10" t="str">
        <f t="shared" si="818"/>
        <v/>
      </c>
      <c r="K1220" s="11" t="str">
        <f t="shared" si="819"/>
        <v>—</v>
      </c>
      <c r="L1220" t="str">
        <f t="shared" si="820"/>
        <v/>
      </c>
      <c r="M1220" s="11" t="str">
        <f t="shared" si="821"/>
        <v>—</v>
      </c>
      <c r="N1220" t="str">
        <f t="shared" si="822"/>
        <v/>
      </c>
      <c r="O1220" s="11" t="str">
        <f t="shared" si="823"/>
        <v>—</v>
      </c>
      <c r="P1220" t="str">
        <f t="shared" si="824"/>
        <v/>
      </c>
      <c r="Q1220" s="11" t="str">
        <f t="shared" si="825"/>
        <v>—</v>
      </c>
      <c r="R1220" t="str">
        <f t="shared" si="826"/>
        <v/>
      </c>
      <c r="S1220" t="str">
        <f t="shared" si="827"/>
        <v/>
      </c>
      <c r="T1220" t="str">
        <f t="shared" si="828"/>
        <v/>
      </c>
      <c r="U1220" t="str">
        <f t="shared" si="829"/>
        <v/>
      </c>
      <c r="V1220" t="str">
        <f t="shared" si="830"/>
        <v/>
      </c>
      <c r="W1220" t="str">
        <f t="shared" si="831"/>
        <v/>
      </c>
      <c r="X1220" t="str">
        <f t="shared" si="832"/>
        <v/>
      </c>
      <c r="Y1220" t="str">
        <f t="shared" si="833"/>
        <v/>
      </c>
      <c r="Z1220" t="str">
        <f t="shared" si="834"/>
        <v/>
      </c>
      <c r="AA1220" t="str">
        <f t="shared" si="835"/>
        <v/>
      </c>
      <c r="AB1220" t="str">
        <f t="shared" si="836"/>
        <v/>
      </c>
      <c r="AC1220" t="str">
        <f t="shared" si="837"/>
        <v/>
      </c>
      <c r="AD1220" t="str">
        <f t="shared" si="838"/>
        <v/>
      </c>
      <c r="AE1220" t="str">
        <f t="shared" si="839"/>
        <v/>
      </c>
      <c r="AF1220" t="str">
        <f t="shared" si="840"/>
        <v/>
      </c>
      <c r="AG1220" t="str">
        <f t="shared" si="841"/>
        <v/>
      </c>
      <c r="AH1220" t="str">
        <f t="shared" si="842"/>
        <v/>
      </c>
      <c r="AI1220" t="str">
        <f t="shared" si="843"/>
        <v/>
      </c>
      <c r="AJ1220" t="str">
        <f t="shared" si="844"/>
        <v/>
      </c>
      <c r="AK1220" t="str">
        <f t="shared" si="845"/>
        <v/>
      </c>
      <c r="AL1220" t="str">
        <f t="shared" si="846"/>
        <v/>
      </c>
      <c r="AM1220" t="str">
        <f t="shared" si="847"/>
        <v/>
      </c>
      <c r="AN1220" t="str">
        <f t="shared" si="848"/>
        <v/>
      </c>
      <c r="AO1220" t="str">
        <f t="shared" si="849"/>
        <v/>
      </c>
      <c r="AP1220" t="str">
        <f t="shared" si="850"/>
        <v/>
      </c>
      <c r="AQ1220" t="str">
        <f t="shared" si="851"/>
        <v/>
      </c>
      <c r="AR1220" t="str">
        <f t="shared" si="852"/>
        <v/>
      </c>
      <c r="AS1220" t="str">
        <f t="shared" si="853"/>
        <v/>
      </c>
      <c r="AT1220" t="str">
        <f t="shared" si="854"/>
        <v/>
      </c>
      <c r="AU1220" t="str">
        <f t="shared" si="855"/>
        <v/>
      </c>
      <c r="AV1220" t="str">
        <f t="shared" si="856"/>
        <v/>
      </c>
      <c r="AW1220" t="str">
        <f t="shared" si="857"/>
        <v/>
      </c>
      <c r="AX1220" t="str">
        <f t="shared" si="858"/>
        <v/>
      </c>
      <c r="AY1220" t="str">
        <f t="shared" si="859"/>
        <v/>
      </c>
      <c r="AZ1220" t="str">
        <f>IF(OR($A1220="",$A1220&lt;&gt;Ficha!$C$4),"",COUNTIF($A$2:$A1220,Ficha!$C$4))</f>
        <v/>
      </c>
    </row>
    <row r="1221" spans="1:52">
      <c r="A1221" s="7" t="str">
        <f>IF(INDEX(Banco!$A:$A,ROW())="","",INDEX(Banco!$A:$A,ROW()))</f>
        <v/>
      </c>
      <c r="B1221" s="7" t="str">
        <f>IF(INDEX(Banco!$B:$B,ROW())="","",INDEX(Banco!$B:$B,ROW()))</f>
        <v/>
      </c>
      <c r="C1221" s="7" t="str">
        <f>IF(INDEX(Banco!$C:$C,ROW())="","",INDEX(Banco!$C:$C,ROW()))</f>
        <v/>
      </c>
      <c r="D1221" s="8" t="str">
        <f>IF(INDEX(Banco!$D:$D,ROW())="","",INDEX(Banco!$D:$D,ROW()))</f>
        <v/>
      </c>
      <c r="E1221" s="8" t="str">
        <f>IF(INDEX(Banco!$E:$E,ROW())="","",INDEX(Banco!$E:$E,ROW()))</f>
        <v/>
      </c>
      <c r="F1221" s="9" t="str">
        <f>IF(INDEX(Banco!$F:$F,ROW())="","",INDEX(Banco!$F:$F,ROW()))</f>
        <v/>
      </c>
      <c r="G1221" s="9" t="str">
        <f>IF(INDEX(Banco!$G:$G,ROW())="","",INDEX(Banco!$G:$G,ROW()))</f>
        <v/>
      </c>
      <c r="H1221" s="7" t="str">
        <f>IF(INDEX(Banco!$H:$H,ROW())="","",INDEX(Banco!$H:$H,ROW()))</f>
        <v/>
      </c>
      <c r="I1221" t="str">
        <f t="shared" si="817"/>
        <v/>
      </c>
      <c r="J1221" s="10" t="str">
        <f t="shared" si="818"/>
        <v/>
      </c>
      <c r="K1221" s="11" t="str">
        <f t="shared" si="819"/>
        <v>—</v>
      </c>
      <c r="L1221" t="str">
        <f t="shared" si="820"/>
        <v/>
      </c>
      <c r="M1221" s="11" t="str">
        <f t="shared" si="821"/>
        <v>—</v>
      </c>
      <c r="N1221" t="str">
        <f t="shared" si="822"/>
        <v/>
      </c>
      <c r="O1221" s="11" t="str">
        <f t="shared" si="823"/>
        <v>—</v>
      </c>
      <c r="P1221" t="str">
        <f t="shared" si="824"/>
        <v/>
      </c>
      <c r="Q1221" s="11" t="str">
        <f t="shared" si="825"/>
        <v>—</v>
      </c>
      <c r="R1221" t="str">
        <f t="shared" si="826"/>
        <v/>
      </c>
      <c r="S1221" t="str">
        <f t="shared" si="827"/>
        <v/>
      </c>
      <c r="T1221" t="str">
        <f t="shared" si="828"/>
        <v/>
      </c>
      <c r="U1221" t="str">
        <f t="shared" si="829"/>
        <v/>
      </c>
      <c r="V1221" t="str">
        <f t="shared" si="830"/>
        <v/>
      </c>
      <c r="W1221" t="str">
        <f t="shared" si="831"/>
        <v/>
      </c>
      <c r="X1221" t="str">
        <f t="shared" si="832"/>
        <v/>
      </c>
      <c r="Y1221" t="str">
        <f t="shared" si="833"/>
        <v/>
      </c>
      <c r="Z1221" t="str">
        <f t="shared" si="834"/>
        <v/>
      </c>
      <c r="AA1221" t="str">
        <f t="shared" si="835"/>
        <v/>
      </c>
      <c r="AB1221" t="str">
        <f t="shared" si="836"/>
        <v/>
      </c>
      <c r="AC1221" t="str">
        <f t="shared" si="837"/>
        <v/>
      </c>
      <c r="AD1221" t="str">
        <f t="shared" si="838"/>
        <v/>
      </c>
      <c r="AE1221" t="str">
        <f t="shared" si="839"/>
        <v/>
      </c>
      <c r="AF1221" t="str">
        <f t="shared" si="840"/>
        <v/>
      </c>
      <c r="AG1221" t="str">
        <f t="shared" si="841"/>
        <v/>
      </c>
      <c r="AH1221" t="str">
        <f t="shared" si="842"/>
        <v/>
      </c>
      <c r="AI1221" t="str">
        <f t="shared" si="843"/>
        <v/>
      </c>
      <c r="AJ1221" t="str">
        <f t="shared" si="844"/>
        <v/>
      </c>
      <c r="AK1221" t="str">
        <f t="shared" si="845"/>
        <v/>
      </c>
      <c r="AL1221" t="str">
        <f t="shared" si="846"/>
        <v/>
      </c>
      <c r="AM1221" t="str">
        <f t="shared" si="847"/>
        <v/>
      </c>
      <c r="AN1221" t="str">
        <f t="shared" si="848"/>
        <v/>
      </c>
      <c r="AO1221" t="str">
        <f t="shared" si="849"/>
        <v/>
      </c>
      <c r="AP1221" t="str">
        <f t="shared" si="850"/>
        <v/>
      </c>
      <c r="AQ1221" t="str">
        <f t="shared" si="851"/>
        <v/>
      </c>
      <c r="AR1221" t="str">
        <f t="shared" si="852"/>
        <v/>
      </c>
      <c r="AS1221" t="str">
        <f t="shared" si="853"/>
        <v/>
      </c>
      <c r="AT1221" t="str">
        <f t="shared" si="854"/>
        <v/>
      </c>
      <c r="AU1221" t="str">
        <f t="shared" si="855"/>
        <v/>
      </c>
      <c r="AV1221" t="str">
        <f t="shared" si="856"/>
        <v/>
      </c>
      <c r="AW1221" t="str">
        <f t="shared" si="857"/>
        <v/>
      </c>
      <c r="AX1221" t="str">
        <f t="shared" si="858"/>
        <v/>
      </c>
      <c r="AY1221" t="str">
        <f t="shared" si="859"/>
        <v/>
      </c>
      <c r="AZ1221" t="str">
        <f>IF(OR($A1221="",$A1221&lt;&gt;Ficha!$C$4),"",COUNTIF($A$2:$A1221,Ficha!$C$4))</f>
        <v/>
      </c>
    </row>
    <row r="1222" spans="1:52">
      <c r="A1222" s="7" t="str">
        <f>IF(INDEX(Banco!$A:$A,ROW())="","",INDEX(Banco!$A:$A,ROW()))</f>
        <v/>
      </c>
      <c r="B1222" s="7" t="str">
        <f>IF(INDEX(Banco!$B:$B,ROW())="","",INDEX(Banco!$B:$B,ROW()))</f>
        <v/>
      </c>
      <c r="C1222" s="7" t="str">
        <f>IF(INDEX(Banco!$C:$C,ROW())="","",INDEX(Banco!$C:$C,ROW()))</f>
        <v/>
      </c>
      <c r="D1222" s="8" t="str">
        <f>IF(INDEX(Banco!$D:$D,ROW())="","",INDEX(Banco!$D:$D,ROW()))</f>
        <v/>
      </c>
      <c r="E1222" s="8" t="str">
        <f>IF(INDEX(Banco!$E:$E,ROW())="","",INDEX(Banco!$E:$E,ROW()))</f>
        <v/>
      </c>
      <c r="F1222" s="9" t="str">
        <f>IF(INDEX(Banco!$F:$F,ROW())="","",INDEX(Banco!$F:$F,ROW()))</f>
        <v/>
      </c>
      <c r="G1222" s="9" t="str">
        <f>IF(INDEX(Banco!$G:$G,ROW())="","",INDEX(Banco!$G:$G,ROW()))</f>
        <v/>
      </c>
      <c r="H1222" s="7" t="str">
        <f>IF(INDEX(Banco!$H:$H,ROW())="","",INDEX(Banco!$H:$H,ROW()))</f>
        <v/>
      </c>
      <c r="I1222" t="str">
        <f t="shared" si="817"/>
        <v/>
      </c>
      <c r="J1222" s="10" t="str">
        <f t="shared" si="818"/>
        <v/>
      </c>
      <c r="K1222" s="11" t="str">
        <f t="shared" si="819"/>
        <v>—</v>
      </c>
      <c r="L1222" t="str">
        <f t="shared" si="820"/>
        <v/>
      </c>
      <c r="M1222" s="11" t="str">
        <f t="shared" si="821"/>
        <v>—</v>
      </c>
      <c r="N1222" t="str">
        <f t="shared" si="822"/>
        <v/>
      </c>
      <c r="O1222" s="11" t="str">
        <f t="shared" si="823"/>
        <v>—</v>
      </c>
      <c r="P1222" t="str">
        <f t="shared" si="824"/>
        <v/>
      </c>
      <c r="Q1222" s="11" t="str">
        <f t="shared" si="825"/>
        <v>—</v>
      </c>
      <c r="R1222" t="str">
        <f t="shared" si="826"/>
        <v/>
      </c>
      <c r="S1222" t="str">
        <f t="shared" si="827"/>
        <v/>
      </c>
      <c r="T1222" t="str">
        <f t="shared" si="828"/>
        <v/>
      </c>
      <c r="U1222" t="str">
        <f t="shared" si="829"/>
        <v/>
      </c>
      <c r="V1222" t="str">
        <f t="shared" si="830"/>
        <v/>
      </c>
      <c r="W1222" t="str">
        <f t="shared" si="831"/>
        <v/>
      </c>
      <c r="X1222" t="str">
        <f t="shared" si="832"/>
        <v/>
      </c>
      <c r="Y1222" t="str">
        <f t="shared" si="833"/>
        <v/>
      </c>
      <c r="Z1222" t="str">
        <f t="shared" si="834"/>
        <v/>
      </c>
      <c r="AA1222" t="str">
        <f t="shared" si="835"/>
        <v/>
      </c>
      <c r="AB1222" t="str">
        <f t="shared" si="836"/>
        <v/>
      </c>
      <c r="AC1222" t="str">
        <f t="shared" si="837"/>
        <v/>
      </c>
      <c r="AD1222" t="str">
        <f t="shared" si="838"/>
        <v/>
      </c>
      <c r="AE1222" t="str">
        <f t="shared" si="839"/>
        <v/>
      </c>
      <c r="AF1222" t="str">
        <f t="shared" si="840"/>
        <v/>
      </c>
      <c r="AG1222" t="str">
        <f t="shared" si="841"/>
        <v/>
      </c>
      <c r="AH1222" t="str">
        <f t="shared" si="842"/>
        <v/>
      </c>
      <c r="AI1222" t="str">
        <f t="shared" si="843"/>
        <v/>
      </c>
      <c r="AJ1222" t="str">
        <f t="shared" si="844"/>
        <v/>
      </c>
      <c r="AK1222" t="str">
        <f t="shared" si="845"/>
        <v/>
      </c>
      <c r="AL1222" t="str">
        <f t="shared" si="846"/>
        <v/>
      </c>
      <c r="AM1222" t="str">
        <f t="shared" si="847"/>
        <v/>
      </c>
      <c r="AN1222" t="str">
        <f t="shared" si="848"/>
        <v/>
      </c>
      <c r="AO1222" t="str">
        <f t="shared" si="849"/>
        <v/>
      </c>
      <c r="AP1222" t="str">
        <f t="shared" si="850"/>
        <v/>
      </c>
      <c r="AQ1222" t="str">
        <f t="shared" si="851"/>
        <v/>
      </c>
      <c r="AR1222" t="str">
        <f t="shared" si="852"/>
        <v/>
      </c>
      <c r="AS1222" t="str">
        <f t="shared" si="853"/>
        <v/>
      </c>
      <c r="AT1222" t="str">
        <f t="shared" si="854"/>
        <v/>
      </c>
      <c r="AU1222" t="str">
        <f t="shared" si="855"/>
        <v/>
      </c>
      <c r="AV1222" t="str">
        <f t="shared" si="856"/>
        <v/>
      </c>
      <c r="AW1222" t="str">
        <f t="shared" si="857"/>
        <v/>
      </c>
      <c r="AX1222" t="str">
        <f t="shared" si="858"/>
        <v/>
      </c>
      <c r="AY1222" t="str">
        <f t="shared" si="859"/>
        <v/>
      </c>
      <c r="AZ1222" t="str">
        <f>IF(OR($A1222="",$A1222&lt;&gt;Ficha!$C$4),"",COUNTIF($A$2:$A1222,Ficha!$C$4))</f>
        <v/>
      </c>
    </row>
    <row r="1223" spans="1:52">
      <c r="A1223" s="7" t="str">
        <f>IF(INDEX(Banco!$A:$A,ROW())="","",INDEX(Banco!$A:$A,ROW()))</f>
        <v/>
      </c>
      <c r="B1223" s="7" t="str">
        <f>IF(INDEX(Banco!$B:$B,ROW())="","",INDEX(Banco!$B:$B,ROW()))</f>
        <v/>
      </c>
      <c r="C1223" s="7" t="str">
        <f>IF(INDEX(Banco!$C:$C,ROW())="","",INDEX(Banco!$C:$C,ROW()))</f>
        <v/>
      </c>
      <c r="D1223" s="8" t="str">
        <f>IF(INDEX(Banco!$D:$D,ROW())="","",INDEX(Banco!$D:$D,ROW()))</f>
        <v/>
      </c>
      <c r="E1223" s="8" t="str">
        <f>IF(INDEX(Banco!$E:$E,ROW())="","",INDEX(Banco!$E:$E,ROW()))</f>
        <v/>
      </c>
      <c r="F1223" s="9" t="str">
        <f>IF(INDEX(Banco!$F:$F,ROW())="","",INDEX(Banco!$F:$F,ROW()))</f>
        <v/>
      </c>
      <c r="G1223" s="9" t="str">
        <f>IF(INDEX(Banco!$G:$G,ROW())="","",INDEX(Banco!$G:$G,ROW()))</f>
        <v/>
      </c>
      <c r="H1223" s="7" t="str">
        <f>IF(INDEX(Banco!$H:$H,ROW())="","",INDEX(Banco!$H:$H,ROW()))</f>
        <v/>
      </c>
      <c r="I1223" t="str">
        <f t="shared" si="817"/>
        <v/>
      </c>
      <c r="J1223" s="10" t="str">
        <f t="shared" si="818"/>
        <v/>
      </c>
      <c r="K1223" s="11" t="str">
        <f t="shared" si="819"/>
        <v>—</v>
      </c>
      <c r="L1223" t="str">
        <f t="shared" si="820"/>
        <v/>
      </c>
      <c r="M1223" s="11" t="str">
        <f t="shared" si="821"/>
        <v>—</v>
      </c>
      <c r="N1223" t="str">
        <f t="shared" si="822"/>
        <v/>
      </c>
      <c r="O1223" s="11" t="str">
        <f t="shared" si="823"/>
        <v>—</v>
      </c>
      <c r="P1223" t="str">
        <f t="shared" si="824"/>
        <v/>
      </c>
      <c r="Q1223" s="11" t="str">
        <f t="shared" si="825"/>
        <v>—</v>
      </c>
      <c r="R1223" t="str">
        <f t="shared" si="826"/>
        <v/>
      </c>
      <c r="S1223" t="str">
        <f t="shared" si="827"/>
        <v/>
      </c>
      <c r="T1223" t="str">
        <f t="shared" si="828"/>
        <v/>
      </c>
      <c r="U1223" t="str">
        <f t="shared" si="829"/>
        <v/>
      </c>
      <c r="V1223" t="str">
        <f t="shared" si="830"/>
        <v/>
      </c>
      <c r="W1223" t="str">
        <f t="shared" si="831"/>
        <v/>
      </c>
      <c r="X1223" t="str">
        <f t="shared" si="832"/>
        <v/>
      </c>
      <c r="Y1223" t="str">
        <f t="shared" si="833"/>
        <v/>
      </c>
      <c r="Z1223" t="str">
        <f t="shared" si="834"/>
        <v/>
      </c>
      <c r="AA1223" t="str">
        <f t="shared" si="835"/>
        <v/>
      </c>
      <c r="AB1223" t="str">
        <f t="shared" si="836"/>
        <v/>
      </c>
      <c r="AC1223" t="str">
        <f t="shared" si="837"/>
        <v/>
      </c>
      <c r="AD1223" t="str">
        <f t="shared" si="838"/>
        <v/>
      </c>
      <c r="AE1223" t="str">
        <f t="shared" si="839"/>
        <v/>
      </c>
      <c r="AF1223" t="str">
        <f t="shared" si="840"/>
        <v/>
      </c>
      <c r="AG1223" t="str">
        <f t="shared" si="841"/>
        <v/>
      </c>
      <c r="AH1223" t="str">
        <f t="shared" si="842"/>
        <v/>
      </c>
      <c r="AI1223" t="str">
        <f t="shared" si="843"/>
        <v/>
      </c>
      <c r="AJ1223" t="str">
        <f t="shared" si="844"/>
        <v/>
      </c>
      <c r="AK1223" t="str">
        <f t="shared" si="845"/>
        <v/>
      </c>
      <c r="AL1223" t="str">
        <f t="shared" si="846"/>
        <v/>
      </c>
      <c r="AM1223" t="str">
        <f t="shared" si="847"/>
        <v/>
      </c>
      <c r="AN1223" t="str">
        <f t="shared" si="848"/>
        <v/>
      </c>
      <c r="AO1223" t="str">
        <f t="shared" si="849"/>
        <v/>
      </c>
      <c r="AP1223" t="str">
        <f t="shared" si="850"/>
        <v/>
      </c>
      <c r="AQ1223" t="str">
        <f t="shared" si="851"/>
        <v/>
      </c>
      <c r="AR1223" t="str">
        <f t="shared" si="852"/>
        <v/>
      </c>
      <c r="AS1223" t="str">
        <f t="shared" si="853"/>
        <v/>
      </c>
      <c r="AT1223" t="str">
        <f t="shared" si="854"/>
        <v/>
      </c>
      <c r="AU1223" t="str">
        <f t="shared" si="855"/>
        <v/>
      </c>
      <c r="AV1223" t="str">
        <f t="shared" si="856"/>
        <v/>
      </c>
      <c r="AW1223" t="str">
        <f t="shared" si="857"/>
        <v/>
      </c>
      <c r="AX1223" t="str">
        <f t="shared" si="858"/>
        <v/>
      </c>
      <c r="AY1223" t="str">
        <f t="shared" si="859"/>
        <v/>
      </c>
      <c r="AZ1223" t="str">
        <f>IF(OR($A1223="",$A1223&lt;&gt;Ficha!$C$4),"",COUNTIF($A$2:$A1223,Ficha!$C$4))</f>
        <v/>
      </c>
    </row>
    <row r="1224" spans="1:52">
      <c r="A1224" s="7" t="str">
        <f>IF(INDEX(Banco!$A:$A,ROW())="","",INDEX(Banco!$A:$A,ROW()))</f>
        <v/>
      </c>
      <c r="B1224" s="7" t="str">
        <f>IF(INDEX(Banco!$B:$B,ROW())="","",INDEX(Banco!$B:$B,ROW()))</f>
        <v/>
      </c>
      <c r="C1224" s="7" t="str">
        <f>IF(INDEX(Banco!$C:$C,ROW())="","",INDEX(Banco!$C:$C,ROW()))</f>
        <v/>
      </c>
      <c r="D1224" s="8" t="str">
        <f>IF(INDEX(Banco!$D:$D,ROW())="","",INDEX(Banco!$D:$D,ROW()))</f>
        <v/>
      </c>
      <c r="E1224" s="8" t="str">
        <f>IF(INDEX(Banco!$E:$E,ROW())="","",INDEX(Banco!$E:$E,ROW()))</f>
        <v/>
      </c>
      <c r="F1224" s="9" t="str">
        <f>IF(INDEX(Banco!$F:$F,ROW())="","",INDEX(Banco!$F:$F,ROW()))</f>
        <v/>
      </c>
      <c r="G1224" s="9" t="str">
        <f>IF(INDEX(Banco!$G:$G,ROW())="","",INDEX(Banco!$G:$G,ROW()))</f>
        <v/>
      </c>
      <c r="H1224" s="7" t="str">
        <f>IF(INDEX(Banco!$H:$H,ROW())="","",INDEX(Banco!$H:$H,ROW()))</f>
        <v/>
      </c>
      <c r="I1224" t="str">
        <f t="shared" si="817"/>
        <v/>
      </c>
      <c r="J1224" s="10" t="str">
        <f t="shared" si="818"/>
        <v/>
      </c>
      <c r="K1224" s="11" t="str">
        <f t="shared" si="819"/>
        <v>—</v>
      </c>
      <c r="L1224" t="str">
        <f t="shared" si="820"/>
        <v/>
      </c>
      <c r="M1224" s="11" t="str">
        <f t="shared" si="821"/>
        <v>—</v>
      </c>
      <c r="N1224" t="str">
        <f t="shared" si="822"/>
        <v/>
      </c>
      <c r="O1224" s="11" t="str">
        <f t="shared" si="823"/>
        <v>—</v>
      </c>
      <c r="P1224" t="str">
        <f t="shared" si="824"/>
        <v/>
      </c>
      <c r="Q1224" s="11" t="str">
        <f t="shared" si="825"/>
        <v>—</v>
      </c>
      <c r="R1224" t="str">
        <f t="shared" si="826"/>
        <v/>
      </c>
      <c r="S1224" t="str">
        <f t="shared" si="827"/>
        <v/>
      </c>
      <c r="T1224" t="str">
        <f t="shared" si="828"/>
        <v/>
      </c>
      <c r="U1224" t="str">
        <f t="shared" si="829"/>
        <v/>
      </c>
      <c r="V1224" t="str">
        <f t="shared" si="830"/>
        <v/>
      </c>
      <c r="W1224" t="str">
        <f t="shared" si="831"/>
        <v/>
      </c>
      <c r="X1224" t="str">
        <f t="shared" si="832"/>
        <v/>
      </c>
      <c r="Y1224" t="str">
        <f t="shared" si="833"/>
        <v/>
      </c>
      <c r="Z1224" t="str">
        <f t="shared" si="834"/>
        <v/>
      </c>
      <c r="AA1224" t="str">
        <f t="shared" si="835"/>
        <v/>
      </c>
      <c r="AB1224" t="str">
        <f t="shared" si="836"/>
        <v/>
      </c>
      <c r="AC1224" t="str">
        <f t="shared" si="837"/>
        <v/>
      </c>
      <c r="AD1224" t="str">
        <f t="shared" si="838"/>
        <v/>
      </c>
      <c r="AE1224" t="str">
        <f t="shared" si="839"/>
        <v/>
      </c>
      <c r="AF1224" t="str">
        <f t="shared" si="840"/>
        <v/>
      </c>
      <c r="AG1224" t="str">
        <f t="shared" si="841"/>
        <v/>
      </c>
      <c r="AH1224" t="str">
        <f t="shared" si="842"/>
        <v/>
      </c>
      <c r="AI1224" t="str">
        <f t="shared" si="843"/>
        <v/>
      </c>
      <c r="AJ1224" t="str">
        <f t="shared" si="844"/>
        <v/>
      </c>
      <c r="AK1224" t="str">
        <f t="shared" si="845"/>
        <v/>
      </c>
      <c r="AL1224" t="str">
        <f t="shared" si="846"/>
        <v/>
      </c>
      <c r="AM1224" t="str">
        <f t="shared" si="847"/>
        <v/>
      </c>
      <c r="AN1224" t="str">
        <f t="shared" si="848"/>
        <v/>
      </c>
      <c r="AO1224" t="str">
        <f t="shared" si="849"/>
        <v/>
      </c>
      <c r="AP1224" t="str">
        <f t="shared" si="850"/>
        <v/>
      </c>
      <c r="AQ1224" t="str">
        <f t="shared" si="851"/>
        <v/>
      </c>
      <c r="AR1224" t="str">
        <f t="shared" si="852"/>
        <v/>
      </c>
      <c r="AS1224" t="str">
        <f t="shared" si="853"/>
        <v/>
      </c>
      <c r="AT1224" t="str">
        <f t="shared" si="854"/>
        <v/>
      </c>
      <c r="AU1224" t="str">
        <f t="shared" si="855"/>
        <v/>
      </c>
      <c r="AV1224" t="str">
        <f t="shared" si="856"/>
        <v/>
      </c>
      <c r="AW1224" t="str">
        <f t="shared" si="857"/>
        <v/>
      </c>
      <c r="AX1224" t="str">
        <f t="shared" si="858"/>
        <v/>
      </c>
      <c r="AY1224" t="str">
        <f t="shared" si="859"/>
        <v/>
      </c>
      <c r="AZ1224" t="str">
        <f>IF(OR($A1224="",$A1224&lt;&gt;Ficha!$C$4),"",COUNTIF($A$2:$A1224,Ficha!$C$4))</f>
        <v/>
      </c>
    </row>
    <row r="1225" spans="1:52">
      <c r="A1225" s="7" t="str">
        <f>IF(INDEX(Banco!$A:$A,ROW())="","",INDEX(Banco!$A:$A,ROW()))</f>
        <v/>
      </c>
      <c r="B1225" s="7" t="str">
        <f>IF(INDEX(Banco!$B:$B,ROW())="","",INDEX(Banco!$B:$B,ROW()))</f>
        <v/>
      </c>
      <c r="C1225" s="7" t="str">
        <f>IF(INDEX(Banco!$C:$C,ROW())="","",INDEX(Banco!$C:$C,ROW()))</f>
        <v/>
      </c>
      <c r="D1225" s="8" t="str">
        <f>IF(INDEX(Banco!$D:$D,ROW())="","",INDEX(Banco!$D:$D,ROW()))</f>
        <v/>
      </c>
      <c r="E1225" s="8" t="str">
        <f>IF(INDEX(Banco!$E:$E,ROW())="","",INDEX(Banco!$E:$E,ROW()))</f>
        <v/>
      </c>
      <c r="F1225" s="9" t="str">
        <f>IF(INDEX(Banco!$F:$F,ROW())="","",INDEX(Banco!$F:$F,ROW()))</f>
        <v/>
      </c>
      <c r="G1225" s="9" t="str">
        <f>IF(INDEX(Banco!$G:$G,ROW())="","",INDEX(Banco!$G:$G,ROW()))</f>
        <v/>
      </c>
      <c r="H1225" s="7" t="str">
        <f>IF(INDEX(Banco!$H:$H,ROW())="","",INDEX(Banco!$H:$H,ROW()))</f>
        <v/>
      </c>
      <c r="I1225" t="str">
        <f t="shared" si="817"/>
        <v/>
      </c>
      <c r="J1225" s="10" t="str">
        <f t="shared" si="818"/>
        <v/>
      </c>
      <c r="K1225" s="11" t="str">
        <f t="shared" si="819"/>
        <v>—</v>
      </c>
      <c r="L1225" t="str">
        <f t="shared" si="820"/>
        <v/>
      </c>
      <c r="M1225" s="11" t="str">
        <f t="shared" si="821"/>
        <v>—</v>
      </c>
      <c r="N1225" t="str">
        <f t="shared" si="822"/>
        <v/>
      </c>
      <c r="O1225" s="11" t="str">
        <f t="shared" si="823"/>
        <v>—</v>
      </c>
      <c r="P1225" t="str">
        <f t="shared" si="824"/>
        <v/>
      </c>
      <c r="Q1225" s="11" t="str">
        <f t="shared" si="825"/>
        <v>—</v>
      </c>
      <c r="R1225" t="str">
        <f t="shared" si="826"/>
        <v/>
      </c>
      <c r="S1225" t="str">
        <f t="shared" si="827"/>
        <v/>
      </c>
      <c r="T1225" t="str">
        <f t="shared" si="828"/>
        <v/>
      </c>
      <c r="U1225" t="str">
        <f t="shared" si="829"/>
        <v/>
      </c>
      <c r="V1225" t="str">
        <f t="shared" si="830"/>
        <v/>
      </c>
      <c r="W1225" t="str">
        <f t="shared" si="831"/>
        <v/>
      </c>
      <c r="X1225" t="str">
        <f t="shared" si="832"/>
        <v/>
      </c>
      <c r="Y1225" t="str">
        <f t="shared" si="833"/>
        <v/>
      </c>
      <c r="Z1225" t="str">
        <f t="shared" si="834"/>
        <v/>
      </c>
      <c r="AA1225" t="str">
        <f t="shared" si="835"/>
        <v/>
      </c>
      <c r="AB1225" t="str">
        <f t="shared" si="836"/>
        <v/>
      </c>
      <c r="AC1225" t="str">
        <f t="shared" si="837"/>
        <v/>
      </c>
      <c r="AD1225" t="str">
        <f t="shared" si="838"/>
        <v/>
      </c>
      <c r="AE1225" t="str">
        <f t="shared" si="839"/>
        <v/>
      </c>
      <c r="AF1225" t="str">
        <f t="shared" si="840"/>
        <v/>
      </c>
      <c r="AG1225" t="str">
        <f t="shared" si="841"/>
        <v/>
      </c>
      <c r="AH1225" t="str">
        <f t="shared" si="842"/>
        <v/>
      </c>
      <c r="AI1225" t="str">
        <f t="shared" si="843"/>
        <v/>
      </c>
      <c r="AJ1225" t="str">
        <f t="shared" si="844"/>
        <v/>
      </c>
      <c r="AK1225" t="str">
        <f t="shared" si="845"/>
        <v/>
      </c>
      <c r="AL1225" t="str">
        <f t="shared" si="846"/>
        <v/>
      </c>
      <c r="AM1225" t="str">
        <f t="shared" si="847"/>
        <v/>
      </c>
      <c r="AN1225" t="str">
        <f t="shared" si="848"/>
        <v/>
      </c>
      <c r="AO1225" t="str">
        <f t="shared" si="849"/>
        <v/>
      </c>
      <c r="AP1225" t="str">
        <f t="shared" si="850"/>
        <v/>
      </c>
      <c r="AQ1225" t="str">
        <f t="shared" si="851"/>
        <v/>
      </c>
      <c r="AR1225" t="str">
        <f t="shared" si="852"/>
        <v/>
      </c>
      <c r="AS1225" t="str">
        <f t="shared" si="853"/>
        <v/>
      </c>
      <c r="AT1225" t="str">
        <f t="shared" si="854"/>
        <v/>
      </c>
      <c r="AU1225" t="str">
        <f t="shared" si="855"/>
        <v/>
      </c>
      <c r="AV1225" t="str">
        <f t="shared" si="856"/>
        <v/>
      </c>
      <c r="AW1225" t="str">
        <f t="shared" si="857"/>
        <v/>
      </c>
      <c r="AX1225" t="str">
        <f t="shared" si="858"/>
        <v/>
      </c>
      <c r="AY1225" t="str">
        <f t="shared" si="859"/>
        <v/>
      </c>
      <c r="AZ1225" t="str">
        <f>IF(OR($A1225="",$A1225&lt;&gt;Ficha!$C$4),"",COUNTIF($A$2:$A1225,Ficha!$C$4))</f>
        <v/>
      </c>
    </row>
    <row r="1226" spans="1:52">
      <c r="A1226" s="7" t="str">
        <f>IF(INDEX(Banco!$A:$A,ROW())="","",INDEX(Banco!$A:$A,ROW()))</f>
        <v/>
      </c>
      <c r="B1226" s="7" t="str">
        <f>IF(INDEX(Banco!$B:$B,ROW())="","",INDEX(Banco!$B:$B,ROW()))</f>
        <v/>
      </c>
      <c r="C1226" s="7" t="str">
        <f>IF(INDEX(Banco!$C:$C,ROW())="","",INDEX(Banco!$C:$C,ROW()))</f>
        <v/>
      </c>
      <c r="D1226" s="8" t="str">
        <f>IF(INDEX(Banco!$D:$D,ROW())="","",INDEX(Banco!$D:$D,ROW()))</f>
        <v/>
      </c>
      <c r="E1226" s="8" t="str">
        <f>IF(INDEX(Banco!$E:$E,ROW())="","",INDEX(Banco!$E:$E,ROW()))</f>
        <v/>
      </c>
      <c r="F1226" s="9" t="str">
        <f>IF(INDEX(Banco!$F:$F,ROW())="","",INDEX(Banco!$F:$F,ROW()))</f>
        <v/>
      </c>
      <c r="G1226" s="9" t="str">
        <f>IF(INDEX(Banco!$G:$G,ROW())="","",INDEX(Banco!$G:$G,ROW()))</f>
        <v/>
      </c>
      <c r="H1226" s="7" t="str">
        <f>IF(INDEX(Banco!$H:$H,ROW())="","",INDEX(Banco!$H:$H,ROW()))</f>
        <v/>
      </c>
      <c r="I1226" t="str">
        <f t="shared" si="817"/>
        <v/>
      </c>
      <c r="J1226" s="10" t="str">
        <f t="shared" si="818"/>
        <v/>
      </c>
      <c r="K1226" s="11" t="str">
        <f t="shared" si="819"/>
        <v>—</v>
      </c>
      <c r="L1226" t="str">
        <f t="shared" si="820"/>
        <v/>
      </c>
      <c r="M1226" s="11" t="str">
        <f t="shared" si="821"/>
        <v>—</v>
      </c>
      <c r="N1226" t="str">
        <f t="shared" si="822"/>
        <v/>
      </c>
      <c r="O1226" s="11" t="str">
        <f t="shared" si="823"/>
        <v>—</v>
      </c>
      <c r="P1226" t="str">
        <f t="shared" si="824"/>
        <v/>
      </c>
      <c r="Q1226" s="11" t="str">
        <f t="shared" si="825"/>
        <v>—</v>
      </c>
      <c r="R1226" t="str">
        <f t="shared" si="826"/>
        <v/>
      </c>
      <c r="S1226" t="str">
        <f t="shared" si="827"/>
        <v/>
      </c>
      <c r="T1226" t="str">
        <f t="shared" si="828"/>
        <v/>
      </c>
      <c r="U1226" t="str">
        <f t="shared" si="829"/>
        <v/>
      </c>
      <c r="V1226" t="str">
        <f t="shared" si="830"/>
        <v/>
      </c>
      <c r="W1226" t="str">
        <f t="shared" si="831"/>
        <v/>
      </c>
      <c r="X1226" t="str">
        <f t="shared" si="832"/>
        <v/>
      </c>
      <c r="Y1226" t="str">
        <f t="shared" si="833"/>
        <v/>
      </c>
      <c r="Z1226" t="str">
        <f t="shared" si="834"/>
        <v/>
      </c>
      <c r="AA1226" t="str">
        <f t="shared" si="835"/>
        <v/>
      </c>
      <c r="AB1226" t="str">
        <f t="shared" si="836"/>
        <v/>
      </c>
      <c r="AC1226" t="str">
        <f t="shared" si="837"/>
        <v/>
      </c>
      <c r="AD1226" t="str">
        <f t="shared" si="838"/>
        <v/>
      </c>
      <c r="AE1226" t="str">
        <f t="shared" si="839"/>
        <v/>
      </c>
      <c r="AF1226" t="str">
        <f t="shared" si="840"/>
        <v/>
      </c>
      <c r="AG1226" t="str">
        <f t="shared" si="841"/>
        <v/>
      </c>
      <c r="AH1226" t="str">
        <f t="shared" si="842"/>
        <v/>
      </c>
      <c r="AI1226" t="str">
        <f t="shared" si="843"/>
        <v/>
      </c>
      <c r="AJ1226" t="str">
        <f t="shared" si="844"/>
        <v/>
      </c>
      <c r="AK1226" t="str">
        <f t="shared" si="845"/>
        <v/>
      </c>
      <c r="AL1226" t="str">
        <f t="shared" si="846"/>
        <v/>
      </c>
      <c r="AM1226" t="str">
        <f t="shared" si="847"/>
        <v/>
      </c>
      <c r="AN1226" t="str">
        <f t="shared" si="848"/>
        <v/>
      </c>
      <c r="AO1226" t="str">
        <f t="shared" si="849"/>
        <v/>
      </c>
      <c r="AP1226" t="str">
        <f t="shared" si="850"/>
        <v/>
      </c>
      <c r="AQ1226" t="str">
        <f t="shared" si="851"/>
        <v/>
      </c>
      <c r="AR1226" t="str">
        <f t="shared" si="852"/>
        <v/>
      </c>
      <c r="AS1226" t="str">
        <f t="shared" si="853"/>
        <v/>
      </c>
      <c r="AT1226" t="str">
        <f t="shared" si="854"/>
        <v/>
      </c>
      <c r="AU1226" t="str">
        <f t="shared" si="855"/>
        <v/>
      </c>
      <c r="AV1226" t="str">
        <f t="shared" si="856"/>
        <v/>
      </c>
      <c r="AW1226" t="str">
        <f t="shared" si="857"/>
        <v/>
      </c>
      <c r="AX1226" t="str">
        <f t="shared" si="858"/>
        <v/>
      </c>
      <c r="AY1226" t="str">
        <f t="shared" si="859"/>
        <v/>
      </c>
      <c r="AZ1226" t="str">
        <f>IF(OR($A1226="",$A1226&lt;&gt;Ficha!$C$4),"",COUNTIF($A$2:$A1226,Ficha!$C$4))</f>
        <v/>
      </c>
    </row>
    <row r="1227" spans="1:52">
      <c r="A1227" s="7" t="str">
        <f>IF(INDEX(Banco!$A:$A,ROW())="","",INDEX(Banco!$A:$A,ROW()))</f>
        <v/>
      </c>
      <c r="B1227" s="7" t="str">
        <f>IF(INDEX(Banco!$B:$B,ROW())="","",INDEX(Banco!$B:$B,ROW()))</f>
        <v/>
      </c>
      <c r="C1227" s="7" t="str">
        <f>IF(INDEX(Banco!$C:$C,ROW())="","",INDEX(Banco!$C:$C,ROW()))</f>
        <v/>
      </c>
      <c r="D1227" s="8" t="str">
        <f>IF(INDEX(Banco!$D:$D,ROW())="","",INDEX(Banco!$D:$D,ROW()))</f>
        <v/>
      </c>
      <c r="E1227" s="8" t="str">
        <f>IF(INDEX(Banco!$E:$E,ROW())="","",INDEX(Banco!$E:$E,ROW()))</f>
        <v/>
      </c>
      <c r="F1227" s="9" t="str">
        <f>IF(INDEX(Banco!$F:$F,ROW())="","",INDEX(Banco!$F:$F,ROW()))</f>
        <v/>
      </c>
      <c r="G1227" s="9" t="str">
        <f>IF(INDEX(Banco!$G:$G,ROW())="","",INDEX(Banco!$G:$G,ROW()))</f>
        <v/>
      </c>
      <c r="H1227" s="7" t="str">
        <f>IF(INDEX(Banco!$H:$H,ROW())="","",INDEX(Banco!$H:$H,ROW()))</f>
        <v/>
      </c>
      <c r="I1227" t="str">
        <f t="shared" si="817"/>
        <v/>
      </c>
      <c r="J1227" s="10" t="str">
        <f t="shared" si="818"/>
        <v/>
      </c>
      <c r="K1227" s="11" t="str">
        <f t="shared" si="819"/>
        <v>—</v>
      </c>
      <c r="L1227" t="str">
        <f t="shared" si="820"/>
        <v/>
      </c>
      <c r="M1227" s="11" t="str">
        <f t="shared" si="821"/>
        <v>—</v>
      </c>
      <c r="N1227" t="str">
        <f t="shared" si="822"/>
        <v/>
      </c>
      <c r="O1227" s="11" t="str">
        <f t="shared" si="823"/>
        <v>—</v>
      </c>
      <c r="P1227" t="str">
        <f t="shared" si="824"/>
        <v/>
      </c>
      <c r="Q1227" s="11" t="str">
        <f t="shared" si="825"/>
        <v>—</v>
      </c>
      <c r="R1227" t="str">
        <f t="shared" si="826"/>
        <v/>
      </c>
      <c r="S1227" t="str">
        <f t="shared" si="827"/>
        <v/>
      </c>
      <c r="T1227" t="str">
        <f t="shared" si="828"/>
        <v/>
      </c>
      <c r="U1227" t="str">
        <f t="shared" si="829"/>
        <v/>
      </c>
      <c r="V1227" t="str">
        <f t="shared" si="830"/>
        <v/>
      </c>
      <c r="W1227" t="str">
        <f t="shared" si="831"/>
        <v/>
      </c>
      <c r="X1227" t="str">
        <f t="shared" si="832"/>
        <v/>
      </c>
      <c r="Y1227" t="str">
        <f t="shared" si="833"/>
        <v/>
      </c>
      <c r="Z1227" t="str">
        <f t="shared" si="834"/>
        <v/>
      </c>
      <c r="AA1227" t="str">
        <f t="shared" si="835"/>
        <v/>
      </c>
      <c r="AB1227" t="str">
        <f t="shared" si="836"/>
        <v/>
      </c>
      <c r="AC1227" t="str">
        <f t="shared" si="837"/>
        <v/>
      </c>
      <c r="AD1227" t="str">
        <f t="shared" si="838"/>
        <v/>
      </c>
      <c r="AE1227" t="str">
        <f t="shared" si="839"/>
        <v/>
      </c>
      <c r="AF1227" t="str">
        <f t="shared" si="840"/>
        <v/>
      </c>
      <c r="AG1227" t="str">
        <f t="shared" si="841"/>
        <v/>
      </c>
      <c r="AH1227" t="str">
        <f t="shared" si="842"/>
        <v/>
      </c>
      <c r="AI1227" t="str">
        <f t="shared" si="843"/>
        <v/>
      </c>
      <c r="AJ1227" t="str">
        <f t="shared" si="844"/>
        <v/>
      </c>
      <c r="AK1227" t="str">
        <f t="shared" si="845"/>
        <v/>
      </c>
      <c r="AL1227" t="str">
        <f t="shared" si="846"/>
        <v/>
      </c>
      <c r="AM1227" t="str">
        <f t="shared" si="847"/>
        <v/>
      </c>
      <c r="AN1227" t="str">
        <f t="shared" si="848"/>
        <v/>
      </c>
      <c r="AO1227" t="str">
        <f t="shared" si="849"/>
        <v/>
      </c>
      <c r="AP1227" t="str">
        <f t="shared" si="850"/>
        <v/>
      </c>
      <c r="AQ1227" t="str">
        <f t="shared" si="851"/>
        <v/>
      </c>
      <c r="AR1227" t="str">
        <f t="shared" si="852"/>
        <v/>
      </c>
      <c r="AS1227" t="str">
        <f t="shared" si="853"/>
        <v/>
      </c>
      <c r="AT1227" t="str">
        <f t="shared" si="854"/>
        <v/>
      </c>
      <c r="AU1227" t="str">
        <f t="shared" si="855"/>
        <v/>
      </c>
      <c r="AV1227" t="str">
        <f t="shared" si="856"/>
        <v/>
      </c>
      <c r="AW1227" t="str">
        <f t="shared" si="857"/>
        <v/>
      </c>
      <c r="AX1227" t="str">
        <f t="shared" si="858"/>
        <v/>
      </c>
      <c r="AY1227" t="str">
        <f t="shared" si="859"/>
        <v/>
      </c>
      <c r="AZ1227" t="str">
        <f>IF(OR($A1227="",$A1227&lt;&gt;Ficha!$C$4),"",COUNTIF($A$2:$A1227,Ficha!$C$4))</f>
        <v/>
      </c>
    </row>
    <row r="1228" spans="1:52">
      <c r="A1228" s="7" t="str">
        <f>IF(INDEX(Banco!$A:$A,ROW())="","",INDEX(Banco!$A:$A,ROW()))</f>
        <v/>
      </c>
      <c r="B1228" s="7" t="str">
        <f>IF(INDEX(Banco!$B:$B,ROW())="","",INDEX(Banco!$B:$B,ROW()))</f>
        <v/>
      </c>
      <c r="C1228" s="7" t="str">
        <f>IF(INDEX(Banco!$C:$C,ROW())="","",INDEX(Banco!$C:$C,ROW()))</f>
        <v/>
      </c>
      <c r="D1228" s="8" t="str">
        <f>IF(INDEX(Banco!$D:$D,ROW())="","",INDEX(Banco!$D:$D,ROW()))</f>
        <v/>
      </c>
      <c r="E1228" s="8" t="str">
        <f>IF(INDEX(Banco!$E:$E,ROW())="","",INDEX(Banco!$E:$E,ROW()))</f>
        <v/>
      </c>
      <c r="F1228" s="9" t="str">
        <f>IF(INDEX(Banco!$F:$F,ROW())="","",INDEX(Banco!$F:$F,ROW()))</f>
        <v/>
      </c>
      <c r="G1228" s="9" t="str">
        <f>IF(INDEX(Banco!$G:$G,ROW())="","",INDEX(Banco!$G:$G,ROW()))</f>
        <v/>
      </c>
      <c r="H1228" s="7" t="str">
        <f>IF(INDEX(Banco!$H:$H,ROW())="","",INDEX(Banco!$H:$H,ROW()))</f>
        <v/>
      </c>
      <c r="I1228" t="str">
        <f t="shared" si="817"/>
        <v/>
      </c>
      <c r="J1228" s="10" t="str">
        <f t="shared" si="818"/>
        <v/>
      </c>
      <c r="K1228" s="11" t="str">
        <f t="shared" si="819"/>
        <v>—</v>
      </c>
      <c r="L1228" t="str">
        <f t="shared" si="820"/>
        <v/>
      </c>
      <c r="M1228" s="11" t="str">
        <f t="shared" si="821"/>
        <v>—</v>
      </c>
      <c r="N1228" t="str">
        <f t="shared" si="822"/>
        <v/>
      </c>
      <c r="O1228" s="11" t="str">
        <f t="shared" si="823"/>
        <v>—</v>
      </c>
      <c r="P1228" t="str">
        <f t="shared" si="824"/>
        <v/>
      </c>
      <c r="Q1228" s="11" t="str">
        <f t="shared" si="825"/>
        <v>—</v>
      </c>
      <c r="R1228" t="str">
        <f t="shared" si="826"/>
        <v/>
      </c>
      <c r="S1228" t="str">
        <f t="shared" si="827"/>
        <v/>
      </c>
      <c r="T1228" t="str">
        <f t="shared" si="828"/>
        <v/>
      </c>
      <c r="U1228" t="str">
        <f t="shared" si="829"/>
        <v/>
      </c>
      <c r="V1228" t="str">
        <f t="shared" si="830"/>
        <v/>
      </c>
      <c r="W1228" t="str">
        <f t="shared" si="831"/>
        <v/>
      </c>
      <c r="X1228" t="str">
        <f t="shared" si="832"/>
        <v/>
      </c>
      <c r="Y1228" t="str">
        <f t="shared" si="833"/>
        <v/>
      </c>
      <c r="Z1228" t="str">
        <f t="shared" si="834"/>
        <v/>
      </c>
      <c r="AA1228" t="str">
        <f t="shared" si="835"/>
        <v/>
      </c>
      <c r="AB1228" t="str">
        <f t="shared" si="836"/>
        <v/>
      </c>
      <c r="AC1228" t="str">
        <f t="shared" si="837"/>
        <v/>
      </c>
      <c r="AD1228" t="str">
        <f t="shared" si="838"/>
        <v/>
      </c>
      <c r="AE1228" t="str">
        <f t="shared" si="839"/>
        <v/>
      </c>
      <c r="AF1228" t="str">
        <f t="shared" si="840"/>
        <v/>
      </c>
      <c r="AG1228" t="str">
        <f t="shared" si="841"/>
        <v/>
      </c>
      <c r="AH1228" t="str">
        <f t="shared" si="842"/>
        <v/>
      </c>
      <c r="AI1228" t="str">
        <f t="shared" si="843"/>
        <v/>
      </c>
      <c r="AJ1228" t="str">
        <f t="shared" si="844"/>
        <v/>
      </c>
      <c r="AK1228" t="str">
        <f t="shared" si="845"/>
        <v/>
      </c>
      <c r="AL1228" t="str">
        <f t="shared" si="846"/>
        <v/>
      </c>
      <c r="AM1228" t="str">
        <f t="shared" si="847"/>
        <v/>
      </c>
      <c r="AN1228" t="str">
        <f t="shared" si="848"/>
        <v/>
      </c>
      <c r="AO1228" t="str">
        <f t="shared" si="849"/>
        <v/>
      </c>
      <c r="AP1228" t="str">
        <f t="shared" si="850"/>
        <v/>
      </c>
      <c r="AQ1228" t="str">
        <f t="shared" si="851"/>
        <v/>
      </c>
      <c r="AR1228" t="str">
        <f t="shared" si="852"/>
        <v/>
      </c>
      <c r="AS1228" t="str">
        <f t="shared" si="853"/>
        <v/>
      </c>
      <c r="AT1228" t="str">
        <f t="shared" si="854"/>
        <v/>
      </c>
      <c r="AU1228" t="str">
        <f t="shared" si="855"/>
        <v/>
      </c>
      <c r="AV1228" t="str">
        <f t="shared" si="856"/>
        <v/>
      </c>
      <c r="AW1228" t="str">
        <f t="shared" si="857"/>
        <v/>
      </c>
      <c r="AX1228" t="str">
        <f t="shared" si="858"/>
        <v/>
      </c>
      <c r="AY1228" t="str">
        <f t="shared" si="859"/>
        <v/>
      </c>
      <c r="AZ1228" t="str">
        <f>IF(OR($A1228="",$A1228&lt;&gt;Ficha!$C$4),"",COUNTIF($A$2:$A1228,Ficha!$C$4))</f>
        <v/>
      </c>
    </row>
    <row r="1229" spans="1:52">
      <c r="A1229" s="7" t="str">
        <f>IF(INDEX(Banco!$A:$A,ROW())="","",INDEX(Banco!$A:$A,ROW()))</f>
        <v/>
      </c>
      <c r="B1229" s="7" t="str">
        <f>IF(INDEX(Banco!$B:$B,ROW())="","",INDEX(Banco!$B:$B,ROW()))</f>
        <v/>
      </c>
      <c r="C1229" s="7" t="str">
        <f>IF(INDEX(Banco!$C:$C,ROW())="","",INDEX(Banco!$C:$C,ROW()))</f>
        <v/>
      </c>
      <c r="D1229" s="8" t="str">
        <f>IF(INDEX(Banco!$D:$D,ROW())="","",INDEX(Banco!$D:$D,ROW()))</f>
        <v/>
      </c>
      <c r="E1229" s="8" t="str">
        <f>IF(INDEX(Banco!$E:$E,ROW())="","",INDEX(Banco!$E:$E,ROW()))</f>
        <v/>
      </c>
      <c r="F1229" s="9" t="str">
        <f>IF(INDEX(Banco!$F:$F,ROW())="","",INDEX(Banco!$F:$F,ROW()))</f>
        <v/>
      </c>
      <c r="G1229" s="9" t="str">
        <f>IF(INDEX(Banco!$G:$G,ROW())="","",INDEX(Banco!$G:$G,ROW()))</f>
        <v/>
      </c>
      <c r="H1229" s="7" t="str">
        <f>IF(INDEX(Banco!$H:$H,ROW())="","",INDEX(Banco!$H:$H,ROW()))</f>
        <v/>
      </c>
      <c r="I1229" t="str">
        <f t="shared" si="817"/>
        <v/>
      </c>
      <c r="J1229" s="10" t="str">
        <f t="shared" si="818"/>
        <v/>
      </c>
      <c r="K1229" s="11" t="str">
        <f t="shared" si="819"/>
        <v>—</v>
      </c>
      <c r="L1229" t="str">
        <f t="shared" si="820"/>
        <v/>
      </c>
      <c r="M1229" s="11" t="str">
        <f t="shared" si="821"/>
        <v>—</v>
      </c>
      <c r="N1229" t="str">
        <f t="shared" si="822"/>
        <v/>
      </c>
      <c r="O1229" s="11" t="str">
        <f t="shared" si="823"/>
        <v>—</v>
      </c>
      <c r="P1229" t="str">
        <f t="shared" si="824"/>
        <v/>
      </c>
      <c r="Q1229" s="11" t="str">
        <f t="shared" si="825"/>
        <v>—</v>
      </c>
      <c r="R1229" t="str">
        <f t="shared" si="826"/>
        <v/>
      </c>
      <c r="S1229" t="str">
        <f t="shared" si="827"/>
        <v/>
      </c>
      <c r="T1229" t="str">
        <f t="shared" si="828"/>
        <v/>
      </c>
      <c r="U1229" t="str">
        <f t="shared" si="829"/>
        <v/>
      </c>
      <c r="V1229" t="str">
        <f t="shared" si="830"/>
        <v/>
      </c>
      <c r="W1229" t="str">
        <f t="shared" si="831"/>
        <v/>
      </c>
      <c r="X1229" t="str">
        <f t="shared" si="832"/>
        <v/>
      </c>
      <c r="Y1229" t="str">
        <f t="shared" si="833"/>
        <v/>
      </c>
      <c r="Z1229" t="str">
        <f t="shared" si="834"/>
        <v/>
      </c>
      <c r="AA1229" t="str">
        <f t="shared" si="835"/>
        <v/>
      </c>
      <c r="AB1229" t="str">
        <f t="shared" si="836"/>
        <v/>
      </c>
      <c r="AC1229" t="str">
        <f t="shared" si="837"/>
        <v/>
      </c>
      <c r="AD1229" t="str">
        <f t="shared" si="838"/>
        <v/>
      </c>
      <c r="AE1229" t="str">
        <f t="shared" si="839"/>
        <v/>
      </c>
      <c r="AF1229" t="str">
        <f t="shared" si="840"/>
        <v/>
      </c>
      <c r="AG1229" t="str">
        <f t="shared" si="841"/>
        <v/>
      </c>
      <c r="AH1229" t="str">
        <f t="shared" si="842"/>
        <v/>
      </c>
      <c r="AI1229" t="str">
        <f t="shared" si="843"/>
        <v/>
      </c>
      <c r="AJ1229" t="str">
        <f t="shared" si="844"/>
        <v/>
      </c>
      <c r="AK1229" t="str">
        <f t="shared" si="845"/>
        <v/>
      </c>
      <c r="AL1229" t="str">
        <f t="shared" si="846"/>
        <v/>
      </c>
      <c r="AM1229" t="str">
        <f t="shared" si="847"/>
        <v/>
      </c>
      <c r="AN1229" t="str">
        <f t="shared" si="848"/>
        <v/>
      </c>
      <c r="AO1229" t="str">
        <f t="shared" si="849"/>
        <v/>
      </c>
      <c r="AP1229" t="str">
        <f t="shared" si="850"/>
        <v/>
      </c>
      <c r="AQ1229" t="str">
        <f t="shared" si="851"/>
        <v/>
      </c>
      <c r="AR1229" t="str">
        <f t="shared" si="852"/>
        <v/>
      </c>
      <c r="AS1229" t="str">
        <f t="shared" si="853"/>
        <v/>
      </c>
      <c r="AT1229" t="str">
        <f t="shared" si="854"/>
        <v/>
      </c>
      <c r="AU1229" t="str">
        <f t="shared" si="855"/>
        <v/>
      </c>
      <c r="AV1229" t="str">
        <f t="shared" si="856"/>
        <v/>
      </c>
      <c r="AW1229" t="str">
        <f t="shared" si="857"/>
        <v/>
      </c>
      <c r="AX1229" t="str">
        <f t="shared" si="858"/>
        <v/>
      </c>
      <c r="AY1229" t="str">
        <f t="shared" si="859"/>
        <v/>
      </c>
      <c r="AZ1229" t="str">
        <f>IF(OR($A1229="",$A1229&lt;&gt;Ficha!$C$4),"",COUNTIF($A$2:$A1229,Ficha!$C$4))</f>
        <v/>
      </c>
    </row>
    <row r="1230" spans="1:52">
      <c r="A1230" s="7" t="str">
        <f>IF(INDEX(Banco!$A:$A,ROW())="","",INDEX(Banco!$A:$A,ROW()))</f>
        <v/>
      </c>
      <c r="B1230" s="7" t="str">
        <f>IF(INDEX(Banco!$B:$B,ROW())="","",INDEX(Banco!$B:$B,ROW()))</f>
        <v/>
      </c>
      <c r="C1230" s="7" t="str">
        <f>IF(INDEX(Banco!$C:$C,ROW())="","",INDEX(Banco!$C:$C,ROW()))</f>
        <v/>
      </c>
      <c r="D1230" s="8" t="str">
        <f>IF(INDEX(Banco!$D:$D,ROW())="","",INDEX(Banco!$D:$D,ROW()))</f>
        <v/>
      </c>
      <c r="E1230" s="8" t="str">
        <f>IF(INDEX(Banco!$E:$E,ROW())="","",INDEX(Banco!$E:$E,ROW()))</f>
        <v/>
      </c>
      <c r="F1230" s="9" t="str">
        <f>IF(INDEX(Banco!$F:$F,ROW())="","",INDEX(Banco!$F:$F,ROW()))</f>
        <v/>
      </c>
      <c r="G1230" s="9" t="str">
        <f>IF(INDEX(Banco!$G:$G,ROW())="","",INDEX(Banco!$G:$G,ROW()))</f>
        <v/>
      </c>
      <c r="H1230" s="7" t="str">
        <f>IF(INDEX(Banco!$H:$H,ROW())="","",INDEX(Banco!$H:$H,ROW()))</f>
        <v/>
      </c>
      <c r="I1230" t="str">
        <f t="shared" si="817"/>
        <v/>
      </c>
      <c r="J1230" s="10" t="str">
        <f t="shared" si="818"/>
        <v/>
      </c>
      <c r="K1230" s="11" t="str">
        <f t="shared" si="819"/>
        <v>—</v>
      </c>
      <c r="L1230" t="str">
        <f t="shared" si="820"/>
        <v/>
      </c>
      <c r="M1230" s="11" t="str">
        <f t="shared" si="821"/>
        <v>—</v>
      </c>
      <c r="N1230" t="str">
        <f t="shared" si="822"/>
        <v/>
      </c>
      <c r="O1230" s="11" t="str">
        <f t="shared" si="823"/>
        <v>—</v>
      </c>
      <c r="P1230" t="str">
        <f t="shared" si="824"/>
        <v/>
      </c>
      <c r="Q1230" s="11" t="str">
        <f t="shared" si="825"/>
        <v>—</v>
      </c>
      <c r="R1230" t="str">
        <f t="shared" si="826"/>
        <v/>
      </c>
      <c r="S1230" t="str">
        <f t="shared" si="827"/>
        <v/>
      </c>
      <c r="T1230" t="str">
        <f t="shared" si="828"/>
        <v/>
      </c>
      <c r="U1230" t="str">
        <f t="shared" si="829"/>
        <v/>
      </c>
      <c r="V1230" t="str">
        <f t="shared" si="830"/>
        <v/>
      </c>
      <c r="W1230" t="str">
        <f t="shared" si="831"/>
        <v/>
      </c>
      <c r="X1230" t="str">
        <f t="shared" si="832"/>
        <v/>
      </c>
      <c r="Y1230" t="str">
        <f t="shared" si="833"/>
        <v/>
      </c>
      <c r="Z1230" t="str">
        <f t="shared" si="834"/>
        <v/>
      </c>
      <c r="AA1230" t="str">
        <f t="shared" si="835"/>
        <v/>
      </c>
      <c r="AB1230" t="str">
        <f t="shared" si="836"/>
        <v/>
      </c>
      <c r="AC1230" t="str">
        <f t="shared" si="837"/>
        <v/>
      </c>
      <c r="AD1230" t="str">
        <f t="shared" si="838"/>
        <v/>
      </c>
      <c r="AE1230" t="str">
        <f t="shared" si="839"/>
        <v/>
      </c>
      <c r="AF1230" t="str">
        <f t="shared" si="840"/>
        <v/>
      </c>
      <c r="AG1230" t="str">
        <f t="shared" si="841"/>
        <v/>
      </c>
      <c r="AH1230" t="str">
        <f t="shared" si="842"/>
        <v/>
      </c>
      <c r="AI1230" t="str">
        <f t="shared" si="843"/>
        <v/>
      </c>
      <c r="AJ1230" t="str">
        <f t="shared" si="844"/>
        <v/>
      </c>
      <c r="AK1230" t="str">
        <f t="shared" si="845"/>
        <v/>
      </c>
      <c r="AL1230" t="str">
        <f t="shared" si="846"/>
        <v/>
      </c>
      <c r="AM1230" t="str">
        <f t="shared" si="847"/>
        <v/>
      </c>
      <c r="AN1230" t="str">
        <f t="shared" si="848"/>
        <v/>
      </c>
      <c r="AO1230" t="str">
        <f t="shared" si="849"/>
        <v/>
      </c>
      <c r="AP1230" t="str">
        <f t="shared" si="850"/>
        <v/>
      </c>
      <c r="AQ1230" t="str">
        <f t="shared" si="851"/>
        <v/>
      </c>
      <c r="AR1230" t="str">
        <f t="shared" si="852"/>
        <v/>
      </c>
      <c r="AS1230" t="str">
        <f t="shared" si="853"/>
        <v/>
      </c>
      <c r="AT1230" t="str">
        <f t="shared" si="854"/>
        <v/>
      </c>
      <c r="AU1230" t="str">
        <f t="shared" si="855"/>
        <v/>
      </c>
      <c r="AV1230" t="str">
        <f t="shared" si="856"/>
        <v/>
      </c>
      <c r="AW1230" t="str">
        <f t="shared" si="857"/>
        <v/>
      </c>
      <c r="AX1230" t="str">
        <f t="shared" si="858"/>
        <v/>
      </c>
      <c r="AY1230" t="str">
        <f t="shared" si="859"/>
        <v/>
      </c>
      <c r="AZ1230" t="str">
        <f>IF(OR($A1230="",$A1230&lt;&gt;Ficha!$C$4),"",COUNTIF($A$2:$A1230,Ficha!$C$4))</f>
        <v/>
      </c>
    </row>
    <row r="1231" spans="1:52">
      <c r="A1231" s="7" t="str">
        <f>IF(INDEX(Banco!$A:$A,ROW())="","",INDEX(Banco!$A:$A,ROW()))</f>
        <v/>
      </c>
      <c r="B1231" s="7" t="str">
        <f>IF(INDEX(Banco!$B:$B,ROW())="","",INDEX(Banco!$B:$B,ROW()))</f>
        <v/>
      </c>
      <c r="C1231" s="7" t="str">
        <f>IF(INDEX(Banco!$C:$C,ROW())="","",INDEX(Banco!$C:$C,ROW()))</f>
        <v/>
      </c>
      <c r="D1231" s="8" t="str">
        <f>IF(INDEX(Banco!$D:$D,ROW())="","",INDEX(Banco!$D:$D,ROW()))</f>
        <v/>
      </c>
      <c r="E1231" s="8" t="str">
        <f>IF(INDEX(Banco!$E:$E,ROW())="","",INDEX(Banco!$E:$E,ROW()))</f>
        <v/>
      </c>
      <c r="F1231" s="9" t="str">
        <f>IF(INDEX(Banco!$F:$F,ROW())="","",INDEX(Banco!$F:$F,ROW()))</f>
        <v/>
      </c>
      <c r="G1231" s="9" t="str">
        <f>IF(INDEX(Banco!$G:$G,ROW())="","",INDEX(Banco!$G:$G,ROW()))</f>
        <v/>
      </c>
      <c r="H1231" s="7" t="str">
        <f>IF(INDEX(Banco!$H:$H,ROW())="","",INDEX(Banco!$H:$H,ROW()))</f>
        <v/>
      </c>
      <c r="I1231" t="str">
        <f t="shared" si="817"/>
        <v/>
      </c>
      <c r="J1231" s="10" t="str">
        <f t="shared" si="818"/>
        <v/>
      </c>
      <c r="K1231" s="11" t="str">
        <f t="shared" si="819"/>
        <v>—</v>
      </c>
      <c r="L1231" t="str">
        <f t="shared" si="820"/>
        <v/>
      </c>
      <c r="M1231" s="11" t="str">
        <f t="shared" si="821"/>
        <v>—</v>
      </c>
      <c r="N1231" t="str">
        <f t="shared" si="822"/>
        <v/>
      </c>
      <c r="O1231" s="11" t="str">
        <f t="shared" si="823"/>
        <v>—</v>
      </c>
      <c r="P1231" t="str">
        <f t="shared" si="824"/>
        <v/>
      </c>
      <c r="Q1231" s="11" t="str">
        <f t="shared" si="825"/>
        <v>—</v>
      </c>
      <c r="R1231" t="str">
        <f t="shared" si="826"/>
        <v/>
      </c>
      <c r="S1231" t="str">
        <f t="shared" si="827"/>
        <v/>
      </c>
      <c r="T1231" t="str">
        <f t="shared" si="828"/>
        <v/>
      </c>
      <c r="U1231" t="str">
        <f t="shared" si="829"/>
        <v/>
      </c>
      <c r="V1231" t="str">
        <f t="shared" si="830"/>
        <v/>
      </c>
      <c r="W1231" t="str">
        <f t="shared" si="831"/>
        <v/>
      </c>
      <c r="X1231" t="str">
        <f t="shared" si="832"/>
        <v/>
      </c>
      <c r="Y1231" t="str">
        <f t="shared" si="833"/>
        <v/>
      </c>
      <c r="Z1231" t="str">
        <f t="shared" si="834"/>
        <v/>
      </c>
      <c r="AA1231" t="str">
        <f t="shared" si="835"/>
        <v/>
      </c>
      <c r="AB1231" t="str">
        <f t="shared" si="836"/>
        <v/>
      </c>
      <c r="AC1231" t="str">
        <f t="shared" si="837"/>
        <v/>
      </c>
      <c r="AD1231" t="str">
        <f t="shared" si="838"/>
        <v/>
      </c>
      <c r="AE1231" t="str">
        <f t="shared" si="839"/>
        <v/>
      </c>
      <c r="AF1231" t="str">
        <f t="shared" si="840"/>
        <v/>
      </c>
      <c r="AG1231" t="str">
        <f t="shared" si="841"/>
        <v/>
      </c>
      <c r="AH1231" t="str">
        <f t="shared" si="842"/>
        <v/>
      </c>
      <c r="AI1231" t="str">
        <f t="shared" si="843"/>
        <v/>
      </c>
      <c r="AJ1231" t="str">
        <f t="shared" si="844"/>
        <v/>
      </c>
      <c r="AK1231" t="str">
        <f t="shared" si="845"/>
        <v/>
      </c>
      <c r="AL1231" t="str">
        <f t="shared" si="846"/>
        <v/>
      </c>
      <c r="AM1231" t="str">
        <f t="shared" si="847"/>
        <v/>
      </c>
      <c r="AN1231" t="str">
        <f t="shared" si="848"/>
        <v/>
      </c>
      <c r="AO1231" t="str">
        <f t="shared" si="849"/>
        <v/>
      </c>
      <c r="AP1231" t="str">
        <f t="shared" si="850"/>
        <v/>
      </c>
      <c r="AQ1231" t="str">
        <f t="shared" si="851"/>
        <v/>
      </c>
      <c r="AR1231" t="str">
        <f t="shared" si="852"/>
        <v/>
      </c>
      <c r="AS1231" t="str">
        <f t="shared" si="853"/>
        <v/>
      </c>
      <c r="AT1231" t="str">
        <f t="shared" si="854"/>
        <v/>
      </c>
      <c r="AU1231" t="str">
        <f t="shared" si="855"/>
        <v/>
      </c>
      <c r="AV1231" t="str">
        <f t="shared" si="856"/>
        <v/>
      </c>
      <c r="AW1231" t="str">
        <f t="shared" si="857"/>
        <v/>
      </c>
      <c r="AX1231" t="str">
        <f t="shared" si="858"/>
        <v/>
      </c>
      <c r="AY1231" t="str">
        <f t="shared" si="859"/>
        <v/>
      </c>
      <c r="AZ1231" t="str">
        <f>IF(OR($A1231="",$A1231&lt;&gt;Ficha!$C$4),"",COUNTIF($A$2:$A1231,Ficha!$C$4))</f>
        <v/>
      </c>
    </row>
    <row r="1232" spans="1:52">
      <c r="A1232" s="7" t="str">
        <f>IF(INDEX(Banco!$A:$A,ROW())="","",INDEX(Banco!$A:$A,ROW()))</f>
        <v/>
      </c>
      <c r="B1232" s="7" t="str">
        <f>IF(INDEX(Banco!$B:$B,ROW())="","",INDEX(Banco!$B:$B,ROW()))</f>
        <v/>
      </c>
      <c r="C1232" s="7" t="str">
        <f>IF(INDEX(Banco!$C:$C,ROW())="","",INDEX(Banco!$C:$C,ROW()))</f>
        <v/>
      </c>
      <c r="D1232" s="8" t="str">
        <f>IF(INDEX(Banco!$D:$D,ROW())="","",INDEX(Banco!$D:$D,ROW()))</f>
        <v/>
      </c>
      <c r="E1232" s="8" t="str">
        <f>IF(INDEX(Banco!$E:$E,ROW())="","",INDEX(Banco!$E:$E,ROW()))</f>
        <v/>
      </c>
      <c r="F1232" s="9" t="str">
        <f>IF(INDEX(Banco!$F:$F,ROW())="","",INDEX(Banco!$F:$F,ROW()))</f>
        <v/>
      </c>
      <c r="G1232" s="9" t="str">
        <f>IF(INDEX(Banco!$G:$G,ROW())="","",INDEX(Banco!$G:$G,ROW()))</f>
        <v/>
      </c>
      <c r="H1232" s="7" t="str">
        <f>IF(INDEX(Banco!$H:$H,ROW())="","",INDEX(Banco!$H:$H,ROW()))</f>
        <v/>
      </c>
      <c r="I1232" t="str">
        <f t="shared" si="817"/>
        <v/>
      </c>
      <c r="J1232" s="10" t="str">
        <f t="shared" si="818"/>
        <v/>
      </c>
      <c r="K1232" s="11" t="str">
        <f t="shared" si="819"/>
        <v>—</v>
      </c>
      <c r="L1232" t="str">
        <f t="shared" si="820"/>
        <v/>
      </c>
      <c r="M1232" s="11" t="str">
        <f t="shared" si="821"/>
        <v>—</v>
      </c>
      <c r="N1232" t="str">
        <f t="shared" si="822"/>
        <v/>
      </c>
      <c r="O1232" s="11" t="str">
        <f t="shared" si="823"/>
        <v>—</v>
      </c>
      <c r="P1232" t="str">
        <f t="shared" si="824"/>
        <v/>
      </c>
      <c r="Q1232" s="11" t="str">
        <f t="shared" si="825"/>
        <v>—</v>
      </c>
      <c r="R1232" t="str">
        <f t="shared" si="826"/>
        <v/>
      </c>
      <c r="S1232" t="str">
        <f t="shared" si="827"/>
        <v/>
      </c>
      <c r="T1232" t="str">
        <f t="shared" si="828"/>
        <v/>
      </c>
      <c r="U1232" t="str">
        <f t="shared" si="829"/>
        <v/>
      </c>
      <c r="V1232" t="str">
        <f t="shared" si="830"/>
        <v/>
      </c>
      <c r="W1232" t="str">
        <f t="shared" si="831"/>
        <v/>
      </c>
      <c r="X1232" t="str">
        <f t="shared" si="832"/>
        <v/>
      </c>
      <c r="Y1232" t="str">
        <f t="shared" si="833"/>
        <v/>
      </c>
      <c r="Z1232" t="str">
        <f t="shared" si="834"/>
        <v/>
      </c>
      <c r="AA1232" t="str">
        <f t="shared" si="835"/>
        <v/>
      </c>
      <c r="AB1232" t="str">
        <f t="shared" si="836"/>
        <v/>
      </c>
      <c r="AC1232" t="str">
        <f t="shared" si="837"/>
        <v/>
      </c>
      <c r="AD1232" t="str">
        <f t="shared" si="838"/>
        <v/>
      </c>
      <c r="AE1232" t="str">
        <f t="shared" si="839"/>
        <v/>
      </c>
      <c r="AF1232" t="str">
        <f t="shared" si="840"/>
        <v/>
      </c>
      <c r="AG1232" t="str">
        <f t="shared" si="841"/>
        <v/>
      </c>
      <c r="AH1232" t="str">
        <f t="shared" si="842"/>
        <v/>
      </c>
      <c r="AI1232" t="str">
        <f t="shared" si="843"/>
        <v/>
      </c>
      <c r="AJ1232" t="str">
        <f t="shared" si="844"/>
        <v/>
      </c>
      <c r="AK1232" t="str">
        <f t="shared" si="845"/>
        <v/>
      </c>
      <c r="AL1232" t="str">
        <f t="shared" si="846"/>
        <v/>
      </c>
      <c r="AM1232" t="str">
        <f t="shared" si="847"/>
        <v/>
      </c>
      <c r="AN1232" t="str">
        <f t="shared" si="848"/>
        <v/>
      </c>
      <c r="AO1232" t="str">
        <f t="shared" si="849"/>
        <v/>
      </c>
      <c r="AP1232" t="str">
        <f t="shared" si="850"/>
        <v/>
      </c>
      <c r="AQ1232" t="str">
        <f t="shared" si="851"/>
        <v/>
      </c>
      <c r="AR1232" t="str">
        <f t="shared" si="852"/>
        <v/>
      </c>
      <c r="AS1232" t="str">
        <f t="shared" si="853"/>
        <v/>
      </c>
      <c r="AT1232" t="str">
        <f t="shared" si="854"/>
        <v/>
      </c>
      <c r="AU1232" t="str">
        <f t="shared" si="855"/>
        <v/>
      </c>
      <c r="AV1232" t="str">
        <f t="shared" si="856"/>
        <v/>
      </c>
      <c r="AW1232" t="str">
        <f t="shared" si="857"/>
        <v/>
      </c>
      <c r="AX1232" t="str">
        <f t="shared" si="858"/>
        <v/>
      </c>
      <c r="AY1232" t="str">
        <f t="shared" si="859"/>
        <v/>
      </c>
      <c r="AZ1232" t="str">
        <f>IF(OR($A1232="",$A1232&lt;&gt;Ficha!$C$4),"",COUNTIF($A$2:$A1232,Ficha!$C$4))</f>
        <v/>
      </c>
    </row>
    <row r="1233" spans="1:52">
      <c r="A1233" s="7" t="str">
        <f>IF(INDEX(Banco!$A:$A,ROW())="","",INDEX(Banco!$A:$A,ROW()))</f>
        <v/>
      </c>
      <c r="B1233" s="7" t="str">
        <f>IF(INDEX(Banco!$B:$B,ROW())="","",INDEX(Banco!$B:$B,ROW()))</f>
        <v/>
      </c>
      <c r="C1233" s="7" t="str">
        <f>IF(INDEX(Banco!$C:$C,ROW())="","",INDEX(Banco!$C:$C,ROW()))</f>
        <v/>
      </c>
      <c r="D1233" s="8" t="str">
        <f>IF(INDEX(Banco!$D:$D,ROW())="","",INDEX(Banco!$D:$D,ROW()))</f>
        <v/>
      </c>
      <c r="E1233" s="8" t="str">
        <f>IF(INDEX(Banco!$E:$E,ROW())="","",INDEX(Banco!$E:$E,ROW()))</f>
        <v/>
      </c>
      <c r="F1233" s="9" t="str">
        <f>IF(INDEX(Banco!$F:$F,ROW())="","",INDEX(Banco!$F:$F,ROW()))</f>
        <v/>
      </c>
      <c r="G1233" s="9" t="str">
        <f>IF(INDEX(Banco!$G:$G,ROW())="","",INDEX(Banco!$G:$G,ROW()))</f>
        <v/>
      </c>
      <c r="H1233" s="7" t="str">
        <f>IF(INDEX(Banco!$H:$H,ROW())="","",INDEX(Banco!$H:$H,ROW()))</f>
        <v/>
      </c>
      <c r="I1233" t="str">
        <f t="shared" si="817"/>
        <v/>
      </c>
      <c r="J1233" s="10" t="str">
        <f t="shared" si="818"/>
        <v/>
      </c>
      <c r="K1233" s="11" t="str">
        <f t="shared" si="819"/>
        <v>—</v>
      </c>
      <c r="L1233" t="str">
        <f t="shared" si="820"/>
        <v/>
      </c>
      <c r="M1233" s="11" t="str">
        <f t="shared" si="821"/>
        <v>—</v>
      </c>
      <c r="N1233" t="str">
        <f t="shared" si="822"/>
        <v/>
      </c>
      <c r="O1233" s="11" t="str">
        <f t="shared" si="823"/>
        <v>—</v>
      </c>
      <c r="P1233" t="str">
        <f t="shared" si="824"/>
        <v/>
      </c>
      <c r="Q1233" s="11" t="str">
        <f t="shared" si="825"/>
        <v>—</v>
      </c>
      <c r="R1233" t="str">
        <f t="shared" si="826"/>
        <v/>
      </c>
      <c r="S1233" t="str">
        <f t="shared" si="827"/>
        <v/>
      </c>
      <c r="T1233" t="str">
        <f t="shared" si="828"/>
        <v/>
      </c>
      <c r="U1233" t="str">
        <f t="shared" si="829"/>
        <v/>
      </c>
      <c r="V1233" t="str">
        <f t="shared" si="830"/>
        <v/>
      </c>
      <c r="W1233" t="str">
        <f t="shared" si="831"/>
        <v/>
      </c>
      <c r="X1233" t="str">
        <f t="shared" si="832"/>
        <v/>
      </c>
      <c r="Y1233" t="str">
        <f t="shared" si="833"/>
        <v/>
      </c>
      <c r="Z1233" t="str">
        <f t="shared" si="834"/>
        <v/>
      </c>
      <c r="AA1233" t="str">
        <f t="shared" si="835"/>
        <v/>
      </c>
      <c r="AB1233" t="str">
        <f t="shared" si="836"/>
        <v/>
      </c>
      <c r="AC1233" t="str">
        <f t="shared" si="837"/>
        <v/>
      </c>
      <c r="AD1233" t="str">
        <f t="shared" si="838"/>
        <v/>
      </c>
      <c r="AE1233" t="str">
        <f t="shared" si="839"/>
        <v/>
      </c>
      <c r="AF1233" t="str">
        <f t="shared" si="840"/>
        <v/>
      </c>
      <c r="AG1233" t="str">
        <f t="shared" si="841"/>
        <v/>
      </c>
      <c r="AH1233" t="str">
        <f t="shared" si="842"/>
        <v/>
      </c>
      <c r="AI1233" t="str">
        <f t="shared" si="843"/>
        <v/>
      </c>
      <c r="AJ1233" t="str">
        <f t="shared" si="844"/>
        <v/>
      </c>
      <c r="AK1233" t="str">
        <f t="shared" si="845"/>
        <v/>
      </c>
      <c r="AL1233" t="str">
        <f t="shared" si="846"/>
        <v/>
      </c>
      <c r="AM1233" t="str">
        <f t="shared" si="847"/>
        <v/>
      </c>
      <c r="AN1233" t="str">
        <f t="shared" si="848"/>
        <v/>
      </c>
      <c r="AO1233" t="str">
        <f t="shared" si="849"/>
        <v/>
      </c>
      <c r="AP1233" t="str">
        <f t="shared" si="850"/>
        <v/>
      </c>
      <c r="AQ1233" t="str">
        <f t="shared" si="851"/>
        <v/>
      </c>
      <c r="AR1233" t="str">
        <f t="shared" si="852"/>
        <v/>
      </c>
      <c r="AS1233" t="str">
        <f t="shared" si="853"/>
        <v/>
      </c>
      <c r="AT1233" t="str">
        <f t="shared" si="854"/>
        <v/>
      </c>
      <c r="AU1233" t="str">
        <f t="shared" si="855"/>
        <v/>
      </c>
      <c r="AV1233" t="str">
        <f t="shared" si="856"/>
        <v/>
      </c>
      <c r="AW1233" t="str">
        <f t="shared" si="857"/>
        <v/>
      </c>
      <c r="AX1233" t="str">
        <f t="shared" si="858"/>
        <v/>
      </c>
      <c r="AY1233" t="str">
        <f t="shared" si="859"/>
        <v/>
      </c>
      <c r="AZ1233" t="str">
        <f>IF(OR($A1233="",$A1233&lt;&gt;Ficha!$C$4),"",COUNTIF($A$2:$A1233,Ficha!$C$4))</f>
        <v/>
      </c>
    </row>
    <row r="1234" spans="1:52">
      <c r="A1234" s="7" t="str">
        <f>IF(INDEX(Banco!$A:$A,ROW())="","",INDEX(Banco!$A:$A,ROW()))</f>
        <v/>
      </c>
      <c r="B1234" s="7" t="str">
        <f>IF(INDEX(Banco!$B:$B,ROW())="","",INDEX(Banco!$B:$B,ROW()))</f>
        <v/>
      </c>
      <c r="C1234" s="7" t="str">
        <f>IF(INDEX(Banco!$C:$C,ROW())="","",INDEX(Banco!$C:$C,ROW()))</f>
        <v/>
      </c>
      <c r="D1234" s="8" t="str">
        <f>IF(INDEX(Banco!$D:$D,ROW())="","",INDEX(Banco!$D:$D,ROW()))</f>
        <v/>
      </c>
      <c r="E1234" s="8" t="str">
        <f>IF(INDEX(Banco!$E:$E,ROW())="","",INDEX(Banco!$E:$E,ROW()))</f>
        <v/>
      </c>
      <c r="F1234" s="9" t="str">
        <f>IF(INDEX(Banco!$F:$F,ROW())="","",INDEX(Banco!$F:$F,ROW()))</f>
        <v/>
      </c>
      <c r="G1234" s="9" t="str">
        <f>IF(INDEX(Banco!$G:$G,ROW())="","",INDEX(Banco!$G:$G,ROW()))</f>
        <v/>
      </c>
      <c r="H1234" s="7" t="str">
        <f>IF(INDEX(Banco!$H:$H,ROW())="","",INDEX(Banco!$H:$H,ROW()))</f>
        <v/>
      </c>
      <c r="I1234" t="str">
        <f t="shared" si="817"/>
        <v/>
      </c>
      <c r="J1234" s="10" t="str">
        <f t="shared" si="818"/>
        <v/>
      </c>
      <c r="K1234" s="11" t="str">
        <f t="shared" si="819"/>
        <v>—</v>
      </c>
      <c r="L1234" t="str">
        <f t="shared" si="820"/>
        <v/>
      </c>
      <c r="M1234" s="11" t="str">
        <f t="shared" si="821"/>
        <v>—</v>
      </c>
      <c r="N1234" t="str">
        <f t="shared" si="822"/>
        <v/>
      </c>
      <c r="O1234" s="11" t="str">
        <f t="shared" si="823"/>
        <v>—</v>
      </c>
      <c r="P1234" t="str">
        <f t="shared" si="824"/>
        <v/>
      </c>
      <c r="Q1234" s="11" t="str">
        <f t="shared" si="825"/>
        <v>—</v>
      </c>
      <c r="R1234" t="str">
        <f t="shared" si="826"/>
        <v/>
      </c>
      <c r="S1234" t="str">
        <f t="shared" si="827"/>
        <v/>
      </c>
      <c r="T1234" t="str">
        <f t="shared" si="828"/>
        <v/>
      </c>
      <c r="U1234" t="str">
        <f t="shared" si="829"/>
        <v/>
      </c>
      <c r="V1234" t="str">
        <f t="shared" si="830"/>
        <v/>
      </c>
      <c r="W1234" t="str">
        <f t="shared" si="831"/>
        <v/>
      </c>
      <c r="X1234" t="str">
        <f t="shared" si="832"/>
        <v/>
      </c>
      <c r="Y1234" t="str">
        <f t="shared" si="833"/>
        <v/>
      </c>
      <c r="Z1234" t="str">
        <f t="shared" si="834"/>
        <v/>
      </c>
      <c r="AA1234" t="str">
        <f t="shared" si="835"/>
        <v/>
      </c>
      <c r="AB1234" t="str">
        <f t="shared" si="836"/>
        <v/>
      </c>
      <c r="AC1234" t="str">
        <f t="shared" si="837"/>
        <v/>
      </c>
      <c r="AD1234" t="str">
        <f t="shared" si="838"/>
        <v/>
      </c>
      <c r="AE1234" t="str">
        <f t="shared" si="839"/>
        <v/>
      </c>
      <c r="AF1234" t="str">
        <f t="shared" si="840"/>
        <v/>
      </c>
      <c r="AG1234" t="str">
        <f t="shared" si="841"/>
        <v/>
      </c>
      <c r="AH1234" t="str">
        <f t="shared" si="842"/>
        <v/>
      </c>
      <c r="AI1234" t="str">
        <f t="shared" si="843"/>
        <v/>
      </c>
      <c r="AJ1234" t="str">
        <f t="shared" si="844"/>
        <v/>
      </c>
      <c r="AK1234" t="str">
        <f t="shared" si="845"/>
        <v/>
      </c>
      <c r="AL1234" t="str">
        <f t="shared" si="846"/>
        <v/>
      </c>
      <c r="AM1234" t="str">
        <f t="shared" si="847"/>
        <v/>
      </c>
      <c r="AN1234" t="str">
        <f t="shared" si="848"/>
        <v/>
      </c>
      <c r="AO1234" t="str">
        <f t="shared" si="849"/>
        <v/>
      </c>
      <c r="AP1234" t="str">
        <f t="shared" si="850"/>
        <v/>
      </c>
      <c r="AQ1234" t="str">
        <f t="shared" si="851"/>
        <v/>
      </c>
      <c r="AR1234" t="str">
        <f t="shared" si="852"/>
        <v/>
      </c>
      <c r="AS1234" t="str">
        <f t="shared" si="853"/>
        <v/>
      </c>
      <c r="AT1234" t="str">
        <f t="shared" si="854"/>
        <v/>
      </c>
      <c r="AU1234" t="str">
        <f t="shared" si="855"/>
        <v/>
      </c>
      <c r="AV1234" t="str">
        <f t="shared" si="856"/>
        <v/>
      </c>
      <c r="AW1234" t="str">
        <f t="shared" si="857"/>
        <v/>
      </c>
      <c r="AX1234" t="str">
        <f t="shared" si="858"/>
        <v/>
      </c>
      <c r="AY1234" t="str">
        <f t="shared" si="859"/>
        <v/>
      </c>
      <c r="AZ1234" t="str">
        <f>IF(OR($A1234="",$A1234&lt;&gt;Ficha!$C$4),"",COUNTIF($A$2:$A1234,Ficha!$C$4))</f>
        <v/>
      </c>
    </row>
    <row r="1235" spans="1:52">
      <c r="A1235" s="7" t="str">
        <f>IF(INDEX(Banco!$A:$A,ROW())="","",INDEX(Banco!$A:$A,ROW()))</f>
        <v/>
      </c>
      <c r="B1235" s="7" t="str">
        <f>IF(INDEX(Banco!$B:$B,ROW())="","",INDEX(Banco!$B:$B,ROW()))</f>
        <v/>
      </c>
      <c r="C1235" s="7" t="str">
        <f>IF(INDEX(Banco!$C:$C,ROW())="","",INDEX(Banco!$C:$C,ROW()))</f>
        <v/>
      </c>
      <c r="D1235" s="8" t="str">
        <f>IF(INDEX(Banco!$D:$D,ROW())="","",INDEX(Banco!$D:$D,ROW()))</f>
        <v/>
      </c>
      <c r="E1235" s="8" t="str">
        <f>IF(INDEX(Banco!$E:$E,ROW())="","",INDEX(Banco!$E:$E,ROW()))</f>
        <v/>
      </c>
      <c r="F1235" s="9" t="str">
        <f>IF(INDEX(Banco!$F:$F,ROW())="","",INDEX(Banco!$F:$F,ROW()))</f>
        <v/>
      </c>
      <c r="G1235" s="9" t="str">
        <f>IF(INDEX(Banco!$G:$G,ROW())="","",INDEX(Banco!$G:$G,ROW()))</f>
        <v/>
      </c>
      <c r="H1235" s="7" t="str">
        <f>IF(INDEX(Banco!$H:$H,ROW())="","",INDEX(Banco!$H:$H,ROW()))</f>
        <v/>
      </c>
      <c r="I1235" t="str">
        <f t="shared" si="817"/>
        <v/>
      </c>
      <c r="J1235" s="10" t="str">
        <f t="shared" si="818"/>
        <v/>
      </c>
      <c r="K1235" s="11" t="str">
        <f t="shared" si="819"/>
        <v>—</v>
      </c>
      <c r="L1235" t="str">
        <f t="shared" si="820"/>
        <v/>
      </c>
      <c r="M1235" s="11" t="str">
        <f t="shared" si="821"/>
        <v>—</v>
      </c>
      <c r="N1235" t="str">
        <f t="shared" si="822"/>
        <v/>
      </c>
      <c r="O1235" s="11" t="str">
        <f t="shared" si="823"/>
        <v>—</v>
      </c>
      <c r="P1235" t="str">
        <f t="shared" si="824"/>
        <v/>
      </c>
      <c r="Q1235" s="11" t="str">
        <f t="shared" si="825"/>
        <v>—</v>
      </c>
      <c r="R1235" t="str">
        <f t="shared" si="826"/>
        <v/>
      </c>
      <c r="S1235" t="str">
        <f t="shared" si="827"/>
        <v/>
      </c>
      <c r="T1235" t="str">
        <f t="shared" si="828"/>
        <v/>
      </c>
      <c r="U1235" t="str">
        <f t="shared" si="829"/>
        <v/>
      </c>
      <c r="V1235" t="str">
        <f t="shared" si="830"/>
        <v/>
      </c>
      <c r="W1235" t="str">
        <f t="shared" si="831"/>
        <v/>
      </c>
      <c r="X1235" t="str">
        <f t="shared" si="832"/>
        <v/>
      </c>
      <c r="Y1235" t="str">
        <f t="shared" si="833"/>
        <v/>
      </c>
      <c r="Z1235" t="str">
        <f t="shared" si="834"/>
        <v/>
      </c>
      <c r="AA1235" t="str">
        <f t="shared" si="835"/>
        <v/>
      </c>
      <c r="AB1235" t="str">
        <f t="shared" si="836"/>
        <v/>
      </c>
      <c r="AC1235" t="str">
        <f t="shared" si="837"/>
        <v/>
      </c>
      <c r="AD1235" t="str">
        <f t="shared" si="838"/>
        <v/>
      </c>
      <c r="AE1235" t="str">
        <f t="shared" si="839"/>
        <v/>
      </c>
      <c r="AF1235" t="str">
        <f t="shared" si="840"/>
        <v/>
      </c>
      <c r="AG1235" t="str">
        <f t="shared" si="841"/>
        <v/>
      </c>
      <c r="AH1235" t="str">
        <f t="shared" si="842"/>
        <v/>
      </c>
      <c r="AI1235" t="str">
        <f t="shared" si="843"/>
        <v/>
      </c>
      <c r="AJ1235" t="str">
        <f t="shared" si="844"/>
        <v/>
      </c>
      <c r="AK1235" t="str">
        <f t="shared" si="845"/>
        <v/>
      </c>
      <c r="AL1235" t="str">
        <f t="shared" si="846"/>
        <v/>
      </c>
      <c r="AM1235" t="str">
        <f t="shared" si="847"/>
        <v/>
      </c>
      <c r="AN1235" t="str">
        <f t="shared" si="848"/>
        <v/>
      </c>
      <c r="AO1235" t="str">
        <f t="shared" si="849"/>
        <v/>
      </c>
      <c r="AP1235" t="str">
        <f t="shared" si="850"/>
        <v/>
      </c>
      <c r="AQ1235" t="str">
        <f t="shared" si="851"/>
        <v/>
      </c>
      <c r="AR1235" t="str">
        <f t="shared" si="852"/>
        <v/>
      </c>
      <c r="AS1235" t="str">
        <f t="shared" si="853"/>
        <v/>
      </c>
      <c r="AT1235" t="str">
        <f t="shared" si="854"/>
        <v/>
      </c>
      <c r="AU1235" t="str">
        <f t="shared" si="855"/>
        <v/>
      </c>
      <c r="AV1235" t="str">
        <f t="shared" si="856"/>
        <v/>
      </c>
      <c r="AW1235" t="str">
        <f t="shared" si="857"/>
        <v/>
      </c>
      <c r="AX1235" t="str">
        <f t="shared" si="858"/>
        <v/>
      </c>
      <c r="AY1235" t="str">
        <f t="shared" si="859"/>
        <v/>
      </c>
      <c r="AZ1235" t="str">
        <f>IF(OR($A1235="",$A1235&lt;&gt;Ficha!$C$4),"",COUNTIF($A$2:$A1235,Ficha!$C$4))</f>
        <v/>
      </c>
    </row>
    <row r="1236" spans="1:52">
      <c r="A1236" s="7" t="str">
        <f>IF(INDEX(Banco!$A:$A,ROW())="","",INDEX(Banco!$A:$A,ROW()))</f>
        <v/>
      </c>
      <c r="B1236" s="7" t="str">
        <f>IF(INDEX(Banco!$B:$B,ROW())="","",INDEX(Banco!$B:$B,ROW()))</f>
        <v/>
      </c>
      <c r="C1236" s="7" t="str">
        <f>IF(INDEX(Banco!$C:$C,ROW())="","",INDEX(Banco!$C:$C,ROW()))</f>
        <v/>
      </c>
      <c r="D1236" s="8" t="str">
        <f>IF(INDEX(Banco!$D:$D,ROW())="","",INDEX(Banco!$D:$D,ROW()))</f>
        <v/>
      </c>
      <c r="E1236" s="8" t="str">
        <f>IF(INDEX(Banco!$E:$E,ROW())="","",INDEX(Banco!$E:$E,ROW()))</f>
        <v/>
      </c>
      <c r="F1236" s="9" t="str">
        <f>IF(INDEX(Banco!$F:$F,ROW())="","",INDEX(Banco!$F:$F,ROW()))</f>
        <v/>
      </c>
      <c r="G1236" s="9" t="str">
        <f>IF(INDEX(Banco!$G:$G,ROW())="","",INDEX(Banco!$G:$G,ROW()))</f>
        <v/>
      </c>
      <c r="H1236" s="7" t="str">
        <f>IF(INDEX(Banco!$H:$H,ROW())="","",INDEX(Banco!$H:$H,ROW()))</f>
        <v/>
      </c>
      <c r="I1236" t="str">
        <f t="shared" si="817"/>
        <v/>
      </c>
      <c r="J1236" s="10" t="str">
        <f t="shared" si="818"/>
        <v/>
      </c>
      <c r="K1236" s="11" t="str">
        <f t="shared" si="819"/>
        <v>—</v>
      </c>
      <c r="L1236" t="str">
        <f t="shared" si="820"/>
        <v/>
      </c>
      <c r="M1236" s="11" t="str">
        <f t="shared" si="821"/>
        <v>—</v>
      </c>
      <c r="N1236" t="str">
        <f t="shared" si="822"/>
        <v/>
      </c>
      <c r="O1236" s="11" t="str">
        <f t="shared" si="823"/>
        <v>—</v>
      </c>
      <c r="P1236" t="str">
        <f t="shared" si="824"/>
        <v/>
      </c>
      <c r="Q1236" s="11" t="str">
        <f t="shared" si="825"/>
        <v>—</v>
      </c>
      <c r="R1236" t="str">
        <f t="shared" si="826"/>
        <v/>
      </c>
      <c r="S1236" t="str">
        <f t="shared" si="827"/>
        <v/>
      </c>
      <c r="T1236" t="str">
        <f t="shared" si="828"/>
        <v/>
      </c>
      <c r="U1236" t="str">
        <f t="shared" si="829"/>
        <v/>
      </c>
      <c r="V1236" t="str">
        <f t="shared" si="830"/>
        <v/>
      </c>
      <c r="W1236" t="str">
        <f t="shared" si="831"/>
        <v/>
      </c>
      <c r="X1236" t="str">
        <f t="shared" si="832"/>
        <v/>
      </c>
      <c r="Y1236" t="str">
        <f t="shared" si="833"/>
        <v/>
      </c>
      <c r="Z1236" t="str">
        <f t="shared" si="834"/>
        <v/>
      </c>
      <c r="AA1236" t="str">
        <f t="shared" si="835"/>
        <v/>
      </c>
      <c r="AB1236" t="str">
        <f t="shared" si="836"/>
        <v/>
      </c>
      <c r="AC1236" t="str">
        <f t="shared" si="837"/>
        <v/>
      </c>
      <c r="AD1236" t="str">
        <f t="shared" si="838"/>
        <v/>
      </c>
      <c r="AE1236" t="str">
        <f t="shared" si="839"/>
        <v/>
      </c>
      <c r="AF1236" t="str">
        <f t="shared" si="840"/>
        <v/>
      </c>
      <c r="AG1236" t="str">
        <f t="shared" si="841"/>
        <v/>
      </c>
      <c r="AH1236" t="str">
        <f t="shared" si="842"/>
        <v/>
      </c>
      <c r="AI1236" t="str">
        <f t="shared" si="843"/>
        <v/>
      </c>
      <c r="AJ1236" t="str">
        <f t="shared" si="844"/>
        <v/>
      </c>
      <c r="AK1236" t="str">
        <f t="shared" si="845"/>
        <v/>
      </c>
      <c r="AL1236" t="str">
        <f t="shared" si="846"/>
        <v/>
      </c>
      <c r="AM1236" t="str">
        <f t="shared" si="847"/>
        <v/>
      </c>
      <c r="AN1236" t="str">
        <f t="shared" si="848"/>
        <v/>
      </c>
      <c r="AO1236" t="str">
        <f t="shared" si="849"/>
        <v/>
      </c>
      <c r="AP1236" t="str">
        <f t="shared" si="850"/>
        <v/>
      </c>
      <c r="AQ1236" t="str">
        <f t="shared" si="851"/>
        <v/>
      </c>
      <c r="AR1236" t="str">
        <f t="shared" si="852"/>
        <v/>
      </c>
      <c r="AS1236" t="str">
        <f t="shared" si="853"/>
        <v/>
      </c>
      <c r="AT1236" t="str">
        <f t="shared" si="854"/>
        <v/>
      </c>
      <c r="AU1236" t="str">
        <f t="shared" si="855"/>
        <v/>
      </c>
      <c r="AV1236" t="str">
        <f t="shared" si="856"/>
        <v/>
      </c>
      <c r="AW1236" t="str">
        <f t="shared" si="857"/>
        <v/>
      </c>
      <c r="AX1236" t="str">
        <f t="shared" si="858"/>
        <v/>
      </c>
      <c r="AY1236" t="str">
        <f t="shared" si="859"/>
        <v/>
      </c>
      <c r="AZ1236" t="str">
        <f>IF(OR($A1236="",$A1236&lt;&gt;Ficha!$C$4),"",COUNTIF($A$2:$A1236,Ficha!$C$4))</f>
        <v/>
      </c>
    </row>
    <row r="1237" spans="1:52">
      <c r="A1237" s="7" t="str">
        <f>IF(INDEX(Banco!$A:$A,ROW())="","",INDEX(Banco!$A:$A,ROW()))</f>
        <v/>
      </c>
      <c r="B1237" s="7" t="str">
        <f>IF(INDEX(Banco!$B:$B,ROW())="","",INDEX(Banco!$B:$B,ROW()))</f>
        <v/>
      </c>
      <c r="C1237" s="7" t="str">
        <f>IF(INDEX(Banco!$C:$C,ROW())="","",INDEX(Banco!$C:$C,ROW()))</f>
        <v/>
      </c>
      <c r="D1237" s="8" t="str">
        <f>IF(INDEX(Banco!$D:$D,ROW())="","",INDEX(Banco!$D:$D,ROW()))</f>
        <v/>
      </c>
      <c r="E1237" s="8" t="str">
        <f>IF(INDEX(Banco!$E:$E,ROW())="","",INDEX(Banco!$E:$E,ROW()))</f>
        <v/>
      </c>
      <c r="F1237" s="9" t="str">
        <f>IF(INDEX(Banco!$F:$F,ROW())="","",INDEX(Banco!$F:$F,ROW()))</f>
        <v/>
      </c>
      <c r="G1237" s="9" t="str">
        <f>IF(INDEX(Banco!$G:$G,ROW())="","",INDEX(Banco!$G:$G,ROW()))</f>
        <v/>
      </c>
      <c r="H1237" s="7" t="str">
        <f>IF(INDEX(Banco!$H:$H,ROW())="","",INDEX(Banco!$H:$H,ROW()))</f>
        <v/>
      </c>
      <c r="I1237" t="str">
        <f t="shared" si="817"/>
        <v/>
      </c>
      <c r="J1237" s="10" t="str">
        <f t="shared" si="818"/>
        <v/>
      </c>
      <c r="K1237" s="11" t="str">
        <f t="shared" si="819"/>
        <v>—</v>
      </c>
      <c r="L1237" t="str">
        <f t="shared" si="820"/>
        <v/>
      </c>
      <c r="M1237" s="11" t="str">
        <f t="shared" si="821"/>
        <v>—</v>
      </c>
      <c r="N1237" t="str">
        <f t="shared" si="822"/>
        <v/>
      </c>
      <c r="O1237" s="11" t="str">
        <f t="shared" si="823"/>
        <v>—</v>
      </c>
      <c r="P1237" t="str">
        <f t="shared" si="824"/>
        <v/>
      </c>
      <c r="Q1237" s="11" t="str">
        <f t="shared" si="825"/>
        <v>—</v>
      </c>
      <c r="R1237" t="str">
        <f t="shared" si="826"/>
        <v/>
      </c>
      <c r="S1237" t="str">
        <f t="shared" si="827"/>
        <v/>
      </c>
      <c r="T1237" t="str">
        <f t="shared" si="828"/>
        <v/>
      </c>
      <c r="U1237" t="str">
        <f t="shared" si="829"/>
        <v/>
      </c>
      <c r="V1237" t="str">
        <f t="shared" si="830"/>
        <v/>
      </c>
      <c r="W1237" t="str">
        <f t="shared" si="831"/>
        <v/>
      </c>
      <c r="X1237" t="str">
        <f t="shared" si="832"/>
        <v/>
      </c>
      <c r="Y1237" t="str">
        <f t="shared" si="833"/>
        <v/>
      </c>
      <c r="Z1237" t="str">
        <f t="shared" si="834"/>
        <v/>
      </c>
      <c r="AA1237" t="str">
        <f t="shared" si="835"/>
        <v/>
      </c>
      <c r="AB1237" t="str">
        <f t="shared" si="836"/>
        <v/>
      </c>
      <c r="AC1237" t="str">
        <f t="shared" si="837"/>
        <v/>
      </c>
      <c r="AD1237" t="str">
        <f t="shared" si="838"/>
        <v/>
      </c>
      <c r="AE1237" t="str">
        <f t="shared" si="839"/>
        <v/>
      </c>
      <c r="AF1237" t="str">
        <f t="shared" si="840"/>
        <v/>
      </c>
      <c r="AG1237" t="str">
        <f t="shared" si="841"/>
        <v/>
      </c>
      <c r="AH1237" t="str">
        <f t="shared" si="842"/>
        <v/>
      </c>
      <c r="AI1237" t="str">
        <f t="shared" si="843"/>
        <v/>
      </c>
      <c r="AJ1237" t="str">
        <f t="shared" si="844"/>
        <v/>
      </c>
      <c r="AK1237" t="str">
        <f t="shared" si="845"/>
        <v/>
      </c>
      <c r="AL1237" t="str">
        <f t="shared" si="846"/>
        <v/>
      </c>
      <c r="AM1237" t="str">
        <f t="shared" si="847"/>
        <v/>
      </c>
      <c r="AN1237" t="str">
        <f t="shared" si="848"/>
        <v/>
      </c>
      <c r="AO1237" t="str">
        <f t="shared" si="849"/>
        <v/>
      </c>
      <c r="AP1237" t="str">
        <f t="shared" si="850"/>
        <v/>
      </c>
      <c r="AQ1237" t="str">
        <f t="shared" si="851"/>
        <v/>
      </c>
      <c r="AR1237" t="str">
        <f t="shared" si="852"/>
        <v/>
      </c>
      <c r="AS1237" t="str">
        <f t="shared" si="853"/>
        <v/>
      </c>
      <c r="AT1237" t="str">
        <f t="shared" si="854"/>
        <v/>
      </c>
      <c r="AU1237" t="str">
        <f t="shared" si="855"/>
        <v/>
      </c>
      <c r="AV1237" t="str">
        <f t="shared" si="856"/>
        <v/>
      </c>
      <c r="AW1237" t="str">
        <f t="shared" si="857"/>
        <v/>
      </c>
      <c r="AX1237" t="str">
        <f t="shared" si="858"/>
        <v/>
      </c>
      <c r="AY1237" t="str">
        <f t="shared" si="859"/>
        <v/>
      </c>
      <c r="AZ1237" t="str">
        <f>IF(OR($A1237="",$A1237&lt;&gt;Ficha!$C$4),"",COUNTIF($A$2:$A1237,Ficha!$C$4))</f>
        <v/>
      </c>
    </row>
    <row r="1238" spans="1:52">
      <c r="A1238" s="7" t="str">
        <f>IF(INDEX(Banco!$A:$A,ROW())="","",INDEX(Banco!$A:$A,ROW()))</f>
        <v/>
      </c>
      <c r="B1238" s="7" t="str">
        <f>IF(INDEX(Banco!$B:$B,ROW())="","",INDEX(Banco!$B:$B,ROW()))</f>
        <v/>
      </c>
      <c r="C1238" s="7" t="str">
        <f>IF(INDEX(Banco!$C:$C,ROW())="","",INDEX(Banco!$C:$C,ROW()))</f>
        <v/>
      </c>
      <c r="D1238" s="8" t="str">
        <f>IF(INDEX(Banco!$D:$D,ROW())="","",INDEX(Banco!$D:$D,ROW()))</f>
        <v/>
      </c>
      <c r="E1238" s="8" t="str">
        <f>IF(INDEX(Banco!$E:$E,ROW())="","",INDEX(Banco!$E:$E,ROW()))</f>
        <v/>
      </c>
      <c r="F1238" s="9" t="str">
        <f>IF(INDEX(Banco!$F:$F,ROW())="","",INDEX(Banco!$F:$F,ROW()))</f>
        <v/>
      </c>
      <c r="G1238" s="9" t="str">
        <f>IF(INDEX(Banco!$G:$G,ROW())="","",INDEX(Banco!$G:$G,ROW()))</f>
        <v/>
      </c>
      <c r="H1238" s="7" t="str">
        <f>IF(INDEX(Banco!$H:$H,ROW())="","",INDEX(Banco!$H:$H,ROW()))</f>
        <v/>
      </c>
      <c r="I1238" t="str">
        <f t="shared" si="817"/>
        <v/>
      </c>
      <c r="J1238" s="10" t="str">
        <f t="shared" si="818"/>
        <v/>
      </c>
      <c r="K1238" s="11" t="str">
        <f t="shared" si="819"/>
        <v>—</v>
      </c>
      <c r="L1238" t="str">
        <f t="shared" si="820"/>
        <v/>
      </c>
      <c r="M1238" s="11" t="str">
        <f t="shared" si="821"/>
        <v>—</v>
      </c>
      <c r="N1238" t="str">
        <f t="shared" si="822"/>
        <v/>
      </c>
      <c r="O1238" s="11" t="str">
        <f t="shared" si="823"/>
        <v>—</v>
      </c>
      <c r="P1238" t="str">
        <f t="shared" si="824"/>
        <v/>
      </c>
      <c r="Q1238" s="11" t="str">
        <f t="shared" si="825"/>
        <v>—</v>
      </c>
      <c r="R1238" t="str">
        <f t="shared" si="826"/>
        <v/>
      </c>
      <c r="S1238" t="str">
        <f t="shared" si="827"/>
        <v/>
      </c>
      <c r="T1238" t="str">
        <f t="shared" si="828"/>
        <v/>
      </c>
      <c r="U1238" t="str">
        <f t="shared" si="829"/>
        <v/>
      </c>
      <c r="V1238" t="str">
        <f t="shared" si="830"/>
        <v/>
      </c>
      <c r="W1238" t="str">
        <f t="shared" si="831"/>
        <v/>
      </c>
      <c r="X1238" t="str">
        <f t="shared" si="832"/>
        <v/>
      </c>
      <c r="Y1238" t="str">
        <f t="shared" si="833"/>
        <v/>
      </c>
      <c r="Z1238" t="str">
        <f t="shared" si="834"/>
        <v/>
      </c>
      <c r="AA1238" t="str">
        <f t="shared" si="835"/>
        <v/>
      </c>
      <c r="AB1238" t="str">
        <f t="shared" si="836"/>
        <v/>
      </c>
      <c r="AC1238" t="str">
        <f t="shared" si="837"/>
        <v/>
      </c>
      <c r="AD1238" t="str">
        <f t="shared" si="838"/>
        <v/>
      </c>
      <c r="AE1238" t="str">
        <f t="shared" si="839"/>
        <v/>
      </c>
      <c r="AF1238" t="str">
        <f t="shared" si="840"/>
        <v/>
      </c>
      <c r="AG1238" t="str">
        <f t="shared" si="841"/>
        <v/>
      </c>
      <c r="AH1238" t="str">
        <f t="shared" si="842"/>
        <v/>
      </c>
      <c r="AI1238" t="str">
        <f t="shared" si="843"/>
        <v/>
      </c>
      <c r="AJ1238" t="str">
        <f t="shared" si="844"/>
        <v/>
      </c>
      <c r="AK1238" t="str">
        <f t="shared" si="845"/>
        <v/>
      </c>
      <c r="AL1238" t="str">
        <f t="shared" si="846"/>
        <v/>
      </c>
      <c r="AM1238" t="str">
        <f t="shared" si="847"/>
        <v/>
      </c>
      <c r="AN1238" t="str">
        <f t="shared" si="848"/>
        <v/>
      </c>
      <c r="AO1238" t="str">
        <f t="shared" si="849"/>
        <v/>
      </c>
      <c r="AP1238" t="str">
        <f t="shared" si="850"/>
        <v/>
      </c>
      <c r="AQ1238" t="str">
        <f t="shared" si="851"/>
        <v/>
      </c>
      <c r="AR1238" t="str">
        <f t="shared" si="852"/>
        <v/>
      </c>
      <c r="AS1238" t="str">
        <f t="shared" si="853"/>
        <v/>
      </c>
      <c r="AT1238" t="str">
        <f t="shared" si="854"/>
        <v/>
      </c>
      <c r="AU1238" t="str">
        <f t="shared" si="855"/>
        <v/>
      </c>
      <c r="AV1238" t="str">
        <f t="shared" si="856"/>
        <v/>
      </c>
      <c r="AW1238" t="str">
        <f t="shared" si="857"/>
        <v/>
      </c>
      <c r="AX1238" t="str">
        <f t="shared" si="858"/>
        <v/>
      </c>
      <c r="AY1238" t="str">
        <f t="shared" si="859"/>
        <v/>
      </c>
      <c r="AZ1238" t="str">
        <f>IF(OR($A1238="",$A1238&lt;&gt;Ficha!$C$4),"",COUNTIF($A$2:$A1238,Ficha!$C$4))</f>
        <v/>
      </c>
    </row>
    <row r="1239" spans="1:52">
      <c r="A1239" s="7" t="str">
        <f>IF(INDEX(Banco!$A:$A,ROW())="","",INDEX(Banco!$A:$A,ROW()))</f>
        <v/>
      </c>
      <c r="B1239" s="7" t="str">
        <f>IF(INDEX(Banco!$B:$B,ROW())="","",INDEX(Banco!$B:$B,ROW()))</f>
        <v/>
      </c>
      <c r="C1239" s="7" t="str">
        <f>IF(INDEX(Banco!$C:$C,ROW())="","",INDEX(Banco!$C:$C,ROW()))</f>
        <v/>
      </c>
      <c r="D1239" s="8" t="str">
        <f>IF(INDEX(Banco!$D:$D,ROW())="","",INDEX(Banco!$D:$D,ROW()))</f>
        <v/>
      </c>
      <c r="E1239" s="8" t="str">
        <f>IF(INDEX(Banco!$E:$E,ROW())="","",INDEX(Banco!$E:$E,ROW()))</f>
        <v/>
      </c>
      <c r="F1239" s="9" t="str">
        <f>IF(INDEX(Banco!$F:$F,ROW())="","",INDEX(Banco!$F:$F,ROW()))</f>
        <v/>
      </c>
      <c r="G1239" s="9" t="str">
        <f>IF(INDEX(Banco!$G:$G,ROW())="","",INDEX(Banco!$G:$G,ROW()))</f>
        <v/>
      </c>
      <c r="H1239" s="7" t="str">
        <f>IF(INDEX(Banco!$H:$H,ROW())="","",INDEX(Banco!$H:$H,ROW()))</f>
        <v/>
      </c>
      <c r="I1239" t="str">
        <f t="shared" si="817"/>
        <v/>
      </c>
      <c r="J1239" s="10" t="str">
        <f t="shared" si="818"/>
        <v/>
      </c>
      <c r="K1239" s="11" t="str">
        <f t="shared" si="819"/>
        <v>—</v>
      </c>
      <c r="L1239" t="str">
        <f t="shared" si="820"/>
        <v/>
      </c>
      <c r="M1239" s="11" t="str">
        <f t="shared" si="821"/>
        <v>—</v>
      </c>
      <c r="N1239" t="str">
        <f t="shared" si="822"/>
        <v/>
      </c>
      <c r="O1239" s="11" t="str">
        <f t="shared" si="823"/>
        <v>—</v>
      </c>
      <c r="P1239" t="str">
        <f t="shared" si="824"/>
        <v/>
      </c>
      <c r="Q1239" s="11" t="str">
        <f t="shared" si="825"/>
        <v>—</v>
      </c>
      <c r="R1239" t="str">
        <f t="shared" si="826"/>
        <v/>
      </c>
      <c r="S1239" t="str">
        <f t="shared" si="827"/>
        <v/>
      </c>
      <c r="T1239" t="str">
        <f t="shared" si="828"/>
        <v/>
      </c>
      <c r="U1239" t="str">
        <f t="shared" si="829"/>
        <v/>
      </c>
      <c r="V1239" t="str">
        <f t="shared" si="830"/>
        <v/>
      </c>
      <c r="W1239" t="str">
        <f t="shared" si="831"/>
        <v/>
      </c>
      <c r="X1239" t="str">
        <f t="shared" si="832"/>
        <v/>
      </c>
      <c r="Y1239" t="str">
        <f t="shared" si="833"/>
        <v/>
      </c>
      <c r="Z1239" t="str">
        <f t="shared" si="834"/>
        <v/>
      </c>
      <c r="AA1239" t="str">
        <f t="shared" si="835"/>
        <v/>
      </c>
      <c r="AB1239" t="str">
        <f t="shared" si="836"/>
        <v/>
      </c>
      <c r="AC1239" t="str">
        <f t="shared" si="837"/>
        <v/>
      </c>
      <c r="AD1239" t="str">
        <f t="shared" si="838"/>
        <v/>
      </c>
      <c r="AE1239" t="str">
        <f t="shared" si="839"/>
        <v/>
      </c>
      <c r="AF1239" t="str">
        <f t="shared" si="840"/>
        <v/>
      </c>
      <c r="AG1239" t="str">
        <f t="shared" si="841"/>
        <v/>
      </c>
      <c r="AH1239" t="str">
        <f t="shared" si="842"/>
        <v/>
      </c>
      <c r="AI1239" t="str">
        <f t="shared" si="843"/>
        <v/>
      </c>
      <c r="AJ1239" t="str">
        <f t="shared" si="844"/>
        <v/>
      </c>
      <c r="AK1239" t="str">
        <f t="shared" si="845"/>
        <v/>
      </c>
      <c r="AL1239" t="str">
        <f t="shared" si="846"/>
        <v/>
      </c>
      <c r="AM1239" t="str">
        <f t="shared" si="847"/>
        <v/>
      </c>
      <c r="AN1239" t="str">
        <f t="shared" si="848"/>
        <v/>
      </c>
      <c r="AO1239" t="str">
        <f t="shared" si="849"/>
        <v/>
      </c>
      <c r="AP1239" t="str">
        <f t="shared" si="850"/>
        <v/>
      </c>
      <c r="AQ1239" t="str">
        <f t="shared" si="851"/>
        <v/>
      </c>
      <c r="AR1239" t="str">
        <f t="shared" si="852"/>
        <v/>
      </c>
      <c r="AS1239" t="str">
        <f t="shared" si="853"/>
        <v/>
      </c>
      <c r="AT1239" t="str">
        <f t="shared" si="854"/>
        <v/>
      </c>
      <c r="AU1239" t="str">
        <f t="shared" si="855"/>
        <v/>
      </c>
      <c r="AV1239" t="str">
        <f t="shared" si="856"/>
        <v/>
      </c>
      <c r="AW1239" t="str">
        <f t="shared" si="857"/>
        <v/>
      </c>
      <c r="AX1239" t="str">
        <f t="shared" si="858"/>
        <v/>
      </c>
      <c r="AY1239" t="str">
        <f t="shared" si="859"/>
        <v/>
      </c>
      <c r="AZ1239" t="str">
        <f>IF(OR($A1239="",$A1239&lt;&gt;Ficha!$C$4),"",COUNTIF($A$2:$A1239,Ficha!$C$4))</f>
        <v/>
      </c>
    </row>
    <row r="1240" spans="1:52">
      <c r="A1240" s="7" t="str">
        <f>IF(INDEX(Banco!$A:$A,ROW())="","",INDEX(Banco!$A:$A,ROW()))</f>
        <v/>
      </c>
      <c r="B1240" s="7" t="str">
        <f>IF(INDEX(Banco!$B:$B,ROW())="","",INDEX(Banco!$B:$B,ROW()))</f>
        <v/>
      </c>
      <c r="C1240" s="7" t="str">
        <f>IF(INDEX(Banco!$C:$C,ROW())="","",INDEX(Banco!$C:$C,ROW()))</f>
        <v/>
      </c>
      <c r="D1240" s="8" t="str">
        <f>IF(INDEX(Banco!$D:$D,ROW())="","",INDEX(Banco!$D:$D,ROW()))</f>
        <v/>
      </c>
      <c r="E1240" s="8" t="str">
        <f>IF(INDEX(Banco!$E:$E,ROW())="","",INDEX(Banco!$E:$E,ROW()))</f>
        <v/>
      </c>
      <c r="F1240" s="9" t="str">
        <f>IF(INDEX(Banco!$F:$F,ROW())="","",INDEX(Banco!$F:$F,ROW()))</f>
        <v/>
      </c>
      <c r="G1240" s="9" t="str">
        <f>IF(INDEX(Banco!$G:$G,ROW())="","",INDEX(Banco!$G:$G,ROW()))</f>
        <v/>
      </c>
      <c r="H1240" s="7" t="str">
        <f>IF(INDEX(Banco!$H:$H,ROW())="","",INDEX(Banco!$H:$H,ROW()))</f>
        <v/>
      </c>
      <c r="I1240" t="str">
        <f t="shared" si="817"/>
        <v/>
      </c>
      <c r="J1240" s="10" t="str">
        <f t="shared" si="818"/>
        <v/>
      </c>
      <c r="K1240" s="11" t="str">
        <f t="shared" si="819"/>
        <v>—</v>
      </c>
      <c r="L1240" t="str">
        <f t="shared" si="820"/>
        <v/>
      </c>
      <c r="M1240" s="11" t="str">
        <f t="shared" si="821"/>
        <v>—</v>
      </c>
      <c r="N1240" t="str">
        <f t="shared" si="822"/>
        <v/>
      </c>
      <c r="O1240" s="11" t="str">
        <f t="shared" si="823"/>
        <v>—</v>
      </c>
      <c r="P1240" t="str">
        <f t="shared" si="824"/>
        <v/>
      </c>
      <c r="Q1240" s="11" t="str">
        <f t="shared" si="825"/>
        <v>—</v>
      </c>
      <c r="R1240" t="str">
        <f t="shared" si="826"/>
        <v/>
      </c>
      <c r="S1240" t="str">
        <f t="shared" si="827"/>
        <v/>
      </c>
      <c r="T1240" t="str">
        <f t="shared" si="828"/>
        <v/>
      </c>
      <c r="U1240" t="str">
        <f t="shared" si="829"/>
        <v/>
      </c>
      <c r="V1240" t="str">
        <f t="shared" si="830"/>
        <v/>
      </c>
      <c r="W1240" t="str">
        <f t="shared" si="831"/>
        <v/>
      </c>
      <c r="X1240" t="str">
        <f t="shared" si="832"/>
        <v/>
      </c>
      <c r="Y1240" t="str">
        <f t="shared" si="833"/>
        <v/>
      </c>
      <c r="Z1240" t="str">
        <f t="shared" si="834"/>
        <v/>
      </c>
      <c r="AA1240" t="str">
        <f t="shared" si="835"/>
        <v/>
      </c>
      <c r="AB1240" t="str">
        <f t="shared" si="836"/>
        <v/>
      </c>
      <c r="AC1240" t="str">
        <f t="shared" si="837"/>
        <v/>
      </c>
      <c r="AD1240" t="str">
        <f t="shared" si="838"/>
        <v/>
      </c>
      <c r="AE1240" t="str">
        <f t="shared" si="839"/>
        <v/>
      </c>
      <c r="AF1240" t="str">
        <f t="shared" si="840"/>
        <v/>
      </c>
      <c r="AG1240" t="str">
        <f t="shared" si="841"/>
        <v/>
      </c>
      <c r="AH1240" t="str">
        <f t="shared" si="842"/>
        <v/>
      </c>
      <c r="AI1240" t="str">
        <f t="shared" si="843"/>
        <v/>
      </c>
      <c r="AJ1240" t="str">
        <f t="shared" si="844"/>
        <v/>
      </c>
      <c r="AK1240" t="str">
        <f t="shared" si="845"/>
        <v/>
      </c>
      <c r="AL1240" t="str">
        <f t="shared" si="846"/>
        <v/>
      </c>
      <c r="AM1240" t="str">
        <f t="shared" si="847"/>
        <v/>
      </c>
      <c r="AN1240" t="str">
        <f t="shared" si="848"/>
        <v/>
      </c>
      <c r="AO1240" t="str">
        <f t="shared" si="849"/>
        <v/>
      </c>
      <c r="AP1240" t="str">
        <f t="shared" si="850"/>
        <v/>
      </c>
      <c r="AQ1240" t="str">
        <f t="shared" si="851"/>
        <v/>
      </c>
      <c r="AR1240" t="str">
        <f t="shared" si="852"/>
        <v/>
      </c>
      <c r="AS1240" t="str">
        <f t="shared" si="853"/>
        <v/>
      </c>
      <c r="AT1240" t="str">
        <f t="shared" si="854"/>
        <v/>
      </c>
      <c r="AU1240" t="str">
        <f t="shared" si="855"/>
        <v/>
      </c>
      <c r="AV1240" t="str">
        <f t="shared" si="856"/>
        <v/>
      </c>
      <c r="AW1240" t="str">
        <f t="shared" si="857"/>
        <v/>
      </c>
      <c r="AX1240" t="str">
        <f t="shared" si="858"/>
        <v/>
      </c>
      <c r="AY1240" t="str">
        <f t="shared" si="859"/>
        <v/>
      </c>
      <c r="AZ1240" t="str">
        <f>IF(OR($A1240="",$A1240&lt;&gt;Ficha!$C$4),"",COUNTIF($A$2:$A1240,Ficha!$C$4))</f>
        <v/>
      </c>
    </row>
    <row r="1241" spans="1:52">
      <c r="A1241" s="7" t="str">
        <f>IF(INDEX(Banco!$A:$A,ROW())="","",INDEX(Banco!$A:$A,ROW()))</f>
        <v/>
      </c>
      <c r="B1241" s="7" t="str">
        <f>IF(INDEX(Banco!$B:$B,ROW())="","",INDEX(Banco!$B:$B,ROW()))</f>
        <v/>
      </c>
      <c r="C1241" s="7" t="str">
        <f>IF(INDEX(Banco!$C:$C,ROW())="","",INDEX(Banco!$C:$C,ROW()))</f>
        <v/>
      </c>
      <c r="D1241" s="8" t="str">
        <f>IF(INDEX(Banco!$D:$D,ROW())="","",INDEX(Banco!$D:$D,ROW()))</f>
        <v/>
      </c>
      <c r="E1241" s="8" t="str">
        <f>IF(INDEX(Banco!$E:$E,ROW())="","",INDEX(Banco!$E:$E,ROW()))</f>
        <v/>
      </c>
      <c r="F1241" s="9" t="str">
        <f>IF(INDEX(Banco!$F:$F,ROW())="","",INDEX(Banco!$F:$F,ROW()))</f>
        <v/>
      </c>
      <c r="G1241" s="9" t="str">
        <f>IF(INDEX(Banco!$G:$G,ROW())="","",INDEX(Banco!$G:$G,ROW()))</f>
        <v/>
      </c>
      <c r="H1241" s="7" t="str">
        <f>IF(INDEX(Banco!$H:$H,ROW())="","",INDEX(Banco!$H:$H,ROW()))</f>
        <v/>
      </c>
      <c r="I1241" t="str">
        <f t="shared" si="817"/>
        <v/>
      </c>
      <c r="J1241" s="10" t="str">
        <f t="shared" si="818"/>
        <v/>
      </c>
      <c r="K1241" s="11" t="str">
        <f t="shared" si="819"/>
        <v>—</v>
      </c>
      <c r="L1241" t="str">
        <f t="shared" si="820"/>
        <v/>
      </c>
      <c r="M1241" s="11" t="str">
        <f t="shared" si="821"/>
        <v>—</v>
      </c>
      <c r="N1241" t="str">
        <f t="shared" si="822"/>
        <v/>
      </c>
      <c r="O1241" s="11" t="str">
        <f t="shared" si="823"/>
        <v>—</v>
      </c>
      <c r="P1241" t="str">
        <f t="shared" si="824"/>
        <v/>
      </c>
      <c r="Q1241" s="11" t="str">
        <f t="shared" si="825"/>
        <v>—</v>
      </c>
      <c r="R1241" t="str">
        <f t="shared" si="826"/>
        <v/>
      </c>
      <c r="S1241" t="str">
        <f t="shared" si="827"/>
        <v/>
      </c>
      <c r="T1241" t="str">
        <f t="shared" si="828"/>
        <v/>
      </c>
      <c r="U1241" t="str">
        <f t="shared" si="829"/>
        <v/>
      </c>
      <c r="V1241" t="str">
        <f t="shared" si="830"/>
        <v/>
      </c>
      <c r="W1241" t="str">
        <f t="shared" si="831"/>
        <v/>
      </c>
      <c r="X1241" t="str">
        <f t="shared" si="832"/>
        <v/>
      </c>
      <c r="Y1241" t="str">
        <f t="shared" si="833"/>
        <v/>
      </c>
      <c r="Z1241" t="str">
        <f t="shared" si="834"/>
        <v/>
      </c>
      <c r="AA1241" t="str">
        <f t="shared" si="835"/>
        <v/>
      </c>
      <c r="AB1241" t="str">
        <f t="shared" si="836"/>
        <v/>
      </c>
      <c r="AC1241" t="str">
        <f t="shared" si="837"/>
        <v/>
      </c>
      <c r="AD1241" t="str">
        <f t="shared" si="838"/>
        <v/>
      </c>
      <c r="AE1241" t="str">
        <f t="shared" si="839"/>
        <v/>
      </c>
      <c r="AF1241" t="str">
        <f t="shared" si="840"/>
        <v/>
      </c>
      <c r="AG1241" t="str">
        <f t="shared" si="841"/>
        <v/>
      </c>
      <c r="AH1241" t="str">
        <f t="shared" si="842"/>
        <v/>
      </c>
      <c r="AI1241" t="str">
        <f t="shared" si="843"/>
        <v/>
      </c>
      <c r="AJ1241" t="str">
        <f t="shared" si="844"/>
        <v/>
      </c>
      <c r="AK1241" t="str">
        <f t="shared" si="845"/>
        <v/>
      </c>
      <c r="AL1241" t="str">
        <f t="shared" si="846"/>
        <v/>
      </c>
      <c r="AM1241" t="str">
        <f t="shared" si="847"/>
        <v/>
      </c>
      <c r="AN1241" t="str">
        <f t="shared" si="848"/>
        <v/>
      </c>
      <c r="AO1241" t="str">
        <f t="shared" si="849"/>
        <v/>
      </c>
      <c r="AP1241" t="str">
        <f t="shared" si="850"/>
        <v/>
      </c>
      <c r="AQ1241" t="str">
        <f t="shared" si="851"/>
        <v/>
      </c>
      <c r="AR1241" t="str">
        <f t="shared" si="852"/>
        <v/>
      </c>
      <c r="AS1241" t="str">
        <f t="shared" si="853"/>
        <v/>
      </c>
      <c r="AT1241" t="str">
        <f t="shared" si="854"/>
        <v/>
      </c>
      <c r="AU1241" t="str">
        <f t="shared" si="855"/>
        <v/>
      </c>
      <c r="AV1241" t="str">
        <f t="shared" si="856"/>
        <v/>
      </c>
      <c r="AW1241" t="str">
        <f t="shared" si="857"/>
        <v/>
      </c>
      <c r="AX1241" t="str">
        <f t="shared" si="858"/>
        <v/>
      </c>
      <c r="AY1241" t="str">
        <f t="shared" si="859"/>
        <v/>
      </c>
      <c r="AZ1241" t="str">
        <f>IF(OR($A1241="",$A1241&lt;&gt;Ficha!$C$4),"",COUNTIF($A$2:$A1241,Ficha!$C$4))</f>
        <v/>
      </c>
    </row>
    <row r="1242" spans="1:52">
      <c r="A1242" s="7" t="str">
        <f>IF(INDEX(Banco!$A:$A,ROW())="","",INDEX(Banco!$A:$A,ROW()))</f>
        <v/>
      </c>
      <c r="B1242" s="7" t="str">
        <f>IF(INDEX(Banco!$B:$B,ROW())="","",INDEX(Banco!$B:$B,ROW()))</f>
        <v/>
      </c>
      <c r="C1242" s="7" t="str">
        <f>IF(INDEX(Banco!$C:$C,ROW())="","",INDEX(Banco!$C:$C,ROW()))</f>
        <v/>
      </c>
      <c r="D1242" s="8" t="str">
        <f>IF(INDEX(Banco!$D:$D,ROW())="","",INDEX(Banco!$D:$D,ROW()))</f>
        <v/>
      </c>
      <c r="E1242" s="8" t="str">
        <f>IF(INDEX(Banco!$E:$E,ROW())="","",INDEX(Banco!$E:$E,ROW()))</f>
        <v/>
      </c>
      <c r="F1242" s="9" t="str">
        <f>IF(INDEX(Banco!$F:$F,ROW())="","",INDEX(Banco!$F:$F,ROW()))</f>
        <v/>
      </c>
      <c r="G1242" s="9" t="str">
        <f>IF(INDEX(Banco!$G:$G,ROW())="","",INDEX(Banco!$G:$G,ROW()))</f>
        <v/>
      </c>
      <c r="H1242" s="7" t="str">
        <f>IF(INDEX(Banco!$H:$H,ROW())="","",INDEX(Banco!$H:$H,ROW()))</f>
        <v/>
      </c>
      <c r="I1242" t="str">
        <f t="shared" si="817"/>
        <v/>
      </c>
      <c r="J1242" s="10" t="str">
        <f t="shared" si="818"/>
        <v/>
      </c>
      <c r="K1242" s="11" t="str">
        <f t="shared" si="819"/>
        <v>—</v>
      </c>
      <c r="L1242" t="str">
        <f t="shared" si="820"/>
        <v/>
      </c>
      <c r="M1242" s="11" t="str">
        <f t="shared" si="821"/>
        <v>—</v>
      </c>
      <c r="N1242" t="str">
        <f t="shared" si="822"/>
        <v/>
      </c>
      <c r="O1242" s="11" t="str">
        <f t="shared" si="823"/>
        <v>—</v>
      </c>
      <c r="P1242" t="str">
        <f t="shared" si="824"/>
        <v/>
      </c>
      <c r="Q1242" s="11" t="str">
        <f t="shared" si="825"/>
        <v>—</v>
      </c>
      <c r="R1242" t="str">
        <f t="shared" si="826"/>
        <v/>
      </c>
      <c r="S1242" t="str">
        <f t="shared" si="827"/>
        <v/>
      </c>
      <c r="T1242" t="str">
        <f t="shared" si="828"/>
        <v/>
      </c>
      <c r="U1242" t="str">
        <f t="shared" si="829"/>
        <v/>
      </c>
      <c r="V1242" t="str">
        <f t="shared" si="830"/>
        <v/>
      </c>
      <c r="W1242" t="str">
        <f t="shared" si="831"/>
        <v/>
      </c>
      <c r="X1242" t="str">
        <f t="shared" si="832"/>
        <v/>
      </c>
      <c r="Y1242" t="str">
        <f t="shared" si="833"/>
        <v/>
      </c>
      <c r="Z1242" t="str">
        <f t="shared" si="834"/>
        <v/>
      </c>
      <c r="AA1242" t="str">
        <f t="shared" si="835"/>
        <v/>
      </c>
      <c r="AB1242" t="str">
        <f t="shared" si="836"/>
        <v/>
      </c>
      <c r="AC1242" t="str">
        <f t="shared" si="837"/>
        <v/>
      </c>
      <c r="AD1242" t="str">
        <f t="shared" si="838"/>
        <v/>
      </c>
      <c r="AE1242" t="str">
        <f t="shared" si="839"/>
        <v/>
      </c>
      <c r="AF1242" t="str">
        <f t="shared" si="840"/>
        <v/>
      </c>
      <c r="AG1242" t="str">
        <f t="shared" si="841"/>
        <v/>
      </c>
      <c r="AH1242" t="str">
        <f t="shared" si="842"/>
        <v/>
      </c>
      <c r="AI1242" t="str">
        <f t="shared" si="843"/>
        <v/>
      </c>
      <c r="AJ1242" t="str">
        <f t="shared" si="844"/>
        <v/>
      </c>
      <c r="AK1242" t="str">
        <f t="shared" si="845"/>
        <v/>
      </c>
      <c r="AL1242" t="str">
        <f t="shared" si="846"/>
        <v/>
      </c>
      <c r="AM1242" t="str">
        <f t="shared" si="847"/>
        <v/>
      </c>
      <c r="AN1242" t="str">
        <f t="shared" si="848"/>
        <v/>
      </c>
      <c r="AO1242" t="str">
        <f t="shared" si="849"/>
        <v/>
      </c>
      <c r="AP1242" t="str">
        <f t="shared" si="850"/>
        <v/>
      </c>
      <c r="AQ1242" t="str">
        <f t="shared" si="851"/>
        <v/>
      </c>
      <c r="AR1242" t="str">
        <f t="shared" si="852"/>
        <v/>
      </c>
      <c r="AS1242" t="str">
        <f t="shared" si="853"/>
        <v/>
      </c>
      <c r="AT1242" t="str">
        <f t="shared" si="854"/>
        <v/>
      </c>
      <c r="AU1242" t="str">
        <f t="shared" si="855"/>
        <v/>
      </c>
      <c r="AV1242" t="str">
        <f t="shared" si="856"/>
        <v/>
      </c>
      <c r="AW1242" t="str">
        <f t="shared" si="857"/>
        <v/>
      </c>
      <c r="AX1242" t="str">
        <f t="shared" si="858"/>
        <v/>
      </c>
      <c r="AY1242" t="str">
        <f t="shared" si="859"/>
        <v/>
      </c>
      <c r="AZ1242" t="str">
        <f>IF(OR($A1242="",$A1242&lt;&gt;Ficha!$C$4),"",COUNTIF($A$2:$A1242,Ficha!$C$4))</f>
        <v/>
      </c>
    </row>
    <row r="1243" spans="1:52">
      <c r="A1243" s="7" t="str">
        <f>IF(INDEX(Banco!$A:$A,ROW())="","",INDEX(Banco!$A:$A,ROW()))</f>
        <v/>
      </c>
      <c r="B1243" s="7" t="str">
        <f>IF(INDEX(Banco!$B:$B,ROW())="","",INDEX(Banco!$B:$B,ROW()))</f>
        <v/>
      </c>
      <c r="C1243" s="7" t="str">
        <f>IF(INDEX(Banco!$C:$C,ROW())="","",INDEX(Banco!$C:$C,ROW()))</f>
        <v/>
      </c>
      <c r="D1243" s="8" t="str">
        <f>IF(INDEX(Banco!$D:$D,ROW())="","",INDEX(Banco!$D:$D,ROW()))</f>
        <v/>
      </c>
      <c r="E1243" s="8" t="str">
        <f>IF(INDEX(Banco!$E:$E,ROW())="","",INDEX(Banco!$E:$E,ROW()))</f>
        <v/>
      </c>
      <c r="F1243" s="9" t="str">
        <f>IF(INDEX(Banco!$F:$F,ROW())="","",INDEX(Banco!$F:$F,ROW()))</f>
        <v/>
      </c>
      <c r="G1243" s="9" t="str">
        <f>IF(INDEX(Banco!$G:$G,ROW())="","",INDEX(Banco!$G:$G,ROW()))</f>
        <v/>
      </c>
      <c r="H1243" s="7" t="str">
        <f>IF(INDEX(Banco!$H:$H,ROW())="","",INDEX(Banco!$H:$H,ROW()))</f>
        <v/>
      </c>
      <c r="I1243" t="str">
        <f t="shared" si="817"/>
        <v/>
      </c>
      <c r="J1243" s="10" t="str">
        <f t="shared" si="818"/>
        <v/>
      </c>
      <c r="K1243" s="11" t="str">
        <f t="shared" si="819"/>
        <v>—</v>
      </c>
      <c r="L1243" t="str">
        <f t="shared" si="820"/>
        <v/>
      </c>
      <c r="M1243" s="11" t="str">
        <f t="shared" si="821"/>
        <v>—</v>
      </c>
      <c r="N1243" t="str">
        <f t="shared" si="822"/>
        <v/>
      </c>
      <c r="O1243" s="11" t="str">
        <f t="shared" si="823"/>
        <v>—</v>
      </c>
      <c r="P1243" t="str">
        <f t="shared" si="824"/>
        <v/>
      </c>
      <c r="Q1243" s="11" t="str">
        <f t="shared" si="825"/>
        <v>—</v>
      </c>
      <c r="R1243" t="str">
        <f t="shared" si="826"/>
        <v/>
      </c>
      <c r="S1243" t="str">
        <f t="shared" si="827"/>
        <v/>
      </c>
      <c r="T1243" t="str">
        <f t="shared" si="828"/>
        <v/>
      </c>
      <c r="U1243" t="str">
        <f t="shared" si="829"/>
        <v/>
      </c>
      <c r="V1243" t="str">
        <f t="shared" si="830"/>
        <v/>
      </c>
      <c r="W1243" t="str">
        <f t="shared" si="831"/>
        <v/>
      </c>
      <c r="X1243" t="str">
        <f t="shared" si="832"/>
        <v/>
      </c>
      <c r="Y1243" t="str">
        <f t="shared" si="833"/>
        <v/>
      </c>
      <c r="Z1243" t="str">
        <f t="shared" si="834"/>
        <v/>
      </c>
      <c r="AA1243" t="str">
        <f t="shared" si="835"/>
        <v/>
      </c>
      <c r="AB1243" t="str">
        <f t="shared" si="836"/>
        <v/>
      </c>
      <c r="AC1243" t="str">
        <f t="shared" si="837"/>
        <v/>
      </c>
      <c r="AD1243" t="str">
        <f t="shared" si="838"/>
        <v/>
      </c>
      <c r="AE1243" t="str">
        <f t="shared" si="839"/>
        <v/>
      </c>
      <c r="AF1243" t="str">
        <f t="shared" si="840"/>
        <v/>
      </c>
      <c r="AG1243" t="str">
        <f t="shared" si="841"/>
        <v/>
      </c>
      <c r="AH1243" t="str">
        <f t="shared" si="842"/>
        <v/>
      </c>
      <c r="AI1243" t="str">
        <f t="shared" si="843"/>
        <v/>
      </c>
      <c r="AJ1243" t="str">
        <f t="shared" si="844"/>
        <v/>
      </c>
      <c r="AK1243" t="str">
        <f t="shared" si="845"/>
        <v/>
      </c>
      <c r="AL1243" t="str">
        <f t="shared" si="846"/>
        <v/>
      </c>
      <c r="AM1243" t="str">
        <f t="shared" si="847"/>
        <v/>
      </c>
      <c r="AN1243" t="str">
        <f t="shared" si="848"/>
        <v/>
      </c>
      <c r="AO1243" t="str">
        <f t="shared" si="849"/>
        <v/>
      </c>
      <c r="AP1243" t="str">
        <f t="shared" si="850"/>
        <v/>
      </c>
      <c r="AQ1243" t="str">
        <f t="shared" si="851"/>
        <v/>
      </c>
      <c r="AR1243" t="str">
        <f t="shared" si="852"/>
        <v/>
      </c>
      <c r="AS1243" t="str">
        <f t="shared" si="853"/>
        <v/>
      </c>
      <c r="AT1243" t="str">
        <f t="shared" si="854"/>
        <v/>
      </c>
      <c r="AU1243" t="str">
        <f t="shared" si="855"/>
        <v/>
      </c>
      <c r="AV1243" t="str">
        <f t="shared" si="856"/>
        <v/>
      </c>
      <c r="AW1243" t="str">
        <f t="shared" si="857"/>
        <v/>
      </c>
      <c r="AX1243" t="str">
        <f t="shared" si="858"/>
        <v/>
      </c>
      <c r="AY1243" t="str">
        <f t="shared" si="859"/>
        <v/>
      </c>
      <c r="AZ1243" t="str">
        <f>IF(OR($A1243="",$A1243&lt;&gt;Ficha!$C$4),"",COUNTIF($A$2:$A1243,Ficha!$C$4))</f>
        <v/>
      </c>
    </row>
    <row r="1244" spans="1:52">
      <c r="A1244" s="7" t="str">
        <f>IF(INDEX(Banco!$A:$A,ROW())="","",INDEX(Banco!$A:$A,ROW()))</f>
        <v/>
      </c>
      <c r="B1244" s="7" t="str">
        <f>IF(INDEX(Banco!$B:$B,ROW())="","",INDEX(Banco!$B:$B,ROW()))</f>
        <v/>
      </c>
      <c r="C1244" s="7" t="str">
        <f>IF(INDEX(Banco!$C:$C,ROW())="","",INDEX(Banco!$C:$C,ROW()))</f>
        <v/>
      </c>
      <c r="D1244" s="8" t="str">
        <f>IF(INDEX(Banco!$D:$D,ROW())="","",INDEX(Banco!$D:$D,ROW()))</f>
        <v/>
      </c>
      <c r="E1244" s="8" t="str">
        <f>IF(INDEX(Banco!$E:$E,ROW())="","",INDEX(Banco!$E:$E,ROW()))</f>
        <v/>
      </c>
      <c r="F1244" s="9" t="str">
        <f>IF(INDEX(Banco!$F:$F,ROW())="","",INDEX(Banco!$F:$F,ROW()))</f>
        <v/>
      </c>
      <c r="G1244" s="9" t="str">
        <f>IF(INDEX(Banco!$G:$G,ROW())="","",INDEX(Banco!$G:$G,ROW()))</f>
        <v/>
      </c>
      <c r="H1244" s="7" t="str">
        <f>IF(INDEX(Banco!$H:$H,ROW())="","",INDEX(Banco!$H:$H,ROW()))</f>
        <v/>
      </c>
      <c r="I1244" t="str">
        <f t="shared" si="817"/>
        <v/>
      </c>
      <c r="J1244" s="10" t="str">
        <f t="shared" si="818"/>
        <v/>
      </c>
      <c r="K1244" s="11" t="str">
        <f t="shared" si="819"/>
        <v>—</v>
      </c>
      <c r="L1244" t="str">
        <f t="shared" si="820"/>
        <v/>
      </c>
      <c r="M1244" s="11" t="str">
        <f t="shared" si="821"/>
        <v>—</v>
      </c>
      <c r="N1244" t="str">
        <f t="shared" si="822"/>
        <v/>
      </c>
      <c r="O1244" s="11" t="str">
        <f t="shared" si="823"/>
        <v>—</v>
      </c>
      <c r="P1244" t="str">
        <f t="shared" si="824"/>
        <v/>
      </c>
      <c r="Q1244" s="11" t="str">
        <f t="shared" si="825"/>
        <v>—</v>
      </c>
      <c r="R1244" t="str">
        <f t="shared" si="826"/>
        <v/>
      </c>
      <c r="S1244" t="str">
        <f t="shared" si="827"/>
        <v/>
      </c>
      <c r="T1244" t="str">
        <f t="shared" si="828"/>
        <v/>
      </c>
      <c r="U1244" t="str">
        <f t="shared" si="829"/>
        <v/>
      </c>
      <c r="V1244" t="str">
        <f t="shared" si="830"/>
        <v/>
      </c>
      <c r="W1244" t="str">
        <f t="shared" si="831"/>
        <v/>
      </c>
      <c r="X1244" t="str">
        <f t="shared" si="832"/>
        <v/>
      </c>
      <c r="Y1244" t="str">
        <f t="shared" si="833"/>
        <v/>
      </c>
      <c r="Z1244" t="str">
        <f t="shared" si="834"/>
        <v/>
      </c>
      <c r="AA1244" t="str">
        <f t="shared" si="835"/>
        <v/>
      </c>
      <c r="AB1244" t="str">
        <f t="shared" si="836"/>
        <v/>
      </c>
      <c r="AC1244" t="str">
        <f t="shared" si="837"/>
        <v/>
      </c>
      <c r="AD1244" t="str">
        <f t="shared" si="838"/>
        <v/>
      </c>
      <c r="AE1244" t="str">
        <f t="shared" si="839"/>
        <v/>
      </c>
      <c r="AF1244" t="str">
        <f t="shared" si="840"/>
        <v/>
      </c>
      <c r="AG1244" t="str">
        <f t="shared" si="841"/>
        <v/>
      </c>
      <c r="AH1244" t="str">
        <f t="shared" si="842"/>
        <v/>
      </c>
      <c r="AI1244" t="str">
        <f t="shared" si="843"/>
        <v/>
      </c>
      <c r="AJ1244" t="str">
        <f t="shared" si="844"/>
        <v/>
      </c>
      <c r="AK1244" t="str">
        <f t="shared" si="845"/>
        <v/>
      </c>
      <c r="AL1244" t="str">
        <f t="shared" si="846"/>
        <v/>
      </c>
      <c r="AM1244" t="str">
        <f t="shared" si="847"/>
        <v/>
      </c>
      <c r="AN1244" t="str">
        <f t="shared" si="848"/>
        <v/>
      </c>
      <c r="AO1244" t="str">
        <f t="shared" si="849"/>
        <v/>
      </c>
      <c r="AP1244" t="str">
        <f t="shared" si="850"/>
        <v/>
      </c>
      <c r="AQ1244" t="str">
        <f t="shared" si="851"/>
        <v/>
      </c>
      <c r="AR1244" t="str">
        <f t="shared" si="852"/>
        <v/>
      </c>
      <c r="AS1244" t="str">
        <f t="shared" si="853"/>
        <v/>
      </c>
      <c r="AT1244" t="str">
        <f t="shared" si="854"/>
        <v/>
      </c>
      <c r="AU1244" t="str">
        <f t="shared" si="855"/>
        <v/>
      </c>
      <c r="AV1244" t="str">
        <f t="shared" si="856"/>
        <v/>
      </c>
      <c r="AW1244" t="str">
        <f t="shared" si="857"/>
        <v/>
      </c>
      <c r="AX1244" t="str">
        <f t="shared" si="858"/>
        <v/>
      </c>
      <c r="AY1244" t="str">
        <f t="shared" si="859"/>
        <v/>
      </c>
      <c r="AZ1244" t="str">
        <f>IF(OR($A1244="",$A1244&lt;&gt;Ficha!$C$4),"",COUNTIF($A$2:$A1244,Ficha!$C$4))</f>
        <v/>
      </c>
    </row>
    <row r="1245" spans="1:52">
      <c r="A1245" s="7" t="str">
        <f>IF(INDEX(Banco!$A:$A,ROW())="","",INDEX(Banco!$A:$A,ROW()))</f>
        <v/>
      </c>
      <c r="B1245" s="7" t="str">
        <f>IF(INDEX(Banco!$B:$B,ROW())="","",INDEX(Banco!$B:$B,ROW()))</f>
        <v/>
      </c>
      <c r="C1245" s="7" t="str">
        <f>IF(INDEX(Banco!$C:$C,ROW())="","",INDEX(Banco!$C:$C,ROW()))</f>
        <v/>
      </c>
      <c r="D1245" s="8" t="str">
        <f>IF(INDEX(Banco!$D:$D,ROW())="","",INDEX(Banco!$D:$D,ROW()))</f>
        <v/>
      </c>
      <c r="E1245" s="8" t="str">
        <f>IF(INDEX(Banco!$E:$E,ROW())="","",INDEX(Banco!$E:$E,ROW()))</f>
        <v/>
      </c>
      <c r="F1245" s="9" t="str">
        <f>IF(INDEX(Banco!$F:$F,ROW())="","",INDEX(Banco!$F:$F,ROW()))</f>
        <v/>
      </c>
      <c r="G1245" s="9" t="str">
        <f>IF(INDEX(Banco!$G:$G,ROW())="","",INDEX(Banco!$G:$G,ROW()))</f>
        <v/>
      </c>
      <c r="H1245" s="7" t="str">
        <f>IF(INDEX(Banco!$H:$H,ROW())="","",INDEX(Banco!$H:$H,ROW()))</f>
        <v/>
      </c>
      <c r="I1245" t="str">
        <f t="shared" si="817"/>
        <v/>
      </c>
      <c r="J1245" s="10" t="str">
        <f t="shared" si="818"/>
        <v/>
      </c>
      <c r="K1245" s="11" t="str">
        <f t="shared" si="819"/>
        <v>—</v>
      </c>
      <c r="L1245" t="str">
        <f t="shared" si="820"/>
        <v/>
      </c>
      <c r="M1245" s="11" t="str">
        <f t="shared" si="821"/>
        <v>—</v>
      </c>
      <c r="N1245" t="str">
        <f t="shared" si="822"/>
        <v/>
      </c>
      <c r="O1245" s="11" t="str">
        <f t="shared" si="823"/>
        <v>—</v>
      </c>
      <c r="P1245" t="str">
        <f t="shared" si="824"/>
        <v/>
      </c>
      <c r="Q1245" s="11" t="str">
        <f t="shared" si="825"/>
        <v>—</v>
      </c>
      <c r="R1245" t="str">
        <f t="shared" si="826"/>
        <v/>
      </c>
      <c r="S1245" t="str">
        <f t="shared" si="827"/>
        <v/>
      </c>
      <c r="T1245" t="str">
        <f t="shared" si="828"/>
        <v/>
      </c>
      <c r="U1245" t="str">
        <f t="shared" si="829"/>
        <v/>
      </c>
      <c r="V1245" t="str">
        <f t="shared" si="830"/>
        <v/>
      </c>
      <c r="W1245" t="str">
        <f t="shared" si="831"/>
        <v/>
      </c>
      <c r="X1245" t="str">
        <f t="shared" si="832"/>
        <v/>
      </c>
      <c r="Y1245" t="str">
        <f t="shared" si="833"/>
        <v/>
      </c>
      <c r="Z1245" t="str">
        <f t="shared" si="834"/>
        <v/>
      </c>
      <c r="AA1245" t="str">
        <f t="shared" si="835"/>
        <v/>
      </c>
      <c r="AB1245" t="str">
        <f t="shared" si="836"/>
        <v/>
      </c>
      <c r="AC1245" t="str">
        <f t="shared" si="837"/>
        <v/>
      </c>
      <c r="AD1245" t="str">
        <f t="shared" si="838"/>
        <v/>
      </c>
      <c r="AE1245" t="str">
        <f t="shared" si="839"/>
        <v/>
      </c>
      <c r="AF1245" t="str">
        <f t="shared" si="840"/>
        <v/>
      </c>
      <c r="AG1245" t="str">
        <f t="shared" si="841"/>
        <v/>
      </c>
      <c r="AH1245" t="str">
        <f t="shared" si="842"/>
        <v/>
      </c>
      <c r="AI1245" t="str">
        <f t="shared" si="843"/>
        <v/>
      </c>
      <c r="AJ1245" t="str">
        <f t="shared" si="844"/>
        <v/>
      </c>
      <c r="AK1245" t="str">
        <f t="shared" si="845"/>
        <v/>
      </c>
      <c r="AL1245" t="str">
        <f t="shared" si="846"/>
        <v/>
      </c>
      <c r="AM1245" t="str">
        <f t="shared" si="847"/>
        <v/>
      </c>
      <c r="AN1245" t="str">
        <f t="shared" si="848"/>
        <v/>
      </c>
      <c r="AO1245" t="str">
        <f t="shared" si="849"/>
        <v/>
      </c>
      <c r="AP1245" t="str">
        <f t="shared" si="850"/>
        <v/>
      </c>
      <c r="AQ1245" t="str">
        <f t="shared" si="851"/>
        <v/>
      </c>
      <c r="AR1245" t="str">
        <f t="shared" si="852"/>
        <v/>
      </c>
      <c r="AS1245" t="str">
        <f t="shared" si="853"/>
        <v/>
      </c>
      <c r="AT1245" t="str">
        <f t="shared" si="854"/>
        <v/>
      </c>
      <c r="AU1245" t="str">
        <f t="shared" si="855"/>
        <v/>
      </c>
      <c r="AV1245" t="str">
        <f t="shared" si="856"/>
        <v/>
      </c>
      <c r="AW1245" t="str">
        <f t="shared" si="857"/>
        <v/>
      </c>
      <c r="AX1245" t="str">
        <f t="shared" si="858"/>
        <v/>
      </c>
      <c r="AY1245" t="str">
        <f t="shared" si="859"/>
        <v/>
      </c>
      <c r="AZ1245" t="str">
        <f>IF(OR($A1245="",$A1245&lt;&gt;Ficha!$C$4),"",COUNTIF($A$2:$A1245,Ficha!$C$4))</f>
        <v/>
      </c>
    </row>
    <row r="1246" spans="1:52">
      <c r="A1246" s="7" t="str">
        <f>IF(INDEX(Banco!$A:$A,ROW())="","",INDEX(Banco!$A:$A,ROW()))</f>
        <v/>
      </c>
      <c r="B1246" s="7" t="str">
        <f>IF(INDEX(Banco!$B:$B,ROW())="","",INDEX(Banco!$B:$B,ROW()))</f>
        <v/>
      </c>
      <c r="C1246" s="7" t="str">
        <f>IF(INDEX(Banco!$C:$C,ROW())="","",INDEX(Banco!$C:$C,ROW()))</f>
        <v/>
      </c>
      <c r="D1246" s="8" t="str">
        <f>IF(INDEX(Banco!$D:$D,ROW())="","",INDEX(Banco!$D:$D,ROW()))</f>
        <v/>
      </c>
      <c r="E1246" s="8" t="str">
        <f>IF(INDEX(Banco!$E:$E,ROW())="","",INDEX(Banco!$E:$E,ROW()))</f>
        <v/>
      </c>
      <c r="F1246" s="9" t="str">
        <f>IF(INDEX(Banco!$F:$F,ROW())="","",INDEX(Banco!$F:$F,ROW()))</f>
        <v/>
      </c>
      <c r="G1246" s="9" t="str">
        <f>IF(INDEX(Banco!$G:$G,ROW())="","",INDEX(Banco!$G:$G,ROW()))</f>
        <v/>
      </c>
      <c r="H1246" s="7" t="str">
        <f>IF(INDEX(Banco!$H:$H,ROW())="","",INDEX(Banco!$H:$H,ROW()))</f>
        <v/>
      </c>
      <c r="I1246" t="str">
        <f t="shared" si="817"/>
        <v/>
      </c>
      <c r="J1246" s="10" t="str">
        <f t="shared" si="818"/>
        <v/>
      </c>
      <c r="K1246" s="11" t="str">
        <f t="shared" si="819"/>
        <v>—</v>
      </c>
      <c r="L1246" t="str">
        <f t="shared" si="820"/>
        <v/>
      </c>
      <c r="M1246" s="11" t="str">
        <f t="shared" si="821"/>
        <v>—</v>
      </c>
      <c r="N1246" t="str">
        <f t="shared" si="822"/>
        <v/>
      </c>
      <c r="O1246" s="11" t="str">
        <f t="shared" si="823"/>
        <v>—</v>
      </c>
      <c r="P1246" t="str">
        <f t="shared" si="824"/>
        <v/>
      </c>
      <c r="Q1246" s="11" t="str">
        <f t="shared" si="825"/>
        <v>—</v>
      </c>
      <c r="R1246" t="str">
        <f t="shared" si="826"/>
        <v/>
      </c>
      <c r="S1246" t="str">
        <f t="shared" si="827"/>
        <v/>
      </c>
      <c r="T1246" t="str">
        <f t="shared" si="828"/>
        <v/>
      </c>
      <c r="U1246" t="str">
        <f t="shared" si="829"/>
        <v/>
      </c>
      <c r="V1246" t="str">
        <f t="shared" si="830"/>
        <v/>
      </c>
      <c r="W1246" t="str">
        <f t="shared" si="831"/>
        <v/>
      </c>
      <c r="X1246" t="str">
        <f t="shared" si="832"/>
        <v/>
      </c>
      <c r="Y1246" t="str">
        <f t="shared" si="833"/>
        <v/>
      </c>
      <c r="Z1246" t="str">
        <f t="shared" si="834"/>
        <v/>
      </c>
      <c r="AA1246" t="str">
        <f t="shared" si="835"/>
        <v/>
      </c>
      <c r="AB1246" t="str">
        <f t="shared" si="836"/>
        <v/>
      </c>
      <c r="AC1246" t="str">
        <f t="shared" si="837"/>
        <v/>
      </c>
      <c r="AD1246" t="str">
        <f t="shared" si="838"/>
        <v/>
      </c>
      <c r="AE1246" t="str">
        <f t="shared" si="839"/>
        <v/>
      </c>
      <c r="AF1246" t="str">
        <f t="shared" si="840"/>
        <v/>
      </c>
      <c r="AG1246" t="str">
        <f t="shared" si="841"/>
        <v/>
      </c>
      <c r="AH1246" t="str">
        <f t="shared" si="842"/>
        <v/>
      </c>
      <c r="AI1246" t="str">
        <f t="shared" si="843"/>
        <v/>
      </c>
      <c r="AJ1246" t="str">
        <f t="shared" si="844"/>
        <v/>
      </c>
      <c r="AK1246" t="str">
        <f t="shared" si="845"/>
        <v/>
      </c>
      <c r="AL1246" t="str">
        <f t="shared" si="846"/>
        <v/>
      </c>
      <c r="AM1246" t="str">
        <f t="shared" si="847"/>
        <v/>
      </c>
      <c r="AN1246" t="str">
        <f t="shared" si="848"/>
        <v/>
      </c>
      <c r="AO1246" t="str">
        <f t="shared" si="849"/>
        <v/>
      </c>
      <c r="AP1246" t="str">
        <f t="shared" si="850"/>
        <v/>
      </c>
      <c r="AQ1246" t="str">
        <f t="shared" si="851"/>
        <v/>
      </c>
      <c r="AR1246" t="str">
        <f t="shared" si="852"/>
        <v/>
      </c>
      <c r="AS1246" t="str">
        <f t="shared" si="853"/>
        <v/>
      </c>
      <c r="AT1246" t="str">
        <f t="shared" si="854"/>
        <v/>
      </c>
      <c r="AU1246" t="str">
        <f t="shared" si="855"/>
        <v/>
      </c>
      <c r="AV1246" t="str">
        <f t="shared" si="856"/>
        <v/>
      </c>
      <c r="AW1246" t="str">
        <f t="shared" si="857"/>
        <v/>
      </c>
      <c r="AX1246" t="str">
        <f t="shared" si="858"/>
        <v/>
      </c>
      <c r="AY1246" t="str">
        <f t="shared" si="859"/>
        <v/>
      </c>
      <c r="AZ1246" t="str">
        <f>IF(OR($A1246="",$A1246&lt;&gt;Ficha!$C$4),"",COUNTIF($A$2:$A1246,Ficha!$C$4))</f>
        <v/>
      </c>
    </row>
    <row r="1247" spans="1:52">
      <c r="A1247" s="7" t="str">
        <f>IF(INDEX(Banco!$A:$A,ROW())="","",INDEX(Banco!$A:$A,ROW()))</f>
        <v/>
      </c>
      <c r="B1247" s="7" t="str">
        <f>IF(INDEX(Banco!$B:$B,ROW())="","",INDEX(Banco!$B:$B,ROW()))</f>
        <v/>
      </c>
      <c r="C1247" s="7" t="str">
        <f>IF(INDEX(Banco!$C:$C,ROW())="","",INDEX(Banco!$C:$C,ROW()))</f>
        <v/>
      </c>
      <c r="D1247" s="8" t="str">
        <f>IF(INDEX(Banco!$D:$D,ROW())="","",INDEX(Banco!$D:$D,ROW()))</f>
        <v/>
      </c>
      <c r="E1247" s="8" t="str">
        <f>IF(INDEX(Banco!$E:$E,ROW())="","",INDEX(Banco!$E:$E,ROW()))</f>
        <v/>
      </c>
      <c r="F1247" s="9" t="str">
        <f>IF(INDEX(Banco!$F:$F,ROW())="","",INDEX(Banco!$F:$F,ROW()))</f>
        <v/>
      </c>
      <c r="G1247" s="9" t="str">
        <f>IF(INDEX(Banco!$G:$G,ROW())="","",INDEX(Banco!$G:$G,ROW()))</f>
        <v/>
      </c>
      <c r="H1247" s="7" t="str">
        <f>IF(INDEX(Banco!$H:$H,ROW())="","",INDEX(Banco!$H:$H,ROW()))</f>
        <v/>
      </c>
      <c r="I1247" t="str">
        <f t="shared" si="817"/>
        <v/>
      </c>
      <c r="J1247" s="10" t="str">
        <f t="shared" si="818"/>
        <v/>
      </c>
      <c r="K1247" s="11" t="str">
        <f t="shared" si="819"/>
        <v>—</v>
      </c>
      <c r="L1247" t="str">
        <f t="shared" si="820"/>
        <v/>
      </c>
      <c r="M1247" s="11" t="str">
        <f t="shared" si="821"/>
        <v>—</v>
      </c>
      <c r="N1247" t="str">
        <f t="shared" si="822"/>
        <v/>
      </c>
      <c r="O1247" s="11" t="str">
        <f t="shared" si="823"/>
        <v>—</v>
      </c>
      <c r="P1247" t="str">
        <f t="shared" si="824"/>
        <v/>
      </c>
      <c r="Q1247" s="11" t="str">
        <f t="shared" si="825"/>
        <v>—</v>
      </c>
      <c r="R1247" t="str">
        <f t="shared" si="826"/>
        <v/>
      </c>
      <c r="S1247" t="str">
        <f t="shared" si="827"/>
        <v/>
      </c>
      <c r="T1247" t="str">
        <f t="shared" si="828"/>
        <v/>
      </c>
      <c r="U1247" t="str">
        <f t="shared" si="829"/>
        <v/>
      </c>
      <c r="V1247" t="str">
        <f t="shared" si="830"/>
        <v/>
      </c>
      <c r="W1247" t="str">
        <f t="shared" si="831"/>
        <v/>
      </c>
      <c r="X1247" t="str">
        <f t="shared" si="832"/>
        <v/>
      </c>
      <c r="Y1247" t="str">
        <f t="shared" si="833"/>
        <v/>
      </c>
      <c r="Z1247" t="str">
        <f t="shared" si="834"/>
        <v/>
      </c>
      <c r="AA1247" t="str">
        <f t="shared" si="835"/>
        <v/>
      </c>
      <c r="AB1247" t="str">
        <f t="shared" si="836"/>
        <v/>
      </c>
      <c r="AC1247" t="str">
        <f t="shared" si="837"/>
        <v/>
      </c>
      <c r="AD1247" t="str">
        <f t="shared" si="838"/>
        <v/>
      </c>
      <c r="AE1247" t="str">
        <f t="shared" si="839"/>
        <v/>
      </c>
      <c r="AF1247" t="str">
        <f t="shared" si="840"/>
        <v/>
      </c>
      <c r="AG1247" t="str">
        <f t="shared" si="841"/>
        <v/>
      </c>
      <c r="AH1247" t="str">
        <f t="shared" si="842"/>
        <v/>
      </c>
      <c r="AI1247" t="str">
        <f t="shared" si="843"/>
        <v/>
      </c>
      <c r="AJ1247" t="str">
        <f t="shared" si="844"/>
        <v/>
      </c>
      <c r="AK1247" t="str">
        <f t="shared" si="845"/>
        <v/>
      </c>
      <c r="AL1247" t="str">
        <f t="shared" si="846"/>
        <v/>
      </c>
      <c r="AM1247" t="str">
        <f t="shared" si="847"/>
        <v/>
      </c>
      <c r="AN1247" t="str">
        <f t="shared" si="848"/>
        <v/>
      </c>
      <c r="AO1247" t="str">
        <f t="shared" si="849"/>
        <v/>
      </c>
      <c r="AP1247" t="str">
        <f t="shared" si="850"/>
        <v/>
      </c>
      <c r="AQ1247" t="str">
        <f t="shared" si="851"/>
        <v/>
      </c>
      <c r="AR1247" t="str">
        <f t="shared" si="852"/>
        <v/>
      </c>
      <c r="AS1247" t="str">
        <f t="shared" si="853"/>
        <v/>
      </c>
      <c r="AT1247" t="str">
        <f t="shared" si="854"/>
        <v/>
      </c>
      <c r="AU1247" t="str">
        <f t="shared" si="855"/>
        <v/>
      </c>
      <c r="AV1247" t="str">
        <f t="shared" si="856"/>
        <v/>
      </c>
      <c r="AW1247" t="str">
        <f t="shared" si="857"/>
        <v/>
      </c>
      <c r="AX1247" t="str">
        <f t="shared" si="858"/>
        <v/>
      </c>
      <c r="AY1247" t="str">
        <f t="shared" si="859"/>
        <v/>
      </c>
      <c r="AZ1247" t="str">
        <f>IF(OR($A1247="",$A1247&lt;&gt;Ficha!$C$4),"",COUNTIF($A$2:$A1247,Ficha!$C$4))</f>
        <v/>
      </c>
    </row>
    <row r="1248" spans="1:52">
      <c r="A1248" s="7" t="str">
        <f>IF(INDEX(Banco!$A:$A,ROW())="","",INDEX(Banco!$A:$A,ROW()))</f>
        <v/>
      </c>
      <c r="B1248" s="7" t="str">
        <f>IF(INDEX(Banco!$B:$B,ROW())="","",INDEX(Banco!$B:$B,ROW()))</f>
        <v/>
      </c>
      <c r="C1248" s="7" t="str">
        <f>IF(INDEX(Banco!$C:$C,ROW())="","",INDEX(Banco!$C:$C,ROW()))</f>
        <v/>
      </c>
      <c r="D1248" s="8" t="str">
        <f>IF(INDEX(Banco!$D:$D,ROW())="","",INDEX(Banco!$D:$D,ROW()))</f>
        <v/>
      </c>
      <c r="E1248" s="8" t="str">
        <f>IF(INDEX(Banco!$E:$E,ROW())="","",INDEX(Banco!$E:$E,ROW()))</f>
        <v/>
      </c>
      <c r="F1248" s="9" t="str">
        <f>IF(INDEX(Banco!$F:$F,ROW())="","",INDEX(Banco!$F:$F,ROW()))</f>
        <v/>
      </c>
      <c r="G1248" s="9" t="str">
        <f>IF(INDEX(Banco!$G:$G,ROW())="","",INDEX(Banco!$G:$G,ROW()))</f>
        <v/>
      </c>
      <c r="H1248" s="7" t="str">
        <f>IF(INDEX(Banco!$H:$H,ROW())="","",INDEX(Banco!$H:$H,ROW()))</f>
        <v/>
      </c>
      <c r="I1248" t="str">
        <f t="shared" si="817"/>
        <v/>
      </c>
      <c r="J1248" s="10" t="str">
        <f t="shared" si="818"/>
        <v/>
      </c>
      <c r="K1248" s="11" t="str">
        <f t="shared" si="819"/>
        <v>—</v>
      </c>
      <c r="L1248" t="str">
        <f t="shared" si="820"/>
        <v/>
      </c>
      <c r="M1248" s="11" t="str">
        <f t="shared" si="821"/>
        <v>—</v>
      </c>
      <c r="N1248" t="str">
        <f t="shared" si="822"/>
        <v/>
      </c>
      <c r="O1248" s="11" t="str">
        <f t="shared" si="823"/>
        <v>—</v>
      </c>
      <c r="P1248" t="str">
        <f t="shared" si="824"/>
        <v/>
      </c>
      <c r="Q1248" s="11" t="str">
        <f t="shared" si="825"/>
        <v>—</v>
      </c>
      <c r="R1248" t="str">
        <f t="shared" si="826"/>
        <v/>
      </c>
      <c r="S1248" t="str">
        <f t="shared" si="827"/>
        <v/>
      </c>
      <c r="T1248" t="str">
        <f t="shared" si="828"/>
        <v/>
      </c>
      <c r="U1248" t="str">
        <f t="shared" si="829"/>
        <v/>
      </c>
      <c r="V1248" t="str">
        <f t="shared" si="830"/>
        <v/>
      </c>
      <c r="W1248" t="str">
        <f t="shared" si="831"/>
        <v/>
      </c>
      <c r="X1248" t="str">
        <f t="shared" si="832"/>
        <v/>
      </c>
      <c r="Y1248" t="str">
        <f t="shared" si="833"/>
        <v/>
      </c>
      <c r="Z1248" t="str">
        <f t="shared" si="834"/>
        <v/>
      </c>
      <c r="AA1248" t="str">
        <f t="shared" si="835"/>
        <v/>
      </c>
      <c r="AB1248" t="str">
        <f t="shared" si="836"/>
        <v/>
      </c>
      <c r="AC1248" t="str">
        <f t="shared" si="837"/>
        <v/>
      </c>
      <c r="AD1248" t="str">
        <f t="shared" si="838"/>
        <v/>
      </c>
      <c r="AE1248" t="str">
        <f t="shared" si="839"/>
        <v/>
      </c>
      <c r="AF1248" t="str">
        <f t="shared" si="840"/>
        <v/>
      </c>
      <c r="AG1248" t="str">
        <f t="shared" si="841"/>
        <v/>
      </c>
      <c r="AH1248" t="str">
        <f t="shared" si="842"/>
        <v/>
      </c>
      <c r="AI1248" t="str">
        <f t="shared" si="843"/>
        <v/>
      </c>
      <c r="AJ1248" t="str">
        <f t="shared" si="844"/>
        <v/>
      </c>
      <c r="AK1248" t="str">
        <f t="shared" si="845"/>
        <v/>
      </c>
      <c r="AL1248" t="str">
        <f t="shared" si="846"/>
        <v/>
      </c>
      <c r="AM1248" t="str">
        <f t="shared" si="847"/>
        <v/>
      </c>
      <c r="AN1248" t="str">
        <f t="shared" si="848"/>
        <v/>
      </c>
      <c r="AO1248" t="str">
        <f t="shared" si="849"/>
        <v/>
      </c>
      <c r="AP1248" t="str">
        <f t="shared" si="850"/>
        <v/>
      </c>
      <c r="AQ1248" t="str">
        <f t="shared" si="851"/>
        <v/>
      </c>
      <c r="AR1248" t="str">
        <f t="shared" si="852"/>
        <v/>
      </c>
      <c r="AS1248" t="str">
        <f t="shared" si="853"/>
        <v/>
      </c>
      <c r="AT1248" t="str">
        <f t="shared" si="854"/>
        <v/>
      </c>
      <c r="AU1248" t="str">
        <f t="shared" si="855"/>
        <v/>
      </c>
      <c r="AV1248" t="str">
        <f t="shared" si="856"/>
        <v/>
      </c>
      <c r="AW1248" t="str">
        <f t="shared" si="857"/>
        <v/>
      </c>
      <c r="AX1248" t="str">
        <f t="shared" si="858"/>
        <v/>
      </c>
      <c r="AY1248" t="str">
        <f t="shared" si="859"/>
        <v/>
      </c>
      <c r="AZ1248" t="str">
        <f>IF(OR($A1248="",$A1248&lt;&gt;Ficha!$C$4),"",COUNTIF($A$2:$A1248,Ficha!$C$4))</f>
        <v/>
      </c>
    </row>
    <row r="1249" spans="1:52">
      <c r="A1249" s="7" t="str">
        <f>IF(INDEX(Banco!$A:$A,ROW())="","",INDEX(Banco!$A:$A,ROW()))</f>
        <v/>
      </c>
      <c r="B1249" s="7" t="str">
        <f>IF(INDEX(Banco!$B:$B,ROW())="","",INDEX(Banco!$B:$B,ROW()))</f>
        <v/>
      </c>
      <c r="C1249" s="7" t="str">
        <f>IF(INDEX(Banco!$C:$C,ROW())="","",INDEX(Banco!$C:$C,ROW()))</f>
        <v/>
      </c>
      <c r="D1249" s="8" t="str">
        <f>IF(INDEX(Banco!$D:$D,ROW())="","",INDEX(Banco!$D:$D,ROW()))</f>
        <v/>
      </c>
      <c r="E1249" s="8" t="str">
        <f>IF(INDEX(Banco!$E:$E,ROW())="","",INDEX(Banco!$E:$E,ROW()))</f>
        <v/>
      </c>
      <c r="F1249" s="9" t="str">
        <f>IF(INDEX(Banco!$F:$F,ROW())="","",INDEX(Banco!$F:$F,ROW()))</f>
        <v/>
      </c>
      <c r="G1249" s="9" t="str">
        <f>IF(INDEX(Banco!$G:$G,ROW())="","",INDEX(Banco!$G:$G,ROW()))</f>
        <v/>
      </c>
      <c r="H1249" s="7" t="str">
        <f>IF(INDEX(Banco!$H:$H,ROW())="","",INDEX(Banco!$H:$H,ROW()))</f>
        <v/>
      </c>
      <c r="I1249" t="str">
        <f t="shared" si="817"/>
        <v/>
      </c>
      <c r="J1249" s="10" t="str">
        <f t="shared" si="818"/>
        <v/>
      </c>
      <c r="K1249" s="11" t="str">
        <f t="shared" si="819"/>
        <v>—</v>
      </c>
      <c r="L1249" t="str">
        <f t="shared" si="820"/>
        <v/>
      </c>
      <c r="M1249" s="11" t="str">
        <f t="shared" si="821"/>
        <v>—</v>
      </c>
      <c r="N1249" t="str">
        <f t="shared" si="822"/>
        <v/>
      </c>
      <c r="O1249" s="11" t="str">
        <f t="shared" si="823"/>
        <v>—</v>
      </c>
      <c r="P1249" t="str">
        <f t="shared" si="824"/>
        <v/>
      </c>
      <c r="Q1249" s="11" t="str">
        <f t="shared" si="825"/>
        <v>—</v>
      </c>
      <c r="R1249" t="str">
        <f t="shared" si="826"/>
        <v/>
      </c>
      <c r="S1249" t="str">
        <f t="shared" si="827"/>
        <v/>
      </c>
      <c r="T1249" t="str">
        <f t="shared" si="828"/>
        <v/>
      </c>
      <c r="U1249" t="str">
        <f t="shared" si="829"/>
        <v/>
      </c>
      <c r="V1249" t="str">
        <f t="shared" si="830"/>
        <v/>
      </c>
      <c r="W1249" t="str">
        <f t="shared" si="831"/>
        <v/>
      </c>
      <c r="X1249" t="str">
        <f t="shared" si="832"/>
        <v/>
      </c>
      <c r="Y1249" t="str">
        <f t="shared" si="833"/>
        <v/>
      </c>
      <c r="Z1249" t="str">
        <f t="shared" si="834"/>
        <v/>
      </c>
      <c r="AA1249" t="str">
        <f t="shared" si="835"/>
        <v/>
      </c>
      <c r="AB1249" t="str">
        <f t="shared" si="836"/>
        <v/>
      </c>
      <c r="AC1249" t="str">
        <f t="shared" si="837"/>
        <v/>
      </c>
      <c r="AD1249" t="str">
        <f t="shared" si="838"/>
        <v/>
      </c>
      <c r="AE1249" t="str">
        <f t="shared" si="839"/>
        <v/>
      </c>
      <c r="AF1249" t="str">
        <f t="shared" si="840"/>
        <v/>
      </c>
      <c r="AG1249" t="str">
        <f t="shared" si="841"/>
        <v/>
      </c>
      <c r="AH1249" t="str">
        <f t="shared" si="842"/>
        <v/>
      </c>
      <c r="AI1249" t="str">
        <f t="shared" si="843"/>
        <v/>
      </c>
      <c r="AJ1249" t="str">
        <f t="shared" si="844"/>
        <v/>
      </c>
      <c r="AK1249" t="str">
        <f t="shared" si="845"/>
        <v/>
      </c>
      <c r="AL1249" t="str">
        <f t="shared" si="846"/>
        <v/>
      </c>
      <c r="AM1249" t="str">
        <f t="shared" si="847"/>
        <v/>
      </c>
      <c r="AN1249" t="str">
        <f t="shared" si="848"/>
        <v/>
      </c>
      <c r="AO1249" t="str">
        <f t="shared" si="849"/>
        <v/>
      </c>
      <c r="AP1249" t="str">
        <f t="shared" si="850"/>
        <v/>
      </c>
      <c r="AQ1249" t="str">
        <f t="shared" si="851"/>
        <v/>
      </c>
      <c r="AR1249" t="str">
        <f t="shared" si="852"/>
        <v/>
      </c>
      <c r="AS1249" t="str">
        <f t="shared" si="853"/>
        <v/>
      </c>
      <c r="AT1249" t="str">
        <f t="shared" si="854"/>
        <v/>
      </c>
      <c r="AU1249" t="str">
        <f t="shared" si="855"/>
        <v/>
      </c>
      <c r="AV1249" t="str">
        <f t="shared" si="856"/>
        <v/>
      </c>
      <c r="AW1249" t="str">
        <f t="shared" si="857"/>
        <v/>
      </c>
      <c r="AX1249" t="str">
        <f t="shared" si="858"/>
        <v/>
      </c>
      <c r="AY1249" t="str">
        <f t="shared" si="859"/>
        <v/>
      </c>
      <c r="AZ1249" t="str">
        <f>IF(OR($A1249="",$A1249&lt;&gt;Ficha!$C$4),"",COUNTIF($A$2:$A1249,Ficha!$C$4))</f>
        <v/>
      </c>
    </row>
    <row r="1250" spans="1:52">
      <c r="A1250" s="7" t="str">
        <f>IF(INDEX(Banco!$A:$A,ROW())="","",INDEX(Banco!$A:$A,ROW()))</f>
        <v/>
      </c>
      <c r="B1250" s="7" t="str">
        <f>IF(INDEX(Banco!$B:$B,ROW())="","",INDEX(Banco!$B:$B,ROW()))</f>
        <v/>
      </c>
      <c r="C1250" s="7" t="str">
        <f>IF(INDEX(Banco!$C:$C,ROW())="","",INDEX(Banco!$C:$C,ROW()))</f>
        <v/>
      </c>
      <c r="D1250" s="8" t="str">
        <f>IF(INDEX(Banco!$D:$D,ROW())="","",INDEX(Banco!$D:$D,ROW()))</f>
        <v/>
      </c>
      <c r="E1250" s="8" t="str">
        <f>IF(INDEX(Banco!$E:$E,ROW())="","",INDEX(Banco!$E:$E,ROW()))</f>
        <v/>
      </c>
      <c r="F1250" s="9" t="str">
        <f>IF(INDEX(Banco!$F:$F,ROW())="","",INDEX(Banco!$F:$F,ROW()))</f>
        <v/>
      </c>
      <c r="G1250" s="9" t="str">
        <f>IF(INDEX(Banco!$G:$G,ROW())="","",INDEX(Banco!$G:$G,ROW()))</f>
        <v/>
      </c>
      <c r="H1250" s="7" t="str">
        <f>IF(INDEX(Banco!$H:$H,ROW())="","",INDEX(Banco!$H:$H,ROW()))</f>
        <v/>
      </c>
      <c r="I1250" t="str">
        <f t="shared" si="817"/>
        <v/>
      </c>
      <c r="J1250" s="10" t="str">
        <f t="shared" si="818"/>
        <v/>
      </c>
      <c r="K1250" s="11" t="str">
        <f t="shared" si="819"/>
        <v>—</v>
      </c>
      <c r="L1250" t="str">
        <f t="shared" si="820"/>
        <v/>
      </c>
      <c r="M1250" s="11" t="str">
        <f t="shared" si="821"/>
        <v>—</v>
      </c>
      <c r="N1250" t="str">
        <f t="shared" si="822"/>
        <v/>
      </c>
      <c r="O1250" s="11" t="str">
        <f t="shared" si="823"/>
        <v>—</v>
      </c>
      <c r="P1250" t="str">
        <f t="shared" si="824"/>
        <v/>
      </c>
      <c r="Q1250" s="11" t="str">
        <f t="shared" si="825"/>
        <v>—</v>
      </c>
      <c r="R1250" t="str">
        <f t="shared" si="826"/>
        <v/>
      </c>
      <c r="S1250" t="str">
        <f t="shared" si="827"/>
        <v/>
      </c>
      <c r="T1250" t="str">
        <f t="shared" si="828"/>
        <v/>
      </c>
      <c r="U1250" t="str">
        <f t="shared" si="829"/>
        <v/>
      </c>
      <c r="V1250" t="str">
        <f t="shared" si="830"/>
        <v/>
      </c>
      <c r="W1250" t="str">
        <f t="shared" si="831"/>
        <v/>
      </c>
      <c r="X1250" t="str">
        <f t="shared" si="832"/>
        <v/>
      </c>
      <c r="Y1250" t="str">
        <f t="shared" si="833"/>
        <v/>
      </c>
      <c r="Z1250" t="str">
        <f t="shared" si="834"/>
        <v/>
      </c>
      <c r="AA1250" t="str">
        <f t="shared" si="835"/>
        <v/>
      </c>
      <c r="AB1250" t="str">
        <f t="shared" si="836"/>
        <v/>
      </c>
      <c r="AC1250" t="str">
        <f t="shared" si="837"/>
        <v/>
      </c>
      <c r="AD1250" t="str">
        <f t="shared" si="838"/>
        <v/>
      </c>
      <c r="AE1250" t="str">
        <f t="shared" si="839"/>
        <v/>
      </c>
      <c r="AF1250" t="str">
        <f t="shared" si="840"/>
        <v/>
      </c>
      <c r="AG1250" t="str">
        <f t="shared" si="841"/>
        <v/>
      </c>
      <c r="AH1250" t="str">
        <f t="shared" si="842"/>
        <v/>
      </c>
      <c r="AI1250" t="str">
        <f t="shared" si="843"/>
        <v/>
      </c>
      <c r="AJ1250" t="str">
        <f t="shared" si="844"/>
        <v/>
      </c>
      <c r="AK1250" t="str">
        <f t="shared" si="845"/>
        <v/>
      </c>
      <c r="AL1250" t="str">
        <f t="shared" si="846"/>
        <v/>
      </c>
      <c r="AM1250" t="str">
        <f t="shared" si="847"/>
        <v/>
      </c>
      <c r="AN1250" t="str">
        <f t="shared" si="848"/>
        <v/>
      </c>
      <c r="AO1250" t="str">
        <f t="shared" si="849"/>
        <v/>
      </c>
      <c r="AP1250" t="str">
        <f t="shared" si="850"/>
        <v/>
      </c>
      <c r="AQ1250" t="str">
        <f t="shared" si="851"/>
        <v/>
      </c>
      <c r="AR1250" t="str">
        <f t="shared" si="852"/>
        <v/>
      </c>
      <c r="AS1250" t="str">
        <f t="shared" si="853"/>
        <v/>
      </c>
      <c r="AT1250" t="str">
        <f t="shared" si="854"/>
        <v/>
      </c>
      <c r="AU1250" t="str">
        <f t="shared" si="855"/>
        <v/>
      </c>
      <c r="AV1250" t="str">
        <f t="shared" si="856"/>
        <v/>
      </c>
      <c r="AW1250" t="str">
        <f t="shared" si="857"/>
        <v/>
      </c>
      <c r="AX1250" t="str">
        <f t="shared" si="858"/>
        <v/>
      </c>
      <c r="AY1250" t="str">
        <f t="shared" si="859"/>
        <v/>
      </c>
      <c r="AZ1250" t="str">
        <f>IF(OR($A1250="",$A1250&lt;&gt;Ficha!$C$4),"",COUNTIF($A$2:$A1250,Ficha!$C$4))</f>
        <v/>
      </c>
    </row>
    <row r="1251" spans="1:52">
      <c r="A1251" s="7" t="str">
        <f>IF(INDEX(Banco!$A:$A,ROW())="","",INDEX(Banco!$A:$A,ROW()))</f>
        <v/>
      </c>
      <c r="B1251" s="7" t="str">
        <f>IF(INDEX(Banco!$B:$B,ROW())="","",INDEX(Banco!$B:$B,ROW()))</f>
        <v/>
      </c>
      <c r="C1251" s="7" t="str">
        <f>IF(INDEX(Banco!$C:$C,ROW())="","",INDEX(Banco!$C:$C,ROW()))</f>
        <v/>
      </c>
      <c r="D1251" s="8" t="str">
        <f>IF(INDEX(Banco!$D:$D,ROW())="","",INDEX(Banco!$D:$D,ROW()))</f>
        <v/>
      </c>
      <c r="E1251" s="8" t="str">
        <f>IF(INDEX(Banco!$E:$E,ROW())="","",INDEX(Banco!$E:$E,ROW()))</f>
        <v/>
      </c>
      <c r="F1251" s="9" t="str">
        <f>IF(INDEX(Banco!$F:$F,ROW())="","",INDEX(Banco!$F:$F,ROW()))</f>
        <v/>
      </c>
      <c r="G1251" s="9" t="str">
        <f>IF(INDEX(Banco!$G:$G,ROW())="","",INDEX(Banco!$G:$G,ROW()))</f>
        <v/>
      </c>
      <c r="H1251" s="7" t="str">
        <f>IF(INDEX(Banco!$H:$H,ROW())="","",INDEX(Banco!$H:$H,ROW()))</f>
        <v/>
      </c>
      <c r="I1251" t="str">
        <f t="shared" si="817"/>
        <v/>
      </c>
      <c r="J1251" s="10" t="str">
        <f t="shared" si="818"/>
        <v/>
      </c>
      <c r="K1251" s="11" t="str">
        <f t="shared" si="819"/>
        <v>—</v>
      </c>
      <c r="L1251" t="str">
        <f t="shared" si="820"/>
        <v/>
      </c>
      <c r="M1251" s="11" t="str">
        <f t="shared" si="821"/>
        <v>—</v>
      </c>
      <c r="N1251" t="str">
        <f t="shared" si="822"/>
        <v/>
      </c>
      <c r="O1251" s="11" t="str">
        <f t="shared" si="823"/>
        <v>—</v>
      </c>
      <c r="P1251" t="str">
        <f t="shared" si="824"/>
        <v/>
      </c>
      <c r="Q1251" s="11" t="str">
        <f t="shared" si="825"/>
        <v>—</v>
      </c>
      <c r="R1251" t="str">
        <f t="shared" si="826"/>
        <v/>
      </c>
      <c r="S1251" t="str">
        <f t="shared" si="827"/>
        <v/>
      </c>
      <c r="T1251" t="str">
        <f t="shared" si="828"/>
        <v/>
      </c>
      <c r="U1251" t="str">
        <f t="shared" si="829"/>
        <v/>
      </c>
      <c r="V1251" t="str">
        <f t="shared" si="830"/>
        <v/>
      </c>
      <c r="W1251" t="str">
        <f t="shared" si="831"/>
        <v/>
      </c>
      <c r="X1251" t="str">
        <f t="shared" si="832"/>
        <v/>
      </c>
      <c r="Y1251" t="str">
        <f t="shared" si="833"/>
        <v/>
      </c>
      <c r="Z1251" t="str">
        <f t="shared" si="834"/>
        <v/>
      </c>
      <c r="AA1251" t="str">
        <f t="shared" si="835"/>
        <v/>
      </c>
      <c r="AB1251" t="str">
        <f t="shared" si="836"/>
        <v/>
      </c>
      <c r="AC1251" t="str">
        <f t="shared" si="837"/>
        <v/>
      </c>
      <c r="AD1251" t="str">
        <f t="shared" si="838"/>
        <v/>
      </c>
      <c r="AE1251" t="str">
        <f t="shared" si="839"/>
        <v/>
      </c>
      <c r="AF1251" t="str">
        <f t="shared" si="840"/>
        <v/>
      </c>
      <c r="AG1251" t="str">
        <f t="shared" si="841"/>
        <v/>
      </c>
      <c r="AH1251" t="str">
        <f t="shared" si="842"/>
        <v/>
      </c>
      <c r="AI1251" t="str">
        <f t="shared" si="843"/>
        <v/>
      </c>
      <c r="AJ1251" t="str">
        <f t="shared" si="844"/>
        <v/>
      </c>
      <c r="AK1251" t="str">
        <f t="shared" si="845"/>
        <v/>
      </c>
      <c r="AL1251" t="str">
        <f t="shared" si="846"/>
        <v/>
      </c>
      <c r="AM1251" t="str">
        <f t="shared" si="847"/>
        <v/>
      </c>
      <c r="AN1251" t="str">
        <f t="shared" si="848"/>
        <v/>
      </c>
      <c r="AO1251" t="str">
        <f t="shared" si="849"/>
        <v/>
      </c>
      <c r="AP1251" t="str">
        <f t="shared" si="850"/>
        <v/>
      </c>
      <c r="AQ1251" t="str">
        <f t="shared" si="851"/>
        <v/>
      </c>
      <c r="AR1251" t="str">
        <f t="shared" si="852"/>
        <v/>
      </c>
      <c r="AS1251" t="str">
        <f t="shared" si="853"/>
        <v/>
      </c>
      <c r="AT1251" t="str">
        <f t="shared" si="854"/>
        <v/>
      </c>
      <c r="AU1251" t="str">
        <f t="shared" si="855"/>
        <v/>
      </c>
      <c r="AV1251" t="str">
        <f t="shared" si="856"/>
        <v/>
      </c>
      <c r="AW1251" t="str">
        <f t="shared" si="857"/>
        <v/>
      </c>
      <c r="AX1251" t="str">
        <f t="shared" si="858"/>
        <v/>
      </c>
      <c r="AY1251" t="str">
        <f t="shared" si="859"/>
        <v/>
      </c>
      <c r="AZ1251" t="str">
        <f>IF(OR($A1251="",$A1251&lt;&gt;Ficha!$C$4),"",COUNTIF($A$2:$A1251,Ficha!$C$4))</f>
        <v/>
      </c>
    </row>
    <row r="1252" spans="1:52">
      <c r="A1252" s="7" t="str">
        <f>IF(INDEX(Banco!$A:$A,ROW())="","",INDEX(Banco!$A:$A,ROW()))</f>
        <v/>
      </c>
      <c r="B1252" s="7" t="str">
        <f>IF(INDEX(Banco!$B:$B,ROW())="","",INDEX(Banco!$B:$B,ROW()))</f>
        <v/>
      </c>
      <c r="C1252" s="7" t="str">
        <f>IF(INDEX(Banco!$C:$C,ROW())="","",INDEX(Banco!$C:$C,ROW()))</f>
        <v/>
      </c>
      <c r="D1252" s="8" t="str">
        <f>IF(INDEX(Banco!$D:$D,ROW())="","",INDEX(Banco!$D:$D,ROW()))</f>
        <v/>
      </c>
      <c r="E1252" s="8" t="str">
        <f>IF(INDEX(Banco!$E:$E,ROW())="","",INDEX(Banco!$E:$E,ROW()))</f>
        <v/>
      </c>
      <c r="F1252" s="9" t="str">
        <f>IF(INDEX(Banco!$F:$F,ROW())="","",INDEX(Banco!$F:$F,ROW()))</f>
        <v/>
      </c>
      <c r="G1252" s="9" t="str">
        <f>IF(INDEX(Banco!$G:$G,ROW())="","",INDEX(Banco!$G:$G,ROW()))</f>
        <v/>
      </c>
      <c r="H1252" s="7" t="str">
        <f>IF(INDEX(Banco!$H:$H,ROW())="","",INDEX(Banco!$H:$H,ROW()))</f>
        <v/>
      </c>
      <c r="I1252" t="str">
        <f t="shared" si="817"/>
        <v/>
      </c>
      <c r="J1252" s="10" t="str">
        <f t="shared" si="818"/>
        <v/>
      </c>
      <c r="K1252" s="11" t="str">
        <f t="shared" si="819"/>
        <v>—</v>
      </c>
      <c r="L1252" t="str">
        <f t="shared" si="820"/>
        <v/>
      </c>
      <c r="M1252" s="11" t="str">
        <f t="shared" si="821"/>
        <v>—</v>
      </c>
      <c r="N1252" t="str">
        <f t="shared" si="822"/>
        <v/>
      </c>
      <c r="O1252" s="11" t="str">
        <f t="shared" si="823"/>
        <v>—</v>
      </c>
      <c r="P1252" t="str">
        <f t="shared" si="824"/>
        <v/>
      </c>
      <c r="Q1252" s="11" t="str">
        <f t="shared" si="825"/>
        <v>—</v>
      </c>
      <c r="R1252" t="str">
        <f t="shared" si="826"/>
        <v/>
      </c>
      <c r="S1252" t="str">
        <f t="shared" si="827"/>
        <v/>
      </c>
      <c r="T1252" t="str">
        <f t="shared" si="828"/>
        <v/>
      </c>
      <c r="U1252" t="str">
        <f t="shared" si="829"/>
        <v/>
      </c>
      <c r="V1252" t="str">
        <f t="shared" si="830"/>
        <v/>
      </c>
      <c r="W1252" t="str">
        <f t="shared" si="831"/>
        <v/>
      </c>
      <c r="X1252" t="str">
        <f t="shared" si="832"/>
        <v/>
      </c>
      <c r="Y1252" t="str">
        <f t="shared" si="833"/>
        <v/>
      </c>
      <c r="Z1252" t="str">
        <f t="shared" si="834"/>
        <v/>
      </c>
      <c r="AA1252" t="str">
        <f t="shared" si="835"/>
        <v/>
      </c>
      <c r="AB1252" t="str">
        <f t="shared" si="836"/>
        <v/>
      </c>
      <c r="AC1252" t="str">
        <f t="shared" si="837"/>
        <v/>
      </c>
      <c r="AD1252" t="str">
        <f t="shared" si="838"/>
        <v/>
      </c>
      <c r="AE1252" t="str">
        <f t="shared" si="839"/>
        <v/>
      </c>
      <c r="AF1252" t="str">
        <f t="shared" si="840"/>
        <v/>
      </c>
      <c r="AG1252" t="str">
        <f t="shared" si="841"/>
        <v/>
      </c>
      <c r="AH1252" t="str">
        <f t="shared" si="842"/>
        <v/>
      </c>
      <c r="AI1252" t="str">
        <f t="shared" si="843"/>
        <v/>
      </c>
      <c r="AJ1252" t="str">
        <f t="shared" si="844"/>
        <v/>
      </c>
      <c r="AK1252" t="str">
        <f t="shared" si="845"/>
        <v/>
      </c>
      <c r="AL1252" t="str">
        <f t="shared" si="846"/>
        <v/>
      </c>
      <c r="AM1252" t="str">
        <f t="shared" si="847"/>
        <v/>
      </c>
      <c r="AN1252" t="str">
        <f t="shared" si="848"/>
        <v/>
      </c>
      <c r="AO1252" t="str">
        <f t="shared" si="849"/>
        <v/>
      </c>
      <c r="AP1252" t="str">
        <f t="shared" si="850"/>
        <v/>
      </c>
      <c r="AQ1252" t="str">
        <f t="shared" si="851"/>
        <v/>
      </c>
      <c r="AR1252" t="str">
        <f t="shared" si="852"/>
        <v/>
      </c>
      <c r="AS1252" t="str">
        <f t="shared" si="853"/>
        <v/>
      </c>
      <c r="AT1252" t="str">
        <f t="shared" si="854"/>
        <v/>
      </c>
      <c r="AU1252" t="str">
        <f t="shared" si="855"/>
        <v/>
      </c>
      <c r="AV1252" t="str">
        <f t="shared" si="856"/>
        <v/>
      </c>
      <c r="AW1252" t="str">
        <f t="shared" si="857"/>
        <v/>
      </c>
      <c r="AX1252" t="str">
        <f t="shared" si="858"/>
        <v/>
      </c>
      <c r="AY1252" t="str">
        <f t="shared" si="859"/>
        <v/>
      </c>
      <c r="AZ1252" t="str">
        <f>IF(OR($A1252="",$A1252&lt;&gt;Ficha!$C$4),"",COUNTIF($A$2:$A1252,Ficha!$C$4))</f>
        <v/>
      </c>
    </row>
    <row r="1253" spans="1:52">
      <c r="A1253" s="7" t="str">
        <f>IF(INDEX(Banco!$A:$A,ROW())="","",INDEX(Banco!$A:$A,ROW()))</f>
        <v/>
      </c>
      <c r="B1253" s="7" t="str">
        <f>IF(INDEX(Banco!$B:$B,ROW())="","",INDEX(Banco!$B:$B,ROW()))</f>
        <v/>
      </c>
      <c r="C1253" s="7" t="str">
        <f>IF(INDEX(Banco!$C:$C,ROW())="","",INDEX(Banco!$C:$C,ROW()))</f>
        <v/>
      </c>
      <c r="D1253" s="8" t="str">
        <f>IF(INDEX(Banco!$D:$D,ROW())="","",INDEX(Banco!$D:$D,ROW()))</f>
        <v/>
      </c>
      <c r="E1253" s="8" t="str">
        <f>IF(INDEX(Banco!$E:$E,ROW())="","",INDEX(Banco!$E:$E,ROW()))</f>
        <v/>
      </c>
      <c r="F1253" s="9" t="str">
        <f>IF(INDEX(Banco!$F:$F,ROW())="","",INDEX(Banco!$F:$F,ROW()))</f>
        <v/>
      </c>
      <c r="G1253" s="9" t="str">
        <f>IF(INDEX(Banco!$G:$G,ROW())="","",INDEX(Banco!$G:$G,ROW()))</f>
        <v/>
      </c>
      <c r="H1253" s="7" t="str">
        <f>IF(INDEX(Banco!$H:$H,ROW())="","",INDEX(Banco!$H:$H,ROW()))</f>
        <v/>
      </c>
      <c r="I1253" t="str">
        <f t="shared" si="817"/>
        <v/>
      </c>
      <c r="J1253" s="10" t="str">
        <f t="shared" si="818"/>
        <v/>
      </c>
      <c r="K1253" s="11" t="str">
        <f t="shared" si="819"/>
        <v>—</v>
      </c>
      <c r="L1253" t="str">
        <f t="shared" si="820"/>
        <v/>
      </c>
      <c r="M1253" s="11" t="str">
        <f t="shared" si="821"/>
        <v>—</v>
      </c>
      <c r="N1253" t="str">
        <f t="shared" si="822"/>
        <v/>
      </c>
      <c r="O1253" s="11" t="str">
        <f t="shared" si="823"/>
        <v>—</v>
      </c>
      <c r="P1253" t="str">
        <f t="shared" si="824"/>
        <v/>
      </c>
      <c r="Q1253" s="11" t="str">
        <f t="shared" si="825"/>
        <v>—</v>
      </c>
      <c r="R1253" t="str">
        <f t="shared" si="826"/>
        <v/>
      </c>
      <c r="S1253" t="str">
        <f t="shared" si="827"/>
        <v/>
      </c>
      <c r="T1253" t="str">
        <f t="shared" si="828"/>
        <v/>
      </c>
      <c r="U1253" t="str">
        <f t="shared" si="829"/>
        <v/>
      </c>
      <c r="V1253" t="str">
        <f t="shared" si="830"/>
        <v/>
      </c>
      <c r="W1253" t="str">
        <f t="shared" si="831"/>
        <v/>
      </c>
      <c r="X1253" t="str">
        <f t="shared" si="832"/>
        <v/>
      </c>
      <c r="Y1253" t="str">
        <f t="shared" si="833"/>
        <v/>
      </c>
      <c r="Z1253" t="str">
        <f t="shared" si="834"/>
        <v/>
      </c>
      <c r="AA1253" t="str">
        <f t="shared" si="835"/>
        <v/>
      </c>
      <c r="AB1253" t="str">
        <f t="shared" si="836"/>
        <v/>
      </c>
      <c r="AC1253" t="str">
        <f t="shared" si="837"/>
        <v/>
      </c>
      <c r="AD1253" t="str">
        <f t="shared" si="838"/>
        <v/>
      </c>
      <c r="AE1253" t="str">
        <f t="shared" si="839"/>
        <v/>
      </c>
      <c r="AF1253" t="str">
        <f t="shared" si="840"/>
        <v/>
      </c>
      <c r="AG1253" t="str">
        <f t="shared" si="841"/>
        <v/>
      </c>
      <c r="AH1253" t="str">
        <f t="shared" si="842"/>
        <v/>
      </c>
      <c r="AI1253" t="str">
        <f t="shared" si="843"/>
        <v/>
      </c>
      <c r="AJ1253" t="str">
        <f t="shared" si="844"/>
        <v/>
      </c>
      <c r="AK1253" t="str">
        <f t="shared" si="845"/>
        <v/>
      </c>
      <c r="AL1253" t="str">
        <f t="shared" si="846"/>
        <v/>
      </c>
      <c r="AM1253" t="str">
        <f t="shared" si="847"/>
        <v/>
      </c>
      <c r="AN1253" t="str">
        <f t="shared" si="848"/>
        <v/>
      </c>
      <c r="AO1253" t="str">
        <f t="shared" si="849"/>
        <v/>
      </c>
      <c r="AP1253" t="str">
        <f t="shared" si="850"/>
        <v/>
      </c>
      <c r="AQ1253" t="str">
        <f t="shared" si="851"/>
        <v/>
      </c>
      <c r="AR1253" t="str">
        <f t="shared" si="852"/>
        <v/>
      </c>
      <c r="AS1253" t="str">
        <f t="shared" si="853"/>
        <v/>
      </c>
      <c r="AT1253" t="str">
        <f t="shared" si="854"/>
        <v/>
      </c>
      <c r="AU1253" t="str">
        <f t="shared" si="855"/>
        <v/>
      </c>
      <c r="AV1253" t="str">
        <f t="shared" si="856"/>
        <v/>
      </c>
      <c r="AW1253" t="str">
        <f t="shared" si="857"/>
        <v/>
      </c>
      <c r="AX1253" t="str">
        <f t="shared" si="858"/>
        <v/>
      </c>
      <c r="AY1253" t="str">
        <f t="shared" si="859"/>
        <v/>
      </c>
      <c r="AZ1253" t="str">
        <f>IF(OR($A1253="",$A1253&lt;&gt;Ficha!$C$4),"",COUNTIF($A$2:$A1253,Ficha!$C$4))</f>
        <v/>
      </c>
    </row>
    <row r="1254" spans="1:52">
      <c r="A1254" s="7" t="str">
        <f>IF(INDEX(Banco!$A:$A,ROW())="","",INDEX(Banco!$A:$A,ROW()))</f>
        <v/>
      </c>
      <c r="B1254" s="7" t="str">
        <f>IF(INDEX(Banco!$B:$B,ROW())="","",INDEX(Banco!$B:$B,ROW()))</f>
        <v/>
      </c>
      <c r="C1254" s="7" t="str">
        <f>IF(INDEX(Banco!$C:$C,ROW())="","",INDEX(Banco!$C:$C,ROW()))</f>
        <v/>
      </c>
      <c r="D1254" s="8" t="str">
        <f>IF(INDEX(Banco!$D:$D,ROW())="","",INDEX(Banco!$D:$D,ROW()))</f>
        <v/>
      </c>
      <c r="E1254" s="8" t="str">
        <f>IF(INDEX(Banco!$E:$E,ROW())="","",INDEX(Banco!$E:$E,ROW()))</f>
        <v/>
      </c>
      <c r="F1254" s="9" t="str">
        <f>IF(INDEX(Banco!$F:$F,ROW())="","",INDEX(Banco!$F:$F,ROW()))</f>
        <v/>
      </c>
      <c r="G1254" s="9" t="str">
        <f>IF(INDEX(Banco!$G:$G,ROW())="","",INDEX(Banco!$G:$G,ROW()))</f>
        <v/>
      </c>
      <c r="H1254" s="7" t="str">
        <f>IF(INDEX(Banco!$H:$H,ROW())="","",INDEX(Banco!$H:$H,ROW()))</f>
        <v/>
      </c>
      <c r="I1254" t="str">
        <f t="shared" si="817"/>
        <v/>
      </c>
      <c r="J1254" s="10" t="str">
        <f t="shared" si="818"/>
        <v/>
      </c>
      <c r="K1254" s="11" t="str">
        <f t="shared" si="819"/>
        <v>—</v>
      </c>
      <c r="L1254" t="str">
        <f t="shared" si="820"/>
        <v/>
      </c>
      <c r="M1254" s="11" t="str">
        <f t="shared" si="821"/>
        <v>—</v>
      </c>
      <c r="N1254" t="str">
        <f t="shared" si="822"/>
        <v/>
      </c>
      <c r="O1254" s="11" t="str">
        <f t="shared" si="823"/>
        <v>—</v>
      </c>
      <c r="P1254" t="str">
        <f t="shared" si="824"/>
        <v/>
      </c>
      <c r="Q1254" s="11" t="str">
        <f t="shared" si="825"/>
        <v>—</v>
      </c>
      <c r="R1254" t="str">
        <f t="shared" si="826"/>
        <v/>
      </c>
      <c r="S1254" t="str">
        <f t="shared" si="827"/>
        <v/>
      </c>
      <c r="T1254" t="str">
        <f t="shared" si="828"/>
        <v/>
      </c>
      <c r="U1254" t="str">
        <f t="shared" si="829"/>
        <v/>
      </c>
      <c r="V1254" t="str">
        <f t="shared" si="830"/>
        <v/>
      </c>
      <c r="W1254" t="str">
        <f t="shared" si="831"/>
        <v/>
      </c>
      <c r="X1254" t="str">
        <f t="shared" si="832"/>
        <v/>
      </c>
      <c r="Y1254" t="str">
        <f t="shared" si="833"/>
        <v/>
      </c>
      <c r="Z1254" t="str">
        <f t="shared" si="834"/>
        <v/>
      </c>
      <c r="AA1254" t="str">
        <f t="shared" si="835"/>
        <v/>
      </c>
      <c r="AB1254" t="str">
        <f t="shared" si="836"/>
        <v/>
      </c>
      <c r="AC1254" t="str">
        <f t="shared" si="837"/>
        <v/>
      </c>
      <c r="AD1254" t="str">
        <f t="shared" si="838"/>
        <v/>
      </c>
      <c r="AE1254" t="str">
        <f t="shared" si="839"/>
        <v/>
      </c>
      <c r="AF1254" t="str">
        <f t="shared" si="840"/>
        <v/>
      </c>
      <c r="AG1254" t="str">
        <f t="shared" si="841"/>
        <v/>
      </c>
      <c r="AH1254" t="str">
        <f t="shared" si="842"/>
        <v/>
      </c>
      <c r="AI1254" t="str">
        <f t="shared" si="843"/>
        <v/>
      </c>
      <c r="AJ1254" t="str">
        <f t="shared" si="844"/>
        <v/>
      </c>
      <c r="AK1254" t="str">
        <f t="shared" si="845"/>
        <v/>
      </c>
      <c r="AL1254" t="str">
        <f t="shared" si="846"/>
        <v/>
      </c>
      <c r="AM1254" t="str">
        <f t="shared" si="847"/>
        <v/>
      </c>
      <c r="AN1254" t="str">
        <f t="shared" si="848"/>
        <v/>
      </c>
      <c r="AO1254" t="str">
        <f t="shared" si="849"/>
        <v/>
      </c>
      <c r="AP1254" t="str">
        <f t="shared" si="850"/>
        <v/>
      </c>
      <c r="AQ1254" t="str">
        <f t="shared" si="851"/>
        <v/>
      </c>
      <c r="AR1254" t="str">
        <f t="shared" si="852"/>
        <v/>
      </c>
      <c r="AS1254" t="str">
        <f t="shared" si="853"/>
        <v/>
      </c>
      <c r="AT1254" t="str">
        <f t="shared" si="854"/>
        <v/>
      </c>
      <c r="AU1254" t="str">
        <f t="shared" si="855"/>
        <v/>
      </c>
      <c r="AV1254" t="str">
        <f t="shared" si="856"/>
        <v/>
      </c>
      <c r="AW1254" t="str">
        <f t="shared" si="857"/>
        <v/>
      </c>
      <c r="AX1254" t="str">
        <f t="shared" si="858"/>
        <v/>
      </c>
      <c r="AY1254" t="str">
        <f t="shared" si="859"/>
        <v/>
      </c>
      <c r="AZ1254" t="str">
        <f>IF(OR($A1254="",$A1254&lt;&gt;Ficha!$C$4),"",COUNTIF($A$2:$A1254,Ficha!$C$4))</f>
        <v/>
      </c>
    </row>
    <row r="1255" spans="1:52">
      <c r="A1255" s="7" t="str">
        <f>IF(INDEX(Banco!$A:$A,ROW())="","",INDEX(Banco!$A:$A,ROW()))</f>
        <v/>
      </c>
      <c r="B1255" s="7" t="str">
        <f>IF(INDEX(Banco!$B:$B,ROW())="","",INDEX(Banco!$B:$B,ROW()))</f>
        <v/>
      </c>
      <c r="C1255" s="7" t="str">
        <f>IF(INDEX(Banco!$C:$C,ROW())="","",INDEX(Banco!$C:$C,ROW()))</f>
        <v/>
      </c>
      <c r="D1255" s="8" t="str">
        <f>IF(INDEX(Banco!$D:$D,ROW())="","",INDEX(Banco!$D:$D,ROW()))</f>
        <v/>
      </c>
      <c r="E1255" s="8" t="str">
        <f>IF(INDEX(Banco!$E:$E,ROW())="","",INDEX(Banco!$E:$E,ROW()))</f>
        <v/>
      </c>
      <c r="F1255" s="9" t="str">
        <f>IF(INDEX(Banco!$F:$F,ROW())="","",INDEX(Banco!$F:$F,ROW()))</f>
        <v/>
      </c>
      <c r="G1255" s="9" t="str">
        <f>IF(INDEX(Banco!$G:$G,ROW())="","",INDEX(Banco!$G:$G,ROW()))</f>
        <v/>
      </c>
      <c r="H1255" s="7" t="str">
        <f>IF(INDEX(Banco!$H:$H,ROW())="","",INDEX(Banco!$H:$H,ROW()))</f>
        <v/>
      </c>
      <c r="I1255" t="str">
        <f t="shared" si="817"/>
        <v/>
      </c>
      <c r="J1255" s="10" t="str">
        <f t="shared" si="818"/>
        <v/>
      </c>
      <c r="K1255" s="11" t="str">
        <f t="shared" si="819"/>
        <v>—</v>
      </c>
      <c r="L1255" t="str">
        <f t="shared" si="820"/>
        <v/>
      </c>
      <c r="M1255" s="11" t="str">
        <f t="shared" si="821"/>
        <v>—</v>
      </c>
      <c r="N1255" t="str">
        <f t="shared" si="822"/>
        <v/>
      </c>
      <c r="O1255" s="11" t="str">
        <f t="shared" si="823"/>
        <v>—</v>
      </c>
      <c r="P1255" t="str">
        <f t="shared" si="824"/>
        <v/>
      </c>
      <c r="Q1255" s="11" t="str">
        <f t="shared" si="825"/>
        <v>—</v>
      </c>
      <c r="R1255" t="str">
        <f t="shared" si="826"/>
        <v/>
      </c>
      <c r="S1255" t="str">
        <f t="shared" si="827"/>
        <v/>
      </c>
      <c r="T1255" t="str">
        <f t="shared" si="828"/>
        <v/>
      </c>
      <c r="U1255" t="str">
        <f t="shared" si="829"/>
        <v/>
      </c>
      <c r="V1255" t="str">
        <f t="shared" si="830"/>
        <v/>
      </c>
      <c r="W1255" t="str">
        <f t="shared" si="831"/>
        <v/>
      </c>
      <c r="X1255" t="str">
        <f t="shared" si="832"/>
        <v/>
      </c>
      <c r="Y1255" t="str">
        <f t="shared" si="833"/>
        <v/>
      </c>
      <c r="Z1255" t="str">
        <f t="shared" si="834"/>
        <v/>
      </c>
      <c r="AA1255" t="str">
        <f t="shared" si="835"/>
        <v/>
      </c>
      <c r="AB1255" t="str">
        <f t="shared" si="836"/>
        <v/>
      </c>
      <c r="AC1255" t="str">
        <f t="shared" si="837"/>
        <v/>
      </c>
      <c r="AD1255" t="str">
        <f t="shared" si="838"/>
        <v/>
      </c>
      <c r="AE1255" t="str">
        <f t="shared" si="839"/>
        <v/>
      </c>
      <c r="AF1255" t="str">
        <f t="shared" si="840"/>
        <v/>
      </c>
      <c r="AG1255" t="str">
        <f t="shared" si="841"/>
        <v/>
      </c>
      <c r="AH1255" t="str">
        <f t="shared" si="842"/>
        <v/>
      </c>
      <c r="AI1255" t="str">
        <f t="shared" si="843"/>
        <v/>
      </c>
      <c r="AJ1255" t="str">
        <f t="shared" si="844"/>
        <v/>
      </c>
      <c r="AK1255" t="str">
        <f t="shared" si="845"/>
        <v/>
      </c>
      <c r="AL1255" t="str">
        <f t="shared" si="846"/>
        <v/>
      </c>
      <c r="AM1255" t="str">
        <f t="shared" si="847"/>
        <v/>
      </c>
      <c r="AN1255" t="str">
        <f t="shared" si="848"/>
        <v/>
      </c>
      <c r="AO1255" t="str">
        <f t="shared" si="849"/>
        <v/>
      </c>
      <c r="AP1255" t="str">
        <f t="shared" si="850"/>
        <v/>
      </c>
      <c r="AQ1255" t="str">
        <f t="shared" si="851"/>
        <v/>
      </c>
      <c r="AR1255" t="str">
        <f t="shared" si="852"/>
        <v/>
      </c>
      <c r="AS1255" t="str">
        <f t="shared" si="853"/>
        <v/>
      </c>
      <c r="AT1255" t="str">
        <f t="shared" si="854"/>
        <v/>
      </c>
      <c r="AU1255" t="str">
        <f t="shared" si="855"/>
        <v/>
      </c>
      <c r="AV1255" t="str">
        <f t="shared" si="856"/>
        <v/>
      </c>
      <c r="AW1255" t="str">
        <f t="shared" si="857"/>
        <v/>
      </c>
      <c r="AX1255" t="str">
        <f t="shared" si="858"/>
        <v/>
      </c>
      <c r="AY1255" t="str">
        <f t="shared" si="859"/>
        <v/>
      </c>
      <c r="AZ1255" t="str">
        <f>IF(OR($A1255="",$A1255&lt;&gt;Ficha!$C$4),"",COUNTIF($A$2:$A1255,Ficha!$C$4))</f>
        <v/>
      </c>
    </row>
    <row r="1256" spans="1:52">
      <c r="A1256" s="7" t="str">
        <f>IF(INDEX(Banco!$A:$A,ROW())="","",INDEX(Banco!$A:$A,ROW()))</f>
        <v/>
      </c>
      <c r="B1256" s="7" t="str">
        <f>IF(INDEX(Banco!$B:$B,ROW())="","",INDEX(Banco!$B:$B,ROW()))</f>
        <v/>
      </c>
      <c r="C1256" s="7" t="str">
        <f>IF(INDEX(Banco!$C:$C,ROW())="","",INDEX(Banco!$C:$C,ROW()))</f>
        <v/>
      </c>
      <c r="D1256" s="8" t="str">
        <f>IF(INDEX(Banco!$D:$D,ROW())="","",INDEX(Banco!$D:$D,ROW()))</f>
        <v/>
      </c>
      <c r="E1256" s="8" t="str">
        <f>IF(INDEX(Banco!$E:$E,ROW())="","",INDEX(Banco!$E:$E,ROW()))</f>
        <v/>
      </c>
      <c r="F1256" s="9" t="str">
        <f>IF(INDEX(Banco!$F:$F,ROW())="","",INDEX(Banco!$F:$F,ROW()))</f>
        <v/>
      </c>
      <c r="G1256" s="9" t="str">
        <f>IF(INDEX(Banco!$G:$G,ROW())="","",INDEX(Banco!$G:$G,ROW()))</f>
        <v/>
      </c>
      <c r="H1256" s="7" t="str">
        <f>IF(INDEX(Banco!$H:$H,ROW())="","",INDEX(Banco!$H:$H,ROW()))</f>
        <v/>
      </c>
      <c r="I1256" t="str">
        <f t="shared" si="817"/>
        <v/>
      </c>
      <c r="J1256" s="10" t="str">
        <f t="shared" si="818"/>
        <v/>
      </c>
      <c r="K1256" s="11" t="str">
        <f t="shared" si="819"/>
        <v>—</v>
      </c>
      <c r="L1256" t="str">
        <f t="shared" si="820"/>
        <v/>
      </c>
      <c r="M1256" s="11" t="str">
        <f t="shared" si="821"/>
        <v>—</v>
      </c>
      <c r="N1256" t="str">
        <f t="shared" si="822"/>
        <v/>
      </c>
      <c r="O1256" s="11" t="str">
        <f t="shared" si="823"/>
        <v>—</v>
      </c>
      <c r="P1256" t="str">
        <f t="shared" si="824"/>
        <v/>
      </c>
      <c r="Q1256" s="11" t="str">
        <f t="shared" si="825"/>
        <v>—</v>
      </c>
      <c r="R1256" t="str">
        <f t="shared" si="826"/>
        <v/>
      </c>
      <c r="S1256" t="str">
        <f t="shared" si="827"/>
        <v/>
      </c>
      <c r="T1256" t="str">
        <f t="shared" si="828"/>
        <v/>
      </c>
      <c r="U1256" t="str">
        <f t="shared" si="829"/>
        <v/>
      </c>
      <c r="V1256" t="str">
        <f t="shared" si="830"/>
        <v/>
      </c>
      <c r="W1256" t="str">
        <f t="shared" si="831"/>
        <v/>
      </c>
      <c r="X1256" t="str">
        <f t="shared" si="832"/>
        <v/>
      </c>
      <c r="Y1256" t="str">
        <f t="shared" si="833"/>
        <v/>
      </c>
      <c r="Z1256" t="str">
        <f t="shared" si="834"/>
        <v/>
      </c>
      <c r="AA1256" t="str">
        <f t="shared" si="835"/>
        <v/>
      </c>
      <c r="AB1256" t="str">
        <f t="shared" si="836"/>
        <v/>
      </c>
      <c r="AC1256" t="str">
        <f t="shared" si="837"/>
        <v/>
      </c>
      <c r="AD1256" t="str">
        <f t="shared" si="838"/>
        <v/>
      </c>
      <c r="AE1256" t="str">
        <f t="shared" si="839"/>
        <v/>
      </c>
      <c r="AF1256" t="str">
        <f t="shared" si="840"/>
        <v/>
      </c>
      <c r="AG1256" t="str">
        <f t="shared" si="841"/>
        <v/>
      </c>
      <c r="AH1256" t="str">
        <f t="shared" si="842"/>
        <v/>
      </c>
      <c r="AI1256" t="str">
        <f t="shared" si="843"/>
        <v/>
      </c>
      <c r="AJ1256" t="str">
        <f t="shared" si="844"/>
        <v/>
      </c>
      <c r="AK1256" t="str">
        <f t="shared" si="845"/>
        <v/>
      </c>
      <c r="AL1256" t="str">
        <f t="shared" si="846"/>
        <v/>
      </c>
      <c r="AM1256" t="str">
        <f t="shared" si="847"/>
        <v/>
      </c>
      <c r="AN1256" t="str">
        <f t="shared" si="848"/>
        <v/>
      </c>
      <c r="AO1256" t="str">
        <f t="shared" si="849"/>
        <v/>
      </c>
      <c r="AP1256" t="str">
        <f t="shared" si="850"/>
        <v/>
      </c>
      <c r="AQ1256" t="str">
        <f t="shared" si="851"/>
        <v/>
      </c>
      <c r="AR1256" t="str">
        <f t="shared" si="852"/>
        <v/>
      </c>
      <c r="AS1256" t="str">
        <f t="shared" si="853"/>
        <v/>
      </c>
      <c r="AT1256" t="str">
        <f t="shared" si="854"/>
        <v/>
      </c>
      <c r="AU1256" t="str">
        <f t="shared" si="855"/>
        <v/>
      </c>
      <c r="AV1256" t="str">
        <f t="shared" si="856"/>
        <v/>
      </c>
      <c r="AW1256" t="str">
        <f t="shared" si="857"/>
        <v/>
      </c>
      <c r="AX1256" t="str">
        <f t="shared" si="858"/>
        <v/>
      </c>
      <c r="AY1256" t="str">
        <f t="shared" si="859"/>
        <v/>
      </c>
      <c r="AZ1256" t="str">
        <f>IF(OR($A1256="",$A1256&lt;&gt;Ficha!$C$4),"",COUNTIF($A$2:$A1256,Ficha!$C$4))</f>
        <v/>
      </c>
    </row>
    <row r="1257" spans="1:52">
      <c r="A1257" s="7" t="str">
        <f>IF(INDEX(Banco!$A:$A,ROW())="","",INDEX(Banco!$A:$A,ROW()))</f>
        <v/>
      </c>
      <c r="B1257" s="7" t="str">
        <f>IF(INDEX(Banco!$B:$B,ROW())="","",INDEX(Banco!$B:$B,ROW()))</f>
        <v/>
      </c>
      <c r="C1257" s="7" t="str">
        <f>IF(INDEX(Banco!$C:$C,ROW())="","",INDEX(Banco!$C:$C,ROW()))</f>
        <v/>
      </c>
      <c r="D1257" s="8" t="str">
        <f>IF(INDEX(Banco!$D:$D,ROW())="","",INDEX(Banco!$D:$D,ROW()))</f>
        <v/>
      </c>
      <c r="E1257" s="8" t="str">
        <f>IF(INDEX(Banco!$E:$E,ROW())="","",INDEX(Banco!$E:$E,ROW()))</f>
        <v/>
      </c>
      <c r="F1257" s="9" t="str">
        <f>IF(INDEX(Banco!$F:$F,ROW())="","",INDEX(Banco!$F:$F,ROW()))</f>
        <v/>
      </c>
      <c r="G1257" s="9" t="str">
        <f>IF(INDEX(Banco!$G:$G,ROW())="","",INDEX(Banco!$G:$G,ROW()))</f>
        <v/>
      </c>
      <c r="H1257" s="7" t="str">
        <f>IF(INDEX(Banco!$H:$H,ROW())="","",INDEX(Banco!$H:$H,ROW()))</f>
        <v/>
      </c>
      <c r="I1257" t="str">
        <f t="shared" si="817"/>
        <v/>
      </c>
      <c r="J1257" s="10" t="str">
        <f t="shared" si="818"/>
        <v/>
      </c>
      <c r="K1257" s="11" t="str">
        <f t="shared" si="819"/>
        <v>—</v>
      </c>
      <c r="L1257" t="str">
        <f t="shared" si="820"/>
        <v/>
      </c>
      <c r="M1257" s="11" t="str">
        <f t="shared" si="821"/>
        <v>—</v>
      </c>
      <c r="N1257" t="str">
        <f t="shared" si="822"/>
        <v/>
      </c>
      <c r="O1257" s="11" t="str">
        <f t="shared" si="823"/>
        <v>—</v>
      </c>
      <c r="P1257" t="str">
        <f t="shared" si="824"/>
        <v/>
      </c>
      <c r="Q1257" s="11" t="str">
        <f t="shared" si="825"/>
        <v>—</v>
      </c>
      <c r="R1257" t="str">
        <f t="shared" si="826"/>
        <v/>
      </c>
      <c r="S1257" t="str">
        <f t="shared" si="827"/>
        <v/>
      </c>
      <c r="T1257" t="str">
        <f t="shared" si="828"/>
        <v/>
      </c>
      <c r="U1257" t="str">
        <f t="shared" si="829"/>
        <v/>
      </c>
      <c r="V1257" t="str">
        <f t="shared" si="830"/>
        <v/>
      </c>
      <c r="W1257" t="str">
        <f t="shared" si="831"/>
        <v/>
      </c>
      <c r="X1257" t="str">
        <f t="shared" si="832"/>
        <v/>
      </c>
      <c r="Y1257" t="str">
        <f t="shared" si="833"/>
        <v/>
      </c>
      <c r="Z1257" t="str">
        <f t="shared" si="834"/>
        <v/>
      </c>
      <c r="AA1257" t="str">
        <f t="shared" si="835"/>
        <v/>
      </c>
      <c r="AB1257" t="str">
        <f t="shared" si="836"/>
        <v/>
      </c>
      <c r="AC1257" t="str">
        <f t="shared" si="837"/>
        <v/>
      </c>
      <c r="AD1257" t="str">
        <f t="shared" si="838"/>
        <v/>
      </c>
      <c r="AE1257" t="str">
        <f t="shared" si="839"/>
        <v/>
      </c>
      <c r="AF1257" t="str">
        <f t="shared" si="840"/>
        <v/>
      </c>
      <c r="AG1257" t="str">
        <f t="shared" si="841"/>
        <v/>
      </c>
      <c r="AH1257" t="str">
        <f t="shared" si="842"/>
        <v/>
      </c>
      <c r="AI1257" t="str">
        <f t="shared" si="843"/>
        <v/>
      </c>
      <c r="AJ1257" t="str">
        <f t="shared" si="844"/>
        <v/>
      </c>
      <c r="AK1257" t="str">
        <f t="shared" si="845"/>
        <v/>
      </c>
      <c r="AL1257" t="str">
        <f t="shared" si="846"/>
        <v/>
      </c>
      <c r="AM1257" t="str">
        <f t="shared" si="847"/>
        <v/>
      </c>
      <c r="AN1257" t="str">
        <f t="shared" si="848"/>
        <v/>
      </c>
      <c r="AO1257" t="str">
        <f t="shared" si="849"/>
        <v/>
      </c>
      <c r="AP1257" t="str">
        <f t="shared" si="850"/>
        <v/>
      </c>
      <c r="AQ1257" t="str">
        <f t="shared" si="851"/>
        <v/>
      </c>
      <c r="AR1257" t="str">
        <f t="shared" si="852"/>
        <v/>
      </c>
      <c r="AS1257" t="str">
        <f t="shared" si="853"/>
        <v/>
      </c>
      <c r="AT1257" t="str">
        <f t="shared" si="854"/>
        <v/>
      </c>
      <c r="AU1257" t="str">
        <f t="shared" si="855"/>
        <v/>
      </c>
      <c r="AV1257" t="str">
        <f t="shared" si="856"/>
        <v/>
      </c>
      <c r="AW1257" t="str">
        <f t="shared" si="857"/>
        <v/>
      </c>
      <c r="AX1257" t="str">
        <f t="shared" si="858"/>
        <v/>
      </c>
      <c r="AY1257" t="str">
        <f t="shared" si="859"/>
        <v/>
      </c>
      <c r="AZ1257" t="str">
        <f>IF(OR($A1257="",$A1257&lt;&gt;Ficha!$C$4),"",COUNTIF($A$2:$A1257,Ficha!$C$4))</f>
        <v/>
      </c>
    </row>
    <row r="1258" spans="1:52">
      <c r="A1258" s="7" t="str">
        <f>IF(INDEX(Banco!$A:$A,ROW())="","",INDEX(Banco!$A:$A,ROW()))</f>
        <v/>
      </c>
      <c r="B1258" s="7" t="str">
        <f>IF(INDEX(Banco!$B:$B,ROW())="","",INDEX(Banco!$B:$B,ROW()))</f>
        <v/>
      </c>
      <c r="C1258" s="7" t="str">
        <f>IF(INDEX(Banco!$C:$C,ROW())="","",INDEX(Banco!$C:$C,ROW()))</f>
        <v/>
      </c>
      <c r="D1258" s="8" t="str">
        <f>IF(INDEX(Banco!$D:$D,ROW())="","",INDEX(Banco!$D:$D,ROW()))</f>
        <v/>
      </c>
      <c r="E1258" s="8" t="str">
        <f>IF(INDEX(Banco!$E:$E,ROW())="","",INDEX(Banco!$E:$E,ROW()))</f>
        <v/>
      </c>
      <c r="F1258" s="9" t="str">
        <f>IF(INDEX(Banco!$F:$F,ROW())="","",INDEX(Banco!$F:$F,ROW()))</f>
        <v/>
      </c>
      <c r="G1258" s="9" t="str">
        <f>IF(INDEX(Banco!$G:$G,ROW())="","",INDEX(Banco!$G:$G,ROW()))</f>
        <v/>
      </c>
      <c r="H1258" s="7" t="str">
        <f>IF(INDEX(Banco!$H:$H,ROW())="","",INDEX(Banco!$H:$H,ROW()))</f>
        <v/>
      </c>
      <c r="I1258" t="str">
        <f t="shared" si="817"/>
        <v/>
      </c>
      <c r="J1258" s="10" t="str">
        <f t="shared" si="818"/>
        <v/>
      </c>
      <c r="K1258" s="11" t="str">
        <f t="shared" si="819"/>
        <v>—</v>
      </c>
      <c r="L1258" t="str">
        <f t="shared" si="820"/>
        <v/>
      </c>
      <c r="M1258" s="11" t="str">
        <f t="shared" si="821"/>
        <v>—</v>
      </c>
      <c r="N1258" t="str">
        <f t="shared" si="822"/>
        <v/>
      </c>
      <c r="O1258" s="11" t="str">
        <f t="shared" si="823"/>
        <v>—</v>
      </c>
      <c r="P1258" t="str">
        <f t="shared" si="824"/>
        <v/>
      </c>
      <c r="Q1258" s="11" t="str">
        <f t="shared" si="825"/>
        <v>—</v>
      </c>
      <c r="R1258" t="str">
        <f t="shared" si="826"/>
        <v/>
      </c>
      <c r="S1258" t="str">
        <f t="shared" si="827"/>
        <v/>
      </c>
      <c r="T1258" t="str">
        <f t="shared" si="828"/>
        <v/>
      </c>
      <c r="U1258" t="str">
        <f t="shared" si="829"/>
        <v/>
      </c>
      <c r="V1258" t="str">
        <f t="shared" si="830"/>
        <v/>
      </c>
      <c r="W1258" t="str">
        <f t="shared" si="831"/>
        <v/>
      </c>
      <c r="X1258" t="str">
        <f t="shared" si="832"/>
        <v/>
      </c>
      <c r="Y1258" t="str">
        <f t="shared" si="833"/>
        <v/>
      </c>
      <c r="Z1258" t="str">
        <f t="shared" si="834"/>
        <v/>
      </c>
      <c r="AA1258" t="str">
        <f t="shared" si="835"/>
        <v/>
      </c>
      <c r="AB1258" t="str">
        <f t="shared" si="836"/>
        <v/>
      </c>
      <c r="AC1258" t="str">
        <f t="shared" si="837"/>
        <v/>
      </c>
      <c r="AD1258" t="str">
        <f t="shared" si="838"/>
        <v/>
      </c>
      <c r="AE1258" t="str">
        <f t="shared" si="839"/>
        <v/>
      </c>
      <c r="AF1258" t="str">
        <f t="shared" si="840"/>
        <v/>
      </c>
      <c r="AG1258" t="str">
        <f t="shared" si="841"/>
        <v/>
      </c>
      <c r="AH1258" t="str">
        <f t="shared" si="842"/>
        <v/>
      </c>
      <c r="AI1258" t="str">
        <f t="shared" si="843"/>
        <v/>
      </c>
      <c r="AJ1258" t="str">
        <f t="shared" si="844"/>
        <v/>
      </c>
      <c r="AK1258" t="str">
        <f t="shared" si="845"/>
        <v/>
      </c>
      <c r="AL1258" t="str">
        <f t="shared" si="846"/>
        <v/>
      </c>
      <c r="AM1258" t="str">
        <f t="shared" si="847"/>
        <v/>
      </c>
      <c r="AN1258" t="str">
        <f t="shared" si="848"/>
        <v/>
      </c>
      <c r="AO1258" t="str">
        <f t="shared" si="849"/>
        <v/>
      </c>
      <c r="AP1258" t="str">
        <f t="shared" si="850"/>
        <v/>
      </c>
      <c r="AQ1258" t="str">
        <f t="shared" si="851"/>
        <v/>
      </c>
      <c r="AR1258" t="str">
        <f t="shared" si="852"/>
        <v/>
      </c>
      <c r="AS1258" t="str">
        <f t="shared" si="853"/>
        <v/>
      </c>
      <c r="AT1258" t="str">
        <f t="shared" si="854"/>
        <v/>
      </c>
      <c r="AU1258" t="str">
        <f t="shared" si="855"/>
        <v/>
      </c>
      <c r="AV1258" t="str">
        <f t="shared" si="856"/>
        <v/>
      </c>
      <c r="AW1258" t="str">
        <f t="shared" si="857"/>
        <v/>
      </c>
      <c r="AX1258" t="str">
        <f t="shared" si="858"/>
        <v/>
      </c>
      <c r="AY1258" t="str">
        <f t="shared" si="859"/>
        <v/>
      </c>
      <c r="AZ1258" t="str">
        <f>IF(OR($A1258="",$A1258&lt;&gt;Ficha!$C$4),"",COUNTIF($A$2:$A1258,Ficha!$C$4))</f>
        <v/>
      </c>
    </row>
    <row r="1259" spans="1:52">
      <c r="A1259" s="7" t="str">
        <f>IF(INDEX(Banco!$A:$A,ROW())="","",INDEX(Banco!$A:$A,ROW()))</f>
        <v/>
      </c>
      <c r="B1259" s="7" t="str">
        <f>IF(INDEX(Banco!$B:$B,ROW())="","",INDEX(Banco!$B:$B,ROW()))</f>
        <v/>
      </c>
      <c r="C1259" s="7" t="str">
        <f>IF(INDEX(Banco!$C:$C,ROW())="","",INDEX(Banco!$C:$C,ROW()))</f>
        <v/>
      </c>
      <c r="D1259" s="8" t="str">
        <f>IF(INDEX(Banco!$D:$D,ROW())="","",INDEX(Banco!$D:$D,ROW()))</f>
        <v/>
      </c>
      <c r="E1259" s="8" t="str">
        <f>IF(INDEX(Banco!$E:$E,ROW())="","",INDEX(Banco!$E:$E,ROW()))</f>
        <v/>
      </c>
      <c r="F1259" s="9" t="str">
        <f>IF(INDEX(Banco!$F:$F,ROW())="","",INDEX(Banco!$F:$F,ROW()))</f>
        <v/>
      </c>
      <c r="G1259" s="9" t="str">
        <f>IF(INDEX(Banco!$G:$G,ROW())="","",INDEX(Banco!$G:$G,ROW()))</f>
        <v/>
      </c>
      <c r="H1259" s="7" t="str">
        <f>IF(INDEX(Banco!$H:$H,ROW())="","",INDEX(Banco!$H:$H,ROW()))</f>
        <v/>
      </c>
      <c r="I1259" t="str">
        <f t="shared" si="817"/>
        <v/>
      </c>
      <c r="J1259" s="10" t="str">
        <f t="shared" si="818"/>
        <v/>
      </c>
      <c r="K1259" s="11" t="str">
        <f t="shared" si="819"/>
        <v>—</v>
      </c>
      <c r="L1259" t="str">
        <f t="shared" si="820"/>
        <v/>
      </c>
      <c r="M1259" s="11" t="str">
        <f t="shared" si="821"/>
        <v>—</v>
      </c>
      <c r="N1259" t="str">
        <f t="shared" si="822"/>
        <v/>
      </c>
      <c r="O1259" s="11" t="str">
        <f t="shared" si="823"/>
        <v>—</v>
      </c>
      <c r="P1259" t="str">
        <f t="shared" si="824"/>
        <v/>
      </c>
      <c r="Q1259" s="11" t="str">
        <f t="shared" si="825"/>
        <v>—</v>
      </c>
      <c r="R1259" t="str">
        <f t="shared" si="826"/>
        <v/>
      </c>
      <c r="S1259" t="str">
        <f t="shared" si="827"/>
        <v/>
      </c>
      <c r="T1259" t="str">
        <f t="shared" si="828"/>
        <v/>
      </c>
      <c r="U1259" t="str">
        <f t="shared" si="829"/>
        <v/>
      </c>
      <c r="V1259" t="str">
        <f t="shared" si="830"/>
        <v/>
      </c>
      <c r="W1259" t="str">
        <f t="shared" si="831"/>
        <v/>
      </c>
      <c r="X1259" t="str">
        <f t="shared" si="832"/>
        <v/>
      </c>
      <c r="Y1259" t="str">
        <f t="shared" si="833"/>
        <v/>
      </c>
      <c r="Z1259" t="str">
        <f t="shared" si="834"/>
        <v/>
      </c>
      <c r="AA1259" t="str">
        <f t="shared" si="835"/>
        <v/>
      </c>
      <c r="AB1259" t="str">
        <f t="shared" si="836"/>
        <v/>
      </c>
      <c r="AC1259" t="str">
        <f t="shared" si="837"/>
        <v/>
      </c>
      <c r="AD1259" t="str">
        <f t="shared" si="838"/>
        <v/>
      </c>
      <c r="AE1259" t="str">
        <f t="shared" si="839"/>
        <v/>
      </c>
      <c r="AF1259" t="str">
        <f t="shared" si="840"/>
        <v/>
      </c>
      <c r="AG1259" t="str">
        <f t="shared" si="841"/>
        <v/>
      </c>
      <c r="AH1259" t="str">
        <f t="shared" si="842"/>
        <v/>
      </c>
      <c r="AI1259" t="str">
        <f t="shared" si="843"/>
        <v/>
      </c>
      <c r="AJ1259" t="str">
        <f t="shared" si="844"/>
        <v/>
      </c>
      <c r="AK1259" t="str">
        <f t="shared" si="845"/>
        <v/>
      </c>
      <c r="AL1259" t="str">
        <f t="shared" si="846"/>
        <v/>
      </c>
      <c r="AM1259" t="str">
        <f t="shared" si="847"/>
        <v/>
      </c>
      <c r="AN1259" t="str">
        <f t="shared" si="848"/>
        <v/>
      </c>
      <c r="AO1259" t="str">
        <f t="shared" si="849"/>
        <v/>
      </c>
      <c r="AP1259" t="str">
        <f t="shared" si="850"/>
        <v/>
      </c>
      <c r="AQ1259" t="str">
        <f t="shared" si="851"/>
        <v/>
      </c>
      <c r="AR1259" t="str">
        <f t="shared" si="852"/>
        <v/>
      </c>
      <c r="AS1259" t="str">
        <f t="shared" si="853"/>
        <v/>
      </c>
      <c r="AT1259" t="str">
        <f t="shared" si="854"/>
        <v/>
      </c>
      <c r="AU1259" t="str">
        <f t="shared" si="855"/>
        <v/>
      </c>
      <c r="AV1259" t="str">
        <f t="shared" si="856"/>
        <v/>
      </c>
      <c r="AW1259" t="str">
        <f t="shared" si="857"/>
        <v/>
      </c>
      <c r="AX1259" t="str">
        <f t="shared" si="858"/>
        <v/>
      </c>
      <c r="AY1259" t="str">
        <f t="shared" si="859"/>
        <v/>
      </c>
      <c r="AZ1259" t="str">
        <f>IF(OR($A1259="",$A1259&lt;&gt;Ficha!$C$4),"",COUNTIF($A$2:$A1259,Ficha!$C$4))</f>
        <v/>
      </c>
    </row>
    <row r="1260" spans="1:52">
      <c r="A1260" s="7" t="str">
        <f>IF(INDEX(Banco!$A:$A,ROW())="","",INDEX(Banco!$A:$A,ROW()))</f>
        <v/>
      </c>
      <c r="B1260" s="7" t="str">
        <f>IF(INDEX(Banco!$B:$B,ROW())="","",INDEX(Banco!$B:$B,ROW()))</f>
        <v/>
      </c>
      <c r="C1260" s="7" t="str">
        <f>IF(INDEX(Banco!$C:$C,ROW())="","",INDEX(Banco!$C:$C,ROW()))</f>
        <v/>
      </c>
      <c r="D1260" s="8" t="str">
        <f>IF(INDEX(Banco!$D:$D,ROW())="","",INDEX(Banco!$D:$D,ROW()))</f>
        <v/>
      </c>
      <c r="E1260" s="8" t="str">
        <f>IF(INDEX(Banco!$E:$E,ROW())="","",INDEX(Banco!$E:$E,ROW()))</f>
        <v/>
      </c>
      <c r="F1260" s="9" t="str">
        <f>IF(INDEX(Banco!$F:$F,ROW())="","",INDEX(Banco!$F:$F,ROW()))</f>
        <v/>
      </c>
      <c r="G1260" s="9" t="str">
        <f>IF(INDEX(Banco!$G:$G,ROW())="","",INDEX(Banco!$G:$G,ROW()))</f>
        <v/>
      </c>
      <c r="H1260" s="7" t="str">
        <f>IF(INDEX(Banco!$H:$H,ROW())="","",INDEX(Banco!$H:$H,ROW()))</f>
        <v/>
      </c>
      <c r="I1260" t="str">
        <f t="shared" si="817"/>
        <v/>
      </c>
      <c r="J1260" s="10" t="str">
        <f t="shared" si="818"/>
        <v/>
      </c>
      <c r="K1260" s="11" t="str">
        <f t="shared" si="819"/>
        <v>—</v>
      </c>
      <c r="L1260" t="str">
        <f t="shared" si="820"/>
        <v/>
      </c>
      <c r="M1260" s="11" t="str">
        <f t="shared" si="821"/>
        <v>—</v>
      </c>
      <c r="N1260" t="str">
        <f t="shared" si="822"/>
        <v/>
      </c>
      <c r="O1260" s="11" t="str">
        <f t="shared" si="823"/>
        <v>—</v>
      </c>
      <c r="P1260" t="str">
        <f t="shared" si="824"/>
        <v/>
      </c>
      <c r="Q1260" s="11" t="str">
        <f t="shared" si="825"/>
        <v>—</v>
      </c>
      <c r="R1260" t="str">
        <f t="shared" si="826"/>
        <v/>
      </c>
      <c r="S1260" t="str">
        <f t="shared" si="827"/>
        <v/>
      </c>
      <c r="T1260" t="str">
        <f t="shared" si="828"/>
        <v/>
      </c>
      <c r="U1260" t="str">
        <f t="shared" si="829"/>
        <v/>
      </c>
      <c r="V1260" t="str">
        <f t="shared" si="830"/>
        <v/>
      </c>
      <c r="W1260" t="str">
        <f t="shared" si="831"/>
        <v/>
      </c>
      <c r="X1260" t="str">
        <f t="shared" si="832"/>
        <v/>
      </c>
      <c r="Y1260" t="str">
        <f t="shared" si="833"/>
        <v/>
      </c>
      <c r="Z1260" t="str">
        <f t="shared" si="834"/>
        <v/>
      </c>
      <c r="AA1260" t="str">
        <f t="shared" si="835"/>
        <v/>
      </c>
      <c r="AB1260" t="str">
        <f t="shared" si="836"/>
        <v/>
      </c>
      <c r="AC1260" t="str">
        <f t="shared" si="837"/>
        <v/>
      </c>
      <c r="AD1260" t="str">
        <f t="shared" si="838"/>
        <v/>
      </c>
      <c r="AE1260" t="str">
        <f t="shared" si="839"/>
        <v/>
      </c>
      <c r="AF1260" t="str">
        <f t="shared" si="840"/>
        <v/>
      </c>
      <c r="AG1260" t="str">
        <f t="shared" si="841"/>
        <v/>
      </c>
      <c r="AH1260" t="str">
        <f t="shared" si="842"/>
        <v/>
      </c>
      <c r="AI1260" t="str">
        <f t="shared" si="843"/>
        <v/>
      </c>
      <c r="AJ1260" t="str">
        <f t="shared" si="844"/>
        <v/>
      </c>
      <c r="AK1260" t="str">
        <f t="shared" si="845"/>
        <v/>
      </c>
      <c r="AL1260" t="str">
        <f t="shared" si="846"/>
        <v/>
      </c>
      <c r="AM1260" t="str">
        <f t="shared" si="847"/>
        <v/>
      </c>
      <c r="AN1260" t="str">
        <f t="shared" si="848"/>
        <v/>
      </c>
      <c r="AO1260" t="str">
        <f t="shared" si="849"/>
        <v/>
      </c>
      <c r="AP1260" t="str">
        <f t="shared" si="850"/>
        <v/>
      </c>
      <c r="AQ1260" t="str">
        <f t="shared" si="851"/>
        <v/>
      </c>
      <c r="AR1260" t="str">
        <f t="shared" si="852"/>
        <v/>
      </c>
      <c r="AS1260" t="str">
        <f t="shared" si="853"/>
        <v/>
      </c>
      <c r="AT1260" t="str">
        <f t="shared" si="854"/>
        <v/>
      </c>
      <c r="AU1260" t="str">
        <f t="shared" si="855"/>
        <v/>
      </c>
      <c r="AV1260" t="str">
        <f t="shared" si="856"/>
        <v/>
      </c>
      <c r="AW1260" t="str">
        <f t="shared" si="857"/>
        <v/>
      </c>
      <c r="AX1260" t="str">
        <f t="shared" si="858"/>
        <v/>
      </c>
      <c r="AY1260" t="str">
        <f t="shared" si="859"/>
        <v/>
      </c>
      <c r="AZ1260" t="str">
        <f>IF(OR($A1260="",$A1260&lt;&gt;Ficha!$C$4),"",COUNTIF($A$2:$A1260,Ficha!$C$4))</f>
        <v/>
      </c>
    </row>
    <row r="1261" spans="1:52">
      <c r="A1261" s="7" t="str">
        <f>IF(INDEX(Banco!$A:$A,ROW())="","",INDEX(Banco!$A:$A,ROW()))</f>
        <v/>
      </c>
      <c r="B1261" s="7" t="str">
        <f>IF(INDEX(Banco!$B:$B,ROW())="","",INDEX(Banco!$B:$B,ROW()))</f>
        <v/>
      </c>
      <c r="C1261" s="7" t="str">
        <f>IF(INDEX(Banco!$C:$C,ROW())="","",INDEX(Banco!$C:$C,ROW()))</f>
        <v/>
      </c>
      <c r="D1261" s="8" t="str">
        <f>IF(INDEX(Banco!$D:$D,ROW())="","",INDEX(Banco!$D:$D,ROW()))</f>
        <v/>
      </c>
      <c r="E1261" s="8" t="str">
        <f>IF(INDEX(Banco!$E:$E,ROW())="","",INDEX(Banco!$E:$E,ROW()))</f>
        <v/>
      </c>
      <c r="F1261" s="9" t="str">
        <f>IF(INDEX(Banco!$F:$F,ROW())="","",INDEX(Banco!$F:$F,ROW()))</f>
        <v/>
      </c>
      <c r="G1261" s="9" t="str">
        <f>IF(INDEX(Banco!$G:$G,ROW())="","",INDEX(Banco!$G:$G,ROW()))</f>
        <v/>
      </c>
      <c r="H1261" s="7" t="str">
        <f>IF(INDEX(Banco!$H:$H,ROW())="","",INDEX(Banco!$H:$H,ROW()))</f>
        <v/>
      </c>
      <c r="I1261" t="str">
        <f t="shared" si="817"/>
        <v/>
      </c>
      <c r="J1261" s="10" t="str">
        <f t="shared" si="818"/>
        <v/>
      </c>
      <c r="K1261" s="11" t="str">
        <f t="shared" si="819"/>
        <v>—</v>
      </c>
      <c r="L1261" t="str">
        <f t="shared" si="820"/>
        <v/>
      </c>
      <c r="M1261" s="11" t="str">
        <f t="shared" si="821"/>
        <v>—</v>
      </c>
      <c r="N1261" t="str">
        <f t="shared" si="822"/>
        <v/>
      </c>
      <c r="O1261" s="11" t="str">
        <f t="shared" si="823"/>
        <v>—</v>
      </c>
      <c r="P1261" t="str">
        <f t="shared" si="824"/>
        <v/>
      </c>
      <c r="Q1261" s="11" t="str">
        <f t="shared" si="825"/>
        <v>—</v>
      </c>
      <c r="R1261" t="str">
        <f t="shared" si="826"/>
        <v/>
      </c>
      <c r="S1261" t="str">
        <f t="shared" si="827"/>
        <v/>
      </c>
      <c r="T1261" t="str">
        <f t="shared" si="828"/>
        <v/>
      </c>
      <c r="U1261" t="str">
        <f t="shared" si="829"/>
        <v/>
      </c>
      <c r="V1261" t="str">
        <f t="shared" si="830"/>
        <v/>
      </c>
      <c r="W1261" t="str">
        <f t="shared" si="831"/>
        <v/>
      </c>
      <c r="X1261" t="str">
        <f t="shared" si="832"/>
        <v/>
      </c>
      <c r="Y1261" t="str">
        <f t="shared" si="833"/>
        <v/>
      </c>
      <c r="Z1261" t="str">
        <f t="shared" si="834"/>
        <v/>
      </c>
      <c r="AA1261" t="str">
        <f t="shared" si="835"/>
        <v/>
      </c>
      <c r="AB1261" t="str">
        <f t="shared" si="836"/>
        <v/>
      </c>
      <c r="AC1261" t="str">
        <f t="shared" si="837"/>
        <v/>
      </c>
      <c r="AD1261" t="str">
        <f t="shared" si="838"/>
        <v/>
      </c>
      <c r="AE1261" t="str">
        <f t="shared" si="839"/>
        <v/>
      </c>
      <c r="AF1261" t="str">
        <f t="shared" si="840"/>
        <v/>
      </c>
      <c r="AG1261" t="str">
        <f t="shared" si="841"/>
        <v/>
      </c>
      <c r="AH1261" t="str">
        <f t="shared" si="842"/>
        <v/>
      </c>
      <c r="AI1261" t="str">
        <f t="shared" si="843"/>
        <v/>
      </c>
      <c r="AJ1261" t="str">
        <f t="shared" si="844"/>
        <v/>
      </c>
      <c r="AK1261" t="str">
        <f t="shared" si="845"/>
        <v/>
      </c>
      <c r="AL1261" t="str">
        <f t="shared" si="846"/>
        <v/>
      </c>
      <c r="AM1261" t="str">
        <f t="shared" si="847"/>
        <v/>
      </c>
      <c r="AN1261" t="str">
        <f t="shared" si="848"/>
        <v/>
      </c>
      <c r="AO1261" t="str">
        <f t="shared" si="849"/>
        <v/>
      </c>
      <c r="AP1261" t="str">
        <f t="shared" si="850"/>
        <v/>
      </c>
      <c r="AQ1261" t="str">
        <f t="shared" si="851"/>
        <v/>
      </c>
      <c r="AR1261" t="str">
        <f t="shared" si="852"/>
        <v/>
      </c>
      <c r="AS1261" t="str">
        <f t="shared" si="853"/>
        <v/>
      </c>
      <c r="AT1261" t="str">
        <f t="shared" si="854"/>
        <v/>
      </c>
      <c r="AU1261" t="str">
        <f t="shared" si="855"/>
        <v/>
      </c>
      <c r="AV1261" t="str">
        <f t="shared" si="856"/>
        <v/>
      </c>
      <c r="AW1261" t="str">
        <f t="shared" si="857"/>
        <v/>
      </c>
      <c r="AX1261" t="str">
        <f t="shared" si="858"/>
        <v/>
      </c>
      <c r="AY1261" t="str">
        <f t="shared" si="859"/>
        <v/>
      </c>
      <c r="AZ1261" t="str">
        <f>IF(OR($A1261="",$A1261&lt;&gt;Ficha!$C$4),"",COUNTIF($A$2:$A1261,Ficha!$C$4))</f>
        <v/>
      </c>
    </row>
    <row r="1262" spans="1:52">
      <c r="A1262" s="7" t="str">
        <f>IF(INDEX(Banco!$A:$A,ROW())="","",INDEX(Banco!$A:$A,ROW()))</f>
        <v/>
      </c>
      <c r="B1262" s="7" t="str">
        <f>IF(INDEX(Banco!$B:$B,ROW())="","",INDEX(Banco!$B:$B,ROW()))</f>
        <v/>
      </c>
      <c r="C1262" s="7" t="str">
        <f>IF(INDEX(Banco!$C:$C,ROW())="","",INDEX(Banco!$C:$C,ROW()))</f>
        <v/>
      </c>
      <c r="D1262" s="8" t="str">
        <f>IF(INDEX(Banco!$D:$D,ROW())="","",INDEX(Banco!$D:$D,ROW()))</f>
        <v/>
      </c>
      <c r="E1262" s="8" t="str">
        <f>IF(INDEX(Banco!$E:$E,ROW())="","",INDEX(Banco!$E:$E,ROW()))</f>
        <v/>
      </c>
      <c r="F1262" s="9" t="str">
        <f>IF(INDEX(Banco!$F:$F,ROW())="","",INDEX(Banco!$F:$F,ROW()))</f>
        <v/>
      </c>
      <c r="G1262" s="9" t="str">
        <f>IF(INDEX(Banco!$G:$G,ROW())="","",INDEX(Banco!$G:$G,ROW()))</f>
        <v/>
      </c>
      <c r="H1262" s="7" t="str">
        <f>IF(INDEX(Banco!$H:$H,ROW())="","",INDEX(Banco!$H:$H,ROW()))</f>
        <v/>
      </c>
      <c r="I1262" t="str">
        <f t="shared" si="817"/>
        <v/>
      </c>
      <c r="J1262" s="10" t="str">
        <f t="shared" si="818"/>
        <v/>
      </c>
      <c r="K1262" s="11" t="str">
        <f t="shared" si="819"/>
        <v>—</v>
      </c>
      <c r="L1262" t="str">
        <f t="shared" si="820"/>
        <v/>
      </c>
      <c r="M1262" s="11" t="str">
        <f t="shared" si="821"/>
        <v>—</v>
      </c>
      <c r="N1262" t="str">
        <f t="shared" si="822"/>
        <v/>
      </c>
      <c r="O1262" s="11" t="str">
        <f t="shared" si="823"/>
        <v>—</v>
      </c>
      <c r="P1262" t="str">
        <f t="shared" si="824"/>
        <v/>
      </c>
      <c r="Q1262" s="11" t="str">
        <f t="shared" si="825"/>
        <v>—</v>
      </c>
      <c r="R1262" t="str">
        <f t="shared" si="826"/>
        <v/>
      </c>
      <c r="S1262" t="str">
        <f t="shared" si="827"/>
        <v/>
      </c>
      <c r="T1262" t="str">
        <f t="shared" si="828"/>
        <v/>
      </c>
      <c r="U1262" t="str">
        <f t="shared" si="829"/>
        <v/>
      </c>
      <c r="V1262" t="str">
        <f t="shared" si="830"/>
        <v/>
      </c>
      <c r="W1262" t="str">
        <f t="shared" si="831"/>
        <v/>
      </c>
      <c r="X1262" t="str">
        <f t="shared" si="832"/>
        <v/>
      </c>
      <c r="Y1262" t="str">
        <f t="shared" si="833"/>
        <v/>
      </c>
      <c r="Z1262" t="str">
        <f t="shared" si="834"/>
        <v/>
      </c>
      <c r="AA1262" t="str">
        <f t="shared" si="835"/>
        <v/>
      </c>
      <c r="AB1262" t="str">
        <f t="shared" si="836"/>
        <v/>
      </c>
      <c r="AC1262" t="str">
        <f t="shared" si="837"/>
        <v/>
      </c>
      <c r="AD1262" t="str">
        <f t="shared" si="838"/>
        <v/>
      </c>
      <c r="AE1262" t="str">
        <f t="shared" si="839"/>
        <v/>
      </c>
      <c r="AF1262" t="str">
        <f t="shared" si="840"/>
        <v/>
      </c>
      <c r="AG1262" t="str">
        <f t="shared" si="841"/>
        <v/>
      </c>
      <c r="AH1262" t="str">
        <f t="shared" si="842"/>
        <v/>
      </c>
      <c r="AI1262" t="str">
        <f t="shared" si="843"/>
        <v/>
      </c>
      <c r="AJ1262" t="str">
        <f t="shared" si="844"/>
        <v/>
      </c>
      <c r="AK1262" t="str">
        <f t="shared" si="845"/>
        <v/>
      </c>
      <c r="AL1262" t="str">
        <f t="shared" si="846"/>
        <v/>
      </c>
      <c r="AM1262" t="str">
        <f t="shared" si="847"/>
        <v/>
      </c>
      <c r="AN1262" t="str">
        <f t="shared" si="848"/>
        <v/>
      </c>
      <c r="AO1262" t="str">
        <f t="shared" si="849"/>
        <v/>
      </c>
      <c r="AP1262" t="str">
        <f t="shared" si="850"/>
        <v/>
      </c>
      <c r="AQ1262" t="str">
        <f t="shared" si="851"/>
        <v/>
      </c>
      <c r="AR1262" t="str">
        <f t="shared" si="852"/>
        <v/>
      </c>
      <c r="AS1262" t="str">
        <f t="shared" si="853"/>
        <v/>
      </c>
      <c r="AT1262" t="str">
        <f t="shared" si="854"/>
        <v/>
      </c>
      <c r="AU1262" t="str">
        <f t="shared" si="855"/>
        <v/>
      </c>
      <c r="AV1262" t="str">
        <f t="shared" si="856"/>
        <v/>
      </c>
      <c r="AW1262" t="str">
        <f t="shared" si="857"/>
        <v/>
      </c>
      <c r="AX1262" t="str">
        <f t="shared" si="858"/>
        <v/>
      </c>
      <c r="AY1262" t="str">
        <f t="shared" si="859"/>
        <v/>
      </c>
      <c r="AZ1262" t="str">
        <f>IF(OR($A1262="",$A1262&lt;&gt;Ficha!$C$4),"",COUNTIF($A$2:$A1262,Ficha!$C$4))</f>
        <v/>
      </c>
    </row>
    <row r="1263" spans="1:52">
      <c r="A1263" s="7" t="str">
        <f>IF(INDEX(Banco!$A:$A,ROW())="","",INDEX(Banco!$A:$A,ROW()))</f>
        <v/>
      </c>
      <c r="B1263" s="7" t="str">
        <f>IF(INDEX(Banco!$B:$B,ROW())="","",INDEX(Banco!$B:$B,ROW()))</f>
        <v/>
      </c>
      <c r="C1263" s="7" t="str">
        <f>IF(INDEX(Banco!$C:$C,ROW())="","",INDEX(Banco!$C:$C,ROW()))</f>
        <v/>
      </c>
      <c r="D1263" s="8" t="str">
        <f>IF(INDEX(Banco!$D:$D,ROW())="","",INDEX(Banco!$D:$D,ROW()))</f>
        <v/>
      </c>
      <c r="E1263" s="8" t="str">
        <f>IF(INDEX(Banco!$E:$E,ROW())="","",INDEX(Banco!$E:$E,ROW()))</f>
        <v/>
      </c>
      <c r="F1263" s="9" t="str">
        <f>IF(INDEX(Banco!$F:$F,ROW())="","",INDEX(Banco!$F:$F,ROW()))</f>
        <v/>
      </c>
      <c r="G1263" s="9" t="str">
        <f>IF(INDEX(Banco!$G:$G,ROW())="","",INDEX(Banco!$G:$G,ROW()))</f>
        <v/>
      </c>
      <c r="H1263" s="7" t="str">
        <f>IF(INDEX(Banco!$H:$H,ROW())="","",INDEX(Banco!$H:$H,ROW()))</f>
        <v/>
      </c>
      <c r="I1263" t="str">
        <f t="shared" si="817"/>
        <v/>
      </c>
      <c r="J1263" s="10" t="str">
        <f t="shared" si="818"/>
        <v/>
      </c>
      <c r="K1263" s="11" t="str">
        <f t="shared" si="819"/>
        <v>—</v>
      </c>
      <c r="L1263" t="str">
        <f t="shared" si="820"/>
        <v/>
      </c>
      <c r="M1263" s="11" t="str">
        <f t="shared" si="821"/>
        <v>—</v>
      </c>
      <c r="N1263" t="str">
        <f t="shared" si="822"/>
        <v/>
      </c>
      <c r="O1263" s="11" t="str">
        <f t="shared" si="823"/>
        <v>—</v>
      </c>
      <c r="P1263" t="str">
        <f t="shared" si="824"/>
        <v/>
      </c>
      <c r="Q1263" s="11" t="str">
        <f t="shared" si="825"/>
        <v>—</v>
      </c>
      <c r="R1263" t="str">
        <f t="shared" si="826"/>
        <v/>
      </c>
      <c r="S1263" t="str">
        <f t="shared" si="827"/>
        <v/>
      </c>
      <c r="T1263" t="str">
        <f t="shared" si="828"/>
        <v/>
      </c>
      <c r="U1263" t="str">
        <f t="shared" si="829"/>
        <v/>
      </c>
      <c r="V1263" t="str">
        <f t="shared" si="830"/>
        <v/>
      </c>
      <c r="W1263" t="str">
        <f t="shared" si="831"/>
        <v/>
      </c>
      <c r="X1263" t="str">
        <f t="shared" si="832"/>
        <v/>
      </c>
      <c r="Y1263" t="str">
        <f t="shared" si="833"/>
        <v/>
      </c>
      <c r="Z1263" t="str">
        <f t="shared" si="834"/>
        <v/>
      </c>
      <c r="AA1263" t="str">
        <f t="shared" si="835"/>
        <v/>
      </c>
      <c r="AB1263" t="str">
        <f t="shared" si="836"/>
        <v/>
      </c>
      <c r="AC1263" t="str">
        <f t="shared" si="837"/>
        <v/>
      </c>
      <c r="AD1263" t="str">
        <f t="shared" si="838"/>
        <v/>
      </c>
      <c r="AE1263" t="str">
        <f t="shared" si="839"/>
        <v/>
      </c>
      <c r="AF1263" t="str">
        <f t="shared" si="840"/>
        <v/>
      </c>
      <c r="AG1263" t="str">
        <f t="shared" si="841"/>
        <v/>
      </c>
      <c r="AH1263" t="str">
        <f t="shared" si="842"/>
        <v/>
      </c>
      <c r="AI1263" t="str">
        <f t="shared" si="843"/>
        <v/>
      </c>
      <c r="AJ1263" t="str">
        <f t="shared" si="844"/>
        <v/>
      </c>
      <c r="AK1263" t="str">
        <f t="shared" si="845"/>
        <v/>
      </c>
      <c r="AL1263" t="str">
        <f t="shared" si="846"/>
        <v/>
      </c>
      <c r="AM1263" t="str">
        <f t="shared" si="847"/>
        <v/>
      </c>
      <c r="AN1263" t="str">
        <f t="shared" si="848"/>
        <v/>
      </c>
      <c r="AO1263" t="str">
        <f t="shared" si="849"/>
        <v/>
      </c>
      <c r="AP1263" t="str">
        <f t="shared" si="850"/>
        <v/>
      </c>
      <c r="AQ1263" t="str">
        <f t="shared" si="851"/>
        <v/>
      </c>
      <c r="AR1263" t="str">
        <f t="shared" si="852"/>
        <v/>
      </c>
      <c r="AS1263" t="str">
        <f t="shared" si="853"/>
        <v/>
      </c>
      <c r="AT1263" t="str">
        <f t="shared" si="854"/>
        <v/>
      </c>
      <c r="AU1263" t="str">
        <f t="shared" si="855"/>
        <v/>
      </c>
      <c r="AV1263" t="str">
        <f t="shared" si="856"/>
        <v/>
      </c>
      <c r="AW1263" t="str">
        <f t="shared" si="857"/>
        <v/>
      </c>
      <c r="AX1263" t="str">
        <f t="shared" si="858"/>
        <v/>
      </c>
      <c r="AY1263" t="str">
        <f t="shared" si="859"/>
        <v/>
      </c>
      <c r="AZ1263" t="str">
        <f>IF(OR($A1263="",$A1263&lt;&gt;Ficha!$C$4),"",COUNTIF($A$2:$A1263,Ficha!$C$4))</f>
        <v/>
      </c>
    </row>
    <row r="1264" spans="1:52">
      <c r="A1264" s="7" t="str">
        <f>IF(INDEX(Banco!$A:$A,ROW())="","",INDEX(Banco!$A:$A,ROW()))</f>
        <v/>
      </c>
      <c r="B1264" s="7" t="str">
        <f>IF(INDEX(Banco!$B:$B,ROW())="","",INDEX(Banco!$B:$B,ROW()))</f>
        <v/>
      </c>
      <c r="C1264" s="7" t="str">
        <f>IF(INDEX(Banco!$C:$C,ROW())="","",INDEX(Banco!$C:$C,ROW()))</f>
        <v/>
      </c>
      <c r="D1264" s="8" t="str">
        <f>IF(INDEX(Banco!$D:$D,ROW())="","",INDEX(Banco!$D:$D,ROW()))</f>
        <v/>
      </c>
      <c r="E1264" s="8" t="str">
        <f>IF(INDEX(Banco!$E:$E,ROW())="","",INDEX(Banco!$E:$E,ROW()))</f>
        <v/>
      </c>
      <c r="F1264" s="9" t="str">
        <f>IF(INDEX(Banco!$F:$F,ROW())="","",INDEX(Banco!$F:$F,ROW()))</f>
        <v/>
      </c>
      <c r="G1264" s="9" t="str">
        <f>IF(INDEX(Banco!$G:$G,ROW())="","",INDEX(Banco!$G:$G,ROW()))</f>
        <v/>
      </c>
      <c r="H1264" s="7" t="str">
        <f>IF(INDEX(Banco!$H:$H,ROW())="","",INDEX(Banco!$H:$H,ROW()))</f>
        <v/>
      </c>
      <c r="I1264" t="str">
        <f t="shared" si="817"/>
        <v/>
      </c>
      <c r="J1264" s="10" t="str">
        <f t="shared" si="818"/>
        <v/>
      </c>
      <c r="K1264" s="11" t="str">
        <f t="shared" si="819"/>
        <v>—</v>
      </c>
      <c r="L1264" t="str">
        <f t="shared" si="820"/>
        <v/>
      </c>
      <c r="M1264" s="11" t="str">
        <f t="shared" si="821"/>
        <v>—</v>
      </c>
      <c r="N1264" t="str">
        <f t="shared" si="822"/>
        <v/>
      </c>
      <c r="O1264" s="11" t="str">
        <f t="shared" si="823"/>
        <v>—</v>
      </c>
      <c r="P1264" t="str">
        <f t="shared" si="824"/>
        <v/>
      </c>
      <c r="Q1264" s="11" t="str">
        <f t="shared" si="825"/>
        <v>—</v>
      </c>
      <c r="R1264" t="str">
        <f t="shared" si="826"/>
        <v/>
      </c>
      <c r="S1264" t="str">
        <f t="shared" si="827"/>
        <v/>
      </c>
      <c r="T1264" t="str">
        <f t="shared" si="828"/>
        <v/>
      </c>
      <c r="U1264" t="str">
        <f t="shared" si="829"/>
        <v/>
      </c>
      <c r="V1264" t="str">
        <f t="shared" si="830"/>
        <v/>
      </c>
      <c r="W1264" t="str">
        <f t="shared" si="831"/>
        <v/>
      </c>
      <c r="X1264" t="str">
        <f t="shared" si="832"/>
        <v/>
      </c>
      <c r="Y1264" t="str">
        <f t="shared" si="833"/>
        <v/>
      </c>
      <c r="Z1264" t="str">
        <f t="shared" si="834"/>
        <v/>
      </c>
      <c r="AA1264" t="str">
        <f t="shared" si="835"/>
        <v/>
      </c>
      <c r="AB1264" t="str">
        <f t="shared" si="836"/>
        <v/>
      </c>
      <c r="AC1264" t="str">
        <f t="shared" si="837"/>
        <v/>
      </c>
      <c r="AD1264" t="str">
        <f t="shared" si="838"/>
        <v/>
      </c>
      <c r="AE1264" t="str">
        <f t="shared" si="839"/>
        <v/>
      </c>
      <c r="AF1264" t="str">
        <f t="shared" si="840"/>
        <v/>
      </c>
      <c r="AG1264" t="str">
        <f t="shared" si="841"/>
        <v/>
      </c>
      <c r="AH1264" t="str">
        <f t="shared" si="842"/>
        <v/>
      </c>
      <c r="AI1264" t="str">
        <f t="shared" si="843"/>
        <v/>
      </c>
      <c r="AJ1264" t="str">
        <f t="shared" si="844"/>
        <v/>
      </c>
      <c r="AK1264" t="str">
        <f t="shared" si="845"/>
        <v/>
      </c>
      <c r="AL1264" t="str">
        <f t="shared" si="846"/>
        <v/>
      </c>
      <c r="AM1264" t="str">
        <f t="shared" si="847"/>
        <v/>
      </c>
      <c r="AN1264" t="str">
        <f t="shared" si="848"/>
        <v/>
      </c>
      <c r="AO1264" t="str">
        <f t="shared" si="849"/>
        <v/>
      </c>
      <c r="AP1264" t="str">
        <f t="shared" si="850"/>
        <v/>
      </c>
      <c r="AQ1264" t="str">
        <f t="shared" si="851"/>
        <v/>
      </c>
      <c r="AR1264" t="str">
        <f t="shared" si="852"/>
        <v/>
      </c>
      <c r="AS1264" t="str">
        <f t="shared" si="853"/>
        <v/>
      </c>
      <c r="AT1264" t="str">
        <f t="shared" si="854"/>
        <v/>
      </c>
      <c r="AU1264" t="str">
        <f t="shared" si="855"/>
        <v/>
      </c>
      <c r="AV1264" t="str">
        <f t="shared" si="856"/>
        <v/>
      </c>
      <c r="AW1264" t="str">
        <f t="shared" si="857"/>
        <v/>
      </c>
      <c r="AX1264" t="str">
        <f t="shared" si="858"/>
        <v/>
      </c>
      <c r="AY1264" t="str">
        <f t="shared" si="859"/>
        <v/>
      </c>
      <c r="AZ1264" t="str">
        <f>IF(OR($A1264="",$A1264&lt;&gt;Ficha!$C$4),"",COUNTIF($A$2:$A1264,Ficha!$C$4))</f>
        <v/>
      </c>
    </row>
    <row r="1265" spans="1:52">
      <c r="A1265" s="7" t="str">
        <f>IF(INDEX(Banco!$A:$A,ROW())="","",INDEX(Banco!$A:$A,ROW()))</f>
        <v/>
      </c>
      <c r="B1265" s="7" t="str">
        <f>IF(INDEX(Banco!$B:$B,ROW())="","",INDEX(Banco!$B:$B,ROW()))</f>
        <v/>
      </c>
      <c r="C1265" s="7" t="str">
        <f>IF(INDEX(Banco!$C:$C,ROW())="","",INDEX(Banco!$C:$C,ROW()))</f>
        <v/>
      </c>
      <c r="D1265" s="8" t="str">
        <f>IF(INDEX(Banco!$D:$D,ROW())="","",INDEX(Banco!$D:$D,ROW()))</f>
        <v/>
      </c>
      <c r="E1265" s="8" t="str">
        <f>IF(INDEX(Banco!$E:$E,ROW())="","",INDEX(Banco!$E:$E,ROW()))</f>
        <v/>
      </c>
      <c r="F1265" s="9" t="str">
        <f>IF(INDEX(Banco!$F:$F,ROW())="","",INDEX(Banco!$F:$F,ROW()))</f>
        <v/>
      </c>
      <c r="G1265" s="9" t="str">
        <f>IF(INDEX(Banco!$G:$G,ROW())="","",INDEX(Banco!$G:$G,ROW()))</f>
        <v/>
      </c>
      <c r="H1265" s="7" t="str">
        <f>IF(INDEX(Banco!$H:$H,ROW())="","",INDEX(Banco!$H:$H,ROW()))</f>
        <v/>
      </c>
      <c r="I1265" t="str">
        <f t="shared" si="817"/>
        <v/>
      </c>
      <c r="J1265" s="10" t="str">
        <f t="shared" si="818"/>
        <v/>
      </c>
      <c r="K1265" s="11" t="str">
        <f t="shared" si="819"/>
        <v>—</v>
      </c>
      <c r="L1265" t="str">
        <f t="shared" si="820"/>
        <v/>
      </c>
      <c r="M1265" s="11" t="str">
        <f t="shared" si="821"/>
        <v>—</v>
      </c>
      <c r="N1265" t="str">
        <f t="shared" si="822"/>
        <v/>
      </c>
      <c r="O1265" s="11" t="str">
        <f t="shared" si="823"/>
        <v>—</v>
      </c>
      <c r="P1265" t="str">
        <f t="shared" si="824"/>
        <v/>
      </c>
      <c r="Q1265" s="11" t="str">
        <f t="shared" si="825"/>
        <v>—</v>
      </c>
      <c r="R1265" t="str">
        <f t="shared" si="826"/>
        <v/>
      </c>
      <c r="S1265" t="str">
        <f t="shared" si="827"/>
        <v/>
      </c>
      <c r="T1265" t="str">
        <f t="shared" si="828"/>
        <v/>
      </c>
      <c r="U1265" t="str">
        <f t="shared" si="829"/>
        <v/>
      </c>
      <c r="V1265" t="str">
        <f t="shared" si="830"/>
        <v/>
      </c>
      <c r="W1265" t="str">
        <f t="shared" si="831"/>
        <v/>
      </c>
      <c r="X1265" t="str">
        <f t="shared" si="832"/>
        <v/>
      </c>
      <c r="Y1265" t="str">
        <f t="shared" si="833"/>
        <v/>
      </c>
      <c r="Z1265" t="str">
        <f t="shared" si="834"/>
        <v/>
      </c>
      <c r="AA1265" t="str">
        <f t="shared" si="835"/>
        <v/>
      </c>
      <c r="AB1265" t="str">
        <f t="shared" si="836"/>
        <v/>
      </c>
      <c r="AC1265" t="str">
        <f t="shared" si="837"/>
        <v/>
      </c>
      <c r="AD1265" t="str">
        <f t="shared" si="838"/>
        <v/>
      </c>
      <c r="AE1265" t="str">
        <f t="shared" si="839"/>
        <v/>
      </c>
      <c r="AF1265" t="str">
        <f t="shared" si="840"/>
        <v/>
      </c>
      <c r="AG1265" t="str">
        <f t="shared" si="841"/>
        <v/>
      </c>
      <c r="AH1265" t="str">
        <f t="shared" si="842"/>
        <v/>
      </c>
      <c r="AI1265" t="str">
        <f t="shared" si="843"/>
        <v/>
      </c>
      <c r="AJ1265" t="str">
        <f t="shared" si="844"/>
        <v/>
      </c>
      <c r="AK1265" t="str">
        <f t="shared" si="845"/>
        <v/>
      </c>
      <c r="AL1265" t="str">
        <f t="shared" si="846"/>
        <v/>
      </c>
      <c r="AM1265" t="str">
        <f t="shared" si="847"/>
        <v/>
      </c>
      <c r="AN1265" t="str">
        <f t="shared" si="848"/>
        <v/>
      </c>
      <c r="AO1265" t="str">
        <f t="shared" si="849"/>
        <v/>
      </c>
      <c r="AP1265" t="str">
        <f t="shared" si="850"/>
        <v/>
      </c>
      <c r="AQ1265" t="str">
        <f t="shared" si="851"/>
        <v/>
      </c>
      <c r="AR1265" t="str">
        <f t="shared" si="852"/>
        <v/>
      </c>
      <c r="AS1265" t="str">
        <f t="shared" si="853"/>
        <v/>
      </c>
      <c r="AT1265" t="str">
        <f t="shared" si="854"/>
        <v/>
      </c>
      <c r="AU1265" t="str">
        <f t="shared" si="855"/>
        <v/>
      </c>
      <c r="AV1265" t="str">
        <f t="shared" si="856"/>
        <v/>
      </c>
      <c r="AW1265" t="str">
        <f t="shared" si="857"/>
        <v/>
      </c>
      <c r="AX1265" t="str">
        <f t="shared" si="858"/>
        <v/>
      </c>
      <c r="AY1265" t="str">
        <f t="shared" si="859"/>
        <v/>
      </c>
      <c r="AZ1265" t="str">
        <f>IF(OR($A1265="",$A1265&lt;&gt;Ficha!$C$4),"",COUNTIF($A$2:$A1265,Ficha!$C$4))</f>
        <v/>
      </c>
    </row>
    <row r="1266" spans="1:52">
      <c r="A1266" s="7" t="str">
        <f>IF(INDEX(Banco!$A:$A,ROW())="","",INDEX(Banco!$A:$A,ROW()))</f>
        <v/>
      </c>
      <c r="B1266" s="7" t="str">
        <f>IF(INDEX(Banco!$B:$B,ROW())="","",INDEX(Banco!$B:$B,ROW()))</f>
        <v/>
      </c>
      <c r="C1266" s="7" t="str">
        <f>IF(INDEX(Banco!$C:$C,ROW())="","",INDEX(Banco!$C:$C,ROW()))</f>
        <v/>
      </c>
      <c r="D1266" s="8" t="str">
        <f>IF(INDEX(Banco!$D:$D,ROW())="","",INDEX(Banco!$D:$D,ROW()))</f>
        <v/>
      </c>
      <c r="E1266" s="8" t="str">
        <f>IF(INDEX(Banco!$E:$E,ROW())="","",INDEX(Banco!$E:$E,ROW()))</f>
        <v/>
      </c>
      <c r="F1266" s="9" t="str">
        <f>IF(INDEX(Banco!$F:$F,ROW())="","",INDEX(Banco!$F:$F,ROW()))</f>
        <v/>
      </c>
      <c r="G1266" s="9" t="str">
        <f>IF(INDEX(Banco!$G:$G,ROW())="","",INDEX(Banco!$G:$G,ROW()))</f>
        <v/>
      </c>
      <c r="H1266" s="7" t="str">
        <f>IF(INDEX(Banco!$H:$H,ROW())="","",INDEX(Banco!$H:$H,ROW()))</f>
        <v/>
      </c>
      <c r="I1266" t="str">
        <f t="shared" si="817"/>
        <v/>
      </c>
      <c r="J1266" s="10" t="str">
        <f t="shared" si="818"/>
        <v/>
      </c>
      <c r="K1266" s="11" t="str">
        <f t="shared" si="819"/>
        <v>—</v>
      </c>
      <c r="L1266" t="str">
        <f t="shared" si="820"/>
        <v/>
      </c>
      <c r="M1266" s="11" t="str">
        <f t="shared" si="821"/>
        <v>—</v>
      </c>
      <c r="N1266" t="str">
        <f t="shared" si="822"/>
        <v/>
      </c>
      <c r="O1266" s="11" t="str">
        <f t="shared" si="823"/>
        <v>—</v>
      </c>
      <c r="P1266" t="str">
        <f t="shared" si="824"/>
        <v/>
      </c>
      <c r="Q1266" s="11" t="str">
        <f t="shared" si="825"/>
        <v>—</v>
      </c>
      <c r="R1266" t="str">
        <f t="shared" si="826"/>
        <v/>
      </c>
      <c r="S1266" t="str">
        <f t="shared" si="827"/>
        <v/>
      </c>
      <c r="T1266" t="str">
        <f t="shared" si="828"/>
        <v/>
      </c>
      <c r="U1266" t="str">
        <f t="shared" si="829"/>
        <v/>
      </c>
      <c r="V1266" t="str">
        <f t="shared" si="830"/>
        <v/>
      </c>
      <c r="W1266" t="str">
        <f t="shared" si="831"/>
        <v/>
      </c>
      <c r="X1266" t="str">
        <f t="shared" si="832"/>
        <v/>
      </c>
      <c r="Y1266" t="str">
        <f t="shared" si="833"/>
        <v/>
      </c>
      <c r="Z1266" t="str">
        <f t="shared" si="834"/>
        <v/>
      </c>
      <c r="AA1266" t="str">
        <f t="shared" si="835"/>
        <v/>
      </c>
      <c r="AB1266" t="str">
        <f t="shared" si="836"/>
        <v/>
      </c>
      <c r="AC1266" t="str">
        <f t="shared" si="837"/>
        <v/>
      </c>
      <c r="AD1266" t="str">
        <f t="shared" si="838"/>
        <v/>
      </c>
      <c r="AE1266" t="str">
        <f t="shared" si="839"/>
        <v/>
      </c>
      <c r="AF1266" t="str">
        <f t="shared" si="840"/>
        <v/>
      </c>
      <c r="AG1266" t="str">
        <f t="shared" si="841"/>
        <v/>
      </c>
      <c r="AH1266" t="str">
        <f t="shared" si="842"/>
        <v/>
      </c>
      <c r="AI1266" t="str">
        <f t="shared" si="843"/>
        <v/>
      </c>
      <c r="AJ1266" t="str">
        <f t="shared" si="844"/>
        <v/>
      </c>
      <c r="AK1266" t="str">
        <f t="shared" si="845"/>
        <v/>
      </c>
      <c r="AL1266" t="str">
        <f t="shared" si="846"/>
        <v/>
      </c>
      <c r="AM1266" t="str">
        <f t="shared" si="847"/>
        <v/>
      </c>
      <c r="AN1266" t="str">
        <f t="shared" si="848"/>
        <v/>
      </c>
      <c r="AO1266" t="str">
        <f t="shared" si="849"/>
        <v/>
      </c>
      <c r="AP1266" t="str">
        <f t="shared" si="850"/>
        <v/>
      </c>
      <c r="AQ1266" t="str">
        <f t="shared" si="851"/>
        <v/>
      </c>
      <c r="AR1266" t="str">
        <f t="shared" si="852"/>
        <v/>
      </c>
      <c r="AS1266" t="str">
        <f t="shared" si="853"/>
        <v/>
      </c>
      <c r="AT1266" t="str">
        <f t="shared" si="854"/>
        <v/>
      </c>
      <c r="AU1266" t="str">
        <f t="shared" si="855"/>
        <v/>
      </c>
      <c r="AV1266" t="str">
        <f t="shared" si="856"/>
        <v/>
      </c>
      <c r="AW1266" t="str">
        <f t="shared" si="857"/>
        <v/>
      </c>
      <c r="AX1266" t="str">
        <f t="shared" si="858"/>
        <v/>
      </c>
      <c r="AY1266" t="str">
        <f t="shared" si="859"/>
        <v/>
      </c>
      <c r="AZ1266" t="str">
        <f>IF(OR($A1266="",$A1266&lt;&gt;Ficha!$C$4),"",COUNTIF($A$2:$A1266,Ficha!$C$4))</f>
        <v/>
      </c>
    </row>
    <row r="1267" spans="1:52">
      <c r="A1267" s="7" t="str">
        <f>IF(INDEX(Banco!$A:$A,ROW())="","",INDEX(Banco!$A:$A,ROW()))</f>
        <v/>
      </c>
      <c r="B1267" s="7" t="str">
        <f>IF(INDEX(Banco!$B:$B,ROW())="","",INDEX(Banco!$B:$B,ROW()))</f>
        <v/>
      </c>
      <c r="C1267" s="7" t="str">
        <f>IF(INDEX(Banco!$C:$C,ROW())="","",INDEX(Banco!$C:$C,ROW()))</f>
        <v/>
      </c>
      <c r="D1267" s="8" t="str">
        <f>IF(INDEX(Banco!$D:$D,ROW())="","",INDEX(Banco!$D:$D,ROW()))</f>
        <v/>
      </c>
      <c r="E1267" s="8" t="str">
        <f>IF(INDEX(Banco!$E:$E,ROW())="","",INDEX(Banco!$E:$E,ROW()))</f>
        <v/>
      </c>
      <c r="F1267" s="9" t="str">
        <f>IF(INDEX(Banco!$F:$F,ROW())="","",INDEX(Banco!$F:$F,ROW()))</f>
        <v/>
      </c>
      <c r="G1267" s="9" t="str">
        <f>IF(INDEX(Banco!$G:$G,ROW())="","",INDEX(Banco!$G:$G,ROW()))</f>
        <v/>
      </c>
      <c r="H1267" s="7" t="str">
        <f>IF(INDEX(Banco!$H:$H,ROW())="","",INDEX(Banco!$H:$H,ROW()))</f>
        <v/>
      </c>
      <c r="I1267" t="str">
        <f t="shared" si="817"/>
        <v/>
      </c>
      <c r="J1267" s="10" t="str">
        <f t="shared" si="818"/>
        <v/>
      </c>
      <c r="K1267" s="11" t="str">
        <f t="shared" si="819"/>
        <v>—</v>
      </c>
      <c r="L1267" t="str">
        <f t="shared" si="820"/>
        <v/>
      </c>
      <c r="M1267" s="11" t="str">
        <f t="shared" si="821"/>
        <v>—</v>
      </c>
      <c r="N1267" t="str">
        <f t="shared" si="822"/>
        <v/>
      </c>
      <c r="O1267" s="11" t="str">
        <f t="shared" si="823"/>
        <v>—</v>
      </c>
      <c r="P1267" t="str">
        <f t="shared" si="824"/>
        <v/>
      </c>
      <c r="Q1267" s="11" t="str">
        <f t="shared" si="825"/>
        <v>—</v>
      </c>
      <c r="R1267" t="str">
        <f t="shared" si="826"/>
        <v/>
      </c>
      <c r="S1267" t="str">
        <f t="shared" si="827"/>
        <v/>
      </c>
      <c r="T1267" t="str">
        <f t="shared" si="828"/>
        <v/>
      </c>
      <c r="U1267" t="str">
        <f t="shared" si="829"/>
        <v/>
      </c>
      <c r="V1267" t="str">
        <f t="shared" si="830"/>
        <v/>
      </c>
      <c r="W1267" t="str">
        <f t="shared" si="831"/>
        <v/>
      </c>
      <c r="X1267" t="str">
        <f t="shared" si="832"/>
        <v/>
      </c>
      <c r="Y1267" t="str">
        <f t="shared" si="833"/>
        <v/>
      </c>
      <c r="Z1267" t="str">
        <f t="shared" si="834"/>
        <v/>
      </c>
      <c r="AA1267" t="str">
        <f t="shared" si="835"/>
        <v/>
      </c>
      <c r="AB1267" t="str">
        <f t="shared" si="836"/>
        <v/>
      </c>
      <c r="AC1267" t="str">
        <f t="shared" si="837"/>
        <v/>
      </c>
      <c r="AD1267" t="str">
        <f t="shared" si="838"/>
        <v/>
      </c>
      <c r="AE1267" t="str">
        <f t="shared" si="839"/>
        <v/>
      </c>
      <c r="AF1267" t="str">
        <f t="shared" si="840"/>
        <v/>
      </c>
      <c r="AG1267" t="str">
        <f t="shared" si="841"/>
        <v/>
      </c>
      <c r="AH1267" t="str">
        <f t="shared" si="842"/>
        <v/>
      </c>
      <c r="AI1267" t="str">
        <f t="shared" si="843"/>
        <v/>
      </c>
      <c r="AJ1267" t="str">
        <f t="shared" si="844"/>
        <v/>
      </c>
      <c r="AK1267" t="str">
        <f t="shared" si="845"/>
        <v/>
      </c>
      <c r="AL1267" t="str">
        <f t="shared" si="846"/>
        <v/>
      </c>
      <c r="AM1267" t="str">
        <f t="shared" si="847"/>
        <v/>
      </c>
      <c r="AN1267" t="str">
        <f t="shared" si="848"/>
        <v/>
      </c>
      <c r="AO1267" t="str">
        <f t="shared" si="849"/>
        <v/>
      </c>
      <c r="AP1267" t="str">
        <f t="shared" si="850"/>
        <v/>
      </c>
      <c r="AQ1267" t="str">
        <f t="shared" si="851"/>
        <v/>
      </c>
      <c r="AR1267" t="str">
        <f t="shared" si="852"/>
        <v/>
      </c>
      <c r="AS1267" t="str">
        <f t="shared" si="853"/>
        <v/>
      </c>
      <c r="AT1267" t="str">
        <f t="shared" si="854"/>
        <v/>
      </c>
      <c r="AU1267" t="str">
        <f t="shared" si="855"/>
        <v/>
      </c>
      <c r="AV1267" t="str">
        <f t="shared" si="856"/>
        <v/>
      </c>
      <c r="AW1267" t="str">
        <f t="shared" si="857"/>
        <v/>
      </c>
      <c r="AX1267" t="str">
        <f t="shared" si="858"/>
        <v/>
      </c>
      <c r="AY1267" t="str">
        <f t="shared" si="859"/>
        <v/>
      </c>
      <c r="AZ1267" t="str">
        <f>IF(OR($A1267="",$A1267&lt;&gt;Ficha!$C$4),"",COUNTIF($A$2:$A1267,Ficha!$C$4))</f>
        <v/>
      </c>
    </row>
    <row r="1268" spans="1:52">
      <c r="A1268" s="7" t="str">
        <f>IF(INDEX(Banco!$A:$A,ROW())="","",INDEX(Banco!$A:$A,ROW()))</f>
        <v/>
      </c>
      <c r="B1268" s="7" t="str">
        <f>IF(INDEX(Banco!$B:$B,ROW())="","",INDEX(Banco!$B:$B,ROW()))</f>
        <v/>
      </c>
      <c r="C1268" s="7" t="str">
        <f>IF(INDEX(Banco!$C:$C,ROW())="","",INDEX(Banco!$C:$C,ROW()))</f>
        <v/>
      </c>
      <c r="D1268" s="8" t="str">
        <f>IF(INDEX(Banco!$D:$D,ROW())="","",INDEX(Banco!$D:$D,ROW()))</f>
        <v/>
      </c>
      <c r="E1268" s="8" t="str">
        <f>IF(INDEX(Banco!$E:$E,ROW())="","",INDEX(Banco!$E:$E,ROW()))</f>
        <v/>
      </c>
      <c r="F1268" s="9" t="str">
        <f>IF(INDEX(Banco!$F:$F,ROW())="","",INDEX(Banco!$F:$F,ROW()))</f>
        <v/>
      </c>
      <c r="G1268" s="9" t="str">
        <f>IF(INDEX(Banco!$G:$G,ROW())="","",INDEX(Banco!$G:$G,ROW()))</f>
        <v/>
      </c>
      <c r="H1268" s="7" t="str">
        <f>IF(INDEX(Banco!$H:$H,ROW())="","",INDEX(Banco!$H:$H,ROW()))</f>
        <v/>
      </c>
      <c r="I1268" t="str">
        <f t="shared" si="817"/>
        <v/>
      </c>
      <c r="J1268" s="10" t="str">
        <f t="shared" si="818"/>
        <v/>
      </c>
      <c r="K1268" s="11" t="str">
        <f t="shared" si="819"/>
        <v>—</v>
      </c>
      <c r="L1268" t="str">
        <f t="shared" si="820"/>
        <v/>
      </c>
      <c r="M1268" s="11" t="str">
        <f t="shared" si="821"/>
        <v>—</v>
      </c>
      <c r="N1268" t="str">
        <f t="shared" si="822"/>
        <v/>
      </c>
      <c r="O1268" s="11" t="str">
        <f t="shared" si="823"/>
        <v>—</v>
      </c>
      <c r="P1268" t="str">
        <f t="shared" si="824"/>
        <v/>
      </c>
      <c r="Q1268" s="11" t="str">
        <f t="shared" si="825"/>
        <v>—</v>
      </c>
      <c r="R1268" t="str">
        <f t="shared" si="826"/>
        <v/>
      </c>
      <c r="S1268" t="str">
        <f t="shared" si="827"/>
        <v/>
      </c>
      <c r="T1268" t="str">
        <f t="shared" si="828"/>
        <v/>
      </c>
      <c r="U1268" t="str">
        <f t="shared" si="829"/>
        <v/>
      </c>
      <c r="V1268" t="str">
        <f t="shared" si="830"/>
        <v/>
      </c>
      <c r="W1268" t="str">
        <f t="shared" si="831"/>
        <v/>
      </c>
      <c r="X1268" t="str">
        <f t="shared" si="832"/>
        <v/>
      </c>
      <c r="Y1268" t="str">
        <f t="shared" si="833"/>
        <v/>
      </c>
      <c r="Z1268" t="str">
        <f t="shared" si="834"/>
        <v/>
      </c>
      <c r="AA1268" t="str">
        <f t="shared" si="835"/>
        <v/>
      </c>
      <c r="AB1268" t="str">
        <f t="shared" si="836"/>
        <v/>
      </c>
      <c r="AC1268" t="str">
        <f t="shared" si="837"/>
        <v/>
      </c>
      <c r="AD1268" t="str">
        <f t="shared" si="838"/>
        <v/>
      </c>
      <c r="AE1268" t="str">
        <f t="shared" si="839"/>
        <v/>
      </c>
      <c r="AF1268" t="str">
        <f t="shared" si="840"/>
        <v/>
      </c>
      <c r="AG1268" t="str">
        <f t="shared" si="841"/>
        <v/>
      </c>
      <c r="AH1268" t="str">
        <f t="shared" si="842"/>
        <v/>
      </c>
      <c r="AI1268" t="str">
        <f t="shared" si="843"/>
        <v/>
      </c>
      <c r="AJ1268" t="str">
        <f t="shared" si="844"/>
        <v/>
      </c>
      <c r="AK1268" t="str">
        <f t="shared" si="845"/>
        <v/>
      </c>
      <c r="AL1268" t="str">
        <f t="shared" si="846"/>
        <v/>
      </c>
      <c r="AM1268" t="str">
        <f t="shared" si="847"/>
        <v/>
      </c>
      <c r="AN1268" t="str">
        <f t="shared" si="848"/>
        <v/>
      </c>
      <c r="AO1268" t="str">
        <f t="shared" si="849"/>
        <v/>
      </c>
      <c r="AP1268" t="str">
        <f t="shared" si="850"/>
        <v/>
      </c>
      <c r="AQ1268" t="str">
        <f t="shared" si="851"/>
        <v/>
      </c>
      <c r="AR1268" t="str">
        <f t="shared" si="852"/>
        <v/>
      </c>
      <c r="AS1268" t="str">
        <f t="shared" si="853"/>
        <v/>
      </c>
      <c r="AT1268" t="str">
        <f t="shared" si="854"/>
        <v/>
      </c>
      <c r="AU1268" t="str">
        <f t="shared" si="855"/>
        <v/>
      </c>
      <c r="AV1268" t="str">
        <f t="shared" si="856"/>
        <v/>
      </c>
      <c r="AW1268" t="str">
        <f t="shared" si="857"/>
        <v/>
      </c>
      <c r="AX1268" t="str">
        <f t="shared" si="858"/>
        <v/>
      </c>
      <c r="AY1268" t="str">
        <f t="shared" si="859"/>
        <v/>
      </c>
      <c r="AZ1268" t="str">
        <f>IF(OR($A1268="",$A1268&lt;&gt;Ficha!$C$4),"",COUNTIF($A$2:$A1268,Ficha!$C$4))</f>
        <v/>
      </c>
    </row>
    <row r="1269" spans="1:52">
      <c r="A1269" s="7" t="str">
        <f>IF(INDEX(Banco!$A:$A,ROW())="","",INDEX(Banco!$A:$A,ROW()))</f>
        <v/>
      </c>
      <c r="B1269" s="7" t="str">
        <f>IF(INDEX(Banco!$B:$B,ROW())="","",INDEX(Banco!$B:$B,ROW()))</f>
        <v/>
      </c>
      <c r="C1269" s="7" t="str">
        <f>IF(INDEX(Banco!$C:$C,ROW())="","",INDEX(Banco!$C:$C,ROW()))</f>
        <v/>
      </c>
      <c r="D1269" s="8" t="str">
        <f>IF(INDEX(Banco!$D:$D,ROW())="","",INDEX(Banco!$D:$D,ROW()))</f>
        <v/>
      </c>
      <c r="E1269" s="8" t="str">
        <f>IF(INDEX(Banco!$E:$E,ROW())="","",INDEX(Banco!$E:$E,ROW()))</f>
        <v/>
      </c>
      <c r="F1269" s="9" t="str">
        <f>IF(INDEX(Banco!$F:$F,ROW())="","",INDEX(Banco!$F:$F,ROW()))</f>
        <v/>
      </c>
      <c r="G1269" s="9" t="str">
        <f>IF(INDEX(Banco!$G:$G,ROW())="","",INDEX(Banco!$G:$G,ROW()))</f>
        <v/>
      </c>
      <c r="H1269" s="7" t="str">
        <f>IF(INDEX(Banco!$H:$H,ROW())="","",INDEX(Banco!$H:$H,ROW()))</f>
        <v/>
      </c>
      <c r="I1269" t="str">
        <f t="shared" si="817"/>
        <v/>
      </c>
      <c r="J1269" s="10" t="str">
        <f t="shared" si="818"/>
        <v/>
      </c>
      <c r="K1269" s="11" t="str">
        <f t="shared" si="819"/>
        <v>—</v>
      </c>
      <c r="L1269" t="str">
        <f t="shared" si="820"/>
        <v/>
      </c>
      <c r="M1269" s="11" t="str">
        <f t="shared" si="821"/>
        <v>—</v>
      </c>
      <c r="N1269" t="str">
        <f t="shared" si="822"/>
        <v/>
      </c>
      <c r="O1269" s="11" t="str">
        <f t="shared" si="823"/>
        <v>—</v>
      </c>
      <c r="P1269" t="str">
        <f t="shared" si="824"/>
        <v/>
      </c>
      <c r="Q1269" s="11" t="str">
        <f t="shared" si="825"/>
        <v>—</v>
      </c>
      <c r="R1269" t="str">
        <f t="shared" si="826"/>
        <v/>
      </c>
      <c r="S1269" t="str">
        <f t="shared" si="827"/>
        <v/>
      </c>
      <c r="T1269" t="str">
        <f t="shared" si="828"/>
        <v/>
      </c>
      <c r="U1269" t="str">
        <f t="shared" si="829"/>
        <v/>
      </c>
      <c r="V1269" t="str">
        <f t="shared" si="830"/>
        <v/>
      </c>
      <c r="W1269" t="str">
        <f t="shared" si="831"/>
        <v/>
      </c>
      <c r="X1269" t="str">
        <f t="shared" si="832"/>
        <v/>
      </c>
      <c r="Y1269" t="str">
        <f t="shared" si="833"/>
        <v/>
      </c>
      <c r="Z1269" t="str">
        <f t="shared" si="834"/>
        <v/>
      </c>
      <c r="AA1269" t="str">
        <f t="shared" si="835"/>
        <v/>
      </c>
      <c r="AB1269" t="str">
        <f t="shared" si="836"/>
        <v/>
      </c>
      <c r="AC1269" t="str">
        <f t="shared" si="837"/>
        <v/>
      </c>
      <c r="AD1269" t="str">
        <f t="shared" si="838"/>
        <v/>
      </c>
      <c r="AE1269" t="str">
        <f t="shared" si="839"/>
        <v/>
      </c>
      <c r="AF1269" t="str">
        <f t="shared" si="840"/>
        <v/>
      </c>
      <c r="AG1269" t="str">
        <f t="shared" si="841"/>
        <v/>
      </c>
      <c r="AH1269" t="str">
        <f t="shared" si="842"/>
        <v/>
      </c>
      <c r="AI1269" t="str">
        <f t="shared" si="843"/>
        <v/>
      </c>
      <c r="AJ1269" t="str">
        <f t="shared" si="844"/>
        <v/>
      </c>
      <c r="AK1269" t="str">
        <f t="shared" si="845"/>
        <v/>
      </c>
      <c r="AL1269" t="str">
        <f t="shared" si="846"/>
        <v/>
      </c>
      <c r="AM1269" t="str">
        <f t="shared" si="847"/>
        <v/>
      </c>
      <c r="AN1269" t="str">
        <f t="shared" si="848"/>
        <v/>
      </c>
      <c r="AO1269" t="str">
        <f t="shared" si="849"/>
        <v/>
      </c>
      <c r="AP1269" t="str">
        <f t="shared" si="850"/>
        <v/>
      </c>
      <c r="AQ1269" t="str">
        <f t="shared" si="851"/>
        <v/>
      </c>
      <c r="AR1269" t="str">
        <f t="shared" si="852"/>
        <v/>
      </c>
      <c r="AS1269" t="str">
        <f t="shared" si="853"/>
        <v/>
      </c>
      <c r="AT1269" t="str">
        <f t="shared" si="854"/>
        <v/>
      </c>
      <c r="AU1269" t="str">
        <f t="shared" si="855"/>
        <v/>
      </c>
      <c r="AV1269" t="str">
        <f t="shared" si="856"/>
        <v/>
      </c>
      <c r="AW1269" t="str">
        <f t="shared" si="857"/>
        <v/>
      </c>
      <c r="AX1269" t="str">
        <f t="shared" si="858"/>
        <v/>
      </c>
      <c r="AY1269" t="str">
        <f t="shared" si="859"/>
        <v/>
      </c>
      <c r="AZ1269" t="str">
        <f>IF(OR($A1269="",$A1269&lt;&gt;Ficha!$C$4),"",COUNTIF($A$2:$A1269,Ficha!$C$4))</f>
        <v/>
      </c>
    </row>
    <row r="1270" spans="1:52">
      <c r="A1270" s="7" t="str">
        <f>IF(INDEX(Banco!$A:$A,ROW())="","",INDEX(Banco!$A:$A,ROW()))</f>
        <v/>
      </c>
      <c r="B1270" s="7" t="str">
        <f>IF(INDEX(Banco!$B:$B,ROW())="","",INDEX(Banco!$B:$B,ROW()))</f>
        <v/>
      </c>
      <c r="C1270" s="7" t="str">
        <f>IF(INDEX(Banco!$C:$C,ROW())="","",INDEX(Banco!$C:$C,ROW()))</f>
        <v/>
      </c>
      <c r="D1270" s="8" t="str">
        <f>IF(INDEX(Banco!$D:$D,ROW())="","",INDEX(Banco!$D:$D,ROW()))</f>
        <v/>
      </c>
      <c r="E1270" s="8" t="str">
        <f>IF(INDEX(Banco!$E:$E,ROW())="","",INDEX(Banco!$E:$E,ROW()))</f>
        <v/>
      </c>
      <c r="F1270" s="9" t="str">
        <f>IF(INDEX(Banco!$F:$F,ROW())="","",INDEX(Banco!$F:$F,ROW()))</f>
        <v/>
      </c>
      <c r="G1270" s="9" t="str">
        <f>IF(INDEX(Banco!$G:$G,ROW())="","",INDEX(Banco!$G:$G,ROW()))</f>
        <v/>
      </c>
      <c r="H1270" s="7" t="str">
        <f>IF(INDEX(Banco!$H:$H,ROW())="","",INDEX(Banco!$H:$H,ROW()))</f>
        <v/>
      </c>
      <c r="I1270" t="str">
        <f t="shared" si="817"/>
        <v/>
      </c>
      <c r="J1270" s="10" t="str">
        <f t="shared" si="818"/>
        <v/>
      </c>
      <c r="K1270" s="11" t="str">
        <f t="shared" si="819"/>
        <v>—</v>
      </c>
      <c r="L1270" t="str">
        <f t="shared" si="820"/>
        <v/>
      </c>
      <c r="M1270" s="11" t="str">
        <f t="shared" si="821"/>
        <v>—</v>
      </c>
      <c r="N1270" t="str">
        <f t="shared" si="822"/>
        <v/>
      </c>
      <c r="O1270" s="11" t="str">
        <f t="shared" si="823"/>
        <v>—</v>
      </c>
      <c r="P1270" t="str">
        <f t="shared" si="824"/>
        <v/>
      </c>
      <c r="Q1270" s="11" t="str">
        <f t="shared" si="825"/>
        <v>—</v>
      </c>
      <c r="R1270" t="str">
        <f t="shared" si="826"/>
        <v/>
      </c>
      <c r="S1270" t="str">
        <f t="shared" si="827"/>
        <v/>
      </c>
      <c r="T1270" t="str">
        <f t="shared" si="828"/>
        <v/>
      </c>
      <c r="U1270" t="str">
        <f t="shared" si="829"/>
        <v/>
      </c>
      <c r="V1270" t="str">
        <f t="shared" si="830"/>
        <v/>
      </c>
      <c r="W1270" t="str">
        <f t="shared" si="831"/>
        <v/>
      </c>
      <c r="X1270" t="str">
        <f t="shared" si="832"/>
        <v/>
      </c>
      <c r="Y1270" t="str">
        <f t="shared" si="833"/>
        <v/>
      </c>
      <c r="Z1270" t="str">
        <f t="shared" si="834"/>
        <v/>
      </c>
      <c r="AA1270" t="str">
        <f t="shared" si="835"/>
        <v/>
      </c>
      <c r="AB1270" t="str">
        <f t="shared" si="836"/>
        <v/>
      </c>
      <c r="AC1270" t="str">
        <f t="shared" si="837"/>
        <v/>
      </c>
      <c r="AD1270" t="str">
        <f t="shared" si="838"/>
        <v/>
      </c>
      <c r="AE1270" t="str">
        <f t="shared" si="839"/>
        <v/>
      </c>
      <c r="AF1270" t="str">
        <f t="shared" si="840"/>
        <v/>
      </c>
      <c r="AG1270" t="str">
        <f t="shared" si="841"/>
        <v/>
      </c>
      <c r="AH1270" t="str">
        <f t="shared" si="842"/>
        <v/>
      </c>
      <c r="AI1270" t="str">
        <f t="shared" si="843"/>
        <v/>
      </c>
      <c r="AJ1270" t="str">
        <f t="shared" si="844"/>
        <v/>
      </c>
      <c r="AK1270" t="str">
        <f t="shared" si="845"/>
        <v/>
      </c>
      <c r="AL1270" t="str">
        <f t="shared" si="846"/>
        <v/>
      </c>
      <c r="AM1270" t="str">
        <f t="shared" si="847"/>
        <v/>
      </c>
      <c r="AN1270" t="str">
        <f t="shared" si="848"/>
        <v/>
      </c>
      <c r="AO1270" t="str">
        <f t="shared" si="849"/>
        <v/>
      </c>
      <c r="AP1270" t="str">
        <f t="shared" si="850"/>
        <v/>
      </c>
      <c r="AQ1270" t="str">
        <f t="shared" si="851"/>
        <v/>
      </c>
      <c r="AR1270" t="str">
        <f t="shared" si="852"/>
        <v/>
      </c>
      <c r="AS1270" t="str">
        <f t="shared" si="853"/>
        <v/>
      </c>
      <c r="AT1270" t="str">
        <f t="shared" si="854"/>
        <v/>
      </c>
      <c r="AU1270" t="str">
        <f t="shared" si="855"/>
        <v/>
      </c>
      <c r="AV1270" t="str">
        <f t="shared" si="856"/>
        <v/>
      </c>
      <c r="AW1270" t="str">
        <f t="shared" si="857"/>
        <v/>
      </c>
      <c r="AX1270" t="str">
        <f t="shared" si="858"/>
        <v/>
      </c>
      <c r="AY1270" t="str">
        <f t="shared" si="859"/>
        <v/>
      </c>
      <c r="AZ1270" t="str">
        <f>IF(OR($A1270="",$A1270&lt;&gt;Ficha!$C$4),"",COUNTIF($A$2:$A1270,Ficha!$C$4))</f>
        <v/>
      </c>
    </row>
    <row r="1271" spans="1:52">
      <c r="A1271" s="7" t="str">
        <f>IF(INDEX(Banco!$A:$A,ROW())="","",INDEX(Banco!$A:$A,ROW()))</f>
        <v/>
      </c>
      <c r="B1271" s="7" t="str">
        <f>IF(INDEX(Banco!$B:$B,ROW())="","",INDEX(Banco!$B:$B,ROW()))</f>
        <v/>
      </c>
      <c r="C1271" s="7" t="str">
        <f>IF(INDEX(Banco!$C:$C,ROW())="","",INDEX(Banco!$C:$C,ROW()))</f>
        <v/>
      </c>
      <c r="D1271" s="8" t="str">
        <f>IF(INDEX(Banco!$D:$D,ROW())="","",INDEX(Banco!$D:$D,ROW()))</f>
        <v/>
      </c>
      <c r="E1271" s="8" t="str">
        <f>IF(INDEX(Banco!$E:$E,ROW())="","",INDEX(Banco!$E:$E,ROW()))</f>
        <v/>
      </c>
      <c r="F1271" s="9" t="str">
        <f>IF(INDEX(Banco!$F:$F,ROW())="","",INDEX(Banco!$F:$F,ROW()))</f>
        <v/>
      </c>
      <c r="G1271" s="9" t="str">
        <f>IF(INDEX(Banco!$G:$G,ROW())="","",INDEX(Banco!$G:$G,ROW()))</f>
        <v/>
      </c>
      <c r="H1271" s="7" t="str">
        <f>IF(INDEX(Banco!$H:$H,ROW())="","",INDEX(Banco!$H:$H,ROW()))</f>
        <v/>
      </c>
      <c r="I1271" t="str">
        <f t="shared" si="817"/>
        <v/>
      </c>
      <c r="J1271" s="10" t="str">
        <f t="shared" si="818"/>
        <v/>
      </c>
      <c r="K1271" s="11" t="str">
        <f t="shared" si="819"/>
        <v>—</v>
      </c>
      <c r="L1271" t="str">
        <f t="shared" si="820"/>
        <v/>
      </c>
      <c r="M1271" s="11" t="str">
        <f t="shared" si="821"/>
        <v>—</v>
      </c>
      <c r="N1271" t="str">
        <f t="shared" si="822"/>
        <v/>
      </c>
      <c r="O1271" s="11" t="str">
        <f t="shared" si="823"/>
        <v>—</v>
      </c>
      <c r="P1271" t="str">
        <f t="shared" si="824"/>
        <v/>
      </c>
      <c r="Q1271" s="11" t="str">
        <f t="shared" si="825"/>
        <v>—</v>
      </c>
      <c r="R1271" t="str">
        <f t="shared" si="826"/>
        <v/>
      </c>
      <c r="S1271" t="str">
        <f t="shared" si="827"/>
        <v/>
      </c>
      <c r="T1271" t="str">
        <f t="shared" si="828"/>
        <v/>
      </c>
      <c r="U1271" t="str">
        <f t="shared" si="829"/>
        <v/>
      </c>
      <c r="V1271" t="str">
        <f t="shared" si="830"/>
        <v/>
      </c>
      <c r="W1271" t="str">
        <f t="shared" si="831"/>
        <v/>
      </c>
      <c r="X1271" t="str">
        <f t="shared" si="832"/>
        <v/>
      </c>
      <c r="Y1271" t="str">
        <f t="shared" si="833"/>
        <v/>
      </c>
      <c r="Z1271" t="str">
        <f t="shared" si="834"/>
        <v/>
      </c>
      <c r="AA1271" t="str">
        <f t="shared" si="835"/>
        <v/>
      </c>
      <c r="AB1271" t="str">
        <f t="shared" si="836"/>
        <v/>
      </c>
      <c r="AC1271" t="str">
        <f t="shared" si="837"/>
        <v/>
      </c>
      <c r="AD1271" t="str">
        <f t="shared" si="838"/>
        <v/>
      </c>
      <c r="AE1271" t="str">
        <f t="shared" si="839"/>
        <v/>
      </c>
      <c r="AF1271" t="str">
        <f t="shared" si="840"/>
        <v/>
      </c>
      <c r="AG1271" t="str">
        <f t="shared" si="841"/>
        <v/>
      </c>
      <c r="AH1271" t="str">
        <f t="shared" si="842"/>
        <v/>
      </c>
      <c r="AI1271" t="str">
        <f t="shared" si="843"/>
        <v/>
      </c>
      <c r="AJ1271" t="str">
        <f t="shared" si="844"/>
        <v/>
      </c>
      <c r="AK1271" t="str">
        <f t="shared" si="845"/>
        <v/>
      </c>
      <c r="AL1271" t="str">
        <f t="shared" si="846"/>
        <v/>
      </c>
      <c r="AM1271" t="str">
        <f t="shared" si="847"/>
        <v/>
      </c>
      <c r="AN1271" t="str">
        <f t="shared" si="848"/>
        <v/>
      </c>
      <c r="AO1271" t="str">
        <f t="shared" si="849"/>
        <v/>
      </c>
      <c r="AP1271" t="str">
        <f t="shared" si="850"/>
        <v/>
      </c>
      <c r="AQ1271" t="str">
        <f t="shared" si="851"/>
        <v/>
      </c>
      <c r="AR1271" t="str">
        <f t="shared" si="852"/>
        <v/>
      </c>
      <c r="AS1271" t="str">
        <f t="shared" si="853"/>
        <v/>
      </c>
      <c r="AT1271" t="str">
        <f t="shared" si="854"/>
        <v/>
      </c>
      <c r="AU1271" t="str">
        <f t="shared" si="855"/>
        <v/>
      </c>
      <c r="AV1271" t="str">
        <f t="shared" si="856"/>
        <v/>
      </c>
      <c r="AW1271" t="str">
        <f t="shared" si="857"/>
        <v/>
      </c>
      <c r="AX1271" t="str">
        <f t="shared" si="858"/>
        <v/>
      </c>
      <c r="AY1271" t="str">
        <f t="shared" si="859"/>
        <v/>
      </c>
      <c r="AZ1271" t="str">
        <f>IF(OR($A1271="",$A1271&lt;&gt;Ficha!$C$4),"",COUNTIF($A$2:$A1271,Ficha!$C$4))</f>
        <v/>
      </c>
    </row>
    <row r="1272" spans="1:52">
      <c r="A1272" s="7" t="str">
        <f>IF(INDEX(Banco!$A:$A,ROW())="","",INDEX(Banco!$A:$A,ROW()))</f>
        <v/>
      </c>
      <c r="B1272" s="7" t="str">
        <f>IF(INDEX(Banco!$B:$B,ROW())="","",INDEX(Banco!$B:$B,ROW()))</f>
        <v/>
      </c>
      <c r="C1272" s="7" t="str">
        <f>IF(INDEX(Banco!$C:$C,ROW())="","",INDEX(Banco!$C:$C,ROW()))</f>
        <v/>
      </c>
      <c r="D1272" s="8" t="str">
        <f>IF(INDEX(Banco!$D:$D,ROW())="","",INDEX(Banco!$D:$D,ROW()))</f>
        <v/>
      </c>
      <c r="E1272" s="8" t="str">
        <f>IF(INDEX(Banco!$E:$E,ROW())="","",INDEX(Banco!$E:$E,ROW()))</f>
        <v/>
      </c>
      <c r="F1272" s="9" t="str">
        <f>IF(INDEX(Banco!$F:$F,ROW())="","",INDEX(Banco!$F:$F,ROW()))</f>
        <v/>
      </c>
      <c r="G1272" s="9" t="str">
        <f>IF(INDEX(Banco!$G:$G,ROW())="","",INDEX(Banco!$G:$G,ROW()))</f>
        <v/>
      </c>
      <c r="H1272" s="7" t="str">
        <f>IF(INDEX(Banco!$H:$H,ROW())="","",INDEX(Banco!$H:$H,ROW()))</f>
        <v/>
      </c>
      <c r="I1272" t="str">
        <f t="shared" si="817"/>
        <v/>
      </c>
      <c r="J1272" s="10" t="str">
        <f t="shared" si="818"/>
        <v/>
      </c>
      <c r="K1272" s="11" t="str">
        <f t="shared" si="819"/>
        <v>—</v>
      </c>
      <c r="L1272" t="str">
        <f t="shared" si="820"/>
        <v/>
      </c>
      <c r="M1272" s="11" t="str">
        <f t="shared" si="821"/>
        <v>—</v>
      </c>
      <c r="N1272" t="str">
        <f t="shared" si="822"/>
        <v/>
      </c>
      <c r="O1272" s="11" t="str">
        <f t="shared" si="823"/>
        <v>—</v>
      </c>
      <c r="P1272" t="str">
        <f t="shared" si="824"/>
        <v/>
      </c>
      <c r="Q1272" s="11" t="str">
        <f t="shared" si="825"/>
        <v>—</v>
      </c>
      <c r="R1272" t="str">
        <f t="shared" si="826"/>
        <v/>
      </c>
      <c r="S1272" t="str">
        <f t="shared" si="827"/>
        <v/>
      </c>
      <c r="T1272" t="str">
        <f t="shared" si="828"/>
        <v/>
      </c>
      <c r="U1272" t="str">
        <f t="shared" si="829"/>
        <v/>
      </c>
      <c r="V1272" t="str">
        <f t="shared" si="830"/>
        <v/>
      </c>
      <c r="W1272" t="str">
        <f t="shared" si="831"/>
        <v/>
      </c>
      <c r="X1272" t="str">
        <f t="shared" si="832"/>
        <v/>
      </c>
      <c r="Y1272" t="str">
        <f t="shared" si="833"/>
        <v/>
      </c>
      <c r="Z1272" t="str">
        <f t="shared" si="834"/>
        <v/>
      </c>
      <c r="AA1272" t="str">
        <f t="shared" si="835"/>
        <v/>
      </c>
      <c r="AB1272" t="str">
        <f t="shared" si="836"/>
        <v/>
      </c>
      <c r="AC1272" t="str">
        <f t="shared" si="837"/>
        <v/>
      </c>
      <c r="AD1272" t="str">
        <f t="shared" si="838"/>
        <v/>
      </c>
      <c r="AE1272" t="str">
        <f t="shared" si="839"/>
        <v/>
      </c>
      <c r="AF1272" t="str">
        <f t="shared" si="840"/>
        <v/>
      </c>
      <c r="AG1272" t="str">
        <f t="shared" si="841"/>
        <v/>
      </c>
      <c r="AH1272" t="str">
        <f t="shared" si="842"/>
        <v/>
      </c>
      <c r="AI1272" t="str">
        <f t="shared" si="843"/>
        <v/>
      </c>
      <c r="AJ1272" t="str">
        <f t="shared" si="844"/>
        <v/>
      </c>
      <c r="AK1272" t="str">
        <f t="shared" si="845"/>
        <v/>
      </c>
      <c r="AL1272" t="str">
        <f t="shared" si="846"/>
        <v/>
      </c>
      <c r="AM1272" t="str">
        <f t="shared" si="847"/>
        <v/>
      </c>
      <c r="AN1272" t="str">
        <f t="shared" si="848"/>
        <v/>
      </c>
      <c r="AO1272" t="str">
        <f t="shared" si="849"/>
        <v/>
      </c>
      <c r="AP1272" t="str">
        <f t="shared" si="850"/>
        <v/>
      </c>
      <c r="AQ1272" t="str">
        <f t="shared" si="851"/>
        <v/>
      </c>
      <c r="AR1272" t="str">
        <f t="shared" si="852"/>
        <v/>
      </c>
      <c r="AS1272" t="str">
        <f t="shared" si="853"/>
        <v/>
      </c>
      <c r="AT1272" t="str">
        <f t="shared" si="854"/>
        <v/>
      </c>
      <c r="AU1272" t="str">
        <f t="shared" si="855"/>
        <v/>
      </c>
      <c r="AV1272" t="str">
        <f t="shared" si="856"/>
        <v/>
      </c>
      <c r="AW1272" t="str">
        <f t="shared" si="857"/>
        <v/>
      </c>
      <c r="AX1272" t="str">
        <f t="shared" si="858"/>
        <v/>
      </c>
      <c r="AY1272" t="str">
        <f t="shared" si="859"/>
        <v/>
      </c>
      <c r="AZ1272" t="str">
        <f>IF(OR($A1272="",$A1272&lt;&gt;Ficha!$C$4),"",COUNTIF($A$2:$A1272,Ficha!$C$4))</f>
        <v/>
      </c>
    </row>
    <row r="1273" spans="1:52">
      <c r="A1273" s="7" t="str">
        <f>IF(INDEX(Banco!$A:$A,ROW())="","",INDEX(Banco!$A:$A,ROW()))</f>
        <v/>
      </c>
      <c r="B1273" s="7" t="str">
        <f>IF(INDEX(Banco!$B:$B,ROW())="","",INDEX(Banco!$B:$B,ROW()))</f>
        <v/>
      </c>
      <c r="C1273" s="7" t="str">
        <f>IF(INDEX(Banco!$C:$C,ROW())="","",INDEX(Banco!$C:$C,ROW()))</f>
        <v/>
      </c>
      <c r="D1273" s="8" t="str">
        <f>IF(INDEX(Banco!$D:$D,ROW())="","",INDEX(Banco!$D:$D,ROW()))</f>
        <v/>
      </c>
      <c r="E1273" s="8" t="str">
        <f>IF(INDEX(Banco!$E:$E,ROW())="","",INDEX(Banco!$E:$E,ROW()))</f>
        <v/>
      </c>
      <c r="F1273" s="9" t="str">
        <f>IF(INDEX(Banco!$F:$F,ROW())="","",INDEX(Banco!$F:$F,ROW()))</f>
        <v/>
      </c>
      <c r="G1273" s="9" t="str">
        <f>IF(INDEX(Banco!$G:$G,ROW())="","",INDEX(Banco!$G:$G,ROW()))</f>
        <v/>
      </c>
      <c r="H1273" s="7" t="str">
        <f>IF(INDEX(Banco!$H:$H,ROW())="","",INDEX(Banco!$H:$H,ROW()))</f>
        <v/>
      </c>
      <c r="I1273" t="str">
        <f t="shared" si="817"/>
        <v/>
      </c>
      <c r="J1273" s="10" t="str">
        <f t="shared" si="818"/>
        <v/>
      </c>
      <c r="K1273" s="11" t="str">
        <f t="shared" si="819"/>
        <v>—</v>
      </c>
      <c r="L1273" t="str">
        <f t="shared" si="820"/>
        <v/>
      </c>
      <c r="M1273" s="11" t="str">
        <f t="shared" si="821"/>
        <v>—</v>
      </c>
      <c r="N1273" t="str">
        <f t="shared" si="822"/>
        <v/>
      </c>
      <c r="O1273" s="11" t="str">
        <f t="shared" si="823"/>
        <v>—</v>
      </c>
      <c r="P1273" t="str">
        <f t="shared" si="824"/>
        <v/>
      </c>
      <c r="Q1273" s="11" t="str">
        <f t="shared" si="825"/>
        <v>—</v>
      </c>
      <c r="R1273" t="str">
        <f t="shared" si="826"/>
        <v/>
      </c>
      <c r="S1273" t="str">
        <f t="shared" si="827"/>
        <v/>
      </c>
      <c r="T1273" t="str">
        <f t="shared" si="828"/>
        <v/>
      </c>
      <c r="U1273" t="str">
        <f t="shared" si="829"/>
        <v/>
      </c>
      <c r="V1273" t="str">
        <f t="shared" si="830"/>
        <v/>
      </c>
      <c r="W1273" t="str">
        <f t="shared" si="831"/>
        <v/>
      </c>
      <c r="X1273" t="str">
        <f t="shared" si="832"/>
        <v/>
      </c>
      <c r="Y1273" t="str">
        <f t="shared" si="833"/>
        <v/>
      </c>
      <c r="Z1273" t="str">
        <f t="shared" si="834"/>
        <v/>
      </c>
      <c r="AA1273" t="str">
        <f t="shared" si="835"/>
        <v/>
      </c>
      <c r="AB1273" t="str">
        <f t="shared" si="836"/>
        <v/>
      </c>
      <c r="AC1273" t="str">
        <f t="shared" si="837"/>
        <v/>
      </c>
      <c r="AD1273" t="str">
        <f t="shared" si="838"/>
        <v/>
      </c>
      <c r="AE1273" t="str">
        <f t="shared" si="839"/>
        <v/>
      </c>
      <c r="AF1273" t="str">
        <f t="shared" si="840"/>
        <v/>
      </c>
      <c r="AG1273" t="str">
        <f t="shared" si="841"/>
        <v/>
      </c>
      <c r="AH1273" t="str">
        <f t="shared" si="842"/>
        <v/>
      </c>
      <c r="AI1273" t="str">
        <f t="shared" si="843"/>
        <v/>
      </c>
      <c r="AJ1273" t="str">
        <f t="shared" si="844"/>
        <v/>
      </c>
      <c r="AK1273" t="str">
        <f t="shared" si="845"/>
        <v/>
      </c>
      <c r="AL1273" t="str">
        <f t="shared" si="846"/>
        <v/>
      </c>
      <c r="AM1273" t="str">
        <f t="shared" si="847"/>
        <v/>
      </c>
      <c r="AN1273" t="str">
        <f t="shared" si="848"/>
        <v/>
      </c>
      <c r="AO1273" t="str">
        <f t="shared" si="849"/>
        <v/>
      </c>
      <c r="AP1273" t="str">
        <f t="shared" si="850"/>
        <v/>
      </c>
      <c r="AQ1273" t="str">
        <f t="shared" si="851"/>
        <v/>
      </c>
      <c r="AR1273" t="str">
        <f t="shared" si="852"/>
        <v/>
      </c>
      <c r="AS1273" t="str">
        <f t="shared" si="853"/>
        <v/>
      </c>
      <c r="AT1273" t="str">
        <f t="shared" si="854"/>
        <v/>
      </c>
      <c r="AU1273" t="str">
        <f t="shared" si="855"/>
        <v/>
      </c>
      <c r="AV1273" t="str">
        <f t="shared" si="856"/>
        <v/>
      </c>
      <c r="AW1273" t="str">
        <f t="shared" si="857"/>
        <v/>
      </c>
      <c r="AX1273" t="str">
        <f t="shared" si="858"/>
        <v/>
      </c>
      <c r="AY1273" t="str">
        <f t="shared" si="859"/>
        <v/>
      </c>
      <c r="AZ1273" t="str">
        <f>IF(OR($A1273="",$A1273&lt;&gt;Ficha!$C$4),"",COUNTIF($A$2:$A1273,Ficha!$C$4))</f>
        <v/>
      </c>
    </row>
    <row r="1274" spans="1:52">
      <c r="A1274" s="7" t="str">
        <f>IF(INDEX(Banco!$A:$A,ROW())="","",INDEX(Banco!$A:$A,ROW()))</f>
        <v/>
      </c>
      <c r="B1274" s="7" t="str">
        <f>IF(INDEX(Banco!$B:$B,ROW())="","",INDEX(Banco!$B:$B,ROW()))</f>
        <v/>
      </c>
      <c r="C1274" s="7" t="str">
        <f>IF(INDEX(Banco!$C:$C,ROW())="","",INDEX(Banco!$C:$C,ROW()))</f>
        <v/>
      </c>
      <c r="D1274" s="8" t="str">
        <f>IF(INDEX(Banco!$D:$D,ROW())="","",INDEX(Banco!$D:$D,ROW()))</f>
        <v/>
      </c>
      <c r="E1274" s="8" t="str">
        <f>IF(INDEX(Banco!$E:$E,ROW())="","",INDEX(Banco!$E:$E,ROW()))</f>
        <v/>
      </c>
      <c r="F1274" s="9" t="str">
        <f>IF(INDEX(Banco!$F:$F,ROW())="","",INDEX(Banco!$F:$F,ROW()))</f>
        <v/>
      </c>
      <c r="G1274" s="9" t="str">
        <f>IF(INDEX(Banco!$G:$G,ROW())="","",INDEX(Banco!$G:$G,ROW()))</f>
        <v/>
      </c>
      <c r="H1274" s="7" t="str">
        <f>IF(INDEX(Banco!$H:$H,ROW())="","",INDEX(Banco!$H:$H,ROW()))</f>
        <v/>
      </c>
      <c r="I1274" t="str">
        <f t="shared" si="817"/>
        <v/>
      </c>
      <c r="J1274" s="10" t="str">
        <f t="shared" si="818"/>
        <v/>
      </c>
      <c r="K1274" s="11" t="str">
        <f t="shared" si="819"/>
        <v>—</v>
      </c>
      <c r="L1274" t="str">
        <f t="shared" si="820"/>
        <v/>
      </c>
      <c r="M1274" s="11" t="str">
        <f t="shared" si="821"/>
        <v>—</v>
      </c>
      <c r="N1274" t="str">
        <f t="shared" si="822"/>
        <v/>
      </c>
      <c r="O1274" s="11" t="str">
        <f t="shared" si="823"/>
        <v>—</v>
      </c>
      <c r="P1274" t="str">
        <f t="shared" si="824"/>
        <v/>
      </c>
      <c r="Q1274" s="11" t="str">
        <f t="shared" si="825"/>
        <v>—</v>
      </c>
      <c r="R1274" t="str">
        <f t="shared" si="826"/>
        <v/>
      </c>
      <c r="S1274" t="str">
        <f t="shared" si="827"/>
        <v/>
      </c>
      <c r="T1274" t="str">
        <f t="shared" si="828"/>
        <v/>
      </c>
      <c r="U1274" t="str">
        <f t="shared" si="829"/>
        <v/>
      </c>
      <c r="V1274" t="str">
        <f t="shared" si="830"/>
        <v/>
      </c>
      <c r="W1274" t="str">
        <f t="shared" si="831"/>
        <v/>
      </c>
      <c r="X1274" t="str">
        <f t="shared" si="832"/>
        <v/>
      </c>
      <c r="Y1274" t="str">
        <f t="shared" si="833"/>
        <v/>
      </c>
      <c r="Z1274" t="str">
        <f t="shared" si="834"/>
        <v/>
      </c>
      <c r="AA1274" t="str">
        <f t="shared" si="835"/>
        <v/>
      </c>
      <c r="AB1274" t="str">
        <f t="shared" si="836"/>
        <v/>
      </c>
      <c r="AC1274" t="str">
        <f t="shared" si="837"/>
        <v/>
      </c>
      <c r="AD1274" t="str">
        <f t="shared" si="838"/>
        <v/>
      </c>
      <c r="AE1274" t="str">
        <f t="shared" si="839"/>
        <v/>
      </c>
      <c r="AF1274" t="str">
        <f t="shared" si="840"/>
        <v/>
      </c>
      <c r="AG1274" t="str">
        <f t="shared" si="841"/>
        <v/>
      </c>
      <c r="AH1274" t="str">
        <f t="shared" si="842"/>
        <v/>
      </c>
      <c r="AI1274" t="str">
        <f t="shared" si="843"/>
        <v/>
      </c>
      <c r="AJ1274" t="str">
        <f t="shared" si="844"/>
        <v/>
      </c>
      <c r="AK1274" t="str">
        <f t="shared" si="845"/>
        <v/>
      </c>
      <c r="AL1274" t="str">
        <f t="shared" si="846"/>
        <v/>
      </c>
      <c r="AM1274" t="str">
        <f t="shared" si="847"/>
        <v/>
      </c>
      <c r="AN1274" t="str">
        <f t="shared" si="848"/>
        <v/>
      </c>
      <c r="AO1274" t="str">
        <f t="shared" si="849"/>
        <v/>
      </c>
      <c r="AP1274" t="str">
        <f t="shared" si="850"/>
        <v/>
      </c>
      <c r="AQ1274" t="str">
        <f t="shared" si="851"/>
        <v/>
      </c>
      <c r="AR1274" t="str">
        <f t="shared" si="852"/>
        <v/>
      </c>
      <c r="AS1274" t="str">
        <f t="shared" si="853"/>
        <v/>
      </c>
      <c r="AT1274" t="str">
        <f t="shared" si="854"/>
        <v/>
      </c>
      <c r="AU1274" t="str">
        <f t="shared" si="855"/>
        <v/>
      </c>
      <c r="AV1274" t="str">
        <f t="shared" si="856"/>
        <v/>
      </c>
      <c r="AW1274" t="str">
        <f t="shared" si="857"/>
        <v/>
      </c>
      <c r="AX1274" t="str">
        <f t="shared" si="858"/>
        <v/>
      </c>
      <c r="AY1274" t="str">
        <f t="shared" si="859"/>
        <v/>
      </c>
      <c r="AZ1274" t="str">
        <f>IF(OR($A1274="",$A1274&lt;&gt;Ficha!$C$4),"",COUNTIF($A$2:$A1274,Ficha!$C$4))</f>
        <v/>
      </c>
    </row>
    <row r="1275" spans="1:52">
      <c r="A1275" s="7" t="str">
        <f>IF(INDEX(Banco!$A:$A,ROW())="","",INDEX(Banco!$A:$A,ROW()))</f>
        <v/>
      </c>
      <c r="B1275" s="7" t="str">
        <f>IF(INDEX(Banco!$B:$B,ROW())="","",INDEX(Banco!$B:$B,ROW()))</f>
        <v/>
      </c>
      <c r="C1275" s="7" t="str">
        <f>IF(INDEX(Banco!$C:$C,ROW())="","",INDEX(Banco!$C:$C,ROW()))</f>
        <v/>
      </c>
      <c r="D1275" s="8" t="str">
        <f>IF(INDEX(Banco!$D:$D,ROW())="","",INDEX(Banco!$D:$D,ROW()))</f>
        <v/>
      </c>
      <c r="E1275" s="8" t="str">
        <f>IF(INDEX(Banco!$E:$E,ROW())="","",INDEX(Banco!$E:$E,ROW()))</f>
        <v/>
      </c>
      <c r="F1275" s="9" t="str">
        <f>IF(INDEX(Banco!$F:$F,ROW())="","",INDEX(Banco!$F:$F,ROW()))</f>
        <v/>
      </c>
      <c r="G1275" s="9" t="str">
        <f>IF(INDEX(Banco!$G:$G,ROW())="","",INDEX(Banco!$G:$G,ROW()))</f>
        <v/>
      </c>
      <c r="H1275" s="7" t="str">
        <f>IF(INDEX(Banco!$H:$H,ROW())="","",INDEX(Banco!$H:$H,ROW()))</f>
        <v/>
      </c>
      <c r="I1275" t="str">
        <f t="shared" si="817"/>
        <v/>
      </c>
      <c r="J1275" s="10" t="str">
        <f t="shared" si="818"/>
        <v/>
      </c>
      <c r="K1275" s="11" t="str">
        <f t="shared" si="819"/>
        <v>—</v>
      </c>
      <c r="L1275" t="str">
        <f t="shared" si="820"/>
        <v/>
      </c>
      <c r="M1275" s="11" t="str">
        <f t="shared" si="821"/>
        <v>—</v>
      </c>
      <c r="N1275" t="str">
        <f t="shared" si="822"/>
        <v/>
      </c>
      <c r="O1275" s="11" t="str">
        <f t="shared" si="823"/>
        <v>—</v>
      </c>
      <c r="P1275" t="str">
        <f t="shared" si="824"/>
        <v/>
      </c>
      <c r="Q1275" s="11" t="str">
        <f t="shared" si="825"/>
        <v>—</v>
      </c>
      <c r="R1275" t="str">
        <f t="shared" si="826"/>
        <v/>
      </c>
      <c r="S1275" t="str">
        <f t="shared" si="827"/>
        <v/>
      </c>
      <c r="T1275" t="str">
        <f t="shared" si="828"/>
        <v/>
      </c>
      <c r="U1275" t="str">
        <f t="shared" si="829"/>
        <v/>
      </c>
      <c r="V1275" t="str">
        <f t="shared" si="830"/>
        <v/>
      </c>
      <c r="W1275" t="str">
        <f t="shared" si="831"/>
        <v/>
      </c>
      <c r="X1275" t="str">
        <f t="shared" si="832"/>
        <v/>
      </c>
      <c r="Y1275" t="str">
        <f t="shared" si="833"/>
        <v/>
      </c>
      <c r="Z1275" t="str">
        <f t="shared" si="834"/>
        <v/>
      </c>
      <c r="AA1275" t="str">
        <f t="shared" si="835"/>
        <v/>
      </c>
      <c r="AB1275" t="str">
        <f t="shared" si="836"/>
        <v/>
      </c>
      <c r="AC1275" t="str">
        <f t="shared" si="837"/>
        <v/>
      </c>
      <c r="AD1275" t="str">
        <f t="shared" si="838"/>
        <v/>
      </c>
      <c r="AE1275" t="str">
        <f t="shared" si="839"/>
        <v/>
      </c>
      <c r="AF1275" t="str">
        <f t="shared" si="840"/>
        <v/>
      </c>
      <c r="AG1275" t="str">
        <f t="shared" si="841"/>
        <v/>
      </c>
      <c r="AH1275" t="str">
        <f t="shared" si="842"/>
        <v/>
      </c>
      <c r="AI1275" t="str">
        <f t="shared" si="843"/>
        <v/>
      </c>
      <c r="AJ1275" t="str">
        <f t="shared" si="844"/>
        <v/>
      </c>
      <c r="AK1275" t="str">
        <f t="shared" si="845"/>
        <v/>
      </c>
      <c r="AL1275" t="str">
        <f t="shared" si="846"/>
        <v/>
      </c>
      <c r="AM1275" t="str">
        <f t="shared" si="847"/>
        <v/>
      </c>
      <c r="AN1275" t="str">
        <f t="shared" si="848"/>
        <v/>
      </c>
      <c r="AO1275" t="str">
        <f t="shared" si="849"/>
        <v/>
      </c>
      <c r="AP1275" t="str">
        <f t="shared" si="850"/>
        <v/>
      </c>
      <c r="AQ1275" t="str">
        <f t="shared" si="851"/>
        <v/>
      </c>
      <c r="AR1275" t="str">
        <f t="shared" si="852"/>
        <v/>
      </c>
      <c r="AS1275" t="str">
        <f t="shared" si="853"/>
        <v/>
      </c>
      <c r="AT1275" t="str">
        <f t="shared" si="854"/>
        <v/>
      </c>
      <c r="AU1275" t="str">
        <f t="shared" si="855"/>
        <v/>
      </c>
      <c r="AV1275" t="str">
        <f t="shared" si="856"/>
        <v/>
      </c>
      <c r="AW1275" t="str">
        <f t="shared" si="857"/>
        <v/>
      </c>
      <c r="AX1275" t="str">
        <f t="shared" si="858"/>
        <v/>
      </c>
      <c r="AY1275" t="str">
        <f t="shared" si="859"/>
        <v/>
      </c>
      <c r="AZ1275" t="str">
        <f>IF(OR($A1275="",$A1275&lt;&gt;Ficha!$C$4),"",COUNTIF($A$2:$A1275,Ficha!$C$4))</f>
        <v/>
      </c>
    </row>
    <row r="1276" spans="1:52">
      <c r="A1276" s="7" t="str">
        <f>IF(INDEX(Banco!$A:$A,ROW())="","",INDEX(Banco!$A:$A,ROW()))</f>
        <v/>
      </c>
      <c r="B1276" s="7" t="str">
        <f>IF(INDEX(Banco!$B:$B,ROW())="","",INDEX(Banco!$B:$B,ROW()))</f>
        <v/>
      </c>
      <c r="C1276" s="7" t="str">
        <f>IF(INDEX(Banco!$C:$C,ROW())="","",INDEX(Banco!$C:$C,ROW()))</f>
        <v/>
      </c>
      <c r="D1276" s="8" t="str">
        <f>IF(INDEX(Banco!$D:$D,ROW())="","",INDEX(Banco!$D:$D,ROW()))</f>
        <v/>
      </c>
      <c r="E1276" s="8" t="str">
        <f>IF(INDEX(Banco!$E:$E,ROW())="","",INDEX(Banco!$E:$E,ROW()))</f>
        <v/>
      </c>
      <c r="F1276" s="9" t="str">
        <f>IF(INDEX(Banco!$F:$F,ROW())="","",INDEX(Banco!$F:$F,ROW()))</f>
        <v/>
      </c>
      <c r="G1276" s="9" t="str">
        <f>IF(INDEX(Banco!$G:$G,ROW())="","",INDEX(Banco!$G:$G,ROW()))</f>
        <v/>
      </c>
      <c r="H1276" s="7" t="str">
        <f>IF(INDEX(Banco!$H:$H,ROW())="","",INDEX(Banco!$H:$H,ROW()))</f>
        <v/>
      </c>
      <c r="I1276" t="str">
        <f t="shared" si="817"/>
        <v/>
      </c>
      <c r="J1276" s="10" t="str">
        <f t="shared" si="818"/>
        <v/>
      </c>
      <c r="K1276" s="11" t="str">
        <f t="shared" si="819"/>
        <v>—</v>
      </c>
      <c r="L1276" t="str">
        <f t="shared" si="820"/>
        <v/>
      </c>
      <c r="M1276" s="11" t="str">
        <f t="shared" si="821"/>
        <v>—</v>
      </c>
      <c r="N1276" t="str">
        <f t="shared" si="822"/>
        <v/>
      </c>
      <c r="O1276" s="11" t="str">
        <f t="shared" si="823"/>
        <v>—</v>
      </c>
      <c r="P1276" t="str">
        <f t="shared" si="824"/>
        <v/>
      </c>
      <c r="Q1276" s="11" t="str">
        <f t="shared" si="825"/>
        <v>—</v>
      </c>
      <c r="R1276" t="str">
        <f t="shared" si="826"/>
        <v/>
      </c>
      <c r="S1276" t="str">
        <f t="shared" si="827"/>
        <v/>
      </c>
      <c r="T1276" t="str">
        <f t="shared" si="828"/>
        <v/>
      </c>
      <c r="U1276" t="str">
        <f t="shared" si="829"/>
        <v/>
      </c>
      <c r="V1276" t="str">
        <f t="shared" si="830"/>
        <v/>
      </c>
      <c r="W1276" t="str">
        <f t="shared" si="831"/>
        <v/>
      </c>
      <c r="X1276" t="str">
        <f t="shared" si="832"/>
        <v/>
      </c>
      <c r="Y1276" t="str">
        <f t="shared" si="833"/>
        <v/>
      </c>
      <c r="Z1276" t="str">
        <f t="shared" si="834"/>
        <v/>
      </c>
      <c r="AA1276" t="str">
        <f t="shared" si="835"/>
        <v/>
      </c>
      <c r="AB1276" t="str">
        <f t="shared" si="836"/>
        <v/>
      </c>
      <c r="AC1276" t="str">
        <f t="shared" si="837"/>
        <v/>
      </c>
      <c r="AD1276" t="str">
        <f t="shared" si="838"/>
        <v/>
      </c>
      <c r="AE1276" t="str">
        <f t="shared" si="839"/>
        <v/>
      </c>
      <c r="AF1276" t="str">
        <f t="shared" si="840"/>
        <v/>
      </c>
      <c r="AG1276" t="str">
        <f t="shared" si="841"/>
        <v/>
      </c>
      <c r="AH1276" t="str">
        <f t="shared" si="842"/>
        <v/>
      </c>
      <c r="AI1276" t="str">
        <f t="shared" si="843"/>
        <v/>
      </c>
      <c r="AJ1276" t="str">
        <f t="shared" si="844"/>
        <v/>
      </c>
      <c r="AK1276" t="str">
        <f t="shared" si="845"/>
        <v/>
      </c>
      <c r="AL1276" t="str">
        <f t="shared" si="846"/>
        <v/>
      </c>
      <c r="AM1276" t="str">
        <f t="shared" si="847"/>
        <v/>
      </c>
      <c r="AN1276" t="str">
        <f t="shared" si="848"/>
        <v/>
      </c>
      <c r="AO1276" t="str">
        <f t="shared" si="849"/>
        <v/>
      </c>
      <c r="AP1276" t="str">
        <f t="shared" si="850"/>
        <v/>
      </c>
      <c r="AQ1276" t="str">
        <f t="shared" si="851"/>
        <v/>
      </c>
      <c r="AR1276" t="str">
        <f t="shared" si="852"/>
        <v/>
      </c>
      <c r="AS1276" t="str">
        <f t="shared" si="853"/>
        <v/>
      </c>
      <c r="AT1276" t="str">
        <f t="shared" si="854"/>
        <v/>
      </c>
      <c r="AU1276" t="str">
        <f t="shared" si="855"/>
        <v/>
      </c>
      <c r="AV1276" t="str">
        <f t="shared" si="856"/>
        <v/>
      </c>
      <c r="AW1276" t="str">
        <f t="shared" si="857"/>
        <v/>
      </c>
      <c r="AX1276" t="str">
        <f t="shared" si="858"/>
        <v/>
      </c>
      <c r="AY1276" t="str">
        <f t="shared" si="859"/>
        <v/>
      </c>
      <c r="AZ1276" t="str">
        <f>IF(OR($A1276="",$A1276&lt;&gt;Ficha!$C$4),"",COUNTIF($A$2:$A1276,Ficha!$C$4))</f>
        <v/>
      </c>
    </row>
    <row r="1277" spans="1:52">
      <c r="A1277" s="7" t="str">
        <f>IF(INDEX(Banco!$A:$A,ROW())="","",INDEX(Banco!$A:$A,ROW()))</f>
        <v/>
      </c>
      <c r="B1277" s="7" t="str">
        <f>IF(INDEX(Banco!$B:$B,ROW())="","",INDEX(Banco!$B:$B,ROW()))</f>
        <v/>
      </c>
      <c r="C1277" s="7" t="str">
        <f>IF(INDEX(Banco!$C:$C,ROW())="","",INDEX(Banco!$C:$C,ROW()))</f>
        <v/>
      </c>
      <c r="D1277" s="8" t="str">
        <f>IF(INDEX(Banco!$D:$D,ROW())="","",INDEX(Banco!$D:$D,ROW()))</f>
        <v/>
      </c>
      <c r="E1277" s="8" t="str">
        <f>IF(INDEX(Banco!$E:$E,ROW())="","",INDEX(Banco!$E:$E,ROW()))</f>
        <v/>
      </c>
      <c r="F1277" s="9" t="str">
        <f>IF(INDEX(Banco!$F:$F,ROW())="","",INDEX(Banco!$F:$F,ROW()))</f>
        <v/>
      </c>
      <c r="G1277" s="9" t="str">
        <f>IF(INDEX(Banco!$G:$G,ROW())="","",INDEX(Banco!$G:$G,ROW()))</f>
        <v/>
      </c>
      <c r="H1277" s="7" t="str">
        <f>IF(INDEX(Banco!$H:$H,ROW())="","",INDEX(Banco!$H:$H,ROW()))</f>
        <v/>
      </c>
      <c r="I1277" t="str">
        <f t="shared" si="817"/>
        <v/>
      </c>
      <c r="J1277" s="10" t="str">
        <f t="shared" si="818"/>
        <v/>
      </c>
      <c r="K1277" s="11" t="str">
        <f t="shared" si="819"/>
        <v>—</v>
      </c>
      <c r="L1277" t="str">
        <f t="shared" si="820"/>
        <v/>
      </c>
      <c r="M1277" s="11" t="str">
        <f t="shared" si="821"/>
        <v>—</v>
      </c>
      <c r="N1277" t="str">
        <f t="shared" si="822"/>
        <v/>
      </c>
      <c r="O1277" s="11" t="str">
        <f t="shared" si="823"/>
        <v>—</v>
      </c>
      <c r="P1277" t="str">
        <f t="shared" si="824"/>
        <v/>
      </c>
      <c r="Q1277" s="11" t="str">
        <f t="shared" si="825"/>
        <v>—</v>
      </c>
      <c r="R1277" t="str">
        <f t="shared" si="826"/>
        <v/>
      </c>
      <c r="S1277" t="str">
        <f t="shared" si="827"/>
        <v/>
      </c>
      <c r="T1277" t="str">
        <f t="shared" si="828"/>
        <v/>
      </c>
      <c r="U1277" t="str">
        <f t="shared" si="829"/>
        <v/>
      </c>
      <c r="V1277" t="str">
        <f t="shared" si="830"/>
        <v/>
      </c>
      <c r="W1277" t="str">
        <f t="shared" si="831"/>
        <v/>
      </c>
      <c r="X1277" t="str">
        <f t="shared" si="832"/>
        <v/>
      </c>
      <c r="Y1277" t="str">
        <f t="shared" si="833"/>
        <v/>
      </c>
      <c r="Z1277" t="str">
        <f t="shared" si="834"/>
        <v/>
      </c>
      <c r="AA1277" t="str">
        <f t="shared" si="835"/>
        <v/>
      </c>
      <c r="AB1277" t="str">
        <f t="shared" si="836"/>
        <v/>
      </c>
      <c r="AC1277" t="str">
        <f t="shared" si="837"/>
        <v/>
      </c>
      <c r="AD1277" t="str">
        <f t="shared" si="838"/>
        <v/>
      </c>
      <c r="AE1277" t="str">
        <f t="shared" si="839"/>
        <v/>
      </c>
      <c r="AF1277" t="str">
        <f t="shared" si="840"/>
        <v/>
      </c>
      <c r="AG1277" t="str">
        <f t="shared" si="841"/>
        <v/>
      </c>
      <c r="AH1277" t="str">
        <f t="shared" si="842"/>
        <v/>
      </c>
      <c r="AI1277" t="str">
        <f t="shared" si="843"/>
        <v/>
      </c>
      <c r="AJ1277" t="str">
        <f t="shared" si="844"/>
        <v/>
      </c>
      <c r="AK1277" t="str">
        <f t="shared" si="845"/>
        <v/>
      </c>
      <c r="AL1277" t="str">
        <f t="shared" si="846"/>
        <v/>
      </c>
      <c r="AM1277" t="str">
        <f t="shared" si="847"/>
        <v/>
      </c>
      <c r="AN1277" t="str">
        <f t="shared" si="848"/>
        <v/>
      </c>
      <c r="AO1277" t="str">
        <f t="shared" si="849"/>
        <v/>
      </c>
      <c r="AP1277" t="str">
        <f t="shared" si="850"/>
        <v/>
      </c>
      <c r="AQ1277" t="str">
        <f t="shared" si="851"/>
        <v/>
      </c>
      <c r="AR1277" t="str">
        <f t="shared" si="852"/>
        <v/>
      </c>
      <c r="AS1277" t="str">
        <f t="shared" si="853"/>
        <v/>
      </c>
      <c r="AT1277" t="str">
        <f t="shared" si="854"/>
        <v/>
      </c>
      <c r="AU1277" t="str">
        <f t="shared" si="855"/>
        <v/>
      </c>
      <c r="AV1277" t="str">
        <f t="shared" si="856"/>
        <v/>
      </c>
      <c r="AW1277" t="str">
        <f t="shared" si="857"/>
        <v/>
      </c>
      <c r="AX1277" t="str">
        <f t="shared" si="858"/>
        <v/>
      </c>
      <c r="AY1277" t="str">
        <f t="shared" si="859"/>
        <v/>
      </c>
      <c r="AZ1277" t="str">
        <f>IF(OR($A1277="",$A1277&lt;&gt;Ficha!$C$4),"",COUNTIF($A$2:$A1277,Ficha!$C$4))</f>
        <v/>
      </c>
    </row>
    <row r="1278" spans="1:52">
      <c r="A1278" s="7" t="str">
        <f>IF(INDEX(Banco!$A:$A,ROW())="","",INDEX(Banco!$A:$A,ROW()))</f>
        <v/>
      </c>
      <c r="B1278" s="7" t="str">
        <f>IF(INDEX(Banco!$B:$B,ROW())="","",INDEX(Banco!$B:$B,ROW()))</f>
        <v/>
      </c>
      <c r="C1278" s="7" t="str">
        <f>IF(INDEX(Banco!$C:$C,ROW())="","",INDEX(Banco!$C:$C,ROW()))</f>
        <v/>
      </c>
      <c r="D1278" s="8" t="str">
        <f>IF(INDEX(Banco!$D:$D,ROW())="","",INDEX(Banco!$D:$D,ROW()))</f>
        <v/>
      </c>
      <c r="E1278" s="8" t="str">
        <f>IF(INDEX(Banco!$E:$E,ROW())="","",INDEX(Banco!$E:$E,ROW()))</f>
        <v/>
      </c>
      <c r="F1278" s="9" t="str">
        <f>IF(INDEX(Banco!$F:$F,ROW())="","",INDEX(Banco!$F:$F,ROW()))</f>
        <v/>
      </c>
      <c r="G1278" s="9" t="str">
        <f>IF(INDEX(Banco!$G:$G,ROW())="","",INDEX(Banco!$G:$G,ROW()))</f>
        <v/>
      </c>
      <c r="H1278" s="7" t="str">
        <f>IF(INDEX(Banco!$H:$H,ROW())="","",INDEX(Banco!$H:$H,ROW()))</f>
        <v/>
      </c>
      <c r="I1278" t="str">
        <f t="shared" si="817"/>
        <v/>
      </c>
      <c r="J1278" s="10" t="str">
        <f t="shared" si="818"/>
        <v/>
      </c>
      <c r="K1278" s="11" t="str">
        <f t="shared" si="819"/>
        <v>—</v>
      </c>
      <c r="L1278" t="str">
        <f t="shared" si="820"/>
        <v/>
      </c>
      <c r="M1278" s="11" t="str">
        <f t="shared" si="821"/>
        <v>—</v>
      </c>
      <c r="N1278" t="str">
        <f t="shared" si="822"/>
        <v/>
      </c>
      <c r="O1278" s="11" t="str">
        <f t="shared" si="823"/>
        <v>—</v>
      </c>
      <c r="P1278" t="str">
        <f t="shared" si="824"/>
        <v/>
      </c>
      <c r="Q1278" s="11" t="str">
        <f t="shared" si="825"/>
        <v>—</v>
      </c>
      <c r="R1278" t="str">
        <f t="shared" si="826"/>
        <v/>
      </c>
      <c r="S1278" t="str">
        <f t="shared" si="827"/>
        <v/>
      </c>
      <c r="T1278" t="str">
        <f t="shared" si="828"/>
        <v/>
      </c>
      <c r="U1278" t="str">
        <f t="shared" si="829"/>
        <v/>
      </c>
      <c r="V1278" t="str">
        <f t="shared" si="830"/>
        <v/>
      </c>
      <c r="W1278" t="str">
        <f t="shared" si="831"/>
        <v/>
      </c>
      <c r="X1278" t="str">
        <f t="shared" si="832"/>
        <v/>
      </c>
      <c r="Y1278" t="str">
        <f t="shared" si="833"/>
        <v/>
      </c>
      <c r="Z1278" t="str">
        <f t="shared" si="834"/>
        <v/>
      </c>
      <c r="AA1278" t="str">
        <f t="shared" si="835"/>
        <v/>
      </c>
      <c r="AB1278" t="str">
        <f t="shared" si="836"/>
        <v/>
      </c>
      <c r="AC1278" t="str">
        <f t="shared" si="837"/>
        <v/>
      </c>
      <c r="AD1278" t="str">
        <f t="shared" si="838"/>
        <v/>
      </c>
      <c r="AE1278" t="str">
        <f t="shared" si="839"/>
        <v/>
      </c>
      <c r="AF1278" t="str">
        <f t="shared" si="840"/>
        <v/>
      </c>
      <c r="AG1278" t="str">
        <f t="shared" si="841"/>
        <v/>
      </c>
      <c r="AH1278" t="str">
        <f t="shared" si="842"/>
        <v/>
      </c>
      <c r="AI1278" t="str">
        <f t="shared" si="843"/>
        <v/>
      </c>
      <c r="AJ1278" t="str">
        <f t="shared" si="844"/>
        <v/>
      </c>
      <c r="AK1278" t="str">
        <f t="shared" si="845"/>
        <v/>
      </c>
      <c r="AL1278" t="str">
        <f t="shared" si="846"/>
        <v/>
      </c>
      <c r="AM1278" t="str">
        <f t="shared" si="847"/>
        <v/>
      </c>
      <c r="AN1278" t="str">
        <f t="shared" si="848"/>
        <v/>
      </c>
      <c r="AO1278" t="str">
        <f t="shared" si="849"/>
        <v/>
      </c>
      <c r="AP1278" t="str">
        <f t="shared" si="850"/>
        <v/>
      </c>
      <c r="AQ1278" t="str">
        <f t="shared" si="851"/>
        <v/>
      </c>
      <c r="AR1278" t="str">
        <f t="shared" si="852"/>
        <v/>
      </c>
      <c r="AS1278" t="str">
        <f t="shared" si="853"/>
        <v/>
      </c>
      <c r="AT1278" t="str">
        <f t="shared" si="854"/>
        <v/>
      </c>
      <c r="AU1278" t="str">
        <f t="shared" si="855"/>
        <v/>
      </c>
      <c r="AV1278" t="str">
        <f t="shared" si="856"/>
        <v/>
      </c>
      <c r="AW1278" t="str">
        <f t="shared" si="857"/>
        <v/>
      </c>
      <c r="AX1278" t="str">
        <f t="shared" si="858"/>
        <v/>
      </c>
      <c r="AY1278" t="str">
        <f t="shared" si="859"/>
        <v/>
      </c>
      <c r="AZ1278" t="str">
        <f>IF(OR($A1278="",$A1278&lt;&gt;Ficha!$C$4),"",COUNTIF($A$2:$A1278,Ficha!$C$4))</f>
        <v/>
      </c>
    </row>
    <row r="1279" spans="1:52">
      <c r="A1279" s="7" t="str">
        <f>IF(INDEX(Banco!$A:$A,ROW())="","",INDEX(Banco!$A:$A,ROW()))</f>
        <v/>
      </c>
      <c r="B1279" s="7" t="str">
        <f>IF(INDEX(Banco!$B:$B,ROW())="","",INDEX(Banco!$B:$B,ROW()))</f>
        <v/>
      </c>
      <c r="C1279" s="7" t="str">
        <f>IF(INDEX(Banco!$C:$C,ROW())="","",INDEX(Banco!$C:$C,ROW()))</f>
        <v/>
      </c>
      <c r="D1279" s="8" t="str">
        <f>IF(INDEX(Banco!$D:$D,ROW())="","",INDEX(Banco!$D:$D,ROW()))</f>
        <v/>
      </c>
      <c r="E1279" s="8" t="str">
        <f>IF(INDEX(Banco!$E:$E,ROW())="","",INDEX(Banco!$E:$E,ROW()))</f>
        <v/>
      </c>
      <c r="F1279" s="9" t="str">
        <f>IF(INDEX(Banco!$F:$F,ROW())="","",INDEX(Banco!$F:$F,ROW()))</f>
        <v/>
      </c>
      <c r="G1279" s="9" t="str">
        <f>IF(INDEX(Banco!$G:$G,ROW())="","",INDEX(Banco!$G:$G,ROW()))</f>
        <v/>
      </c>
      <c r="H1279" s="7" t="str">
        <f>IF(INDEX(Banco!$H:$H,ROW())="","",INDEX(Banco!$H:$H,ROW()))</f>
        <v/>
      </c>
      <c r="I1279" t="str">
        <f t="shared" si="817"/>
        <v/>
      </c>
      <c r="J1279" s="10" t="str">
        <f t="shared" si="818"/>
        <v/>
      </c>
      <c r="K1279" s="11" t="str">
        <f t="shared" si="819"/>
        <v>—</v>
      </c>
      <c r="L1279" t="str">
        <f t="shared" si="820"/>
        <v/>
      </c>
      <c r="M1279" s="11" t="str">
        <f t="shared" si="821"/>
        <v>—</v>
      </c>
      <c r="N1279" t="str">
        <f t="shared" si="822"/>
        <v/>
      </c>
      <c r="O1279" s="11" t="str">
        <f t="shared" si="823"/>
        <v>—</v>
      </c>
      <c r="P1279" t="str">
        <f t="shared" si="824"/>
        <v/>
      </c>
      <c r="Q1279" s="11" t="str">
        <f t="shared" si="825"/>
        <v>—</v>
      </c>
      <c r="R1279" t="str">
        <f t="shared" si="826"/>
        <v/>
      </c>
      <c r="S1279" t="str">
        <f t="shared" si="827"/>
        <v/>
      </c>
      <c r="T1279" t="str">
        <f t="shared" si="828"/>
        <v/>
      </c>
      <c r="U1279" t="str">
        <f t="shared" si="829"/>
        <v/>
      </c>
      <c r="V1279" t="str">
        <f t="shared" si="830"/>
        <v/>
      </c>
      <c r="W1279" t="str">
        <f t="shared" si="831"/>
        <v/>
      </c>
      <c r="X1279" t="str">
        <f t="shared" si="832"/>
        <v/>
      </c>
      <c r="Y1279" t="str">
        <f t="shared" si="833"/>
        <v/>
      </c>
      <c r="Z1279" t="str">
        <f t="shared" si="834"/>
        <v/>
      </c>
      <c r="AA1279" t="str">
        <f t="shared" si="835"/>
        <v/>
      </c>
      <c r="AB1279" t="str">
        <f t="shared" si="836"/>
        <v/>
      </c>
      <c r="AC1279" t="str">
        <f t="shared" si="837"/>
        <v/>
      </c>
      <c r="AD1279" t="str">
        <f t="shared" si="838"/>
        <v/>
      </c>
      <c r="AE1279" t="str">
        <f t="shared" si="839"/>
        <v/>
      </c>
      <c r="AF1279" t="str">
        <f t="shared" si="840"/>
        <v/>
      </c>
      <c r="AG1279" t="str">
        <f t="shared" si="841"/>
        <v/>
      </c>
      <c r="AH1279" t="str">
        <f t="shared" si="842"/>
        <v/>
      </c>
      <c r="AI1279" t="str">
        <f t="shared" si="843"/>
        <v/>
      </c>
      <c r="AJ1279" t="str">
        <f t="shared" si="844"/>
        <v/>
      </c>
      <c r="AK1279" t="str">
        <f t="shared" si="845"/>
        <v/>
      </c>
      <c r="AL1279" t="str">
        <f t="shared" si="846"/>
        <v/>
      </c>
      <c r="AM1279" t="str">
        <f t="shared" si="847"/>
        <v/>
      </c>
      <c r="AN1279" t="str">
        <f t="shared" si="848"/>
        <v/>
      </c>
      <c r="AO1279" t="str">
        <f t="shared" si="849"/>
        <v/>
      </c>
      <c r="AP1279" t="str">
        <f t="shared" si="850"/>
        <v/>
      </c>
      <c r="AQ1279" t="str">
        <f t="shared" si="851"/>
        <v/>
      </c>
      <c r="AR1279" t="str">
        <f t="shared" si="852"/>
        <v/>
      </c>
      <c r="AS1279" t="str">
        <f t="shared" si="853"/>
        <v/>
      </c>
      <c r="AT1279" t="str">
        <f t="shared" si="854"/>
        <v/>
      </c>
      <c r="AU1279" t="str">
        <f t="shared" si="855"/>
        <v/>
      </c>
      <c r="AV1279" t="str">
        <f t="shared" si="856"/>
        <v/>
      </c>
      <c r="AW1279" t="str">
        <f t="shared" si="857"/>
        <v/>
      </c>
      <c r="AX1279" t="str">
        <f t="shared" si="858"/>
        <v/>
      </c>
      <c r="AY1279" t="str">
        <f t="shared" si="859"/>
        <v/>
      </c>
      <c r="AZ1279" t="str">
        <f>IF(OR($A1279="",$A1279&lt;&gt;Ficha!$C$4),"",COUNTIF($A$2:$A1279,Ficha!$C$4))</f>
        <v/>
      </c>
    </row>
    <row r="1280" spans="1:52">
      <c r="A1280" s="7" t="str">
        <f>IF(INDEX(Banco!$A:$A,ROW())="","",INDEX(Banco!$A:$A,ROW()))</f>
        <v/>
      </c>
      <c r="B1280" s="7" t="str">
        <f>IF(INDEX(Banco!$B:$B,ROW())="","",INDEX(Banco!$B:$B,ROW()))</f>
        <v/>
      </c>
      <c r="C1280" s="7" t="str">
        <f>IF(INDEX(Banco!$C:$C,ROW())="","",INDEX(Banco!$C:$C,ROW()))</f>
        <v/>
      </c>
      <c r="D1280" s="8" t="str">
        <f>IF(INDEX(Banco!$D:$D,ROW())="","",INDEX(Banco!$D:$D,ROW()))</f>
        <v/>
      </c>
      <c r="E1280" s="8" t="str">
        <f>IF(INDEX(Banco!$E:$E,ROW())="","",INDEX(Banco!$E:$E,ROW()))</f>
        <v/>
      </c>
      <c r="F1280" s="9" t="str">
        <f>IF(INDEX(Banco!$F:$F,ROW())="","",INDEX(Banco!$F:$F,ROW()))</f>
        <v/>
      </c>
      <c r="G1280" s="9" t="str">
        <f>IF(INDEX(Banco!$G:$G,ROW())="","",INDEX(Banco!$G:$G,ROW()))</f>
        <v/>
      </c>
      <c r="H1280" s="7" t="str">
        <f>IF(INDEX(Banco!$H:$H,ROW())="","",INDEX(Banco!$H:$H,ROW()))</f>
        <v/>
      </c>
      <c r="I1280" t="str">
        <f t="shared" si="817"/>
        <v/>
      </c>
      <c r="J1280" s="10" t="str">
        <f t="shared" si="818"/>
        <v/>
      </c>
      <c r="K1280" s="11" t="str">
        <f t="shared" si="819"/>
        <v>—</v>
      </c>
      <c r="L1280" t="str">
        <f t="shared" si="820"/>
        <v/>
      </c>
      <c r="M1280" s="11" t="str">
        <f t="shared" si="821"/>
        <v>—</v>
      </c>
      <c r="N1280" t="str">
        <f t="shared" si="822"/>
        <v/>
      </c>
      <c r="O1280" s="11" t="str">
        <f t="shared" si="823"/>
        <v>—</v>
      </c>
      <c r="P1280" t="str">
        <f t="shared" si="824"/>
        <v/>
      </c>
      <c r="Q1280" s="11" t="str">
        <f t="shared" si="825"/>
        <v>—</v>
      </c>
      <c r="R1280" t="str">
        <f t="shared" si="826"/>
        <v/>
      </c>
      <c r="S1280" t="str">
        <f t="shared" si="827"/>
        <v/>
      </c>
      <c r="T1280" t="str">
        <f t="shared" si="828"/>
        <v/>
      </c>
      <c r="U1280" t="str">
        <f t="shared" si="829"/>
        <v/>
      </c>
      <c r="V1280" t="str">
        <f t="shared" si="830"/>
        <v/>
      </c>
      <c r="W1280" t="str">
        <f t="shared" si="831"/>
        <v/>
      </c>
      <c r="X1280" t="str">
        <f t="shared" si="832"/>
        <v/>
      </c>
      <c r="Y1280" t="str">
        <f t="shared" si="833"/>
        <v/>
      </c>
      <c r="Z1280" t="str">
        <f t="shared" si="834"/>
        <v/>
      </c>
      <c r="AA1280" t="str">
        <f t="shared" si="835"/>
        <v/>
      </c>
      <c r="AB1280" t="str">
        <f t="shared" si="836"/>
        <v/>
      </c>
      <c r="AC1280" t="str">
        <f t="shared" si="837"/>
        <v/>
      </c>
      <c r="AD1280" t="str">
        <f t="shared" si="838"/>
        <v/>
      </c>
      <c r="AE1280" t="str">
        <f t="shared" si="839"/>
        <v/>
      </c>
      <c r="AF1280" t="str">
        <f t="shared" si="840"/>
        <v/>
      </c>
      <c r="AG1280" t="str">
        <f t="shared" si="841"/>
        <v/>
      </c>
      <c r="AH1280" t="str">
        <f t="shared" si="842"/>
        <v/>
      </c>
      <c r="AI1280" t="str">
        <f t="shared" si="843"/>
        <v/>
      </c>
      <c r="AJ1280" t="str">
        <f t="shared" si="844"/>
        <v/>
      </c>
      <c r="AK1280" t="str">
        <f t="shared" si="845"/>
        <v/>
      </c>
      <c r="AL1280" t="str">
        <f t="shared" si="846"/>
        <v/>
      </c>
      <c r="AM1280" t="str">
        <f t="shared" si="847"/>
        <v/>
      </c>
      <c r="AN1280" t="str">
        <f t="shared" si="848"/>
        <v/>
      </c>
      <c r="AO1280" t="str">
        <f t="shared" si="849"/>
        <v/>
      </c>
      <c r="AP1280" t="str">
        <f t="shared" si="850"/>
        <v/>
      </c>
      <c r="AQ1280" t="str">
        <f t="shared" si="851"/>
        <v/>
      </c>
      <c r="AR1280" t="str">
        <f t="shared" si="852"/>
        <v/>
      </c>
      <c r="AS1280" t="str">
        <f t="shared" si="853"/>
        <v/>
      </c>
      <c r="AT1280" t="str">
        <f t="shared" si="854"/>
        <v/>
      </c>
      <c r="AU1280" t="str">
        <f t="shared" si="855"/>
        <v/>
      </c>
      <c r="AV1280" t="str">
        <f t="shared" si="856"/>
        <v/>
      </c>
      <c r="AW1280" t="str">
        <f t="shared" si="857"/>
        <v/>
      </c>
      <c r="AX1280" t="str">
        <f t="shared" si="858"/>
        <v/>
      </c>
      <c r="AY1280" t="str">
        <f t="shared" si="859"/>
        <v/>
      </c>
      <c r="AZ1280" t="str">
        <f>IF(OR($A1280="",$A1280&lt;&gt;Ficha!$C$4),"",COUNTIF($A$2:$A1280,Ficha!$C$4))</f>
        <v/>
      </c>
    </row>
    <row r="1281" spans="1:52">
      <c r="A1281" s="7" t="str">
        <f>IF(INDEX(Banco!$A:$A,ROW())="","",INDEX(Banco!$A:$A,ROW()))</f>
        <v/>
      </c>
      <c r="B1281" s="7" t="str">
        <f>IF(INDEX(Banco!$B:$B,ROW())="","",INDEX(Banco!$B:$B,ROW()))</f>
        <v/>
      </c>
      <c r="C1281" s="7" t="str">
        <f>IF(INDEX(Banco!$C:$C,ROW())="","",INDEX(Banco!$C:$C,ROW()))</f>
        <v/>
      </c>
      <c r="D1281" s="8" t="str">
        <f>IF(INDEX(Banco!$D:$D,ROW())="","",INDEX(Banco!$D:$D,ROW()))</f>
        <v/>
      </c>
      <c r="E1281" s="8" t="str">
        <f>IF(INDEX(Banco!$E:$E,ROW())="","",INDEX(Banco!$E:$E,ROW()))</f>
        <v/>
      </c>
      <c r="F1281" s="9" t="str">
        <f>IF(INDEX(Banco!$F:$F,ROW())="","",INDEX(Banco!$F:$F,ROW()))</f>
        <v/>
      </c>
      <c r="G1281" s="9" t="str">
        <f>IF(INDEX(Banco!$G:$G,ROW())="","",INDEX(Banco!$G:$G,ROW()))</f>
        <v/>
      </c>
      <c r="H1281" s="7" t="str">
        <f>IF(INDEX(Banco!$H:$H,ROW())="","",INDEX(Banco!$H:$H,ROW()))</f>
        <v/>
      </c>
      <c r="I1281" t="str">
        <f t="shared" si="817"/>
        <v/>
      </c>
      <c r="J1281" s="10" t="str">
        <f t="shared" si="818"/>
        <v/>
      </c>
      <c r="K1281" s="11" t="str">
        <f t="shared" si="819"/>
        <v>—</v>
      </c>
      <c r="L1281" t="str">
        <f t="shared" si="820"/>
        <v/>
      </c>
      <c r="M1281" s="11" t="str">
        <f t="shared" si="821"/>
        <v>—</v>
      </c>
      <c r="N1281" t="str">
        <f t="shared" si="822"/>
        <v/>
      </c>
      <c r="O1281" s="11" t="str">
        <f t="shared" si="823"/>
        <v>—</v>
      </c>
      <c r="P1281" t="str">
        <f t="shared" si="824"/>
        <v/>
      </c>
      <c r="Q1281" s="11" t="str">
        <f t="shared" si="825"/>
        <v>—</v>
      </c>
      <c r="R1281" t="str">
        <f t="shared" si="826"/>
        <v/>
      </c>
      <c r="S1281" t="str">
        <f t="shared" si="827"/>
        <v/>
      </c>
      <c r="T1281" t="str">
        <f t="shared" si="828"/>
        <v/>
      </c>
      <c r="U1281" t="str">
        <f t="shared" si="829"/>
        <v/>
      </c>
      <c r="V1281" t="str">
        <f t="shared" si="830"/>
        <v/>
      </c>
      <c r="W1281" t="str">
        <f t="shared" si="831"/>
        <v/>
      </c>
      <c r="X1281" t="str">
        <f t="shared" si="832"/>
        <v/>
      </c>
      <c r="Y1281" t="str">
        <f t="shared" si="833"/>
        <v/>
      </c>
      <c r="Z1281" t="str">
        <f t="shared" si="834"/>
        <v/>
      </c>
      <c r="AA1281" t="str">
        <f t="shared" si="835"/>
        <v/>
      </c>
      <c r="AB1281" t="str">
        <f t="shared" si="836"/>
        <v/>
      </c>
      <c r="AC1281" t="str">
        <f t="shared" si="837"/>
        <v/>
      </c>
      <c r="AD1281" t="str">
        <f t="shared" si="838"/>
        <v/>
      </c>
      <c r="AE1281" t="str">
        <f t="shared" si="839"/>
        <v/>
      </c>
      <c r="AF1281" t="str">
        <f t="shared" si="840"/>
        <v/>
      </c>
      <c r="AG1281" t="str">
        <f t="shared" si="841"/>
        <v/>
      </c>
      <c r="AH1281" t="str">
        <f t="shared" si="842"/>
        <v/>
      </c>
      <c r="AI1281" t="str">
        <f t="shared" si="843"/>
        <v/>
      </c>
      <c r="AJ1281" t="str">
        <f t="shared" si="844"/>
        <v/>
      </c>
      <c r="AK1281" t="str">
        <f t="shared" si="845"/>
        <v/>
      </c>
      <c r="AL1281" t="str">
        <f t="shared" si="846"/>
        <v/>
      </c>
      <c r="AM1281" t="str">
        <f t="shared" si="847"/>
        <v/>
      </c>
      <c r="AN1281" t="str">
        <f t="shared" si="848"/>
        <v/>
      </c>
      <c r="AO1281" t="str">
        <f t="shared" si="849"/>
        <v/>
      </c>
      <c r="AP1281" t="str">
        <f t="shared" si="850"/>
        <v/>
      </c>
      <c r="AQ1281" t="str">
        <f t="shared" si="851"/>
        <v/>
      </c>
      <c r="AR1281" t="str">
        <f t="shared" si="852"/>
        <v/>
      </c>
      <c r="AS1281" t="str">
        <f t="shared" si="853"/>
        <v/>
      </c>
      <c r="AT1281" t="str">
        <f t="shared" si="854"/>
        <v/>
      </c>
      <c r="AU1281" t="str">
        <f t="shared" si="855"/>
        <v/>
      </c>
      <c r="AV1281" t="str">
        <f t="shared" si="856"/>
        <v/>
      </c>
      <c r="AW1281" t="str">
        <f t="shared" si="857"/>
        <v/>
      </c>
      <c r="AX1281" t="str">
        <f t="shared" si="858"/>
        <v/>
      </c>
      <c r="AY1281" t="str">
        <f t="shared" si="859"/>
        <v/>
      </c>
      <c r="AZ1281" t="str">
        <f>IF(OR($A1281="",$A1281&lt;&gt;Ficha!$C$4),"",COUNTIF($A$2:$A1281,Ficha!$C$4))</f>
        <v/>
      </c>
    </row>
    <row r="1282" spans="1:52">
      <c r="A1282" s="7" t="str">
        <f>IF(INDEX(Banco!$A:$A,ROW())="","",INDEX(Banco!$A:$A,ROW()))</f>
        <v/>
      </c>
      <c r="B1282" s="7" t="str">
        <f>IF(INDEX(Banco!$B:$B,ROW())="","",INDEX(Banco!$B:$B,ROW()))</f>
        <v/>
      </c>
      <c r="C1282" s="7" t="str">
        <f>IF(INDEX(Banco!$C:$C,ROW())="","",INDEX(Banco!$C:$C,ROW()))</f>
        <v/>
      </c>
      <c r="D1282" s="8" t="str">
        <f>IF(INDEX(Banco!$D:$D,ROW())="","",INDEX(Banco!$D:$D,ROW()))</f>
        <v/>
      </c>
      <c r="E1282" s="8" t="str">
        <f>IF(INDEX(Banco!$E:$E,ROW())="","",INDEX(Banco!$E:$E,ROW()))</f>
        <v/>
      </c>
      <c r="F1282" s="9" t="str">
        <f>IF(INDEX(Banco!$F:$F,ROW())="","",INDEX(Banco!$F:$F,ROW()))</f>
        <v/>
      </c>
      <c r="G1282" s="9" t="str">
        <f>IF(INDEX(Banco!$G:$G,ROW())="","",INDEX(Banco!$G:$G,ROW()))</f>
        <v/>
      </c>
      <c r="H1282" s="7" t="str">
        <f>IF(INDEX(Banco!$H:$H,ROW())="","",INDEX(Banco!$H:$H,ROW()))</f>
        <v/>
      </c>
      <c r="I1282" t="str">
        <f t="shared" ref="I1282:I1345" si="860">IF($T1282="","",INT($T1282/12)&amp;"a "&amp;MOD($T1282,12)&amp;"m")</f>
        <v/>
      </c>
      <c r="J1282" s="10" t="str">
        <f t="shared" ref="J1282:J1345" si="861">IF(OR($F1282="",$G1282=""),"",ROUND($F1282/($G1282/100)^2,2))</f>
        <v/>
      </c>
      <c r="K1282" s="11" t="str">
        <f t="shared" ref="K1282:K1345" si="862">IF(OR($S1282="",$J1282="",$T1282="",$T1282&lt;0,$T1282&gt;228,$Y1282=""),"—",ROUND(IF(ABS($AB1282)&lt;=3,$AB1282,IF($AB1282&gt;3,3+($J1282-$AD1282)/($AD1282-$AC1282),-3+($J1282-$AF1282)/($AE1282-$AF1282))),2))</f>
        <v>—</v>
      </c>
      <c r="L1282" t="str">
        <f t="shared" ref="L1282:L1345" si="863">IF(OR($K1282="",$K1282="—"),"",IF($T1282&lt;=60,IF($K1282&lt;-3,"Magreza acentuada",IF($K1282&lt;-2,"Magreza",IF($K1282&lt;=1,"Eutrofia",IF($K1282&lt;=2,"Risco de sobrepeso",IF($K1282&lt;=3,"Sobrepeso","Obesidade"))))),IF($K1282&lt;-3,"Magreza acentuada",IF($K1282&lt;-2,"Magreza",IF($K1282&lt;=1,"Eutrofia",IF($K1282&lt;=2,"Sobrepeso",IF($K1282&lt;=3,"Obesidade","Obesidade grave")))))))</f>
        <v/>
      </c>
      <c r="M1282" s="11" t="str">
        <f t="shared" ref="M1282:M1345" si="864">IF(OR($S1282="",$V1282="",$T1282="",$T1282&lt;0,$T1282&gt;228,$AG1282=""),"—",ROUND(IF($AG1282=0,LN($V1282/$AH1282)/$AI1282,((($V1282/$AH1282)^$AG1282)-1)/($AG1282*$AI1282)),2))</f>
        <v>—</v>
      </c>
      <c r="N1282" t="str">
        <f t="shared" ref="N1282:N1345" si="865">IF(OR($M1282="",$M1282="—"),"",IF($M1282&lt;-3,"Muito baixa",IF($M1282&lt;-2,"Baixa","Adequada")))</f>
        <v/>
      </c>
      <c r="O1282" s="11" t="str">
        <f t="shared" ref="O1282:O1345" si="866">IF(OR($S1282="",$F1282="",$T1282="",$T1282&lt;0,$T1282&gt;120,$AJ1282=""),"—",ROUND(IF(ABS($AM1282)&lt;=3,$AM1282,IF($AM1282&gt;3,3+($F1282-$AO1282)/($AO1282-$AN1282),-3+($F1282-$AQ1282)/($AP1282-$AQ1282))),2))</f>
        <v>—</v>
      </c>
      <c r="P1282" t="str">
        <f t="shared" ref="P1282:P1345" si="867">IF(OR($O1282="",$O1282="—"),"",IF($O1282&lt;-3,"Muito baixo",IF($O1282&lt;-2,"Baixo",IF($O1282&lt;=2,"Adequado","Elevado"))))</f>
        <v/>
      </c>
      <c r="Q1282" s="11" t="str">
        <f t="shared" ref="Q1282:Q1345" si="868">IF(OR($S1282="",$F1282="",$T1282="",$T1282&lt;0,$T1282&gt;60,$AR1282=""),"—",ROUND(IF(ABS($AU1282)&lt;=3,$AU1282,IF($AU1282&gt;3,3+($F1282-$AW1282)/($AW1282-$AV1282),-3+($F1282-$AY1282)/($AX1282-$AY1282))),2))</f>
        <v>—</v>
      </c>
      <c r="R1282" t="str">
        <f t="shared" ref="R1282:R1345" si="869">IF(OR($Q1282="",$Q1282="—"),"",IF($Q1282&lt;-3,"Magreza acentuada",IF($Q1282&lt;-2,"Magreza",IF($Q1282&lt;=1,"Eutrofia",IF($Q1282&lt;=2,"Risco de sobrepeso",IF($Q1282&lt;=3,"Sobrepeso","Obesidade"))))))</f>
        <v/>
      </c>
      <c r="S1282" t="str">
        <f t="shared" ref="S1282:S1345" si="870">IF($C1282="","",IF(UPPER(LEFT($C1282,1))="M",1,IF(UPPER(LEFT($C1282,1))="F",2,"")))</f>
        <v/>
      </c>
      <c r="T1282" t="str">
        <f t="shared" ref="T1282:T1345" si="871">IF(OR($D1282="",$E1282=""),"",DATEDIF($D1282,$E1282,"m"))</f>
        <v/>
      </c>
      <c r="U1282" t="str">
        <f t="shared" ref="U1282:U1345" si="872">IF(OR($D1282="",$E1282=""),"",$E1282-$D1282)</f>
        <v/>
      </c>
      <c r="V1282" t="str">
        <f t="shared" ref="V1282:V1345" si="873">IF(OR($G1282="",$T1282=""),"",IF($T1282&lt;24,IF(LEFT(LOWER($H1282),4)="em p",$G1282+0.7,$G1282),IF(LEFT(LOWER($H1282),4)="deit",$G1282-0.7,$G1282)))</f>
        <v/>
      </c>
      <c r="W1282" t="str">
        <f t="shared" ref="W1282:W1345" si="874">IF(OR($S1282="",$T1282=""),"",$S1282*1000000+IF($T1282&lt;=60,$U1282,$T1282))</f>
        <v/>
      </c>
      <c r="X1282" t="str">
        <f t="shared" ref="X1282:X1345" si="875">IF(OR($S1282="",$V1282="",$T1282&gt;60,$T1282=""),"",$S1282*1000000+ROUND($V1282*10,0))</f>
        <v/>
      </c>
      <c r="Y1282" t="str">
        <f t="shared" ref="Y1282:Y1345" si="876">IF($W1282="","",IFERROR(INDEX(IF($T1282&lt;=60,imc05_l,imc519_l),MATCH($W1282,IF($T1282&lt;=60,imc05_k,imc519_k),1)),""))</f>
        <v/>
      </c>
      <c r="Z1282" t="str">
        <f t="shared" ref="Z1282:Z1345" si="877">IF($W1282="","",IFERROR(INDEX(IF($T1282&lt;=60,imc05_m,imc519_m),MATCH($W1282,IF($T1282&lt;=60,imc05_k,imc519_k),1)),""))</f>
        <v/>
      </c>
      <c r="AA1282" t="str">
        <f t="shared" ref="AA1282:AA1345" si="878">IF($W1282="","",IFERROR(INDEX(IF($T1282&lt;=60,imc05_s,imc519_s),MATCH($W1282,IF($T1282&lt;=60,imc05_k,imc519_k),1)),""))</f>
        <v/>
      </c>
      <c r="AB1282" t="str">
        <f t="shared" ref="AB1282:AB1345" si="879">IF($Y1282="","",IF($Y1282=0,LN($J1282/$Z1282)/$AA1282,((($J1282/$Z1282)^$Y1282)-1)/($Y1282*$AA1282)))</f>
        <v/>
      </c>
      <c r="AC1282" t="str">
        <f t="shared" ref="AC1282:AC1345" si="880">IF($Y1282="","",IF($Y1282=0,$Z1282*EXP($AA1282*2),$Z1282*(1+$Y1282*$AA1282*2)^(1/$Y1282)))</f>
        <v/>
      </c>
      <c r="AD1282" t="str">
        <f t="shared" ref="AD1282:AD1345" si="881">IF($Y1282="","",IF($Y1282=0,$Z1282*EXP($AA1282*3),$Z1282*(1+$Y1282*$AA1282*3)^(1/$Y1282)))</f>
        <v/>
      </c>
      <c r="AE1282" t="str">
        <f t="shared" ref="AE1282:AE1345" si="882">IF($Y1282="","",IF($Y1282=0,$Z1282*EXP($AA1282*-2),$Z1282*(1+$Y1282*$AA1282*-2)^(1/$Y1282)))</f>
        <v/>
      </c>
      <c r="AF1282" t="str">
        <f t="shared" ref="AF1282:AF1345" si="883">IF($Y1282="","",IF($Y1282=0,$Z1282*EXP($AA1282*-3),$Z1282*(1+$Y1282*$AA1282*-3)^(1/$Y1282)))</f>
        <v/>
      </c>
      <c r="AG1282" t="str">
        <f t="shared" ref="AG1282:AG1345" si="884">IF($W1282="","",IFERROR(INDEX(IF($T1282&lt;=60,est05_l,est519_l),MATCH($W1282,IF($T1282&lt;=60,est05_k,est519_k),1)),""))</f>
        <v/>
      </c>
      <c r="AH1282" t="str">
        <f t="shared" ref="AH1282:AH1345" si="885">IF($W1282="","",IFERROR(INDEX(IF($T1282&lt;=60,est05_m,est519_m),MATCH($W1282,IF($T1282&lt;=60,est05_k,est519_k),1)),""))</f>
        <v/>
      </c>
      <c r="AI1282" t="str">
        <f t="shared" ref="AI1282:AI1345" si="886">IF($W1282="","",IFERROR(INDEX(IF($T1282&lt;=60,est05_s,est519_s),MATCH($W1282,IF($T1282&lt;=60,est05_k,est519_k),1)),""))</f>
        <v/>
      </c>
      <c r="AJ1282" t="str">
        <f t="shared" ref="AJ1282:AJ1345" si="887">IF($W1282="","",IFERROR(INDEX(IF($T1282&lt;=60,peso05_l,peso510_l),MATCH($W1282,IF($T1282&lt;=60,peso05_k,peso510_k),1)),""))</f>
        <v/>
      </c>
      <c r="AK1282" t="str">
        <f t="shared" ref="AK1282:AK1345" si="888">IF($W1282="","",IFERROR(INDEX(IF($T1282&lt;=60,peso05_m,peso510_m),MATCH($W1282,IF($T1282&lt;=60,peso05_k,peso510_k),1)),""))</f>
        <v/>
      </c>
      <c r="AL1282" t="str">
        <f t="shared" ref="AL1282:AL1345" si="889">IF($W1282="","",IFERROR(INDEX(IF($T1282&lt;=60,peso05_s,peso510_s),MATCH($W1282,IF($T1282&lt;=60,peso05_k,peso510_k),1)),""))</f>
        <v/>
      </c>
      <c r="AM1282" t="str">
        <f t="shared" ref="AM1282:AM1345" si="890">IF($AJ1282="","",IF($AJ1282=0,LN($F1282/$AK1282)/$AL1282,((($F1282/$AK1282)^$AJ1282)-1)/($AJ1282*$AL1282)))</f>
        <v/>
      </c>
      <c r="AN1282" t="str">
        <f t="shared" ref="AN1282:AN1345" si="891">IF($AJ1282="","",IF($AJ1282=0,$AK1282*EXP($AL1282*2),$AK1282*(1+$AJ1282*$AL1282*2)^(1/$AJ1282)))</f>
        <v/>
      </c>
      <c r="AO1282" t="str">
        <f t="shared" ref="AO1282:AO1345" si="892">IF($AJ1282="","",IF($AJ1282=0,$AK1282*EXP($AL1282*3),$AK1282*(1+$AJ1282*$AL1282*3)^(1/$AJ1282)))</f>
        <v/>
      </c>
      <c r="AP1282" t="str">
        <f t="shared" ref="AP1282:AP1345" si="893">IF($AJ1282="","",IF($AJ1282=0,$AK1282*EXP($AL1282*-2),$AK1282*(1+$AJ1282*$AL1282*-2)^(1/$AJ1282)))</f>
        <v/>
      </c>
      <c r="AQ1282" t="str">
        <f t="shared" ref="AQ1282:AQ1345" si="894">IF($AJ1282="","",IF($AJ1282=0,$AK1282*EXP($AL1282*-3),$AK1282*(1+$AJ1282*$AL1282*-3)^(1/$AJ1282)))</f>
        <v/>
      </c>
      <c r="AR1282" t="str">
        <f t="shared" ref="AR1282:AR1345" si="895">IF(OR($X1282="",$T1282&gt;60),"",IFERROR(INDEX(IF($T1282&lt;24,pcomp_l,palt_l),MATCH($X1282,IF($T1282&lt;24,pcomp_k,palt_k),1)),""))</f>
        <v/>
      </c>
      <c r="AS1282" t="str">
        <f t="shared" ref="AS1282:AS1345" si="896">IF(OR($X1282="",$T1282&gt;60),"",IFERROR(INDEX(IF($T1282&lt;24,pcomp_m,palt_m),MATCH($X1282,IF($T1282&lt;24,pcomp_k,palt_k),1)),""))</f>
        <v/>
      </c>
      <c r="AT1282" t="str">
        <f t="shared" ref="AT1282:AT1345" si="897">IF(OR($X1282="",$T1282&gt;60),"",IFERROR(INDEX(IF($T1282&lt;24,pcomp_s,palt_s),MATCH($X1282,IF($T1282&lt;24,pcomp_k,palt_k),1)),""))</f>
        <v/>
      </c>
      <c r="AU1282" t="str">
        <f t="shared" ref="AU1282:AU1345" si="898">IF($AR1282="","",IF($AR1282=0,LN($F1282/$AS1282)/$AT1282,((($F1282/$AS1282)^$AR1282)-1)/($AR1282*$AT1282)))</f>
        <v/>
      </c>
      <c r="AV1282" t="str">
        <f t="shared" ref="AV1282:AV1345" si="899">IF($AR1282="","",IF($AR1282=0,$AS1282*EXP($AT1282*2),$AS1282*(1+$AR1282*$AT1282*2)^(1/$AR1282)))</f>
        <v/>
      </c>
      <c r="AW1282" t="str">
        <f t="shared" ref="AW1282:AW1345" si="900">IF($AR1282="","",IF($AR1282=0,$AS1282*EXP($AT1282*3),$AS1282*(1+$AR1282*$AT1282*3)^(1/$AR1282)))</f>
        <v/>
      </c>
      <c r="AX1282" t="str">
        <f t="shared" ref="AX1282:AX1345" si="901">IF($AR1282="","",IF($AR1282=0,$AS1282*EXP($AT1282*-2),$AS1282*(1+$AR1282*$AT1282*-2)^(1/$AR1282)))</f>
        <v/>
      </c>
      <c r="AY1282" t="str">
        <f t="shared" ref="AY1282:AY1345" si="902">IF($AR1282="","",IF($AR1282=0,$AS1282*EXP($AT1282*-3),$AS1282*(1+$AR1282*$AT1282*-3)^(1/$AR1282)))</f>
        <v/>
      </c>
      <c r="AZ1282" t="str">
        <f>IF(OR($A1282="",$A1282&lt;&gt;Ficha!$C$4),"",COUNTIF($A$2:$A1282,Ficha!$C$4))</f>
        <v/>
      </c>
    </row>
    <row r="1283" spans="1:52">
      <c r="A1283" s="7" t="str">
        <f>IF(INDEX(Banco!$A:$A,ROW())="","",INDEX(Banco!$A:$A,ROW()))</f>
        <v/>
      </c>
      <c r="B1283" s="7" t="str">
        <f>IF(INDEX(Banco!$B:$B,ROW())="","",INDEX(Banco!$B:$B,ROW()))</f>
        <v/>
      </c>
      <c r="C1283" s="7" t="str">
        <f>IF(INDEX(Banco!$C:$C,ROW())="","",INDEX(Banco!$C:$C,ROW()))</f>
        <v/>
      </c>
      <c r="D1283" s="8" t="str">
        <f>IF(INDEX(Banco!$D:$D,ROW())="","",INDEX(Banco!$D:$D,ROW()))</f>
        <v/>
      </c>
      <c r="E1283" s="8" t="str">
        <f>IF(INDEX(Banco!$E:$E,ROW())="","",INDEX(Banco!$E:$E,ROW()))</f>
        <v/>
      </c>
      <c r="F1283" s="9" t="str">
        <f>IF(INDEX(Banco!$F:$F,ROW())="","",INDEX(Banco!$F:$F,ROW()))</f>
        <v/>
      </c>
      <c r="G1283" s="9" t="str">
        <f>IF(INDEX(Banco!$G:$G,ROW())="","",INDEX(Banco!$G:$G,ROW()))</f>
        <v/>
      </c>
      <c r="H1283" s="7" t="str">
        <f>IF(INDEX(Banco!$H:$H,ROW())="","",INDEX(Banco!$H:$H,ROW()))</f>
        <v/>
      </c>
      <c r="I1283" t="str">
        <f t="shared" si="860"/>
        <v/>
      </c>
      <c r="J1283" s="10" t="str">
        <f t="shared" si="861"/>
        <v/>
      </c>
      <c r="K1283" s="11" t="str">
        <f t="shared" si="862"/>
        <v>—</v>
      </c>
      <c r="L1283" t="str">
        <f t="shared" si="863"/>
        <v/>
      </c>
      <c r="M1283" s="11" t="str">
        <f t="shared" si="864"/>
        <v>—</v>
      </c>
      <c r="N1283" t="str">
        <f t="shared" si="865"/>
        <v/>
      </c>
      <c r="O1283" s="11" t="str">
        <f t="shared" si="866"/>
        <v>—</v>
      </c>
      <c r="P1283" t="str">
        <f t="shared" si="867"/>
        <v/>
      </c>
      <c r="Q1283" s="11" t="str">
        <f t="shared" si="868"/>
        <v>—</v>
      </c>
      <c r="R1283" t="str">
        <f t="shared" si="869"/>
        <v/>
      </c>
      <c r="S1283" t="str">
        <f t="shared" si="870"/>
        <v/>
      </c>
      <c r="T1283" t="str">
        <f t="shared" si="871"/>
        <v/>
      </c>
      <c r="U1283" t="str">
        <f t="shared" si="872"/>
        <v/>
      </c>
      <c r="V1283" t="str">
        <f t="shared" si="873"/>
        <v/>
      </c>
      <c r="W1283" t="str">
        <f t="shared" si="874"/>
        <v/>
      </c>
      <c r="X1283" t="str">
        <f t="shared" si="875"/>
        <v/>
      </c>
      <c r="Y1283" t="str">
        <f t="shared" si="876"/>
        <v/>
      </c>
      <c r="Z1283" t="str">
        <f t="shared" si="877"/>
        <v/>
      </c>
      <c r="AA1283" t="str">
        <f t="shared" si="878"/>
        <v/>
      </c>
      <c r="AB1283" t="str">
        <f t="shared" si="879"/>
        <v/>
      </c>
      <c r="AC1283" t="str">
        <f t="shared" si="880"/>
        <v/>
      </c>
      <c r="AD1283" t="str">
        <f t="shared" si="881"/>
        <v/>
      </c>
      <c r="AE1283" t="str">
        <f t="shared" si="882"/>
        <v/>
      </c>
      <c r="AF1283" t="str">
        <f t="shared" si="883"/>
        <v/>
      </c>
      <c r="AG1283" t="str">
        <f t="shared" si="884"/>
        <v/>
      </c>
      <c r="AH1283" t="str">
        <f t="shared" si="885"/>
        <v/>
      </c>
      <c r="AI1283" t="str">
        <f t="shared" si="886"/>
        <v/>
      </c>
      <c r="AJ1283" t="str">
        <f t="shared" si="887"/>
        <v/>
      </c>
      <c r="AK1283" t="str">
        <f t="shared" si="888"/>
        <v/>
      </c>
      <c r="AL1283" t="str">
        <f t="shared" si="889"/>
        <v/>
      </c>
      <c r="AM1283" t="str">
        <f t="shared" si="890"/>
        <v/>
      </c>
      <c r="AN1283" t="str">
        <f t="shared" si="891"/>
        <v/>
      </c>
      <c r="AO1283" t="str">
        <f t="shared" si="892"/>
        <v/>
      </c>
      <c r="AP1283" t="str">
        <f t="shared" si="893"/>
        <v/>
      </c>
      <c r="AQ1283" t="str">
        <f t="shared" si="894"/>
        <v/>
      </c>
      <c r="AR1283" t="str">
        <f t="shared" si="895"/>
        <v/>
      </c>
      <c r="AS1283" t="str">
        <f t="shared" si="896"/>
        <v/>
      </c>
      <c r="AT1283" t="str">
        <f t="shared" si="897"/>
        <v/>
      </c>
      <c r="AU1283" t="str">
        <f t="shared" si="898"/>
        <v/>
      </c>
      <c r="AV1283" t="str">
        <f t="shared" si="899"/>
        <v/>
      </c>
      <c r="AW1283" t="str">
        <f t="shared" si="900"/>
        <v/>
      </c>
      <c r="AX1283" t="str">
        <f t="shared" si="901"/>
        <v/>
      </c>
      <c r="AY1283" t="str">
        <f t="shared" si="902"/>
        <v/>
      </c>
      <c r="AZ1283" t="str">
        <f>IF(OR($A1283="",$A1283&lt;&gt;Ficha!$C$4),"",COUNTIF($A$2:$A1283,Ficha!$C$4))</f>
        <v/>
      </c>
    </row>
    <row r="1284" spans="1:52">
      <c r="A1284" s="7" t="str">
        <f>IF(INDEX(Banco!$A:$A,ROW())="","",INDEX(Banco!$A:$A,ROW()))</f>
        <v/>
      </c>
      <c r="B1284" s="7" t="str">
        <f>IF(INDEX(Banco!$B:$B,ROW())="","",INDEX(Banco!$B:$B,ROW()))</f>
        <v/>
      </c>
      <c r="C1284" s="7" t="str">
        <f>IF(INDEX(Banco!$C:$C,ROW())="","",INDEX(Banco!$C:$C,ROW()))</f>
        <v/>
      </c>
      <c r="D1284" s="8" t="str">
        <f>IF(INDEX(Banco!$D:$D,ROW())="","",INDEX(Banco!$D:$D,ROW()))</f>
        <v/>
      </c>
      <c r="E1284" s="8" t="str">
        <f>IF(INDEX(Banco!$E:$E,ROW())="","",INDEX(Banco!$E:$E,ROW()))</f>
        <v/>
      </c>
      <c r="F1284" s="9" t="str">
        <f>IF(INDEX(Banco!$F:$F,ROW())="","",INDEX(Banco!$F:$F,ROW()))</f>
        <v/>
      </c>
      <c r="G1284" s="9" t="str">
        <f>IF(INDEX(Banco!$G:$G,ROW())="","",INDEX(Banco!$G:$G,ROW()))</f>
        <v/>
      </c>
      <c r="H1284" s="7" t="str">
        <f>IF(INDEX(Banco!$H:$H,ROW())="","",INDEX(Banco!$H:$H,ROW()))</f>
        <v/>
      </c>
      <c r="I1284" t="str">
        <f t="shared" si="860"/>
        <v/>
      </c>
      <c r="J1284" s="10" t="str">
        <f t="shared" si="861"/>
        <v/>
      </c>
      <c r="K1284" s="11" t="str">
        <f t="shared" si="862"/>
        <v>—</v>
      </c>
      <c r="L1284" t="str">
        <f t="shared" si="863"/>
        <v/>
      </c>
      <c r="M1284" s="11" t="str">
        <f t="shared" si="864"/>
        <v>—</v>
      </c>
      <c r="N1284" t="str">
        <f t="shared" si="865"/>
        <v/>
      </c>
      <c r="O1284" s="11" t="str">
        <f t="shared" si="866"/>
        <v>—</v>
      </c>
      <c r="P1284" t="str">
        <f t="shared" si="867"/>
        <v/>
      </c>
      <c r="Q1284" s="11" t="str">
        <f t="shared" si="868"/>
        <v>—</v>
      </c>
      <c r="R1284" t="str">
        <f t="shared" si="869"/>
        <v/>
      </c>
      <c r="S1284" t="str">
        <f t="shared" si="870"/>
        <v/>
      </c>
      <c r="T1284" t="str">
        <f t="shared" si="871"/>
        <v/>
      </c>
      <c r="U1284" t="str">
        <f t="shared" si="872"/>
        <v/>
      </c>
      <c r="V1284" t="str">
        <f t="shared" si="873"/>
        <v/>
      </c>
      <c r="W1284" t="str">
        <f t="shared" si="874"/>
        <v/>
      </c>
      <c r="X1284" t="str">
        <f t="shared" si="875"/>
        <v/>
      </c>
      <c r="Y1284" t="str">
        <f t="shared" si="876"/>
        <v/>
      </c>
      <c r="Z1284" t="str">
        <f t="shared" si="877"/>
        <v/>
      </c>
      <c r="AA1284" t="str">
        <f t="shared" si="878"/>
        <v/>
      </c>
      <c r="AB1284" t="str">
        <f t="shared" si="879"/>
        <v/>
      </c>
      <c r="AC1284" t="str">
        <f t="shared" si="880"/>
        <v/>
      </c>
      <c r="AD1284" t="str">
        <f t="shared" si="881"/>
        <v/>
      </c>
      <c r="AE1284" t="str">
        <f t="shared" si="882"/>
        <v/>
      </c>
      <c r="AF1284" t="str">
        <f t="shared" si="883"/>
        <v/>
      </c>
      <c r="AG1284" t="str">
        <f t="shared" si="884"/>
        <v/>
      </c>
      <c r="AH1284" t="str">
        <f t="shared" si="885"/>
        <v/>
      </c>
      <c r="AI1284" t="str">
        <f t="shared" si="886"/>
        <v/>
      </c>
      <c r="AJ1284" t="str">
        <f t="shared" si="887"/>
        <v/>
      </c>
      <c r="AK1284" t="str">
        <f t="shared" si="888"/>
        <v/>
      </c>
      <c r="AL1284" t="str">
        <f t="shared" si="889"/>
        <v/>
      </c>
      <c r="AM1284" t="str">
        <f t="shared" si="890"/>
        <v/>
      </c>
      <c r="AN1284" t="str">
        <f t="shared" si="891"/>
        <v/>
      </c>
      <c r="AO1284" t="str">
        <f t="shared" si="892"/>
        <v/>
      </c>
      <c r="AP1284" t="str">
        <f t="shared" si="893"/>
        <v/>
      </c>
      <c r="AQ1284" t="str">
        <f t="shared" si="894"/>
        <v/>
      </c>
      <c r="AR1284" t="str">
        <f t="shared" si="895"/>
        <v/>
      </c>
      <c r="AS1284" t="str">
        <f t="shared" si="896"/>
        <v/>
      </c>
      <c r="AT1284" t="str">
        <f t="shared" si="897"/>
        <v/>
      </c>
      <c r="AU1284" t="str">
        <f t="shared" si="898"/>
        <v/>
      </c>
      <c r="AV1284" t="str">
        <f t="shared" si="899"/>
        <v/>
      </c>
      <c r="AW1284" t="str">
        <f t="shared" si="900"/>
        <v/>
      </c>
      <c r="AX1284" t="str">
        <f t="shared" si="901"/>
        <v/>
      </c>
      <c r="AY1284" t="str">
        <f t="shared" si="902"/>
        <v/>
      </c>
      <c r="AZ1284" t="str">
        <f>IF(OR($A1284="",$A1284&lt;&gt;Ficha!$C$4),"",COUNTIF($A$2:$A1284,Ficha!$C$4))</f>
        <v/>
      </c>
    </row>
    <row r="1285" spans="1:52">
      <c r="A1285" s="7" t="str">
        <f>IF(INDEX(Banco!$A:$A,ROW())="","",INDEX(Banco!$A:$A,ROW()))</f>
        <v/>
      </c>
      <c r="B1285" s="7" t="str">
        <f>IF(INDEX(Banco!$B:$B,ROW())="","",INDEX(Banco!$B:$B,ROW()))</f>
        <v/>
      </c>
      <c r="C1285" s="7" t="str">
        <f>IF(INDEX(Banco!$C:$C,ROW())="","",INDEX(Banco!$C:$C,ROW()))</f>
        <v/>
      </c>
      <c r="D1285" s="8" t="str">
        <f>IF(INDEX(Banco!$D:$D,ROW())="","",INDEX(Banco!$D:$D,ROW()))</f>
        <v/>
      </c>
      <c r="E1285" s="8" t="str">
        <f>IF(INDEX(Banco!$E:$E,ROW())="","",INDEX(Banco!$E:$E,ROW()))</f>
        <v/>
      </c>
      <c r="F1285" s="9" t="str">
        <f>IF(INDEX(Banco!$F:$F,ROW())="","",INDEX(Banco!$F:$F,ROW()))</f>
        <v/>
      </c>
      <c r="G1285" s="9" t="str">
        <f>IF(INDEX(Banco!$G:$G,ROW())="","",INDEX(Banco!$G:$G,ROW()))</f>
        <v/>
      </c>
      <c r="H1285" s="7" t="str">
        <f>IF(INDEX(Banco!$H:$H,ROW())="","",INDEX(Banco!$H:$H,ROW()))</f>
        <v/>
      </c>
      <c r="I1285" t="str">
        <f t="shared" si="860"/>
        <v/>
      </c>
      <c r="J1285" s="10" t="str">
        <f t="shared" si="861"/>
        <v/>
      </c>
      <c r="K1285" s="11" t="str">
        <f t="shared" si="862"/>
        <v>—</v>
      </c>
      <c r="L1285" t="str">
        <f t="shared" si="863"/>
        <v/>
      </c>
      <c r="M1285" s="11" t="str">
        <f t="shared" si="864"/>
        <v>—</v>
      </c>
      <c r="N1285" t="str">
        <f t="shared" si="865"/>
        <v/>
      </c>
      <c r="O1285" s="11" t="str">
        <f t="shared" si="866"/>
        <v>—</v>
      </c>
      <c r="P1285" t="str">
        <f t="shared" si="867"/>
        <v/>
      </c>
      <c r="Q1285" s="11" t="str">
        <f t="shared" si="868"/>
        <v>—</v>
      </c>
      <c r="R1285" t="str">
        <f t="shared" si="869"/>
        <v/>
      </c>
      <c r="S1285" t="str">
        <f t="shared" si="870"/>
        <v/>
      </c>
      <c r="T1285" t="str">
        <f t="shared" si="871"/>
        <v/>
      </c>
      <c r="U1285" t="str">
        <f t="shared" si="872"/>
        <v/>
      </c>
      <c r="V1285" t="str">
        <f t="shared" si="873"/>
        <v/>
      </c>
      <c r="W1285" t="str">
        <f t="shared" si="874"/>
        <v/>
      </c>
      <c r="X1285" t="str">
        <f t="shared" si="875"/>
        <v/>
      </c>
      <c r="Y1285" t="str">
        <f t="shared" si="876"/>
        <v/>
      </c>
      <c r="Z1285" t="str">
        <f t="shared" si="877"/>
        <v/>
      </c>
      <c r="AA1285" t="str">
        <f t="shared" si="878"/>
        <v/>
      </c>
      <c r="AB1285" t="str">
        <f t="shared" si="879"/>
        <v/>
      </c>
      <c r="AC1285" t="str">
        <f t="shared" si="880"/>
        <v/>
      </c>
      <c r="AD1285" t="str">
        <f t="shared" si="881"/>
        <v/>
      </c>
      <c r="AE1285" t="str">
        <f t="shared" si="882"/>
        <v/>
      </c>
      <c r="AF1285" t="str">
        <f t="shared" si="883"/>
        <v/>
      </c>
      <c r="AG1285" t="str">
        <f t="shared" si="884"/>
        <v/>
      </c>
      <c r="AH1285" t="str">
        <f t="shared" si="885"/>
        <v/>
      </c>
      <c r="AI1285" t="str">
        <f t="shared" si="886"/>
        <v/>
      </c>
      <c r="AJ1285" t="str">
        <f t="shared" si="887"/>
        <v/>
      </c>
      <c r="AK1285" t="str">
        <f t="shared" si="888"/>
        <v/>
      </c>
      <c r="AL1285" t="str">
        <f t="shared" si="889"/>
        <v/>
      </c>
      <c r="AM1285" t="str">
        <f t="shared" si="890"/>
        <v/>
      </c>
      <c r="AN1285" t="str">
        <f t="shared" si="891"/>
        <v/>
      </c>
      <c r="AO1285" t="str">
        <f t="shared" si="892"/>
        <v/>
      </c>
      <c r="AP1285" t="str">
        <f t="shared" si="893"/>
        <v/>
      </c>
      <c r="AQ1285" t="str">
        <f t="shared" si="894"/>
        <v/>
      </c>
      <c r="AR1285" t="str">
        <f t="shared" si="895"/>
        <v/>
      </c>
      <c r="AS1285" t="str">
        <f t="shared" si="896"/>
        <v/>
      </c>
      <c r="AT1285" t="str">
        <f t="shared" si="897"/>
        <v/>
      </c>
      <c r="AU1285" t="str">
        <f t="shared" si="898"/>
        <v/>
      </c>
      <c r="AV1285" t="str">
        <f t="shared" si="899"/>
        <v/>
      </c>
      <c r="AW1285" t="str">
        <f t="shared" si="900"/>
        <v/>
      </c>
      <c r="AX1285" t="str">
        <f t="shared" si="901"/>
        <v/>
      </c>
      <c r="AY1285" t="str">
        <f t="shared" si="902"/>
        <v/>
      </c>
      <c r="AZ1285" t="str">
        <f>IF(OR($A1285="",$A1285&lt;&gt;Ficha!$C$4),"",COUNTIF($A$2:$A1285,Ficha!$C$4))</f>
        <v/>
      </c>
    </row>
    <row r="1286" spans="1:52">
      <c r="A1286" s="7" t="str">
        <f>IF(INDEX(Banco!$A:$A,ROW())="","",INDEX(Banco!$A:$A,ROW()))</f>
        <v/>
      </c>
      <c r="B1286" s="7" t="str">
        <f>IF(INDEX(Banco!$B:$B,ROW())="","",INDEX(Banco!$B:$B,ROW()))</f>
        <v/>
      </c>
      <c r="C1286" s="7" t="str">
        <f>IF(INDEX(Banco!$C:$C,ROW())="","",INDEX(Banco!$C:$C,ROW()))</f>
        <v/>
      </c>
      <c r="D1286" s="8" t="str">
        <f>IF(INDEX(Banco!$D:$D,ROW())="","",INDEX(Banco!$D:$D,ROW()))</f>
        <v/>
      </c>
      <c r="E1286" s="8" t="str">
        <f>IF(INDEX(Banco!$E:$E,ROW())="","",INDEX(Banco!$E:$E,ROW()))</f>
        <v/>
      </c>
      <c r="F1286" s="9" t="str">
        <f>IF(INDEX(Banco!$F:$F,ROW())="","",INDEX(Banco!$F:$F,ROW()))</f>
        <v/>
      </c>
      <c r="G1286" s="9" t="str">
        <f>IF(INDEX(Banco!$G:$G,ROW())="","",INDEX(Banco!$G:$G,ROW()))</f>
        <v/>
      </c>
      <c r="H1286" s="7" t="str">
        <f>IF(INDEX(Banco!$H:$H,ROW())="","",INDEX(Banco!$H:$H,ROW()))</f>
        <v/>
      </c>
      <c r="I1286" t="str">
        <f t="shared" si="860"/>
        <v/>
      </c>
      <c r="J1286" s="10" t="str">
        <f t="shared" si="861"/>
        <v/>
      </c>
      <c r="K1286" s="11" t="str">
        <f t="shared" si="862"/>
        <v>—</v>
      </c>
      <c r="L1286" t="str">
        <f t="shared" si="863"/>
        <v/>
      </c>
      <c r="M1286" s="11" t="str">
        <f t="shared" si="864"/>
        <v>—</v>
      </c>
      <c r="N1286" t="str">
        <f t="shared" si="865"/>
        <v/>
      </c>
      <c r="O1286" s="11" t="str">
        <f t="shared" si="866"/>
        <v>—</v>
      </c>
      <c r="P1286" t="str">
        <f t="shared" si="867"/>
        <v/>
      </c>
      <c r="Q1286" s="11" t="str">
        <f t="shared" si="868"/>
        <v>—</v>
      </c>
      <c r="R1286" t="str">
        <f t="shared" si="869"/>
        <v/>
      </c>
      <c r="S1286" t="str">
        <f t="shared" si="870"/>
        <v/>
      </c>
      <c r="T1286" t="str">
        <f t="shared" si="871"/>
        <v/>
      </c>
      <c r="U1286" t="str">
        <f t="shared" si="872"/>
        <v/>
      </c>
      <c r="V1286" t="str">
        <f t="shared" si="873"/>
        <v/>
      </c>
      <c r="W1286" t="str">
        <f t="shared" si="874"/>
        <v/>
      </c>
      <c r="X1286" t="str">
        <f t="shared" si="875"/>
        <v/>
      </c>
      <c r="Y1286" t="str">
        <f t="shared" si="876"/>
        <v/>
      </c>
      <c r="Z1286" t="str">
        <f t="shared" si="877"/>
        <v/>
      </c>
      <c r="AA1286" t="str">
        <f t="shared" si="878"/>
        <v/>
      </c>
      <c r="AB1286" t="str">
        <f t="shared" si="879"/>
        <v/>
      </c>
      <c r="AC1286" t="str">
        <f t="shared" si="880"/>
        <v/>
      </c>
      <c r="AD1286" t="str">
        <f t="shared" si="881"/>
        <v/>
      </c>
      <c r="AE1286" t="str">
        <f t="shared" si="882"/>
        <v/>
      </c>
      <c r="AF1286" t="str">
        <f t="shared" si="883"/>
        <v/>
      </c>
      <c r="AG1286" t="str">
        <f t="shared" si="884"/>
        <v/>
      </c>
      <c r="AH1286" t="str">
        <f t="shared" si="885"/>
        <v/>
      </c>
      <c r="AI1286" t="str">
        <f t="shared" si="886"/>
        <v/>
      </c>
      <c r="AJ1286" t="str">
        <f t="shared" si="887"/>
        <v/>
      </c>
      <c r="AK1286" t="str">
        <f t="shared" si="888"/>
        <v/>
      </c>
      <c r="AL1286" t="str">
        <f t="shared" si="889"/>
        <v/>
      </c>
      <c r="AM1286" t="str">
        <f t="shared" si="890"/>
        <v/>
      </c>
      <c r="AN1286" t="str">
        <f t="shared" si="891"/>
        <v/>
      </c>
      <c r="AO1286" t="str">
        <f t="shared" si="892"/>
        <v/>
      </c>
      <c r="AP1286" t="str">
        <f t="shared" si="893"/>
        <v/>
      </c>
      <c r="AQ1286" t="str">
        <f t="shared" si="894"/>
        <v/>
      </c>
      <c r="AR1286" t="str">
        <f t="shared" si="895"/>
        <v/>
      </c>
      <c r="AS1286" t="str">
        <f t="shared" si="896"/>
        <v/>
      </c>
      <c r="AT1286" t="str">
        <f t="shared" si="897"/>
        <v/>
      </c>
      <c r="AU1286" t="str">
        <f t="shared" si="898"/>
        <v/>
      </c>
      <c r="AV1286" t="str">
        <f t="shared" si="899"/>
        <v/>
      </c>
      <c r="AW1286" t="str">
        <f t="shared" si="900"/>
        <v/>
      </c>
      <c r="AX1286" t="str">
        <f t="shared" si="901"/>
        <v/>
      </c>
      <c r="AY1286" t="str">
        <f t="shared" si="902"/>
        <v/>
      </c>
      <c r="AZ1286" t="str">
        <f>IF(OR($A1286="",$A1286&lt;&gt;Ficha!$C$4),"",COUNTIF($A$2:$A1286,Ficha!$C$4))</f>
        <v/>
      </c>
    </row>
    <row r="1287" spans="1:52">
      <c r="A1287" s="7" t="str">
        <f>IF(INDEX(Banco!$A:$A,ROW())="","",INDEX(Banco!$A:$A,ROW()))</f>
        <v/>
      </c>
      <c r="B1287" s="7" t="str">
        <f>IF(INDEX(Banco!$B:$B,ROW())="","",INDEX(Banco!$B:$B,ROW()))</f>
        <v/>
      </c>
      <c r="C1287" s="7" t="str">
        <f>IF(INDEX(Banco!$C:$C,ROW())="","",INDEX(Banco!$C:$C,ROW()))</f>
        <v/>
      </c>
      <c r="D1287" s="8" t="str">
        <f>IF(INDEX(Banco!$D:$D,ROW())="","",INDEX(Banco!$D:$D,ROW()))</f>
        <v/>
      </c>
      <c r="E1287" s="8" t="str">
        <f>IF(INDEX(Banco!$E:$E,ROW())="","",INDEX(Banco!$E:$E,ROW()))</f>
        <v/>
      </c>
      <c r="F1287" s="9" t="str">
        <f>IF(INDEX(Banco!$F:$F,ROW())="","",INDEX(Banco!$F:$F,ROW()))</f>
        <v/>
      </c>
      <c r="G1287" s="9" t="str">
        <f>IF(INDEX(Banco!$G:$G,ROW())="","",INDEX(Banco!$G:$G,ROW()))</f>
        <v/>
      </c>
      <c r="H1287" s="7" t="str">
        <f>IF(INDEX(Banco!$H:$H,ROW())="","",INDEX(Banco!$H:$H,ROW()))</f>
        <v/>
      </c>
      <c r="I1287" t="str">
        <f t="shared" si="860"/>
        <v/>
      </c>
      <c r="J1287" s="10" t="str">
        <f t="shared" si="861"/>
        <v/>
      </c>
      <c r="K1287" s="11" t="str">
        <f t="shared" si="862"/>
        <v>—</v>
      </c>
      <c r="L1287" t="str">
        <f t="shared" si="863"/>
        <v/>
      </c>
      <c r="M1287" s="11" t="str">
        <f t="shared" si="864"/>
        <v>—</v>
      </c>
      <c r="N1287" t="str">
        <f t="shared" si="865"/>
        <v/>
      </c>
      <c r="O1287" s="11" t="str">
        <f t="shared" si="866"/>
        <v>—</v>
      </c>
      <c r="P1287" t="str">
        <f t="shared" si="867"/>
        <v/>
      </c>
      <c r="Q1287" s="11" t="str">
        <f t="shared" si="868"/>
        <v>—</v>
      </c>
      <c r="R1287" t="str">
        <f t="shared" si="869"/>
        <v/>
      </c>
      <c r="S1287" t="str">
        <f t="shared" si="870"/>
        <v/>
      </c>
      <c r="T1287" t="str">
        <f t="shared" si="871"/>
        <v/>
      </c>
      <c r="U1287" t="str">
        <f t="shared" si="872"/>
        <v/>
      </c>
      <c r="V1287" t="str">
        <f t="shared" si="873"/>
        <v/>
      </c>
      <c r="W1287" t="str">
        <f t="shared" si="874"/>
        <v/>
      </c>
      <c r="X1287" t="str">
        <f t="shared" si="875"/>
        <v/>
      </c>
      <c r="Y1287" t="str">
        <f t="shared" si="876"/>
        <v/>
      </c>
      <c r="Z1287" t="str">
        <f t="shared" si="877"/>
        <v/>
      </c>
      <c r="AA1287" t="str">
        <f t="shared" si="878"/>
        <v/>
      </c>
      <c r="AB1287" t="str">
        <f t="shared" si="879"/>
        <v/>
      </c>
      <c r="AC1287" t="str">
        <f t="shared" si="880"/>
        <v/>
      </c>
      <c r="AD1287" t="str">
        <f t="shared" si="881"/>
        <v/>
      </c>
      <c r="AE1287" t="str">
        <f t="shared" si="882"/>
        <v/>
      </c>
      <c r="AF1287" t="str">
        <f t="shared" si="883"/>
        <v/>
      </c>
      <c r="AG1287" t="str">
        <f t="shared" si="884"/>
        <v/>
      </c>
      <c r="AH1287" t="str">
        <f t="shared" si="885"/>
        <v/>
      </c>
      <c r="AI1287" t="str">
        <f t="shared" si="886"/>
        <v/>
      </c>
      <c r="AJ1287" t="str">
        <f t="shared" si="887"/>
        <v/>
      </c>
      <c r="AK1287" t="str">
        <f t="shared" si="888"/>
        <v/>
      </c>
      <c r="AL1287" t="str">
        <f t="shared" si="889"/>
        <v/>
      </c>
      <c r="AM1287" t="str">
        <f t="shared" si="890"/>
        <v/>
      </c>
      <c r="AN1287" t="str">
        <f t="shared" si="891"/>
        <v/>
      </c>
      <c r="AO1287" t="str">
        <f t="shared" si="892"/>
        <v/>
      </c>
      <c r="AP1287" t="str">
        <f t="shared" si="893"/>
        <v/>
      </c>
      <c r="AQ1287" t="str">
        <f t="shared" si="894"/>
        <v/>
      </c>
      <c r="AR1287" t="str">
        <f t="shared" si="895"/>
        <v/>
      </c>
      <c r="AS1287" t="str">
        <f t="shared" si="896"/>
        <v/>
      </c>
      <c r="AT1287" t="str">
        <f t="shared" si="897"/>
        <v/>
      </c>
      <c r="AU1287" t="str">
        <f t="shared" si="898"/>
        <v/>
      </c>
      <c r="AV1287" t="str">
        <f t="shared" si="899"/>
        <v/>
      </c>
      <c r="AW1287" t="str">
        <f t="shared" si="900"/>
        <v/>
      </c>
      <c r="AX1287" t="str">
        <f t="shared" si="901"/>
        <v/>
      </c>
      <c r="AY1287" t="str">
        <f t="shared" si="902"/>
        <v/>
      </c>
      <c r="AZ1287" t="str">
        <f>IF(OR($A1287="",$A1287&lt;&gt;Ficha!$C$4),"",COUNTIF($A$2:$A1287,Ficha!$C$4))</f>
        <v/>
      </c>
    </row>
    <row r="1288" spans="1:52">
      <c r="A1288" s="7" t="str">
        <f>IF(INDEX(Banco!$A:$A,ROW())="","",INDEX(Banco!$A:$A,ROW()))</f>
        <v/>
      </c>
      <c r="B1288" s="7" t="str">
        <f>IF(INDEX(Banco!$B:$B,ROW())="","",INDEX(Banco!$B:$B,ROW()))</f>
        <v/>
      </c>
      <c r="C1288" s="7" t="str">
        <f>IF(INDEX(Banco!$C:$C,ROW())="","",INDEX(Banco!$C:$C,ROW()))</f>
        <v/>
      </c>
      <c r="D1288" s="8" t="str">
        <f>IF(INDEX(Banco!$D:$D,ROW())="","",INDEX(Banco!$D:$D,ROW()))</f>
        <v/>
      </c>
      <c r="E1288" s="8" t="str">
        <f>IF(INDEX(Banco!$E:$E,ROW())="","",INDEX(Banco!$E:$E,ROW()))</f>
        <v/>
      </c>
      <c r="F1288" s="9" t="str">
        <f>IF(INDEX(Banco!$F:$F,ROW())="","",INDEX(Banco!$F:$F,ROW()))</f>
        <v/>
      </c>
      <c r="G1288" s="9" t="str">
        <f>IF(INDEX(Banco!$G:$G,ROW())="","",INDEX(Banco!$G:$G,ROW()))</f>
        <v/>
      </c>
      <c r="H1288" s="7" t="str">
        <f>IF(INDEX(Banco!$H:$H,ROW())="","",INDEX(Banco!$H:$H,ROW()))</f>
        <v/>
      </c>
      <c r="I1288" t="str">
        <f t="shared" si="860"/>
        <v/>
      </c>
      <c r="J1288" s="10" t="str">
        <f t="shared" si="861"/>
        <v/>
      </c>
      <c r="K1288" s="11" t="str">
        <f t="shared" si="862"/>
        <v>—</v>
      </c>
      <c r="L1288" t="str">
        <f t="shared" si="863"/>
        <v/>
      </c>
      <c r="M1288" s="11" t="str">
        <f t="shared" si="864"/>
        <v>—</v>
      </c>
      <c r="N1288" t="str">
        <f t="shared" si="865"/>
        <v/>
      </c>
      <c r="O1288" s="11" t="str">
        <f t="shared" si="866"/>
        <v>—</v>
      </c>
      <c r="P1288" t="str">
        <f t="shared" si="867"/>
        <v/>
      </c>
      <c r="Q1288" s="11" t="str">
        <f t="shared" si="868"/>
        <v>—</v>
      </c>
      <c r="R1288" t="str">
        <f t="shared" si="869"/>
        <v/>
      </c>
      <c r="S1288" t="str">
        <f t="shared" si="870"/>
        <v/>
      </c>
      <c r="T1288" t="str">
        <f t="shared" si="871"/>
        <v/>
      </c>
      <c r="U1288" t="str">
        <f t="shared" si="872"/>
        <v/>
      </c>
      <c r="V1288" t="str">
        <f t="shared" si="873"/>
        <v/>
      </c>
      <c r="W1288" t="str">
        <f t="shared" si="874"/>
        <v/>
      </c>
      <c r="X1288" t="str">
        <f t="shared" si="875"/>
        <v/>
      </c>
      <c r="Y1288" t="str">
        <f t="shared" si="876"/>
        <v/>
      </c>
      <c r="Z1288" t="str">
        <f t="shared" si="877"/>
        <v/>
      </c>
      <c r="AA1288" t="str">
        <f t="shared" si="878"/>
        <v/>
      </c>
      <c r="AB1288" t="str">
        <f t="shared" si="879"/>
        <v/>
      </c>
      <c r="AC1288" t="str">
        <f t="shared" si="880"/>
        <v/>
      </c>
      <c r="AD1288" t="str">
        <f t="shared" si="881"/>
        <v/>
      </c>
      <c r="AE1288" t="str">
        <f t="shared" si="882"/>
        <v/>
      </c>
      <c r="AF1288" t="str">
        <f t="shared" si="883"/>
        <v/>
      </c>
      <c r="AG1288" t="str">
        <f t="shared" si="884"/>
        <v/>
      </c>
      <c r="AH1288" t="str">
        <f t="shared" si="885"/>
        <v/>
      </c>
      <c r="AI1288" t="str">
        <f t="shared" si="886"/>
        <v/>
      </c>
      <c r="AJ1288" t="str">
        <f t="shared" si="887"/>
        <v/>
      </c>
      <c r="AK1288" t="str">
        <f t="shared" si="888"/>
        <v/>
      </c>
      <c r="AL1288" t="str">
        <f t="shared" si="889"/>
        <v/>
      </c>
      <c r="AM1288" t="str">
        <f t="shared" si="890"/>
        <v/>
      </c>
      <c r="AN1288" t="str">
        <f t="shared" si="891"/>
        <v/>
      </c>
      <c r="AO1288" t="str">
        <f t="shared" si="892"/>
        <v/>
      </c>
      <c r="AP1288" t="str">
        <f t="shared" si="893"/>
        <v/>
      </c>
      <c r="AQ1288" t="str">
        <f t="shared" si="894"/>
        <v/>
      </c>
      <c r="AR1288" t="str">
        <f t="shared" si="895"/>
        <v/>
      </c>
      <c r="AS1288" t="str">
        <f t="shared" si="896"/>
        <v/>
      </c>
      <c r="AT1288" t="str">
        <f t="shared" si="897"/>
        <v/>
      </c>
      <c r="AU1288" t="str">
        <f t="shared" si="898"/>
        <v/>
      </c>
      <c r="AV1288" t="str">
        <f t="shared" si="899"/>
        <v/>
      </c>
      <c r="AW1288" t="str">
        <f t="shared" si="900"/>
        <v/>
      </c>
      <c r="AX1288" t="str">
        <f t="shared" si="901"/>
        <v/>
      </c>
      <c r="AY1288" t="str">
        <f t="shared" si="902"/>
        <v/>
      </c>
      <c r="AZ1288" t="str">
        <f>IF(OR($A1288="",$A1288&lt;&gt;Ficha!$C$4),"",COUNTIF($A$2:$A1288,Ficha!$C$4))</f>
        <v/>
      </c>
    </row>
    <row r="1289" spans="1:52">
      <c r="A1289" s="7" t="str">
        <f>IF(INDEX(Banco!$A:$A,ROW())="","",INDEX(Banco!$A:$A,ROW()))</f>
        <v/>
      </c>
      <c r="B1289" s="7" t="str">
        <f>IF(INDEX(Banco!$B:$B,ROW())="","",INDEX(Banco!$B:$B,ROW()))</f>
        <v/>
      </c>
      <c r="C1289" s="7" t="str">
        <f>IF(INDEX(Banco!$C:$C,ROW())="","",INDEX(Banco!$C:$C,ROW()))</f>
        <v/>
      </c>
      <c r="D1289" s="8" t="str">
        <f>IF(INDEX(Banco!$D:$D,ROW())="","",INDEX(Banco!$D:$D,ROW()))</f>
        <v/>
      </c>
      <c r="E1289" s="8" t="str">
        <f>IF(INDEX(Banco!$E:$E,ROW())="","",INDEX(Banco!$E:$E,ROW()))</f>
        <v/>
      </c>
      <c r="F1289" s="9" t="str">
        <f>IF(INDEX(Banco!$F:$F,ROW())="","",INDEX(Banco!$F:$F,ROW()))</f>
        <v/>
      </c>
      <c r="G1289" s="9" t="str">
        <f>IF(INDEX(Banco!$G:$G,ROW())="","",INDEX(Banco!$G:$G,ROW()))</f>
        <v/>
      </c>
      <c r="H1289" s="7" t="str">
        <f>IF(INDEX(Banco!$H:$H,ROW())="","",INDEX(Banco!$H:$H,ROW()))</f>
        <v/>
      </c>
      <c r="I1289" t="str">
        <f t="shared" si="860"/>
        <v/>
      </c>
      <c r="J1289" s="10" t="str">
        <f t="shared" si="861"/>
        <v/>
      </c>
      <c r="K1289" s="11" t="str">
        <f t="shared" si="862"/>
        <v>—</v>
      </c>
      <c r="L1289" t="str">
        <f t="shared" si="863"/>
        <v/>
      </c>
      <c r="M1289" s="11" t="str">
        <f t="shared" si="864"/>
        <v>—</v>
      </c>
      <c r="N1289" t="str">
        <f t="shared" si="865"/>
        <v/>
      </c>
      <c r="O1289" s="11" t="str">
        <f t="shared" si="866"/>
        <v>—</v>
      </c>
      <c r="P1289" t="str">
        <f t="shared" si="867"/>
        <v/>
      </c>
      <c r="Q1289" s="11" t="str">
        <f t="shared" si="868"/>
        <v>—</v>
      </c>
      <c r="R1289" t="str">
        <f t="shared" si="869"/>
        <v/>
      </c>
      <c r="S1289" t="str">
        <f t="shared" si="870"/>
        <v/>
      </c>
      <c r="T1289" t="str">
        <f t="shared" si="871"/>
        <v/>
      </c>
      <c r="U1289" t="str">
        <f t="shared" si="872"/>
        <v/>
      </c>
      <c r="V1289" t="str">
        <f t="shared" si="873"/>
        <v/>
      </c>
      <c r="W1289" t="str">
        <f t="shared" si="874"/>
        <v/>
      </c>
      <c r="X1289" t="str">
        <f t="shared" si="875"/>
        <v/>
      </c>
      <c r="Y1289" t="str">
        <f t="shared" si="876"/>
        <v/>
      </c>
      <c r="Z1289" t="str">
        <f t="shared" si="877"/>
        <v/>
      </c>
      <c r="AA1289" t="str">
        <f t="shared" si="878"/>
        <v/>
      </c>
      <c r="AB1289" t="str">
        <f t="shared" si="879"/>
        <v/>
      </c>
      <c r="AC1289" t="str">
        <f t="shared" si="880"/>
        <v/>
      </c>
      <c r="AD1289" t="str">
        <f t="shared" si="881"/>
        <v/>
      </c>
      <c r="AE1289" t="str">
        <f t="shared" si="882"/>
        <v/>
      </c>
      <c r="AF1289" t="str">
        <f t="shared" si="883"/>
        <v/>
      </c>
      <c r="AG1289" t="str">
        <f t="shared" si="884"/>
        <v/>
      </c>
      <c r="AH1289" t="str">
        <f t="shared" si="885"/>
        <v/>
      </c>
      <c r="AI1289" t="str">
        <f t="shared" si="886"/>
        <v/>
      </c>
      <c r="AJ1289" t="str">
        <f t="shared" si="887"/>
        <v/>
      </c>
      <c r="AK1289" t="str">
        <f t="shared" si="888"/>
        <v/>
      </c>
      <c r="AL1289" t="str">
        <f t="shared" si="889"/>
        <v/>
      </c>
      <c r="AM1289" t="str">
        <f t="shared" si="890"/>
        <v/>
      </c>
      <c r="AN1289" t="str">
        <f t="shared" si="891"/>
        <v/>
      </c>
      <c r="AO1289" t="str">
        <f t="shared" si="892"/>
        <v/>
      </c>
      <c r="AP1289" t="str">
        <f t="shared" si="893"/>
        <v/>
      </c>
      <c r="AQ1289" t="str">
        <f t="shared" si="894"/>
        <v/>
      </c>
      <c r="AR1289" t="str">
        <f t="shared" si="895"/>
        <v/>
      </c>
      <c r="AS1289" t="str">
        <f t="shared" si="896"/>
        <v/>
      </c>
      <c r="AT1289" t="str">
        <f t="shared" si="897"/>
        <v/>
      </c>
      <c r="AU1289" t="str">
        <f t="shared" si="898"/>
        <v/>
      </c>
      <c r="AV1289" t="str">
        <f t="shared" si="899"/>
        <v/>
      </c>
      <c r="AW1289" t="str">
        <f t="shared" si="900"/>
        <v/>
      </c>
      <c r="AX1289" t="str">
        <f t="shared" si="901"/>
        <v/>
      </c>
      <c r="AY1289" t="str">
        <f t="shared" si="902"/>
        <v/>
      </c>
      <c r="AZ1289" t="str">
        <f>IF(OR($A1289="",$A1289&lt;&gt;Ficha!$C$4),"",COUNTIF($A$2:$A1289,Ficha!$C$4))</f>
        <v/>
      </c>
    </row>
    <row r="1290" spans="1:52">
      <c r="A1290" s="7" t="str">
        <f>IF(INDEX(Banco!$A:$A,ROW())="","",INDEX(Banco!$A:$A,ROW()))</f>
        <v/>
      </c>
      <c r="B1290" s="7" t="str">
        <f>IF(INDEX(Banco!$B:$B,ROW())="","",INDEX(Banco!$B:$B,ROW()))</f>
        <v/>
      </c>
      <c r="C1290" s="7" t="str">
        <f>IF(INDEX(Banco!$C:$C,ROW())="","",INDEX(Banco!$C:$C,ROW()))</f>
        <v/>
      </c>
      <c r="D1290" s="8" t="str">
        <f>IF(INDEX(Banco!$D:$D,ROW())="","",INDEX(Banco!$D:$D,ROW()))</f>
        <v/>
      </c>
      <c r="E1290" s="8" t="str">
        <f>IF(INDEX(Banco!$E:$E,ROW())="","",INDEX(Banco!$E:$E,ROW()))</f>
        <v/>
      </c>
      <c r="F1290" s="9" t="str">
        <f>IF(INDEX(Banco!$F:$F,ROW())="","",INDEX(Banco!$F:$F,ROW()))</f>
        <v/>
      </c>
      <c r="G1290" s="9" t="str">
        <f>IF(INDEX(Banco!$G:$G,ROW())="","",INDEX(Banco!$G:$G,ROW()))</f>
        <v/>
      </c>
      <c r="H1290" s="7" t="str">
        <f>IF(INDEX(Banco!$H:$H,ROW())="","",INDEX(Banco!$H:$H,ROW()))</f>
        <v/>
      </c>
      <c r="I1290" t="str">
        <f t="shared" si="860"/>
        <v/>
      </c>
      <c r="J1290" s="10" t="str">
        <f t="shared" si="861"/>
        <v/>
      </c>
      <c r="K1290" s="11" t="str">
        <f t="shared" si="862"/>
        <v>—</v>
      </c>
      <c r="L1290" t="str">
        <f t="shared" si="863"/>
        <v/>
      </c>
      <c r="M1290" s="11" t="str">
        <f t="shared" si="864"/>
        <v>—</v>
      </c>
      <c r="N1290" t="str">
        <f t="shared" si="865"/>
        <v/>
      </c>
      <c r="O1290" s="11" t="str">
        <f t="shared" si="866"/>
        <v>—</v>
      </c>
      <c r="P1290" t="str">
        <f t="shared" si="867"/>
        <v/>
      </c>
      <c r="Q1290" s="11" t="str">
        <f t="shared" si="868"/>
        <v>—</v>
      </c>
      <c r="R1290" t="str">
        <f t="shared" si="869"/>
        <v/>
      </c>
      <c r="S1290" t="str">
        <f t="shared" si="870"/>
        <v/>
      </c>
      <c r="T1290" t="str">
        <f t="shared" si="871"/>
        <v/>
      </c>
      <c r="U1290" t="str">
        <f t="shared" si="872"/>
        <v/>
      </c>
      <c r="V1290" t="str">
        <f t="shared" si="873"/>
        <v/>
      </c>
      <c r="W1290" t="str">
        <f t="shared" si="874"/>
        <v/>
      </c>
      <c r="X1290" t="str">
        <f t="shared" si="875"/>
        <v/>
      </c>
      <c r="Y1290" t="str">
        <f t="shared" si="876"/>
        <v/>
      </c>
      <c r="Z1290" t="str">
        <f t="shared" si="877"/>
        <v/>
      </c>
      <c r="AA1290" t="str">
        <f t="shared" si="878"/>
        <v/>
      </c>
      <c r="AB1290" t="str">
        <f t="shared" si="879"/>
        <v/>
      </c>
      <c r="AC1290" t="str">
        <f t="shared" si="880"/>
        <v/>
      </c>
      <c r="AD1290" t="str">
        <f t="shared" si="881"/>
        <v/>
      </c>
      <c r="AE1290" t="str">
        <f t="shared" si="882"/>
        <v/>
      </c>
      <c r="AF1290" t="str">
        <f t="shared" si="883"/>
        <v/>
      </c>
      <c r="AG1290" t="str">
        <f t="shared" si="884"/>
        <v/>
      </c>
      <c r="AH1290" t="str">
        <f t="shared" si="885"/>
        <v/>
      </c>
      <c r="AI1290" t="str">
        <f t="shared" si="886"/>
        <v/>
      </c>
      <c r="AJ1290" t="str">
        <f t="shared" si="887"/>
        <v/>
      </c>
      <c r="AK1290" t="str">
        <f t="shared" si="888"/>
        <v/>
      </c>
      <c r="AL1290" t="str">
        <f t="shared" si="889"/>
        <v/>
      </c>
      <c r="AM1290" t="str">
        <f t="shared" si="890"/>
        <v/>
      </c>
      <c r="AN1290" t="str">
        <f t="shared" si="891"/>
        <v/>
      </c>
      <c r="AO1290" t="str">
        <f t="shared" si="892"/>
        <v/>
      </c>
      <c r="AP1290" t="str">
        <f t="shared" si="893"/>
        <v/>
      </c>
      <c r="AQ1290" t="str">
        <f t="shared" si="894"/>
        <v/>
      </c>
      <c r="AR1290" t="str">
        <f t="shared" si="895"/>
        <v/>
      </c>
      <c r="AS1290" t="str">
        <f t="shared" si="896"/>
        <v/>
      </c>
      <c r="AT1290" t="str">
        <f t="shared" si="897"/>
        <v/>
      </c>
      <c r="AU1290" t="str">
        <f t="shared" si="898"/>
        <v/>
      </c>
      <c r="AV1290" t="str">
        <f t="shared" si="899"/>
        <v/>
      </c>
      <c r="AW1290" t="str">
        <f t="shared" si="900"/>
        <v/>
      </c>
      <c r="AX1290" t="str">
        <f t="shared" si="901"/>
        <v/>
      </c>
      <c r="AY1290" t="str">
        <f t="shared" si="902"/>
        <v/>
      </c>
      <c r="AZ1290" t="str">
        <f>IF(OR($A1290="",$A1290&lt;&gt;Ficha!$C$4),"",COUNTIF($A$2:$A1290,Ficha!$C$4))</f>
        <v/>
      </c>
    </row>
    <row r="1291" spans="1:52">
      <c r="A1291" s="7" t="str">
        <f>IF(INDEX(Banco!$A:$A,ROW())="","",INDEX(Banco!$A:$A,ROW()))</f>
        <v/>
      </c>
      <c r="B1291" s="7" t="str">
        <f>IF(INDEX(Banco!$B:$B,ROW())="","",INDEX(Banco!$B:$B,ROW()))</f>
        <v/>
      </c>
      <c r="C1291" s="7" t="str">
        <f>IF(INDEX(Banco!$C:$C,ROW())="","",INDEX(Banco!$C:$C,ROW()))</f>
        <v/>
      </c>
      <c r="D1291" s="8" t="str">
        <f>IF(INDEX(Banco!$D:$D,ROW())="","",INDEX(Banco!$D:$D,ROW()))</f>
        <v/>
      </c>
      <c r="E1291" s="8" t="str">
        <f>IF(INDEX(Banco!$E:$E,ROW())="","",INDEX(Banco!$E:$E,ROW()))</f>
        <v/>
      </c>
      <c r="F1291" s="9" t="str">
        <f>IF(INDEX(Banco!$F:$F,ROW())="","",INDEX(Banco!$F:$F,ROW()))</f>
        <v/>
      </c>
      <c r="G1291" s="9" t="str">
        <f>IF(INDEX(Banco!$G:$G,ROW())="","",INDEX(Banco!$G:$G,ROW()))</f>
        <v/>
      </c>
      <c r="H1291" s="7" t="str">
        <f>IF(INDEX(Banco!$H:$H,ROW())="","",INDEX(Banco!$H:$H,ROW()))</f>
        <v/>
      </c>
      <c r="I1291" t="str">
        <f t="shared" si="860"/>
        <v/>
      </c>
      <c r="J1291" s="10" t="str">
        <f t="shared" si="861"/>
        <v/>
      </c>
      <c r="K1291" s="11" t="str">
        <f t="shared" si="862"/>
        <v>—</v>
      </c>
      <c r="L1291" t="str">
        <f t="shared" si="863"/>
        <v/>
      </c>
      <c r="M1291" s="11" t="str">
        <f t="shared" si="864"/>
        <v>—</v>
      </c>
      <c r="N1291" t="str">
        <f t="shared" si="865"/>
        <v/>
      </c>
      <c r="O1291" s="11" t="str">
        <f t="shared" si="866"/>
        <v>—</v>
      </c>
      <c r="P1291" t="str">
        <f t="shared" si="867"/>
        <v/>
      </c>
      <c r="Q1291" s="11" t="str">
        <f t="shared" si="868"/>
        <v>—</v>
      </c>
      <c r="R1291" t="str">
        <f t="shared" si="869"/>
        <v/>
      </c>
      <c r="S1291" t="str">
        <f t="shared" si="870"/>
        <v/>
      </c>
      <c r="T1291" t="str">
        <f t="shared" si="871"/>
        <v/>
      </c>
      <c r="U1291" t="str">
        <f t="shared" si="872"/>
        <v/>
      </c>
      <c r="V1291" t="str">
        <f t="shared" si="873"/>
        <v/>
      </c>
      <c r="W1291" t="str">
        <f t="shared" si="874"/>
        <v/>
      </c>
      <c r="X1291" t="str">
        <f t="shared" si="875"/>
        <v/>
      </c>
      <c r="Y1291" t="str">
        <f t="shared" si="876"/>
        <v/>
      </c>
      <c r="Z1291" t="str">
        <f t="shared" si="877"/>
        <v/>
      </c>
      <c r="AA1291" t="str">
        <f t="shared" si="878"/>
        <v/>
      </c>
      <c r="AB1291" t="str">
        <f t="shared" si="879"/>
        <v/>
      </c>
      <c r="AC1291" t="str">
        <f t="shared" si="880"/>
        <v/>
      </c>
      <c r="AD1291" t="str">
        <f t="shared" si="881"/>
        <v/>
      </c>
      <c r="AE1291" t="str">
        <f t="shared" si="882"/>
        <v/>
      </c>
      <c r="AF1291" t="str">
        <f t="shared" si="883"/>
        <v/>
      </c>
      <c r="AG1291" t="str">
        <f t="shared" si="884"/>
        <v/>
      </c>
      <c r="AH1291" t="str">
        <f t="shared" si="885"/>
        <v/>
      </c>
      <c r="AI1291" t="str">
        <f t="shared" si="886"/>
        <v/>
      </c>
      <c r="AJ1291" t="str">
        <f t="shared" si="887"/>
        <v/>
      </c>
      <c r="AK1291" t="str">
        <f t="shared" si="888"/>
        <v/>
      </c>
      <c r="AL1291" t="str">
        <f t="shared" si="889"/>
        <v/>
      </c>
      <c r="AM1291" t="str">
        <f t="shared" si="890"/>
        <v/>
      </c>
      <c r="AN1291" t="str">
        <f t="shared" si="891"/>
        <v/>
      </c>
      <c r="AO1291" t="str">
        <f t="shared" si="892"/>
        <v/>
      </c>
      <c r="AP1291" t="str">
        <f t="shared" si="893"/>
        <v/>
      </c>
      <c r="AQ1291" t="str">
        <f t="shared" si="894"/>
        <v/>
      </c>
      <c r="AR1291" t="str">
        <f t="shared" si="895"/>
        <v/>
      </c>
      <c r="AS1291" t="str">
        <f t="shared" si="896"/>
        <v/>
      </c>
      <c r="AT1291" t="str">
        <f t="shared" si="897"/>
        <v/>
      </c>
      <c r="AU1291" t="str">
        <f t="shared" si="898"/>
        <v/>
      </c>
      <c r="AV1291" t="str">
        <f t="shared" si="899"/>
        <v/>
      </c>
      <c r="AW1291" t="str">
        <f t="shared" si="900"/>
        <v/>
      </c>
      <c r="AX1291" t="str">
        <f t="shared" si="901"/>
        <v/>
      </c>
      <c r="AY1291" t="str">
        <f t="shared" si="902"/>
        <v/>
      </c>
      <c r="AZ1291" t="str">
        <f>IF(OR($A1291="",$A1291&lt;&gt;Ficha!$C$4),"",COUNTIF($A$2:$A1291,Ficha!$C$4))</f>
        <v/>
      </c>
    </row>
    <row r="1292" spans="1:52">
      <c r="A1292" s="7" t="str">
        <f>IF(INDEX(Banco!$A:$A,ROW())="","",INDEX(Banco!$A:$A,ROW()))</f>
        <v/>
      </c>
      <c r="B1292" s="7" t="str">
        <f>IF(INDEX(Banco!$B:$B,ROW())="","",INDEX(Banco!$B:$B,ROW()))</f>
        <v/>
      </c>
      <c r="C1292" s="7" t="str">
        <f>IF(INDEX(Banco!$C:$C,ROW())="","",INDEX(Banco!$C:$C,ROW()))</f>
        <v/>
      </c>
      <c r="D1292" s="8" t="str">
        <f>IF(INDEX(Banco!$D:$D,ROW())="","",INDEX(Banco!$D:$D,ROW()))</f>
        <v/>
      </c>
      <c r="E1292" s="8" t="str">
        <f>IF(INDEX(Banco!$E:$E,ROW())="","",INDEX(Banco!$E:$E,ROW()))</f>
        <v/>
      </c>
      <c r="F1292" s="9" t="str">
        <f>IF(INDEX(Banco!$F:$F,ROW())="","",INDEX(Banco!$F:$F,ROW()))</f>
        <v/>
      </c>
      <c r="G1292" s="9" t="str">
        <f>IF(INDEX(Banco!$G:$G,ROW())="","",INDEX(Banco!$G:$G,ROW()))</f>
        <v/>
      </c>
      <c r="H1292" s="7" t="str">
        <f>IF(INDEX(Banco!$H:$H,ROW())="","",INDEX(Banco!$H:$H,ROW()))</f>
        <v/>
      </c>
      <c r="I1292" t="str">
        <f t="shared" si="860"/>
        <v/>
      </c>
      <c r="J1292" s="10" t="str">
        <f t="shared" si="861"/>
        <v/>
      </c>
      <c r="K1292" s="11" t="str">
        <f t="shared" si="862"/>
        <v>—</v>
      </c>
      <c r="L1292" t="str">
        <f t="shared" si="863"/>
        <v/>
      </c>
      <c r="M1292" s="11" t="str">
        <f t="shared" si="864"/>
        <v>—</v>
      </c>
      <c r="N1292" t="str">
        <f t="shared" si="865"/>
        <v/>
      </c>
      <c r="O1292" s="11" t="str">
        <f t="shared" si="866"/>
        <v>—</v>
      </c>
      <c r="P1292" t="str">
        <f t="shared" si="867"/>
        <v/>
      </c>
      <c r="Q1292" s="11" t="str">
        <f t="shared" si="868"/>
        <v>—</v>
      </c>
      <c r="R1292" t="str">
        <f t="shared" si="869"/>
        <v/>
      </c>
      <c r="S1292" t="str">
        <f t="shared" si="870"/>
        <v/>
      </c>
      <c r="T1292" t="str">
        <f t="shared" si="871"/>
        <v/>
      </c>
      <c r="U1292" t="str">
        <f t="shared" si="872"/>
        <v/>
      </c>
      <c r="V1292" t="str">
        <f t="shared" si="873"/>
        <v/>
      </c>
      <c r="W1292" t="str">
        <f t="shared" si="874"/>
        <v/>
      </c>
      <c r="X1292" t="str">
        <f t="shared" si="875"/>
        <v/>
      </c>
      <c r="Y1292" t="str">
        <f t="shared" si="876"/>
        <v/>
      </c>
      <c r="Z1292" t="str">
        <f t="shared" si="877"/>
        <v/>
      </c>
      <c r="AA1292" t="str">
        <f t="shared" si="878"/>
        <v/>
      </c>
      <c r="AB1292" t="str">
        <f t="shared" si="879"/>
        <v/>
      </c>
      <c r="AC1292" t="str">
        <f t="shared" si="880"/>
        <v/>
      </c>
      <c r="AD1292" t="str">
        <f t="shared" si="881"/>
        <v/>
      </c>
      <c r="AE1292" t="str">
        <f t="shared" si="882"/>
        <v/>
      </c>
      <c r="AF1292" t="str">
        <f t="shared" si="883"/>
        <v/>
      </c>
      <c r="AG1292" t="str">
        <f t="shared" si="884"/>
        <v/>
      </c>
      <c r="AH1292" t="str">
        <f t="shared" si="885"/>
        <v/>
      </c>
      <c r="AI1292" t="str">
        <f t="shared" si="886"/>
        <v/>
      </c>
      <c r="AJ1292" t="str">
        <f t="shared" si="887"/>
        <v/>
      </c>
      <c r="AK1292" t="str">
        <f t="shared" si="888"/>
        <v/>
      </c>
      <c r="AL1292" t="str">
        <f t="shared" si="889"/>
        <v/>
      </c>
      <c r="AM1292" t="str">
        <f t="shared" si="890"/>
        <v/>
      </c>
      <c r="AN1292" t="str">
        <f t="shared" si="891"/>
        <v/>
      </c>
      <c r="AO1292" t="str">
        <f t="shared" si="892"/>
        <v/>
      </c>
      <c r="AP1292" t="str">
        <f t="shared" si="893"/>
        <v/>
      </c>
      <c r="AQ1292" t="str">
        <f t="shared" si="894"/>
        <v/>
      </c>
      <c r="AR1292" t="str">
        <f t="shared" si="895"/>
        <v/>
      </c>
      <c r="AS1292" t="str">
        <f t="shared" si="896"/>
        <v/>
      </c>
      <c r="AT1292" t="str">
        <f t="shared" si="897"/>
        <v/>
      </c>
      <c r="AU1292" t="str">
        <f t="shared" si="898"/>
        <v/>
      </c>
      <c r="AV1292" t="str">
        <f t="shared" si="899"/>
        <v/>
      </c>
      <c r="AW1292" t="str">
        <f t="shared" si="900"/>
        <v/>
      </c>
      <c r="AX1292" t="str">
        <f t="shared" si="901"/>
        <v/>
      </c>
      <c r="AY1292" t="str">
        <f t="shared" si="902"/>
        <v/>
      </c>
      <c r="AZ1292" t="str">
        <f>IF(OR($A1292="",$A1292&lt;&gt;Ficha!$C$4),"",COUNTIF($A$2:$A1292,Ficha!$C$4))</f>
        <v/>
      </c>
    </row>
    <row r="1293" spans="1:52">
      <c r="A1293" s="7" t="str">
        <f>IF(INDEX(Banco!$A:$A,ROW())="","",INDEX(Banco!$A:$A,ROW()))</f>
        <v/>
      </c>
      <c r="B1293" s="7" t="str">
        <f>IF(INDEX(Banco!$B:$B,ROW())="","",INDEX(Banco!$B:$B,ROW()))</f>
        <v/>
      </c>
      <c r="C1293" s="7" t="str">
        <f>IF(INDEX(Banco!$C:$C,ROW())="","",INDEX(Banco!$C:$C,ROW()))</f>
        <v/>
      </c>
      <c r="D1293" s="8" t="str">
        <f>IF(INDEX(Banco!$D:$D,ROW())="","",INDEX(Banco!$D:$D,ROW()))</f>
        <v/>
      </c>
      <c r="E1293" s="8" t="str">
        <f>IF(INDEX(Banco!$E:$E,ROW())="","",INDEX(Banco!$E:$E,ROW()))</f>
        <v/>
      </c>
      <c r="F1293" s="9" t="str">
        <f>IF(INDEX(Banco!$F:$F,ROW())="","",INDEX(Banco!$F:$F,ROW()))</f>
        <v/>
      </c>
      <c r="G1293" s="9" t="str">
        <f>IF(INDEX(Banco!$G:$G,ROW())="","",INDEX(Banco!$G:$G,ROW()))</f>
        <v/>
      </c>
      <c r="H1293" s="7" t="str">
        <f>IF(INDEX(Banco!$H:$H,ROW())="","",INDEX(Banco!$H:$H,ROW()))</f>
        <v/>
      </c>
      <c r="I1293" t="str">
        <f t="shared" si="860"/>
        <v/>
      </c>
      <c r="J1293" s="10" t="str">
        <f t="shared" si="861"/>
        <v/>
      </c>
      <c r="K1293" s="11" t="str">
        <f t="shared" si="862"/>
        <v>—</v>
      </c>
      <c r="L1293" t="str">
        <f t="shared" si="863"/>
        <v/>
      </c>
      <c r="M1293" s="11" t="str">
        <f t="shared" si="864"/>
        <v>—</v>
      </c>
      <c r="N1293" t="str">
        <f t="shared" si="865"/>
        <v/>
      </c>
      <c r="O1293" s="11" t="str">
        <f t="shared" si="866"/>
        <v>—</v>
      </c>
      <c r="P1293" t="str">
        <f t="shared" si="867"/>
        <v/>
      </c>
      <c r="Q1293" s="11" t="str">
        <f t="shared" si="868"/>
        <v>—</v>
      </c>
      <c r="R1293" t="str">
        <f t="shared" si="869"/>
        <v/>
      </c>
      <c r="S1293" t="str">
        <f t="shared" si="870"/>
        <v/>
      </c>
      <c r="T1293" t="str">
        <f t="shared" si="871"/>
        <v/>
      </c>
      <c r="U1293" t="str">
        <f t="shared" si="872"/>
        <v/>
      </c>
      <c r="V1293" t="str">
        <f t="shared" si="873"/>
        <v/>
      </c>
      <c r="W1293" t="str">
        <f t="shared" si="874"/>
        <v/>
      </c>
      <c r="X1293" t="str">
        <f t="shared" si="875"/>
        <v/>
      </c>
      <c r="Y1293" t="str">
        <f t="shared" si="876"/>
        <v/>
      </c>
      <c r="Z1293" t="str">
        <f t="shared" si="877"/>
        <v/>
      </c>
      <c r="AA1293" t="str">
        <f t="shared" si="878"/>
        <v/>
      </c>
      <c r="AB1293" t="str">
        <f t="shared" si="879"/>
        <v/>
      </c>
      <c r="AC1293" t="str">
        <f t="shared" si="880"/>
        <v/>
      </c>
      <c r="AD1293" t="str">
        <f t="shared" si="881"/>
        <v/>
      </c>
      <c r="AE1293" t="str">
        <f t="shared" si="882"/>
        <v/>
      </c>
      <c r="AF1293" t="str">
        <f t="shared" si="883"/>
        <v/>
      </c>
      <c r="AG1293" t="str">
        <f t="shared" si="884"/>
        <v/>
      </c>
      <c r="AH1293" t="str">
        <f t="shared" si="885"/>
        <v/>
      </c>
      <c r="AI1293" t="str">
        <f t="shared" si="886"/>
        <v/>
      </c>
      <c r="AJ1293" t="str">
        <f t="shared" si="887"/>
        <v/>
      </c>
      <c r="AK1293" t="str">
        <f t="shared" si="888"/>
        <v/>
      </c>
      <c r="AL1293" t="str">
        <f t="shared" si="889"/>
        <v/>
      </c>
      <c r="AM1293" t="str">
        <f t="shared" si="890"/>
        <v/>
      </c>
      <c r="AN1293" t="str">
        <f t="shared" si="891"/>
        <v/>
      </c>
      <c r="AO1293" t="str">
        <f t="shared" si="892"/>
        <v/>
      </c>
      <c r="AP1293" t="str">
        <f t="shared" si="893"/>
        <v/>
      </c>
      <c r="AQ1293" t="str">
        <f t="shared" si="894"/>
        <v/>
      </c>
      <c r="AR1293" t="str">
        <f t="shared" si="895"/>
        <v/>
      </c>
      <c r="AS1293" t="str">
        <f t="shared" si="896"/>
        <v/>
      </c>
      <c r="AT1293" t="str">
        <f t="shared" si="897"/>
        <v/>
      </c>
      <c r="AU1293" t="str">
        <f t="shared" si="898"/>
        <v/>
      </c>
      <c r="AV1293" t="str">
        <f t="shared" si="899"/>
        <v/>
      </c>
      <c r="AW1293" t="str">
        <f t="shared" si="900"/>
        <v/>
      </c>
      <c r="AX1293" t="str">
        <f t="shared" si="901"/>
        <v/>
      </c>
      <c r="AY1293" t="str">
        <f t="shared" si="902"/>
        <v/>
      </c>
      <c r="AZ1293" t="str">
        <f>IF(OR($A1293="",$A1293&lt;&gt;Ficha!$C$4),"",COUNTIF($A$2:$A1293,Ficha!$C$4))</f>
        <v/>
      </c>
    </row>
    <row r="1294" spans="1:52">
      <c r="A1294" s="7" t="str">
        <f>IF(INDEX(Banco!$A:$A,ROW())="","",INDEX(Banco!$A:$A,ROW()))</f>
        <v/>
      </c>
      <c r="B1294" s="7" t="str">
        <f>IF(INDEX(Banco!$B:$B,ROW())="","",INDEX(Banco!$B:$B,ROW()))</f>
        <v/>
      </c>
      <c r="C1294" s="7" t="str">
        <f>IF(INDEX(Banco!$C:$C,ROW())="","",INDEX(Banco!$C:$C,ROW()))</f>
        <v/>
      </c>
      <c r="D1294" s="8" t="str">
        <f>IF(INDEX(Banco!$D:$D,ROW())="","",INDEX(Banco!$D:$D,ROW()))</f>
        <v/>
      </c>
      <c r="E1294" s="8" t="str">
        <f>IF(INDEX(Banco!$E:$E,ROW())="","",INDEX(Banco!$E:$E,ROW()))</f>
        <v/>
      </c>
      <c r="F1294" s="9" t="str">
        <f>IF(INDEX(Banco!$F:$F,ROW())="","",INDEX(Banco!$F:$F,ROW()))</f>
        <v/>
      </c>
      <c r="G1294" s="9" t="str">
        <f>IF(INDEX(Banco!$G:$G,ROW())="","",INDEX(Banco!$G:$G,ROW()))</f>
        <v/>
      </c>
      <c r="H1294" s="7" t="str">
        <f>IF(INDEX(Banco!$H:$H,ROW())="","",INDEX(Banco!$H:$H,ROW()))</f>
        <v/>
      </c>
      <c r="I1294" t="str">
        <f t="shared" si="860"/>
        <v/>
      </c>
      <c r="J1294" s="10" t="str">
        <f t="shared" si="861"/>
        <v/>
      </c>
      <c r="K1294" s="11" t="str">
        <f t="shared" si="862"/>
        <v>—</v>
      </c>
      <c r="L1294" t="str">
        <f t="shared" si="863"/>
        <v/>
      </c>
      <c r="M1294" s="11" t="str">
        <f t="shared" si="864"/>
        <v>—</v>
      </c>
      <c r="N1294" t="str">
        <f t="shared" si="865"/>
        <v/>
      </c>
      <c r="O1294" s="11" t="str">
        <f t="shared" si="866"/>
        <v>—</v>
      </c>
      <c r="P1294" t="str">
        <f t="shared" si="867"/>
        <v/>
      </c>
      <c r="Q1294" s="11" t="str">
        <f t="shared" si="868"/>
        <v>—</v>
      </c>
      <c r="R1294" t="str">
        <f t="shared" si="869"/>
        <v/>
      </c>
      <c r="S1294" t="str">
        <f t="shared" si="870"/>
        <v/>
      </c>
      <c r="T1294" t="str">
        <f t="shared" si="871"/>
        <v/>
      </c>
      <c r="U1294" t="str">
        <f t="shared" si="872"/>
        <v/>
      </c>
      <c r="V1294" t="str">
        <f t="shared" si="873"/>
        <v/>
      </c>
      <c r="W1294" t="str">
        <f t="shared" si="874"/>
        <v/>
      </c>
      <c r="X1294" t="str">
        <f t="shared" si="875"/>
        <v/>
      </c>
      <c r="Y1294" t="str">
        <f t="shared" si="876"/>
        <v/>
      </c>
      <c r="Z1294" t="str">
        <f t="shared" si="877"/>
        <v/>
      </c>
      <c r="AA1294" t="str">
        <f t="shared" si="878"/>
        <v/>
      </c>
      <c r="AB1294" t="str">
        <f t="shared" si="879"/>
        <v/>
      </c>
      <c r="AC1294" t="str">
        <f t="shared" si="880"/>
        <v/>
      </c>
      <c r="AD1294" t="str">
        <f t="shared" si="881"/>
        <v/>
      </c>
      <c r="AE1294" t="str">
        <f t="shared" si="882"/>
        <v/>
      </c>
      <c r="AF1294" t="str">
        <f t="shared" si="883"/>
        <v/>
      </c>
      <c r="AG1294" t="str">
        <f t="shared" si="884"/>
        <v/>
      </c>
      <c r="AH1294" t="str">
        <f t="shared" si="885"/>
        <v/>
      </c>
      <c r="AI1294" t="str">
        <f t="shared" si="886"/>
        <v/>
      </c>
      <c r="AJ1294" t="str">
        <f t="shared" si="887"/>
        <v/>
      </c>
      <c r="AK1294" t="str">
        <f t="shared" si="888"/>
        <v/>
      </c>
      <c r="AL1294" t="str">
        <f t="shared" si="889"/>
        <v/>
      </c>
      <c r="AM1294" t="str">
        <f t="shared" si="890"/>
        <v/>
      </c>
      <c r="AN1294" t="str">
        <f t="shared" si="891"/>
        <v/>
      </c>
      <c r="AO1294" t="str">
        <f t="shared" si="892"/>
        <v/>
      </c>
      <c r="AP1294" t="str">
        <f t="shared" si="893"/>
        <v/>
      </c>
      <c r="AQ1294" t="str">
        <f t="shared" si="894"/>
        <v/>
      </c>
      <c r="AR1294" t="str">
        <f t="shared" si="895"/>
        <v/>
      </c>
      <c r="AS1294" t="str">
        <f t="shared" si="896"/>
        <v/>
      </c>
      <c r="AT1294" t="str">
        <f t="shared" si="897"/>
        <v/>
      </c>
      <c r="AU1294" t="str">
        <f t="shared" si="898"/>
        <v/>
      </c>
      <c r="AV1294" t="str">
        <f t="shared" si="899"/>
        <v/>
      </c>
      <c r="AW1294" t="str">
        <f t="shared" si="900"/>
        <v/>
      </c>
      <c r="AX1294" t="str">
        <f t="shared" si="901"/>
        <v/>
      </c>
      <c r="AY1294" t="str">
        <f t="shared" si="902"/>
        <v/>
      </c>
      <c r="AZ1294" t="str">
        <f>IF(OR($A1294="",$A1294&lt;&gt;Ficha!$C$4),"",COUNTIF($A$2:$A1294,Ficha!$C$4))</f>
        <v/>
      </c>
    </row>
    <row r="1295" spans="1:52">
      <c r="A1295" s="7" t="str">
        <f>IF(INDEX(Banco!$A:$A,ROW())="","",INDEX(Banco!$A:$A,ROW()))</f>
        <v/>
      </c>
      <c r="B1295" s="7" t="str">
        <f>IF(INDEX(Banco!$B:$B,ROW())="","",INDEX(Banco!$B:$B,ROW()))</f>
        <v/>
      </c>
      <c r="C1295" s="7" t="str">
        <f>IF(INDEX(Banco!$C:$C,ROW())="","",INDEX(Banco!$C:$C,ROW()))</f>
        <v/>
      </c>
      <c r="D1295" s="8" t="str">
        <f>IF(INDEX(Banco!$D:$D,ROW())="","",INDEX(Banco!$D:$D,ROW()))</f>
        <v/>
      </c>
      <c r="E1295" s="8" t="str">
        <f>IF(INDEX(Banco!$E:$E,ROW())="","",INDEX(Banco!$E:$E,ROW()))</f>
        <v/>
      </c>
      <c r="F1295" s="9" t="str">
        <f>IF(INDEX(Banco!$F:$F,ROW())="","",INDEX(Banco!$F:$F,ROW()))</f>
        <v/>
      </c>
      <c r="G1295" s="9" t="str">
        <f>IF(INDEX(Banco!$G:$G,ROW())="","",INDEX(Banco!$G:$G,ROW()))</f>
        <v/>
      </c>
      <c r="H1295" s="7" t="str">
        <f>IF(INDEX(Banco!$H:$H,ROW())="","",INDEX(Banco!$H:$H,ROW()))</f>
        <v/>
      </c>
      <c r="I1295" t="str">
        <f t="shared" si="860"/>
        <v/>
      </c>
      <c r="J1295" s="10" t="str">
        <f t="shared" si="861"/>
        <v/>
      </c>
      <c r="K1295" s="11" t="str">
        <f t="shared" si="862"/>
        <v>—</v>
      </c>
      <c r="L1295" t="str">
        <f t="shared" si="863"/>
        <v/>
      </c>
      <c r="M1295" s="11" t="str">
        <f t="shared" si="864"/>
        <v>—</v>
      </c>
      <c r="N1295" t="str">
        <f t="shared" si="865"/>
        <v/>
      </c>
      <c r="O1295" s="11" t="str">
        <f t="shared" si="866"/>
        <v>—</v>
      </c>
      <c r="P1295" t="str">
        <f t="shared" si="867"/>
        <v/>
      </c>
      <c r="Q1295" s="11" t="str">
        <f t="shared" si="868"/>
        <v>—</v>
      </c>
      <c r="R1295" t="str">
        <f t="shared" si="869"/>
        <v/>
      </c>
      <c r="S1295" t="str">
        <f t="shared" si="870"/>
        <v/>
      </c>
      <c r="T1295" t="str">
        <f t="shared" si="871"/>
        <v/>
      </c>
      <c r="U1295" t="str">
        <f t="shared" si="872"/>
        <v/>
      </c>
      <c r="V1295" t="str">
        <f t="shared" si="873"/>
        <v/>
      </c>
      <c r="W1295" t="str">
        <f t="shared" si="874"/>
        <v/>
      </c>
      <c r="X1295" t="str">
        <f t="shared" si="875"/>
        <v/>
      </c>
      <c r="Y1295" t="str">
        <f t="shared" si="876"/>
        <v/>
      </c>
      <c r="Z1295" t="str">
        <f t="shared" si="877"/>
        <v/>
      </c>
      <c r="AA1295" t="str">
        <f t="shared" si="878"/>
        <v/>
      </c>
      <c r="AB1295" t="str">
        <f t="shared" si="879"/>
        <v/>
      </c>
      <c r="AC1295" t="str">
        <f t="shared" si="880"/>
        <v/>
      </c>
      <c r="AD1295" t="str">
        <f t="shared" si="881"/>
        <v/>
      </c>
      <c r="AE1295" t="str">
        <f t="shared" si="882"/>
        <v/>
      </c>
      <c r="AF1295" t="str">
        <f t="shared" si="883"/>
        <v/>
      </c>
      <c r="AG1295" t="str">
        <f t="shared" si="884"/>
        <v/>
      </c>
      <c r="AH1295" t="str">
        <f t="shared" si="885"/>
        <v/>
      </c>
      <c r="AI1295" t="str">
        <f t="shared" si="886"/>
        <v/>
      </c>
      <c r="AJ1295" t="str">
        <f t="shared" si="887"/>
        <v/>
      </c>
      <c r="AK1295" t="str">
        <f t="shared" si="888"/>
        <v/>
      </c>
      <c r="AL1295" t="str">
        <f t="shared" si="889"/>
        <v/>
      </c>
      <c r="AM1295" t="str">
        <f t="shared" si="890"/>
        <v/>
      </c>
      <c r="AN1295" t="str">
        <f t="shared" si="891"/>
        <v/>
      </c>
      <c r="AO1295" t="str">
        <f t="shared" si="892"/>
        <v/>
      </c>
      <c r="AP1295" t="str">
        <f t="shared" si="893"/>
        <v/>
      </c>
      <c r="AQ1295" t="str">
        <f t="shared" si="894"/>
        <v/>
      </c>
      <c r="AR1295" t="str">
        <f t="shared" si="895"/>
        <v/>
      </c>
      <c r="AS1295" t="str">
        <f t="shared" si="896"/>
        <v/>
      </c>
      <c r="AT1295" t="str">
        <f t="shared" si="897"/>
        <v/>
      </c>
      <c r="AU1295" t="str">
        <f t="shared" si="898"/>
        <v/>
      </c>
      <c r="AV1295" t="str">
        <f t="shared" si="899"/>
        <v/>
      </c>
      <c r="AW1295" t="str">
        <f t="shared" si="900"/>
        <v/>
      </c>
      <c r="AX1295" t="str">
        <f t="shared" si="901"/>
        <v/>
      </c>
      <c r="AY1295" t="str">
        <f t="shared" si="902"/>
        <v/>
      </c>
      <c r="AZ1295" t="str">
        <f>IF(OR($A1295="",$A1295&lt;&gt;Ficha!$C$4),"",COUNTIF($A$2:$A1295,Ficha!$C$4))</f>
        <v/>
      </c>
    </row>
    <row r="1296" spans="1:52">
      <c r="A1296" s="7" t="str">
        <f>IF(INDEX(Banco!$A:$A,ROW())="","",INDEX(Banco!$A:$A,ROW()))</f>
        <v/>
      </c>
      <c r="B1296" s="7" t="str">
        <f>IF(INDEX(Banco!$B:$B,ROW())="","",INDEX(Banco!$B:$B,ROW()))</f>
        <v/>
      </c>
      <c r="C1296" s="7" t="str">
        <f>IF(INDEX(Banco!$C:$C,ROW())="","",INDEX(Banco!$C:$C,ROW()))</f>
        <v/>
      </c>
      <c r="D1296" s="8" t="str">
        <f>IF(INDEX(Banco!$D:$D,ROW())="","",INDEX(Banco!$D:$D,ROW()))</f>
        <v/>
      </c>
      <c r="E1296" s="8" t="str">
        <f>IF(INDEX(Banco!$E:$E,ROW())="","",INDEX(Banco!$E:$E,ROW()))</f>
        <v/>
      </c>
      <c r="F1296" s="9" t="str">
        <f>IF(INDEX(Banco!$F:$F,ROW())="","",INDEX(Banco!$F:$F,ROW()))</f>
        <v/>
      </c>
      <c r="G1296" s="9" t="str">
        <f>IF(INDEX(Banco!$G:$G,ROW())="","",INDEX(Banco!$G:$G,ROW()))</f>
        <v/>
      </c>
      <c r="H1296" s="7" t="str">
        <f>IF(INDEX(Banco!$H:$H,ROW())="","",INDEX(Banco!$H:$H,ROW()))</f>
        <v/>
      </c>
      <c r="I1296" t="str">
        <f t="shared" si="860"/>
        <v/>
      </c>
      <c r="J1296" s="10" t="str">
        <f t="shared" si="861"/>
        <v/>
      </c>
      <c r="K1296" s="11" t="str">
        <f t="shared" si="862"/>
        <v>—</v>
      </c>
      <c r="L1296" t="str">
        <f t="shared" si="863"/>
        <v/>
      </c>
      <c r="M1296" s="11" t="str">
        <f t="shared" si="864"/>
        <v>—</v>
      </c>
      <c r="N1296" t="str">
        <f t="shared" si="865"/>
        <v/>
      </c>
      <c r="O1296" s="11" t="str">
        <f t="shared" si="866"/>
        <v>—</v>
      </c>
      <c r="P1296" t="str">
        <f t="shared" si="867"/>
        <v/>
      </c>
      <c r="Q1296" s="11" t="str">
        <f t="shared" si="868"/>
        <v>—</v>
      </c>
      <c r="R1296" t="str">
        <f t="shared" si="869"/>
        <v/>
      </c>
      <c r="S1296" t="str">
        <f t="shared" si="870"/>
        <v/>
      </c>
      <c r="T1296" t="str">
        <f t="shared" si="871"/>
        <v/>
      </c>
      <c r="U1296" t="str">
        <f t="shared" si="872"/>
        <v/>
      </c>
      <c r="V1296" t="str">
        <f t="shared" si="873"/>
        <v/>
      </c>
      <c r="W1296" t="str">
        <f t="shared" si="874"/>
        <v/>
      </c>
      <c r="X1296" t="str">
        <f t="shared" si="875"/>
        <v/>
      </c>
      <c r="Y1296" t="str">
        <f t="shared" si="876"/>
        <v/>
      </c>
      <c r="Z1296" t="str">
        <f t="shared" si="877"/>
        <v/>
      </c>
      <c r="AA1296" t="str">
        <f t="shared" si="878"/>
        <v/>
      </c>
      <c r="AB1296" t="str">
        <f t="shared" si="879"/>
        <v/>
      </c>
      <c r="AC1296" t="str">
        <f t="shared" si="880"/>
        <v/>
      </c>
      <c r="AD1296" t="str">
        <f t="shared" si="881"/>
        <v/>
      </c>
      <c r="AE1296" t="str">
        <f t="shared" si="882"/>
        <v/>
      </c>
      <c r="AF1296" t="str">
        <f t="shared" si="883"/>
        <v/>
      </c>
      <c r="AG1296" t="str">
        <f t="shared" si="884"/>
        <v/>
      </c>
      <c r="AH1296" t="str">
        <f t="shared" si="885"/>
        <v/>
      </c>
      <c r="AI1296" t="str">
        <f t="shared" si="886"/>
        <v/>
      </c>
      <c r="AJ1296" t="str">
        <f t="shared" si="887"/>
        <v/>
      </c>
      <c r="AK1296" t="str">
        <f t="shared" si="888"/>
        <v/>
      </c>
      <c r="AL1296" t="str">
        <f t="shared" si="889"/>
        <v/>
      </c>
      <c r="AM1296" t="str">
        <f t="shared" si="890"/>
        <v/>
      </c>
      <c r="AN1296" t="str">
        <f t="shared" si="891"/>
        <v/>
      </c>
      <c r="AO1296" t="str">
        <f t="shared" si="892"/>
        <v/>
      </c>
      <c r="AP1296" t="str">
        <f t="shared" si="893"/>
        <v/>
      </c>
      <c r="AQ1296" t="str">
        <f t="shared" si="894"/>
        <v/>
      </c>
      <c r="AR1296" t="str">
        <f t="shared" si="895"/>
        <v/>
      </c>
      <c r="AS1296" t="str">
        <f t="shared" si="896"/>
        <v/>
      </c>
      <c r="AT1296" t="str">
        <f t="shared" si="897"/>
        <v/>
      </c>
      <c r="AU1296" t="str">
        <f t="shared" si="898"/>
        <v/>
      </c>
      <c r="AV1296" t="str">
        <f t="shared" si="899"/>
        <v/>
      </c>
      <c r="AW1296" t="str">
        <f t="shared" si="900"/>
        <v/>
      </c>
      <c r="AX1296" t="str">
        <f t="shared" si="901"/>
        <v/>
      </c>
      <c r="AY1296" t="str">
        <f t="shared" si="902"/>
        <v/>
      </c>
      <c r="AZ1296" t="str">
        <f>IF(OR($A1296="",$A1296&lt;&gt;Ficha!$C$4),"",COUNTIF($A$2:$A1296,Ficha!$C$4))</f>
        <v/>
      </c>
    </row>
    <row r="1297" spans="1:52">
      <c r="A1297" s="7" t="str">
        <f>IF(INDEX(Banco!$A:$A,ROW())="","",INDEX(Banco!$A:$A,ROW()))</f>
        <v/>
      </c>
      <c r="B1297" s="7" t="str">
        <f>IF(INDEX(Banco!$B:$B,ROW())="","",INDEX(Banco!$B:$B,ROW()))</f>
        <v/>
      </c>
      <c r="C1297" s="7" t="str">
        <f>IF(INDEX(Banco!$C:$C,ROW())="","",INDEX(Banco!$C:$C,ROW()))</f>
        <v/>
      </c>
      <c r="D1297" s="8" t="str">
        <f>IF(INDEX(Banco!$D:$D,ROW())="","",INDEX(Banco!$D:$D,ROW()))</f>
        <v/>
      </c>
      <c r="E1297" s="8" t="str">
        <f>IF(INDEX(Banco!$E:$E,ROW())="","",INDEX(Banco!$E:$E,ROW()))</f>
        <v/>
      </c>
      <c r="F1297" s="9" t="str">
        <f>IF(INDEX(Banco!$F:$F,ROW())="","",INDEX(Banco!$F:$F,ROW()))</f>
        <v/>
      </c>
      <c r="G1297" s="9" t="str">
        <f>IF(INDEX(Banco!$G:$G,ROW())="","",INDEX(Banco!$G:$G,ROW()))</f>
        <v/>
      </c>
      <c r="H1297" s="7" t="str">
        <f>IF(INDEX(Banco!$H:$H,ROW())="","",INDEX(Banco!$H:$H,ROW()))</f>
        <v/>
      </c>
      <c r="I1297" t="str">
        <f t="shared" si="860"/>
        <v/>
      </c>
      <c r="J1297" s="10" t="str">
        <f t="shared" si="861"/>
        <v/>
      </c>
      <c r="K1297" s="11" t="str">
        <f t="shared" si="862"/>
        <v>—</v>
      </c>
      <c r="L1297" t="str">
        <f t="shared" si="863"/>
        <v/>
      </c>
      <c r="M1297" s="11" t="str">
        <f t="shared" si="864"/>
        <v>—</v>
      </c>
      <c r="N1297" t="str">
        <f t="shared" si="865"/>
        <v/>
      </c>
      <c r="O1297" s="11" t="str">
        <f t="shared" si="866"/>
        <v>—</v>
      </c>
      <c r="P1297" t="str">
        <f t="shared" si="867"/>
        <v/>
      </c>
      <c r="Q1297" s="11" t="str">
        <f t="shared" si="868"/>
        <v>—</v>
      </c>
      <c r="R1297" t="str">
        <f t="shared" si="869"/>
        <v/>
      </c>
      <c r="S1297" t="str">
        <f t="shared" si="870"/>
        <v/>
      </c>
      <c r="T1297" t="str">
        <f t="shared" si="871"/>
        <v/>
      </c>
      <c r="U1297" t="str">
        <f t="shared" si="872"/>
        <v/>
      </c>
      <c r="V1297" t="str">
        <f t="shared" si="873"/>
        <v/>
      </c>
      <c r="W1297" t="str">
        <f t="shared" si="874"/>
        <v/>
      </c>
      <c r="X1297" t="str">
        <f t="shared" si="875"/>
        <v/>
      </c>
      <c r="Y1297" t="str">
        <f t="shared" si="876"/>
        <v/>
      </c>
      <c r="Z1297" t="str">
        <f t="shared" si="877"/>
        <v/>
      </c>
      <c r="AA1297" t="str">
        <f t="shared" si="878"/>
        <v/>
      </c>
      <c r="AB1297" t="str">
        <f t="shared" si="879"/>
        <v/>
      </c>
      <c r="AC1297" t="str">
        <f t="shared" si="880"/>
        <v/>
      </c>
      <c r="AD1297" t="str">
        <f t="shared" si="881"/>
        <v/>
      </c>
      <c r="AE1297" t="str">
        <f t="shared" si="882"/>
        <v/>
      </c>
      <c r="AF1297" t="str">
        <f t="shared" si="883"/>
        <v/>
      </c>
      <c r="AG1297" t="str">
        <f t="shared" si="884"/>
        <v/>
      </c>
      <c r="AH1297" t="str">
        <f t="shared" si="885"/>
        <v/>
      </c>
      <c r="AI1297" t="str">
        <f t="shared" si="886"/>
        <v/>
      </c>
      <c r="AJ1297" t="str">
        <f t="shared" si="887"/>
        <v/>
      </c>
      <c r="AK1297" t="str">
        <f t="shared" si="888"/>
        <v/>
      </c>
      <c r="AL1297" t="str">
        <f t="shared" si="889"/>
        <v/>
      </c>
      <c r="AM1297" t="str">
        <f t="shared" si="890"/>
        <v/>
      </c>
      <c r="AN1297" t="str">
        <f t="shared" si="891"/>
        <v/>
      </c>
      <c r="AO1297" t="str">
        <f t="shared" si="892"/>
        <v/>
      </c>
      <c r="AP1297" t="str">
        <f t="shared" si="893"/>
        <v/>
      </c>
      <c r="AQ1297" t="str">
        <f t="shared" si="894"/>
        <v/>
      </c>
      <c r="AR1297" t="str">
        <f t="shared" si="895"/>
        <v/>
      </c>
      <c r="AS1297" t="str">
        <f t="shared" si="896"/>
        <v/>
      </c>
      <c r="AT1297" t="str">
        <f t="shared" si="897"/>
        <v/>
      </c>
      <c r="AU1297" t="str">
        <f t="shared" si="898"/>
        <v/>
      </c>
      <c r="AV1297" t="str">
        <f t="shared" si="899"/>
        <v/>
      </c>
      <c r="AW1297" t="str">
        <f t="shared" si="900"/>
        <v/>
      </c>
      <c r="AX1297" t="str">
        <f t="shared" si="901"/>
        <v/>
      </c>
      <c r="AY1297" t="str">
        <f t="shared" si="902"/>
        <v/>
      </c>
      <c r="AZ1297" t="str">
        <f>IF(OR($A1297="",$A1297&lt;&gt;Ficha!$C$4),"",COUNTIF($A$2:$A1297,Ficha!$C$4))</f>
        <v/>
      </c>
    </row>
    <row r="1298" spans="1:52">
      <c r="A1298" s="7" t="str">
        <f>IF(INDEX(Banco!$A:$A,ROW())="","",INDEX(Banco!$A:$A,ROW()))</f>
        <v/>
      </c>
      <c r="B1298" s="7" t="str">
        <f>IF(INDEX(Banco!$B:$B,ROW())="","",INDEX(Banco!$B:$B,ROW()))</f>
        <v/>
      </c>
      <c r="C1298" s="7" t="str">
        <f>IF(INDEX(Banco!$C:$C,ROW())="","",INDEX(Banco!$C:$C,ROW()))</f>
        <v/>
      </c>
      <c r="D1298" s="8" t="str">
        <f>IF(INDEX(Banco!$D:$D,ROW())="","",INDEX(Banco!$D:$D,ROW()))</f>
        <v/>
      </c>
      <c r="E1298" s="8" t="str">
        <f>IF(INDEX(Banco!$E:$E,ROW())="","",INDEX(Banco!$E:$E,ROW()))</f>
        <v/>
      </c>
      <c r="F1298" s="9" t="str">
        <f>IF(INDEX(Banco!$F:$F,ROW())="","",INDEX(Banco!$F:$F,ROW()))</f>
        <v/>
      </c>
      <c r="G1298" s="9" t="str">
        <f>IF(INDEX(Banco!$G:$G,ROW())="","",INDEX(Banco!$G:$G,ROW()))</f>
        <v/>
      </c>
      <c r="H1298" s="7" t="str">
        <f>IF(INDEX(Banco!$H:$H,ROW())="","",INDEX(Banco!$H:$H,ROW()))</f>
        <v/>
      </c>
      <c r="I1298" t="str">
        <f t="shared" si="860"/>
        <v/>
      </c>
      <c r="J1298" s="10" t="str">
        <f t="shared" si="861"/>
        <v/>
      </c>
      <c r="K1298" s="11" t="str">
        <f t="shared" si="862"/>
        <v>—</v>
      </c>
      <c r="L1298" t="str">
        <f t="shared" si="863"/>
        <v/>
      </c>
      <c r="M1298" s="11" t="str">
        <f t="shared" si="864"/>
        <v>—</v>
      </c>
      <c r="N1298" t="str">
        <f t="shared" si="865"/>
        <v/>
      </c>
      <c r="O1298" s="11" t="str">
        <f t="shared" si="866"/>
        <v>—</v>
      </c>
      <c r="P1298" t="str">
        <f t="shared" si="867"/>
        <v/>
      </c>
      <c r="Q1298" s="11" t="str">
        <f t="shared" si="868"/>
        <v>—</v>
      </c>
      <c r="R1298" t="str">
        <f t="shared" si="869"/>
        <v/>
      </c>
      <c r="S1298" t="str">
        <f t="shared" si="870"/>
        <v/>
      </c>
      <c r="T1298" t="str">
        <f t="shared" si="871"/>
        <v/>
      </c>
      <c r="U1298" t="str">
        <f t="shared" si="872"/>
        <v/>
      </c>
      <c r="V1298" t="str">
        <f t="shared" si="873"/>
        <v/>
      </c>
      <c r="W1298" t="str">
        <f t="shared" si="874"/>
        <v/>
      </c>
      <c r="X1298" t="str">
        <f t="shared" si="875"/>
        <v/>
      </c>
      <c r="Y1298" t="str">
        <f t="shared" si="876"/>
        <v/>
      </c>
      <c r="Z1298" t="str">
        <f t="shared" si="877"/>
        <v/>
      </c>
      <c r="AA1298" t="str">
        <f t="shared" si="878"/>
        <v/>
      </c>
      <c r="AB1298" t="str">
        <f t="shared" si="879"/>
        <v/>
      </c>
      <c r="AC1298" t="str">
        <f t="shared" si="880"/>
        <v/>
      </c>
      <c r="AD1298" t="str">
        <f t="shared" si="881"/>
        <v/>
      </c>
      <c r="AE1298" t="str">
        <f t="shared" si="882"/>
        <v/>
      </c>
      <c r="AF1298" t="str">
        <f t="shared" si="883"/>
        <v/>
      </c>
      <c r="AG1298" t="str">
        <f t="shared" si="884"/>
        <v/>
      </c>
      <c r="AH1298" t="str">
        <f t="shared" si="885"/>
        <v/>
      </c>
      <c r="AI1298" t="str">
        <f t="shared" si="886"/>
        <v/>
      </c>
      <c r="AJ1298" t="str">
        <f t="shared" si="887"/>
        <v/>
      </c>
      <c r="AK1298" t="str">
        <f t="shared" si="888"/>
        <v/>
      </c>
      <c r="AL1298" t="str">
        <f t="shared" si="889"/>
        <v/>
      </c>
      <c r="AM1298" t="str">
        <f t="shared" si="890"/>
        <v/>
      </c>
      <c r="AN1298" t="str">
        <f t="shared" si="891"/>
        <v/>
      </c>
      <c r="AO1298" t="str">
        <f t="shared" si="892"/>
        <v/>
      </c>
      <c r="AP1298" t="str">
        <f t="shared" si="893"/>
        <v/>
      </c>
      <c r="AQ1298" t="str">
        <f t="shared" si="894"/>
        <v/>
      </c>
      <c r="AR1298" t="str">
        <f t="shared" si="895"/>
        <v/>
      </c>
      <c r="AS1298" t="str">
        <f t="shared" si="896"/>
        <v/>
      </c>
      <c r="AT1298" t="str">
        <f t="shared" si="897"/>
        <v/>
      </c>
      <c r="AU1298" t="str">
        <f t="shared" si="898"/>
        <v/>
      </c>
      <c r="AV1298" t="str">
        <f t="shared" si="899"/>
        <v/>
      </c>
      <c r="AW1298" t="str">
        <f t="shared" si="900"/>
        <v/>
      </c>
      <c r="AX1298" t="str">
        <f t="shared" si="901"/>
        <v/>
      </c>
      <c r="AY1298" t="str">
        <f t="shared" si="902"/>
        <v/>
      </c>
      <c r="AZ1298" t="str">
        <f>IF(OR($A1298="",$A1298&lt;&gt;Ficha!$C$4),"",COUNTIF($A$2:$A1298,Ficha!$C$4))</f>
        <v/>
      </c>
    </row>
    <row r="1299" spans="1:52">
      <c r="A1299" s="7" t="str">
        <f>IF(INDEX(Banco!$A:$A,ROW())="","",INDEX(Banco!$A:$A,ROW()))</f>
        <v/>
      </c>
      <c r="B1299" s="7" t="str">
        <f>IF(INDEX(Banco!$B:$B,ROW())="","",INDEX(Banco!$B:$B,ROW()))</f>
        <v/>
      </c>
      <c r="C1299" s="7" t="str">
        <f>IF(INDEX(Banco!$C:$C,ROW())="","",INDEX(Banco!$C:$C,ROW()))</f>
        <v/>
      </c>
      <c r="D1299" s="8" t="str">
        <f>IF(INDEX(Banco!$D:$D,ROW())="","",INDEX(Banco!$D:$D,ROW()))</f>
        <v/>
      </c>
      <c r="E1299" s="8" t="str">
        <f>IF(INDEX(Banco!$E:$E,ROW())="","",INDEX(Banco!$E:$E,ROW()))</f>
        <v/>
      </c>
      <c r="F1299" s="9" t="str">
        <f>IF(INDEX(Banco!$F:$F,ROW())="","",INDEX(Banco!$F:$F,ROW()))</f>
        <v/>
      </c>
      <c r="G1299" s="9" t="str">
        <f>IF(INDEX(Banco!$G:$G,ROW())="","",INDEX(Banco!$G:$G,ROW()))</f>
        <v/>
      </c>
      <c r="H1299" s="7" t="str">
        <f>IF(INDEX(Banco!$H:$H,ROW())="","",INDEX(Banco!$H:$H,ROW()))</f>
        <v/>
      </c>
      <c r="I1299" t="str">
        <f t="shared" si="860"/>
        <v/>
      </c>
      <c r="J1299" s="10" t="str">
        <f t="shared" si="861"/>
        <v/>
      </c>
      <c r="K1299" s="11" t="str">
        <f t="shared" si="862"/>
        <v>—</v>
      </c>
      <c r="L1299" t="str">
        <f t="shared" si="863"/>
        <v/>
      </c>
      <c r="M1299" s="11" t="str">
        <f t="shared" si="864"/>
        <v>—</v>
      </c>
      <c r="N1299" t="str">
        <f t="shared" si="865"/>
        <v/>
      </c>
      <c r="O1299" s="11" t="str">
        <f t="shared" si="866"/>
        <v>—</v>
      </c>
      <c r="P1299" t="str">
        <f t="shared" si="867"/>
        <v/>
      </c>
      <c r="Q1299" s="11" t="str">
        <f t="shared" si="868"/>
        <v>—</v>
      </c>
      <c r="R1299" t="str">
        <f t="shared" si="869"/>
        <v/>
      </c>
      <c r="S1299" t="str">
        <f t="shared" si="870"/>
        <v/>
      </c>
      <c r="T1299" t="str">
        <f t="shared" si="871"/>
        <v/>
      </c>
      <c r="U1299" t="str">
        <f t="shared" si="872"/>
        <v/>
      </c>
      <c r="V1299" t="str">
        <f t="shared" si="873"/>
        <v/>
      </c>
      <c r="W1299" t="str">
        <f t="shared" si="874"/>
        <v/>
      </c>
      <c r="X1299" t="str">
        <f t="shared" si="875"/>
        <v/>
      </c>
      <c r="Y1299" t="str">
        <f t="shared" si="876"/>
        <v/>
      </c>
      <c r="Z1299" t="str">
        <f t="shared" si="877"/>
        <v/>
      </c>
      <c r="AA1299" t="str">
        <f t="shared" si="878"/>
        <v/>
      </c>
      <c r="AB1299" t="str">
        <f t="shared" si="879"/>
        <v/>
      </c>
      <c r="AC1299" t="str">
        <f t="shared" si="880"/>
        <v/>
      </c>
      <c r="AD1299" t="str">
        <f t="shared" si="881"/>
        <v/>
      </c>
      <c r="AE1299" t="str">
        <f t="shared" si="882"/>
        <v/>
      </c>
      <c r="AF1299" t="str">
        <f t="shared" si="883"/>
        <v/>
      </c>
      <c r="AG1299" t="str">
        <f t="shared" si="884"/>
        <v/>
      </c>
      <c r="AH1299" t="str">
        <f t="shared" si="885"/>
        <v/>
      </c>
      <c r="AI1299" t="str">
        <f t="shared" si="886"/>
        <v/>
      </c>
      <c r="AJ1299" t="str">
        <f t="shared" si="887"/>
        <v/>
      </c>
      <c r="AK1299" t="str">
        <f t="shared" si="888"/>
        <v/>
      </c>
      <c r="AL1299" t="str">
        <f t="shared" si="889"/>
        <v/>
      </c>
      <c r="AM1299" t="str">
        <f t="shared" si="890"/>
        <v/>
      </c>
      <c r="AN1299" t="str">
        <f t="shared" si="891"/>
        <v/>
      </c>
      <c r="AO1299" t="str">
        <f t="shared" si="892"/>
        <v/>
      </c>
      <c r="AP1299" t="str">
        <f t="shared" si="893"/>
        <v/>
      </c>
      <c r="AQ1299" t="str">
        <f t="shared" si="894"/>
        <v/>
      </c>
      <c r="AR1299" t="str">
        <f t="shared" si="895"/>
        <v/>
      </c>
      <c r="AS1299" t="str">
        <f t="shared" si="896"/>
        <v/>
      </c>
      <c r="AT1299" t="str">
        <f t="shared" si="897"/>
        <v/>
      </c>
      <c r="AU1299" t="str">
        <f t="shared" si="898"/>
        <v/>
      </c>
      <c r="AV1299" t="str">
        <f t="shared" si="899"/>
        <v/>
      </c>
      <c r="AW1299" t="str">
        <f t="shared" si="900"/>
        <v/>
      </c>
      <c r="AX1299" t="str">
        <f t="shared" si="901"/>
        <v/>
      </c>
      <c r="AY1299" t="str">
        <f t="shared" si="902"/>
        <v/>
      </c>
      <c r="AZ1299" t="str">
        <f>IF(OR($A1299="",$A1299&lt;&gt;Ficha!$C$4),"",COUNTIF($A$2:$A1299,Ficha!$C$4))</f>
        <v/>
      </c>
    </row>
    <row r="1300" spans="1:52">
      <c r="A1300" s="7" t="str">
        <f>IF(INDEX(Banco!$A:$A,ROW())="","",INDEX(Banco!$A:$A,ROW()))</f>
        <v/>
      </c>
      <c r="B1300" s="7" t="str">
        <f>IF(INDEX(Banco!$B:$B,ROW())="","",INDEX(Banco!$B:$B,ROW()))</f>
        <v/>
      </c>
      <c r="C1300" s="7" t="str">
        <f>IF(INDEX(Banco!$C:$C,ROW())="","",INDEX(Banco!$C:$C,ROW()))</f>
        <v/>
      </c>
      <c r="D1300" s="8" t="str">
        <f>IF(INDEX(Banco!$D:$D,ROW())="","",INDEX(Banco!$D:$D,ROW()))</f>
        <v/>
      </c>
      <c r="E1300" s="8" t="str">
        <f>IF(INDEX(Banco!$E:$E,ROW())="","",INDEX(Banco!$E:$E,ROW()))</f>
        <v/>
      </c>
      <c r="F1300" s="9" t="str">
        <f>IF(INDEX(Banco!$F:$F,ROW())="","",INDEX(Banco!$F:$F,ROW()))</f>
        <v/>
      </c>
      <c r="G1300" s="9" t="str">
        <f>IF(INDEX(Banco!$G:$G,ROW())="","",INDEX(Banco!$G:$G,ROW()))</f>
        <v/>
      </c>
      <c r="H1300" s="7" t="str">
        <f>IF(INDEX(Banco!$H:$H,ROW())="","",INDEX(Banco!$H:$H,ROW()))</f>
        <v/>
      </c>
      <c r="I1300" t="str">
        <f t="shared" si="860"/>
        <v/>
      </c>
      <c r="J1300" s="10" t="str">
        <f t="shared" si="861"/>
        <v/>
      </c>
      <c r="K1300" s="11" t="str">
        <f t="shared" si="862"/>
        <v>—</v>
      </c>
      <c r="L1300" t="str">
        <f t="shared" si="863"/>
        <v/>
      </c>
      <c r="M1300" s="11" t="str">
        <f t="shared" si="864"/>
        <v>—</v>
      </c>
      <c r="N1300" t="str">
        <f t="shared" si="865"/>
        <v/>
      </c>
      <c r="O1300" s="11" t="str">
        <f t="shared" si="866"/>
        <v>—</v>
      </c>
      <c r="P1300" t="str">
        <f t="shared" si="867"/>
        <v/>
      </c>
      <c r="Q1300" s="11" t="str">
        <f t="shared" si="868"/>
        <v>—</v>
      </c>
      <c r="R1300" t="str">
        <f t="shared" si="869"/>
        <v/>
      </c>
      <c r="S1300" t="str">
        <f t="shared" si="870"/>
        <v/>
      </c>
      <c r="T1300" t="str">
        <f t="shared" si="871"/>
        <v/>
      </c>
      <c r="U1300" t="str">
        <f t="shared" si="872"/>
        <v/>
      </c>
      <c r="V1300" t="str">
        <f t="shared" si="873"/>
        <v/>
      </c>
      <c r="W1300" t="str">
        <f t="shared" si="874"/>
        <v/>
      </c>
      <c r="X1300" t="str">
        <f t="shared" si="875"/>
        <v/>
      </c>
      <c r="Y1300" t="str">
        <f t="shared" si="876"/>
        <v/>
      </c>
      <c r="Z1300" t="str">
        <f t="shared" si="877"/>
        <v/>
      </c>
      <c r="AA1300" t="str">
        <f t="shared" si="878"/>
        <v/>
      </c>
      <c r="AB1300" t="str">
        <f t="shared" si="879"/>
        <v/>
      </c>
      <c r="AC1300" t="str">
        <f t="shared" si="880"/>
        <v/>
      </c>
      <c r="AD1300" t="str">
        <f t="shared" si="881"/>
        <v/>
      </c>
      <c r="AE1300" t="str">
        <f t="shared" si="882"/>
        <v/>
      </c>
      <c r="AF1300" t="str">
        <f t="shared" si="883"/>
        <v/>
      </c>
      <c r="AG1300" t="str">
        <f t="shared" si="884"/>
        <v/>
      </c>
      <c r="AH1300" t="str">
        <f t="shared" si="885"/>
        <v/>
      </c>
      <c r="AI1300" t="str">
        <f t="shared" si="886"/>
        <v/>
      </c>
      <c r="AJ1300" t="str">
        <f t="shared" si="887"/>
        <v/>
      </c>
      <c r="AK1300" t="str">
        <f t="shared" si="888"/>
        <v/>
      </c>
      <c r="AL1300" t="str">
        <f t="shared" si="889"/>
        <v/>
      </c>
      <c r="AM1300" t="str">
        <f t="shared" si="890"/>
        <v/>
      </c>
      <c r="AN1300" t="str">
        <f t="shared" si="891"/>
        <v/>
      </c>
      <c r="AO1300" t="str">
        <f t="shared" si="892"/>
        <v/>
      </c>
      <c r="AP1300" t="str">
        <f t="shared" si="893"/>
        <v/>
      </c>
      <c r="AQ1300" t="str">
        <f t="shared" si="894"/>
        <v/>
      </c>
      <c r="AR1300" t="str">
        <f t="shared" si="895"/>
        <v/>
      </c>
      <c r="AS1300" t="str">
        <f t="shared" si="896"/>
        <v/>
      </c>
      <c r="AT1300" t="str">
        <f t="shared" si="897"/>
        <v/>
      </c>
      <c r="AU1300" t="str">
        <f t="shared" si="898"/>
        <v/>
      </c>
      <c r="AV1300" t="str">
        <f t="shared" si="899"/>
        <v/>
      </c>
      <c r="AW1300" t="str">
        <f t="shared" si="900"/>
        <v/>
      </c>
      <c r="AX1300" t="str">
        <f t="shared" si="901"/>
        <v/>
      </c>
      <c r="AY1300" t="str">
        <f t="shared" si="902"/>
        <v/>
      </c>
      <c r="AZ1300" t="str">
        <f>IF(OR($A1300="",$A1300&lt;&gt;Ficha!$C$4),"",COUNTIF($A$2:$A1300,Ficha!$C$4))</f>
        <v/>
      </c>
    </row>
    <row r="1301" spans="1:52">
      <c r="A1301" s="7" t="str">
        <f>IF(INDEX(Banco!$A:$A,ROW())="","",INDEX(Banco!$A:$A,ROW()))</f>
        <v/>
      </c>
      <c r="B1301" s="7" t="str">
        <f>IF(INDEX(Banco!$B:$B,ROW())="","",INDEX(Banco!$B:$B,ROW()))</f>
        <v/>
      </c>
      <c r="C1301" s="7" t="str">
        <f>IF(INDEX(Banco!$C:$C,ROW())="","",INDEX(Banco!$C:$C,ROW()))</f>
        <v/>
      </c>
      <c r="D1301" s="8" t="str">
        <f>IF(INDEX(Banco!$D:$D,ROW())="","",INDEX(Banco!$D:$D,ROW()))</f>
        <v/>
      </c>
      <c r="E1301" s="8" t="str">
        <f>IF(INDEX(Banco!$E:$E,ROW())="","",INDEX(Banco!$E:$E,ROW()))</f>
        <v/>
      </c>
      <c r="F1301" s="9" t="str">
        <f>IF(INDEX(Banco!$F:$F,ROW())="","",INDEX(Banco!$F:$F,ROW()))</f>
        <v/>
      </c>
      <c r="G1301" s="9" t="str">
        <f>IF(INDEX(Banco!$G:$G,ROW())="","",INDEX(Banco!$G:$G,ROW()))</f>
        <v/>
      </c>
      <c r="H1301" s="7" t="str">
        <f>IF(INDEX(Banco!$H:$H,ROW())="","",INDEX(Banco!$H:$H,ROW()))</f>
        <v/>
      </c>
      <c r="I1301" t="str">
        <f t="shared" si="860"/>
        <v/>
      </c>
      <c r="J1301" s="10" t="str">
        <f t="shared" si="861"/>
        <v/>
      </c>
      <c r="K1301" s="11" t="str">
        <f t="shared" si="862"/>
        <v>—</v>
      </c>
      <c r="L1301" t="str">
        <f t="shared" si="863"/>
        <v/>
      </c>
      <c r="M1301" s="11" t="str">
        <f t="shared" si="864"/>
        <v>—</v>
      </c>
      <c r="N1301" t="str">
        <f t="shared" si="865"/>
        <v/>
      </c>
      <c r="O1301" s="11" t="str">
        <f t="shared" si="866"/>
        <v>—</v>
      </c>
      <c r="P1301" t="str">
        <f t="shared" si="867"/>
        <v/>
      </c>
      <c r="Q1301" s="11" t="str">
        <f t="shared" si="868"/>
        <v>—</v>
      </c>
      <c r="R1301" t="str">
        <f t="shared" si="869"/>
        <v/>
      </c>
      <c r="S1301" t="str">
        <f t="shared" si="870"/>
        <v/>
      </c>
      <c r="T1301" t="str">
        <f t="shared" si="871"/>
        <v/>
      </c>
      <c r="U1301" t="str">
        <f t="shared" si="872"/>
        <v/>
      </c>
      <c r="V1301" t="str">
        <f t="shared" si="873"/>
        <v/>
      </c>
      <c r="W1301" t="str">
        <f t="shared" si="874"/>
        <v/>
      </c>
      <c r="X1301" t="str">
        <f t="shared" si="875"/>
        <v/>
      </c>
      <c r="Y1301" t="str">
        <f t="shared" si="876"/>
        <v/>
      </c>
      <c r="Z1301" t="str">
        <f t="shared" si="877"/>
        <v/>
      </c>
      <c r="AA1301" t="str">
        <f t="shared" si="878"/>
        <v/>
      </c>
      <c r="AB1301" t="str">
        <f t="shared" si="879"/>
        <v/>
      </c>
      <c r="AC1301" t="str">
        <f t="shared" si="880"/>
        <v/>
      </c>
      <c r="AD1301" t="str">
        <f t="shared" si="881"/>
        <v/>
      </c>
      <c r="AE1301" t="str">
        <f t="shared" si="882"/>
        <v/>
      </c>
      <c r="AF1301" t="str">
        <f t="shared" si="883"/>
        <v/>
      </c>
      <c r="AG1301" t="str">
        <f t="shared" si="884"/>
        <v/>
      </c>
      <c r="AH1301" t="str">
        <f t="shared" si="885"/>
        <v/>
      </c>
      <c r="AI1301" t="str">
        <f t="shared" si="886"/>
        <v/>
      </c>
      <c r="AJ1301" t="str">
        <f t="shared" si="887"/>
        <v/>
      </c>
      <c r="AK1301" t="str">
        <f t="shared" si="888"/>
        <v/>
      </c>
      <c r="AL1301" t="str">
        <f t="shared" si="889"/>
        <v/>
      </c>
      <c r="AM1301" t="str">
        <f t="shared" si="890"/>
        <v/>
      </c>
      <c r="AN1301" t="str">
        <f t="shared" si="891"/>
        <v/>
      </c>
      <c r="AO1301" t="str">
        <f t="shared" si="892"/>
        <v/>
      </c>
      <c r="AP1301" t="str">
        <f t="shared" si="893"/>
        <v/>
      </c>
      <c r="AQ1301" t="str">
        <f t="shared" si="894"/>
        <v/>
      </c>
      <c r="AR1301" t="str">
        <f t="shared" si="895"/>
        <v/>
      </c>
      <c r="AS1301" t="str">
        <f t="shared" si="896"/>
        <v/>
      </c>
      <c r="AT1301" t="str">
        <f t="shared" si="897"/>
        <v/>
      </c>
      <c r="AU1301" t="str">
        <f t="shared" si="898"/>
        <v/>
      </c>
      <c r="AV1301" t="str">
        <f t="shared" si="899"/>
        <v/>
      </c>
      <c r="AW1301" t="str">
        <f t="shared" si="900"/>
        <v/>
      </c>
      <c r="AX1301" t="str">
        <f t="shared" si="901"/>
        <v/>
      </c>
      <c r="AY1301" t="str">
        <f t="shared" si="902"/>
        <v/>
      </c>
      <c r="AZ1301" t="str">
        <f>IF(OR($A1301="",$A1301&lt;&gt;Ficha!$C$4),"",COUNTIF($A$2:$A1301,Ficha!$C$4))</f>
        <v/>
      </c>
    </row>
    <row r="1302" spans="1:52">
      <c r="A1302" s="7" t="str">
        <f>IF(INDEX(Banco!$A:$A,ROW())="","",INDEX(Banco!$A:$A,ROW()))</f>
        <v/>
      </c>
      <c r="B1302" s="7" t="str">
        <f>IF(INDEX(Banco!$B:$B,ROW())="","",INDEX(Banco!$B:$B,ROW()))</f>
        <v/>
      </c>
      <c r="C1302" s="7" t="str">
        <f>IF(INDEX(Banco!$C:$C,ROW())="","",INDEX(Banco!$C:$C,ROW()))</f>
        <v/>
      </c>
      <c r="D1302" s="8" t="str">
        <f>IF(INDEX(Banco!$D:$D,ROW())="","",INDEX(Banco!$D:$D,ROW()))</f>
        <v/>
      </c>
      <c r="E1302" s="8" t="str">
        <f>IF(INDEX(Banco!$E:$E,ROW())="","",INDEX(Banco!$E:$E,ROW()))</f>
        <v/>
      </c>
      <c r="F1302" s="9" t="str">
        <f>IF(INDEX(Banco!$F:$F,ROW())="","",INDEX(Banco!$F:$F,ROW()))</f>
        <v/>
      </c>
      <c r="G1302" s="9" t="str">
        <f>IF(INDEX(Banco!$G:$G,ROW())="","",INDEX(Banco!$G:$G,ROW()))</f>
        <v/>
      </c>
      <c r="H1302" s="7" t="str">
        <f>IF(INDEX(Banco!$H:$H,ROW())="","",INDEX(Banco!$H:$H,ROW()))</f>
        <v/>
      </c>
      <c r="I1302" t="str">
        <f t="shared" si="860"/>
        <v/>
      </c>
      <c r="J1302" s="10" t="str">
        <f t="shared" si="861"/>
        <v/>
      </c>
      <c r="K1302" s="11" t="str">
        <f t="shared" si="862"/>
        <v>—</v>
      </c>
      <c r="L1302" t="str">
        <f t="shared" si="863"/>
        <v/>
      </c>
      <c r="M1302" s="11" t="str">
        <f t="shared" si="864"/>
        <v>—</v>
      </c>
      <c r="N1302" t="str">
        <f t="shared" si="865"/>
        <v/>
      </c>
      <c r="O1302" s="11" t="str">
        <f t="shared" si="866"/>
        <v>—</v>
      </c>
      <c r="P1302" t="str">
        <f t="shared" si="867"/>
        <v/>
      </c>
      <c r="Q1302" s="11" t="str">
        <f t="shared" si="868"/>
        <v>—</v>
      </c>
      <c r="R1302" t="str">
        <f t="shared" si="869"/>
        <v/>
      </c>
      <c r="S1302" t="str">
        <f t="shared" si="870"/>
        <v/>
      </c>
      <c r="T1302" t="str">
        <f t="shared" si="871"/>
        <v/>
      </c>
      <c r="U1302" t="str">
        <f t="shared" si="872"/>
        <v/>
      </c>
      <c r="V1302" t="str">
        <f t="shared" si="873"/>
        <v/>
      </c>
      <c r="W1302" t="str">
        <f t="shared" si="874"/>
        <v/>
      </c>
      <c r="X1302" t="str">
        <f t="shared" si="875"/>
        <v/>
      </c>
      <c r="Y1302" t="str">
        <f t="shared" si="876"/>
        <v/>
      </c>
      <c r="Z1302" t="str">
        <f t="shared" si="877"/>
        <v/>
      </c>
      <c r="AA1302" t="str">
        <f t="shared" si="878"/>
        <v/>
      </c>
      <c r="AB1302" t="str">
        <f t="shared" si="879"/>
        <v/>
      </c>
      <c r="AC1302" t="str">
        <f t="shared" si="880"/>
        <v/>
      </c>
      <c r="AD1302" t="str">
        <f t="shared" si="881"/>
        <v/>
      </c>
      <c r="AE1302" t="str">
        <f t="shared" si="882"/>
        <v/>
      </c>
      <c r="AF1302" t="str">
        <f t="shared" si="883"/>
        <v/>
      </c>
      <c r="AG1302" t="str">
        <f t="shared" si="884"/>
        <v/>
      </c>
      <c r="AH1302" t="str">
        <f t="shared" si="885"/>
        <v/>
      </c>
      <c r="AI1302" t="str">
        <f t="shared" si="886"/>
        <v/>
      </c>
      <c r="AJ1302" t="str">
        <f t="shared" si="887"/>
        <v/>
      </c>
      <c r="AK1302" t="str">
        <f t="shared" si="888"/>
        <v/>
      </c>
      <c r="AL1302" t="str">
        <f t="shared" si="889"/>
        <v/>
      </c>
      <c r="AM1302" t="str">
        <f t="shared" si="890"/>
        <v/>
      </c>
      <c r="AN1302" t="str">
        <f t="shared" si="891"/>
        <v/>
      </c>
      <c r="AO1302" t="str">
        <f t="shared" si="892"/>
        <v/>
      </c>
      <c r="AP1302" t="str">
        <f t="shared" si="893"/>
        <v/>
      </c>
      <c r="AQ1302" t="str">
        <f t="shared" si="894"/>
        <v/>
      </c>
      <c r="AR1302" t="str">
        <f t="shared" si="895"/>
        <v/>
      </c>
      <c r="AS1302" t="str">
        <f t="shared" si="896"/>
        <v/>
      </c>
      <c r="AT1302" t="str">
        <f t="shared" si="897"/>
        <v/>
      </c>
      <c r="AU1302" t="str">
        <f t="shared" si="898"/>
        <v/>
      </c>
      <c r="AV1302" t="str">
        <f t="shared" si="899"/>
        <v/>
      </c>
      <c r="AW1302" t="str">
        <f t="shared" si="900"/>
        <v/>
      </c>
      <c r="AX1302" t="str">
        <f t="shared" si="901"/>
        <v/>
      </c>
      <c r="AY1302" t="str">
        <f t="shared" si="902"/>
        <v/>
      </c>
      <c r="AZ1302" t="str">
        <f>IF(OR($A1302="",$A1302&lt;&gt;Ficha!$C$4),"",COUNTIF($A$2:$A1302,Ficha!$C$4))</f>
        <v/>
      </c>
    </row>
    <row r="1303" spans="1:52">
      <c r="A1303" s="7" t="str">
        <f>IF(INDEX(Banco!$A:$A,ROW())="","",INDEX(Banco!$A:$A,ROW()))</f>
        <v/>
      </c>
      <c r="B1303" s="7" t="str">
        <f>IF(INDEX(Banco!$B:$B,ROW())="","",INDEX(Banco!$B:$B,ROW()))</f>
        <v/>
      </c>
      <c r="C1303" s="7" t="str">
        <f>IF(INDEX(Banco!$C:$C,ROW())="","",INDEX(Banco!$C:$C,ROW()))</f>
        <v/>
      </c>
      <c r="D1303" s="8" t="str">
        <f>IF(INDEX(Banco!$D:$D,ROW())="","",INDEX(Banco!$D:$D,ROW()))</f>
        <v/>
      </c>
      <c r="E1303" s="8" t="str">
        <f>IF(INDEX(Banco!$E:$E,ROW())="","",INDEX(Banco!$E:$E,ROW()))</f>
        <v/>
      </c>
      <c r="F1303" s="9" t="str">
        <f>IF(INDEX(Banco!$F:$F,ROW())="","",INDEX(Banco!$F:$F,ROW()))</f>
        <v/>
      </c>
      <c r="G1303" s="9" t="str">
        <f>IF(INDEX(Banco!$G:$G,ROW())="","",INDEX(Banco!$G:$G,ROW()))</f>
        <v/>
      </c>
      <c r="H1303" s="7" t="str">
        <f>IF(INDEX(Banco!$H:$H,ROW())="","",INDEX(Banco!$H:$H,ROW()))</f>
        <v/>
      </c>
      <c r="I1303" t="str">
        <f t="shared" si="860"/>
        <v/>
      </c>
      <c r="J1303" s="10" t="str">
        <f t="shared" si="861"/>
        <v/>
      </c>
      <c r="K1303" s="11" t="str">
        <f t="shared" si="862"/>
        <v>—</v>
      </c>
      <c r="L1303" t="str">
        <f t="shared" si="863"/>
        <v/>
      </c>
      <c r="M1303" s="11" t="str">
        <f t="shared" si="864"/>
        <v>—</v>
      </c>
      <c r="N1303" t="str">
        <f t="shared" si="865"/>
        <v/>
      </c>
      <c r="O1303" s="11" t="str">
        <f t="shared" si="866"/>
        <v>—</v>
      </c>
      <c r="P1303" t="str">
        <f t="shared" si="867"/>
        <v/>
      </c>
      <c r="Q1303" s="11" t="str">
        <f t="shared" si="868"/>
        <v>—</v>
      </c>
      <c r="R1303" t="str">
        <f t="shared" si="869"/>
        <v/>
      </c>
      <c r="S1303" t="str">
        <f t="shared" si="870"/>
        <v/>
      </c>
      <c r="T1303" t="str">
        <f t="shared" si="871"/>
        <v/>
      </c>
      <c r="U1303" t="str">
        <f t="shared" si="872"/>
        <v/>
      </c>
      <c r="V1303" t="str">
        <f t="shared" si="873"/>
        <v/>
      </c>
      <c r="W1303" t="str">
        <f t="shared" si="874"/>
        <v/>
      </c>
      <c r="X1303" t="str">
        <f t="shared" si="875"/>
        <v/>
      </c>
      <c r="Y1303" t="str">
        <f t="shared" si="876"/>
        <v/>
      </c>
      <c r="Z1303" t="str">
        <f t="shared" si="877"/>
        <v/>
      </c>
      <c r="AA1303" t="str">
        <f t="shared" si="878"/>
        <v/>
      </c>
      <c r="AB1303" t="str">
        <f t="shared" si="879"/>
        <v/>
      </c>
      <c r="AC1303" t="str">
        <f t="shared" si="880"/>
        <v/>
      </c>
      <c r="AD1303" t="str">
        <f t="shared" si="881"/>
        <v/>
      </c>
      <c r="AE1303" t="str">
        <f t="shared" si="882"/>
        <v/>
      </c>
      <c r="AF1303" t="str">
        <f t="shared" si="883"/>
        <v/>
      </c>
      <c r="AG1303" t="str">
        <f t="shared" si="884"/>
        <v/>
      </c>
      <c r="AH1303" t="str">
        <f t="shared" si="885"/>
        <v/>
      </c>
      <c r="AI1303" t="str">
        <f t="shared" si="886"/>
        <v/>
      </c>
      <c r="AJ1303" t="str">
        <f t="shared" si="887"/>
        <v/>
      </c>
      <c r="AK1303" t="str">
        <f t="shared" si="888"/>
        <v/>
      </c>
      <c r="AL1303" t="str">
        <f t="shared" si="889"/>
        <v/>
      </c>
      <c r="AM1303" t="str">
        <f t="shared" si="890"/>
        <v/>
      </c>
      <c r="AN1303" t="str">
        <f t="shared" si="891"/>
        <v/>
      </c>
      <c r="AO1303" t="str">
        <f t="shared" si="892"/>
        <v/>
      </c>
      <c r="AP1303" t="str">
        <f t="shared" si="893"/>
        <v/>
      </c>
      <c r="AQ1303" t="str">
        <f t="shared" si="894"/>
        <v/>
      </c>
      <c r="AR1303" t="str">
        <f t="shared" si="895"/>
        <v/>
      </c>
      <c r="AS1303" t="str">
        <f t="shared" si="896"/>
        <v/>
      </c>
      <c r="AT1303" t="str">
        <f t="shared" si="897"/>
        <v/>
      </c>
      <c r="AU1303" t="str">
        <f t="shared" si="898"/>
        <v/>
      </c>
      <c r="AV1303" t="str">
        <f t="shared" si="899"/>
        <v/>
      </c>
      <c r="AW1303" t="str">
        <f t="shared" si="900"/>
        <v/>
      </c>
      <c r="AX1303" t="str">
        <f t="shared" si="901"/>
        <v/>
      </c>
      <c r="AY1303" t="str">
        <f t="shared" si="902"/>
        <v/>
      </c>
      <c r="AZ1303" t="str">
        <f>IF(OR($A1303="",$A1303&lt;&gt;Ficha!$C$4),"",COUNTIF($A$2:$A1303,Ficha!$C$4))</f>
        <v/>
      </c>
    </row>
    <row r="1304" spans="1:52">
      <c r="A1304" s="7" t="str">
        <f>IF(INDEX(Banco!$A:$A,ROW())="","",INDEX(Banco!$A:$A,ROW()))</f>
        <v/>
      </c>
      <c r="B1304" s="7" t="str">
        <f>IF(INDEX(Banco!$B:$B,ROW())="","",INDEX(Banco!$B:$B,ROW()))</f>
        <v/>
      </c>
      <c r="C1304" s="7" t="str">
        <f>IF(INDEX(Banco!$C:$C,ROW())="","",INDEX(Banco!$C:$C,ROW()))</f>
        <v/>
      </c>
      <c r="D1304" s="8" t="str">
        <f>IF(INDEX(Banco!$D:$D,ROW())="","",INDEX(Banco!$D:$D,ROW()))</f>
        <v/>
      </c>
      <c r="E1304" s="8" t="str">
        <f>IF(INDEX(Banco!$E:$E,ROW())="","",INDEX(Banco!$E:$E,ROW()))</f>
        <v/>
      </c>
      <c r="F1304" s="9" t="str">
        <f>IF(INDEX(Banco!$F:$F,ROW())="","",INDEX(Banco!$F:$F,ROW()))</f>
        <v/>
      </c>
      <c r="G1304" s="9" t="str">
        <f>IF(INDEX(Banco!$G:$G,ROW())="","",INDEX(Banco!$G:$G,ROW()))</f>
        <v/>
      </c>
      <c r="H1304" s="7" t="str">
        <f>IF(INDEX(Banco!$H:$H,ROW())="","",INDEX(Banco!$H:$H,ROW()))</f>
        <v/>
      </c>
      <c r="I1304" t="str">
        <f t="shared" si="860"/>
        <v/>
      </c>
      <c r="J1304" s="10" t="str">
        <f t="shared" si="861"/>
        <v/>
      </c>
      <c r="K1304" s="11" t="str">
        <f t="shared" si="862"/>
        <v>—</v>
      </c>
      <c r="L1304" t="str">
        <f t="shared" si="863"/>
        <v/>
      </c>
      <c r="M1304" s="11" t="str">
        <f t="shared" si="864"/>
        <v>—</v>
      </c>
      <c r="N1304" t="str">
        <f t="shared" si="865"/>
        <v/>
      </c>
      <c r="O1304" s="11" t="str">
        <f t="shared" si="866"/>
        <v>—</v>
      </c>
      <c r="P1304" t="str">
        <f t="shared" si="867"/>
        <v/>
      </c>
      <c r="Q1304" s="11" t="str">
        <f t="shared" si="868"/>
        <v>—</v>
      </c>
      <c r="R1304" t="str">
        <f t="shared" si="869"/>
        <v/>
      </c>
      <c r="S1304" t="str">
        <f t="shared" si="870"/>
        <v/>
      </c>
      <c r="T1304" t="str">
        <f t="shared" si="871"/>
        <v/>
      </c>
      <c r="U1304" t="str">
        <f t="shared" si="872"/>
        <v/>
      </c>
      <c r="V1304" t="str">
        <f t="shared" si="873"/>
        <v/>
      </c>
      <c r="W1304" t="str">
        <f t="shared" si="874"/>
        <v/>
      </c>
      <c r="X1304" t="str">
        <f t="shared" si="875"/>
        <v/>
      </c>
      <c r="Y1304" t="str">
        <f t="shared" si="876"/>
        <v/>
      </c>
      <c r="Z1304" t="str">
        <f t="shared" si="877"/>
        <v/>
      </c>
      <c r="AA1304" t="str">
        <f t="shared" si="878"/>
        <v/>
      </c>
      <c r="AB1304" t="str">
        <f t="shared" si="879"/>
        <v/>
      </c>
      <c r="AC1304" t="str">
        <f t="shared" si="880"/>
        <v/>
      </c>
      <c r="AD1304" t="str">
        <f t="shared" si="881"/>
        <v/>
      </c>
      <c r="AE1304" t="str">
        <f t="shared" si="882"/>
        <v/>
      </c>
      <c r="AF1304" t="str">
        <f t="shared" si="883"/>
        <v/>
      </c>
      <c r="AG1304" t="str">
        <f t="shared" si="884"/>
        <v/>
      </c>
      <c r="AH1304" t="str">
        <f t="shared" si="885"/>
        <v/>
      </c>
      <c r="AI1304" t="str">
        <f t="shared" si="886"/>
        <v/>
      </c>
      <c r="AJ1304" t="str">
        <f t="shared" si="887"/>
        <v/>
      </c>
      <c r="AK1304" t="str">
        <f t="shared" si="888"/>
        <v/>
      </c>
      <c r="AL1304" t="str">
        <f t="shared" si="889"/>
        <v/>
      </c>
      <c r="AM1304" t="str">
        <f t="shared" si="890"/>
        <v/>
      </c>
      <c r="AN1304" t="str">
        <f t="shared" si="891"/>
        <v/>
      </c>
      <c r="AO1304" t="str">
        <f t="shared" si="892"/>
        <v/>
      </c>
      <c r="AP1304" t="str">
        <f t="shared" si="893"/>
        <v/>
      </c>
      <c r="AQ1304" t="str">
        <f t="shared" si="894"/>
        <v/>
      </c>
      <c r="AR1304" t="str">
        <f t="shared" si="895"/>
        <v/>
      </c>
      <c r="AS1304" t="str">
        <f t="shared" si="896"/>
        <v/>
      </c>
      <c r="AT1304" t="str">
        <f t="shared" si="897"/>
        <v/>
      </c>
      <c r="AU1304" t="str">
        <f t="shared" si="898"/>
        <v/>
      </c>
      <c r="AV1304" t="str">
        <f t="shared" si="899"/>
        <v/>
      </c>
      <c r="AW1304" t="str">
        <f t="shared" si="900"/>
        <v/>
      </c>
      <c r="AX1304" t="str">
        <f t="shared" si="901"/>
        <v/>
      </c>
      <c r="AY1304" t="str">
        <f t="shared" si="902"/>
        <v/>
      </c>
      <c r="AZ1304" t="str">
        <f>IF(OR($A1304="",$A1304&lt;&gt;Ficha!$C$4),"",COUNTIF($A$2:$A1304,Ficha!$C$4))</f>
        <v/>
      </c>
    </row>
    <row r="1305" spans="1:52">
      <c r="A1305" s="7" t="str">
        <f>IF(INDEX(Banco!$A:$A,ROW())="","",INDEX(Banco!$A:$A,ROW()))</f>
        <v/>
      </c>
      <c r="B1305" s="7" t="str">
        <f>IF(INDEX(Banco!$B:$B,ROW())="","",INDEX(Banco!$B:$B,ROW()))</f>
        <v/>
      </c>
      <c r="C1305" s="7" t="str">
        <f>IF(INDEX(Banco!$C:$C,ROW())="","",INDEX(Banco!$C:$C,ROW()))</f>
        <v/>
      </c>
      <c r="D1305" s="8" t="str">
        <f>IF(INDEX(Banco!$D:$D,ROW())="","",INDEX(Banco!$D:$D,ROW()))</f>
        <v/>
      </c>
      <c r="E1305" s="8" t="str">
        <f>IF(INDEX(Banco!$E:$E,ROW())="","",INDEX(Banco!$E:$E,ROW()))</f>
        <v/>
      </c>
      <c r="F1305" s="9" t="str">
        <f>IF(INDEX(Banco!$F:$F,ROW())="","",INDEX(Banco!$F:$F,ROW()))</f>
        <v/>
      </c>
      <c r="G1305" s="9" t="str">
        <f>IF(INDEX(Banco!$G:$G,ROW())="","",INDEX(Banco!$G:$G,ROW()))</f>
        <v/>
      </c>
      <c r="H1305" s="7" t="str">
        <f>IF(INDEX(Banco!$H:$H,ROW())="","",INDEX(Banco!$H:$H,ROW()))</f>
        <v/>
      </c>
      <c r="I1305" t="str">
        <f t="shared" si="860"/>
        <v/>
      </c>
      <c r="J1305" s="10" t="str">
        <f t="shared" si="861"/>
        <v/>
      </c>
      <c r="K1305" s="11" t="str">
        <f t="shared" si="862"/>
        <v>—</v>
      </c>
      <c r="L1305" t="str">
        <f t="shared" si="863"/>
        <v/>
      </c>
      <c r="M1305" s="11" t="str">
        <f t="shared" si="864"/>
        <v>—</v>
      </c>
      <c r="N1305" t="str">
        <f t="shared" si="865"/>
        <v/>
      </c>
      <c r="O1305" s="11" t="str">
        <f t="shared" si="866"/>
        <v>—</v>
      </c>
      <c r="P1305" t="str">
        <f t="shared" si="867"/>
        <v/>
      </c>
      <c r="Q1305" s="11" t="str">
        <f t="shared" si="868"/>
        <v>—</v>
      </c>
      <c r="R1305" t="str">
        <f t="shared" si="869"/>
        <v/>
      </c>
      <c r="S1305" t="str">
        <f t="shared" si="870"/>
        <v/>
      </c>
      <c r="T1305" t="str">
        <f t="shared" si="871"/>
        <v/>
      </c>
      <c r="U1305" t="str">
        <f t="shared" si="872"/>
        <v/>
      </c>
      <c r="V1305" t="str">
        <f t="shared" si="873"/>
        <v/>
      </c>
      <c r="W1305" t="str">
        <f t="shared" si="874"/>
        <v/>
      </c>
      <c r="X1305" t="str">
        <f t="shared" si="875"/>
        <v/>
      </c>
      <c r="Y1305" t="str">
        <f t="shared" si="876"/>
        <v/>
      </c>
      <c r="Z1305" t="str">
        <f t="shared" si="877"/>
        <v/>
      </c>
      <c r="AA1305" t="str">
        <f t="shared" si="878"/>
        <v/>
      </c>
      <c r="AB1305" t="str">
        <f t="shared" si="879"/>
        <v/>
      </c>
      <c r="AC1305" t="str">
        <f t="shared" si="880"/>
        <v/>
      </c>
      <c r="AD1305" t="str">
        <f t="shared" si="881"/>
        <v/>
      </c>
      <c r="AE1305" t="str">
        <f t="shared" si="882"/>
        <v/>
      </c>
      <c r="AF1305" t="str">
        <f t="shared" si="883"/>
        <v/>
      </c>
      <c r="AG1305" t="str">
        <f t="shared" si="884"/>
        <v/>
      </c>
      <c r="AH1305" t="str">
        <f t="shared" si="885"/>
        <v/>
      </c>
      <c r="AI1305" t="str">
        <f t="shared" si="886"/>
        <v/>
      </c>
      <c r="AJ1305" t="str">
        <f t="shared" si="887"/>
        <v/>
      </c>
      <c r="AK1305" t="str">
        <f t="shared" si="888"/>
        <v/>
      </c>
      <c r="AL1305" t="str">
        <f t="shared" si="889"/>
        <v/>
      </c>
      <c r="AM1305" t="str">
        <f t="shared" si="890"/>
        <v/>
      </c>
      <c r="AN1305" t="str">
        <f t="shared" si="891"/>
        <v/>
      </c>
      <c r="AO1305" t="str">
        <f t="shared" si="892"/>
        <v/>
      </c>
      <c r="AP1305" t="str">
        <f t="shared" si="893"/>
        <v/>
      </c>
      <c r="AQ1305" t="str">
        <f t="shared" si="894"/>
        <v/>
      </c>
      <c r="AR1305" t="str">
        <f t="shared" si="895"/>
        <v/>
      </c>
      <c r="AS1305" t="str">
        <f t="shared" si="896"/>
        <v/>
      </c>
      <c r="AT1305" t="str">
        <f t="shared" si="897"/>
        <v/>
      </c>
      <c r="AU1305" t="str">
        <f t="shared" si="898"/>
        <v/>
      </c>
      <c r="AV1305" t="str">
        <f t="shared" si="899"/>
        <v/>
      </c>
      <c r="AW1305" t="str">
        <f t="shared" si="900"/>
        <v/>
      </c>
      <c r="AX1305" t="str">
        <f t="shared" si="901"/>
        <v/>
      </c>
      <c r="AY1305" t="str">
        <f t="shared" si="902"/>
        <v/>
      </c>
      <c r="AZ1305" t="str">
        <f>IF(OR($A1305="",$A1305&lt;&gt;Ficha!$C$4),"",COUNTIF($A$2:$A1305,Ficha!$C$4))</f>
        <v/>
      </c>
    </row>
    <row r="1306" spans="1:52">
      <c r="A1306" s="7" t="str">
        <f>IF(INDEX(Banco!$A:$A,ROW())="","",INDEX(Banco!$A:$A,ROW()))</f>
        <v/>
      </c>
      <c r="B1306" s="7" t="str">
        <f>IF(INDEX(Banco!$B:$B,ROW())="","",INDEX(Banco!$B:$B,ROW()))</f>
        <v/>
      </c>
      <c r="C1306" s="7" t="str">
        <f>IF(INDEX(Banco!$C:$C,ROW())="","",INDEX(Banco!$C:$C,ROW()))</f>
        <v/>
      </c>
      <c r="D1306" s="8" t="str">
        <f>IF(INDEX(Banco!$D:$D,ROW())="","",INDEX(Banco!$D:$D,ROW()))</f>
        <v/>
      </c>
      <c r="E1306" s="8" t="str">
        <f>IF(INDEX(Banco!$E:$E,ROW())="","",INDEX(Banco!$E:$E,ROW()))</f>
        <v/>
      </c>
      <c r="F1306" s="9" t="str">
        <f>IF(INDEX(Banco!$F:$F,ROW())="","",INDEX(Banco!$F:$F,ROW()))</f>
        <v/>
      </c>
      <c r="G1306" s="9" t="str">
        <f>IF(INDEX(Banco!$G:$G,ROW())="","",INDEX(Banco!$G:$G,ROW()))</f>
        <v/>
      </c>
      <c r="H1306" s="7" t="str">
        <f>IF(INDEX(Banco!$H:$H,ROW())="","",INDEX(Banco!$H:$H,ROW()))</f>
        <v/>
      </c>
      <c r="I1306" t="str">
        <f t="shared" si="860"/>
        <v/>
      </c>
      <c r="J1306" s="10" t="str">
        <f t="shared" si="861"/>
        <v/>
      </c>
      <c r="K1306" s="11" t="str">
        <f t="shared" si="862"/>
        <v>—</v>
      </c>
      <c r="L1306" t="str">
        <f t="shared" si="863"/>
        <v/>
      </c>
      <c r="M1306" s="11" t="str">
        <f t="shared" si="864"/>
        <v>—</v>
      </c>
      <c r="N1306" t="str">
        <f t="shared" si="865"/>
        <v/>
      </c>
      <c r="O1306" s="11" t="str">
        <f t="shared" si="866"/>
        <v>—</v>
      </c>
      <c r="P1306" t="str">
        <f t="shared" si="867"/>
        <v/>
      </c>
      <c r="Q1306" s="11" t="str">
        <f t="shared" si="868"/>
        <v>—</v>
      </c>
      <c r="R1306" t="str">
        <f t="shared" si="869"/>
        <v/>
      </c>
      <c r="S1306" t="str">
        <f t="shared" si="870"/>
        <v/>
      </c>
      <c r="T1306" t="str">
        <f t="shared" si="871"/>
        <v/>
      </c>
      <c r="U1306" t="str">
        <f t="shared" si="872"/>
        <v/>
      </c>
      <c r="V1306" t="str">
        <f t="shared" si="873"/>
        <v/>
      </c>
      <c r="W1306" t="str">
        <f t="shared" si="874"/>
        <v/>
      </c>
      <c r="X1306" t="str">
        <f t="shared" si="875"/>
        <v/>
      </c>
      <c r="Y1306" t="str">
        <f t="shared" si="876"/>
        <v/>
      </c>
      <c r="Z1306" t="str">
        <f t="shared" si="877"/>
        <v/>
      </c>
      <c r="AA1306" t="str">
        <f t="shared" si="878"/>
        <v/>
      </c>
      <c r="AB1306" t="str">
        <f t="shared" si="879"/>
        <v/>
      </c>
      <c r="AC1306" t="str">
        <f t="shared" si="880"/>
        <v/>
      </c>
      <c r="AD1306" t="str">
        <f t="shared" si="881"/>
        <v/>
      </c>
      <c r="AE1306" t="str">
        <f t="shared" si="882"/>
        <v/>
      </c>
      <c r="AF1306" t="str">
        <f t="shared" si="883"/>
        <v/>
      </c>
      <c r="AG1306" t="str">
        <f t="shared" si="884"/>
        <v/>
      </c>
      <c r="AH1306" t="str">
        <f t="shared" si="885"/>
        <v/>
      </c>
      <c r="AI1306" t="str">
        <f t="shared" si="886"/>
        <v/>
      </c>
      <c r="AJ1306" t="str">
        <f t="shared" si="887"/>
        <v/>
      </c>
      <c r="AK1306" t="str">
        <f t="shared" si="888"/>
        <v/>
      </c>
      <c r="AL1306" t="str">
        <f t="shared" si="889"/>
        <v/>
      </c>
      <c r="AM1306" t="str">
        <f t="shared" si="890"/>
        <v/>
      </c>
      <c r="AN1306" t="str">
        <f t="shared" si="891"/>
        <v/>
      </c>
      <c r="AO1306" t="str">
        <f t="shared" si="892"/>
        <v/>
      </c>
      <c r="AP1306" t="str">
        <f t="shared" si="893"/>
        <v/>
      </c>
      <c r="AQ1306" t="str">
        <f t="shared" si="894"/>
        <v/>
      </c>
      <c r="AR1306" t="str">
        <f t="shared" si="895"/>
        <v/>
      </c>
      <c r="AS1306" t="str">
        <f t="shared" si="896"/>
        <v/>
      </c>
      <c r="AT1306" t="str">
        <f t="shared" si="897"/>
        <v/>
      </c>
      <c r="AU1306" t="str">
        <f t="shared" si="898"/>
        <v/>
      </c>
      <c r="AV1306" t="str">
        <f t="shared" si="899"/>
        <v/>
      </c>
      <c r="AW1306" t="str">
        <f t="shared" si="900"/>
        <v/>
      </c>
      <c r="AX1306" t="str">
        <f t="shared" si="901"/>
        <v/>
      </c>
      <c r="AY1306" t="str">
        <f t="shared" si="902"/>
        <v/>
      </c>
      <c r="AZ1306" t="str">
        <f>IF(OR($A1306="",$A1306&lt;&gt;Ficha!$C$4),"",COUNTIF($A$2:$A1306,Ficha!$C$4))</f>
        <v/>
      </c>
    </row>
    <row r="1307" spans="1:52">
      <c r="A1307" s="7" t="str">
        <f>IF(INDEX(Banco!$A:$A,ROW())="","",INDEX(Banco!$A:$A,ROW()))</f>
        <v/>
      </c>
      <c r="B1307" s="7" t="str">
        <f>IF(INDEX(Banco!$B:$B,ROW())="","",INDEX(Banco!$B:$B,ROW()))</f>
        <v/>
      </c>
      <c r="C1307" s="7" t="str">
        <f>IF(INDEX(Banco!$C:$C,ROW())="","",INDEX(Banco!$C:$C,ROW()))</f>
        <v/>
      </c>
      <c r="D1307" s="8" t="str">
        <f>IF(INDEX(Banco!$D:$D,ROW())="","",INDEX(Banco!$D:$D,ROW()))</f>
        <v/>
      </c>
      <c r="E1307" s="8" t="str">
        <f>IF(INDEX(Banco!$E:$E,ROW())="","",INDEX(Banco!$E:$E,ROW()))</f>
        <v/>
      </c>
      <c r="F1307" s="9" t="str">
        <f>IF(INDEX(Banco!$F:$F,ROW())="","",INDEX(Banco!$F:$F,ROW()))</f>
        <v/>
      </c>
      <c r="G1307" s="9" t="str">
        <f>IF(INDEX(Banco!$G:$G,ROW())="","",INDEX(Banco!$G:$G,ROW()))</f>
        <v/>
      </c>
      <c r="H1307" s="7" t="str">
        <f>IF(INDEX(Banco!$H:$H,ROW())="","",INDEX(Banco!$H:$H,ROW()))</f>
        <v/>
      </c>
      <c r="I1307" t="str">
        <f t="shared" si="860"/>
        <v/>
      </c>
      <c r="J1307" s="10" t="str">
        <f t="shared" si="861"/>
        <v/>
      </c>
      <c r="K1307" s="11" t="str">
        <f t="shared" si="862"/>
        <v>—</v>
      </c>
      <c r="L1307" t="str">
        <f t="shared" si="863"/>
        <v/>
      </c>
      <c r="M1307" s="11" t="str">
        <f t="shared" si="864"/>
        <v>—</v>
      </c>
      <c r="N1307" t="str">
        <f t="shared" si="865"/>
        <v/>
      </c>
      <c r="O1307" s="11" t="str">
        <f t="shared" si="866"/>
        <v>—</v>
      </c>
      <c r="P1307" t="str">
        <f t="shared" si="867"/>
        <v/>
      </c>
      <c r="Q1307" s="11" t="str">
        <f t="shared" si="868"/>
        <v>—</v>
      </c>
      <c r="R1307" t="str">
        <f t="shared" si="869"/>
        <v/>
      </c>
      <c r="S1307" t="str">
        <f t="shared" si="870"/>
        <v/>
      </c>
      <c r="T1307" t="str">
        <f t="shared" si="871"/>
        <v/>
      </c>
      <c r="U1307" t="str">
        <f t="shared" si="872"/>
        <v/>
      </c>
      <c r="V1307" t="str">
        <f t="shared" si="873"/>
        <v/>
      </c>
      <c r="W1307" t="str">
        <f t="shared" si="874"/>
        <v/>
      </c>
      <c r="X1307" t="str">
        <f t="shared" si="875"/>
        <v/>
      </c>
      <c r="Y1307" t="str">
        <f t="shared" si="876"/>
        <v/>
      </c>
      <c r="Z1307" t="str">
        <f t="shared" si="877"/>
        <v/>
      </c>
      <c r="AA1307" t="str">
        <f t="shared" si="878"/>
        <v/>
      </c>
      <c r="AB1307" t="str">
        <f t="shared" si="879"/>
        <v/>
      </c>
      <c r="AC1307" t="str">
        <f t="shared" si="880"/>
        <v/>
      </c>
      <c r="AD1307" t="str">
        <f t="shared" si="881"/>
        <v/>
      </c>
      <c r="AE1307" t="str">
        <f t="shared" si="882"/>
        <v/>
      </c>
      <c r="AF1307" t="str">
        <f t="shared" si="883"/>
        <v/>
      </c>
      <c r="AG1307" t="str">
        <f t="shared" si="884"/>
        <v/>
      </c>
      <c r="AH1307" t="str">
        <f t="shared" si="885"/>
        <v/>
      </c>
      <c r="AI1307" t="str">
        <f t="shared" si="886"/>
        <v/>
      </c>
      <c r="AJ1307" t="str">
        <f t="shared" si="887"/>
        <v/>
      </c>
      <c r="AK1307" t="str">
        <f t="shared" si="888"/>
        <v/>
      </c>
      <c r="AL1307" t="str">
        <f t="shared" si="889"/>
        <v/>
      </c>
      <c r="AM1307" t="str">
        <f t="shared" si="890"/>
        <v/>
      </c>
      <c r="AN1307" t="str">
        <f t="shared" si="891"/>
        <v/>
      </c>
      <c r="AO1307" t="str">
        <f t="shared" si="892"/>
        <v/>
      </c>
      <c r="AP1307" t="str">
        <f t="shared" si="893"/>
        <v/>
      </c>
      <c r="AQ1307" t="str">
        <f t="shared" si="894"/>
        <v/>
      </c>
      <c r="AR1307" t="str">
        <f t="shared" si="895"/>
        <v/>
      </c>
      <c r="AS1307" t="str">
        <f t="shared" si="896"/>
        <v/>
      </c>
      <c r="AT1307" t="str">
        <f t="shared" si="897"/>
        <v/>
      </c>
      <c r="AU1307" t="str">
        <f t="shared" si="898"/>
        <v/>
      </c>
      <c r="AV1307" t="str">
        <f t="shared" si="899"/>
        <v/>
      </c>
      <c r="AW1307" t="str">
        <f t="shared" si="900"/>
        <v/>
      </c>
      <c r="AX1307" t="str">
        <f t="shared" si="901"/>
        <v/>
      </c>
      <c r="AY1307" t="str">
        <f t="shared" si="902"/>
        <v/>
      </c>
      <c r="AZ1307" t="str">
        <f>IF(OR($A1307="",$A1307&lt;&gt;Ficha!$C$4),"",COUNTIF($A$2:$A1307,Ficha!$C$4))</f>
        <v/>
      </c>
    </row>
    <row r="1308" spans="1:52">
      <c r="A1308" s="7" t="str">
        <f>IF(INDEX(Banco!$A:$A,ROW())="","",INDEX(Banco!$A:$A,ROW()))</f>
        <v/>
      </c>
      <c r="B1308" s="7" t="str">
        <f>IF(INDEX(Banco!$B:$B,ROW())="","",INDEX(Banco!$B:$B,ROW()))</f>
        <v/>
      </c>
      <c r="C1308" s="7" t="str">
        <f>IF(INDEX(Banco!$C:$C,ROW())="","",INDEX(Banco!$C:$C,ROW()))</f>
        <v/>
      </c>
      <c r="D1308" s="8" t="str">
        <f>IF(INDEX(Banco!$D:$D,ROW())="","",INDEX(Banco!$D:$D,ROW()))</f>
        <v/>
      </c>
      <c r="E1308" s="8" t="str">
        <f>IF(INDEX(Banco!$E:$E,ROW())="","",INDEX(Banco!$E:$E,ROW()))</f>
        <v/>
      </c>
      <c r="F1308" s="9" t="str">
        <f>IF(INDEX(Banco!$F:$F,ROW())="","",INDEX(Banco!$F:$F,ROW()))</f>
        <v/>
      </c>
      <c r="G1308" s="9" t="str">
        <f>IF(INDEX(Banco!$G:$G,ROW())="","",INDEX(Banco!$G:$G,ROW()))</f>
        <v/>
      </c>
      <c r="H1308" s="7" t="str">
        <f>IF(INDEX(Banco!$H:$H,ROW())="","",INDEX(Banco!$H:$H,ROW()))</f>
        <v/>
      </c>
      <c r="I1308" t="str">
        <f t="shared" si="860"/>
        <v/>
      </c>
      <c r="J1308" s="10" t="str">
        <f t="shared" si="861"/>
        <v/>
      </c>
      <c r="K1308" s="11" t="str">
        <f t="shared" si="862"/>
        <v>—</v>
      </c>
      <c r="L1308" t="str">
        <f t="shared" si="863"/>
        <v/>
      </c>
      <c r="M1308" s="11" t="str">
        <f t="shared" si="864"/>
        <v>—</v>
      </c>
      <c r="N1308" t="str">
        <f t="shared" si="865"/>
        <v/>
      </c>
      <c r="O1308" s="11" t="str">
        <f t="shared" si="866"/>
        <v>—</v>
      </c>
      <c r="P1308" t="str">
        <f t="shared" si="867"/>
        <v/>
      </c>
      <c r="Q1308" s="11" t="str">
        <f t="shared" si="868"/>
        <v>—</v>
      </c>
      <c r="R1308" t="str">
        <f t="shared" si="869"/>
        <v/>
      </c>
      <c r="S1308" t="str">
        <f t="shared" si="870"/>
        <v/>
      </c>
      <c r="T1308" t="str">
        <f t="shared" si="871"/>
        <v/>
      </c>
      <c r="U1308" t="str">
        <f t="shared" si="872"/>
        <v/>
      </c>
      <c r="V1308" t="str">
        <f t="shared" si="873"/>
        <v/>
      </c>
      <c r="W1308" t="str">
        <f t="shared" si="874"/>
        <v/>
      </c>
      <c r="X1308" t="str">
        <f t="shared" si="875"/>
        <v/>
      </c>
      <c r="Y1308" t="str">
        <f t="shared" si="876"/>
        <v/>
      </c>
      <c r="Z1308" t="str">
        <f t="shared" si="877"/>
        <v/>
      </c>
      <c r="AA1308" t="str">
        <f t="shared" si="878"/>
        <v/>
      </c>
      <c r="AB1308" t="str">
        <f t="shared" si="879"/>
        <v/>
      </c>
      <c r="AC1308" t="str">
        <f t="shared" si="880"/>
        <v/>
      </c>
      <c r="AD1308" t="str">
        <f t="shared" si="881"/>
        <v/>
      </c>
      <c r="AE1308" t="str">
        <f t="shared" si="882"/>
        <v/>
      </c>
      <c r="AF1308" t="str">
        <f t="shared" si="883"/>
        <v/>
      </c>
      <c r="AG1308" t="str">
        <f t="shared" si="884"/>
        <v/>
      </c>
      <c r="AH1308" t="str">
        <f t="shared" si="885"/>
        <v/>
      </c>
      <c r="AI1308" t="str">
        <f t="shared" si="886"/>
        <v/>
      </c>
      <c r="AJ1308" t="str">
        <f t="shared" si="887"/>
        <v/>
      </c>
      <c r="AK1308" t="str">
        <f t="shared" si="888"/>
        <v/>
      </c>
      <c r="AL1308" t="str">
        <f t="shared" si="889"/>
        <v/>
      </c>
      <c r="AM1308" t="str">
        <f t="shared" si="890"/>
        <v/>
      </c>
      <c r="AN1308" t="str">
        <f t="shared" si="891"/>
        <v/>
      </c>
      <c r="AO1308" t="str">
        <f t="shared" si="892"/>
        <v/>
      </c>
      <c r="AP1308" t="str">
        <f t="shared" si="893"/>
        <v/>
      </c>
      <c r="AQ1308" t="str">
        <f t="shared" si="894"/>
        <v/>
      </c>
      <c r="AR1308" t="str">
        <f t="shared" si="895"/>
        <v/>
      </c>
      <c r="AS1308" t="str">
        <f t="shared" si="896"/>
        <v/>
      </c>
      <c r="AT1308" t="str">
        <f t="shared" si="897"/>
        <v/>
      </c>
      <c r="AU1308" t="str">
        <f t="shared" si="898"/>
        <v/>
      </c>
      <c r="AV1308" t="str">
        <f t="shared" si="899"/>
        <v/>
      </c>
      <c r="AW1308" t="str">
        <f t="shared" si="900"/>
        <v/>
      </c>
      <c r="AX1308" t="str">
        <f t="shared" si="901"/>
        <v/>
      </c>
      <c r="AY1308" t="str">
        <f t="shared" si="902"/>
        <v/>
      </c>
      <c r="AZ1308" t="str">
        <f>IF(OR($A1308="",$A1308&lt;&gt;Ficha!$C$4),"",COUNTIF($A$2:$A1308,Ficha!$C$4))</f>
        <v/>
      </c>
    </row>
    <row r="1309" spans="1:52">
      <c r="A1309" s="7" t="str">
        <f>IF(INDEX(Banco!$A:$A,ROW())="","",INDEX(Banco!$A:$A,ROW()))</f>
        <v/>
      </c>
      <c r="B1309" s="7" t="str">
        <f>IF(INDEX(Banco!$B:$B,ROW())="","",INDEX(Banco!$B:$B,ROW()))</f>
        <v/>
      </c>
      <c r="C1309" s="7" t="str">
        <f>IF(INDEX(Banco!$C:$C,ROW())="","",INDEX(Banco!$C:$C,ROW()))</f>
        <v/>
      </c>
      <c r="D1309" s="8" t="str">
        <f>IF(INDEX(Banco!$D:$D,ROW())="","",INDEX(Banco!$D:$D,ROW()))</f>
        <v/>
      </c>
      <c r="E1309" s="8" t="str">
        <f>IF(INDEX(Banco!$E:$E,ROW())="","",INDEX(Banco!$E:$E,ROW()))</f>
        <v/>
      </c>
      <c r="F1309" s="9" t="str">
        <f>IF(INDEX(Banco!$F:$F,ROW())="","",INDEX(Banco!$F:$F,ROW()))</f>
        <v/>
      </c>
      <c r="G1309" s="9" t="str">
        <f>IF(INDEX(Banco!$G:$G,ROW())="","",INDEX(Banco!$G:$G,ROW()))</f>
        <v/>
      </c>
      <c r="H1309" s="7" t="str">
        <f>IF(INDEX(Banco!$H:$H,ROW())="","",INDEX(Banco!$H:$H,ROW()))</f>
        <v/>
      </c>
      <c r="I1309" t="str">
        <f t="shared" si="860"/>
        <v/>
      </c>
      <c r="J1309" s="10" t="str">
        <f t="shared" si="861"/>
        <v/>
      </c>
      <c r="K1309" s="11" t="str">
        <f t="shared" si="862"/>
        <v>—</v>
      </c>
      <c r="L1309" t="str">
        <f t="shared" si="863"/>
        <v/>
      </c>
      <c r="M1309" s="11" t="str">
        <f t="shared" si="864"/>
        <v>—</v>
      </c>
      <c r="N1309" t="str">
        <f t="shared" si="865"/>
        <v/>
      </c>
      <c r="O1309" s="11" t="str">
        <f t="shared" si="866"/>
        <v>—</v>
      </c>
      <c r="P1309" t="str">
        <f t="shared" si="867"/>
        <v/>
      </c>
      <c r="Q1309" s="11" t="str">
        <f t="shared" si="868"/>
        <v>—</v>
      </c>
      <c r="R1309" t="str">
        <f t="shared" si="869"/>
        <v/>
      </c>
      <c r="S1309" t="str">
        <f t="shared" si="870"/>
        <v/>
      </c>
      <c r="T1309" t="str">
        <f t="shared" si="871"/>
        <v/>
      </c>
      <c r="U1309" t="str">
        <f t="shared" si="872"/>
        <v/>
      </c>
      <c r="V1309" t="str">
        <f t="shared" si="873"/>
        <v/>
      </c>
      <c r="W1309" t="str">
        <f t="shared" si="874"/>
        <v/>
      </c>
      <c r="X1309" t="str">
        <f t="shared" si="875"/>
        <v/>
      </c>
      <c r="Y1309" t="str">
        <f t="shared" si="876"/>
        <v/>
      </c>
      <c r="Z1309" t="str">
        <f t="shared" si="877"/>
        <v/>
      </c>
      <c r="AA1309" t="str">
        <f t="shared" si="878"/>
        <v/>
      </c>
      <c r="AB1309" t="str">
        <f t="shared" si="879"/>
        <v/>
      </c>
      <c r="AC1309" t="str">
        <f t="shared" si="880"/>
        <v/>
      </c>
      <c r="AD1309" t="str">
        <f t="shared" si="881"/>
        <v/>
      </c>
      <c r="AE1309" t="str">
        <f t="shared" si="882"/>
        <v/>
      </c>
      <c r="AF1309" t="str">
        <f t="shared" si="883"/>
        <v/>
      </c>
      <c r="AG1309" t="str">
        <f t="shared" si="884"/>
        <v/>
      </c>
      <c r="AH1309" t="str">
        <f t="shared" si="885"/>
        <v/>
      </c>
      <c r="AI1309" t="str">
        <f t="shared" si="886"/>
        <v/>
      </c>
      <c r="AJ1309" t="str">
        <f t="shared" si="887"/>
        <v/>
      </c>
      <c r="AK1309" t="str">
        <f t="shared" si="888"/>
        <v/>
      </c>
      <c r="AL1309" t="str">
        <f t="shared" si="889"/>
        <v/>
      </c>
      <c r="AM1309" t="str">
        <f t="shared" si="890"/>
        <v/>
      </c>
      <c r="AN1309" t="str">
        <f t="shared" si="891"/>
        <v/>
      </c>
      <c r="AO1309" t="str">
        <f t="shared" si="892"/>
        <v/>
      </c>
      <c r="AP1309" t="str">
        <f t="shared" si="893"/>
        <v/>
      </c>
      <c r="AQ1309" t="str">
        <f t="shared" si="894"/>
        <v/>
      </c>
      <c r="AR1309" t="str">
        <f t="shared" si="895"/>
        <v/>
      </c>
      <c r="AS1309" t="str">
        <f t="shared" si="896"/>
        <v/>
      </c>
      <c r="AT1309" t="str">
        <f t="shared" si="897"/>
        <v/>
      </c>
      <c r="AU1309" t="str">
        <f t="shared" si="898"/>
        <v/>
      </c>
      <c r="AV1309" t="str">
        <f t="shared" si="899"/>
        <v/>
      </c>
      <c r="AW1309" t="str">
        <f t="shared" si="900"/>
        <v/>
      </c>
      <c r="AX1309" t="str">
        <f t="shared" si="901"/>
        <v/>
      </c>
      <c r="AY1309" t="str">
        <f t="shared" si="902"/>
        <v/>
      </c>
      <c r="AZ1309" t="str">
        <f>IF(OR($A1309="",$A1309&lt;&gt;Ficha!$C$4),"",COUNTIF($A$2:$A1309,Ficha!$C$4))</f>
        <v/>
      </c>
    </row>
    <row r="1310" spans="1:52">
      <c r="A1310" s="7" t="str">
        <f>IF(INDEX(Banco!$A:$A,ROW())="","",INDEX(Banco!$A:$A,ROW()))</f>
        <v/>
      </c>
      <c r="B1310" s="7" t="str">
        <f>IF(INDEX(Banco!$B:$B,ROW())="","",INDEX(Banco!$B:$B,ROW()))</f>
        <v/>
      </c>
      <c r="C1310" s="7" t="str">
        <f>IF(INDEX(Banco!$C:$C,ROW())="","",INDEX(Banco!$C:$C,ROW()))</f>
        <v/>
      </c>
      <c r="D1310" s="8" t="str">
        <f>IF(INDEX(Banco!$D:$D,ROW())="","",INDEX(Banco!$D:$D,ROW()))</f>
        <v/>
      </c>
      <c r="E1310" s="8" t="str">
        <f>IF(INDEX(Banco!$E:$E,ROW())="","",INDEX(Banco!$E:$E,ROW()))</f>
        <v/>
      </c>
      <c r="F1310" s="9" t="str">
        <f>IF(INDEX(Banco!$F:$F,ROW())="","",INDEX(Banco!$F:$F,ROW()))</f>
        <v/>
      </c>
      <c r="G1310" s="9" t="str">
        <f>IF(INDEX(Banco!$G:$G,ROW())="","",INDEX(Banco!$G:$G,ROW()))</f>
        <v/>
      </c>
      <c r="H1310" s="7" t="str">
        <f>IF(INDEX(Banco!$H:$H,ROW())="","",INDEX(Banco!$H:$H,ROW()))</f>
        <v/>
      </c>
      <c r="I1310" t="str">
        <f t="shared" si="860"/>
        <v/>
      </c>
      <c r="J1310" s="10" t="str">
        <f t="shared" si="861"/>
        <v/>
      </c>
      <c r="K1310" s="11" t="str">
        <f t="shared" si="862"/>
        <v>—</v>
      </c>
      <c r="L1310" t="str">
        <f t="shared" si="863"/>
        <v/>
      </c>
      <c r="M1310" s="11" t="str">
        <f t="shared" si="864"/>
        <v>—</v>
      </c>
      <c r="N1310" t="str">
        <f t="shared" si="865"/>
        <v/>
      </c>
      <c r="O1310" s="11" t="str">
        <f t="shared" si="866"/>
        <v>—</v>
      </c>
      <c r="P1310" t="str">
        <f t="shared" si="867"/>
        <v/>
      </c>
      <c r="Q1310" s="11" t="str">
        <f t="shared" si="868"/>
        <v>—</v>
      </c>
      <c r="R1310" t="str">
        <f t="shared" si="869"/>
        <v/>
      </c>
      <c r="S1310" t="str">
        <f t="shared" si="870"/>
        <v/>
      </c>
      <c r="T1310" t="str">
        <f t="shared" si="871"/>
        <v/>
      </c>
      <c r="U1310" t="str">
        <f t="shared" si="872"/>
        <v/>
      </c>
      <c r="V1310" t="str">
        <f t="shared" si="873"/>
        <v/>
      </c>
      <c r="W1310" t="str">
        <f t="shared" si="874"/>
        <v/>
      </c>
      <c r="X1310" t="str">
        <f t="shared" si="875"/>
        <v/>
      </c>
      <c r="Y1310" t="str">
        <f t="shared" si="876"/>
        <v/>
      </c>
      <c r="Z1310" t="str">
        <f t="shared" si="877"/>
        <v/>
      </c>
      <c r="AA1310" t="str">
        <f t="shared" si="878"/>
        <v/>
      </c>
      <c r="AB1310" t="str">
        <f t="shared" si="879"/>
        <v/>
      </c>
      <c r="AC1310" t="str">
        <f t="shared" si="880"/>
        <v/>
      </c>
      <c r="AD1310" t="str">
        <f t="shared" si="881"/>
        <v/>
      </c>
      <c r="AE1310" t="str">
        <f t="shared" si="882"/>
        <v/>
      </c>
      <c r="AF1310" t="str">
        <f t="shared" si="883"/>
        <v/>
      </c>
      <c r="AG1310" t="str">
        <f t="shared" si="884"/>
        <v/>
      </c>
      <c r="AH1310" t="str">
        <f t="shared" si="885"/>
        <v/>
      </c>
      <c r="AI1310" t="str">
        <f t="shared" si="886"/>
        <v/>
      </c>
      <c r="AJ1310" t="str">
        <f t="shared" si="887"/>
        <v/>
      </c>
      <c r="AK1310" t="str">
        <f t="shared" si="888"/>
        <v/>
      </c>
      <c r="AL1310" t="str">
        <f t="shared" si="889"/>
        <v/>
      </c>
      <c r="AM1310" t="str">
        <f t="shared" si="890"/>
        <v/>
      </c>
      <c r="AN1310" t="str">
        <f t="shared" si="891"/>
        <v/>
      </c>
      <c r="AO1310" t="str">
        <f t="shared" si="892"/>
        <v/>
      </c>
      <c r="AP1310" t="str">
        <f t="shared" si="893"/>
        <v/>
      </c>
      <c r="AQ1310" t="str">
        <f t="shared" si="894"/>
        <v/>
      </c>
      <c r="AR1310" t="str">
        <f t="shared" si="895"/>
        <v/>
      </c>
      <c r="AS1310" t="str">
        <f t="shared" si="896"/>
        <v/>
      </c>
      <c r="AT1310" t="str">
        <f t="shared" si="897"/>
        <v/>
      </c>
      <c r="AU1310" t="str">
        <f t="shared" si="898"/>
        <v/>
      </c>
      <c r="AV1310" t="str">
        <f t="shared" si="899"/>
        <v/>
      </c>
      <c r="AW1310" t="str">
        <f t="shared" si="900"/>
        <v/>
      </c>
      <c r="AX1310" t="str">
        <f t="shared" si="901"/>
        <v/>
      </c>
      <c r="AY1310" t="str">
        <f t="shared" si="902"/>
        <v/>
      </c>
      <c r="AZ1310" t="str">
        <f>IF(OR($A1310="",$A1310&lt;&gt;Ficha!$C$4),"",COUNTIF($A$2:$A1310,Ficha!$C$4))</f>
        <v/>
      </c>
    </row>
    <row r="1311" spans="1:52">
      <c r="A1311" s="7" t="str">
        <f>IF(INDEX(Banco!$A:$A,ROW())="","",INDEX(Banco!$A:$A,ROW()))</f>
        <v/>
      </c>
      <c r="B1311" s="7" t="str">
        <f>IF(INDEX(Banco!$B:$B,ROW())="","",INDEX(Banco!$B:$B,ROW()))</f>
        <v/>
      </c>
      <c r="C1311" s="7" t="str">
        <f>IF(INDEX(Banco!$C:$C,ROW())="","",INDEX(Banco!$C:$C,ROW()))</f>
        <v/>
      </c>
      <c r="D1311" s="8" t="str">
        <f>IF(INDEX(Banco!$D:$D,ROW())="","",INDEX(Banco!$D:$D,ROW()))</f>
        <v/>
      </c>
      <c r="E1311" s="8" t="str">
        <f>IF(INDEX(Banco!$E:$E,ROW())="","",INDEX(Banco!$E:$E,ROW()))</f>
        <v/>
      </c>
      <c r="F1311" s="9" t="str">
        <f>IF(INDEX(Banco!$F:$F,ROW())="","",INDEX(Banco!$F:$F,ROW()))</f>
        <v/>
      </c>
      <c r="G1311" s="9" t="str">
        <f>IF(INDEX(Banco!$G:$G,ROW())="","",INDEX(Banco!$G:$G,ROW()))</f>
        <v/>
      </c>
      <c r="H1311" s="7" t="str">
        <f>IF(INDEX(Banco!$H:$H,ROW())="","",INDEX(Banco!$H:$H,ROW()))</f>
        <v/>
      </c>
      <c r="I1311" t="str">
        <f t="shared" si="860"/>
        <v/>
      </c>
      <c r="J1311" s="10" t="str">
        <f t="shared" si="861"/>
        <v/>
      </c>
      <c r="K1311" s="11" t="str">
        <f t="shared" si="862"/>
        <v>—</v>
      </c>
      <c r="L1311" t="str">
        <f t="shared" si="863"/>
        <v/>
      </c>
      <c r="M1311" s="11" t="str">
        <f t="shared" si="864"/>
        <v>—</v>
      </c>
      <c r="N1311" t="str">
        <f t="shared" si="865"/>
        <v/>
      </c>
      <c r="O1311" s="11" t="str">
        <f t="shared" si="866"/>
        <v>—</v>
      </c>
      <c r="P1311" t="str">
        <f t="shared" si="867"/>
        <v/>
      </c>
      <c r="Q1311" s="11" t="str">
        <f t="shared" si="868"/>
        <v>—</v>
      </c>
      <c r="R1311" t="str">
        <f t="shared" si="869"/>
        <v/>
      </c>
      <c r="S1311" t="str">
        <f t="shared" si="870"/>
        <v/>
      </c>
      <c r="T1311" t="str">
        <f t="shared" si="871"/>
        <v/>
      </c>
      <c r="U1311" t="str">
        <f t="shared" si="872"/>
        <v/>
      </c>
      <c r="V1311" t="str">
        <f t="shared" si="873"/>
        <v/>
      </c>
      <c r="W1311" t="str">
        <f t="shared" si="874"/>
        <v/>
      </c>
      <c r="X1311" t="str">
        <f t="shared" si="875"/>
        <v/>
      </c>
      <c r="Y1311" t="str">
        <f t="shared" si="876"/>
        <v/>
      </c>
      <c r="Z1311" t="str">
        <f t="shared" si="877"/>
        <v/>
      </c>
      <c r="AA1311" t="str">
        <f t="shared" si="878"/>
        <v/>
      </c>
      <c r="AB1311" t="str">
        <f t="shared" si="879"/>
        <v/>
      </c>
      <c r="AC1311" t="str">
        <f t="shared" si="880"/>
        <v/>
      </c>
      <c r="AD1311" t="str">
        <f t="shared" si="881"/>
        <v/>
      </c>
      <c r="AE1311" t="str">
        <f t="shared" si="882"/>
        <v/>
      </c>
      <c r="AF1311" t="str">
        <f t="shared" si="883"/>
        <v/>
      </c>
      <c r="AG1311" t="str">
        <f t="shared" si="884"/>
        <v/>
      </c>
      <c r="AH1311" t="str">
        <f t="shared" si="885"/>
        <v/>
      </c>
      <c r="AI1311" t="str">
        <f t="shared" si="886"/>
        <v/>
      </c>
      <c r="AJ1311" t="str">
        <f t="shared" si="887"/>
        <v/>
      </c>
      <c r="AK1311" t="str">
        <f t="shared" si="888"/>
        <v/>
      </c>
      <c r="AL1311" t="str">
        <f t="shared" si="889"/>
        <v/>
      </c>
      <c r="AM1311" t="str">
        <f t="shared" si="890"/>
        <v/>
      </c>
      <c r="AN1311" t="str">
        <f t="shared" si="891"/>
        <v/>
      </c>
      <c r="AO1311" t="str">
        <f t="shared" si="892"/>
        <v/>
      </c>
      <c r="AP1311" t="str">
        <f t="shared" si="893"/>
        <v/>
      </c>
      <c r="AQ1311" t="str">
        <f t="shared" si="894"/>
        <v/>
      </c>
      <c r="AR1311" t="str">
        <f t="shared" si="895"/>
        <v/>
      </c>
      <c r="AS1311" t="str">
        <f t="shared" si="896"/>
        <v/>
      </c>
      <c r="AT1311" t="str">
        <f t="shared" si="897"/>
        <v/>
      </c>
      <c r="AU1311" t="str">
        <f t="shared" si="898"/>
        <v/>
      </c>
      <c r="AV1311" t="str">
        <f t="shared" si="899"/>
        <v/>
      </c>
      <c r="AW1311" t="str">
        <f t="shared" si="900"/>
        <v/>
      </c>
      <c r="AX1311" t="str">
        <f t="shared" si="901"/>
        <v/>
      </c>
      <c r="AY1311" t="str">
        <f t="shared" si="902"/>
        <v/>
      </c>
      <c r="AZ1311" t="str">
        <f>IF(OR($A1311="",$A1311&lt;&gt;Ficha!$C$4),"",COUNTIF($A$2:$A1311,Ficha!$C$4))</f>
        <v/>
      </c>
    </row>
    <row r="1312" spans="1:52">
      <c r="A1312" s="7" t="str">
        <f>IF(INDEX(Banco!$A:$A,ROW())="","",INDEX(Banco!$A:$A,ROW()))</f>
        <v/>
      </c>
      <c r="B1312" s="7" t="str">
        <f>IF(INDEX(Banco!$B:$B,ROW())="","",INDEX(Banco!$B:$B,ROW()))</f>
        <v/>
      </c>
      <c r="C1312" s="7" t="str">
        <f>IF(INDEX(Banco!$C:$C,ROW())="","",INDEX(Banco!$C:$C,ROW()))</f>
        <v/>
      </c>
      <c r="D1312" s="8" t="str">
        <f>IF(INDEX(Banco!$D:$D,ROW())="","",INDEX(Banco!$D:$D,ROW()))</f>
        <v/>
      </c>
      <c r="E1312" s="8" t="str">
        <f>IF(INDEX(Banco!$E:$E,ROW())="","",INDEX(Banco!$E:$E,ROW()))</f>
        <v/>
      </c>
      <c r="F1312" s="9" t="str">
        <f>IF(INDEX(Banco!$F:$F,ROW())="","",INDEX(Banco!$F:$F,ROW()))</f>
        <v/>
      </c>
      <c r="G1312" s="9" t="str">
        <f>IF(INDEX(Banco!$G:$G,ROW())="","",INDEX(Banco!$G:$G,ROW()))</f>
        <v/>
      </c>
      <c r="H1312" s="7" t="str">
        <f>IF(INDEX(Banco!$H:$H,ROW())="","",INDEX(Banco!$H:$H,ROW()))</f>
        <v/>
      </c>
      <c r="I1312" t="str">
        <f t="shared" si="860"/>
        <v/>
      </c>
      <c r="J1312" s="10" t="str">
        <f t="shared" si="861"/>
        <v/>
      </c>
      <c r="K1312" s="11" t="str">
        <f t="shared" si="862"/>
        <v>—</v>
      </c>
      <c r="L1312" t="str">
        <f t="shared" si="863"/>
        <v/>
      </c>
      <c r="M1312" s="11" t="str">
        <f t="shared" si="864"/>
        <v>—</v>
      </c>
      <c r="N1312" t="str">
        <f t="shared" si="865"/>
        <v/>
      </c>
      <c r="O1312" s="11" t="str">
        <f t="shared" si="866"/>
        <v>—</v>
      </c>
      <c r="P1312" t="str">
        <f t="shared" si="867"/>
        <v/>
      </c>
      <c r="Q1312" s="11" t="str">
        <f t="shared" si="868"/>
        <v>—</v>
      </c>
      <c r="R1312" t="str">
        <f t="shared" si="869"/>
        <v/>
      </c>
      <c r="S1312" t="str">
        <f t="shared" si="870"/>
        <v/>
      </c>
      <c r="T1312" t="str">
        <f t="shared" si="871"/>
        <v/>
      </c>
      <c r="U1312" t="str">
        <f t="shared" si="872"/>
        <v/>
      </c>
      <c r="V1312" t="str">
        <f t="shared" si="873"/>
        <v/>
      </c>
      <c r="W1312" t="str">
        <f t="shared" si="874"/>
        <v/>
      </c>
      <c r="X1312" t="str">
        <f t="shared" si="875"/>
        <v/>
      </c>
      <c r="Y1312" t="str">
        <f t="shared" si="876"/>
        <v/>
      </c>
      <c r="Z1312" t="str">
        <f t="shared" si="877"/>
        <v/>
      </c>
      <c r="AA1312" t="str">
        <f t="shared" si="878"/>
        <v/>
      </c>
      <c r="AB1312" t="str">
        <f t="shared" si="879"/>
        <v/>
      </c>
      <c r="AC1312" t="str">
        <f t="shared" si="880"/>
        <v/>
      </c>
      <c r="AD1312" t="str">
        <f t="shared" si="881"/>
        <v/>
      </c>
      <c r="AE1312" t="str">
        <f t="shared" si="882"/>
        <v/>
      </c>
      <c r="AF1312" t="str">
        <f t="shared" si="883"/>
        <v/>
      </c>
      <c r="AG1312" t="str">
        <f t="shared" si="884"/>
        <v/>
      </c>
      <c r="AH1312" t="str">
        <f t="shared" si="885"/>
        <v/>
      </c>
      <c r="AI1312" t="str">
        <f t="shared" si="886"/>
        <v/>
      </c>
      <c r="AJ1312" t="str">
        <f t="shared" si="887"/>
        <v/>
      </c>
      <c r="AK1312" t="str">
        <f t="shared" si="888"/>
        <v/>
      </c>
      <c r="AL1312" t="str">
        <f t="shared" si="889"/>
        <v/>
      </c>
      <c r="AM1312" t="str">
        <f t="shared" si="890"/>
        <v/>
      </c>
      <c r="AN1312" t="str">
        <f t="shared" si="891"/>
        <v/>
      </c>
      <c r="AO1312" t="str">
        <f t="shared" si="892"/>
        <v/>
      </c>
      <c r="AP1312" t="str">
        <f t="shared" si="893"/>
        <v/>
      </c>
      <c r="AQ1312" t="str">
        <f t="shared" si="894"/>
        <v/>
      </c>
      <c r="AR1312" t="str">
        <f t="shared" si="895"/>
        <v/>
      </c>
      <c r="AS1312" t="str">
        <f t="shared" si="896"/>
        <v/>
      </c>
      <c r="AT1312" t="str">
        <f t="shared" si="897"/>
        <v/>
      </c>
      <c r="AU1312" t="str">
        <f t="shared" si="898"/>
        <v/>
      </c>
      <c r="AV1312" t="str">
        <f t="shared" si="899"/>
        <v/>
      </c>
      <c r="AW1312" t="str">
        <f t="shared" si="900"/>
        <v/>
      </c>
      <c r="AX1312" t="str">
        <f t="shared" si="901"/>
        <v/>
      </c>
      <c r="AY1312" t="str">
        <f t="shared" si="902"/>
        <v/>
      </c>
      <c r="AZ1312" t="str">
        <f>IF(OR($A1312="",$A1312&lt;&gt;Ficha!$C$4),"",COUNTIF($A$2:$A1312,Ficha!$C$4))</f>
        <v/>
      </c>
    </row>
    <row r="1313" spans="1:52">
      <c r="A1313" s="7" t="str">
        <f>IF(INDEX(Banco!$A:$A,ROW())="","",INDEX(Banco!$A:$A,ROW()))</f>
        <v/>
      </c>
      <c r="B1313" s="7" t="str">
        <f>IF(INDEX(Banco!$B:$B,ROW())="","",INDEX(Banco!$B:$B,ROW()))</f>
        <v/>
      </c>
      <c r="C1313" s="7" t="str">
        <f>IF(INDEX(Banco!$C:$C,ROW())="","",INDEX(Banco!$C:$C,ROW()))</f>
        <v/>
      </c>
      <c r="D1313" s="8" t="str">
        <f>IF(INDEX(Banco!$D:$D,ROW())="","",INDEX(Banco!$D:$D,ROW()))</f>
        <v/>
      </c>
      <c r="E1313" s="8" t="str">
        <f>IF(INDEX(Banco!$E:$E,ROW())="","",INDEX(Banco!$E:$E,ROW()))</f>
        <v/>
      </c>
      <c r="F1313" s="9" t="str">
        <f>IF(INDEX(Banco!$F:$F,ROW())="","",INDEX(Banco!$F:$F,ROW()))</f>
        <v/>
      </c>
      <c r="G1313" s="9" t="str">
        <f>IF(INDEX(Banco!$G:$G,ROW())="","",INDEX(Banco!$G:$G,ROW()))</f>
        <v/>
      </c>
      <c r="H1313" s="7" t="str">
        <f>IF(INDEX(Banco!$H:$H,ROW())="","",INDEX(Banco!$H:$H,ROW()))</f>
        <v/>
      </c>
      <c r="I1313" t="str">
        <f t="shared" si="860"/>
        <v/>
      </c>
      <c r="J1313" s="10" t="str">
        <f t="shared" si="861"/>
        <v/>
      </c>
      <c r="K1313" s="11" t="str">
        <f t="shared" si="862"/>
        <v>—</v>
      </c>
      <c r="L1313" t="str">
        <f t="shared" si="863"/>
        <v/>
      </c>
      <c r="M1313" s="11" t="str">
        <f t="shared" si="864"/>
        <v>—</v>
      </c>
      <c r="N1313" t="str">
        <f t="shared" si="865"/>
        <v/>
      </c>
      <c r="O1313" s="11" t="str">
        <f t="shared" si="866"/>
        <v>—</v>
      </c>
      <c r="P1313" t="str">
        <f t="shared" si="867"/>
        <v/>
      </c>
      <c r="Q1313" s="11" t="str">
        <f t="shared" si="868"/>
        <v>—</v>
      </c>
      <c r="R1313" t="str">
        <f t="shared" si="869"/>
        <v/>
      </c>
      <c r="S1313" t="str">
        <f t="shared" si="870"/>
        <v/>
      </c>
      <c r="T1313" t="str">
        <f t="shared" si="871"/>
        <v/>
      </c>
      <c r="U1313" t="str">
        <f t="shared" si="872"/>
        <v/>
      </c>
      <c r="V1313" t="str">
        <f t="shared" si="873"/>
        <v/>
      </c>
      <c r="W1313" t="str">
        <f t="shared" si="874"/>
        <v/>
      </c>
      <c r="X1313" t="str">
        <f t="shared" si="875"/>
        <v/>
      </c>
      <c r="Y1313" t="str">
        <f t="shared" si="876"/>
        <v/>
      </c>
      <c r="Z1313" t="str">
        <f t="shared" si="877"/>
        <v/>
      </c>
      <c r="AA1313" t="str">
        <f t="shared" si="878"/>
        <v/>
      </c>
      <c r="AB1313" t="str">
        <f t="shared" si="879"/>
        <v/>
      </c>
      <c r="AC1313" t="str">
        <f t="shared" si="880"/>
        <v/>
      </c>
      <c r="AD1313" t="str">
        <f t="shared" si="881"/>
        <v/>
      </c>
      <c r="AE1313" t="str">
        <f t="shared" si="882"/>
        <v/>
      </c>
      <c r="AF1313" t="str">
        <f t="shared" si="883"/>
        <v/>
      </c>
      <c r="AG1313" t="str">
        <f t="shared" si="884"/>
        <v/>
      </c>
      <c r="AH1313" t="str">
        <f t="shared" si="885"/>
        <v/>
      </c>
      <c r="AI1313" t="str">
        <f t="shared" si="886"/>
        <v/>
      </c>
      <c r="AJ1313" t="str">
        <f t="shared" si="887"/>
        <v/>
      </c>
      <c r="AK1313" t="str">
        <f t="shared" si="888"/>
        <v/>
      </c>
      <c r="AL1313" t="str">
        <f t="shared" si="889"/>
        <v/>
      </c>
      <c r="AM1313" t="str">
        <f t="shared" si="890"/>
        <v/>
      </c>
      <c r="AN1313" t="str">
        <f t="shared" si="891"/>
        <v/>
      </c>
      <c r="AO1313" t="str">
        <f t="shared" si="892"/>
        <v/>
      </c>
      <c r="AP1313" t="str">
        <f t="shared" si="893"/>
        <v/>
      </c>
      <c r="AQ1313" t="str">
        <f t="shared" si="894"/>
        <v/>
      </c>
      <c r="AR1313" t="str">
        <f t="shared" si="895"/>
        <v/>
      </c>
      <c r="AS1313" t="str">
        <f t="shared" si="896"/>
        <v/>
      </c>
      <c r="AT1313" t="str">
        <f t="shared" si="897"/>
        <v/>
      </c>
      <c r="AU1313" t="str">
        <f t="shared" si="898"/>
        <v/>
      </c>
      <c r="AV1313" t="str">
        <f t="shared" si="899"/>
        <v/>
      </c>
      <c r="AW1313" t="str">
        <f t="shared" si="900"/>
        <v/>
      </c>
      <c r="AX1313" t="str">
        <f t="shared" si="901"/>
        <v/>
      </c>
      <c r="AY1313" t="str">
        <f t="shared" si="902"/>
        <v/>
      </c>
      <c r="AZ1313" t="str">
        <f>IF(OR($A1313="",$A1313&lt;&gt;Ficha!$C$4),"",COUNTIF($A$2:$A1313,Ficha!$C$4))</f>
        <v/>
      </c>
    </row>
    <row r="1314" spans="1:52">
      <c r="A1314" s="7" t="str">
        <f>IF(INDEX(Banco!$A:$A,ROW())="","",INDEX(Banco!$A:$A,ROW()))</f>
        <v/>
      </c>
      <c r="B1314" s="7" t="str">
        <f>IF(INDEX(Banco!$B:$B,ROW())="","",INDEX(Banco!$B:$B,ROW()))</f>
        <v/>
      </c>
      <c r="C1314" s="7" t="str">
        <f>IF(INDEX(Banco!$C:$C,ROW())="","",INDEX(Banco!$C:$C,ROW()))</f>
        <v/>
      </c>
      <c r="D1314" s="8" t="str">
        <f>IF(INDEX(Banco!$D:$D,ROW())="","",INDEX(Banco!$D:$D,ROW()))</f>
        <v/>
      </c>
      <c r="E1314" s="8" t="str">
        <f>IF(INDEX(Banco!$E:$E,ROW())="","",INDEX(Banco!$E:$E,ROW()))</f>
        <v/>
      </c>
      <c r="F1314" s="9" t="str">
        <f>IF(INDEX(Banco!$F:$F,ROW())="","",INDEX(Banco!$F:$F,ROW()))</f>
        <v/>
      </c>
      <c r="G1314" s="9" t="str">
        <f>IF(INDEX(Banco!$G:$G,ROW())="","",INDEX(Banco!$G:$G,ROW()))</f>
        <v/>
      </c>
      <c r="H1314" s="7" t="str">
        <f>IF(INDEX(Banco!$H:$H,ROW())="","",INDEX(Banco!$H:$H,ROW()))</f>
        <v/>
      </c>
      <c r="I1314" t="str">
        <f t="shared" si="860"/>
        <v/>
      </c>
      <c r="J1314" s="10" t="str">
        <f t="shared" si="861"/>
        <v/>
      </c>
      <c r="K1314" s="11" t="str">
        <f t="shared" si="862"/>
        <v>—</v>
      </c>
      <c r="L1314" t="str">
        <f t="shared" si="863"/>
        <v/>
      </c>
      <c r="M1314" s="11" t="str">
        <f t="shared" si="864"/>
        <v>—</v>
      </c>
      <c r="N1314" t="str">
        <f t="shared" si="865"/>
        <v/>
      </c>
      <c r="O1314" s="11" t="str">
        <f t="shared" si="866"/>
        <v>—</v>
      </c>
      <c r="P1314" t="str">
        <f t="shared" si="867"/>
        <v/>
      </c>
      <c r="Q1314" s="11" t="str">
        <f t="shared" si="868"/>
        <v>—</v>
      </c>
      <c r="R1314" t="str">
        <f t="shared" si="869"/>
        <v/>
      </c>
      <c r="S1314" t="str">
        <f t="shared" si="870"/>
        <v/>
      </c>
      <c r="T1314" t="str">
        <f t="shared" si="871"/>
        <v/>
      </c>
      <c r="U1314" t="str">
        <f t="shared" si="872"/>
        <v/>
      </c>
      <c r="V1314" t="str">
        <f t="shared" si="873"/>
        <v/>
      </c>
      <c r="W1314" t="str">
        <f t="shared" si="874"/>
        <v/>
      </c>
      <c r="X1314" t="str">
        <f t="shared" si="875"/>
        <v/>
      </c>
      <c r="Y1314" t="str">
        <f t="shared" si="876"/>
        <v/>
      </c>
      <c r="Z1314" t="str">
        <f t="shared" si="877"/>
        <v/>
      </c>
      <c r="AA1314" t="str">
        <f t="shared" si="878"/>
        <v/>
      </c>
      <c r="AB1314" t="str">
        <f t="shared" si="879"/>
        <v/>
      </c>
      <c r="AC1314" t="str">
        <f t="shared" si="880"/>
        <v/>
      </c>
      <c r="AD1314" t="str">
        <f t="shared" si="881"/>
        <v/>
      </c>
      <c r="AE1314" t="str">
        <f t="shared" si="882"/>
        <v/>
      </c>
      <c r="AF1314" t="str">
        <f t="shared" si="883"/>
        <v/>
      </c>
      <c r="AG1314" t="str">
        <f t="shared" si="884"/>
        <v/>
      </c>
      <c r="AH1314" t="str">
        <f t="shared" si="885"/>
        <v/>
      </c>
      <c r="AI1314" t="str">
        <f t="shared" si="886"/>
        <v/>
      </c>
      <c r="AJ1314" t="str">
        <f t="shared" si="887"/>
        <v/>
      </c>
      <c r="AK1314" t="str">
        <f t="shared" si="888"/>
        <v/>
      </c>
      <c r="AL1314" t="str">
        <f t="shared" si="889"/>
        <v/>
      </c>
      <c r="AM1314" t="str">
        <f t="shared" si="890"/>
        <v/>
      </c>
      <c r="AN1314" t="str">
        <f t="shared" si="891"/>
        <v/>
      </c>
      <c r="AO1314" t="str">
        <f t="shared" si="892"/>
        <v/>
      </c>
      <c r="AP1314" t="str">
        <f t="shared" si="893"/>
        <v/>
      </c>
      <c r="AQ1314" t="str">
        <f t="shared" si="894"/>
        <v/>
      </c>
      <c r="AR1314" t="str">
        <f t="shared" si="895"/>
        <v/>
      </c>
      <c r="AS1314" t="str">
        <f t="shared" si="896"/>
        <v/>
      </c>
      <c r="AT1314" t="str">
        <f t="shared" si="897"/>
        <v/>
      </c>
      <c r="AU1314" t="str">
        <f t="shared" si="898"/>
        <v/>
      </c>
      <c r="AV1314" t="str">
        <f t="shared" si="899"/>
        <v/>
      </c>
      <c r="AW1314" t="str">
        <f t="shared" si="900"/>
        <v/>
      </c>
      <c r="AX1314" t="str">
        <f t="shared" si="901"/>
        <v/>
      </c>
      <c r="AY1314" t="str">
        <f t="shared" si="902"/>
        <v/>
      </c>
      <c r="AZ1314" t="str">
        <f>IF(OR($A1314="",$A1314&lt;&gt;Ficha!$C$4),"",COUNTIF($A$2:$A1314,Ficha!$C$4))</f>
        <v/>
      </c>
    </row>
    <row r="1315" spans="1:52">
      <c r="A1315" s="7" t="str">
        <f>IF(INDEX(Banco!$A:$A,ROW())="","",INDEX(Banco!$A:$A,ROW()))</f>
        <v/>
      </c>
      <c r="B1315" s="7" t="str">
        <f>IF(INDEX(Banco!$B:$B,ROW())="","",INDEX(Banco!$B:$B,ROW()))</f>
        <v/>
      </c>
      <c r="C1315" s="7" t="str">
        <f>IF(INDEX(Banco!$C:$C,ROW())="","",INDEX(Banco!$C:$C,ROW()))</f>
        <v/>
      </c>
      <c r="D1315" s="8" t="str">
        <f>IF(INDEX(Banco!$D:$D,ROW())="","",INDEX(Banco!$D:$D,ROW()))</f>
        <v/>
      </c>
      <c r="E1315" s="8" t="str">
        <f>IF(INDEX(Banco!$E:$E,ROW())="","",INDEX(Banco!$E:$E,ROW()))</f>
        <v/>
      </c>
      <c r="F1315" s="9" t="str">
        <f>IF(INDEX(Banco!$F:$F,ROW())="","",INDEX(Banco!$F:$F,ROW()))</f>
        <v/>
      </c>
      <c r="G1315" s="9" t="str">
        <f>IF(INDEX(Banco!$G:$G,ROW())="","",INDEX(Banco!$G:$G,ROW()))</f>
        <v/>
      </c>
      <c r="H1315" s="7" t="str">
        <f>IF(INDEX(Banco!$H:$H,ROW())="","",INDEX(Banco!$H:$H,ROW()))</f>
        <v/>
      </c>
      <c r="I1315" t="str">
        <f t="shared" si="860"/>
        <v/>
      </c>
      <c r="J1315" s="10" t="str">
        <f t="shared" si="861"/>
        <v/>
      </c>
      <c r="K1315" s="11" t="str">
        <f t="shared" si="862"/>
        <v>—</v>
      </c>
      <c r="L1315" t="str">
        <f t="shared" si="863"/>
        <v/>
      </c>
      <c r="M1315" s="11" t="str">
        <f t="shared" si="864"/>
        <v>—</v>
      </c>
      <c r="N1315" t="str">
        <f t="shared" si="865"/>
        <v/>
      </c>
      <c r="O1315" s="11" t="str">
        <f t="shared" si="866"/>
        <v>—</v>
      </c>
      <c r="P1315" t="str">
        <f t="shared" si="867"/>
        <v/>
      </c>
      <c r="Q1315" s="11" t="str">
        <f t="shared" si="868"/>
        <v>—</v>
      </c>
      <c r="R1315" t="str">
        <f t="shared" si="869"/>
        <v/>
      </c>
      <c r="S1315" t="str">
        <f t="shared" si="870"/>
        <v/>
      </c>
      <c r="T1315" t="str">
        <f t="shared" si="871"/>
        <v/>
      </c>
      <c r="U1315" t="str">
        <f t="shared" si="872"/>
        <v/>
      </c>
      <c r="V1315" t="str">
        <f t="shared" si="873"/>
        <v/>
      </c>
      <c r="W1315" t="str">
        <f t="shared" si="874"/>
        <v/>
      </c>
      <c r="X1315" t="str">
        <f t="shared" si="875"/>
        <v/>
      </c>
      <c r="Y1315" t="str">
        <f t="shared" si="876"/>
        <v/>
      </c>
      <c r="Z1315" t="str">
        <f t="shared" si="877"/>
        <v/>
      </c>
      <c r="AA1315" t="str">
        <f t="shared" si="878"/>
        <v/>
      </c>
      <c r="AB1315" t="str">
        <f t="shared" si="879"/>
        <v/>
      </c>
      <c r="AC1315" t="str">
        <f t="shared" si="880"/>
        <v/>
      </c>
      <c r="AD1315" t="str">
        <f t="shared" si="881"/>
        <v/>
      </c>
      <c r="AE1315" t="str">
        <f t="shared" si="882"/>
        <v/>
      </c>
      <c r="AF1315" t="str">
        <f t="shared" si="883"/>
        <v/>
      </c>
      <c r="AG1315" t="str">
        <f t="shared" si="884"/>
        <v/>
      </c>
      <c r="AH1315" t="str">
        <f t="shared" si="885"/>
        <v/>
      </c>
      <c r="AI1315" t="str">
        <f t="shared" si="886"/>
        <v/>
      </c>
      <c r="AJ1315" t="str">
        <f t="shared" si="887"/>
        <v/>
      </c>
      <c r="AK1315" t="str">
        <f t="shared" si="888"/>
        <v/>
      </c>
      <c r="AL1315" t="str">
        <f t="shared" si="889"/>
        <v/>
      </c>
      <c r="AM1315" t="str">
        <f t="shared" si="890"/>
        <v/>
      </c>
      <c r="AN1315" t="str">
        <f t="shared" si="891"/>
        <v/>
      </c>
      <c r="AO1315" t="str">
        <f t="shared" si="892"/>
        <v/>
      </c>
      <c r="AP1315" t="str">
        <f t="shared" si="893"/>
        <v/>
      </c>
      <c r="AQ1315" t="str">
        <f t="shared" si="894"/>
        <v/>
      </c>
      <c r="AR1315" t="str">
        <f t="shared" si="895"/>
        <v/>
      </c>
      <c r="AS1315" t="str">
        <f t="shared" si="896"/>
        <v/>
      </c>
      <c r="AT1315" t="str">
        <f t="shared" si="897"/>
        <v/>
      </c>
      <c r="AU1315" t="str">
        <f t="shared" si="898"/>
        <v/>
      </c>
      <c r="AV1315" t="str">
        <f t="shared" si="899"/>
        <v/>
      </c>
      <c r="AW1315" t="str">
        <f t="shared" si="900"/>
        <v/>
      </c>
      <c r="AX1315" t="str">
        <f t="shared" si="901"/>
        <v/>
      </c>
      <c r="AY1315" t="str">
        <f t="shared" si="902"/>
        <v/>
      </c>
      <c r="AZ1315" t="str">
        <f>IF(OR($A1315="",$A1315&lt;&gt;Ficha!$C$4),"",COUNTIF($A$2:$A1315,Ficha!$C$4))</f>
        <v/>
      </c>
    </row>
    <row r="1316" spans="1:52">
      <c r="A1316" s="7" t="str">
        <f>IF(INDEX(Banco!$A:$A,ROW())="","",INDEX(Banco!$A:$A,ROW()))</f>
        <v/>
      </c>
      <c r="B1316" s="7" t="str">
        <f>IF(INDEX(Banco!$B:$B,ROW())="","",INDEX(Banco!$B:$B,ROW()))</f>
        <v/>
      </c>
      <c r="C1316" s="7" t="str">
        <f>IF(INDEX(Banco!$C:$C,ROW())="","",INDEX(Banco!$C:$C,ROW()))</f>
        <v/>
      </c>
      <c r="D1316" s="8" t="str">
        <f>IF(INDEX(Banco!$D:$D,ROW())="","",INDEX(Banco!$D:$D,ROW()))</f>
        <v/>
      </c>
      <c r="E1316" s="8" t="str">
        <f>IF(INDEX(Banco!$E:$E,ROW())="","",INDEX(Banco!$E:$E,ROW()))</f>
        <v/>
      </c>
      <c r="F1316" s="9" t="str">
        <f>IF(INDEX(Banco!$F:$F,ROW())="","",INDEX(Banco!$F:$F,ROW()))</f>
        <v/>
      </c>
      <c r="G1316" s="9" t="str">
        <f>IF(INDEX(Banco!$G:$G,ROW())="","",INDEX(Banco!$G:$G,ROW()))</f>
        <v/>
      </c>
      <c r="H1316" s="7" t="str">
        <f>IF(INDEX(Banco!$H:$H,ROW())="","",INDEX(Banco!$H:$H,ROW()))</f>
        <v/>
      </c>
      <c r="I1316" t="str">
        <f t="shared" si="860"/>
        <v/>
      </c>
      <c r="J1316" s="10" t="str">
        <f t="shared" si="861"/>
        <v/>
      </c>
      <c r="K1316" s="11" t="str">
        <f t="shared" si="862"/>
        <v>—</v>
      </c>
      <c r="L1316" t="str">
        <f t="shared" si="863"/>
        <v/>
      </c>
      <c r="M1316" s="11" t="str">
        <f t="shared" si="864"/>
        <v>—</v>
      </c>
      <c r="N1316" t="str">
        <f t="shared" si="865"/>
        <v/>
      </c>
      <c r="O1316" s="11" t="str">
        <f t="shared" si="866"/>
        <v>—</v>
      </c>
      <c r="P1316" t="str">
        <f t="shared" si="867"/>
        <v/>
      </c>
      <c r="Q1316" s="11" t="str">
        <f t="shared" si="868"/>
        <v>—</v>
      </c>
      <c r="R1316" t="str">
        <f t="shared" si="869"/>
        <v/>
      </c>
      <c r="S1316" t="str">
        <f t="shared" si="870"/>
        <v/>
      </c>
      <c r="T1316" t="str">
        <f t="shared" si="871"/>
        <v/>
      </c>
      <c r="U1316" t="str">
        <f t="shared" si="872"/>
        <v/>
      </c>
      <c r="V1316" t="str">
        <f t="shared" si="873"/>
        <v/>
      </c>
      <c r="W1316" t="str">
        <f t="shared" si="874"/>
        <v/>
      </c>
      <c r="X1316" t="str">
        <f t="shared" si="875"/>
        <v/>
      </c>
      <c r="Y1316" t="str">
        <f t="shared" si="876"/>
        <v/>
      </c>
      <c r="Z1316" t="str">
        <f t="shared" si="877"/>
        <v/>
      </c>
      <c r="AA1316" t="str">
        <f t="shared" si="878"/>
        <v/>
      </c>
      <c r="AB1316" t="str">
        <f t="shared" si="879"/>
        <v/>
      </c>
      <c r="AC1316" t="str">
        <f t="shared" si="880"/>
        <v/>
      </c>
      <c r="AD1316" t="str">
        <f t="shared" si="881"/>
        <v/>
      </c>
      <c r="AE1316" t="str">
        <f t="shared" si="882"/>
        <v/>
      </c>
      <c r="AF1316" t="str">
        <f t="shared" si="883"/>
        <v/>
      </c>
      <c r="AG1316" t="str">
        <f t="shared" si="884"/>
        <v/>
      </c>
      <c r="AH1316" t="str">
        <f t="shared" si="885"/>
        <v/>
      </c>
      <c r="AI1316" t="str">
        <f t="shared" si="886"/>
        <v/>
      </c>
      <c r="AJ1316" t="str">
        <f t="shared" si="887"/>
        <v/>
      </c>
      <c r="AK1316" t="str">
        <f t="shared" si="888"/>
        <v/>
      </c>
      <c r="AL1316" t="str">
        <f t="shared" si="889"/>
        <v/>
      </c>
      <c r="AM1316" t="str">
        <f t="shared" si="890"/>
        <v/>
      </c>
      <c r="AN1316" t="str">
        <f t="shared" si="891"/>
        <v/>
      </c>
      <c r="AO1316" t="str">
        <f t="shared" si="892"/>
        <v/>
      </c>
      <c r="AP1316" t="str">
        <f t="shared" si="893"/>
        <v/>
      </c>
      <c r="AQ1316" t="str">
        <f t="shared" si="894"/>
        <v/>
      </c>
      <c r="AR1316" t="str">
        <f t="shared" si="895"/>
        <v/>
      </c>
      <c r="AS1316" t="str">
        <f t="shared" si="896"/>
        <v/>
      </c>
      <c r="AT1316" t="str">
        <f t="shared" si="897"/>
        <v/>
      </c>
      <c r="AU1316" t="str">
        <f t="shared" si="898"/>
        <v/>
      </c>
      <c r="AV1316" t="str">
        <f t="shared" si="899"/>
        <v/>
      </c>
      <c r="AW1316" t="str">
        <f t="shared" si="900"/>
        <v/>
      </c>
      <c r="AX1316" t="str">
        <f t="shared" si="901"/>
        <v/>
      </c>
      <c r="AY1316" t="str">
        <f t="shared" si="902"/>
        <v/>
      </c>
      <c r="AZ1316" t="str">
        <f>IF(OR($A1316="",$A1316&lt;&gt;Ficha!$C$4),"",COUNTIF($A$2:$A1316,Ficha!$C$4))</f>
        <v/>
      </c>
    </row>
    <row r="1317" spans="1:52">
      <c r="A1317" s="7" t="str">
        <f>IF(INDEX(Banco!$A:$A,ROW())="","",INDEX(Banco!$A:$A,ROW()))</f>
        <v/>
      </c>
      <c r="B1317" s="7" t="str">
        <f>IF(INDEX(Banco!$B:$B,ROW())="","",INDEX(Banco!$B:$B,ROW()))</f>
        <v/>
      </c>
      <c r="C1317" s="7" t="str">
        <f>IF(INDEX(Banco!$C:$C,ROW())="","",INDEX(Banco!$C:$C,ROW()))</f>
        <v/>
      </c>
      <c r="D1317" s="8" t="str">
        <f>IF(INDEX(Banco!$D:$D,ROW())="","",INDEX(Banco!$D:$D,ROW()))</f>
        <v/>
      </c>
      <c r="E1317" s="8" t="str">
        <f>IF(INDEX(Banco!$E:$E,ROW())="","",INDEX(Banco!$E:$E,ROW()))</f>
        <v/>
      </c>
      <c r="F1317" s="9" t="str">
        <f>IF(INDEX(Banco!$F:$F,ROW())="","",INDEX(Banco!$F:$F,ROW()))</f>
        <v/>
      </c>
      <c r="G1317" s="9" t="str">
        <f>IF(INDEX(Banco!$G:$G,ROW())="","",INDEX(Banco!$G:$G,ROW()))</f>
        <v/>
      </c>
      <c r="H1317" s="7" t="str">
        <f>IF(INDEX(Banco!$H:$H,ROW())="","",INDEX(Banco!$H:$H,ROW()))</f>
        <v/>
      </c>
      <c r="I1317" t="str">
        <f t="shared" si="860"/>
        <v/>
      </c>
      <c r="J1317" s="10" t="str">
        <f t="shared" si="861"/>
        <v/>
      </c>
      <c r="K1317" s="11" t="str">
        <f t="shared" si="862"/>
        <v>—</v>
      </c>
      <c r="L1317" t="str">
        <f t="shared" si="863"/>
        <v/>
      </c>
      <c r="M1317" s="11" t="str">
        <f t="shared" si="864"/>
        <v>—</v>
      </c>
      <c r="N1317" t="str">
        <f t="shared" si="865"/>
        <v/>
      </c>
      <c r="O1317" s="11" t="str">
        <f t="shared" si="866"/>
        <v>—</v>
      </c>
      <c r="P1317" t="str">
        <f t="shared" si="867"/>
        <v/>
      </c>
      <c r="Q1317" s="11" t="str">
        <f t="shared" si="868"/>
        <v>—</v>
      </c>
      <c r="R1317" t="str">
        <f t="shared" si="869"/>
        <v/>
      </c>
      <c r="S1317" t="str">
        <f t="shared" si="870"/>
        <v/>
      </c>
      <c r="T1317" t="str">
        <f t="shared" si="871"/>
        <v/>
      </c>
      <c r="U1317" t="str">
        <f t="shared" si="872"/>
        <v/>
      </c>
      <c r="V1317" t="str">
        <f t="shared" si="873"/>
        <v/>
      </c>
      <c r="W1317" t="str">
        <f t="shared" si="874"/>
        <v/>
      </c>
      <c r="X1317" t="str">
        <f t="shared" si="875"/>
        <v/>
      </c>
      <c r="Y1317" t="str">
        <f t="shared" si="876"/>
        <v/>
      </c>
      <c r="Z1317" t="str">
        <f t="shared" si="877"/>
        <v/>
      </c>
      <c r="AA1317" t="str">
        <f t="shared" si="878"/>
        <v/>
      </c>
      <c r="AB1317" t="str">
        <f t="shared" si="879"/>
        <v/>
      </c>
      <c r="AC1317" t="str">
        <f t="shared" si="880"/>
        <v/>
      </c>
      <c r="AD1317" t="str">
        <f t="shared" si="881"/>
        <v/>
      </c>
      <c r="AE1317" t="str">
        <f t="shared" si="882"/>
        <v/>
      </c>
      <c r="AF1317" t="str">
        <f t="shared" si="883"/>
        <v/>
      </c>
      <c r="AG1317" t="str">
        <f t="shared" si="884"/>
        <v/>
      </c>
      <c r="AH1317" t="str">
        <f t="shared" si="885"/>
        <v/>
      </c>
      <c r="AI1317" t="str">
        <f t="shared" si="886"/>
        <v/>
      </c>
      <c r="AJ1317" t="str">
        <f t="shared" si="887"/>
        <v/>
      </c>
      <c r="AK1317" t="str">
        <f t="shared" si="888"/>
        <v/>
      </c>
      <c r="AL1317" t="str">
        <f t="shared" si="889"/>
        <v/>
      </c>
      <c r="AM1317" t="str">
        <f t="shared" si="890"/>
        <v/>
      </c>
      <c r="AN1317" t="str">
        <f t="shared" si="891"/>
        <v/>
      </c>
      <c r="AO1317" t="str">
        <f t="shared" si="892"/>
        <v/>
      </c>
      <c r="AP1317" t="str">
        <f t="shared" si="893"/>
        <v/>
      </c>
      <c r="AQ1317" t="str">
        <f t="shared" si="894"/>
        <v/>
      </c>
      <c r="AR1317" t="str">
        <f t="shared" si="895"/>
        <v/>
      </c>
      <c r="AS1317" t="str">
        <f t="shared" si="896"/>
        <v/>
      </c>
      <c r="AT1317" t="str">
        <f t="shared" si="897"/>
        <v/>
      </c>
      <c r="AU1317" t="str">
        <f t="shared" si="898"/>
        <v/>
      </c>
      <c r="AV1317" t="str">
        <f t="shared" si="899"/>
        <v/>
      </c>
      <c r="AW1317" t="str">
        <f t="shared" si="900"/>
        <v/>
      </c>
      <c r="AX1317" t="str">
        <f t="shared" si="901"/>
        <v/>
      </c>
      <c r="AY1317" t="str">
        <f t="shared" si="902"/>
        <v/>
      </c>
      <c r="AZ1317" t="str">
        <f>IF(OR($A1317="",$A1317&lt;&gt;Ficha!$C$4),"",COUNTIF($A$2:$A1317,Ficha!$C$4))</f>
        <v/>
      </c>
    </row>
    <row r="1318" spans="1:52">
      <c r="A1318" s="7" t="str">
        <f>IF(INDEX(Banco!$A:$A,ROW())="","",INDEX(Banco!$A:$A,ROW()))</f>
        <v/>
      </c>
      <c r="B1318" s="7" t="str">
        <f>IF(INDEX(Banco!$B:$B,ROW())="","",INDEX(Banco!$B:$B,ROW()))</f>
        <v/>
      </c>
      <c r="C1318" s="7" t="str">
        <f>IF(INDEX(Banco!$C:$C,ROW())="","",INDEX(Banco!$C:$C,ROW()))</f>
        <v/>
      </c>
      <c r="D1318" s="8" t="str">
        <f>IF(INDEX(Banco!$D:$D,ROW())="","",INDEX(Banco!$D:$D,ROW()))</f>
        <v/>
      </c>
      <c r="E1318" s="8" t="str">
        <f>IF(INDEX(Banco!$E:$E,ROW())="","",INDEX(Banco!$E:$E,ROW()))</f>
        <v/>
      </c>
      <c r="F1318" s="9" t="str">
        <f>IF(INDEX(Banco!$F:$F,ROW())="","",INDEX(Banco!$F:$F,ROW()))</f>
        <v/>
      </c>
      <c r="G1318" s="9" t="str">
        <f>IF(INDEX(Banco!$G:$G,ROW())="","",INDEX(Banco!$G:$G,ROW()))</f>
        <v/>
      </c>
      <c r="H1318" s="7" t="str">
        <f>IF(INDEX(Banco!$H:$H,ROW())="","",INDEX(Banco!$H:$H,ROW()))</f>
        <v/>
      </c>
      <c r="I1318" t="str">
        <f t="shared" si="860"/>
        <v/>
      </c>
      <c r="J1318" s="10" t="str">
        <f t="shared" si="861"/>
        <v/>
      </c>
      <c r="K1318" s="11" t="str">
        <f t="shared" si="862"/>
        <v>—</v>
      </c>
      <c r="L1318" t="str">
        <f t="shared" si="863"/>
        <v/>
      </c>
      <c r="M1318" s="11" t="str">
        <f t="shared" si="864"/>
        <v>—</v>
      </c>
      <c r="N1318" t="str">
        <f t="shared" si="865"/>
        <v/>
      </c>
      <c r="O1318" s="11" t="str">
        <f t="shared" si="866"/>
        <v>—</v>
      </c>
      <c r="P1318" t="str">
        <f t="shared" si="867"/>
        <v/>
      </c>
      <c r="Q1318" s="11" t="str">
        <f t="shared" si="868"/>
        <v>—</v>
      </c>
      <c r="R1318" t="str">
        <f t="shared" si="869"/>
        <v/>
      </c>
      <c r="S1318" t="str">
        <f t="shared" si="870"/>
        <v/>
      </c>
      <c r="T1318" t="str">
        <f t="shared" si="871"/>
        <v/>
      </c>
      <c r="U1318" t="str">
        <f t="shared" si="872"/>
        <v/>
      </c>
      <c r="V1318" t="str">
        <f t="shared" si="873"/>
        <v/>
      </c>
      <c r="W1318" t="str">
        <f t="shared" si="874"/>
        <v/>
      </c>
      <c r="X1318" t="str">
        <f t="shared" si="875"/>
        <v/>
      </c>
      <c r="Y1318" t="str">
        <f t="shared" si="876"/>
        <v/>
      </c>
      <c r="Z1318" t="str">
        <f t="shared" si="877"/>
        <v/>
      </c>
      <c r="AA1318" t="str">
        <f t="shared" si="878"/>
        <v/>
      </c>
      <c r="AB1318" t="str">
        <f t="shared" si="879"/>
        <v/>
      </c>
      <c r="AC1318" t="str">
        <f t="shared" si="880"/>
        <v/>
      </c>
      <c r="AD1318" t="str">
        <f t="shared" si="881"/>
        <v/>
      </c>
      <c r="AE1318" t="str">
        <f t="shared" si="882"/>
        <v/>
      </c>
      <c r="AF1318" t="str">
        <f t="shared" si="883"/>
        <v/>
      </c>
      <c r="AG1318" t="str">
        <f t="shared" si="884"/>
        <v/>
      </c>
      <c r="AH1318" t="str">
        <f t="shared" si="885"/>
        <v/>
      </c>
      <c r="AI1318" t="str">
        <f t="shared" si="886"/>
        <v/>
      </c>
      <c r="AJ1318" t="str">
        <f t="shared" si="887"/>
        <v/>
      </c>
      <c r="AK1318" t="str">
        <f t="shared" si="888"/>
        <v/>
      </c>
      <c r="AL1318" t="str">
        <f t="shared" si="889"/>
        <v/>
      </c>
      <c r="AM1318" t="str">
        <f t="shared" si="890"/>
        <v/>
      </c>
      <c r="AN1318" t="str">
        <f t="shared" si="891"/>
        <v/>
      </c>
      <c r="AO1318" t="str">
        <f t="shared" si="892"/>
        <v/>
      </c>
      <c r="AP1318" t="str">
        <f t="shared" si="893"/>
        <v/>
      </c>
      <c r="AQ1318" t="str">
        <f t="shared" si="894"/>
        <v/>
      </c>
      <c r="AR1318" t="str">
        <f t="shared" si="895"/>
        <v/>
      </c>
      <c r="AS1318" t="str">
        <f t="shared" si="896"/>
        <v/>
      </c>
      <c r="AT1318" t="str">
        <f t="shared" si="897"/>
        <v/>
      </c>
      <c r="AU1318" t="str">
        <f t="shared" si="898"/>
        <v/>
      </c>
      <c r="AV1318" t="str">
        <f t="shared" si="899"/>
        <v/>
      </c>
      <c r="AW1318" t="str">
        <f t="shared" si="900"/>
        <v/>
      </c>
      <c r="AX1318" t="str">
        <f t="shared" si="901"/>
        <v/>
      </c>
      <c r="AY1318" t="str">
        <f t="shared" si="902"/>
        <v/>
      </c>
      <c r="AZ1318" t="str">
        <f>IF(OR($A1318="",$A1318&lt;&gt;Ficha!$C$4),"",COUNTIF($A$2:$A1318,Ficha!$C$4))</f>
        <v/>
      </c>
    </row>
    <row r="1319" spans="1:52">
      <c r="A1319" s="7" t="str">
        <f>IF(INDEX(Banco!$A:$A,ROW())="","",INDEX(Banco!$A:$A,ROW()))</f>
        <v/>
      </c>
      <c r="B1319" s="7" t="str">
        <f>IF(INDEX(Banco!$B:$B,ROW())="","",INDEX(Banco!$B:$B,ROW()))</f>
        <v/>
      </c>
      <c r="C1319" s="7" t="str">
        <f>IF(INDEX(Banco!$C:$C,ROW())="","",INDEX(Banco!$C:$C,ROW()))</f>
        <v/>
      </c>
      <c r="D1319" s="8" t="str">
        <f>IF(INDEX(Banco!$D:$D,ROW())="","",INDEX(Banco!$D:$D,ROW()))</f>
        <v/>
      </c>
      <c r="E1319" s="8" t="str">
        <f>IF(INDEX(Banco!$E:$E,ROW())="","",INDEX(Banco!$E:$E,ROW()))</f>
        <v/>
      </c>
      <c r="F1319" s="9" t="str">
        <f>IF(INDEX(Banco!$F:$F,ROW())="","",INDEX(Banco!$F:$F,ROW()))</f>
        <v/>
      </c>
      <c r="G1319" s="9" t="str">
        <f>IF(INDEX(Banco!$G:$G,ROW())="","",INDEX(Banco!$G:$G,ROW()))</f>
        <v/>
      </c>
      <c r="H1319" s="7" t="str">
        <f>IF(INDEX(Banco!$H:$H,ROW())="","",INDEX(Banco!$H:$H,ROW()))</f>
        <v/>
      </c>
      <c r="I1319" t="str">
        <f t="shared" si="860"/>
        <v/>
      </c>
      <c r="J1319" s="10" t="str">
        <f t="shared" si="861"/>
        <v/>
      </c>
      <c r="K1319" s="11" t="str">
        <f t="shared" si="862"/>
        <v>—</v>
      </c>
      <c r="L1319" t="str">
        <f t="shared" si="863"/>
        <v/>
      </c>
      <c r="M1319" s="11" t="str">
        <f t="shared" si="864"/>
        <v>—</v>
      </c>
      <c r="N1319" t="str">
        <f t="shared" si="865"/>
        <v/>
      </c>
      <c r="O1319" s="11" t="str">
        <f t="shared" si="866"/>
        <v>—</v>
      </c>
      <c r="P1319" t="str">
        <f t="shared" si="867"/>
        <v/>
      </c>
      <c r="Q1319" s="11" t="str">
        <f t="shared" si="868"/>
        <v>—</v>
      </c>
      <c r="R1319" t="str">
        <f t="shared" si="869"/>
        <v/>
      </c>
      <c r="S1319" t="str">
        <f t="shared" si="870"/>
        <v/>
      </c>
      <c r="T1319" t="str">
        <f t="shared" si="871"/>
        <v/>
      </c>
      <c r="U1319" t="str">
        <f t="shared" si="872"/>
        <v/>
      </c>
      <c r="V1319" t="str">
        <f t="shared" si="873"/>
        <v/>
      </c>
      <c r="W1319" t="str">
        <f t="shared" si="874"/>
        <v/>
      </c>
      <c r="X1319" t="str">
        <f t="shared" si="875"/>
        <v/>
      </c>
      <c r="Y1319" t="str">
        <f t="shared" si="876"/>
        <v/>
      </c>
      <c r="Z1319" t="str">
        <f t="shared" si="877"/>
        <v/>
      </c>
      <c r="AA1319" t="str">
        <f t="shared" si="878"/>
        <v/>
      </c>
      <c r="AB1319" t="str">
        <f t="shared" si="879"/>
        <v/>
      </c>
      <c r="AC1319" t="str">
        <f t="shared" si="880"/>
        <v/>
      </c>
      <c r="AD1319" t="str">
        <f t="shared" si="881"/>
        <v/>
      </c>
      <c r="AE1319" t="str">
        <f t="shared" si="882"/>
        <v/>
      </c>
      <c r="AF1319" t="str">
        <f t="shared" si="883"/>
        <v/>
      </c>
      <c r="AG1319" t="str">
        <f t="shared" si="884"/>
        <v/>
      </c>
      <c r="AH1319" t="str">
        <f t="shared" si="885"/>
        <v/>
      </c>
      <c r="AI1319" t="str">
        <f t="shared" si="886"/>
        <v/>
      </c>
      <c r="AJ1319" t="str">
        <f t="shared" si="887"/>
        <v/>
      </c>
      <c r="AK1319" t="str">
        <f t="shared" si="888"/>
        <v/>
      </c>
      <c r="AL1319" t="str">
        <f t="shared" si="889"/>
        <v/>
      </c>
      <c r="AM1319" t="str">
        <f t="shared" si="890"/>
        <v/>
      </c>
      <c r="AN1319" t="str">
        <f t="shared" si="891"/>
        <v/>
      </c>
      <c r="AO1319" t="str">
        <f t="shared" si="892"/>
        <v/>
      </c>
      <c r="AP1319" t="str">
        <f t="shared" si="893"/>
        <v/>
      </c>
      <c r="AQ1319" t="str">
        <f t="shared" si="894"/>
        <v/>
      </c>
      <c r="AR1319" t="str">
        <f t="shared" si="895"/>
        <v/>
      </c>
      <c r="AS1319" t="str">
        <f t="shared" si="896"/>
        <v/>
      </c>
      <c r="AT1319" t="str">
        <f t="shared" si="897"/>
        <v/>
      </c>
      <c r="AU1319" t="str">
        <f t="shared" si="898"/>
        <v/>
      </c>
      <c r="AV1319" t="str">
        <f t="shared" si="899"/>
        <v/>
      </c>
      <c r="AW1319" t="str">
        <f t="shared" si="900"/>
        <v/>
      </c>
      <c r="AX1319" t="str">
        <f t="shared" si="901"/>
        <v/>
      </c>
      <c r="AY1319" t="str">
        <f t="shared" si="902"/>
        <v/>
      </c>
      <c r="AZ1319" t="str">
        <f>IF(OR($A1319="",$A1319&lt;&gt;Ficha!$C$4),"",COUNTIF($A$2:$A1319,Ficha!$C$4))</f>
        <v/>
      </c>
    </row>
    <row r="1320" spans="1:52">
      <c r="A1320" s="7" t="str">
        <f>IF(INDEX(Banco!$A:$A,ROW())="","",INDEX(Banco!$A:$A,ROW()))</f>
        <v/>
      </c>
      <c r="B1320" s="7" t="str">
        <f>IF(INDEX(Banco!$B:$B,ROW())="","",INDEX(Banco!$B:$B,ROW()))</f>
        <v/>
      </c>
      <c r="C1320" s="7" t="str">
        <f>IF(INDEX(Banco!$C:$C,ROW())="","",INDEX(Banco!$C:$C,ROW()))</f>
        <v/>
      </c>
      <c r="D1320" s="8" t="str">
        <f>IF(INDEX(Banco!$D:$D,ROW())="","",INDEX(Banco!$D:$D,ROW()))</f>
        <v/>
      </c>
      <c r="E1320" s="8" t="str">
        <f>IF(INDEX(Banco!$E:$E,ROW())="","",INDEX(Banco!$E:$E,ROW()))</f>
        <v/>
      </c>
      <c r="F1320" s="9" t="str">
        <f>IF(INDEX(Banco!$F:$F,ROW())="","",INDEX(Banco!$F:$F,ROW()))</f>
        <v/>
      </c>
      <c r="G1320" s="9" t="str">
        <f>IF(INDEX(Banco!$G:$G,ROW())="","",INDEX(Banco!$G:$G,ROW()))</f>
        <v/>
      </c>
      <c r="H1320" s="7" t="str">
        <f>IF(INDEX(Banco!$H:$H,ROW())="","",INDEX(Banco!$H:$H,ROW()))</f>
        <v/>
      </c>
      <c r="I1320" t="str">
        <f t="shared" si="860"/>
        <v/>
      </c>
      <c r="J1320" s="10" t="str">
        <f t="shared" si="861"/>
        <v/>
      </c>
      <c r="K1320" s="11" t="str">
        <f t="shared" si="862"/>
        <v>—</v>
      </c>
      <c r="L1320" t="str">
        <f t="shared" si="863"/>
        <v/>
      </c>
      <c r="M1320" s="11" t="str">
        <f t="shared" si="864"/>
        <v>—</v>
      </c>
      <c r="N1320" t="str">
        <f t="shared" si="865"/>
        <v/>
      </c>
      <c r="O1320" s="11" t="str">
        <f t="shared" si="866"/>
        <v>—</v>
      </c>
      <c r="P1320" t="str">
        <f t="shared" si="867"/>
        <v/>
      </c>
      <c r="Q1320" s="11" t="str">
        <f t="shared" si="868"/>
        <v>—</v>
      </c>
      <c r="R1320" t="str">
        <f t="shared" si="869"/>
        <v/>
      </c>
      <c r="S1320" t="str">
        <f t="shared" si="870"/>
        <v/>
      </c>
      <c r="T1320" t="str">
        <f t="shared" si="871"/>
        <v/>
      </c>
      <c r="U1320" t="str">
        <f t="shared" si="872"/>
        <v/>
      </c>
      <c r="V1320" t="str">
        <f t="shared" si="873"/>
        <v/>
      </c>
      <c r="W1320" t="str">
        <f t="shared" si="874"/>
        <v/>
      </c>
      <c r="X1320" t="str">
        <f t="shared" si="875"/>
        <v/>
      </c>
      <c r="Y1320" t="str">
        <f t="shared" si="876"/>
        <v/>
      </c>
      <c r="Z1320" t="str">
        <f t="shared" si="877"/>
        <v/>
      </c>
      <c r="AA1320" t="str">
        <f t="shared" si="878"/>
        <v/>
      </c>
      <c r="AB1320" t="str">
        <f t="shared" si="879"/>
        <v/>
      </c>
      <c r="AC1320" t="str">
        <f t="shared" si="880"/>
        <v/>
      </c>
      <c r="AD1320" t="str">
        <f t="shared" si="881"/>
        <v/>
      </c>
      <c r="AE1320" t="str">
        <f t="shared" si="882"/>
        <v/>
      </c>
      <c r="AF1320" t="str">
        <f t="shared" si="883"/>
        <v/>
      </c>
      <c r="AG1320" t="str">
        <f t="shared" si="884"/>
        <v/>
      </c>
      <c r="AH1320" t="str">
        <f t="shared" si="885"/>
        <v/>
      </c>
      <c r="AI1320" t="str">
        <f t="shared" si="886"/>
        <v/>
      </c>
      <c r="AJ1320" t="str">
        <f t="shared" si="887"/>
        <v/>
      </c>
      <c r="AK1320" t="str">
        <f t="shared" si="888"/>
        <v/>
      </c>
      <c r="AL1320" t="str">
        <f t="shared" si="889"/>
        <v/>
      </c>
      <c r="AM1320" t="str">
        <f t="shared" si="890"/>
        <v/>
      </c>
      <c r="AN1320" t="str">
        <f t="shared" si="891"/>
        <v/>
      </c>
      <c r="AO1320" t="str">
        <f t="shared" si="892"/>
        <v/>
      </c>
      <c r="AP1320" t="str">
        <f t="shared" si="893"/>
        <v/>
      </c>
      <c r="AQ1320" t="str">
        <f t="shared" si="894"/>
        <v/>
      </c>
      <c r="AR1320" t="str">
        <f t="shared" si="895"/>
        <v/>
      </c>
      <c r="AS1320" t="str">
        <f t="shared" si="896"/>
        <v/>
      </c>
      <c r="AT1320" t="str">
        <f t="shared" si="897"/>
        <v/>
      </c>
      <c r="AU1320" t="str">
        <f t="shared" si="898"/>
        <v/>
      </c>
      <c r="AV1320" t="str">
        <f t="shared" si="899"/>
        <v/>
      </c>
      <c r="AW1320" t="str">
        <f t="shared" si="900"/>
        <v/>
      </c>
      <c r="AX1320" t="str">
        <f t="shared" si="901"/>
        <v/>
      </c>
      <c r="AY1320" t="str">
        <f t="shared" si="902"/>
        <v/>
      </c>
      <c r="AZ1320" t="str">
        <f>IF(OR($A1320="",$A1320&lt;&gt;Ficha!$C$4),"",COUNTIF($A$2:$A1320,Ficha!$C$4))</f>
        <v/>
      </c>
    </row>
    <row r="1321" spans="1:52">
      <c r="A1321" s="7" t="str">
        <f>IF(INDEX(Banco!$A:$A,ROW())="","",INDEX(Banco!$A:$A,ROW()))</f>
        <v/>
      </c>
      <c r="B1321" s="7" t="str">
        <f>IF(INDEX(Banco!$B:$B,ROW())="","",INDEX(Banco!$B:$B,ROW()))</f>
        <v/>
      </c>
      <c r="C1321" s="7" t="str">
        <f>IF(INDEX(Banco!$C:$C,ROW())="","",INDEX(Banco!$C:$C,ROW()))</f>
        <v/>
      </c>
      <c r="D1321" s="8" t="str">
        <f>IF(INDEX(Banco!$D:$D,ROW())="","",INDEX(Banco!$D:$D,ROW()))</f>
        <v/>
      </c>
      <c r="E1321" s="8" t="str">
        <f>IF(INDEX(Banco!$E:$E,ROW())="","",INDEX(Banco!$E:$E,ROW()))</f>
        <v/>
      </c>
      <c r="F1321" s="9" t="str">
        <f>IF(INDEX(Banco!$F:$F,ROW())="","",INDEX(Banco!$F:$F,ROW()))</f>
        <v/>
      </c>
      <c r="G1321" s="9" t="str">
        <f>IF(INDEX(Banco!$G:$G,ROW())="","",INDEX(Banco!$G:$G,ROW()))</f>
        <v/>
      </c>
      <c r="H1321" s="7" t="str">
        <f>IF(INDEX(Banco!$H:$H,ROW())="","",INDEX(Banco!$H:$H,ROW()))</f>
        <v/>
      </c>
      <c r="I1321" t="str">
        <f t="shared" si="860"/>
        <v/>
      </c>
      <c r="J1321" s="10" t="str">
        <f t="shared" si="861"/>
        <v/>
      </c>
      <c r="K1321" s="11" t="str">
        <f t="shared" si="862"/>
        <v>—</v>
      </c>
      <c r="L1321" t="str">
        <f t="shared" si="863"/>
        <v/>
      </c>
      <c r="M1321" s="11" t="str">
        <f t="shared" si="864"/>
        <v>—</v>
      </c>
      <c r="N1321" t="str">
        <f t="shared" si="865"/>
        <v/>
      </c>
      <c r="O1321" s="11" t="str">
        <f t="shared" si="866"/>
        <v>—</v>
      </c>
      <c r="P1321" t="str">
        <f t="shared" si="867"/>
        <v/>
      </c>
      <c r="Q1321" s="11" t="str">
        <f t="shared" si="868"/>
        <v>—</v>
      </c>
      <c r="R1321" t="str">
        <f t="shared" si="869"/>
        <v/>
      </c>
      <c r="S1321" t="str">
        <f t="shared" si="870"/>
        <v/>
      </c>
      <c r="T1321" t="str">
        <f t="shared" si="871"/>
        <v/>
      </c>
      <c r="U1321" t="str">
        <f t="shared" si="872"/>
        <v/>
      </c>
      <c r="V1321" t="str">
        <f t="shared" si="873"/>
        <v/>
      </c>
      <c r="W1321" t="str">
        <f t="shared" si="874"/>
        <v/>
      </c>
      <c r="X1321" t="str">
        <f t="shared" si="875"/>
        <v/>
      </c>
      <c r="Y1321" t="str">
        <f t="shared" si="876"/>
        <v/>
      </c>
      <c r="Z1321" t="str">
        <f t="shared" si="877"/>
        <v/>
      </c>
      <c r="AA1321" t="str">
        <f t="shared" si="878"/>
        <v/>
      </c>
      <c r="AB1321" t="str">
        <f t="shared" si="879"/>
        <v/>
      </c>
      <c r="AC1321" t="str">
        <f t="shared" si="880"/>
        <v/>
      </c>
      <c r="AD1321" t="str">
        <f t="shared" si="881"/>
        <v/>
      </c>
      <c r="AE1321" t="str">
        <f t="shared" si="882"/>
        <v/>
      </c>
      <c r="AF1321" t="str">
        <f t="shared" si="883"/>
        <v/>
      </c>
      <c r="AG1321" t="str">
        <f t="shared" si="884"/>
        <v/>
      </c>
      <c r="AH1321" t="str">
        <f t="shared" si="885"/>
        <v/>
      </c>
      <c r="AI1321" t="str">
        <f t="shared" si="886"/>
        <v/>
      </c>
      <c r="AJ1321" t="str">
        <f t="shared" si="887"/>
        <v/>
      </c>
      <c r="AK1321" t="str">
        <f t="shared" si="888"/>
        <v/>
      </c>
      <c r="AL1321" t="str">
        <f t="shared" si="889"/>
        <v/>
      </c>
      <c r="AM1321" t="str">
        <f t="shared" si="890"/>
        <v/>
      </c>
      <c r="AN1321" t="str">
        <f t="shared" si="891"/>
        <v/>
      </c>
      <c r="AO1321" t="str">
        <f t="shared" si="892"/>
        <v/>
      </c>
      <c r="AP1321" t="str">
        <f t="shared" si="893"/>
        <v/>
      </c>
      <c r="AQ1321" t="str">
        <f t="shared" si="894"/>
        <v/>
      </c>
      <c r="AR1321" t="str">
        <f t="shared" si="895"/>
        <v/>
      </c>
      <c r="AS1321" t="str">
        <f t="shared" si="896"/>
        <v/>
      </c>
      <c r="AT1321" t="str">
        <f t="shared" si="897"/>
        <v/>
      </c>
      <c r="AU1321" t="str">
        <f t="shared" si="898"/>
        <v/>
      </c>
      <c r="AV1321" t="str">
        <f t="shared" si="899"/>
        <v/>
      </c>
      <c r="AW1321" t="str">
        <f t="shared" si="900"/>
        <v/>
      </c>
      <c r="AX1321" t="str">
        <f t="shared" si="901"/>
        <v/>
      </c>
      <c r="AY1321" t="str">
        <f t="shared" si="902"/>
        <v/>
      </c>
      <c r="AZ1321" t="str">
        <f>IF(OR($A1321="",$A1321&lt;&gt;Ficha!$C$4),"",COUNTIF($A$2:$A1321,Ficha!$C$4))</f>
        <v/>
      </c>
    </row>
    <row r="1322" spans="1:52">
      <c r="A1322" s="7" t="str">
        <f>IF(INDEX(Banco!$A:$A,ROW())="","",INDEX(Banco!$A:$A,ROW()))</f>
        <v/>
      </c>
      <c r="B1322" s="7" t="str">
        <f>IF(INDEX(Banco!$B:$B,ROW())="","",INDEX(Banco!$B:$B,ROW()))</f>
        <v/>
      </c>
      <c r="C1322" s="7" t="str">
        <f>IF(INDEX(Banco!$C:$C,ROW())="","",INDEX(Banco!$C:$C,ROW()))</f>
        <v/>
      </c>
      <c r="D1322" s="8" t="str">
        <f>IF(INDEX(Banco!$D:$D,ROW())="","",INDEX(Banco!$D:$D,ROW()))</f>
        <v/>
      </c>
      <c r="E1322" s="8" t="str">
        <f>IF(INDEX(Banco!$E:$E,ROW())="","",INDEX(Banco!$E:$E,ROW()))</f>
        <v/>
      </c>
      <c r="F1322" s="9" t="str">
        <f>IF(INDEX(Banco!$F:$F,ROW())="","",INDEX(Banco!$F:$F,ROW()))</f>
        <v/>
      </c>
      <c r="G1322" s="9" t="str">
        <f>IF(INDEX(Banco!$G:$G,ROW())="","",INDEX(Banco!$G:$G,ROW()))</f>
        <v/>
      </c>
      <c r="H1322" s="7" t="str">
        <f>IF(INDEX(Banco!$H:$H,ROW())="","",INDEX(Banco!$H:$H,ROW()))</f>
        <v/>
      </c>
      <c r="I1322" t="str">
        <f t="shared" si="860"/>
        <v/>
      </c>
      <c r="J1322" s="10" t="str">
        <f t="shared" si="861"/>
        <v/>
      </c>
      <c r="K1322" s="11" t="str">
        <f t="shared" si="862"/>
        <v>—</v>
      </c>
      <c r="L1322" t="str">
        <f t="shared" si="863"/>
        <v/>
      </c>
      <c r="M1322" s="11" t="str">
        <f t="shared" si="864"/>
        <v>—</v>
      </c>
      <c r="N1322" t="str">
        <f t="shared" si="865"/>
        <v/>
      </c>
      <c r="O1322" s="11" t="str">
        <f t="shared" si="866"/>
        <v>—</v>
      </c>
      <c r="P1322" t="str">
        <f t="shared" si="867"/>
        <v/>
      </c>
      <c r="Q1322" s="11" t="str">
        <f t="shared" si="868"/>
        <v>—</v>
      </c>
      <c r="R1322" t="str">
        <f t="shared" si="869"/>
        <v/>
      </c>
      <c r="S1322" t="str">
        <f t="shared" si="870"/>
        <v/>
      </c>
      <c r="T1322" t="str">
        <f t="shared" si="871"/>
        <v/>
      </c>
      <c r="U1322" t="str">
        <f t="shared" si="872"/>
        <v/>
      </c>
      <c r="V1322" t="str">
        <f t="shared" si="873"/>
        <v/>
      </c>
      <c r="W1322" t="str">
        <f t="shared" si="874"/>
        <v/>
      </c>
      <c r="X1322" t="str">
        <f t="shared" si="875"/>
        <v/>
      </c>
      <c r="Y1322" t="str">
        <f t="shared" si="876"/>
        <v/>
      </c>
      <c r="Z1322" t="str">
        <f t="shared" si="877"/>
        <v/>
      </c>
      <c r="AA1322" t="str">
        <f t="shared" si="878"/>
        <v/>
      </c>
      <c r="AB1322" t="str">
        <f t="shared" si="879"/>
        <v/>
      </c>
      <c r="AC1322" t="str">
        <f t="shared" si="880"/>
        <v/>
      </c>
      <c r="AD1322" t="str">
        <f t="shared" si="881"/>
        <v/>
      </c>
      <c r="AE1322" t="str">
        <f t="shared" si="882"/>
        <v/>
      </c>
      <c r="AF1322" t="str">
        <f t="shared" si="883"/>
        <v/>
      </c>
      <c r="AG1322" t="str">
        <f t="shared" si="884"/>
        <v/>
      </c>
      <c r="AH1322" t="str">
        <f t="shared" si="885"/>
        <v/>
      </c>
      <c r="AI1322" t="str">
        <f t="shared" si="886"/>
        <v/>
      </c>
      <c r="AJ1322" t="str">
        <f t="shared" si="887"/>
        <v/>
      </c>
      <c r="AK1322" t="str">
        <f t="shared" si="888"/>
        <v/>
      </c>
      <c r="AL1322" t="str">
        <f t="shared" si="889"/>
        <v/>
      </c>
      <c r="AM1322" t="str">
        <f t="shared" si="890"/>
        <v/>
      </c>
      <c r="AN1322" t="str">
        <f t="shared" si="891"/>
        <v/>
      </c>
      <c r="AO1322" t="str">
        <f t="shared" si="892"/>
        <v/>
      </c>
      <c r="AP1322" t="str">
        <f t="shared" si="893"/>
        <v/>
      </c>
      <c r="AQ1322" t="str">
        <f t="shared" si="894"/>
        <v/>
      </c>
      <c r="AR1322" t="str">
        <f t="shared" si="895"/>
        <v/>
      </c>
      <c r="AS1322" t="str">
        <f t="shared" si="896"/>
        <v/>
      </c>
      <c r="AT1322" t="str">
        <f t="shared" si="897"/>
        <v/>
      </c>
      <c r="AU1322" t="str">
        <f t="shared" si="898"/>
        <v/>
      </c>
      <c r="AV1322" t="str">
        <f t="shared" si="899"/>
        <v/>
      </c>
      <c r="AW1322" t="str">
        <f t="shared" si="900"/>
        <v/>
      </c>
      <c r="AX1322" t="str">
        <f t="shared" si="901"/>
        <v/>
      </c>
      <c r="AY1322" t="str">
        <f t="shared" si="902"/>
        <v/>
      </c>
      <c r="AZ1322" t="str">
        <f>IF(OR($A1322="",$A1322&lt;&gt;Ficha!$C$4),"",COUNTIF($A$2:$A1322,Ficha!$C$4))</f>
        <v/>
      </c>
    </row>
    <row r="1323" spans="1:52">
      <c r="A1323" s="7" t="str">
        <f>IF(INDEX(Banco!$A:$A,ROW())="","",INDEX(Banco!$A:$A,ROW()))</f>
        <v/>
      </c>
      <c r="B1323" s="7" t="str">
        <f>IF(INDEX(Banco!$B:$B,ROW())="","",INDEX(Banco!$B:$B,ROW()))</f>
        <v/>
      </c>
      <c r="C1323" s="7" t="str">
        <f>IF(INDEX(Banco!$C:$C,ROW())="","",INDEX(Banco!$C:$C,ROW()))</f>
        <v/>
      </c>
      <c r="D1323" s="8" t="str">
        <f>IF(INDEX(Banco!$D:$D,ROW())="","",INDEX(Banco!$D:$D,ROW()))</f>
        <v/>
      </c>
      <c r="E1323" s="8" t="str">
        <f>IF(INDEX(Banco!$E:$E,ROW())="","",INDEX(Banco!$E:$E,ROW()))</f>
        <v/>
      </c>
      <c r="F1323" s="9" t="str">
        <f>IF(INDEX(Banco!$F:$F,ROW())="","",INDEX(Banco!$F:$F,ROW()))</f>
        <v/>
      </c>
      <c r="G1323" s="9" t="str">
        <f>IF(INDEX(Banco!$G:$G,ROW())="","",INDEX(Banco!$G:$G,ROW()))</f>
        <v/>
      </c>
      <c r="H1323" s="7" t="str">
        <f>IF(INDEX(Banco!$H:$H,ROW())="","",INDEX(Banco!$H:$H,ROW()))</f>
        <v/>
      </c>
      <c r="I1323" t="str">
        <f t="shared" si="860"/>
        <v/>
      </c>
      <c r="J1323" s="10" t="str">
        <f t="shared" si="861"/>
        <v/>
      </c>
      <c r="K1323" s="11" t="str">
        <f t="shared" si="862"/>
        <v>—</v>
      </c>
      <c r="L1323" t="str">
        <f t="shared" si="863"/>
        <v/>
      </c>
      <c r="M1323" s="11" t="str">
        <f t="shared" si="864"/>
        <v>—</v>
      </c>
      <c r="N1323" t="str">
        <f t="shared" si="865"/>
        <v/>
      </c>
      <c r="O1323" s="11" t="str">
        <f t="shared" si="866"/>
        <v>—</v>
      </c>
      <c r="P1323" t="str">
        <f t="shared" si="867"/>
        <v/>
      </c>
      <c r="Q1323" s="11" t="str">
        <f t="shared" si="868"/>
        <v>—</v>
      </c>
      <c r="R1323" t="str">
        <f t="shared" si="869"/>
        <v/>
      </c>
      <c r="S1323" t="str">
        <f t="shared" si="870"/>
        <v/>
      </c>
      <c r="T1323" t="str">
        <f t="shared" si="871"/>
        <v/>
      </c>
      <c r="U1323" t="str">
        <f t="shared" si="872"/>
        <v/>
      </c>
      <c r="V1323" t="str">
        <f t="shared" si="873"/>
        <v/>
      </c>
      <c r="W1323" t="str">
        <f t="shared" si="874"/>
        <v/>
      </c>
      <c r="X1323" t="str">
        <f t="shared" si="875"/>
        <v/>
      </c>
      <c r="Y1323" t="str">
        <f t="shared" si="876"/>
        <v/>
      </c>
      <c r="Z1323" t="str">
        <f t="shared" si="877"/>
        <v/>
      </c>
      <c r="AA1323" t="str">
        <f t="shared" si="878"/>
        <v/>
      </c>
      <c r="AB1323" t="str">
        <f t="shared" si="879"/>
        <v/>
      </c>
      <c r="AC1323" t="str">
        <f t="shared" si="880"/>
        <v/>
      </c>
      <c r="AD1323" t="str">
        <f t="shared" si="881"/>
        <v/>
      </c>
      <c r="AE1323" t="str">
        <f t="shared" si="882"/>
        <v/>
      </c>
      <c r="AF1323" t="str">
        <f t="shared" si="883"/>
        <v/>
      </c>
      <c r="AG1323" t="str">
        <f t="shared" si="884"/>
        <v/>
      </c>
      <c r="AH1323" t="str">
        <f t="shared" si="885"/>
        <v/>
      </c>
      <c r="AI1323" t="str">
        <f t="shared" si="886"/>
        <v/>
      </c>
      <c r="AJ1323" t="str">
        <f t="shared" si="887"/>
        <v/>
      </c>
      <c r="AK1323" t="str">
        <f t="shared" si="888"/>
        <v/>
      </c>
      <c r="AL1323" t="str">
        <f t="shared" si="889"/>
        <v/>
      </c>
      <c r="AM1323" t="str">
        <f t="shared" si="890"/>
        <v/>
      </c>
      <c r="AN1323" t="str">
        <f t="shared" si="891"/>
        <v/>
      </c>
      <c r="AO1323" t="str">
        <f t="shared" si="892"/>
        <v/>
      </c>
      <c r="AP1323" t="str">
        <f t="shared" si="893"/>
        <v/>
      </c>
      <c r="AQ1323" t="str">
        <f t="shared" si="894"/>
        <v/>
      </c>
      <c r="AR1323" t="str">
        <f t="shared" si="895"/>
        <v/>
      </c>
      <c r="AS1323" t="str">
        <f t="shared" si="896"/>
        <v/>
      </c>
      <c r="AT1323" t="str">
        <f t="shared" si="897"/>
        <v/>
      </c>
      <c r="AU1323" t="str">
        <f t="shared" si="898"/>
        <v/>
      </c>
      <c r="AV1323" t="str">
        <f t="shared" si="899"/>
        <v/>
      </c>
      <c r="AW1323" t="str">
        <f t="shared" si="900"/>
        <v/>
      </c>
      <c r="AX1323" t="str">
        <f t="shared" si="901"/>
        <v/>
      </c>
      <c r="AY1323" t="str">
        <f t="shared" si="902"/>
        <v/>
      </c>
      <c r="AZ1323" t="str">
        <f>IF(OR($A1323="",$A1323&lt;&gt;Ficha!$C$4),"",COUNTIF($A$2:$A1323,Ficha!$C$4))</f>
        <v/>
      </c>
    </row>
    <row r="1324" spans="1:52">
      <c r="A1324" s="7" t="str">
        <f>IF(INDEX(Banco!$A:$A,ROW())="","",INDEX(Banco!$A:$A,ROW()))</f>
        <v/>
      </c>
      <c r="B1324" s="7" t="str">
        <f>IF(INDEX(Banco!$B:$B,ROW())="","",INDEX(Banco!$B:$B,ROW()))</f>
        <v/>
      </c>
      <c r="C1324" s="7" t="str">
        <f>IF(INDEX(Banco!$C:$C,ROW())="","",INDEX(Banco!$C:$C,ROW()))</f>
        <v/>
      </c>
      <c r="D1324" s="8" t="str">
        <f>IF(INDEX(Banco!$D:$D,ROW())="","",INDEX(Banco!$D:$D,ROW()))</f>
        <v/>
      </c>
      <c r="E1324" s="8" t="str">
        <f>IF(INDEX(Banco!$E:$E,ROW())="","",INDEX(Banco!$E:$E,ROW()))</f>
        <v/>
      </c>
      <c r="F1324" s="9" t="str">
        <f>IF(INDEX(Banco!$F:$F,ROW())="","",INDEX(Banco!$F:$F,ROW()))</f>
        <v/>
      </c>
      <c r="G1324" s="9" t="str">
        <f>IF(INDEX(Banco!$G:$G,ROW())="","",INDEX(Banco!$G:$G,ROW()))</f>
        <v/>
      </c>
      <c r="H1324" s="7" t="str">
        <f>IF(INDEX(Banco!$H:$H,ROW())="","",INDEX(Banco!$H:$H,ROW()))</f>
        <v/>
      </c>
      <c r="I1324" t="str">
        <f t="shared" si="860"/>
        <v/>
      </c>
      <c r="J1324" s="10" t="str">
        <f t="shared" si="861"/>
        <v/>
      </c>
      <c r="K1324" s="11" t="str">
        <f t="shared" si="862"/>
        <v>—</v>
      </c>
      <c r="L1324" t="str">
        <f t="shared" si="863"/>
        <v/>
      </c>
      <c r="M1324" s="11" t="str">
        <f t="shared" si="864"/>
        <v>—</v>
      </c>
      <c r="N1324" t="str">
        <f t="shared" si="865"/>
        <v/>
      </c>
      <c r="O1324" s="11" t="str">
        <f t="shared" si="866"/>
        <v>—</v>
      </c>
      <c r="P1324" t="str">
        <f t="shared" si="867"/>
        <v/>
      </c>
      <c r="Q1324" s="11" t="str">
        <f t="shared" si="868"/>
        <v>—</v>
      </c>
      <c r="R1324" t="str">
        <f t="shared" si="869"/>
        <v/>
      </c>
      <c r="S1324" t="str">
        <f t="shared" si="870"/>
        <v/>
      </c>
      <c r="T1324" t="str">
        <f t="shared" si="871"/>
        <v/>
      </c>
      <c r="U1324" t="str">
        <f t="shared" si="872"/>
        <v/>
      </c>
      <c r="V1324" t="str">
        <f t="shared" si="873"/>
        <v/>
      </c>
      <c r="W1324" t="str">
        <f t="shared" si="874"/>
        <v/>
      </c>
      <c r="X1324" t="str">
        <f t="shared" si="875"/>
        <v/>
      </c>
      <c r="Y1324" t="str">
        <f t="shared" si="876"/>
        <v/>
      </c>
      <c r="Z1324" t="str">
        <f t="shared" si="877"/>
        <v/>
      </c>
      <c r="AA1324" t="str">
        <f t="shared" si="878"/>
        <v/>
      </c>
      <c r="AB1324" t="str">
        <f t="shared" si="879"/>
        <v/>
      </c>
      <c r="AC1324" t="str">
        <f t="shared" si="880"/>
        <v/>
      </c>
      <c r="AD1324" t="str">
        <f t="shared" si="881"/>
        <v/>
      </c>
      <c r="AE1324" t="str">
        <f t="shared" si="882"/>
        <v/>
      </c>
      <c r="AF1324" t="str">
        <f t="shared" si="883"/>
        <v/>
      </c>
      <c r="AG1324" t="str">
        <f t="shared" si="884"/>
        <v/>
      </c>
      <c r="AH1324" t="str">
        <f t="shared" si="885"/>
        <v/>
      </c>
      <c r="AI1324" t="str">
        <f t="shared" si="886"/>
        <v/>
      </c>
      <c r="AJ1324" t="str">
        <f t="shared" si="887"/>
        <v/>
      </c>
      <c r="AK1324" t="str">
        <f t="shared" si="888"/>
        <v/>
      </c>
      <c r="AL1324" t="str">
        <f t="shared" si="889"/>
        <v/>
      </c>
      <c r="AM1324" t="str">
        <f t="shared" si="890"/>
        <v/>
      </c>
      <c r="AN1324" t="str">
        <f t="shared" si="891"/>
        <v/>
      </c>
      <c r="AO1324" t="str">
        <f t="shared" si="892"/>
        <v/>
      </c>
      <c r="AP1324" t="str">
        <f t="shared" si="893"/>
        <v/>
      </c>
      <c r="AQ1324" t="str">
        <f t="shared" si="894"/>
        <v/>
      </c>
      <c r="AR1324" t="str">
        <f t="shared" si="895"/>
        <v/>
      </c>
      <c r="AS1324" t="str">
        <f t="shared" si="896"/>
        <v/>
      </c>
      <c r="AT1324" t="str">
        <f t="shared" si="897"/>
        <v/>
      </c>
      <c r="AU1324" t="str">
        <f t="shared" si="898"/>
        <v/>
      </c>
      <c r="AV1324" t="str">
        <f t="shared" si="899"/>
        <v/>
      </c>
      <c r="AW1324" t="str">
        <f t="shared" si="900"/>
        <v/>
      </c>
      <c r="AX1324" t="str">
        <f t="shared" si="901"/>
        <v/>
      </c>
      <c r="AY1324" t="str">
        <f t="shared" si="902"/>
        <v/>
      </c>
      <c r="AZ1324" t="str">
        <f>IF(OR($A1324="",$A1324&lt;&gt;Ficha!$C$4),"",COUNTIF($A$2:$A1324,Ficha!$C$4))</f>
        <v/>
      </c>
    </row>
    <row r="1325" spans="1:52">
      <c r="A1325" s="7" t="str">
        <f>IF(INDEX(Banco!$A:$A,ROW())="","",INDEX(Banco!$A:$A,ROW()))</f>
        <v/>
      </c>
      <c r="B1325" s="7" t="str">
        <f>IF(INDEX(Banco!$B:$B,ROW())="","",INDEX(Banco!$B:$B,ROW()))</f>
        <v/>
      </c>
      <c r="C1325" s="7" t="str">
        <f>IF(INDEX(Banco!$C:$C,ROW())="","",INDEX(Banco!$C:$C,ROW()))</f>
        <v/>
      </c>
      <c r="D1325" s="8" t="str">
        <f>IF(INDEX(Banco!$D:$D,ROW())="","",INDEX(Banco!$D:$D,ROW()))</f>
        <v/>
      </c>
      <c r="E1325" s="8" t="str">
        <f>IF(INDEX(Banco!$E:$E,ROW())="","",INDEX(Banco!$E:$E,ROW()))</f>
        <v/>
      </c>
      <c r="F1325" s="9" t="str">
        <f>IF(INDEX(Banco!$F:$F,ROW())="","",INDEX(Banco!$F:$F,ROW()))</f>
        <v/>
      </c>
      <c r="G1325" s="9" t="str">
        <f>IF(INDEX(Banco!$G:$G,ROW())="","",INDEX(Banco!$G:$G,ROW()))</f>
        <v/>
      </c>
      <c r="H1325" s="7" t="str">
        <f>IF(INDEX(Banco!$H:$H,ROW())="","",INDEX(Banco!$H:$H,ROW()))</f>
        <v/>
      </c>
      <c r="I1325" t="str">
        <f t="shared" si="860"/>
        <v/>
      </c>
      <c r="J1325" s="10" t="str">
        <f t="shared" si="861"/>
        <v/>
      </c>
      <c r="K1325" s="11" t="str">
        <f t="shared" si="862"/>
        <v>—</v>
      </c>
      <c r="L1325" t="str">
        <f t="shared" si="863"/>
        <v/>
      </c>
      <c r="M1325" s="11" t="str">
        <f t="shared" si="864"/>
        <v>—</v>
      </c>
      <c r="N1325" t="str">
        <f t="shared" si="865"/>
        <v/>
      </c>
      <c r="O1325" s="11" t="str">
        <f t="shared" si="866"/>
        <v>—</v>
      </c>
      <c r="P1325" t="str">
        <f t="shared" si="867"/>
        <v/>
      </c>
      <c r="Q1325" s="11" t="str">
        <f t="shared" si="868"/>
        <v>—</v>
      </c>
      <c r="R1325" t="str">
        <f t="shared" si="869"/>
        <v/>
      </c>
      <c r="S1325" t="str">
        <f t="shared" si="870"/>
        <v/>
      </c>
      <c r="T1325" t="str">
        <f t="shared" si="871"/>
        <v/>
      </c>
      <c r="U1325" t="str">
        <f t="shared" si="872"/>
        <v/>
      </c>
      <c r="V1325" t="str">
        <f t="shared" si="873"/>
        <v/>
      </c>
      <c r="W1325" t="str">
        <f t="shared" si="874"/>
        <v/>
      </c>
      <c r="X1325" t="str">
        <f t="shared" si="875"/>
        <v/>
      </c>
      <c r="Y1325" t="str">
        <f t="shared" si="876"/>
        <v/>
      </c>
      <c r="Z1325" t="str">
        <f t="shared" si="877"/>
        <v/>
      </c>
      <c r="AA1325" t="str">
        <f t="shared" si="878"/>
        <v/>
      </c>
      <c r="AB1325" t="str">
        <f t="shared" si="879"/>
        <v/>
      </c>
      <c r="AC1325" t="str">
        <f t="shared" si="880"/>
        <v/>
      </c>
      <c r="AD1325" t="str">
        <f t="shared" si="881"/>
        <v/>
      </c>
      <c r="AE1325" t="str">
        <f t="shared" si="882"/>
        <v/>
      </c>
      <c r="AF1325" t="str">
        <f t="shared" si="883"/>
        <v/>
      </c>
      <c r="AG1325" t="str">
        <f t="shared" si="884"/>
        <v/>
      </c>
      <c r="AH1325" t="str">
        <f t="shared" si="885"/>
        <v/>
      </c>
      <c r="AI1325" t="str">
        <f t="shared" si="886"/>
        <v/>
      </c>
      <c r="AJ1325" t="str">
        <f t="shared" si="887"/>
        <v/>
      </c>
      <c r="AK1325" t="str">
        <f t="shared" si="888"/>
        <v/>
      </c>
      <c r="AL1325" t="str">
        <f t="shared" si="889"/>
        <v/>
      </c>
      <c r="AM1325" t="str">
        <f t="shared" si="890"/>
        <v/>
      </c>
      <c r="AN1325" t="str">
        <f t="shared" si="891"/>
        <v/>
      </c>
      <c r="AO1325" t="str">
        <f t="shared" si="892"/>
        <v/>
      </c>
      <c r="AP1325" t="str">
        <f t="shared" si="893"/>
        <v/>
      </c>
      <c r="AQ1325" t="str">
        <f t="shared" si="894"/>
        <v/>
      </c>
      <c r="AR1325" t="str">
        <f t="shared" si="895"/>
        <v/>
      </c>
      <c r="AS1325" t="str">
        <f t="shared" si="896"/>
        <v/>
      </c>
      <c r="AT1325" t="str">
        <f t="shared" si="897"/>
        <v/>
      </c>
      <c r="AU1325" t="str">
        <f t="shared" si="898"/>
        <v/>
      </c>
      <c r="AV1325" t="str">
        <f t="shared" si="899"/>
        <v/>
      </c>
      <c r="AW1325" t="str">
        <f t="shared" si="900"/>
        <v/>
      </c>
      <c r="AX1325" t="str">
        <f t="shared" si="901"/>
        <v/>
      </c>
      <c r="AY1325" t="str">
        <f t="shared" si="902"/>
        <v/>
      </c>
      <c r="AZ1325" t="str">
        <f>IF(OR($A1325="",$A1325&lt;&gt;Ficha!$C$4),"",COUNTIF($A$2:$A1325,Ficha!$C$4))</f>
        <v/>
      </c>
    </row>
    <row r="1326" spans="1:52">
      <c r="A1326" s="7" t="str">
        <f>IF(INDEX(Banco!$A:$A,ROW())="","",INDEX(Banco!$A:$A,ROW()))</f>
        <v/>
      </c>
      <c r="B1326" s="7" t="str">
        <f>IF(INDEX(Banco!$B:$B,ROW())="","",INDEX(Banco!$B:$B,ROW()))</f>
        <v/>
      </c>
      <c r="C1326" s="7" t="str">
        <f>IF(INDEX(Banco!$C:$C,ROW())="","",INDEX(Banco!$C:$C,ROW()))</f>
        <v/>
      </c>
      <c r="D1326" s="8" t="str">
        <f>IF(INDEX(Banco!$D:$D,ROW())="","",INDEX(Banco!$D:$D,ROW()))</f>
        <v/>
      </c>
      <c r="E1326" s="8" t="str">
        <f>IF(INDEX(Banco!$E:$E,ROW())="","",INDEX(Banco!$E:$E,ROW()))</f>
        <v/>
      </c>
      <c r="F1326" s="9" t="str">
        <f>IF(INDEX(Banco!$F:$F,ROW())="","",INDEX(Banco!$F:$F,ROW()))</f>
        <v/>
      </c>
      <c r="G1326" s="9" t="str">
        <f>IF(INDEX(Banco!$G:$G,ROW())="","",INDEX(Banco!$G:$G,ROW()))</f>
        <v/>
      </c>
      <c r="H1326" s="7" t="str">
        <f>IF(INDEX(Banco!$H:$H,ROW())="","",INDEX(Banco!$H:$H,ROW()))</f>
        <v/>
      </c>
      <c r="I1326" t="str">
        <f t="shared" si="860"/>
        <v/>
      </c>
      <c r="J1326" s="10" t="str">
        <f t="shared" si="861"/>
        <v/>
      </c>
      <c r="K1326" s="11" t="str">
        <f t="shared" si="862"/>
        <v>—</v>
      </c>
      <c r="L1326" t="str">
        <f t="shared" si="863"/>
        <v/>
      </c>
      <c r="M1326" s="11" t="str">
        <f t="shared" si="864"/>
        <v>—</v>
      </c>
      <c r="N1326" t="str">
        <f t="shared" si="865"/>
        <v/>
      </c>
      <c r="O1326" s="11" t="str">
        <f t="shared" si="866"/>
        <v>—</v>
      </c>
      <c r="P1326" t="str">
        <f t="shared" si="867"/>
        <v/>
      </c>
      <c r="Q1326" s="11" t="str">
        <f t="shared" si="868"/>
        <v>—</v>
      </c>
      <c r="R1326" t="str">
        <f t="shared" si="869"/>
        <v/>
      </c>
      <c r="S1326" t="str">
        <f t="shared" si="870"/>
        <v/>
      </c>
      <c r="T1326" t="str">
        <f t="shared" si="871"/>
        <v/>
      </c>
      <c r="U1326" t="str">
        <f t="shared" si="872"/>
        <v/>
      </c>
      <c r="V1326" t="str">
        <f t="shared" si="873"/>
        <v/>
      </c>
      <c r="W1326" t="str">
        <f t="shared" si="874"/>
        <v/>
      </c>
      <c r="X1326" t="str">
        <f t="shared" si="875"/>
        <v/>
      </c>
      <c r="Y1326" t="str">
        <f t="shared" si="876"/>
        <v/>
      </c>
      <c r="Z1326" t="str">
        <f t="shared" si="877"/>
        <v/>
      </c>
      <c r="AA1326" t="str">
        <f t="shared" si="878"/>
        <v/>
      </c>
      <c r="AB1326" t="str">
        <f t="shared" si="879"/>
        <v/>
      </c>
      <c r="AC1326" t="str">
        <f t="shared" si="880"/>
        <v/>
      </c>
      <c r="AD1326" t="str">
        <f t="shared" si="881"/>
        <v/>
      </c>
      <c r="AE1326" t="str">
        <f t="shared" si="882"/>
        <v/>
      </c>
      <c r="AF1326" t="str">
        <f t="shared" si="883"/>
        <v/>
      </c>
      <c r="AG1326" t="str">
        <f t="shared" si="884"/>
        <v/>
      </c>
      <c r="AH1326" t="str">
        <f t="shared" si="885"/>
        <v/>
      </c>
      <c r="AI1326" t="str">
        <f t="shared" si="886"/>
        <v/>
      </c>
      <c r="AJ1326" t="str">
        <f t="shared" si="887"/>
        <v/>
      </c>
      <c r="AK1326" t="str">
        <f t="shared" si="888"/>
        <v/>
      </c>
      <c r="AL1326" t="str">
        <f t="shared" si="889"/>
        <v/>
      </c>
      <c r="AM1326" t="str">
        <f t="shared" si="890"/>
        <v/>
      </c>
      <c r="AN1326" t="str">
        <f t="shared" si="891"/>
        <v/>
      </c>
      <c r="AO1326" t="str">
        <f t="shared" si="892"/>
        <v/>
      </c>
      <c r="AP1326" t="str">
        <f t="shared" si="893"/>
        <v/>
      </c>
      <c r="AQ1326" t="str">
        <f t="shared" si="894"/>
        <v/>
      </c>
      <c r="AR1326" t="str">
        <f t="shared" si="895"/>
        <v/>
      </c>
      <c r="AS1326" t="str">
        <f t="shared" si="896"/>
        <v/>
      </c>
      <c r="AT1326" t="str">
        <f t="shared" si="897"/>
        <v/>
      </c>
      <c r="AU1326" t="str">
        <f t="shared" si="898"/>
        <v/>
      </c>
      <c r="AV1326" t="str">
        <f t="shared" si="899"/>
        <v/>
      </c>
      <c r="AW1326" t="str">
        <f t="shared" si="900"/>
        <v/>
      </c>
      <c r="AX1326" t="str">
        <f t="shared" si="901"/>
        <v/>
      </c>
      <c r="AY1326" t="str">
        <f t="shared" si="902"/>
        <v/>
      </c>
      <c r="AZ1326" t="str">
        <f>IF(OR($A1326="",$A1326&lt;&gt;Ficha!$C$4),"",COUNTIF($A$2:$A1326,Ficha!$C$4))</f>
        <v/>
      </c>
    </row>
    <row r="1327" spans="1:52">
      <c r="A1327" s="7" t="str">
        <f>IF(INDEX(Banco!$A:$A,ROW())="","",INDEX(Banco!$A:$A,ROW()))</f>
        <v/>
      </c>
      <c r="B1327" s="7" t="str">
        <f>IF(INDEX(Banco!$B:$B,ROW())="","",INDEX(Banco!$B:$B,ROW()))</f>
        <v/>
      </c>
      <c r="C1327" s="7" t="str">
        <f>IF(INDEX(Banco!$C:$C,ROW())="","",INDEX(Banco!$C:$C,ROW()))</f>
        <v/>
      </c>
      <c r="D1327" s="8" t="str">
        <f>IF(INDEX(Banco!$D:$D,ROW())="","",INDEX(Banco!$D:$D,ROW()))</f>
        <v/>
      </c>
      <c r="E1327" s="8" t="str">
        <f>IF(INDEX(Banco!$E:$E,ROW())="","",INDEX(Banco!$E:$E,ROW()))</f>
        <v/>
      </c>
      <c r="F1327" s="9" t="str">
        <f>IF(INDEX(Banco!$F:$F,ROW())="","",INDEX(Banco!$F:$F,ROW()))</f>
        <v/>
      </c>
      <c r="G1327" s="9" t="str">
        <f>IF(INDEX(Banco!$G:$G,ROW())="","",INDEX(Banco!$G:$G,ROW()))</f>
        <v/>
      </c>
      <c r="H1327" s="7" t="str">
        <f>IF(INDEX(Banco!$H:$H,ROW())="","",INDEX(Banco!$H:$H,ROW()))</f>
        <v/>
      </c>
      <c r="I1327" t="str">
        <f t="shared" si="860"/>
        <v/>
      </c>
      <c r="J1327" s="10" t="str">
        <f t="shared" si="861"/>
        <v/>
      </c>
      <c r="K1327" s="11" t="str">
        <f t="shared" si="862"/>
        <v>—</v>
      </c>
      <c r="L1327" t="str">
        <f t="shared" si="863"/>
        <v/>
      </c>
      <c r="M1327" s="11" t="str">
        <f t="shared" si="864"/>
        <v>—</v>
      </c>
      <c r="N1327" t="str">
        <f t="shared" si="865"/>
        <v/>
      </c>
      <c r="O1327" s="11" t="str">
        <f t="shared" si="866"/>
        <v>—</v>
      </c>
      <c r="P1327" t="str">
        <f t="shared" si="867"/>
        <v/>
      </c>
      <c r="Q1327" s="11" t="str">
        <f t="shared" si="868"/>
        <v>—</v>
      </c>
      <c r="R1327" t="str">
        <f t="shared" si="869"/>
        <v/>
      </c>
      <c r="S1327" t="str">
        <f t="shared" si="870"/>
        <v/>
      </c>
      <c r="T1327" t="str">
        <f t="shared" si="871"/>
        <v/>
      </c>
      <c r="U1327" t="str">
        <f t="shared" si="872"/>
        <v/>
      </c>
      <c r="V1327" t="str">
        <f t="shared" si="873"/>
        <v/>
      </c>
      <c r="W1327" t="str">
        <f t="shared" si="874"/>
        <v/>
      </c>
      <c r="X1327" t="str">
        <f t="shared" si="875"/>
        <v/>
      </c>
      <c r="Y1327" t="str">
        <f t="shared" si="876"/>
        <v/>
      </c>
      <c r="Z1327" t="str">
        <f t="shared" si="877"/>
        <v/>
      </c>
      <c r="AA1327" t="str">
        <f t="shared" si="878"/>
        <v/>
      </c>
      <c r="AB1327" t="str">
        <f t="shared" si="879"/>
        <v/>
      </c>
      <c r="AC1327" t="str">
        <f t="shared" si="880"/>
        <v/>
      </c>
      <c r="AD1327" t="str">
        <f t="shared" si="881"/>
        <v/>
      </c>
      <c r="AE1327" t="str">
        <f t="shared" si="882"/>
        <v/>
      </c>
      <c r="AF1327" t="str">
        <f t="shared" si="883"/>
        <v/>
      </c>
      <c r="AG1327" t="str">
        <f t="shared" si="884"/>
        <v/>
      </c>
      <c r="AH1327" t="str">
        <f t="shared" si="885"/>
        <v/>
      </c>
      <c r="AI1327" t="str">
        <f t="shared" si="886"/>
        <v/>
      </c>
      <c r="AJ1327" t="str">
        <f t="shared" si="887"/>
        <v/>
      </c>
      <c r="AK1327" t="str">
        <f t="shared" si="888"/>
        <v/>
      </c>
      <c r="AL1327" t="str">
        <f t="shared" si="889"/>
        <v/>
      </c>
      <c r="AM1327" t="str">
        <f t="shared" si="890"/>
        <v/>
      </c>
      <c r="AN1327" t="str">
        <f t="shared" si="891"/>
        <v/>
      </c>
      <c r="AO1327" t="str">
        <f t="shared" si="892"/>
        <v/>
      </c>
      <c r="AP1327" t="str">
        <f t="shared" si="893"/>
        <v/>
      </c>
      <c r="AQ1327" t="str">
        <f t="shared" si="894"/>
        <v/>
      </c>
      <c r="AR1327" t="str">
        <f t="shared" si="895"/>
        <v/>
      </c>
      <c r="AS1327" t="str">
        <f t="shared" si="896"/>
        <v/>
      </c>
      <c r="AT1327" t="str">
        <f t="shared" si="897"/>
        <v/>
      </c>
      <c r="AU1327" t="str">
        <f t="shared" si="898"/>
        <v/>
      </c>
      <c r="AV1327" t="str">
        <f t="shared" si="899"/>
        <v/>
      </c>
      <c r="AW1327" t="str">
        <f t="shared" si="900"/>
        <v/>
      </c>
      <c r="AX1327" t="str">
        <f t="shared" si="901"/>
        <v/>
      </c>
      <c r="AY1327" t="str">
        <f t="shared" si="902"/>
        <v/>
      </c>
      <c r="AZ1327" t="str">
        <f>IF(OR($A1327="",$A1327&lt;&gt;Ficha!$C$4),"",COUNTIF($A$2:$A1327,Ficha!$C$4))</f>
        <v/>
      </c>
    </row>
    <row r="1328" spans="1:52">
      <c r="A1328" s="7" t="str">
        <f>IF(INDEX(Banco!$A:$A,ROW())="","",INDEX(Banco!$A:$A,ROW()))</f>
        <v/>
      </c>
      <c r="B1328" s="7" t="str">
        <f>IF(INDEX(Banco!$B:$B,ROW())="","",INDEX(Banco!$B:$B,ROW()))</f>
        <v/>
      </c>
      <c r="C1328" s="7" t="str">
        <f>IF(INDEX(Banco!$C:$C,ROW())="","",INDEX(Banco!$C:$C,ROW()))</f>
        <v/>
      </c>
      <c r="D1328" s="8" t="str">
        <f>IF(INDEX(Banco!$D:$D,ROW())="","",INDEX(Banco!$D:$D,ROW()))</f>
        <v/>
      </c>
      <c r="E1328" s="8" t="str">
        <f>IF(INDEX(Banco!$E:$E,ROW())="","",INDEX(Banco!$E:$E,ROW()))</f>
        <v/>
      </c>
      <c r="F1328" s="9" t="str">
        <f>IF(INDEX(Banco!$F:$F,ROW())="","",INDEX(Banco!$F:$F,ROW()))</f>
        <v/>
      </c>
      <c r="G1328" s="9" t="str">
        <f>IF(INDEX(Banco!$G:$G,ROW())="","",INDEX(Banco!$G:$G,ROW()))</f>
        <v/>
      </c>
      <c r="H1328" s="7" t="str">
        <f>IF(INDEX(Banco!$H:$H,ROW())="","",INDEX(Banco!$H:$H,ROW()))</f>
        <v/>
      </c>
      <c r="I1328" t="str">
        <f t="shared" si="860"/>
        <v/>
      </c>
      <c r="J1328" s="10" t="str">
        <f t="shared" si="861"/>
        <v/>
      </c>
      <c r="K1328" s="11" t="str">
        <f t="shared" si="862"/>
        <v>—</v>
      </c>
      <c r="L1328" t="str">
        <f t="shared" si="863"/>
        <v/>
      </c>
      <c r="M1328" s="11" t="str">
        <f t="shared" si="864"/>
        <v>—</v>
      </c>
      <c r="N1328" t="str">
        <f t="shared" si="865"/>
        <v/>
      </c>
      <c r="O1328" s="11" t="str">
        <f t="shared" si="866"/>
        <v>—</v>
      </c>
      <c r="P1328" t="str">
        <f t="shared" si="867"/>
        <v/>
      </c>
      <c r="Q1328" s="11" t="str">
        <f t="shared" si="868"/>
        <v>—</v>
      </c>
      <c r="R1328" t="str">
        <f t="shared" si="869"/>
        <v/>
      </c>
      <c r="S1328" t="str">
        <f t="shared" si="870"/>
        <v/>
      </c>
      <c r="T1328" t="str">
        <f t="shared" si="871"/>
        <v/>
      </c>
      <c r="U1328" t="str">
        <f t="shared" si="872"/>
        <v/>
      </c>
      <c r="V1328" t="str">
        <f t="shared" si="873"/>
        <v/>
      </c>
      <c r="W1328" t="str">
        <f t="shared" si="874"/>
        <v/>
      </c>
      <c r="X1328" t="str">
        <f t="shared" si="875"/>
        <v/>
      </c>
      <c r="Y1328" t="str">
        <f t="shared" si="876"/>
        <v/>
      </c>
      <c r="Z1328" t="str">
        <f t="shared" si="877"/>
        <v/>
      </c>
      <c r="AA1328" t="str">
        <f t="shared" si="878"/>
        <v/>
      </c>
      <c r="AB1328" t="str">
        <f t="shared" si="879"/>
        <v/>
      </c>
      <c r="AC1328" t="str">
        <f t="shared" si="880"/>
        <v/>
      </c>
      <c r="AD1328" t="str">
        <f t="shared" si="881"/>
        <v/>
      </c>
      <c r="AE1328" t="str">
        <f t="shared" si="882"/>
        <v/>
      </c>
      <c r="AF1328" t="str">
        <f t="shared" si="883"/>
        <v/>
      </c>
      <c r="AG1328" t="str">
        <f t="shared" si="884"/>
        <v/>
      </c>
      <c r="AH1328" t="str">
        <f t="shared" si="885"/>
        <v/>
      </c>
      <c r="AI1328" t="str">
        <f t="shared" si="886"/>
        <v/>
      </c>
      <c r="AJ1328" t="str">
        <f t="shared" si="887"/>
        <v/>
      </c>
      <c r="AK1328" t="str">
        <f t="shared" si="888"/>
        <v/>
      </c>
      <c r="AL1328" t="str">
        <f t="shared" si="889"/>
        <v/>
      </c>
      <c r="AM1328" t="str">
        <f t="shared" si="890"/>
        <v/>
      </c>
      <c r="AN1328" t="str">
        <f t="shared" si="891"/>
        <v/>
      </c>
      <c r="AO1328" t="str">
        <f t="shared" si="892"/>
        <v/>
      </c>
      <c r="AP1328" t="str">
        <f t="shared" si="893"/>
        <v/>
      </c>
      <c r="AQ1328" t="str">
        <f t="shared" si="894"/>
        <v/>
      </c>
      <c r="AR1328" t="str">
        <f t="shared" si="895"/>
        <v/>
      </c>
      <c r="AS1328" t="str">
        <f t="shared" si="896"/>
        <v/>
      </c>
      <c r="AT1328" t="str">
        <f t="shared" si="897"/>
        <v/>
      </c>
      <c r="AU1328" t="str">
        <f t="shared" si="898"/>
        <v/>
      </c>
      <c r="AV1328" t="str">
        <f t="shared" si="899"/>
        <v/>
      </c>
      <c r="AW1328" t="str">
        <f t="shared" si="900"/>
        <v/>
      </c>
      <c r="AX1328" t="str">
        <f t="shared" si="901"/>
        <v/>
      </c>
      <c r="AY1328" t="str">
        <f t="shared" si="902"/>
        <v/>
      </c>
      <c r="AZ1328" t="str">
        <f>IF(OR($A1328="",$A1328&lt;&gt;Ficha!$C$4),"",COUNTIF($A$2:$A1328,Ficha!$C$4))</f>
        <v/>
      </c>
    </row>
    <row r="1329" spans="1:52">
      <c r="A1329" s="7" t="str">
        <f>IF(INDEX(Banco!$A:$A,ROW())="","",INDEX(Banco!$A:$A,ROW()))</f>
        <v/>
      </c>
      <c r="B1329" s="7" t="str">
        <f>IF(INDEX(Banco!$B:$B,ROW())="","",INDEX(Banco!$B:$B,ROW()))</f>
        <v/>
      </c>
      <c r="C1329" s="7" t="str">
        <f>IF(INDEX(Banco!$C:$C,ROW())="","",INDEX(Banco!$C:$C,ROW()))</f>
        <v/>
      </c>
      <c r="D1329" s="8" t="str">
        <f>IF(INDEX(Banco!$D:$D,ROW())="","",INDEX(Banco!$D:$D,ROW()))</f>
        <v/>
      </c>
      <c r="E1329" s="8" t="str">
        <f>IF(INDEX(Banco!$E:$E,ROW())="","",INDEX(Banco!$E:$E,ROW()))</f>
        <v/>
      </c>
      <c r="F1329" s="9" t="str">
        <f>IF(INDEX(Banco!$F:$F,ROW())="","",INDEX(Banco!$F:$F,ROW()))</f>
        <v/>
      </c>
      <c r="G1329" s="9" t="str">
        <f>IF(INDEX(Banco!$G:$G,ROW())="","",INDEX(Banco!$G:$G,ROW()))</f>
        <v/>
      </c>
      <c r="H1329" s="7" t="str">
        <f>IF(INDEX(Banco!$H:$H,ROW())="","",INDEX(Banco!$H:$H,ROW()))</f>
        <v/>
      </c>
      <c r="I1329" t="str">
        <f t="shared" si="860"/>
        <v/>
      </c>
      <c r="J1329" s="10" t="str">
        <f t="shared" si="861"/>
        <v/>
      </c>
      <c r="K1329" s="11" t="str">
        <f t="shared" si="862"/>
        <v>—</v>
      </c>
      <c r="L1329" t="str">
        <f t="shared" si="863"/>
        <v/>
      </c>
      <c r="M1329" s="11" t="str">
        <f t="shared" si="864"/>
        <v>—</v>
      </c>
      <c r="N1329" t="str">
        <f t="shared" si="865"/>
        <v/>
      </c>
      <c r="O1329" s="11" t="str">
        <f t="shared" si="866"/>
        <v>—</v>
      </c>
      <c r="P1329" t="str">
        <f t="shared" si="867"/>
        <v/>
      </c>
      <c r="Q1329" s="11" t="str">
        <f t="shared" si="868"/>
        <v>—</v>
      </c>
      <c r="R1329" t="str">
        <f t="shared" si="869"/>
        <v/>
      </c>
      <c r="S1329" t="str">
        <f t="shared" si="870"/>
        <v/>
      </c>
      <c r="T1329" t="str">
        <f t="shared" si="871"/>
        <v/>
      </c>
      <c r="U1329" t="str">
        <f t="shared" si="872"/>
        <v/>
      </c>
      <c r="V1329" t="str">
        <f t="shared" si="873"/>
        <v/>
      </c>
      <c r="W1329" t="str">
        <f t="shared" si="874"/>
        <v/>
      </c>
      <c r="X1329" t="str">
        <f t="shared" si="875"/>
        <v/>
      </c>
      <c r="Y1329" t="str">
        <f t="shared" si="876"/>
        <v/>
      </c>
      <c r="Z1329" t="str">
        <f t="shared" si="877"/>
        <v/>
      </c>
      <c r="AA1329" t="str">
        <f t="shared" si="878"/>
        <v/>
      </c>
      <c r="AB1329" t="str">
        <f t="shared" si="879"/>
        <v/>
      </c>
      <c r="AC1329" t="str">
        <f t="shared" si="880"/>
        <v/>
      </c>
      <c r="AD1329" t="str">
        <f t="shared" si="881"/>
        <v/>
      </c>
      <c r="AE1329" t="str">
        <f t="shared" si="882"/>
        <v/>
      </c>
      <c r="AF1329" t="str">
        <f t="shared" si="883"/>
        <v/>
      </c>
      <c r="AG1329" t="str">
        <f t="shared" si="884"/>
        <v/>
      </c>
      <c r="AH1329" t="str">
        <f t="shared" si="885"/>
        <v/>
      </c>
      <c r="AI1329" t="str">
        <f t="shared" si="886"/>
        <v/>
      </c>
      <c r="AJ1329" t="str">
        <f t="shared" si="887"/>
        <v/>
      </c>
      <c r="AK1329" t="str">
        <f t="shared" si="888"/>
        <v/>
      </c>
      <c r="AL1329" t="str">
        <f t="shared" si="889"/>
        <v/>
      </c>
      <c r="AM1329" t="str">
        <f t="shared" si="890"/>
        <v/>
      </c>
      <c r="AN1329" t="str">
        <f t="shared" si="891"/>
        <v/>
      </c>
      <c r="AO1329" t="str">
        <f t="shared" si="892"/>
        <v/>
      </c>
      <c r="AP1329" t="str">
        <f t="shared" si="893"/>
        <v/>
      </c>
      <c r="AQ1329" t="str">
        <f t="shared" si="894"/>
        <v/>
      </c>
      <c r="AR1329" t="str">
        <f t="shared" si="895"/>
        <v/>
      </c>
      <c r="AS1329" t="str">
        <f t="shared" si="896"/>
        <v/>
      </c>
      <c r="AT1329" t="str">
        <f t="shared" si="897"/>
        <v/>
      </c>
      <c r="AU1329" t="str">
        <f t="shared" si="898"/>
        <v/>
      </c>
      <c r="AV1329" t="str">
        <f t="shared" si="899"/>
        <v/>
      </c>
      <c r="AW1329" t="str">
        <f t="shared" si="900"/>
        <v/>
      </c>
      <c r="AX1329" t="str">
        <f t="shared" si="901"/>
        <v/>
      </c>
      <c r="AY1329" t="str">
        <f t="shared" si="902"/>
        <v/>
      </c>
      <c r="AZ1329" t="str">
        <f>IF(OR($A1329="",$A1329&lt;&gt;Ficha!$C$4),"",COUNTIF($A$2:$A1329,Ficha!$C$4))</f>
        <v/>
      </c>
    </row>
    <row r="1330" spans="1:52">
      <c r="A1330" s="7" t="str">
        <f>IF(INDEX(Banco!$A:$A,ROW())="","",INDEX(Banco!$A:$A,ROW()))</f>
        <v/>
      </c>
      <c r="B1330" s="7" t="str">
        <f>IF(INDEX(Banco!$B:$B,ROW())="","",INDEX(Banco!$B:$B,ROW()))</f>
        <v/>
      </c>
      <c r="C1330" s="7" t="str">
        <f>IF(INDEX(Banco!$C:$C,ROW())="","",INDEX(Banco!$C:$C,ROW()))</f>
        <v/>
      </c>
      <c r="D1330" s="8" t="str">
        <f>IF(INDEX(Banco!$D:$D,ROW())="","",INDEX(Banco!$D:$D,ROW()))</f>
        <v/>
      </c>
      <c r="E1330" s="8" t="str">
        <f>IF(INDEX(Banco!$E:$E,ROW())="","",INDEX(Banco!$E:$E,ROW()))</f>
        <v/>
      </c>
      <c r="F1330" s="9" t="str">
        <f>IF(INDEX(Banco!$F:$F,ROW())="","",INDEX(Banco!$F:$F,ROW()))</f>
        <v/>
      </c>
      <c r="G1330" s="9" t="str">
        <f>IF(INDEX(Banco!$G:$G,ROW())="","",INDEX(Banco!$G:$G,ROW()))</f>
        <v/>
      </c>
      <c r="H1330" s="7" t="str">
        <f>IF(INDEX(Banco!$H:$H,ROW())="","",INDEX(Banco!$H:$H,ROW()))</f>
        <v/>
      </c>
      <c r="I1330" t="str">
        <f t="shared" si="860"/>
        <v/>
      </c>
      <c r="J1330" s="10" t="str">
        <f t="shared" si="861"/>
        <v/>
      </c>
      <c r="K1330" s="11" t="str">
        <f t="shared" si="862"/>
        <v>—</v>
      </c>
      <c r="L1330" t="str">
        <f t="shared" si="863"/>
        <v/>
      </c>
      <c r="M1330" s="11" t="str">
        <f t="shared" si="864"/>
        <v>—</v>
      </c>
      <c r="N1330" t="str">
        <f t="shared" si="865"/>
        <v/>
      </c>
      <c r="O1330" s="11" t="str">
        <f t="shared" si="866"/>
        <v>—</v>
      </c>
      <c r="P1330" t="str">
        <f t="shared" si="867"/>
        <v/>
      </c>
      <c r="Q1330" s="11" t="str">
        <f t="shared" si="868"/>
        <v>—</v>
      </c>
      <c r="R1330" t="str">
        <f t="shared" si="869"/>
        <v/>
      </c>
      <c r="S1330" t="str">
        <f t="shared" si="870"/>
        <v/>
      </c>
      <c r="T1330" t="str">
        <f t="shared" si="871"/>
        <v/>
      </c>
      <c r="U1330" t="str">
        <f t="shared" si="872"/>
        <v/>
      </c>
      <c r="V1330" t="str">
        <f t="shared" si="873"/>
        <v/>
      </c>
      <c r="W1330" t="str">
        <f t="shared" si="874"/>
        <v/>
      </c>
      <c r="X1330" t="str">
        <f t="shared" si="875"/>
        <v/>
      </c>
      <c r="Y1330" t="str">
        <f t="shared" si="876"/>
        <v/>
      </c>
      <c r="Z1330" t="str">
        <f t="shared" si="877"/>
        <v/>
      </c>
      <c r="AA1330" t="str">
        <f t="shared" si="878"/>
        <v/>
      </c>
      <c r="AB1330" t="str">
        <f t="shared" si="879"/>
        <v/>
      </c>
      <c r="AC1330" t="str">
        <f t="shared" si="880"/>
        <v/>
      </c>
      <c r="AD1330" t="str">
        <f t="shared" si="881"/>
        <v/>
      </c>
      <c r="AE1330" t="str">
        <f t="shared" si="882"/>
        <v/>
      </c>
      <c r="AF1330" t="str">
        <f t="shared" si="883"/>
        <v/>
      </c>
      <c r="AG1330" t="str">
        <f t="shared" si="884"/>
        <v/>
      </c>
      <c r="AH1330" t="str">
        <f t="shared" si="885"/>
        <v/>
      </c>
      <c r="AI1330" t="str">
        <f t="shared" si="886"/>
        <v/>
      </c>
      <c r="AJ1330" t="str">
        <f t="shared" si="887"/>
        <v/>
      </c>
      <c r="AK1330" t="str">
        <f t="shared" si="888"/>
        <v/>
      </c>
      <c r="AL1330" t="str">
        <f t="shared" si="889"/>
        <v/>
      </c>
      <c r="AM1330" t="str">
        <f t="shared" si="890"/>
        <v/>
      </c>
      <c r="AN1330" t="str">
        <f t="shared" si="891"/>
        <v/>
      </c>
      <c r="AO1330" t="str">
        <f t="shared" si="892"/>
        <v/>
      </c>
      <c r="AP1330" t="str">
        <f t="shared" si="893"/>
        <v/>
      </c>
      <c r="AQ1330" t="str">
        <f t="shared" si="894"/>
        <v/>
      </c>
      <c r="AR1330" t="str">
        <f t="shared" si="895"/>
        <v/>
      </c>
      <c r="AS1330" t="str">
        <f t="shared" si="896"/>
        <v/>
      </c>
      <c r="AT1330" t="str">
        <f t="shared" si="897"/>
        <v/>
      </c>
      <c r="AU1330" t="str">
        <f t="shared" si="898"/>
        <v/>
      </c>
      <c r="AV1330" t="str">
        <f t="shared" si="899"/>
        <v/>
      </c>
      <c r="AW1330" t="str">
        <f t="shared" si="900"/>
        <v/>
      </c>
      <c r="AX1330" t="str">
        <f t="shared" si="901"/>
        <v/>
      </c>
      <c r="AY1330" t="str">
        <f t="shared" si="902"/>
        <v/>
      </c>
      <c r="AZ1330" t="str">
        <f>IF(OR($A1330="",$A1330&lt;&gt;Ficha!$C$4),"",COUNTIF($A$2:$A1330,Ficha!$C$4))</f>
        <v/>
      </c>
    </row>
    <row r="1331" spans="1:52">
      <c r="A1331" s="7" t="str">
        <f>IF(INDEX(Banco!$A:$A,ROW())="","",INDEX(Banco!$A:$A,ROW()))</f>
        <v/>
      </c>
      <c r="B1331" s="7" t="str">
        <f>IF(INDEX(Banco!$B:$B,ROW())="","",INDEX(Banco!$B:$B,ROW()))</f>
        <v/>
      </c>
      <c r="C1331" s="7" t="str">
        <f>IF(INDEX(Banco!$C:$C,ROW())="","",INDEX(Banco!$C:$C,ROW()))</f>
        <v/>
      </c>
      <c r="D1331" s="8" t="str">
        <f>IF(INDEX(Banco!$D:$D,ROW())="","",INDEX(Banco!$D:$D,ROW()))</f>
        <v/>
      </c>
      <c r="E1331" s="8" t="str">
        <f>IF(INDEX(Banco!$E:$E,ROW())="","",INDEX(Banco!$E:$E,ROW()))</f>
        <v/>
      </c>
      <c r="F1331" s="9" t="str">
        <f>IF(INDEX(Banco!$F:$F,ROW())="","",INDEX(Banco!$F:$F,ROW()))</f>
        <v/>
      </c>
      <c r="G1331" s="9" t="str">
        <f>IF(INDEX(Banco!$G:$G,ROW())="","",INDEX(Banco!$G:$G,ROW()))</f>
        <v/>
      </c>
      <c r="H1331" s="7" t="str">
        <f>IF(INDEX(Banco!$H:$H,ROW())="","",INDEX(Banco!$H:$H,ROW()))</f>
        <v/>
      </c>
      <c r="I1331" t="str">
        <f t="shared" si="860"/>
        <v/>
      </c>
      <c r="J1331" s="10" t="str">
        <f t="shared" si="861"/>
        <v/>
      </c>
      <c r="K1331" s="11" t="str">
        <f t="shared" si="862"/>
        <v>—</v>
      </c>
      <c r="L1331" t="str">
        <f t="shared" si="863"/>
        <v/>
      </c>
      <c r="M1331" s="11" t="str">
        <f t="shared" si="864"/>
        <v>—</v>
      </c>
      <c r="N1331" t="str">
        <f t="shared" si="865"/>
        <v/>
      </c>
      <c r="O1331" s="11" t="str">
        <f t="shared" si="866"/>
        <v>—</v>
      </c>
      <c r="P1331" t="str">
        <f t="shared" si="867"/>
        <v/>
      </c>
      <c r="Q1331" s="11" t="str">
        <f t="shared" si="868"/>
        <v>—</v>
      </c>
      <c r="R1331" t="str">
        <f t="shared" si="869"/>
        <v/>
      </c>
      <c r="S1331" t="str">
        <f t="shared" si="870"/>
        <v/>
      </c>
      <c r="T1331" t="str">
        <f t="shared" si="871"/>
        <v/>
      </c>
      <c r="U1331" t="str">
        <f t="shared" si="872"/>
        <v/>
      </c>
      <c r="V1331" t="str">
        <f t="shared" si="873"/>
        <v/>
      </c>
      <c r="W1331" t="str">
        <f t="shared" si="874"/>
        <v/>
      </c>
      <c r="X1331" t="str">
        <f t="shared" si="875"/>
        <v/>
      </c>
      <c r="Y1331" t="str">
        <f t="shared" si="876"/>
        <v/>
      </c>
      <c r="Z1331" t="str">
        <f t="shared" si="877"/>
        <v/>
      </c>
      <c r="AA1331" t="str">
        <f t="shared" si="878"/>
        <v/>
      </c>
      <c r="AB1331" t="str">
        <f t="shared" si="879"/>
        <v/>
      </c>
      <c r="AC1331" t="str">
        <f t="shared" si="880"/>
        <v/>
      </c>
      <c r="AD1331" t="str">
        <f t="shared" si="881"/>
        <v/>
      </c>
      <c r="AE1331" t="str">
        <f t="shared" si="882"/>
        <v/>
      </c>
      <c r="AF1331" t="str">
        <f t="shared" si="883"/>
        <v/>
      </c>
      <c r="AG1331" t="str">
        <f t="shared" si="884"/>
        <v/>
      </c>
      <c r="AH1331" t="str">
        <f t="shared" si="885"/>
        <v/>
      </c>
      <c r="AI1331" t="str">
        <f t="shared" si="886"/>
        <v/>
      </c>
      <c r="AJ1331" t="str">
        <f t="shared" si="887"/>
        <v/>
      </c>
      <c r="AK1331" t="str">
        <f t="shared" si="888"/>
        <v/>
      </c>
      <c r="AL1331" t="str">
        <f t="shared" si="889"/>
        <v/>
      </c>
      <c r="AM1331" t="str">
        <f t="shared" si="890"/>
        <v/>
      </c>
      <c r="AN1331" t="str">
        <f t="shared" si="891"/>
        <v/>
      </c>
      <c r="AO1331" t="str">
        <f t="shared" si="892"/>
        <v/>
      </c>
      <c r="AP1331" t="str">
        <f t="shared" si="893"/>
        <v/>
      </c>
      <c r="AQ1331" t="str">
        <f t="shared" si="894"/>
        <v/>
      </c>
      <c r="AR1331" t="str">
        <f t="shared" si="895"/>
        <v/>
      </c>
      <c r="AS1331" t="str">
        <f t="shared" si="896"/>
        <v/>
      </c>
      <c r="AT1331" t="str">
        <f t="shared" si="897"/>
        <v/>
      </c>
      <c r="AU1331" t="str">
        <f t="shared" si="898"/>
        <v/>
      </c>
      <c r="AV1331" t="str">
        <f t="shared" si="899"/>
        <v/>
      </c>
      <c r="AW1331" t="str">
        <f t="shared" si="900"/>
        <v/>
      </c>
      <c r="AX1331" t="str">
        <f t="shared" si="901"/>
        <v/>
      </c>
      <c r="AY1331" t="str">
        <f t="shared" si="902"/>
        <v/>
      </c>
      <c r="AZ1331" t="str">
        <f>IF(OR($A1331="",$A1331&lt;&gt;Ficha!$C$4),"",COUNTIF($A$2:$A1331,Ficha!$C$4))</f>
        <v/>
      </c>
    </row>
    <row r="1332" spans="1:52">
      <c r="A1332" s="7" t="str">
        <f>IF(INDEX(Banco!$A:$A,ROW())="","",INDEX(Banco!$A:$A,ROW()))</f>
        <v/>
      </c>
      <c r="B1332" s="7" t="str">
        <f>IF(INDEX(Banco!$B:$B,ROW())="","",INDEX(Banco!$B:$B,ROW()))</f>
        <v/>
      </c>
      <c r="C1332" s="7" t="str">
        <f>IF(INDEX(Banco!$C:$C,ROW())="","",INDEX(Banco!$C:$C,ROW()))</f>
        <v/>
      </c>
      <c r="D1332" s="8" t="str">
        <f>IF(INDEX(Banco!$D:$D,ROW())="","",INDEX(Banco!$D:$D,ROW()))</f>
        <v/>
      </c>
      <c r="E1332" s="8" t="str">
        <f>IF(INDEX(Banco!$E:$E,ROW())="","",INDEX(Banco!$E:$E,ROW()))</f>
        <v/>
      </c>
      <c r="F1332" s="9" t="str">
        <f>IF(INDEX(Banco!$F:$F,ROW())="","",INDEX(Banco!$F:$F,ROW()))</f>
        <v/>
      </c>
      <c r="G1332" s="9" t="str">
        <f>IF(INDEX(Banco!$G:$G,ROW())="","",INDEX(Banco!$G:$G,ROW()))</f>
        <v/>
      </c>
      <c r="H1332" s="7" t="str">
        <f>IF(INDEX(Banco!$H:$H,ROW())="","",INDEX(Banco!$H:$H,ROW()))</f>
        <v/>
      </c>
      <c r="I1332" t="str">
        <f t="shared" si="860"/>
        <v/>
      </c>
      <c r="J1332" s="10" t="str">
        <f t="shared" si="861"/>
        <v/>
      </c>
      <c r="K1332" s="11" t="str">
        <f t="shared" si="862"/>
        <v>—</v>
      </c>
      <c r="L1332" t="str">
        <f t="shared" si="863"/>
        <v/>
      </c>
      <c r="M1332" s="11" t="str">
        <f t="shared" si="864"/>
        <v>—</v>
      </c>
      <c r="N1332" t="str">
        <f t="shared" si="865"/>
        <v/>
      </c>
      <c r="O1332" s="11" t="str">
        <f t="shared" si="866"/>
        <v>—</v>
      </c>
      <c r="P1332" t="str">
        <f t="shared" si="867"/>
        <v/>
      </c>
      <c r="Q1332" s="11" t="str">
        <f t="shared" si="868"/>
        <v>—</v>
      </c>
      <c r="R1332" t="str">
        <f t="shared" si="869"/>
        <v/>
      </c>
      <c r="S1332" t="str">
        <f t="shared" si="870"/>
        <v/>
      </c>
      <c r="T1332" t="str">
        <f t="shared" si="871"/>
        <v/>
      </c>
      <c r="U1332" t="str">
        <f t="shared" si="872"/>
        <v/>
      </c>
      <c r="V1332" t="str">
        <f t="shared" si="873"/>
        <v/>
      </c>
      <c r="W1332" t="str">
        <f t="shared" si="874"/>
        <v/>
      </c>
      <c r="X1332" t="str">
        <f t="shared" si="875"/>
        <v/>
      </c>
      <c r="Y1332" t="str">
        <f t="shared" si="876"/>
        <v/>
      </c>
      <c r="Z1332" t="str">
        <f t="shared" si="877"/>
        <v/>
      </c>
      <c r="AA1332" t="str">
        <f t="shared" si="878"/>
        <v/>
      </c>
      <c r="AB1332" t="str">
        <f t="shared" si="879"/>
        <v/>
      </c>
      <c r="AC1332" t="str">
        <f t="shared" si="880"/>
        <v/>
      </c>
      <c r="AD1332" t="str">
        <f t="shared" si="881"/>
        <v/>
      </c>
      <c r="AE1332" t="str">
        <f t="shared" si="882"/>
        <v/>
      </c>
      <c r="AF1332" t="str">
        <f t="shared" si="883"/>
        <v/>
      </c>
      <c r="AG1332" t="str">
        <f t="shared" si="884"/>
        <v/>
      </c>
      <c r="AH1332" t="str">
        <f t="shared" si="885"/>
        <v/>
      </c>
      <c r="AI1332" t="str">
        <f t="shared" si="886"/>
        <v/>
      </c>
      <c r="AJ1332" t="str">
        <f t="shared" si="887"/>
        <v/>
      </c>
      <c r="AK1332" t="str">
        <f t="shared" si="888"/>
        <v/>
      </c>
      <c r="AL1332" t="str">
        <f t="shared" si="889"/>
        <v/>
      </c>
      <c r="AM1332" t="str">
        <f t="shared" si="890"/>
        <v/>
      </c>
      <c r="AN1332" t="str">
        <f t="shared" si="891"/>
        <v/>
      </c>
      <c r="AO1332" t="str">
        <f t="shared" si="892"/>
        <v/>
      </c>
      <c r="AP1332" t="str">
        <f t="shared" si="893"/>
        <v/>
      </c>
      <c r="AQ1332" t="str">
        <f t="shared" si="894"/>
        <v/>
      </c>
      <c r="AR1332" t="str">
        <f t="shared" si="895"/>
        <v/>
      </c>
      <c r="AS1332" t="str">
        <f t="shared" si="896"/>
        <v/>
      </c>
      <c r="AT1332" t="str">
        <f t="shared" si="897"/>
        <v/>
      </c>
      <c r="AU1332" t="str">
        <f t="shared" si="898"/>
        <v/>
      </c>
      <c r="AV1332" t="str">
        <f t="shared" si="899"/>
        <v/>
      </c>
      <c r="AW1332" t="str">
        <f t="shared" si="900"/>
        <v/>
      </c>
      <c r="AX1332" t="str">
        <f t="shared" si="901"/>
        <v/>
      </c>
      <c r="AY1332" t="str">
        <f t="shared" si="902"/>
        <v/>
      </c>
      <c r="AZ1332" t="str">
        <f>IF(OR($A1332="",$A1332&lt;&gt;Ficha!$C$4),"",COUNTIF($A$2:$A1332,Ficha!$C$4))</f>
        <v/>
      </c>
    </row>
    <row r="1333" spans="1:52">
      <c r="A1333" s="7" t="str">
        <f>IF(INDEX(Banco!$A:$A,ROW())="","",INDEX(Banco!$A:$A,ROW()))</f>
        <v/>
      </c>
      <c r="B1333" s="7" t="str">
        <f>IF(INDEX(Banco!$B:$B,ROW())="","",INDEX(Banco!$B:$B,ROW()))</f>
        <v/>
      </c>
      <c r="C1333" s="7" t="str">
        <f>IF(INDEX(Banco!$C:$C,ROW())="","",INDEX(Banco!$C:$C,ROW()))</f>
        <v/>
      </c>
      <c r="D1333" s="8" t="str">
        <f>IF(INDEX(Banco!$D:$D,ROW())="","",INDEX(Banco!$D:$D,ROW()))</f>
        <v/>
      </c>
      <c r="E1333" s="8" t="str">
        <f>IF(INDEX(Banco!$E:$E,ROW())="","",INDEX(Banco!$E:$E,ROW()))</f>
        <v/>
      </c>
      <c r="F1333" s="9" t="str">
        <f>IF(INDEX(Banco!$F:$F,ROW())="","",INDEX(Banco!$F:$F,ROW()))</f>
        <v/>
      </c>
      <c r="G1333" s="9" t="str">
        <f>IF(INDEX(Banco!$G:$G,ROW())="","",INDEX(Banco!$G:$G,ROW()))</f>
        <v/>
      </c>
      <c r="H1333" s="7" t="str">
        <f>IF(INDEX(Banco!$H:$H,ROW())="","",INDEX(Banco!$H:$H,ROW()))</f>
        <v/>
      </c>
      <c r="I1333" t="str">
        <f t="shared" si="860"/>
        <v/>
      </c>
      <c r="J1333" s="10" t="str">
        <f t="shared" si="861"/>
        <v/>
      </c>
      <c r="K1333" s="11" t="str">
        <f t="shared" si="862"/>
        <v>—</v>
      </c>
      <c r="L1333" t="str">
        <f t="shared" si="863"/>
        <v/>
      </c>
      <c r="M1333" s="11" t="str">
        <f t="shared" si="864"/>
        <v>—</v>
      </c>
      <c r="N1333" t="str">
        <f t="shared" si="865"/>
        <v/>
      </c>
      <c r="O1333" s="11" t="str">
        <f t="shared" si="866"/>
        <v>—</v>
      </c>
      <c r="P1333" t="str">
        <f t="shared" si="867"/>
        <v/>
      </c>
      <c r="Q1333" s="11" t="str">
        <f t="shared" si="868"/>
        <v>—</v>
      </c>
      <c r="R1333" t="str">
        <f t="shared" si="869"/>
        <v/>
      </c>
      <c r="S1333" t="str">
        <f t="shared" si="870"/>
        <v/>
      </c>
      <c r="T1333" t="str">
        <f t="shared" si="871"/>
        <v/>
      </c>
      <c r="U1333" t="str">
        <f t="shared" si="872"/>
        <v/>
      </c>
      <c r="V1333" t="str">
        <f t="shared" si="873"/>
        <v/>
      </c>
      <c r="W1333" t="str">
        <f t="shared" si="874"/>
        <v/>
      </c>
      <c r="X1333" t="str">
        <f t="shared" si="875"/>
        <v/>
      </c>
      <c r="Y1333" t="str">
        <f t="shared" si="876"/>
        <v/>
      </c>
      <c r="Z1333" t="str">
        <f t="shared" si="877"/>
        <v/>
      </c>
      <c r="AA1333" t="str">
        <f t="shared" si="878"/>
        <v/>
      </c>
      <c r="AB1333" t="str">
        <f t="shared" si="879"/>
        <v/>
      </c>
      <c r="AC1333" t="str">
        <f t="shared" si="880"/>
        <v/>
      </c>
      <c r="AD1333" t="str">
        <f t="shared" si="881"/>
        <v/>
      </c>
      <c r="AE1333" t="str">
        <f t="shared" si="882"/>
        <v/>
      </c>
      <c r="AF1333" t="str">
        <f t="shared" si="883"/>
        <v/>
      </c>
      <c r="AG1333" t="str">
        <f t="shared" si="884"/>
        <v/>
      </c>
      <c r="AH1333" t="str">
        <f t="shared" si="885"/>
        <v/>
      </c>
      <c r="AI1333" t="str">
        <f t="shared" si="886"/>
        <v/>
      </c>
      <c r="AJ1333" t="str">
        <f t="shared" si="887"/>
        <v/>
      </c>
      <c r="AK1333" t="str">
        <f t="shared" si="888"/>
        <v/>
      </c>
      <c r="AL1333" t="str">
        <f t="shared" si="889"/>
        <v/>
      </c>
      <c r="AM1333" t="str">
        <f t="shared" si="890"/>
        <v/>
      </c>
      <c r="AN1333" t="str">
        <f t="shared" si="891"/>
        <v/>
      </c>
      <c r="AO1333" t="str">
        <f t="shared" si="892"/>
        <v/>
      </c>
      <c r="AP1333" t="str">
        <f t="shared" si="893"/>
        <v/>
      </c>
      <c r="AQ1333" t="str">
        <f t="shared" si="894"/>
        <v/>
      </c>
      <c r="AR1333" t="str">
        <f t="shared" si="895"/>
        <v/>
      </c>
      <c r="AS1333" t="str">
        <f t="shared" si="896"/>
        <v/>
      </c>
      <c r="AT1333" t="str">
        <f t="shared" si="897"/>
        <v/>
      </c>
      <c r="AU1333" t="str">
        <f t="shared" si="898"/>
        <v/>
      </c>
      <c r="AV1333" t="str">
        <f t="shared" si="899"/>
        <v/>
      </c>
      <c r="AW1333" t="str">
        <f t="shared" si="900"/>
        <v/>
      </c>
      <c r="AX1333" t="str">
        <f t="shared" si="901"/>
        <v/>
      </c>
      <c r="AY1333" t="str">
        <f t="shared" si="902"/>
        <v/>
      </c>
      <c r="AZ1333" t="str">
        <f>IF(OR($A1333="",$A1333&lt;&gt;Ficha!$C$4),"",COUNTIF($A$2:$A1333,Ficha!$C$4))</f>
        <v/>
      </c>
    </row>
    <row r="1334" spans="1:52">
      <c r="A1334" s="7" t="str">
        <f>IF(INDEX(Banco!$A:$A,ROW())="","",INDEX(Banco!$A:$A,ROW()))</f>
        <v/>
      </c>
      <c r="B1334" s="7" t="str">
        <f>IF(INDEX(Banco!$B:$B,ROW())="","",INDEX(Banco!$B:$B,ROW()))</f>
        <v/>
      </c>
      <c r="C1334" s="7" t="str">
        <f>IF(INDEX(Banco!$C:$C,ROW())="","",INDEX(Banco!$C:$C,ROW()))</f>
        <v/>
      </c>
      <c r="D1334" s="8" t="str">
        <f>IF(INDEX(Banco!$D:$D,ROW())="","",INDEX(Banco!$D:$D,ROW()))</f>
        <v/>
      </c>
      <c r="E1334" s="8" t="str">
        <f>IF(INDEX(Banco!$E:$E,ROW())="","",INDEX(Banco!$E:$E,ROW()))</f>
        <v/>
      </c>
      <c r="F1334" s="9" t="str">
        <f>IF(INDEX(Banco!$F:$F,ROW())="","",INDEX(Banco!$F:$F,ROW()))</f>
        <v/>
      </c>
      <c r="G1334" s="9" t="str">
        <f>IF(INDEX(Banco!$G:$G,ROW())="","",INDEX(Banco!$G:$G,ROW()))</f>
        <v/>
      </c>
      <c r="H1334" s="7" t="str">
        <f>IF(INDEX(Banco!$H:$H,ROW())="","",INDEX(Banco!$H:$H,ROW()))</f>
        <v/>
      </c>
      <c r="I1334" t="str">
        <f t="shared" si="860"/>
        <v/>
      </c>
      <c r="J1334" s="10" t="str">
        <f t="shared" si="861"/>
        <v/>
      </c>
      <c r="K1334" s="11" t="str">
        <f t="shared" si="862"/>
        <v>—</v>
      </c>
      <c r="L1334" t="str">
        <f t="shared" si="863"/>
        <v/>
      </c>
      <c r="M1334" s="11" t="str">
        <f t="shared" si="864"/>
        <v>—</v>
      </c>
      <c r="N1334" t="str">
        <f t="shared" si="865"/>
        <v/>
      </c>
      <c r="O1334" s="11" t="str">
        <f t="shared" si="866"/>
        <v>—</v>
      </c>
      <c r="P1334" t="str">
        <f t="shared" si="867"/>
        <v/>
      </c>
      <c r="Q1334" s="11" t="str">
        <f t="shared" si="868"/>
        <v>—</v>
      </c>
      <c r="R1334" t="str">
        <f t="shared" si="869"/>
        <v/>
      </c>
      <c r="S1334" t="str">
        <f t="shared" si="870"/>
        <v/>
      </c>
      <c r="T1334" t="str">
        <f t="shared" si="871"/>
        <v/>
      </c>
      <c r="U1334" t="str">
        <f t="shared" si="872"/>
        <v/>
      </c>
      <c r="V1334" t="str">
        <f t="shared" si="873"/>
        <v/>
      </c>
      <c r="W1334" t="str">
        <f t="shared" si="874"/>
        <v/>
      </c>
      <c r="X1334" t="str">
        <f t="shared" si="875"/>
        <v/>
      </c>
      <c r="Y1334" t="str">
        <f t="shared" si="876"/>
        <v/>
      </c>
      <c r="Z1334" t="str">
        <f t="shared" si="877"/>
        <v/>
      </c>
      <c r="AA1334" t="str">
        <f t="shared" si="878"/>
        <v/>
      </c>
      <c r="AB1334" t="str">
        <f t="shared" si="879"/>
        <v/>
      </c>
      <c r="AC1334" t="str">
        <f t="shared" si="880"/>
        <v/>
      </c>
      <c r="AD1334" t="str">
        <f t="shared" si="881"/>
        <v/>
      </c>
      <c r="AE1334" t="str">
        <f t="shared" si="882"/>
        <v/>
      </c>
      <c r="AF1334" t="str">
        <f t="shared" si="883"/>
        <v/>
      </c>
      <c r="AG1334" t="str">
        <f t="shared" si="884"/>
        <v/>
      </c>
      <c r="AH1334" t="str">
        <f t="shared" si="885"/>
        <v/>
      </c>
      <c r="AI1334" t="str">
        <f t="shared" si="886"/>
        <v/>
      </c>
      <c r="AJ1334" t="str">
        <f t="shared" si="887"/>
        <v/>
      </c>
      <c r="AK1334" t="str">
        <f t="shared" si="888"/>
        <v/>
      </c>
      <c r="AL1334" t="str">
        <f t="shared" si="889"/>
        <v/>
      </c>
      <c r="AM1334" t="str">
        <f t="shared" si="890"/>
        <v/>
      </c>
      <c r="AN1334" t="str">
        <f t="shared" si="891"/>
        <v/>
      </c>
      <c r="AO1334" t="str">
        <f t="shared" si="892"/>
        <v/>
      </c>
      <c r="AP1334" t="str">
        <f t="shared" si="893"/>
        <v/>
      </c>
      <c r="AQ1334" t="str">
        <f t="shared" si="894"/>
        <v/>
      </c>
      <c r="AR1334" t="str">
        <f t="shared" si="895"/>
        <v/>
      </c>
      <c r="AS1334" t="str">
        <f t="shared" si="896"/>
        <v/>
      </c>
      <c r="AT1334" t="str">
        <f t="shared" si="897"/>
        <v/>
      </c>
      <c r="AU1334" t="str">
        <f t="shared" si="898"/>
        <v/>
      </c>
      <c r="AV1334" t="str">
        <f t="shared" si="899"/>
        <v/>
      </c>
      <c r="AW1334" t="str">
        <f t="shared" si="900"/>
        <v/>
      </c>
      <c r="AX1334" t="str">
        <f t="shared" si="901"/>
        <v/>
      </c>
      <c r="AY1334" t="str">
        <f t="shared" si="902"/>
        <v/>
      </c>
      <c r="AZ1334" t="str">
        <f>IF(OR($A1334="",$A1334&lt;&gt;Ficha!$C$4),"",COUNTIF($A$2:$A1334,Ficha!$C$4))</f>
        <v/>
      </c>
    </row>
    <row r="1335" spans="1:52">
      <c r="A1335" s="7" t="str">
        <f>IF(INDEX(Banco!$A:$A,ROW())="","",INDEX(Banco!$A:$A,ROW()))</f>
        <v/>
      </c>
      <c r="B1335" s="7" t="str">
        <f>IF(INDEX(Banco!$B:$B,ROW())="","",INDEX(Banco!$B:$B,ROW()))</f>
        <v/>
      </c>
      <c r="C1335" s="7" t="str">
        <f>IF(INDEX(Banco!$C:$C,ROW())="","",INDEX(Banco!$C:$C,ROW()))</f>
        <v/>
      </c>
      <c r="D1335" s="8" t="str">
        <f>IF(INDEX(Banco!$D:$D,ROW())="","",INDEX(Banco!$D:$D,ROW()))</f>
        <v/>
      </c>
      <c r="E1335" s="8" t="str">
        <f>IF(INDEX(Banco!$E:$E,ROW())="","",INDEX(Banco!$E:$E,ROW()))</f>
        <v/>
      </c>
      <c r="F1335" s="9" t="str">
        <f>IF(INDEX(Banco!$F:$F,ROW())="","",INDEX(Banco!$F:$F,ROW()))</f>
        <v/>
      </c>
      <c r="G1335" s="9" t="str">
        <f>IF(INDEX(Banco!$G:$G,ROW())="","",INDEX(Banco!$G:$G,ROW()))</f>
        <v/>
      </c>
      <c r="H1335" s="7" t="str">
        <f>IF(INDEX(Banco!$H:$H,ROW())="","",INDEX(Banco!$H:$H,ROW()))</f>
        <v/>
      </c>
      <c r="I1335" t="str">
        <f t="shared" si="860"/>
        <v/>
      </c>
      <c r="J1335" s="10" t="str">
        <f t="shared" si="861"/>
        <v/>
      </c>
      <c r="K1335" s="11" t="str">
        <f t="shared" si="862"/>
        <v>—</v>
      </c>
      <c r="L1335" t="str">
        <f t="shared" si="863"/>
        <v/>
      </c>
      <c r="M1335" s="11" t="str">
        <f t="shared" si="864"/>
        <v>—</v>
      </c>
      <c r="N1335" t="str">
        <f t="shared" si="865"/>
        <v/>
      </c>
      <c r="O1335" s="11" t="str">
        <f t="shared" si="866"/>
        <v>—</v>
      </c>
      <c r="P1335" t="str">
        <f t="shared" si="867"/>
        <v/>
      </c>
      <c r="Q1335" s="11" t="str">
        <f t="shared" si="868"/>
        <v>—</v>
      </c>
      <c r="R1335" t="str">
        <f t="shared" si="869"/>
        <v/>
      </c>
      <c r="S1335" t="str">
        <f t="shared" si="870"/>
        <v/>
      </c>
      <c r="T1335" t="str">
        <f t="shared" si="871"/>
        <v/>
      </c>
      <c r="U1335" t="str">
        <f t="shared" si="872"/>
        <v/>
      </c>
      <c r="V1335" t="str">
        <f t="shared" si="873"/>
        <v/>
      </c>
      <c r="W1335" t="str">
        <f t="shared" si="874"/>
        <v/>
      </c>
      <c r="X1335" t="str">
        <f t="shared" si="875"/>
        <v/>
      </c>
      <c r="Y1335" t="str">
        <f t="shared" si="876"/>
        <v/>
      </c>
      <c r="Z1335" t="str">
        <f t="shared" si="877"/>
        <v/>
      </c>
      <c r="AA1335" t="str">
        <f t="shared" si="878"/>
        <v/>
      </c>
      <c r="AB1335" t="str">
        <f t="shared" si="879"/>
        <v/>
      </c>
      <c r="AC1335" t="str">
        <f t="shared" si="880"/>
        <v/>
      </c>
      <c r="AD1335" t="str">
        <f t="shared" si="881"/>
        <v/>
      </c>
      <c r="AE1335" t="str">
        <f t="shared" si="882"/>
        <v/>
      </c>
      <c r="AF1335" t="str">
        <f t="shared" si="883"/>
        <v/>
      </c>
      <c r="AG1335" t="str">
        <f t="shared" si="884"/>
        <v/>
      </c>
      <c r="AH1335" t="str">
        <f t="shared" si="885"/>
        <v/>
      </c>
      <c r="AI1335" t="str">
        <f t="shared" si="886"/>
        <v/>
      </c>
      <c r="AJ1335" t="str">
        <f t="shared" si="887"/>
        <v/>
      </c>
      <c r="AK1335" t="str">
        <f t="shared" si="888"/>
        <v/>
      </c>
      <c r="AL1335" t="str">
        <f t="shared" si="889"/>
        <v/>
      </c>
      <c r="AM1335" t="str">
        <f t="shared" si="890"/>
        <v/>
      </c>
      <c r="AN1335" t="str">
        <f t="shared" si="891"/>
        <v/>
      </c>
      <c r="AO1335" t="str">
        <f t="shared" si="892"/>
        <v/>
      </c>
      <c r="AP1335" t="str">
        <f t="shared" si="893"/>
        <v/>
      </c>
      <c r="AQ1335" t="str">
        <f t="shared" si="894"/>
        <v/>
      </c>
      <c r="AR1335" t="str">
        <f t="shared" si="895"/>
        <v/>
      </c>
      <c r="AS1335" t="str">
        <f t="shared" si="896"/>
        <v/>
      </c>
      <c r="AT1335" t="str">
        <f t="shared" si="897"/>
        <v/>
      </c>
      <c r="AU1335" t="str">
        <f t="shared" si="898"/>
        <v/>
      </c>
      <c r="AV1335" t="str">
        <f t="shared" si="899"/>
        <v/>
      </c>
      <c r="AW1335" t="str">
        <f t="shared" si="900"/>
        <v/>
      </c>
      <c r="AX1335" t="str">
        <f t="shared" si="901"/>
        <v/>
      </c>
      <c r="AY1335" t="str">
        <f t="shared" si="902"/>
        <v/>
      </c>
      <c r="AZ1335" t="str">
        <f>IF(OR($A1335="",$A1335&lt;&gt;Ficha!$C$4),"",COUNTIF($A$2:$A1335,Ficha!$C$4))</f>
        <v/>
      </c>
    </row>
    <row r="1336" spans="1:52">
      <c r="A1336" s="7" t="str">
        <f>IF(INDEX(Banco!$A:$A,ROW())="","",INDEX(Banco!$A:$A,ROW()))</f>
        <v/>
      </c>
      <c r="B1336" s="7" t="str">
        <f>IF(INDEX(Banco!$B:$B,ROW())="","",INDEX(Banco!$B:$B,ROW()))</f>
        <v/>
      </c>
      <c r="C1336" s="7" t="str">
        <f>IF(INDEX(Banco!$C:$C,ROW())="","",INDEX(Banco!$C:$C,ROW()))</f>
        <v/>
      </c>
      <c r="D1336" s="8" t="str">
        <f>IF(INDEX(Banco!$D:$D,ROW())="","",INDEX(Banco!$D:$D,ROW()))</f>
        <v/>
      </c>
      <c r="E1336" s="8" t="str">
        <f>IF(INDEX(Banco!$E:$E,ROW())="","",INDEX(Banco!$E:$E,ROW()))</f>
        <v/>
      </c>
      <c r="F1336" s="9" t="str">
        <f>IF(INDEX(Banco!$F:$F,ROW())="","",INDEX(Banco!$F:$F,ROW()))</f>
        <v/>
      </c>
      <c r="G1336" s="9" t="str">
        <f>IF(INDEX(Banco!$G:$G,ROW())="","",INDEX(Banco!$G:$G,ROW()))</f>
        <v/>
      </c>
      <c r="H1336" s="7" t="str">
        <f>IF(INDEX(Banco!$H:$H,ROW())="","",INDEX(Banco!$H:$H,ROW()))</f>
        <v/>
      </c>
      <c r="I1336" t="str">
        <f t="shared" si="860"/>
        <v/>
      </c>
      <c r="J1336" s="10" t="str">
        <f t="shared" si="861"/>
        <v/>
      </c>
      <c r="K1336" s="11" t="str">
        <f t="shared" si="862"/>
        <v>—</v>
      </c>
      <c r="L1336" t="str">
        <f t="shared" si="863"/>
        <v/>
      </c>
      <c r="M1336" s="11" t="str">
        <f t="shared" si="864"/>
        <v>—</v>
      </c>
      <c r="N1336" t="str">
        <f t="shared" si="865"/>
        <v/>
      </c>
      <c r="O1336" s="11" t="str">
        <f t="shared" si="866"/>
        <v>—</v>
      </c>
      <c r="P1336" t="str">
        <f t="shared" si="867"/>
        <v/>
      </c>
      <c r="Q1336" s="11" t="str">
        <f t="shared" si="868"/>
        <v>—</v>
      </c>
      <c r="R1336" t="str">
        <f t="shared" si="869"/>
        <v/>
      </c>
      <c r="S1336" t="str">
        <f t="shared" si="870"/>
        <v/>
      </c>
      <c r="T1336" t="str">
        <f t="shared" si="871"/>
        <v/>
      </c>
      <c r="U1336" t="str">
        <f t="shared" si="872"/>
        <v/>
      </c>
      <c r="V1336" t="str">
        <f t="shared" si="873"/>
        <v/>
      </c>
      <c r="W1336" t="str">
        <f t="shared" si="874"/>
        <v/>
      </c>
      <c r="X1336" t="str">
        <f t="shared" si="875"/>
        <v/>
      </c>
      <c r="Y1336" t="str">
        <f t="shared" si="876"/>
        <v/>
      </c>
      <c r="Z1336" t="str">
        <f t="shared" si="877"/>
        <v/>
      </c>
      <c r="AA1336" t="str">
        <f t="shared" si="878"/>
        <v/>
      </c>
      <c r="AB1336" t="str">
        <f t="shared" si="879"/>
        <v/>
      </c>
      <c r="AC1336" t="str">
        <f t="shared" si="880"/>
        <v/>
      </c>
      <c r="AD1336" t="str">
        <f t="shared" si="881"/>
        <v/>
      </c>
      <c r="AE1336" t="str">
        <f t="shared" si="882"/>
        <v/>
      </c>
      <c r="AF1336" t="str">
        <f t="shared" si="883"/>
        <v/>
      </c>
      <c r="AG1336" t="str">
        <f t="shared" si="884"/>
        <v/>
      </c>
      <c r="AH1336" t="str">
        <f t="shared" si="885"/>
        <v/>
      </c>
      <c r="AI1336" t="str">
        <f t="shared" si="886"/>
        <v/>
      </c>
      <c r="AJ1336" t="str">
        <f t="shared" si="887"/>
        <v/>
      </c>
      <c r="AK1336" t="str">
        <f t="shared" si="888"/>
        <v/>
      </c>
      <c r="AL1336" t="str">
        <f t="shared" si="889"/>
        <v/>
      </c>
      <c r="AM1336" t="str">
        <f t="shared" si="890"/>
        <v/>
      </c>
      <c r="AN1336" t="str">
        <f t="shared" si="891"/>
        <v/>
      </c>
      <c r="AO1336" t="str">
        <f t="shared" si="892"/>
        <v/>
      </c>
      <c r="AP1336" t="str">
        <f t="shared" si="893"/>
        <v/>
      </c>
      <c r="AQ1336" t="str">
        <f t="shared" si="894"/>
        <v/>
      </c>
      <c r="AR1336" t="str">
        <f t="shared" si="895"/>
        <v/>
      </c>
      <c r="AS1336" t="str">
        <f t="shared" si="896"/>
        <v/>
      </c>
      <c r="AT1336" t="str">
        <f t="shared" si="897"/>
        <v/>
      </c>
      <c r="AU1336" t="str">
        <f t="shared" si="898"/>
        <v/>
      </c>
      <c r="AV1336" t="str">
        <f t="shared" si="899"/>
        <v/>
      </c>
      <c r="AW1336" t="str">
        <f t="shared" si="900"/>
        <v/>
      </c>
      <c r="AX1336" t="str">
        <f t="shared" si="901"/>
        <v/>
      </c>
      <c r="AY1336" t="str">
        <f t="shared" si="902"/>
        <v/>
      </c>
      <c r="AZ1336" t="str">
        <f>IF(OR($A1336="",$A1336&lt;&gt;Ficha!$C$4),"",COUNTIF($A$2:$A1336,Ficha!$C$4))</f>
        <v/>
      </c>
    </row>
    <row r="1337" spans="1:52">
      <c r="A1337" s="7" t="str">
        <f>IF(INDEX(Banco!$A:$A,ROW())="","",INDEX(Banco!$A:$A,ROW()))</f>
        <v/>
      </c>
      <c r="B1337" s="7" t="str">
        <f>IF(INDEX(Banco!$B:$B,ROW())="","",INDEX(Banco!$B:$B,ROW()))</f>
        <v/>
      </c>
      <c r="C1337" s="7" t="str">
        <f>IF(INDEX(Banco!$C:$C,ROW())="","",INDEX(Banco!$C:$C,ROW()))</f>
        <v/>
      </c>
      <c r="D1337" s="8" t="str">
        <f>IF(INDEX(Banco!$D:$D,ROW())="","",INDEX(Banco!$D:$D,ROW()))</f>
        <v/>
      </c>
      <c r="E1337" s="8" t="str">
        <f>IF(INDEX(Banco!$E:$E,ROW())="","",INDEX(Banco!$E:$E,ROW()))</f>
        <v/>
      </c>
      <c r="F1337" s="9" t="str">
        <f>IF(INDEX(Banco!$F:$F,ROW())="","",INDEX(Banco!$F:$F,ROW()))</f>
        <v/>
      </c>
      <c r="G1337" s="9" t="str">
        <f>IF(INDEX(Banco!$G:$G,ROW())="","",INDEX(Banco!$G:$G,ROW()))</f>
        <v/>
      </c>
      <c r="H1337" s="7" t="str">
        <f>IF(INDEX(Banco!$H:$H,ROW())="","",INDEX(Banco!$H:$H,ROW()))</f>
        <v/>
      </c>
      <c r="I1337" t="str">
        <f t="shared" si="860"/>
        <v/>
      </c>
      <c r="J1337" s="10" t="str">
        <f t="shared" si="861"/>
        <v/>
      </c>
      <c r="K1337" s="11" t="str">
        <f t="shared" si="862"/>
        <v>—</v>
      </c>
      <c r="L1337" t="str">
        <f t="shared" si="863"/>
        <v/>
      </c>
      <c r="M1337" s="11" t="str">
        <f t="shared" si="864"/>
        <v>—</v>
      </c>
      <c r="N1337" t="str">
        <f t="shared" si="865"/>
        <v/>
      </c>
      <c r="O1337" s="11" t="str">
        <f t="shared" si="866"/>
        <v>—</v>
      </c>
      <c r="P1337" t="str">
        <f t="shared" si="867"/>
        <v/>
      </c>
      <c r="Q1337" s="11" t="str">
        <f t="shared" si="868"/>
        <v>—</v>
      </c>
      <c r="R1337" t="str">
        <f t="shared" si="869"/>
        <v/>
      </c>
      <c r="S1337" t="str">
        <f t="shared" si="870"/>
        <v/>
      </c>
      <c r="T1337" t="str">
        <f t="shared" si="871"/>
        <v/>
      </c>
      <c r="U1337" t="str">
        <f t="shared" si="872"/>
        <v/>
      </c>
      <c r="V1337" t="str">
        <f t="shared" si="873"/>
        <v/>
      </c>
      <c r="W1337" t="str">
        <f t="shared" si="874"/>
        <v/>
      </c>
      <c r="X1337" t="str">
        <f t="shared" si="875"/>
        <v/>
      </c>
      <c r="Y1337" t="str">
        <f t="shared" si="876"/>
        <v/>
      </c>
      <c r="Z1337" t="str">
        <f t="shared" si="877"/>
        <v/>
      </c>
      <c r="AA1337" t="str">
        <f t="shared" si="878"/>
        <v/>
      </c>
      <c r="AB1337" t="str">
        <f t="shared" si="879"/>
        <v/>
      </c>
      <c r="AC1337" t="str">
        <f t="shared" si="880"/>
        <v/>
      </c>
      <c r="AD1337" t="str">
        <f t="shared" si="881"/>
        <v/>
      </c>
      <c r="AE1337" t="str">
        <f t="shared" si="882"/>
        <v/>
      </c>
      <c r="AF1337" t="str">
        <f t="shared" si="883"/>
        <v/>
      </c>
      <c r="AG1337" t="str">
        <f t="shared" si="884"/>
        <v/>
      </c>
      <c r="AH1337" t="str">
        <f t="shared" si="885"/>
        <v/>
      </c>
      <c r="AI1337" t="str">
        <f t="shared" si="886"/>
        <v/>
      </c>
      <c r="AJ1337" t="str">
        <f t="shared" si="887"/>
        <v/>
      </c>
      <c r="AK1337" t="str">
        <f t="shared" si="888"/>
        <v/>
      </c>
      <c r="AL1337" t="str">
        <f t="shared" si="889"/>
        <v/>
      </c>
      <c r="AM1337" t="str">
        <f t="shared" si="890"/>
        <v/>
      </c>
      <c r="AN1337" t="str">
        <f t="shared" si="891"/>
        <v/>
      </c>
      <c r="AO1337" t="str">
        <f t="shared" si="892"/>
        <v/>
      </c>
      <c r="AP1337" t="str">
        <f t="shared" si="893"/>
        <v/>
      </c>
      <c r="AQ1337" t="str">
        <f t="shared" si="894"/>
        <v/>
      </c>
      <c r="AR1337" t="str">
        <f t="shared" si="895"/>
        <v/>
      </c>
      <c r="AS1337" t="str">
        <f t="shared" si="896"/>
        <v/>
      </c>
      <c r="AT1337" t="str">
        <f t="shared" si="897"/>
        <v/>
      </c>
      <c r="AU1337" t="str">
        <f t="shared" si="898"/>
        <v/>
      </c>
      <c r="AV1337" t="str">
        <f t="shared" si="899"/>
        <v/>
      </c>
      <c r="AW1337" t="str">
        <f t="shared" si="900"/>
        <v/>
      </c>
      <c r="AX1337" t="str">
        <f t="shared" si="901"/>
        <v/>
      </c>
      <c r="AY1337" t="str">
        <f t="shared" si="902"/>
        <v/>
      </c>
      <c r="AZ1337" t="str">
        <f>IF(OR($A1337="",$A1337&lt;&gt;Ficha!$C$4),"",COUNTIF($A$2:$A1337,Ficha!$C$4))</f>
        <v/>
      </c>
    </row>
    <row r="1338" spans="1:52">
      <c r="A1338" s="7" t="str">
        <f>IF(INDEX(Banco!$A:$A,ROW())="","",INDEX(Banco!$A:$A,ROW()))</f>
        <v/>
      </c>
      <c r="B1338" s="7" t="str">
        <f>IF(INDEX(Banco!$B:$B,ROW())="","",INDEX(Banco!$B:$B,ROW()))</f>
        <v/>
      </c>
      <c r="C1338" s="7" t="str">
        <f>IF(INDEX(Banco!$C:$C,ROW())="","",INDEX(Banco!$C:$C,ROW()))</f>
        <v/>
      </c>
      <c r="D1338" s="8" t="str">
        <f>IF(INDEX(Banco!$D:$D,ROW())="","",INDEX(Banco!$D:$D,ROW()))</f>
        <v/>
      </c>
      <c r="E1338" s="8" t="str">
        <f>IF(INDEX(Banco!$E:$E,ROW())="","",INDEX(Banco!$E:$E,ROW()))</f>
        <v/>
      </c>
      <c r="F1338" s="9" t="str">
        <f>IF(INDEX(Banco!$F:$F,ROW())="","",INDEX(Banco!$F:$F,ROW()))</f>
        <v/>
      </c>
      <c r="G1338" s="9" t="str">
        <f>IF(INDEX(Banco!$G:$G,ROW())="","",INDEX(Banco!$G:$G,ROW()))</f>
        <v/>
      </c>
      <c r="H1338" s="7" t="str">
        <f>IF(INDEX(Banco!$H:$H,ROW())="","",INDEX(Banco!$H:$H,ROW()))</f>
        <v/>
      </c>
      <c r="I1338" t="str">
        <f t="shared" si="860"/>
        <v/>
      </c>
      <c r="J1338" s="10" t="str">
        <f t="shared" si="861"/>
        <v/>
      </c>
      <c r="K1338" s="11" t="str">
        <f t="shared" si="862"/>
        <v>—</v>
      </c>
      <c r="L1338" t="str">
        <f t="shared" si="863"/>
        <v/>
      </c>
      <c r="M1338" s="11" t="str">
        <f t="shared" si="864"/>
        <v>—</v>
      </c>
      <c r="N1338" t="str">
        <f t="shared" si="865"/>
        <v/>
      </c>
      <c r="O1338" s="11" t="str">
        <f t="shared" si="866"/>
        <v>—</v>
      </c>
      <c r="P1338" t="str">
        <f t="shared" si="867"/>
        <v/>
      </c>
      <c r="Q1338" s="11" t="str">
        <f t="shared" si="868"/>
        <v>—</v>
      </c>
      <c r="R1338" t="str">
        <f t="shared" si="869"/>
        <v/>
      </c>
      <c r="S1338" t="str">
        <f t="shared" si="870"/>
        <v/>
      </c>
      <c r="T1338" t="str">
        <f t="shared" si="871"/>
        <v/>
      </c>
      <c r="U1338" t="str">
        <f t="shared" si="872"/>
        <v/>
      </c>
      <c r="V1338" t="str">
        <f t="shared" si="873"/>
        <v/>
      </c>
      <c r="W1338" t="str">
        <f t="shared" si="874"/>
        <v/>
      </c>
      <c r="X1338" t="str">
        <f t="shared" si="875"/>
        <v/>
      </c>
      <c r="Y1338" t="str">
        <f t="shared" si="876"/>
        <v/>
      </c>
      <c r="Z1338" t="str">
        <f t="shared" si="877"/>
        <v/>
      </c>
      <c r="AA1338" t="str">
        <f t="shared" si="878"/>
        <v/>
      </c>
      <c r="AB1338" t="str">
        <f t="shared" si="879"/>
        <v/>
      </c>
      <c r="AC1338" t="str">
        <f t="shared" si="880"/>
        <v/>
      </c>
      <c r="AD1338" t="str">
        <f t="shared" si="881"/>
        <v/>
      </c>
      <c r="AE1338" t="str">
        <f t="shared" si="882"/>
        <v/>
      </c>
      <c r="AF1338" t="str">
        <f t="shared" si="883"/>
        <v/>
      </c>
      <c r="AG1338" t="str">
        <f t="shared" si="884"/>
        <v/>
      </c>
      <c r="AH1338" t="str">
        <f t="shared" si="885"/>
        <v/>
      </c>
      <c r="AI1338" t="str">
        <f t="shared" si="886"/>
        <v/>
      </c>
      <c r="AJ1338" t="str">
        <f t="shared" si="887"/>
        <v/>
      </c>
      <c r="AK1338" t="str">
        <f t="shared" si="888"/>
        <v/>
      </c>
      <c r="AL1338" t="str">
        <f t="shared" si="889"/>
        <v/>
      </c>
      <c r="AM1338" t="str">
        <f t="shared" si="890"/>
        <v/>
      </c>
      <c r="AN1338" t="str">
        <f t="shared" si="891"/>
        <v/>
      </c>
      <c r="AO1338" t="str">
        <f t="shared" si="892"/>
        <v/>
      </c>
      <c r="AP1338" t="str">
        <f t="shared" si="893"/>
        <v/>
      </c>
      <c r="AQ1338" t="str">
        <f t="shared" si="894"/>
        <v/>
      </c>
      <c r="AR1338" t="str">
        <f t="shared" si="895"/>
        <v/>
      </c>
      <c r="AS1338" t="str">
        <f t="shared" si="896"/>
        <v/>
      </c>
      <c r="AT1338" t="str">
        <f t="shared" si="897"/>
        <v/>
      </c>
      <c r="AU1338" t="str">
        <f t="shared" si="898"/>
        <v/>
      </c>
      <c r="AV1338" t="str">
        <f t="shared" si="899"/>
        <v/>
      </c>
      <c r="AW1338" t="str">
        <f t="shared" si="900"/>
        <v/>
      </c>
      <c r="AX1338" t="str">
        <f t="shared" si="901"/>
        <v/>
      </c>
      <c r="AY1338" t="str">
        <f t="shared" si="902"/>
        <v/>
      </c>
      <c r="AZ1338" t="str">
        <f>IF(OR($A1338="",$A1338&lt;&gt;Ficha!$C$4),"",COUNTIF($A$2:$A1338,Ficha!$C$4))</f>
        <v/>
      </c>
    </row>
    <row r="1339" spans="1:52">
      <c r="A1339" s="7" t="str">
        <f>IF(INDEX(Banco!$A:$A,ROW())="","",INDEX(Banco!$A:$A,ROW()))</f>
        <v/>
      </c>
      <c r="B1339" s="7" t="str">
        <f>IF(INDEX(Banco!$B:$B,ROW())="","",INDEX(Banco!$B:$B,ROW()))</f>
        <v/>
      </c>
      <c r="C1339" s="7" t="str">
        <f>IF(INDEX(Banco!$C:$C,ROW())="","",INDEX(Banco!$C:$C,ROW()))</f>
        <v/>
      </c>
      <c r="D1339" s="8" t="str">
        <f>IF(INDEX(Banco!$D:$D,ROW())="","",INDEX(Banco!$D:$D,ROW()))</f>
        <v/>
      </c>
      <c r="E1339" s="8" t="str">
        <f>IF(INDEX(Banco!$E:$E,ROW())="","",INDEX(Banco!$E:$E,ROW()))</f>
        <v/>
      </c>
      <c r="F1339" s="9" t="str">
        <f>IF(INDEX(Banco!$F:$F,ROW())="","",INDEX(Banco!$F:$F,ROW()))</f>
        <v/>
      </c>
      <c r="G1339" s="9" t="str">
        <f>IF(INDEX(Banco!$G:$G,ROW())="","",INDEX(Banco!$G:$G,ROW()))</f>
        <v/>
      </c>
      <c r="H1339" s="7" t="str">
        <f>IF(INDEX(Banco!$H:$H,ROW())="","",INDEX(Banco!$H:$H,ROW()))</f>
        <v/>
      </c>
      <c r="I1339" t="str">
        <f t="shared" si="860"/>
        <v/>
      </c>
      <c r="J1339" s="10" t="str">
        <f t="shared" si="861"/>
        <v/>
      </c>
      <c r="K1339" s="11" t="str">
        <f t="shared" si="862"/>
        <v>—</v>
      </c>
      <c r="L1339" t="str">
        <f t="shared" si="863"/>
        <v/>
      </c>
      <c r="M1339" s="11" t="str">
        <f t="shared" si="864"/>
        <v>—</v>
      </c>
      <c r="N1339" t="str">
        <f t="shared" si="865"/>
        <v/>
      </c>
      <c r="O1339" s="11" t="str">
        <f t="shared" si="866"/>
        <v>—</v>
      </c>
      <c r="P1339" t="str">
        <f t="shared" si="867"/>
        <v/>
      </c>
      <c r="Q1339" s="11" t="str">
        <f t="shared" si="868"/>
        <v>—</v>
      </c>
      <c r="R1339" t="str">
        <f t="shared" si="869"/>
        <v/>
      </c>
      <c r="S1339" t="str">
        <f t="shared" si="870"/>
        <v/>
      </c>
      <c r="T1339" t="str">
        <f t="shared" si="871"/>
        <v/>
      </c>
      <c r="U1339" t="str">
        <f t="shared" si="872"/>
        <v/>
      </c>
      <c r="V1339" t="str">
        <f t="shared" si="873"/>
        <v/>
      </c>
      <c r="W1339" t="str">
        <f t="shared" si="874"/>
        <v/>
      </c>
      <c r="X1339" t="str">
        <f t="shared" si="875"/>
        <v/>
      </c>
      <c r="Y1339" t="str">
        <f t="shared" si="876"/>
        <v/>
      </c>
      <c r="Z1339" t="str">
        <f t="shared" si="877"/>
        <v/>
      </c>
      <c r="AA1339" t="str">
        <f t="shared" si="878"/>
        <v/>
      </c>
      <c r="AB1339" t="str">
        <f t="shared" si="879"/>
        <v/>
      </c>
      <c r="AC1339" t="str">
        <f t="shared" si="880"/>
        <v/>
      </c>
      <c r="AD1339" t="str">
        <f t="shared" si="881"/>
        <v/>
      </c>
      <c r="AE1339" t="str">
        <f t="shared" si="882"/>
        <v/>
      </c>
      <c r="AF1339" t="str">
        <f t="shared" si="883"/>
        <v/>
      </c>
      <c r="AG1339" t="str">
        <f t="shared" si="884"/>
        <v/>
      </c>
      <c r="AH1339" t="str">
        <f t="shared" si="885"/>
        <v/>
      </c>
      <c r="AI1339" t="str">
        <f t="shared" si="886"/>
        <v/>
      </c>
      <c r="AJ1339" t="str">
        <f t="shared" si="887"/>
        <v/>
      </c>
      <c r="AK1339" t="str">
        <f t="shared" si="888"/>
        <v/>
      </c>
      <c r="AL1339" t="str">
        <f t="shared" si="889"/>
        <v/>
      </c>
      <c r="AM1339" t="str">
        <f t="shared" si="890"/>
        <v/>
      </c>
      <c r="AN1339" t="str">
        <f t="shared" si="891"/>
        <v/>
      </c>
      <c r="AO1339" t="str">
        <f t="shared" si="892"/>
        <v/>
      </c>
      <c r="AP1339" t="str">
        <f t="shared" si="893"/>
        <v/>
      </c>
      <c r="AQ1339" t="str">
        <f t="shared" si="894"/>
        <v/>
      </c>
      <c r="AR1339" t="str">
        <f t="shared" si="895"/>
        <v/>
      </c>
      <c r="AS1339" t="str">
        <f t="shared" si="896"/>
        <v/>
      </c>
      <c r="AT1339" t="str">
        <f t="shared" si="897"/>
        <v/>
      </c>
      <c r="AU1339" t="str">
        <f t="shared" si="898"/>
        <v/>
      </c>
      <c r="AV1339" t="str">
        <f t="shared" si="899"/>
        <v/>
      </c>
      <c r="AW1339" t="str">
        <f t="shared" si="900"/>
        <v/>
      </c>
      <c r="AX1339" t="str">
        <f t="shared" si="901"/>
        <v/>
      </c>
      <c r="AY1339" t="str">
        <f t="shared" si="902"/>
        <v/>
      </c>
      <c r="AZ1339" t="str">
        <f>IF(OR($A1339="",$A1339&lt;&gt;Ficha!$C$4),"",COUNTIF($A$2:$A1339,Ficha!$C$4))</f>
        <v/>
      </c>
    </row>
    <row r="1340" spans="1:52">
      <c r="A1340" s="7" t="str">
        <f>IF(INDEX(Banco!$A:$A,ROW())="","",INDEX(Banco!$A:$A,ROW()))</f>
        <v/>
      </c>
      <c r="B1340" s="7" t="str">
        <f>IF(INDEX(Banco!$B:$B,ROW())="","",INDEX(Banco!$B:$B,ROW()))</f>
        <v/>
      </c>
      <c r="C1340" s="7" t="str">
        <f>IF(INDEX(Banco!$C:$C,ROW())="","",INDEX(Banco!$C:$C,ROW()))</f>
        <v/>
      </c>
      <c r="D1340" s="8" t="str">
        <f>IF(INDEX(Banco!$D:$D,ROW())="","",INDEX(Banco!$D:$D,ROW()))</f>
        <v/>
      </c>
      <c r="E1340" s="8" t="str">
        <f>IF(INDEX(Banco!$E:$E,ROW())="","",INDEX(Banco!$E:$E,ROW()))</f>
        <v/>
      </c>
      <c r="F1340" s="9" t="str">
        <f>IF(INDEX(Banco!$F:$F,ROW())="","",INDEX(Banco!$F:$F,ROW()))</f>
        <v/>
      </c>
      <c r="G1340" s="9" t="str">
        <f>IF(INDEX(Banco!$G:$G,ROW())="","",INDEX(Banco!$G:$G,ROW()))</f>
        <v/>
      </c>
      <c r="H1340" s="7" t="str">
        <f>IF(INDEX(Banco!$H:$H,ROW())="","",INDEX(Banco!$H:$H,ROW()))</f>
        <v/>
      </c>
      <c r="I1340" t="str">
        <f t="shared" si="860"/>
        <v/>
      </c>
      <c r="J1340" s="10" t="str">
        <f t="shared" si="861"/>
        <v/>
      </c>
      <c r="K1340" s="11" t="str">
        <f t="shared" si="862"/>
        <v>—</v>
      </c>
      <c r="L1340" t="str">
        <f t="shared" si="863"/>
        <v/>
      </c>
      <c r="M1340" s="11" t="str">
        <f t="shared" si="864"/>
        <v>—</v>
      </c>
      <c r="N1340" t="str">
        <f t="shared" si="865"/>
        <v/>
      </c>
      <c r="O1340" s="11" t="str">
        <f t="shared" si="866"/>
        <v>—</v>
      </c>
      <c r="P1340" t="str">
        <f t="shared" si="867"/>
        <v/>
      </c>
      <c r="Q1340" s="11" t="str">
        <f t="shared" si="868"/>
        <v>—</v>
      </c>
      <c r="R1340" t="str">
        <f t="shared" si="869"/>
        <v/>
      </c>
      <c r="S1340" t="str">
        <f t="shared" si="870"/>
        <v/>
      </c>
      <c r="T1340" t="str">
        <f t="shared" si="871"/>
        <v/>
      </c>
      <c r="U1340" t="str">
        <f t="shared" si="872"/>
        <v/>
      </c>
      <c r="V1340" t="str">
        <f t="shared" si="873"/>
        <v/>
      </c>
      <c r="W1340" t="str">
        <f t="shared" si="874"/>
        <v/>
      </c>
      <c r="X1340" t="str">
        <f t="shared" si="875"/>
        <v/>
      </c>
      <c r="Y1340" t="str">
        <f t="shared" si="876"/>
        <v/>
      </c>
      <c r="Z1340" t="str">
        <f t="shared" si="877"/>
        <v/>
      </c>
      <c r="AA1340" t="str">
        <f t="shared" si="878"/>
        <v/>
      </c>
      <c r="AB1340" t="str">
        <f t="shared" si="879"/>
        <v/>
      </c>
      <c r="AC1340" t="str">
        <f t="shared" si="880"/>
        <v/>
      </c>
      <c r="AD1340" t="str">
        <f t="shared" si="881"/>
        <v/>
      </c>
      <c r="AE1340" t="str">
        <f t="shared" si="882"/>
        <v/>
      </c>
      <c r="AF1340" t="str">
        <f t="shared" si="883"/>
        <v/>
      </c>
      <c r="AG1340" t="str">
        <f t="shared" si="884"/>
        <v/>
      </c>
      <c r="AH1340" t="str">
        <f t="shared" si="885"/>
        <v/>
      </c>
      <c r="AI1340" t="str">
        <f t="shared" si="886"/>
        <v/>
      </c>
      <c r="AJ1340" t="str">
        <f t="shared" si="887"/>
        <v/>
      </c>
      <c r="AK1340" t="str">
        <f t="shared" si="888"/>
        <v/>
      </c>
      <c r="AL1340" t="str">
        <f t="shared" si="889"/>
        <v/>
      </c>
      <c r="AM1340" t="str">
        <f t="shared" si="890"/>
        <v/>
      </c>
      <c r="AN1340" t="str">
        <f t="shared" si="891"/>
        <v/>
      </c>
      <c r="AO1340" t="str">
        <f t="shared" si="892"/>
        <v/>
      </c>
      <c r="AP1340" t="str">
        <f t="shared" si="893"/>
        <v/>
      </c>
      <c r="AQ1340" t="str">
        <f t="shared" si="894"/>
        <v/>
      </c>
      <c r="AR1340" t="str">
        <f t="shared" si="895"/>
        <v/>
      </c>
      <c r="AS1340" t="str">
        <f t="shared" si="896"/>
        <v/>
      </c>
      <c r="AT1340" t="str">
        <f t="shared" si="897"/>
        <v/>
      </c>
      <c r="AU1340" t="str">
        <f t="shared" si="898"/>
        <v/>
      </c>
      <c r="AV1340" t="str">
        <f t="shared" si="899"/>
        <v/>
      </c>
      <c r="AW1340" t="str">
        <f t="shared" si="900"/>
        <v/>
      </c>
      <c r="AX1340" t="str">
        <f t="shared" si="901"/>
        <v/>
      </c>
      <c r="AY1340" t="str">
        <f t="shared" si="902"/>
        <v/>
      </c>
      <c r="AZ1340" t="str">
        <f>IF(OR($A1340="",$A1340&lt;&gt;Ficha!$C$4),"",COUNTIF($A$2:$A1340,Ficha!$C$4))</f>
        <v/>
      </c>
    </row>
    <row r="1341" spans="1:52">
      <c r="A1341" s="7" t="str">
        <f>IF(INDEX(Banco!$A:$A,ROW())="","",INDEX(Banco!$A:$A,ROW()))</f>
        <v/>
      </c>
      <c r="B1341" s="7" t="str">
        <f>IF(INDEX(Banco!$B:$B,ROW())="","",INDEX(Banco!$B:$B,ROW()))</f>
        <v/>
      </c>
      <c r="C1341" s="7" t="str">
        <f>IF(INDEX(Banco!$C:$C,ROW())="","",INDEX(Banco!$C:$C,ROW()))</f>
        <v/>
      </c>
      <c r="D1341" s="8" t="str">
        <f>IF(INDEX(Banco!$D:$D,ROW())="","",INDEX(Banco!$D:$D,ROW()))</f>
        <v/>
      </c>
      <c r="E1341" s="8" t="str">
        <f>IF(INDEX(Banco!$E:$E,ROW())="","",INDEX(Banco!$E:$E,ROW()))</f>
        <v/>
      </c>
      <c r="F1341" s="9" t="str">
        <f>IF(INDEX(Banco!$F:$F,ROW())="","",INDEX(Banco!$F:$F,ROW()))</f>
        <v/>
      </c>
      <c r="G1341" s="9" t="str">
        <f>IF(INDEX(Banco!$G:$G,ROW())="","",INDEX(Banco!$G:$G,ROW()))</f>
        <v/>
      </c>
      <c r="H1341" s="7" t="str">
        <f>IF(INDEX(Banco!$H:$H,ROW())="","",INDEX(Banco!$H:$H,ROW()))</f>
        <v/>
      </c>
      <c r="I1341" t="str">
        <f t="shared" si="860"/>
        <v/>
      </c>
      <c r="J1341" s="10" t="str">
        <f t="shared" si="861"/>
        <v/>
      </c>
      <c r="K1341" s="11" t="str">
        <f t="shared" si="862"/>
        <v>—</v>
      </c>
      <c r="L1341" t="str">
        <f t="shared" si="863"/>
        <v/>
      </c>
      <c r="M1341" s="11" t="str">
        <f t="shared" si="864"/>
        <v>—</v>
      </c>
      <c r="N1341" t="str">
        <f t="shared" si="865"/>
        <v/>
      </c>
      <c r="O1341" s="11" t="str">
        <f t="shared" si="866"/>
        <v>—</v>
      </c>
      <c r="P1341" t="str">
        <f t="shared" si="867"/>
        <v/>
      </c>
      <c r="Q1341" s="11" t="str">
        <f t="shared" si="868"/>
        <v>—</v>
      </c>
      <c r="R1341" t="str">
        <f t="shared" si="869"/>
        <v/>
      </c>
      <c r="S1341" t="str">
        <f t="shared" si="870"/>
        <v/>
      </c>
      <c r="T1341" t="str">
        <f t="shared" si="871"/>
        <v/>
      </c>
      <c r="U1341" t="str">
        <f t="shared" si="872"/>
        <v/>
      </c>
      <c r="V1341" t="str">
        <f t="shared" si="873"/>
        <v/>
      </c>
      <c r="W1341" t="str">
        <f t="shared" si="874"/>
        <v/>
      </c>
      <c r="X1341" t="str">
        <f t="shared" si="875"/>
        <v/>
      </c>
      <c r="Y1341" t="str">
        <f t="shared" si="876"/>
        <v/>
      </c>
      <c r="Z1341" t="str">
        <f t="shared" si="877"/>
        <v/>
      </c>
      <c r="AA1341" t="str">
        <f t="shared" si="878"/>
        <v/>
      </c>
      <c r="AB1341" t="str">
        <f t="shared" si="879"/>
        <v/>
      </c>
      <c r="AC1341" t="str">
        <f t="shared" si="880"/>
        <v/>
      </c>
      <c r="AD1341" t="str">
        <f t="shared" si="881"/>
        <v/>
      </c>
      <c r="AE1341" t="str">
        <f t="shared" si="882"/>
        <v/>
      </c>
      <c r="AF1341" t="str">
        <f t="shared" si="883"/>
        <v/>
      </c>
      <c r="AG1341" t="str">
        <f t="shared" si="884"/>
        <v/>
      </c>
      <c r="AH1341" t="str">
        <f t="shared" si="885"/>
        <v/>
      </c>
      <c r="AI1341" t="str">
        <f t="shared" si="886"/>
        <v/>
      </c>
      <c r="AJ1341" t="str">
        <f t="shared" si="887"/>
        <v/>
      </c>
      <c r="AK1341" t="str">
        <f t="shared" si="888"/>
        <v/>
      </c>
      <c r="AL1341" t="str">
        <f t="shared" si="889"/>
        <v/>
      </c>
      <c r="AM1341" t="str">
        <f t="shared" si="890"/>
        <v/>
      </c>
      <c r="AN1341" t="str">
        <f t="shared" si="891"/>
        <v/>
      </c>
      <c r="AO1341" t="str">
        <f t="shared" si="892"/>
        <v/>
      </c>
      <c r="AP1341" t="str">
        <f t="shared" si="893"/>
        <v/>
      </c>
      <c r="AQ1341" t="str">
        <f t="shared" si="894"/>
        <v/>
      </c>
      <c r="AR1341" t="str">
        <f t="shared" si="895"/>
        <v/>
      </c>
      <c r="AS1341" t="str">
        <f t="shared" si="896"/>
        <v/>
      </c>
      <c r="AT1341" t="str">
        <f t="shared" si="897"/>
        <v/>
      </c>
      <c r="AU1341" t="str">
        <f t="shared" si="898"/>
        <v/>
      </c>
      <c r="AV1341" t="str">
        <f t="shared" si="899"/>
        <v/>
      </c>
      <c r="AW1341" t="str">
        <f t="shared" si="900"/>
        <v/>
      </c>
      <c r="AX1341" t="str">
        <f t="shared" si="901"/>
        <v/>
      </c>
      <c r="AY1341" t="str">
        <f t="shared" si="902"/>
        <v/>
      </c>
      <c r="AZ1341" t="str">
        <f>IF(OR($A1341="",$A1341&lt;&gt;Ficha!$C$4),"",COUNTIF($A$2:$A1341,Ficha!$C$4))</f>
        <v/>
      </c>
    </row>
    <row r="1342" spans="1:52">
      <c r="A1342" s="7" t="str">
        <f>IF(INDEX(Banco!$A:$A,ROW())="","",INDEX(Banco!$A:$A,ROW()))</f>
        <v/>
      </c>
      <c r="B1342" s="7" t="str">
        <f>IF(INDEX(Banco!$B:$B,ROW())="","",INDEX(Banco!$B:$B,ROW()))</f>
        <v/>
      </c>
      <c r="C1342" s="7" t="str">
        <f>IF(INDEX(Banco!$C:$C,ROW())="","",INDEX(Banco!$C:$C,ROW()))</f>
        <v/>
      </c>
      <c r="D1342" s="8" t="str">
        <f>IF(INDEX(Banco!$D:$D,ROW())="","",INDEX(Banco!$D:$D,ROW()))</f>
        <v/>
      </c>
      <c r="E1342" s="8" t="str">
        <f>IF(INDEX(Banco!$E:$E,ROW())="","",INDEX(Banco!$E:$E,ROW()))</f>
        <v/>
      </c>
      <c r="F1342" s="9" t="str">
        <f>IF(INDEX(Banco!$F:$F,ROW())="","",INDEX(Banco!$F:$F,ROW()))</f>
        <v/>
      </c>
      <c r="G1342" s="9" t="str">
        <f>IF(INDEX(Banco!$G:$G,ROW())="","",INDEX(Banco!$G:$G,ROW()))</f>
        <v/>
      </c>
      <c r="H1342" s="7" t="str">
        <f>IF(INDEX(Banco!$H:$H,ROW())="","",INDEX(Banco!$H:$H,ROW()))</f>
        <v/>
      </c>
      <c r="I1342" t="str">
        <f t="shared" si="860"/>
        <v/>
      </c>
      <c r="J1342" s="10" t="str">
        <f t="shared" si="861"/>
        <v/>
      </c>
      <c r="K1342" s="11" t="str">
        <f t="shared" si="862"/>
        <v>—</v>
      </c>
      <c r="L1342" t="str">
        <f t="shared" si="863"/>
        <v/>
      </c>
      <c r="M1342" s="11" t="str">
        <f t="shared" si="864"/>
        <v>—</v>
      </c>
      <c r="N1342" t="str">
        <f t="shared" si="865"/>
        <v/>
      </c>
      <c r="O1342" s="11" t="str">
        <f t="shared" si="866"/>
        <v>—</v>
      </c>
      <c r="P1342" t="str">
        <f t="shared" si="867"/>
        <v/>
      </c>
      <c r="Q1342" s="11" t="str">
        <f t="shared" si="868"/>
        <v>—</v>
      </c>
      <c r="R1342" t="str">
        <f t="shared" si="869"/>
        <v/>
      </c>
      <c r="S1342" t="str">
        <f t="shared" si="870"/>
        <v/>
      </c>
      <c r="T1342" t="str">
        <f t="shared" si="871"/>
        <v/>
      </c>
      <c r="U1342" t="str">
        <f t="shared" si="872"/>
        <v/>
      </c>
      <c r="V1342" t="str">
        <f t="shared" si="873"/>
        <v/>
      </c>
      <c r="W1342" t="str">
        <f t="shared" si="874"/>
        <v/>
      </c>
      <c r="X1342" t="str">
        <f t="shared" si="875"/>
        <v/>
      </c>
      <c r="Y1342" t="str">
        <f t="shared" si="876"/>
        <v/>
      </c>
      <c r="Z1342" t="str">
        <f t="shared" si="877"/>
        <v/>
      </c>
      <c r="AA1342" t="str">
        <f t="shared" si="878"/>
        <v/>
      </c>
      <c r="AB1342" t="str">
        <f t="shared" si="879"/>
        <v/>
      </c>
      <c r="AC1342" t="str">
        <f t="shared" si="880"/>
        <v/>
      </c>
      <c r="AD1342" t="str">
        <f t="shared" si="881"/>
        <v/>
      </c>
      <c r="AE1342" t="str">
        <f t="shared" si="882"/>
        <v/>
      </c>
      <c r="AF1342" t="str">
        <f t="shared" si="883"/>
        <v/>
      </c>
      <c r="AG1342" t="str">
        <f t="shared" si="884"/>
        <v/>
      </c>
      <c r="AH1342" t="str">
        <f t="shared" si="885"/>
        <v/>
      </c>
      <c r="AI1342" t="str">
        <f t="shared" si="886"/>
        <v/>
      </c>
      <c r="AJ1342" t="str">
        <f t="shared" si="887"/>
        <v/>
      </c>
      <c r="AK1342" t="str">
        <f t="shared" si="888"/>
        <v/>
      </c>
      <c r="AL1342" t="str">
        <f t="shared" si="889"/>
        <v/>
      </c>
      <c r="AM1342" t="str">
        <f t="shared" si="890"/>
        <v/>
      </c>
      <c r="AN1342" t="str">
        <f t="shared" si="891"/>
        <v/>
      </c>
      <c r="AO1342" t="str">
        <f t="shared" si="892"/>
        <v/>
      </c>
      <c r="AP1342" t="str">
        <f t="shared" si="893"/>
        <v/>
      </c>
      <c r="AQ1342" t="str">
        <f t="shared" si="894"/>
        <v/>
      </c>
      <c r="AR1342" t="str">
        <f t="shared" si="895"/>
        <v/>
      </c>
      <c r="AS1342" t="str">
        <f t="shared" si="896"/>
        <v/>
      </c>
      <c r="AT1342" t="str">
        <f t="shared" si="897"/>
        <v/>
      </c>
      <c r="AU1342" t="str">
        <f t="shared" si="898"/>
        <v/>
      </c>
      <c r="AV1342" t="str">
        <f t="shared" si="899"/>
        <v/>
      </c>
      <c r="AW1342" t="str">
        <f t="shared" si="900"/>
        <v/>
      </c>
      <c r="AX1342" t="str">
        <f t="shared" si="901"/>
        <v/>
      </c>
      <c r="AY1342" t="str">
        <f t="shared" si="902"/>
        <v/>
      </c>
      <c r="AZ1342" t="str">
        <f>IF(OR($A1342="",$A1342&lt;&gt;Ficha!$C$4),"",COUNTIF($A$2:$A1342,Ficha!$C$4))</f>
        <v/>
      </c>
    </row>
    <row r="1343" spans="1:52">
      <c r="A1343" s="7" t="str">
        <f>IF(INDEX(Banco!$A:$A,ROW())="","",INDEX(Banco!$A:$A,ROW()))</f>
        <v/>
      </c>
      <c r="B1343" s="7" t="str">
        <f>IF(INDEX(Banco!$B:$B,ROW())="","",INDEX(Banco!$B:$B,ROW()))</f>
        <v/>
      </c>
      <c r="C1343" s="7" t="str">
        <f>IF(INDEX(Banco!$C:$C,ROW())="","",INDEX(Banco!$C:$C,ROW()))</f>
        <v/>
      </c>
      <c r="D1343" s="8" t="str">
        <f>IF(INDEX(Banco!$D:$D,ROW())="","",INDEX(Banco!$D:$D,ROW()))</f>
        <v/>
      </c>
      <c r="E1343" s="8" t="str">
        <f>IF(INDEX(Banco!$E:$E,ROW())="","",INDEX(Banco!$E:$E,ROW()))</f>
        <v/>
      </c>
      <c r="F1343" s="9" t="str">
        <f>IF(INDEX(Banco!$F:$F,ROW())="","",INDEX(Banco!$F:$F,ROW()))</f>
        <v/>
      </c>
      <c r="G1343" s="9" t="str">
        <f>IF(INDEX(Banco!$G:$G,ROW())="","",INDEX(Banco!$G:$G,ROW()))</f>
        <v/>
      </c>
      <c r="H1343" s="7" t="str">
        <f>IF(INDEX(Banco!$H:$H,ROW())="","",INDEX(Banco!$H:$H,ROW()))</f>
        <v/>
      </c>
      <c r="I1343" t="str">
        <f t="shared" si="860"/>
        <v/>
      </c>
      <c r="J1343" s="10" t="str">
        <f t="shared" si="861"/>
        <v/>
      </c>
      <c r="K1343" s="11" t="str">
        <f t="shared" si="862"/>
        <v>—</v>
      </c>
      <c r="L1343" t="str">
        <f t="shared" si="863"/>
        <v/>
      </c>
      <c r="M1343" s="11" t="str">
        <f t="shared" si="864"/>
        <v>—</v>
      </c>
      <c r="N1343" t="str">
        <f t="shared" si="865"/>
        <v/>
      </c>
      <c r="O1343" s="11" t="str">
        <f t="shared" si="866"/>
        <v>—</v>
      </c>
      <c r="P1343" t="str">
        <f t="shared" si="867"/>
        <v/>
      </c>
      <c r="Q1343" s="11" t="str">
        <f t="shared" si="868"/>
        <v>—</v>
      </c>
      <c r="R1343" t="str">
        <f t="shared" si="869"/>
        <v/>
      </c>
      <c r="S1343" t="str">
        <f t="shared" si="870"/>
        <v/>
      </c>
      <c r="T1343" t="str">
        <f t="shared" si="871"/>
        <v/>
      </c>
      <c r="U1343" t="str">
        <f t="shared" si="872"/>
        <v/>
      </c>
      <c r="V1343" t="str">
        <f t="shared" si="873"/>
        <v/>
      </c>
      <c r="W1343" t="str">
        <f t="shared" si="874"/>
        <v/>
      </c>
      <c r="X1343" t="str">
        <f t="shared" si="875"/>
        <v/>
      </c>
      <c r="Y1343" t="str">
        <f t="shared" si="876"/>
        <v/>
      </c>
      <c r="Z1343" t="str">
        <f t="shared" si="877"/>
        <v/>
      </c>
      <c r="AA1343" t="str">
        <f t="shared" si="878"/>
        <v/>
      </c>
      <c r="AB1343" t="str">
        <f t="shared" si="879"/>
        <v/>
      </c>
      <c r="AC1343" t="str">
        <f t="shared" si="880"/>
        <v/>
      </c>
      <c r="AD1343" t="str">
        <f t="shared" si="881"/>
        <v/>
      </c>
      <c r="AE1343" t="str">
        <f t="shared" si="882"/>
        <v/>
      </c>
      <c r="AF1343" t="str">
        <f t="shared" si="883"/>
        <v/>
      </c>
      <c r="AG1343" t="str">
        <f t="shared" si="884"/>
        <v/>
      </c>
      <c r="AH1343" t="str">
        <f t="shared" si="885"/>
        <v/>
      </c>
      <c r="AI1343" t="str">
        <f t="shared" si="886"/>
        <v/>
      </c>
      <c r="AJ1343" t="str">
        <f t="shared" si="887"/>
        <v/>
      </c>
      <c r="AK1343" t="str">
        <f t="shared" si="888"/>
        <v/>
      </c>
      <c r="AL1343" t="str">
        <f t="shared" si="889"/>
        <v/>
      </c>
      <c r="AM1343" t="str">
        <f t="shared" si="890"/>
        <v/>
      </c>
      <c r="AN1343" t="str">
        <f t="shared" si="891"/>
        <v/>
      </c>
      <c r="AO1343" t="str">
        <f t="shared" si="892"/>
        <v/>
      </c>
      <c r="AP1343" t="str">
        <f t="shared" si="893"/>
        <v/>
      </c>
      <c r="AQ1343" t="str">
        <f t="shared" si="894"/>
        <v/>
      </c>
      <c r="AR1343" t="str">
        <f t="shared" si="895"/>
        <v/>
      </c>
      <c r="AS1343" t="str">
        <f t="shared" si="896"/>
        <v/>
      </c>
      <c r="AT1343" t="str">
        <f t="shared" si="897"/>
        <v/>
      </c>
      <c r="AU1343" t="str">
        <f t="shared" si="898"/>
        <v/>
      </c>
      <c r="AV1343" t="str">
        <f t="shared" si="899"/>
        <v/>
      </c>
      <c r="AW1343" t="str">
        <f t="shared" si="900"/>
        <v/>
      </c>
      <c r="AX1343" t="str">
        <f t="shared" si="901"/>
        <v/>
      </c>
      <c r="AY1343" t="str">
        <f t="shared" si="902"/>
        <v/>
      </c>
      <c r="AZ1343" t="str">
        <f>IF(OR($A1343="",$A1343&lt;&gt;Ficha!$C$4),"",COUNTIF($A$2:$A1343,Ficha!$C$4))</f>
        <v/>
      </c>
    </row>
    <row r="1344" spans="1:52">
      <c r="A1344" s="7" t="str">
        <f>IF(INDEX(Banco!$A:$A,ROW())="","",INDEX(Banco!$A:$A,ROW()))</f>
        <v/>
      </c>
      <c r="B1344" s="7" t="str">
        <f>IF(INDEX(Banco!$B:$B,ROW())="","",INDEX(Banco!$B:$B,ROW()))</f>
        <v/>
      </c>
      <c r="C1344" s="7" t="str">
        <f>IF(INDEX(Banco!$C:$C,ROW())="","",INDEX(Banco!$C:$C,ROW()))</f>
        <v/>
      </c>
      <c r="D1344" s="8" t="str">
        <f>IF(INDEX(Banco!$D:$D,ROW())="","",INDEX(Banco!$D:$D,ROW()))</f>
        <v/>
      </c>
      <c r="E1344" s="8" t="str">
        <f>IF(INDEX(Banco!$E:$E,ROW())="","",INDEX(Banco!$E:$E,ROW()))</f>
        <v/>
      </c>
      <c r="F1344" s="9" t="str">
        <f>IF(INDEX(Banco!$F:$F,ROW())="","",INDEX(Banco!$F:$F,ROW()))</f>
        <v/>
      </c>
      <c r="G1344" s="9" t="str">
        <f>IF(INDEX(Banco!$G:$G,ROW())="","",INDEX(Banco!$G:$G,ROW()))</f>
        <v/>
      </c>
      <c r="H1344" s="7" t="str">
        <f>IF(INDEX(Banco!$H:$H,ROW())="","",INDEX(Banco!$H:$H,ROW()))</f>
        <v/>
      </c>
      <c r="I1344" t="str">
        <f t="shared" si="860"/>
        <v/>
      </c>
      <c r="J1344" s="10" t="str">
        <f t="shared" si="861"/>
        <v/>
      </c>
      <c r="K1344" s="11" t="str">
        <f t="shared" si="862"/>
        <v>—</v>
      </c>
      <c r="L1344" t="str">
        <f t="shared" si="863"/>
        <v/>
      </c>
      <c r="M1344" s="11" t="str">
        <f t="shared" si="864"/>
        <v>—</v>
      </c>
      <c r="N1344" t="str">
        <f t="shared" si="865"/>
        <v/>
      </c>
      <c r="O1344" s="11" t="str">
        <f t="shared" si="866"/>
        <v>—</v>
      </c>
      <c r="P1344" t="str">
        <f t="shared" si="867"/>
        <v/>
      </c>
      <c r="Q1344" s="11" t="str">
        <f t="shared" si="868"/>
        <v>—</v>
      </c>
      <c r="R1344" t="str">
        <f t="shared" si="869"/>
        <v/>
      </c>
      <c r="S1344" t="str">
        <f t="shared" si="870"/>
        <v/>
      </c>
      <c r="T1344" t="str">
        <f t="shared" si="871"/>
        <v/>
      </c>
      <c r="U1344" t="str">
        <f t="shared" si="872"/>
        <v/>
      </c>
      <c r="V1344" t="str">
        <f t="shared" si="873"/>
        <v/>
      </c>
      <c r="W1344" t="str">
        <f t="shared" si="874"/>
        <v/>
      </c>
      <c r="X1344" t="str">
        <f t="shared" si="875"/>
        <v/>
      </c>
      <c r="Y1344" t="str">
        <f t="shared" si="876"/>
        <v/>
      </c>
      <c r="Z1344" t="str">
        <f t="shared" si="877"/>
        <v/>
      </c>
      <c r="AA1344" t="str">
        <f t="shared" si="878"/>
        <v/>
      </c>
      <c r="AB1344" t="str">
        <f t="shared" si="879"/>
        <v/>
      </c>
      <c r="AC1344" t="str">
        <f t="shared" si="880"/>
        <v/>
      </c>
      <c r="AD1344" t="str">
        <f t="shared" si="881"/>
        <v/>
      </c>
      <c r="AE1344" t="str">
        <f t="shared" si="882"/>
        <v/>
      </c>
      <c r="AF1344" t="str">
        <f t="shared" si="883"/>
        <v/>
      </c>
      <c r="AG1344" t="str">
        <f t="shared" si="884"/>
        <v/>
      </c>
      <c r="AH1344" t="str">
        <f t="shared" si="885"/>
        <v/>
      </c>
      <c r="AI1344" t="str">
        <f t="shared" si="886"/>
        <v/>
      </c>
      <c r="AJ1344" t="str">
        <f t="shared" si="887"/>
        <v/>
      </c>
      <c r="AK1344" t="str">
        <f t="shared" si="888"/>
        <v/>
      </c>
      <c r="AL1344" t="str">
        <f t="shared" si="889"/>
        <v/>
      </c>
      <c r="AM1344" t="str">
        <f t="shared" si="890"/>
        <v/>
      </c>
      <c r="AN1344" t="str">
        <f t="shared" si="891"/>
        <v/>
      </c>
      <c r="AO1344" t="str">
        <f t="shared" si="892"/>
        <v/>
      </c>
      <c r="AP1344" t="str">
        <f t="shared" si="893"/>
        <v/>
      </c>
      <c r="AQ1344" t="str">
        <f t="shared" si="894"/>
        <v/>
      </c>
      <c r="AR1344" t="str">
        <f t="shared" si="895"/>
        <v/>
      </c>
      <c r="AS1344" t="str">
        <f t="shared" si="896"/>
        <v/>
      </c>
      <c r="AT1344" t="str">
        <f t="shared" si="897"/>
        <v/>
      </c>
      <c r="AU1344" t="str">
        <f t="shared" si="898"/>
        <v/>
      </c>
      <c r="AV1344" t="str">
        <f t="shared" si="899"/>
        <v/>
      </c>
      <c r="AW1344" t="str">
        <f t="shared" si="900"/>
        <v/>
      </c>
      <c r="AX1344" t="str">
        <f t="shared" si="901"/>
        <v/>
      </c>
      <c r="AY1344" t="str">
        <f t="shared" si="902"/>
        <v/>
      </c>
      <c r="AZ1344" t="str">
        <f>IF(OR($A1344="",$A1344&lt;&gt;Ficha!$C$4),"",COUNTIF($A$2:$A1344,Ficha!$C$4))</f>
        <v/>
      </c>
    </row>
    <row r="1345" spans="1:52">
      <c r="A1345" s="7" t="str">
        <f>IF(INDEX(Banco!$A:$A,ROW())="","",INDEX(Banco!$A:$A,ROW()))</f>
        <v/>
      </c>
      <c r="B1345" s="7" t="str">
        <f>IF(INDEX(Banco!$B:$B,ROW())="","",INDEX(Banco!$B:$B,ROW()))</f>
        <v/>
      </c>
      <c r="C1345" s="7" t="str">
        <f>IF(INDEX(Banco!$C:$C,ROW())="","",INDEX(Banco!$C:$C,ROW()))</f>
        <v/>
      </c>
      <c r="D1345" s="8" t="str">
        <f>IF(INDEX(Banco!$D:$D,ROW())="","",INDEX(Banco!$D:$D,ROW()))</f>
        <v/>
      </c>
      <c r="E1345" s="8" t="str">
        <f>IF(INDEX(Banco!$E:$E,ROW())="","",INDEX(Banco!$E:$E,ROW()))</f>
        <v/>
      </c>
      <c r="F1345" s="9" t="str">
        <f>IF(INDEX(Banco!$F:$F,ROW())="","",INDEX(Banco!$F:$F,ROW()))</f>
        <v/>
      </c>
      <c r="G1345" s="9" t="str">
        <f>IF(INDEX(Banco!$G:$G,ROW())="","",INDEX(Banco!$G:$G,ROW()))</f>
        <v/>
      </c>
      <c r="H1345" s="7" t="str">
        <f>IF(INDEX(Banco!$H:$H,ROW())="","",INDEX(Banco!$H:$H,ROW()))</f>
        <v/>
      </c>
      <c r="I1345" t="str">
        <f t="shared" si="860"/>
        <v/>
      </c>
      <c r="J1345" s="10" t="str">
        <f t="shared" si="861"/>
        <v/>
      </c>
      <c r="K1345" s="11" t="str">
        <f t="shared" si="862"/>
        <v>—</v>
      </c>
      <c r="L1345" t="str">
        <f t="shared" si="863"/>
        <v/>
      </c>
      <c r="M1345" s="11" t="str">
        <f t="shared" si="864"/>
        <v>—</v>
      </c>
      <c r="N1345" t="str">
        <f t="shared" si="865"/>
        <v/>
      </c>
      <c r="O1345" s="11" t="str">
        <f t="shared" si="866"/>
        <v>—</v>
      </c>
      <c r="P1345" t="str">
        <f t="shared" si="867"/>
        <v/>
      </c>
      <c r="Q1345" s="11" t="str">
        <f t="shared" si="868"/>
        <v>—</v>
      </c>
      <c r="R1345" t="str">
        <f t="shared" si="869"/>
        <v/>
      </c>
      <c r="S1345" t="str">
        <f t="shared" si="870"/>
        <v/>
      </c>
      <c r="T1345" t="str">
        <f t="shared" si="871"/>
        <v/>
      </c>
      <c r="U1345" t="str">
        <f t="shared" si="872"/>
        <v/>
      </c>
      <c r="V1345" t="str">
        <f t="shared" si="873"/>
        <v/>
      </c>
      <c r="W1345" t="str">
        <f t="shared" si="874"/>
        <v/>
      </c>
      <c r="X1345" t="str">
        <f t="shared" si="875"/>
        <v/>
      </c>
      <c r="Y1345" t="str">
        <f t="shared" si="876"/>
        <v/>
      </c>
      <c r="Z1345" t="str">
        <f t="shared" si="877"/>
        <v/>
      </c>
      <c r="AA1345" t="str">
        <f t="shared" si="878"/>
        <v/>
      </c>
      <c r="AB1345" t="str">
        <f t="shared" si="879"/>
        <v/>
      </c>
      <c r="AC1345" t="str">
        <f t="shared" si="880"/>
        <v/>
      </c>
      <c r="AD1345" t="str">
        <f t="shared" si="881"/>
        <v/>
      </c>
      <c r="AE1345" t="str">
        <f t="shared" si="882"/>
        <v/>
      </c>
      <c r="AF1345" t="str">
        <f t="shared" si="883"/>
        <v/>
      </c>
      <c r="AG1345" t="str">
        <f t="shared" si="884"/>
        <v/>
      </c>
      <c r="AH1345" t="str">
        <f t="shared" si="885"/>
        <v/>
      </c>
      <c r="AI1345" t="str">
        <f t="shared" si="886"/>
        <v/>
      </c>
      <c r="AJ1345" t="str">
        <f t="shared" si="887"/>
        <v/>
      </c>
      <c r="AK1345" t="str">
        <f t="shared" si="888"/>
        <v/>
      </c>
      <c r="AL1345" t="str">
        <f t="shared" si="889"/>
        <v/>
      </c>
      <c r="AM1345" t="str">
        <f t="shared" si="890"/>
        <v/>
      </c>
      <c r="AN1345" t="str">
        <f t="shared" si="891"/>
        <v/>
      </c>
      <c r="AO1345" t="str">
        <f t="shared" si="892"/>
        <v/>
      </c>
      <c r="AP1345" t="str">
        <f t="shared" si="893"/>
        <v/>
      </c>
      <c r="AQ1345" t="str">
        <f t="shared" si="894"/>
        <v/>
      </c>
      <c r="AR1345" t="str">
        <f t="shared" si="895"/>
        <v/>
      </c>
      <c r="AS1345" t="str">
        <f t="shared" si="896"/>
        <v/>
      </c>
      <c r="AT1345" t="str">
        <f t="shared" si="897"/>
        <v/>
      </c>
      <c r="AU1345" t="str">
        <f t="shared" si="898"/>
        <v/>
      </c>
      <c r="AV1345" t="str">
        <f t="shared" si="899"/>
        <v/>
      </c>
      <c r="AW1345" t="str">
        <f t="shared" si="900"/>
        <v/>
      </c>
      <c r="AX1345" t="str">
        <f t="shared" si="901"/>
        <v/>
      </c>
      <c r="AY1345" t="str">
        <f t="shared" si="902"/>
        <v/>
      </c>
      <c r="AZ1345" t="str">
        <f>IF(OR($A1345="",$A1345&lt;&gt;Ficha!$C$4),"",COUNTIF($A$2:$A1345,Ficha!$C$4))</f>
        <v/>
      </c>
    </row>
    <row r="1346" spans="1:52">
      <c r="A1346" s="7" t="str">
        <f>IF(INDEX(Banco!$A:$A,ROW())="","",INDEX(Banco!$A:$A,ROW()))</f>
        <v/>
      </c>
      <c r="B1346" s="7" t="str">
        <f>IF(INDEX(Banco!$B:$B,ROW())="","",INDEX(Banco!$B:$B,ROW()))</f>
        <v/>
      </c>
      <c r="C1346" s="7" t="str">
        <f>IF(INDEX(Banco!$C:$C,ROW())="","",INDEX(Banco!$C:$C,ROW()))</f>
        <v/>
      </c>
      <c r="D1346" s="8" t="str">
        <f>IF(INDEX(Banco!$D:$D,ROW())="","",INDEX(Banco!$D:$D,ROW()))</f>
        <v/>
      </c>
      <c r="E1346" s="8" t="str">
        <f>IF(INDEX(Banco!$E:$E,ROW())="","",INDEX(Banco!$E:$E,ROW()))</f>
        <v/>
      </c>
      <c r="F1346" s="9" t="str">
        <f>IF(INDEX(Banco!$F:$F,ROW())="","",INDEX(Banco!$F:$F,ROW()))</f>
        <v/>
      </c>
      <c r="G1346" s="9" t="str">
        <f>IF(INDEX(Banco!$G:$G,ROW())="","",INDEX(Banco!$G:$G,ROW()))</f>
        <v/>
      </c>
      <c r="H1346" s="7" t="str">
        <f>IF(INDEX(Banco!$H:$H,ROW())="","",INDEX(Banco!$H:$H,ROW()))</f>
        <v/>
      </c>
      <c r="I1346" t="str">
        <f t="shared" ref="I1346:I1409" si="903">IF($T1346="","",INT($T1346/12)&amp;"a "&amp;MOD($T1346,12)&amp;"m")</f>
        <v/>
      </c>
      <c r="J1346" s="10" t="str">
        <f t="shared" ref="J1346:J1409" si="904">IF(OR($F1346="",$G1346=""),"",ROUND($F1346/($G1346/100)^2,2))</f>
        <v/>
      </c>
      <c r="K1346" s="11" t="str">
        <f t="shared" ref="K1346:K1409" si="905">IF(OR($S1346="",$J1346="",$T1346="",$T1346&lt;0,$T1346&gt;228,$Y1346=""),"—",ROUND(IF(ABS($AB1346)&lt;=3,$AB1346,IF($AB1346&gt;3,3+($J1346-$AD1346)/($AD1346-$AC1346),-3+($J1346-$AF1346)/($AE1346-$AF1346))),2))</f>
        <v>—</v>
      </c>
      <c r="L1346" t="str">
        <f t="shared" ref="L1346:L1409" si="906">IF(OR($K1346="",$K1346="—"),"",IF($T1346&lt;=60,IF($K1346&lt;-3,"Magreza acentuada",IF($K1346&lt;-2,"Magreza",IF($K1346&lt;=1,"Eutrofia",IF($K1346&lt;=2,"Risco de sobrepeso",IF($K1346&lt;=3,"Sobrepeso","Obesidade"))))),IF($K1346&lt;-3,"Magreza acentuada",IF($K1346&lt;-2,"Magreza",IF($K1346&lt;=1,"Eutrofia",IF($K1346&lt;=2,"Sobrepeso",IF($K1346&lt;=3,"Obesidade","Obesidade grave")))))))</f>
        <v/>
      </c>
      <c r="M1346" s="11" t="str">
        <f t="shared" ref="M1346:M1409" si="907">IF(OR($S1346="",$V1346="",$T1346="",$T1346&lt;0,$T1346&gt;228,$AG1346=""),"—",ROUND(IF($AG1346=0,LN($V1346/$AH1346)/$AI1346,((($V1346/$AH1346)^$AG1346)-1)/($AG1346*$AI1346)),2))</f>
        <v>—</v>
      </c>
      <c r="N1346" t="str">
        <f t="shared" ref="N1346:N1409" si="908">IF(OR($M1346="",$M1346="—"),"",IF($M1346&lt;-3,"Muito baixa",IF($M1346&lt;-2,"Baixa","Adequada")))</f>
        <v/>
      </c>
      <c r="O1346" s="11" t="str">
        <f t="shared" ref="O1346:O1409" si="909">IF(OR($S1346="",$F1346="",$T1346="",$T1346&lt;0,$T1346&gt;120,$AJ1346=""),"—",ROUND(IF(ABS($AM1346)&lt;=3,$AM1346,IF($AM1346&gt;3,3+($F1346-$AO1346)/($AO1346-$AN1346),-3+($F1346-$AQ1346)/($AP1346-$AQ1346))),2))</f>
        <v>—</v>
      </c>
      <c r="P1346" t="str">
        <f t="shared" ref="P1346:P1409" si="910">IF(OR($O1346="",$O1346="—"),"",IF($O1346&lt;-3,"Muito baixo",IF($O1346&lt;-2,"Baixo",IF($O1346&lt;=2,"Adequado","Elevado"))))</f>
        <v/>
      </c>
      <c r="Q1346" s="11" t="str">
        <f t="shared" ref="Q1346:Q1409" si="911">IF(OR($S1346="",$F1346="",$T1346="",$T1346&lt;0,$T1346&gt;60,$AR1346=""),"—",ROUND(IF(ABS($AU1346)&lt;=3,$AU1346,IF($AU1346&gt;3,3+($F1346-$AW1346)/($AW1346-$AV1346),-3+($F1346-$AY1346)/($AX1346-$AY1346))),2))</f>
        <v>—</v>
      </c>
      <c r="R1346" t="str">
        <f t="shared" ref="R1346:R1409" si="912">IF(OR($Q1346="",$Q1346="—"),"",IF($Q1346&lt;-3,"Magreza acentuada",IF($Q1346&lt;-2,"Magreza",IF($Q1346&lt;=1,"Eutrofia",IF($Q1346&lt;=2,"Risco de sobrepeso",IF($Q1346&lt;=3,"Sobrepeso","Obesidade"))))))</f>
        <v/>
      </c>
      <c r="S1346" t="str">
        <f t="shared" ref="S1346:S1409" si="913">IF($C1346="","",IF(UPPER(LEFT($C1346,1))="M",1,IF(UPPER(LEFT($C1346,1))="F",2,"")))</f>
        <v/>
      </c>
      <c r="T1346" t="str">
        <f t="shared" ref="T1346:T1409" si="914">IF(OR($D1346="",$E1346=""),"",DATEDIF($D1346,$E1346,"m"))</f>
        <v/>
      </c>
      <c r="U1346" t="str">
        <f t="shared" ref="U1346:U1409" si="915">IF(OR($D1346="",$E1346=""),"",$E1346-$D1346)</f>
        <v/>
      </c>
      <c r="V1346" t="str">
        <f t="shared" ref="V1346:V1409" si="916">IF(OR($G1346="",$T1346=""),"",IF($T1346&lt;24,IF(LEFT(LOWER($H1346),4)="em p",$G1346+0.7,$G1346),IF(LEFT(LOWER($H1346),4)="deit",$G1346-0.7,$G1346)))</f>
        <v/>
      </c>
      <c r="W1346" t="str">
        <f t="shared" ref="W1346:W1409" si="917">IF(OR($S1346="",$T1346=""),"",$S1346*1000000+IF($T1346&lt;=60,$U1346,$T1346))</f>
        <v/>
      </c>
      <c r="X1346" t="str">
        <f t="shared" ref="X1346:X1409" si="918">IF(OR($S1346="",$V1346="",$T1346&gt;60,$T1346=""),"",$S1346*1000000+ROUND($V1346*10,0))</f>
        <v/>
      </c>
      <c r="Y1346" t="str">
        <f t="shared" ref="Y1346:Y1409" si="919">IF($W1346="","",IFERROR(INDEX(IF($T1346&lt;=60,imc05_l,imc519_l),MATCH($W1346,IF($T1346&lt;=60,imc05_k,imc519_k),1)),""))</f>
        <v/>
      </c>
      <c r="Z1346" t="str">
        <f t="shared" ref="Z1346:Z1409" si="920">IF($W1346="","",IFERROR(INDEX(IF($T1346&lt;=60,imc05_m,imc519_m),MATCH($W1346,IF($T1346&lt;=60,imc05_k,imc519_k),1)),""))</f>
        <v/>
      </c>
      <c r="AA1346" t="str">
        <f t="shared" ref="AA1346:AA1409" si="921">IF($W1346="","",IFERROR(INDEX(IF($T1346&lt;=60,imc05_s,imc519_s),MATCH($W1346,IF($T1346&lt;=60,imc05_k,imc519_k),1)),""))</f>
        <v/>
      </c>
      <c r="AB1346" t="str">
        <f t="shared" ref="AB1346:AB1409" si="922">IF($Y1346="","",IF($Y1346=0,LN($J1346/$Z1346)/$AA1346,((($J1346/$Z1346)^$Y1346)-1)/($Y1346*$AA1346)))</f>
        <v/>
      </c>
      <c r="AC1346" t="str">
        <f t="shared" ref="AC1346:AC1409" si="923">IF($Y1346="","",IF($Y1346=0,$Z1346*EXP($AA1346*2),$Z1346*(1+$Y1346*$AA1346*2)^(1/$Y1346)))</f>
        <v/>
      </c>
      <c r="AD1346" t="str">
        <f t="shared" ref="AD1346:AD1409" si="924">IF($Y1346="","",IF($Y1346=0,$Z1346*EXP($AA1346*3),$Z1346*(1+$Y1346*$AA1346*3)^(1/$Y1346)))</f>
        <v/>
      </c>
      <c r="AE1346" t="str">
        <f t="shared" ref="AE1346:AE1409" si="925">IF($Y1346="","",IF($Y1346=0,$Z1346*EXP($AA1346*-2),$Z1346*(1+$Y1346*$AA1346*-2)^(1/$Y1346)))</f>
        <v/>
      </c>
      <c r="AF1346" t="str">
        <f t="shared" ref="AF1346:AF1409" si="926">IF($Y1346="","",IF($Y1346=0,$Z1346*EXP($AA1346*-3),$Z1346*(1+$Y1346*$AA1346*-3)^(1/$Y1346)))</f>
        <v/>
      </c>
      <c r="AG1346" t="str">
        <f t="shared" ref="AG1346:AG1409" si="927">IF($W1346="","",IFERROR(INDEX(IF($T1346&lt;=60,est05_l,est519_l),MATCH($W1346,IF($T1346&lt;=60,est05_k,est519_k),1)),""))</f>
        <v/>
      </c>
      <c r="AH1346" t="str">
        <f t="shared" ref="AH1346:AH1409" si="928">IF($W1346="","",IFERROR(INDEX(IF($T1346&lt;=60,est05_m,est519_m),MATCH($W1346,IF($T1346&lt;=60,est05_k,est519_k),1)),""))</f>
        <v/>
      </c>
      <c r="AI1346" t="str">
        <f t="shared" ref="AI1346:AI1409" si="929">IF($W1346="","",IFERROR(INDEX(IF($T1346&lt;=60,est05_s,est519_s),MATCH($W1346,IF($T1346&lt;=60,est05_k,est519_k),1)),""))</f>
        <v/>
      </c>
      <c r="AJ1346" t="str">
        <f t="shared" ref="AJ1346:AJ1409" si="930">IF($W1346="","",IFERROR(INDEX(IF($T1346&lt;=60,peso05_l,peso510_l),MATCH($W1346,IF($T1346&lt;=60,peso05_k,peso510_k),1)),""))</f>
        <v/>
      </c>
      <c r="AK1346" t="str">
        <f t="shared" ref="AK1346:AK1409" si="931">IF($W1346="","",IFERROR(INDEX(IF($T1346&lt;=60,peso05_m,peso510_m),MATCH($W1346,IF($T1346&lt;=60,peso05_k,peso510_k),1)),""))</f>
        <v/>
      </c>
      <c r="AL1346" t="str">
        <f t="shared" ref="AL1346:AL1409" si="932">IF($W1346="","",IFERROR(INDEX(IF($T1346&lt;=60,peso05_s,peso510_s),MATCH($W1346,IF($T1346&lt;=60,peso05_k,peso510_k),1)),""))</f>
        <v/>
      </c>
      <c r="AM1346" t="str">
        <f t="shared" ref="AM1346:AM1409" si="933">IF($AJ1346="","",IF($AJ1346=0,LN($F1346/$AK1346)/$AL1346,((($F1346/$AK1346)^$AJ1346)-1)/($AJ1346*$AL1346)))</f>
        <v/>
      </c>
      <c r="AN1346" t="str">
        <f t="shared" ref="AN1346:AN1409" si="934">IF($AJ1346="","",IF($AJ1346=0,$AK1346*EXP($AL1346*2),$AK1346*(1+$AJ1346*$AL1346*2)^(1/$AJ1346)))</f>
        <v/>
      </c>
      <c r="AO1346" t="str">
        <f t="shared" ref="AO1346:AO1409" si="935">IF($AJ1346="","",IF($AJ1346=0,$AK1346*EXP($AL1346*3),$AK1346*(1+$AJ1346*$AL1346*3)^(1/$AJ1346)))</f>
        <v/>
      </c>
      <c r="AP1346" t="str">
        <f t="shared" ref="AP1346:AP1409" si="936">IF($AJ1346="","",IF($AJ1346=0,$AK1346*EXP($AL1346*-2),$AK1346*(1+$AJ1346*$AL1346*-2)^(1/$AJ1346)))</f>
        <v/>
      </c>
      <c r="AQ1346" t="str">
        <f t="shared" ref="AQ1346:AQ1409" si="937">IF($AJ1346="","",IF($AJ1346=0,$AK1346*EXP($AL1346*-3),$AK1346*(1+$AJ1346*$AL1346*-3)^(1/$AJ1346)))</f>
        <v/>
      </c>
      <c r="AR1346" t="str">
        <f t="shared" ref="AR1346:AR1409" si="938">IF(OR($X1346="",$T1346&gt;60),"",IFERROR(INDEX(IF($T1346&lt;24,pcomp_l,palt_l),MATCH($X1346,IF($T1346&lt;24,pcomp_k,palt_k),1)),""))</f>
        <v/>
      </c>
      <c r="AS1346" t="str">
        <f t="shared" ref="AS1346:AS1409" si="939">IF(OR($X1346="",$T1346&gt;60),"",IFERROR(INDEX(IF($T1346&lt;24,pcomp_m,palt_m),MATCH($X1346,IF($T1346&lt;24,pcomp_k,palt_k),1)),""))</f>
        <v/>
      </c>
      <c r="AT1346" t="str">
        <f t="shared" ref="AT1346:AT1409" si="940">IF(OR($X1346="",$T1346&gt;60),"",IFERROR(INDEX(IF($T1346&lt;24,pcomp_s,palt_s),MATCH($X1346,IF($T1346&lt;24,pcomp_k,palt_k),1)),""))</f>
        <v/>
      </c>
      <c r="AU1346" t="str">
        <f t="shared" ref="AU1346:AU1409" si="941">IF($AR1346="","",IF($AR1346=0,LN($F1346/$AS1346)/$AT1346,((($F1346/$AS1346)^$AR1346)-1)/($AR1346*$AT1346)))</f>
        <v/>
      </c>
      <c r="AV1346" t="str">
        <f t="shared" ref="AV1346:AV1409" si="942">IF($AR1346="","",IF($AR1346=0,$AS1346*EXP($AT1346*2),$AS1346*(1+$AR1346*$AT1346*2)^(1/$AR1346)))</f>
        <v/>
      </c>
      <c r="AW1346" t="str">
        <f t="shared" ref="AW1346:AW1409" si="943">IF($AR1346="","",IF($AR1346=0,$AS1346*EXP($AT1346*3),$AS1346*(1+$AR1346*$AT1346*3)^(1/$AR1346)))</f>
        <v/>
      </c>
      <c r="AX1346" t="str">
        <f t="shared" ref="AX1346:AX1409" si="944">IF($AR1346="","",IF($AR1346=0,$AS1346*EXP($AT1346*-2),$AS1346*(1+$AR1346*$AT1346*-2)^(1/$AR1346)))</f>
        <v/>
      </c>
      <c r="AY1346" t="str">
        <f t="shared" ref="AY1346:AY1409" si="945">IF($AR1346="","",IF($AR1346=0,$AS1346*EXP($AT1346*-3),$AS1346*(1+$AR1346*$AT1346*-3)^(1/$AR1346)))</f>
        <v/>
      </c>
      <c r="AZ1346" t="str">
        <f>IF(OR($A1346="",$A1346&lt;&gt;Ficha!$C$4),"",COUNTIF($A$2:$A1346,Ficha!$C$4))</f>
        <v/>
      </c>
    </row>
    <row r="1347" spans="1:52">
      <c r="A1347" s="7" t="str">
        <f>IF(INDEX(Banco!$A:$A,ROW())="","",INDEX(Banco!$A:$A,ROW()))</f>
        <v/>
      </c>
      <c r="B1347" s="7" t="str">
        <f>IF(INDEX(Banco!$B:$B,ROW())="","",INDEX(Banco!$B:$B,ROW()))</f>
        <v/>
      </c>
      <c r="C1347" s="7" t="str">
        <f>IF(INDEX(Banco!$C:$C,ROW())="","",INDEX(Banco!$C:$C,ROW()))</f>
        <v/>
      </c>
      <c r="D1347" s="8" t="str">
        <f>IF(INDEX(Banco!$D:$D,ROW())="","",INDEX(Banco!$D:$D,ROW()))</f>
        <v/>
      </c>
      <c r="E1347" s="8" t="str">
        <f>IF(INDEX(Banco!$E:$E,ROW())="","",INDEX(Banco!$E:$E,ROW()))</f>
        <v/>
      </c>
      <c r="F1347" s="9" t="str">
        <f>IF(INDEX(Banco!$F:$F,ROW())="","",INDEX(Banco!$F:$F,ROW()))</f>
        <v/>
      </c>
      <c r="G1347" s="9" t="str">
        <f>IF(INDEX(Banco!$G:$G,ROW())="","",INDEX(Banco!$G:$G,ROW()))</f>
        <v/>
      </c>
      <c r="H1347" s="7" t="str">
        <f>IF(INDEX(Banco!$H:$H,ROW())="","",INDEX(Banco!$H:$H,ROW()))</f>
        <v/>
      </c>
      <c r="I1347" t="str">
        <f t="shared" si="903"/>
        <v/>
      </c>
      <c r="J1347" s="10" t="str">
        <f t="shared" si="904"/>
        <v/>
      </c>
      <c r="K1347" s="11" t="str">
        <f t="shared" si="905"/>
        <v>—</v>
      </c>
      <c r="L1347" t="str">
        <f t="shared" si="906"/>
        <v/>
      </c>
      <c r="M1347" s="11" t="str">
        <f t="shared" si="907"/>
        <v>—</v>
      </c>
      <c r="N1347" t="str">
        <f t="shared" si="908"/>
        <v/>
      </c>
      <c r="O1347" s="11" t="str">
        <f t="shared" si="909"/>
        <v>—</v>
      </c>
      <c r="P1347" t="str">
        <f t="shared" si="910"/>
        <v/>
      </c>
      <c r="Q1347" s="11" t="str">
        <f t="shared" si="911"/>
        <v>—</v>
      </c>
      <c r="R1347" t="str">
        <f t="shared" si="912"/>
        <v/>
      </c>
      <c r="S1347" t="str">
        <f t="shared" si="913"/>
        <v/>
      </c>
      <c r="T1347" t="str">
        <f t="shared" si="914"/>
        <v/>
      </c>
      <c r="U1347" t="str">
        <f t="shared" si="915"/>
        <v/>
      </c>
      <c r="V1347" t="str">
        <f t="shared" si="916"/>
        <v/>
      </c>
      <c r="W1347" t="str">
        <f t="shared" si="917"/>
        <v/>
      </c>
      <c r="X1347" t="str">
        <f t="shared" si="918"/>
        <v/>
      </c>
      <c r="Y1347" t="str">
        <f t="shared" si="919"/>
        <v/>
      </c>
      <c r="Z1347" t="str">
        <f t="shared" si="920"/>
        <v/>
      </c>
      <c r="AA1347" t="str">
        <f t="shared" si="921"/>
        <v/>
      </c>
      <c r="AB1347" t="str">
        <f t="shared" si="922"/>
        <v/>
      </c>
      <c r="AC1347" t="str">
        <f t="shared" si="923"/>
        <v/>
      </c>
      <c r="AD1347" t="str">
        <f t="shared" si="924"/>
        <v/>
      </c>
      <c r="AE1347" t="str">
        <f t="shared" si="925"/>
        <v/>
      </c>
      <c r="AF1347" t="str">
        <f t="shared" si="926"/>
        <v/>
      </c>
      <c r="AG1347" t="str">
        <f t="shared" si="927"/>
        <v/>
      </c>
      <c r="AH1347" t="str">
        <f t="shared" si="928"/>
        <v/>
      </c>
      <c r="AI1347" t="str">
        <f t="shared" si="929"/>
        <v/>
      </c>
      <c r="AJ1347" t="str">
        <f t="shared" si="930"/>
        <v/>
      </c>
      <c r="AK1347" t="str">
        <f t="shared" si="931"/>
        <v/>
      </c>
      <c r="AL1347" t="str">
        <f t="shared" si="932"/>
        <v/>
      </c>
      <c r="AM1347" t="str">
        <f t="shared" si="933"/>
        <v/>
      </c>
      <c r="AN1347" t="str">
        <f t="shared" si="934"/>
        <v/>
      </c>
      <c r="AO1347" t="str">
        <f t="shared" si="935"/>
        <v/>
      </c>
      <c r="AP1347" t="str">
        <f t="shared" si="936"/>
        <v/>
      </c>
      <c r="AQ1347" t="str">
        <f t="shared" si="937"/>
        <v/>
      </c>
      <c r="AR1347" t="str">
        <f t="shared" si="938"/>
        <v/>
      </c>
      <c r="AS1347" t="str">
        <f t="shared" si="939"/>
        <v/>
      </c>
      <c r="AT1347" t="str">
        <f t="shared" si="940"/>
        <v/>
      </c>
      <c r="AU1347" t="str">
        <f t="shared" si="941"/>
        <v/>
      </c>
      <c r="AV1347" t="str">
        <f t="shared" si="942"/>
        <v/>
      </c>
      <c r="AW1347" t="str">
        <f t="shared" si="943"/>
        <v/>
      </c>
      <c r="AX1347" t="str">
        <f t="shared" si="944"/>
        <v/>
      </c>
      <c r="AY1347" t="str">
        <f t="shared" si="945"/>
        <v/>
      </c>
      <c r="AZ1347" t="str">
        <f>IF(OR($A1347="",$A1347&lt;&gt;Ficha!$C$4),"",COUNTIF($A$2:$A1347,Ficha!$C$4))</f>
        <v/>
      </c>
    </row>
    <row r="1348" spans="1:52">
      <c r="A1348" s="7" t="str">
        <f>IF(INDEX(Banco!$A:$A,ROW())="","",INDEX(Banco!$A:$A,ROW()))</f>
        <v/>
      </c>
      <c r="B1348" s="7" t="str">
        <f>IF(INDEX(Banco!$B:$B,ROW())="","",INDEX(Banco!$B:$B,ROW()))</f>
        <v/>
      </c>
      <c r="C1348" s="7" t="str">
        <f>IF(INDEX(Banco!$C:$C,ROW())="","",INDEX(Banco!$C:$C,ROW()))</f>
        <v/>
      </c>
      <c r="D1348" s="8" t="str">
        <f>IF(INDEX(Banco!$D:$D,ROW())="","",INDEX(Banco!$D:$D,ROW()))</f>
        <v/>
      </c>
      <c r="E1348" s="8" t="str">
        <f>IF(INDEX(Banco!$E:$E,ROW())="","",INDEX(Banco!$E:$E,ROW()))</f>
        <v/>
      </c>
      <c r="F1348" s="9" t="str">
        <f>IF(INDEX(Banco!$F:$F,ROW())="","",INDEX(Banco!$F:$F,ROW()))</f>
        <v/>
      </c>
      <c r="G1348" s="9" t="str">
        <f>IF(INDEX(Banco!$G:$G,ROW())="","",INDEX(Banco!$G:$G,ROW()))</f>
        <v/>
      </c>
      <c r="H1348" s="7" t="str">
        <f>IF(INDEX(Banco!$H:$H,ROW())="","",INDEX(Banco!$H:$H,ROW()))</f>
        <v/>
      </c>
      <c r="I1348" t="str">
        <f t="shared" si="903"/>
        <v/>
      </c>
      <c r="J1348" s="10" t="str">
        <f t="shared" si="904"/>
        <v/>
      </c>
      <c r="K1348" s="11" t="str">
        <f t="shared" si="905"/>
        <v>—</v>
      </c>
      <c r="L1348" t="str">
        <f t="shared" si="906"/>
        <v/>
      </c>
      <c r="M1348" s="11" t="str">
        <f t="shared" si="907"/>
        <v>—</v>
      </c>
      <c r="N1348" t="str">
        <f t="shared" si="908"/>
        <v/>
      </c>
      <c r="O1348" s="11" t="str">
        <f t="shared" si="909"/>
        <v>—</v>
      </c>
      <c r="P1348" t="str">
        <f t="shared" si="910"/>
        <v/>
      </c>
      <c r="Q1348" s="11" t="str">
        <f t="shared" si="911"/>
        <v>—</v>
      </c>
      <c r="R1348" t="str">
        <f t="shared" si="912"/>
        <v/>
      </c>
      <c r="S1348" t="str">
        <f t="shared" si="913"/>
        <v/>
      </c>
      <c r="T1348" t="str">
        <f t="shared" si="914"/>
        <v/>
      </c>
      <c r="U1348" t="str">
        <f t="shared" si="915"/>
        <v/>
      </c>
      <c r="V1348" t="str">
        <f t="shared" si="916"/>
        <v/>
      </c>
      <c r="W1348" t="str">
        <f t="shared" si="917"/>
        <v/>
      </c>
      <c r="X1348" t="str">
        <f t="shared" si="918"/>
        <v/>
      </c>
      <c r="Y1348" t="str">
        <f t="shared" si="919"/>
        <v/>
      </c>
      <c r="Z1348" t="str">
        <f t="shared" si="920"/>
        <v/>
      </c>
      <c r="AA1348" t="str">
        <f t="shared" si="921"/>
        <v/>
      </c>
      <c r="AB1348" t="str">
        <f t="shared" si="922"/>
        <v/>
      </c>
      <c r="AC1348" t="str">
        <f t="shared" si="923"/>
        <v/>
      </c>
      <c r="AD1348" t="str">
        <f t="shared" si="924"/>
        <v/>
      </c>
      <c r="AE1348" t="str">
        <f t="shared" si="925"/>
        <v/>
      </c>
      <c r="AF1348" t="str">
        <f t="shared" si="926"/>
        <v/>
      </c>
      <c r="AG1348" t="str">
        <f t="shared" si="927"/>
        <v/>
      </c>
      <c r="AH1348" t="str">
        <f t="shared" si="928"/>
        <v/>
      </c>
      <c r="AI1348" t="str">
        <f t="shared" si="929"/>
        <v/>
      </c>
      <c r="AJ1348" t="str">
        <f t="shared" si="930"/>
        <v/>
      </c>
      <c r="AK1348" t="str">
        <f t="shared" si="931"/>
        <v/>
      </c>
      <c r="AL1348" t="str">
        <f t="shared" si="932"/>
        <v/>
      </c>
      <c r="AM1348" t="str">
        <f t="shared" si="933"/>
        <v/>
      </c>
      <c r="AN1348" t="str">
        <f t="shared" si="934"/>
        <v/>
      </c>
      <c r="AO1348" t="str">
        <f t="shared" si="935"/>
        <v/>
      </c>
      <c r="AP1348" t="str">
        <f t="shared" si="936"/>
        <v/>
      </c>
      <c r="AQ1348" t="str">
        <f t="shared" si="937"/>
        <v/>
      </c>
      <c r="AR1348" t="str">
        <f t="shared" si="938"/>
        <v/>
      </c>
      <c r="AS1348" t="str">
        <f t="shared" si="939"/>
        <v/>
      </c>
      <c r="AT1348" t="str">
        <f t="shared" si="940"/>
        <v/>
      </c>
      <c r="AU1348" t="str">
        <f t="shared" si="941"/>
        <v/>
      </c>
      <c r="AV1348" t="str">
        <f t="shared" si="942"/>
        <v/>
      </c>
      <c r="AW1348" t="str">
        <f t="shared" si="943"/>
        <v/>
      </c>
      <c r="AX1348" t="str">
        <f t="shared" si="944"/>
        <v/>
      </c>
      <c r="AY1348" t="str">
        <f t="shared" si="945"/>
        <v/>
      </c>
      <c r="AZ1348" t="str">
        <f>IF(OR($A1348="",$A1348&lt;&gt;Ficha!$C$4),"",COUNTIF($A$2:$A1348,Ficha!$C$4))</f>
        <v/>
      </c>
    </row>
    <row r="1349" spans="1:52">
      <c r="A1349" s="7" t="str">
        <f>IF(INDEX(Banco!$A:$A,ROW())="","",INDEX(Banco!$A:$A,ROW()))</f>
        <v/>
      </c>
      <c r="B1349" s="7" t="str">
        <f>IF(INDEX(Banco!$B:$B,ROW())="","",INDEX(Banco!$B:$B,ROW()))</f>
        <v/>
      </c>
      <c r="C1349" s="7" t="str">
        <f>IF(INDEX(Banco!$C:$C,ROW())="","",INDEX(Banco!$C:$C,ROW()))</f>
        <v/>
      </c>
      <c r="D1349" s="8" t="str">
        <f>IF(INDEX(Banco!$D:$D,ROW())="","",INDEX(Banco!$D:$D,ROW()))</f>
        <v/>
      </c>
      <c r="E1349" s="8" t="str">
        <f>IF(INDEX(Banco!$E:$E,ROW())="","",INDEX(Banco!$E:$E,ROW()))</f>
        <v/>
      </c>
      <c r="F1349" s="9" t="str">
        <f>IF(INDEX(Banco!$F:$F,ROW())="","",INDEX(Banco!$F:$F,ROW()))</f>
        <v/>
      </c>
      <c r="G1349" s="9" t="str">
        <f>IF(INDEX(Banco!$G:$G,ROW())="","",INDEX(Banco!$G:$G,ROW()))</f>
        <v/>
      </c>
      <c r="H1349" s="7" t="str">
        <f>IF(INDEX(Banco!$H:$H,ROW())="","",INDEX(Banco!$H:$H,ROW()))</f>
        <v/>
      </c>
      <c r="I1349" t="str">
        <f t="shared" si="903"/>
        <v/>
      </c>
      <c r="J1349" s="10" t="str">
        <f t="shared" si="904"/>
        <v/>
      </c>
      <c r="K1349" s="11" t="str">
        <f t="shared" si="905"/>
        <v>—</v>
      </c>
      <c r="L1349" t="str">
        <f t="shared" si="906"/>
        <v/>
      </c>
      <c r="M1349" s="11" t="str">
        <f t="shared" si="907"/>
        <v>—</v>
      </c>
      <c r="N1349" t="str">
        <f t="shared" si="908"/>
        <v/>
      </c>
      <c r="O1349" s="11" t="str">
        <f t="shared" si="909"/>
        <v>—</v>
      </c>
      <c r="P1349" t="str">
        <f t="shared" si="910"/>
        <v/>
      </c>
      <c r="Q1349" s="11" t="str">
        <f t="shared" si="911"/>
        <v>—</v>
      </c>
      <c r="R1349" t="str">
        <f t="shared" si="912"/>
        <v/>
      </c>
      <c r="S1349" t="str">
        <f t="shared" si="913"/>
        <v/>
      </c>
      <c r="T1349" t="str">
        <f t="shared" si="914"/>
        <v/>
      </c>
      <c r="U1349" t="str">
        <f t="shared" si="915"/>
        <v/>
      </c>
      <c r="V1349" t="str">
        <f t="shared" si="916"/>
        <v/>
      </c>
      <c r="W1349" t="str">
        <f t="shared" si="917"/>
        <v/>
      </c>
      <c r="X1349" t="str">
        <f t="shared" si="918"/>
        <v/>
      </c>
      <c r="Y1349" t="str">
        <f t="shared" si="919"/>
        <v/>
      </c>
      <c r="Z1349" t="str">
        <f t="shared" si="920"/>
        <v/>
      </c>
      <c r="AA1349" t="str">
        <f t="shared" si="921"/>
        <v/>
      </c>
      <c r="AB1349" t="str">
        <f t="shared" si="922"/>
        <v/>
      </c>
      <c r="AC1349" t="str">
        <f t="shared" si="923"/>
        <v/>
      </c>
      <c r="AD1349" t="str">
        <f t="shared" si="924"/>
        <v/>
      </c>
      <c r="AE1349" t="str">
        <f t="shared" si="925"/>
        <v/>
      </c>
      <c r="AF1349" t="str">
        <f t="shared" si="926"/>
        <v/>
      </c>
      <c r="AG1349" t="str">
        <f t="shared" si="927"/>
        <v/>
      </c>
      <c r="AH1349" t="str">
        <f t="shared" si="928"/>
        <v/>
      </c>
      <c r="AI1349" t="str">
        <f t="shared" si="929"/>
        <v/>
      </c>
      <c r="AJ1349" t="str">
        <f t="shared" si="930"/>
        <v/>
      </c>
      <c r="AK1349" t="str">
        <f t="shared" si="931"/>
        <v/>
      </c>
      <c r="AL1349" t="str">
        <f t="shared" si="932"/>
        <v/>
      </c>
      <c r="AM1349" t="str">
        <f t="shared" si="933"/>
        <v/>
      </c>
      <c r="AN1349" t="str">
        <f t="shared" si="934"/>
        <v/>
      </c>
      <c r="AO1349" t="str">
        <f t="shared" si="935"/>
        <v/>
      </c>
      <c r="AP1349" t="str">
        <f t="shared" si="936"/>
        <v/>
      </c>
      <c r="AQ1349" t="str">
        <f t="shared" si="937"/>
        <v/>
      </c>
      <c r="AR1349" t="str">
        <f t="shared" si="938"/>
        <v/>
      </c>
      <c r="AS1349" t="str">
        <f t="shared" si="939"/>
        <v/>
      </c>
      <c r="AT1349" t="str">
        <f t="shared" si="940"/>
        <v/>
      </c>
      <c r="AU1349" t="str">
        <f t="shared" si="941"/>
        <v/>
      </c>
      <c r="AV1349" t="str">
        <f t="shared" si="942"/>
        <v/>
      </c>
      <c r="AW1349" t="str">
        <f t="shared" si="943"/>
        <v/>
      </c>
      <c r="AX1349" t="str">
        <f t="shared" si="944"/>
        <v/>
      </c>
      <c r="AY1349" t="str">
        <f t="shared" si="945"/>
        <v/>
      </c>
      <c r="AZ1349" t="str">
        <f>IF(OR($A1349="",$A1349&lt;&gt;Ficha!$C$4),"",COUNTIF($A$2:$A1349,Ficha!$C$4))</f>
        <v/>
      </c>
    </row>
    <row r="1350" spans="1:52">
      <c r="A1350" s="7" t="str">
        <f>IF(INDEX(Banco!$A:$A,ROW())="","",INDEX(Banco!$A:$A,ROW()))</f>
        <v/>
      </c>
      <c r="B1350" s="7" t="str">
        <f>IF(INDEX(Banco!$B:$B,ROW())="","",INDEX(Banco!$B:$B,ROW()))</f>
        <v/>
      </c>
      <c r="C1350" s="7" t="str">
        <f>IF(INDEX(Banco!$C:$C,ROW())="","",INDEX(Banco!$C:$C,ROW()))</f>
        <v/>
      </c>
      <c r="D1350" s="8" t="str">
        <f>IF(INDEX(Banco!$D:$D,ROW())="","",INDEX(Banco!$D:$D,ROW()))</f>
        <v/>
      </c>
      <c r="E1350" s="8" t="str">
        <f>IF(INDEX(Banco!$E:$E,ROW())="","",INDEX(Banco!$E:$E,ROW()))</f>
        <v/>
      </c>
      <c r="F1350" s="9" t="str">
        <f>IF(INDEX(Banco!$F:$F,ROW())="","",INDEX(Banco!$F:$F,ROW()))</f>
        <v/>
      </c>
      <c r="G1350" s="9" t="str">
        <f>IF(INDEX(Banco!$G:$G,ROW())="","",INDEX(Banco!$G:$G,ROW()))</f>
        <v/>
      </c>
      <c r="H1350" s="7" t="str">
        <f>IF(INDEX(Banco!$H:$H,ROW())="","",INDEX(Banco!$H:$H,ROW()))</f>
        <v/>
      </c>
      <c r="I1350" t="str">
        <f t="shared" si="903"/>
        <v/>
      </c>
      <c r="J1350" s="10" t="str">
        <f t="shared" si="904"/>
        <v/>
      </c>
      <c r="K1350" s="11" t="str">
        <f t="shared" si="905"/>
        <v>—</v>
      </c>
      <c r="L1350" t="str">
        <f t="shared" si="906"/>
        <v/>
      </c>
      <c r="M1350" s="11" t="str">
        <f t="shared" si="907"/>
        <v>—</v>
      </c>
      <c r="N1350" t="str">
        <f t="shared" si="908"/>
        <v/>
      </c>
      <c r="O1350" s="11" t="str">
        <f t="shared" si="909"/>
        <v>—</v>
      </c>
      <c r="P1350" t="str">
        <f t="shared" si="910"/>
        <v/>
      </c>
      <c r="Q1350" s="11" t="str">
        <f t="shared" si="911"/>
        <v>—</v>
      </c>
      <c r="R1350" t="str">
        <f t="shared" si="912"/>
        <v/>
      </c>
      <c r="S1350" t="str">
        <f t="shared" si="913"/>
        <v/>
      </c>
      <c r="T1350" t="str">
        <f t="shared" si="914"/>
        <v/>
      </c>
      <c r="U1350" t="str">
        <f t="shared" si="915"/>
        <v/>
      </c>
      <c r="V1350" t="str">
        <f t="shared" si="916"/>
        <v/>
      </c>
      <c r="W1350" t="str">
        <f t="shared" si="917"/>
        <v/>
      </c>
      <c r="X1350" t="str">
        <f t="shared" si="918"/>
        <v/>
      </c>
      <c r="Y1350" t="str">
        <f t="shared" si="919"/>
        <v/>
      </c>
      <c r="Z1350" t="str">
        <f t="shared" si="920"/>
        <v/>
      </c>
      <c r="AA1350" t="str">
        <f t="shared" si="921"/>
        <v/>
      </c>
      <c r="AB1350" t="str">
        <f t="shared" si="922"/>
        <v/>
      </c>
      <c r="AC1350" t="str">
        <f t="shared" si="923"/>
        <v/>
      </c>
      <c r="AD1350" t="str">
        <f t="shared" si="924"/>
        <v/>
      </c>
      <c r="AE1350" t="str">
        <f t="shared" si="925"/>
        <v/>
      </c>
      <c r="AF1350" t="str">
        <f t="shared" si="926"/>
        <v/>
      </c>
      <c r="AG1350" t="str">
        <f t="shared" si="927"/>
        <v/>
      </c>
      <c r="AH1350" t="str">
        <f t="shared" si="928"/>
        <v/>
      </c>
      <c r="AI1350" t="str">
        <f t="shared" si="929"/>
        <v/>
      </c>
      <c r="AJ1350" t="str">
        <f t="shared" si="930"/>
        <v/>
      </c>
      <c r="AK1350" t="str">
        <f t="shared" si="931"/>
        <v/>
      </c>
      <c r="AL1350" t="str">
        <f t="shared" si="932"/>
        <v/>
      </c>
      <c r="AM1350" t="str">
        <f t="shared" si="933"/>
        <v/>
      </c>
      <c r="AN1350" t="str">
        <f t="shared" si="934"/>
        <v/>
      </c>
      <c r="AO1350" t="str">
        <f t="shared" si="935"/>
        <v/>
      </c>
      <c r="AP1350" t="str">
        <f t="shared" si="936"/>
        <v/>
      </c>
      <c r="AQ1350" t="str">
        <f t="shared" si="937"/>
        <v/>
      </c>
      <c r="AR1350" t="str">
        <f t="shared" si="938"/>
        <v/>
      </c>
      <c r="AS1350" t="str">
        <f t="shared" si="939"/>
        <v/>
      </c>
      <c r="AT1350" t="str">
        <f t="shared" si="940"/>
        <v/>
      </c>
      <c r="AU1350" t="str">
        <f t="shared" si="941"/>
        <v/>
      </c>
      <c r="AV1350" t="str">
        <f t="shared" si="942"/>
        <v/>
      </c>
      <c r="AW1350" t="str">
        <f t="shared" si="943"/>
        <v/>
      </c>
      <c r="AX1350" t="str">
        <f t="shared" si="944"/>
        <v/>
      </c>
      <c r="AY1350" t="str">
        <f t="shared" si="945"/>
        <v/>
      </c>
      <c r="AZ1350" t="str">
        <f>IF(OR($A1350="",$A1350&lt;&gt;Ficha!$C$4),"",COUNTIF($A$2:$A1350,Ficha!$C$4))</f>
        <v/>
      </c>
    </row>
    <row r="1351" spans="1:52">
      <c r="A1351" s="7" t="str">
        <f>IF(INDEX(Banco!$A:$A,ROW())="","",INDEX(Banco!$A:$A,ROW()))</f>
        <v/>
      </c>
      <c r="B1351" s="7" t="str">
        <f>IF(INDEX(Banco!$B:$B,ROW())="","",INDEX(Banco!$B:$B,ROW()))</f>
        <v/>
      </c>
      <c r="C1351" s="7" t="str">
        <f>IF(INDEX(Banco!$C:$C,ROW())="","",INDEX(Banco!$C:$C,ROW()))</f>
        <v/>
      </c>
      <c r="D1351" s="8" t="str">
        <f>IF(INDEX(Banco!$D:$D,ROW())="","",INDEX(Banco!$D:$D,ROW()))</f>
        <v/>
      </c>
      <c r="E1351" s="8" t="str">
        <f>IF(INDEX(Banco!$E:$E,ROW())="","",INDEX(Banco!$E:$E,ROW()))</f>
        <v/>
      </c>
      <c r="F1351" s="9" t="str">
        <f>IF(INDEX(Banco!$F:$F,ROW())="","",INDEX(Banco!$F:$F,ROW()))</f>
        <v/>
      </c>
      <c r="G1351" s="9" t="str">
        <f>IF(INDEX(Banco!$G:$G,ROW())="","",INDEX(Banco!$G:$G,ROW()))</f>
        <v/>
      </c>
      <c r="H1351" s="7" t="str">
        <f>IF(INDEX(Banco!$H:$H,ROW())="","",INDEX(Banco!$H:$H,ROW()))</f>
        <v/>
      </c>
      <c r="I1351" t="str">
        <f t="shared" si="903"/>
        <v/>
      </c>
      <c r="J1351" s="10" t="str">
        <f t="shared" si="904"/>
        <v/>
      </c>
      <c r="K1351" s="11" t="str">
        <f t="shared" si="905"/>
        <v>—</v>
      </c>
      <c r="L1351" t="str">
        <f t="shared" si="906"/>
        <v/>
      </c>
      <c r="M1351" s="11" t="str">
        <f t="shared" si="907"/>
        <v>—</v>
      </c>
      <c r="N1351" t="str">
        <f t="shared" si="908"/>
        <v/>
      </c>
      <c r="O1351" s="11" t="str">
        <f t="shared" si="909"/>
        <v>—</v>
      </c>
      <c r="P1351" t="str">
        <f t="shared" si="910"/>
        <v/>
      </c>
      <c r="Q1351" s="11" t="str">
        <f t="shared" si="911"/>
        <v>—</v>
      </c>
      <c r="R1351" t="str">
        <f t="shared" si="912"/>
        <v/>
      </c>
      <c r="S1351" t="str">
        <f t="shared" si="913"/>
        <v/>
      </c>
      <c r="T1351" t="str">
        <f t="shared" si="914"/>
        <v/>
      </c>
      <c r="U1351" t="str">
        <f t="shared" si="915"/>
        <v/>
      </c>
      <c r="V1351" t="str">
        <f t="shared" si="916"/>
        <v/>
      </c>
      <c r="W1351" t="str">
        <f t="shared" si="917"/>
        <v/>
      </c>
      <c r="X1351" t="str">
        <f t="shared" si="918"/>
        <v/>
      </c>
      <c r="Y1351" t="str">
        <f t="shared" si="919"/>
        <v/>
      </c>
      <c r="Z1351" t="str">
        <f t="shared" si="920"/>
        <v/>
      </c>
      <c r="AA1351" t="str">
        <f t="shared" si="921"/>
        <v/>
      </c>
      <c r="AB1351" t="str">
        <f t="shared" si="922"/>
        <v/>
      </c>
      <c r="AC1351" t="str">
        <f t="shared" si="923"/>
        <v/>
      </c>
      <c r="AD1351" t="str">
        <f t="shared" si="924"/>
        <v/>
      </c>
      <c r="AE1351" t="str">
        <f t="shared" si="925"/>
        <v/>
      </c>
      <c r="AF1351" t="str">
        <f t="shared" si="926"/>
        <v/>
      </c>
      <c r="AG1351" t="str">
        <f t="shared" si="927"/>
        <v/>
      </c>
      <c r="AH1351" t="str">
        <f t="shared" si="928"/>
        <v/>
      </c>
      <c r="AI1351" t="str">
        <f t="shared" si="929"/>
        <v/>
      </c>
      <c r="AJ1351" t="str">
        <f t="shared" si="930"/>
        <v/>
      </c>
      <c r="AK1351" t="str">
        <f t="shared" si="931"/>
        <v/>
      </c>
      <c r="AL1351" t="str">
        <f t="shared" si="932"/>
        <v/>
      </c>
      <c r="AM1351" t="str">
        <f t="shared" si="933"/>
        <v/>
      </c>
      <c r="AN1351" t="str">
        <f t="shared" si="934"/>
        <v/>
      </c>
      <c r="AO1351" t="str">
        <f t="shared" si="935"/>
        <v/>
      </c>
      <c r="AP1351" t="str">
        <f t="shared" si="936"/>
        <v/>
      </c>
      <c r="AQ1351" t="str">
        <f t="shared" si="937"/>
        <v/>
      </c>
      <c r="AR1351" t="str">
        <f t="shared" si="938"/>
        <v/>
      </c>
      <c r="AS1351" t="str">
        <f t="shared" si="939"/>
        <v/>
      </c>
      <c r="AT1351" t="str">
        <f t="shared" si="940"/>
        <v/>
      </c>
      <c r="AU1351" t="str">
        <f t="shared" si="941"/>
        <v/>
      </c>
      <c r="AV1351" t="str">
        <f t="shared" si="942"/>
        <v/>
      </c>
      <c r="AW1351" t="str">
        <f t="shared" si="943"/>
        <v/>
      </c>
      <c r="AX1351" t="str">
        <f t="shared" si="944"/>
        <v/>
      </c>
      <c r="AY1351" t="str">
        <f t="shared" si="945"/>
        <v/>
      </c>
      <c r="AZ1351" t="str">
        <f>IF(OR($A1351="",$A1351&lt;&gt;Ficha!$C$4),"",COUNTIF($A$2:$A1351,Ficha!$C$4))</f>
        <v/>
      </c>
    </row>
    <row r="1352" spans="1:52">
      <c r="A1352" s="7" t="str">
        <f>IF(INDEX(Banco!$A:$A,ROW())="","",INDEX(Banco!$A:$A,ROW()))</f>
        <v/>
      </c>
      <c r="B1352" s="7" t="str">
        <f>IF(INDEX(Banco!$B:$B,ROW())="","",INDEX(Banco!$B:$B,ROW()))</f>
        <v/>
      </c>
      <c r="C1352" s="7" t="str">
        <f>IF(INDEX(Banco!$C:$C,ROW())="","",INDEX(Banco!$C:$C,ROW()))</f>
        <v/>
      </c>
      <c r="D1352" s="8" t="str">
        <f>IF(INDEX(Banco!$D:$D,ROW())="","",INDEX(Banco!$D:$D,ROW()))</f>
        <v/>
      </c>
      <c r="E1352" s="8" t="str">
        <f>IF(INDEX(Banco!$E:$E,ROW())="","",INDEX(Banco!$E:$E,ROW()))</f>
        <v/>
      </c>
      <c r="F1352" s="9" t="str">
        <f>IF(INDEX(Banco!$F:$F,ROW())="","",INDEX(Banco!$F:$F,ROW()))</f>
        <v/>
      </c>
      <c r="G1352" s="9" t="str">
        <f>IF(INDEX(Banco!$G:$G,ROW())="","",INDEX(Banco!$G:$G,ROW()))</f>
        <v/>
      </c>
      <c r="H1352" s="7" t="str">
        <f>IF(INDEX(Banco!$H:$H,ROW())="","",INDEX(Banco!$H:$H,ROW()))</f>
        <v/>
      </c>
      <c r="I1352" t="str">
        <f t="shared" si="903"/>
        <v/>
      </c>
      <c r="J1352" s="10" t="str">
        <f t="shared" si="904"/>
        <v/>
      </c>
      <c r="K1352" s="11" t="str">
        <f t="shared" si="905"/>
        <v>—</v>
      </c>
      <c r="L1352" t="str">
        <f t="shared" si="906"/>
        <v/>
      </c>
      <c r="M1352" s="11" t="str">
        <f t="shared" si="907"/>
        <v>—</v>
      </c>
      <c r="N1352" t="str">
        <f t="shared" si="908"/>
        <v/>
      </c>
      <c r="O1352" s="11" t="str">
        <f t="shared" si="909"/>
        <v>—</v>
      </c>
      <c r="P1352" t="str">
        <f t="shared" si="910"/>
        <v/>
      </c>
      <c r="Q1352" s="11" t="str">
        <f t="shared" si="911"/>
        <v>—</v>
      </c>
      <c r="R1352" t="str">
        <f t="shared" si="912"/>
        <v/>
      </c>
      <c r="S1352" t="str">
        <f t="shared" si="913"/>
        <v/>
      </c>
      <c r="T1352" t="str">
        <f t="shared" si="914"/>
        <v/>
      </c>
      <c r="U1352" t="str">
        <f t="shared" si="915"/>
        <v/>
      </c>
      <c r="V1352" t="str">
        <f t="shared" si="916"/>
        <v/>
      </c>
      <c r="W1352" t="str">
        <f t="shared" si="917"/>
        <v/>
      </c>
      <c r="X1352" t="str">
        <f t="shared" si="918"/>
        <v/>
      </c>
      <c r="Y1352" t="str">
        <f t="shared" si="919"/>
        <v/>
      </c>
      <c r="Z1352" t="str">
        <f t="shared" si="920"/>
        <v/>
      </c>
      <c r="AA1352" t="str">
        <f t="shared" si="921"/>
        <v/>
      </c>
      <c r="AB1352" t="str">
        <f t="shared" si="922"/>
        <v/>
      </c>
      <c r="AC1352" t="str">
        <f t="shared" si="923"/>
        <v/>
      </c>
      <c r="AD1352" t="str">
        <f t="shared" si="924"/>
        <v/>
      </c>
      <c r="AE1352" t="str">
        <f t="shared" si="925"/>
        <v/>
      </c>
      <c r="AF1352" t="str">
        <f t="shared" si="926"/>
        <v/>
      </c>
      <c r="AG1352" t="str">
        <f t="shared" si="927"/>
        <v/>
      </c>
      <c r="AH1352" t="str">
        <f t="shared" si="928"/>
        <v/>
      </c>
      <c r="AI1352" t="str">
        <f t="shared" si="929"/>
        <v/>
      </c>
      <c r="AJ1352" t="str">
        <f t="shared" si="930"/>
        <v/>
      </c>
      <c r="AK1352" t="str">
        <f t="shared" si="931"/>
        <v/>
      </c>
      <c r="AL1352" t="str">
        <f t="shared" si="932"/>
        <v/>
      </c>
      <c r="AM1352" t="str">
        <f t="shared" si="933"/>
        <v/>
      </c>
      <c r="AN1352" t="str">
        <f t="shared" si="934"/>
        <v/>
      </c>
      <c r="AO1352" t="str">
        <f t="shared" si="935"/>
        <v/>
      </c>
      <c r="AP1352" t="str">
        <f t="shared" si="936"/>
        <v/>
      </c>
      <c r="AQ1352" t="str">
        <f t="shared" si="937"/>
        <v/>
      </c>
      <c r="AR1352" t="str">
        <f t="shared" si="938"/>
        <v/>
      </c>
      <c r="AS1352" t="str">
        <f t="shared" si="939"/>
        <v/>
      </c>
      <c r="AT1352" t="str">
        <f t="shared" si="940"/>
        <v/>
      </c>
      <c r="AU1352" t="str">
        <f t="shared" si="941"/>
        <v/>
      </c>
      <c r="AV1352" t="str">
        <f t="shared" si="942"/>
        <v/>
      </c>
      <c r="AW1352" t="str">
        <f t="shared" si="943"/>
        <v/>
      </c>
      <c r="AX1352" t="str">
        <f t="shared" si="944"/>
        <v/>
      </c>
      <c r="AY1352" t="str">
        <f t="shared" si="945"/>
        <v/>
      </c>
      <c r="AZ1352" t="str">
        <f>IF(OR($A1352="",$A1352&lt;&gt;Ficha!$C$4),"",COUNTIF($A$2:$A1352,Ficha!$C$4))</f>
        <v/>
      </c>
    </row>
    <row r="1353" spans="1:52">
      <c r="A1353" s="7" t="str">
        <f>IF(INDEX(Banco!$A:$A,ROW())="","",INDEX(Banco!$A:$A,ROW()))</f>
        <v/>
      </c>
      <c r="B1353" s="7" t="str">
        <f>IF(INDEX(Banco!$B:$B,ROW())="","",INDEX(Banco!$B:$B,ROW()))</f>
        <v/>
      </c>
      <c r="C1353" s="7" t="str">
        <f>IF(INDEX(Banco!$C:$C,ROW())="","",INDEX(Banco!$C:$C,ROW()))</f>
        <v/>
      </c>
      <c r="D1353" s="8" t="str">
        <f>IF(INDEX(Banco!$D:$D,ROW())="","",INDEX(Banco!$D:$D,ROW()))</f>
        <v/>
      </c>
      <c r="E1353" s="8" t="str">
        <f>IF(INDEX(Banco!$E:$E,ROW())="","",INDEX(Banco!$E:$E,ROW()))</f>
        <v/>
      </c>
      <c r="F1353" s="9" t="str">
        <f>IF(INDEX(Banco!$F:$F,ROW())="","",INDEX(Banco!$F:$F,ROW()))</f>
        <v/>
      </c>
      <c r="G1353" s="9" t="str">
        <f>IF(INDEX(Banco!$G:$G,ROW())="","",INDEX(Banco!$G:$G,ROW()))</f>
        <v/>
      </c>
      <c r="H1353" s="7" t="str">
        <f>IF(INDEX(Banco!$H:$H,ROW())="","",INDEX(Banco!$H:$H,ROW()))</f>
        <v/>
      </c>
      <c r="I1353" t="str">
        <f t="shared" si="903"/>
        <v/>
      </c>
      <c r="J1353" s="10" t="str">
        <f t="shared" si="904"/>
        <v/>
      </c>
      <c r="K1353" s="11" t="str">
        <f t="shared" si="905"/>
        <v>—</v>
      </c>
      <c r="L1353" t="str">
        <f t="shared" si="906"/>
        <v/>
      </c>
      <c r="M1353" s="11" t="str">
        <f t="shared" si="907"/>
        <v>—</v>
      </c>
      <c r="N1353" t="str">
        <f t="shared" si="908"/>
        <v/>
      </c>
      <c r="O1353" s="11" t="str">
        <f t="shared" si="909"/>
        <v>—</v>
      </c>
      <c r="P1353" t="str">
        <f t="shared" si="910"/>
        <v/>
      </c>
      <c r="Q1353" s="11" t="str">
        <f t="shared" si="911"/>
        <v>—</v>
      </c>
      <c r="R1353" t="str">
        <f t="shared" si="912"/>
        <v/>
      </c>
      <c r="S1353" t="str">
        <f t="shared" si="913"/>
        <v/>
      </c>
      <c r="T1353" t="str">
        <f t="shared" si="914"/>
        <v/>
      </c>
      <c r="U1353" t="str">
        <f t="shared" si="915"/>
        <v/>
      </c>
      <c r="V1353" t="str">
        <f t="shared" si="916"/>
        <v/>
      </c>
      <c r="W1353" t="str">
        <f t="shared" si="917"/>
        <v/>
      </c>
      <c r="X1353" t="str">
        <f t="shared" si="918"/>
        <v/>
      </c>
      <c r="Y1353" t="str">
        <f t="shared" si="919"/>
        <v/>
      </c>
      <c r="Z1353" t="str">
        <f t="shared" si="920"/>
        <v/>
      </c>
      <c r="AA1353" t="str">
        <f t="shared" si="921"/>
        <v/>
      </c>
      <c r="AB1353" t="str">
        <f t="shared" si="922"/>
        <v/>
      </c>
      <c r="AC1353" t="str">
        <f t="shared" si="923"/>
        <v/>
      </c>
      <c r="AD1353" t="str">
        <f t="shared" si="924"/>
        <v/>
      </c>
      <c r="AE1353" t="str">
        <f t="shared" si="925"/>
        <v/>
      </c>
      <c r="AF1353" t="str">
        <f t="shared" si="926"/>
        <v/>
      </c>
      <c r="AG1353" t="str">
        <f t="shared" si="927"/>
        <v/>
      </c>
      <c r="AH1353" t="str">
        <f t="shared" si="928"/>
        <v/>
      </c>
      <c r="AI1353" t="str">
        <f t="shared" si="929"/>
        <v/>
      </c>
      <c r="AJ1353" t="str">
        <f t="shared" si="930"/>
        <v/>
      </c>
      <c r="AK1353" t="str">
        <f t="shared" si="931"/>
        <v/>
      </c>
      <c r="AL1353" t="str">
        <f t="shared" si="932"/>
        <v/>
      </c>
      <c r="AM1353" t="str">
        <f t="shared" si="933"/>
        <v/>
      </c>
      <c r="AN1353" t="str">
        <f t="shared" si="934"/>
        <v/>
      </c>
      <c r="AO1353" t="str">
        <f t="shared" si="935"/>
        <v/>
      </c>
      <c r="AP1353" t="str">
        <f t="shared" si="936"/>
        <v/>
      </c>
      <c r="AQ1353" t="str">
        <f t="shared" si="937"/>
        <v/>
      </c>
      <c r="AR1353" t="str">
        <f t="shared" si="938"/>
        <v/>
      </c>
      <c r="AS1353" t="str">
        <f t="shared" si="939"/>
        <v/>
      </c>
      <c r="AT1353" t="str">
        <f t="shared" si="940"/>
        <v/>
      </c>
      <c r="AU1353" t="str">
        <f t="shared" si="941"/>
        <v/>
      </c>
      <c r="AV1353" t="str">
        <f t="shared" si="942"/>
        <v/>
      </c>
      <c r="AW1353" t="str">
        <f t="shared" si="943"/>
        <v/>
      </c>
      <c r="AX1353" t="str">
        <f t="shared" si="944"/>
        <v/>
      </c>
      <c r="AY1353" t="str">
        <f t="shared" si="945"/>
        <v/>
      </c>
      <c r="AZ1353" t="str">
        <f>IF(OR($A1353="",$A1353&lt;&gt;Ficha!$C$4),"",COUNTIF($A$2:$A1353,Ficha!$C$4))</f>
        <v/>
      </c>
    </row>
    <row r="1354" spans="1:52">
      <c r="A1354" s="7" t="str">
        <f>IF(INDEX(Banco!$A:$A,ROW())="","",INDEX(Banco!$A:$A,ROW()))</f>
        <v/>
      </c>
      <c r="B1354" s="7" t="str">
        <f>IF(INDEX(Banco!$B:$B,ROW())="","",INDEX(Banco!$B:$B,ROW()))</f>
        <v/>
      </c>
      <c r="C1354" s="7" t="str">
        <f>IF(INDEX(Banco!$C:$C,ROW())="","",INDEX(Banco!$C:$C,ROW()))</f>
        <v/>
      </c>
      <c r="D1354" s="8" t="str">
        <f>IF(INDEX(Banco!$D:$D,ROW())="","",INDEX(Banco!$D:$D,ROW()))</f>
        <v/>
      </c>
      <c r="E1354" s="8" t="str">
        <f>IF(INDEX(Banco!$E:$E,ROW())="","",INDEX(Banco!$E:$E,ROW()))</f>
        <v/>
      </c>
      <c r="F1354" s="9" t="str">
        <f>IF(INDEX(Banco!$F:$F,ROW())="","",INDEX(Banco!$F:$F,ROW()))</f>
        <v/>
      </c>
      <c r="G1354" s="9" t="str">
        <f>IF(INDEX(Banco!$G:$G,ROW())="","",INDEX(Banco!$G:$G,ROW()))</f>
        <v/>
      </c>
      <c r="H1354" s="7" t="str">
        <f>IF(INDEX(Banco!$H:$H,ROW())="","",INDEX(Banco!$H:$H,ROW()))</f>
        <v/>
      </c>
      <c r="I1354" t="str">
        <f t="shared" si="903"/>
        <v/>
      </c>
      <c r="J1354" s="10" t="str">
        <f t="shared" si="904"/>
        <v/>
      </c>
      <c r="K1354" s="11" t="str">
        <f t="shared" si="905"/>
        <v>—</v>
      </c>
      <c r="L1354" t="str">
        <f t="shared" si="906"/>
        <v/>
      </c>
      <c r="M1354" s="11" t="str">
        <f t="shared" si="907"/>
        <v>—</v>
      </c>
      <c r="N1354" t="str">
        <f t="shared" si="908"/>
        <v/>
      </c>
      <c r="O1354" s="11" t="str">
        <f t="shared" si="909"/>
        <v>—</v>
      </c>
      <c r="P1354" t="str">
        <f t="shared" si="910"/>
        <v/>
      </c>
      <c r="Q1354" s="11" t="str">
        <f t="shared" si="911"/>
        <v>—</v>
      </c>
      <c r="R1354" t="str">
        <f t="shared" si="912"/>
        <v/>
      </c>
      <c r="S1354" t="str">
        <f t="shared" si="913"/>
        <v/>
      </c>
      <c r="T1354" t="str">
        <f t="shared" si="914"/>
        <v/>
      </c>
      <c r="U1354" t="str">
        <f t="shared" si="915"/>
        <v/>
      </c>
      <c r="V1354" t="str">
        <f t="shared" si="916"/>
        <v/>
      </c>
      <c r="W1354" t="str">
        <f t="shared" si="917"/>
        <v/>
      </c>
      <c r="X1354" t="str">
        <f t="shared" si="918"/>
        <v/>
      </c>
      <c r="Y1354" t="str">
        <f t="shared" si="919"/>
        <v/>
      </c>
      <c r="Z1354" t="str">
        <f t="shared" si="920"/>
        <v/>
      </c>
      <c r="AA1354" t="str">
        <f t="shared" si="921"/>
        <v/>
      </c>
      <c r="AB1354" t="str">
        <f t="shared" si="922"/>
        <v/>
      </c>
      <c r="AC1354" t="str">
        <f t="shared" si="923"/>
        <v/>
      </c>
      <c r="AD1354" t="str">
        <f t="shared" si="924"/>
        <v/>
      </c>
      <c r="AE1354" t="str">
        <f t="shared" si="925"/>
        <v/>
      </c>
      <c r="AF1354" t="str">
        <f t="shared" si="926"/>
        <v/>
      </c>
      <c r="AG1354" t="str">
        <f t="shared" si="927"/>
        <v/>
      </c>
      <c r="AH1354" t="str">
        <f t="shared" si="928"/>
        <v/>
      </c>
      <c r="AI1354" t="str">
        <f t="shared" si="929"/>
        <v/>
      </c>
      <c r="AJ1354" t="str">
        <f t="shared" si="930"/>
        <v/>
      </c>
      <c r="AK1354" t="str">
        <f t="shared" si="931"/>
        <v/>
      </c>
      <c r="AL1354" t="str">
        <f t="shared" si="932"/>
        <v/>
      </c>
      <c r="AM1354" t="str">
        <f t="shared" si="933"/>
        <v/>
      </c>
      <c r="AN1354" t="str">
        <f t="shared" si="934"/>
        <v/>
      </c>
      <c r="AO1354" t="str">
        <f t="shared" si="935"/>
        <v/>
      </c>
      <c r="AP1354" t="str">
        <f t="shared" si="936"/>
        <v/>
      </c>
      <c r="AQ1354" t="str">
        <f t="shared" si="937"/>
        <v/>
      </c>
      <c r="AR1354" t="str">
        <f t="shared" si="938"/>
        <v/>
      </c>
      <c r="AS1354" t="str">
        <f t="shared" si="939"/>
        <v/>
      </c>
      <c r="AT1354" t="str">
        <f t="shared" si="940"/>
        <v/>
      </c>
      <c r="AU1354" t="str">
        <f t="shared" si="941"/>
        <v/>
      </c>
      <c r="AV1354" t="str">
        <f t="shared" si="942"/>
        <v/>
      </c>
      <c r="AW1354" t="str">
        <f t="shared" si="943"/>
        <v/>
      </c>
      <c r="AX1354" t="str">
        <f t="shared" si="944"/>
        <v/>
      </c>
      <c r="AY1354" t="str">
        <f t="shared" si="945"/>
        <v/>
      </c>
      <c r="AZ1354" t="str">
        <f>IF(OR($A1354="",$A1354&lt;&gt;Ficha!$C$4),"",COUNTIF($A$2:$A1354,Ficha!$C$4))</f>
        <v/>
      </c>
    </row>
    <row r="1355" spans="1:52">
      <c r="A1355" s="7" t="str">
        <f>IF(INDEX(Banco!$A:$A,ROW())="","",INDEX(Banco!$A:$A,ROW()))</f>
        <v/>
      </c>
      <c r="B1355" s="7" t="str">
        <f>IF(INDEX(Banco!$B:$B,ROW())="","",INDEX(Banco!$B:$B,ROW()))</f>
        <v/>
      </c>
      <c r="C1355" s="7" t="str">
        <f>IF(INDEX(Banco!$C:$C,ROW())="","",INDEX(Banco!$C:$C,ROW()))</f>
        <v/>
      </c>
      <c r="D1355" s="8" t="str">
        <f>IF(INDEX(Banco!$D:$D,ROW())="","",INDEX(Banco!$D:$D,ROW()))</f>
        <v/>
      </c>
      <c r="E1355" s="8" t="str">
        <f>IF(INDEX(Banco!$E:$E,ROW())="","",INDEX(Banco!$E:$E,ROW()))</f>
        <v/>
      </c>
      <c r="F1355" s="9" t="str">
        <f>IF(INDEX(Banco!$F:$F,ROW())="","",INDEX(Banco!$F:$F,ROW()))</f>
        <v/>
      </c>
      <c r="G1355" s="9" t="str">
        <f>IF(INDEX(Banco!$G:$G,ROW())="","",INDEX(Banco!$G:$G,ROW()))</f>
        <v/>
      </c>
      <c r="H1355" s="7" t="str">
        <f>IF(INDEX(Banco!$H:$H,ROW())="","",INDEX(Banco!$H:$H,ROW()))</f>
        <v/>
      </c>
      <c r="I1355" t="str">
        <f t="shared" si="903"/>
        <v/>
      </c>
      <c r="J1355" s="10" t="str">
        <f t="shared" si="904"/>
        <v/>
      </c>
      <c r="K1355" s="11" t="str">
        <f t="shared" si="905"/>
        <v>—</v>
      </c>
      <c r="L1355" t="str">
        <f t="shared" si="906"/>
        <v/>
      </c>
      <c r="M1355" s="11" t="str">
        <f t="shared" si="907"/>
        <v>—</v>
      </c>
      <c r="N1355" t="str">
        <f t="shared" si="908"/>
        <v/>
      </c>
      <c r="O1355" s="11" t="str">
        <f t="shared" si="909"/>
        <v>—</v>
      </c>
      <c r="P1355" t="str">
        <f t="shared" si="910"/>
        <v/>
      </c>
      <c r="Q1355" s="11" t="str">
        <f t="shared" si="911"/>
        <v>—</v>
      </c>
      <c r="R1355" t="str">
        <f t="shared" si="912"/>
        <v/>
      </c>
      <c r="S1355" t="str">
        <f t="shared" si="913"/>
        <v/>
      </c>
      <c r="T1355" t="str">
        <f t="shared" si="914"/>
        <v/>
      </c>
      <c r="U1355" t="str">
        <f t="shared" si="915"/>
        <v/>
      </c>
      <c r="V1355" t="str">
        <f t="shared" si="916"/>
        <v/>
      </c>
      <c r="W1355" t="str">
        <f t="shared" si="917"/>
        <v/>
      </c>
      <c r="X1355" t="str">
        <f t="shared" si="918"/>
        <v/>
      </c>
      <c r="Y1355" t="str">
        <f t="shared" si="919"/>
        <v/>
      </c>
      <c r="Z1355" t="str">
        <f t="shared" si="920"/>
        <v/>
      </c>
      <c r="AA1355" t="str">
        <f t="shared" si="921"/>
        <v/>
      </c>
      <c r="AB1355" t="str">
        <f t="shared" si="922"/>
        <v/>
      </c>
      <c r="AC1355" t="str">
        <f t="shared" si="923"/>
        <v/>
      </c>
      <c r="AD1355" t="str">
        <f t="shared" si="924"/>
        <v/>
      </c>
      <c r="AE1355" t="str">
        <f t="shared" si="925"/>
        <v/>
      </c>
      <c r="AF1355" t="str">
        <f t="shared" si="926"/>
        <v/>
      </c>
      <c r="AG1355" t="str">
        <f t="shared" si="927"/>
        <v/>
      </c>
      <c r="AH1355" t="str">
        <f t="shared" si="928"/>
        <v/>
      </c>
      <c r="AI1355" t="str">
        <f t="shared" si="929"/>
        <v/>
      </c>
      <c r="AJ1355" t="str">
        <f t="shared" si="930"/>
        <v/>
      </c>
      <c r="AK1355" t="str">
        <f t="shared" si="931"/>
        <v/>
      </c>
      <c r="AL1355" t="str">
        <f t="shared" si="932"/>
        <v/>
      </c>
      <c r="AM1355" t="str">
        <f t="shared" si="933"/>
        <v/>
      </c>
      <c r="AN1355" t="str">
        <f t="shared" si="934"/>
        <v/>
      </c>
      <c r="AO1355" t="str">
        <f t="shared" si="935"/>
        <v/>
      </c>
      <c r="AP1355" t="str">
        <f t="shared" si="936"/>
        <v/>
      </c>
      <c r="AQ1355" t="str">
        <f t="shared" si="937"/>
        <v/>
      </c>
      <c r="AR1355" t="str">
        <f t="shared" si="938"/>
        <v/>
      </c>
      <c r="AS1355" t="str">
        <f t="shared" si="939"/>
        <v/>
      </c>
      <c r="AT1355" t="str">
        <f t="shared" si="940"/>
        <v/>
      </c>
      <c r="AU1355" t="str">
        <f t="shared" si="941"/>
        <v/>
      </c>
      <c r="AV1355" t="str">
        <f t="shared" si="942"/>
        <v/>
      </c>
      <c r="AW1355" t="str">
        <f t="shared" si="943"/>
        <v/>
      </c>
      <c r="AX1355" t="str">
        <f t="shared" si="944"/>
        <v/>
      </c>
      <c r="AY1355" t="str">
        <f t="shared" si="945"/>
        <v/>
      </c>
      <c r="AZ1355" t="str">
        <f>IF(OR($A1355="",$A1355&lt;&gt;Ficha!$C$4),"",COUNTIF($A$2:$A1355,Ficha!$C$4))</f>
        <v/>
      </c>
    </row>
    <row r="1356" spans="1:52">
      <c r="A1356" s="7" t="str">
        <f>IF(INDEX(Banco!$A:$A,ROW())="","",INDEX(Banco!$A:$A,ROW()))</f>
        <v/>
      </c>
      <c r="B1356" s="7" t="str">
        <f>IF(INDEX(Banco!$B:$B,ROW())="","",INDEX(Banco!$B:$B,ROW()))</f>
        <v/>
      </c>
      <c r="C1356" s="7" t="str">
        <f>IF(INDEX(Banco!$C:$C,ROW())="","",INDEX(Banco!$C:$C,ROW()))</f>
        <v/>
      </c>
      <c r="D1356" s="8" t="str">
        <f>IF(INDEX(Banco!$D:$D,ROW())="","",INDEX(Banco!$D:$D,ROW()))</f>
        <v/>
      </c>
      <c r="E1356" s="8" t="str">
        <f>IF(INDEX(Banco!$E:$E,ROW())="","",INDEX(Banco!$E:$E,ROW()))</f>
        <v/>
      </c>
      <c r="F1356" s="9" t="str">
        <f>IF(INDEX(Banco!$F:$F,ROW())="","",INDEX(Banco!$F:$F,ROW()))</f>
        <v/>
      </c>
      <c r="G1356" s="9" t="str">
        <f>IF(INDEX(Banco!$G:$G,ROW())="","",INDEX(Banco!$G:$G,ROW()))</f>
        <v/>
      </c>
      <c r="H1356" s="7" t="str">
        <f>IF(INDEX(Banco!$H:$H,ROW())="","",INDEX(Banco!$H:$H,ROW()))</f>
        <v/>
      </c>
      <c r="I1356" t="str">
        <f t="shared" si="903"/>
        <v/>
      </c>
      <c r="J1356" s="10" t="str">
        <f t="shared" si="904"/>
        <v/>
      </c>
      <c r="K1356" s="11" t="str">
        <f t="shared" si="905"/>
        <v>—</v>
      </c>
      <c r="L1356" t="str">
        <f t="shared" si="906"/>
        <v/>
      </c>
      <c r="M1356" s="11" t="str">
        <f t="shared" si="907"/>
        <v>—</v>
      </c>
      <c r="N1356" t="str">
        <f t="shared" si="908"/>
        <v/>
      </c>
      <c r="O1356" s="11" t="str">
        <f t="shared" si="909"/>
        <v>—</v>
      </c>
      <c r="P1356" t="str">
        <f t="shared" si="910"/>
        <v/>
      </c>
      <c r="Q1356" s="11" t="str">
        <f t="shared" si="911"/>
        <v>—</v>
      </c>
      <c r="R1356" t="str">
        <f t="shared" si="912"/>
        <v/>
      </c>
      <c r="S1356" t="str">
        <f t="shared" si="913"/>
        <v/>
      </c>
      <c r="T1356" t="str">
        <f t="shared" si="914"/>
        <v/>
      </c>
      <c r="U1356" t="str">
        <f t="shared" si="915"/>
        <v/>
      </c>
      <c r="V1356" t="str">
        <f t="shared" si="916"/>
        <v/>
      </c>
      <c r="W1356" t="str">
        <f t="shared" si="917"/>
        <v/>
      </c>
      <c r="X1356" t="str">
        <f t="shared" si="918"/>
        <v/>
      </c>
      <c r="Y1356" t="str">
        <f t="shared" si="919"/>
        <v/>
      </c>
      <c r="Z1356" t="str">
        <f t="shared" si="920"/>
        <v/>
      </c>
      <c r="AA1356" t="str">
        <f t="shared" si="921"/>
        <v/>
      </c>
      <c r="AB1356" t="str">
        <f t="shared" si="922"/>
        <v/>
      </c>
      <c r="AC1356" t="str">
        <f t="shared" si="923"/>
        <v/>
      </c>
      <c r="AD1356" t="str">
        <f t="shared" si="924"/>
        <v/>
      </c>
      <c r="AE1356" t="str">
        <f t="shared" si="925"/>
        <v/>
      </c>
      <c r="AF1356" t="str">
        <f t="shared" si="926"/>
        <v/>
      </c>
      <c r="AG1356" t="str">
        <f t="shared" si="927"/>
        <v/>
      </c>
      <c r="AH1356" t="str">
        <f t="shared" si="928"/>
        <v/>
      </c>
      <c r="AI1356" t="str">
        <f t="shared" si="929"/>
        <v/>
      </c>
      <c r="AJ1356" t="str">
        <f t="shared" si="930"/>
        <v/>
      </c>
      <c r="AK1356" t="str">
        <f t="shared" si="931"/>
        <v/>
      </c>
      <c r="AL1356" t="str">
        <f t="shared" si="932"/>
        <v/>
      </c>
      <c r="AM1356" t="str">
        <f t="shared" si="933"/>
        <v/>
      </c>
      <c r="AN1356" t="str">
        <f t="shared" si="934"/>
        <v/>
      </c>
      <c r="AO1356" t="str">
        <f t="shared" si="935"/>
        <v/>
      </c>
      <c r="AP1356" t="str">
        <f t="shared" si="936"/>
        <v/>
      </c>
      <c r="AQ1356" t="str">
        <f t="shared" si="937"/>
        <v/>
      </c>
      <c r="AR1356" t="str">
        <f t="shared" si="938"/>
        <v/>
      </c>
      <c r="AS1356" t="str">
        <f t="shared" si="939"/>
        <v/>
      </c>
      <c r="AT1356" t="str">
        <f t="shared" si="940"/>
        <v/>
      </c>
      <c r="AU1356" t="str">
        <f t="shared" si="941"/>
        <v/>
      </c>
      <c r="AV1356" t="str">
        <f t="shared" si="942"/>
        <v/>
      </c>
      <c r="AW1356" t="str">
        <f t="shared" si="943"/>
        <v/>
      </c>
      <c r="AX1356" t="str">
        <f t="shared" si="944"/>
        <v/>
      </c>
      <c r="AY1356" t="str">
        <f t="shared" si="945"/>
        <v/>
      </c>
      <c r="AZ1356" t="str">
        <f>IF(OR($A1356="",$A1356&lt;&gt;Ficha!$C$4),"",COUNTIF($A$2:$A1356,Ficha!$C$4))</f>
        <v/>
      </c>
    </row>
    <row r="1357" spans="1:52">
      <c r="A1357" s="7" t="str">
        <f>IF(INDEX(Banco!$A:$A,ROW())="","",INDEX(Banco!$A:$A,ROW()))</f>
        <v/>
      </c>
      <c r="B1357" s="7" t="str">
        <f>IF(INDEX(Banco!$B:$B,ROW())="","",INDEX(Banco!$B:$B,ROW()))</f>
        <v/>
      </c>
      <c r="C1357" s="7" t="str">
        <f>IF(INDEX(Banco!$C:$C,ROW())="","",INDEX(Banco!$C:$C,ROW()))</f>
        <v/>
      </c>
      <c r="D1357" s="8" t="str">
        <f>IF(INDEX(Banco!$D:$D,ROW())="","",INDEX(Banco!$D:$D,ROW()))</f>
        <v/>
      </c>
      <c r="E1357" s="8" t="str">
        <f>IF(INDEX(Banco!$E:$E,ROW())="","",INDEX(Banco!$E:$E,ROW()))</f>
        <v/>
      </c>
      <c r="F1357" s="9" t="str">
        <f>IF(INDEX(Banco!$F:$F,ROW())="","",INDEX(Banco!$F:$F,ROW()))</f>
        <v/>
      </c>
      <c r="G1357" s="9" t="str">
        <f>IF(INDEX(Banco!$G:$G,ROW())="","",INDEX(Banco!$G:$G,ROW()))</f>
        <v/>
      </c>
      <c r="H1357" s="7" t="str">
        <f>IF(INDEX(Banco!$H:$H,ROW())="","",INDEX(Banco!$H:$H,ROW()))</f>
        <v/>
      </c>
      <c r="I1357" t="str">
        <f t="shared" si="903"/>
        <v/>
      </c>
      <c r="J1357" s="10" t="str">
        <f t="shared" si="904"/>
        <v/>
      </c>
      <c r="K1357" s="11" t="str">
        <f t="shared" si="905"/>
        <v>—</v>
      </c>
      <c r="L1357" t="str">
        <f t="shared" si="906"/>
        <v/>
      </c>
      <c r="M1357" s="11" t="str">
        <f t="shared" si="907"/>
        <v>—</v>
      </c>
      <c r="N1357" t="str">
        <f t="shared" si="908"/>
        <v/>
      </c>
      <c r="O1357" s="11" t="str">
        <f t="shared" si="909"/>
        <v>—</v>
      </c>
      <c r="P1357" t="str">
        <f t="shared" si="910"/>
        <v/>
      </c>
      <c r="Q1357" s="11" t="str">
        <f t="shared" si="911"/>
        <v>—</v>
      </c>
      <c r="R1357" t="str">
        <f t="shared" si="912"/>
        <v/>
      </c>
      <c r="S1357" t="str">
        <f t="shared" si="913"/>
        <v/>
      </c>
      <c r="T1357" t="str">
        <f t="shared" si="914"/>
        <v/>
      </c>
      <c r="U1357" t="str">
        <f t="shared" si="915"/>
        <v/>
      </c>
      <c r="V1357" t="str">
        <f t="shared" si="916"/>
        <v/>
      </c>
      <c r="W1357" t="str">
        <f t="shared" si="917"/>
        <v/>
      </c>
      <c r="X1357" t="str">
        <f t="shared" si="918"/>
        <v/>
      </c>
      <c r="Y1357" t="str">
        <f t="shared" si="919"/>
        <v/>
      </c>
      <c r="Z1357" t="str">
        <f t="shared" si="920"/>
        <v/>
      </c>
      <c r="AA1357" t="str">
        <f t="shared" si="921"/>
        <v/>
      </c>
      <c r="AB1357" t="str">
        <f t="shared" si="922"/>
        <v/>
      </c>
      <c r="AC1357" t="str">
        <f t="shared" si="923"/>
        <v/>
      </c>
      <c r="AD1357" t="str">
        <f t="shared" si="924"/>
        <v/>
      </c>
      <c r="AE1357" t="str">
        <f t="shared" si="925"/>
        <v/>
      </c>
      <c r="AF1357" t="str">
        <f t="shared" si="926"/>
        <v/>
      </c>
      <c r="AG1357" t="str">
        <f t="shared" si="927"/>
        <v/>
      </c>
      <c r="AH1357" t="str">
        <f t="shared" si="928"/>
        <v/>
      </c>
      <c r="AI1357" t="str">
        <f t="shared" si="929"/>
        <v/>
      </c>
      <c r="AJ1357" t="str">
        <f t="shared" si="930"/>
        <v/>
      </c>
      <c r="AK1357" t="str">
        <f t="shared" si="931"/>
        <v/>
      </c>
      <c r="AL1357" t="str">
        <f t="shared" si="932"/>
        <v/>
      </c>
      <c r="AM1357" t="str">
        <f t="shared" si="933"/>
        <v/>
      </c>
      <c r="AN1357" t="str">
        <f t="shared" si="934"/>
        <v/>
      </c>
      <c r="AO1357" t="str">
        <f t="shared" si="935"/>
        <v/>
      </c>
      <c r="AP1357" t="str">
        <f t="shared" si="936"/>
        <v/>
      </c>
      <c r="AQ1357" t="str">
        <f t="shared" si="937"/>
        <v/>
      </c>
      <c r="AR1357" t="str">
        <f t="shared" si="938"/>
        <v/>
      </c>
      <c r="AS1357" t="str">
        <f t="shared" si="939"/>
        <v/>
      </c>
      <c r="AT1357" t="str">
        <f t="shared" si="940"/>
        <v/>
      </c>
      <c r="AU1357" t="str">
        <f t="shared" si="941"/>
        <v/>
      </c>
      <c r="AV1357" t="str">
        <f t="shared" si="942"/>
        <v/>
      </c>
      <c r="AW1357" t="str">
        <f t="shared" si="943"/>
        <v/>
      </c>
      <c r="AX1357" t="str">
        <f t="shared" si="944"/>
        <v/>
      </c>
      <c r="AY1357" t="str">
        <f t="shared" si="945"/>
        <v/>
      </c>
      <c r="AZ1357" t="str">
        <f>IF(OR($A1357="",$A1357&lt;&gt;Ficha!$C$4),"",COUNTIF($A$2:$A1357,Ficha!$C$4))</f>
        <v/>
      </c>
    </row>
    <row r="1358" spans="1:52">
      <c r="A1358" s="7" t="str">
        <f>IF(INDEX(Banco!$A:$A,ROW())="","",INDEX(Banco!$A:$A,ROW()))</f>
        <v/>
      </c>
      <c r="B1358" s="7" t="str">
        <f>IF(INDEX(Banco!$B:$B,ROW())="","",INDEX(Banco!$B:$B,ROW()))</f>
        <v/>
      </c>
      <c r="C1358" s="7" t="str">
        <f>IF(INDEX(Banco!$C:$C,ROW())="","",INDEX(Banco!$C:$C,ROW()))</f>
        <v/>
      </c>
      <c r="D1358" s="8" t="str">
        <f>IF(INDEX(Banco!$D:$D,ROW())="","",INDEX(Banco!$D:$D,ROW()))</f>
        <v/>
      </c>
      <c r="E1358" s="8" t="str">
        <f>IF(INDEX(Banco!$E:$E,ROW())="","",INDEX(Banco!$E:$E,ROW()))</f>
        <v/>
      </c>
      <c r="F1358" s="9" t="str">
        <f>IF(INDEX(Banco!$F:$F,ROW())="","",INDEX(Banco!$F:$F,ROW()))</f>
        <v/>
      </c>
      <c r="G1358" s="9" t="str">
        <f>IF(INDEX(Banco!$G:$G,ROW())="","",INDEX(Banco!$G:$G,ROW()))</f>
        <v/>
      </c>
      <c r="H1358" s="7" t="str">
        <f>IF(INDEX(Banco!$H:$H,ROW())="","",INDEX(Banco!$H:$H,ROW()))</f>
        <v/>
      </c>
      <c r="I1358" t="str">
        <f t="shared" si="903"/>
        <v/>
      </c>
      <c r="J1358" s="10" t="str">
        <f t="shared" si="904"/>
        <v/>
      </c>
      <c r="K1358" s="11" t="str">
        <f t="shared" si="905"/>
        <v>—</v>
      </c>
      <c r="L1358" t="str">
        <f t="shared" si="906"/>
        <v/>
      </c>
      <c r="M1358" s="11" t="str">
        <f t="shared" si="907"/>
        <v>—</v>
      </c>
      <c r="N1358" t="str">
        <f t="shared" si="908"/>
        <v/>
      </c>
      <c r="O1358" s="11" t="str">
        <f t="shared" si="909"/>
        <v>—</v>
      </c>
      <c r="P1358" t="str">
        <f t="shared" si="910"/>
        <v/>
      </c>
      <c r="Q1358" s="11" t="str">
        <f t="shared" si="911"/>
        <v>—</v>
      </c>
      <c r="R1358" t="str">
        <f t="shared" si="912"/>
        <v/>
      </c>
      <c r="S1358" t="str">
        <f t="shared" si="913"/>
        <v/>
      </c>
      <c r="T1358" t="str">
        <f t="shared" si="914"/>
        <v/>
      </c>
      <c r="U1358" t="str">
        <f t="shared" si="915"/>
        <v/>
      </c>
      <c r="V1358" t="str">
        <f t="shared" si="916"/>
        <v/>
      </c>
      <c r="W1358" t="str">
        <f t="shared" si="917"/>
        <v/>
      </c>
      <c r="X1358" t="str">
        <f t="shared" si="918"/>
        <v/>
      </c>
      <c r="Y1358" t="str">
        <f t="shared" si="919"/>
        <v/>
      </c>
      <c r="Z1358" t="str">
        <f t="shared" si="920"/>
        <v/>
      </c>
      <c r="AA1358" t="str">
        <f t="shared" si="921"/>
        <v/>
      </c>
      <c r="AB1358" t="str">
        <f t="shared" si="922"/>
        <v/>
      </c>
      <c r="AC1358" t="str">
        <f t="shared" si="923"/>
        <v/>
      </c>
      <c r="AD1358" t="str">
        <f t="shared" si="924"/>
        <v/>
      </c>
      <c r="AE1358" t="str">
        <f t="shared" si="925"/>
        <v/>
      </c>
      <c r="AF1358" t="str">
        <f t="shared" si="926"/>
        <v/>
      </c>
      <c r="AG1358" t="str">
        <f t="shared" si="927"/>
        <v/>
      </c>
      <c r="AH1358" t="str">
        <f t="shared" si="928"/>
        <v/>
      </c>
      <c r="AI1358" t="str">
        <f t="shared" si="929"/>
        <v/>
      </c>
      <c r="AJ1358" t="str">
        <f t="shared" si="930"/>
        <v/>
      </c>
      <c r="AK1358" t="str">
        <f t="shared" si="931"/>
        <v/>
      </c>
      <c r="AL1358" t="str">
        <f t="shared" si="932"/>
        <v/>
      </c>
      <c r="AM1358" t="str">
        <f t="shared" si="933"/>
        <v/>
      </c>
      <c r="AN1358" t="str">
        <f t="shared" si="934"/>
        <v/>
      </c>
      <c r="AO1358" t="str">
        <f t="shared" si="935"/>
        <v/>
      </c>
      <c r="AP1358" t="str">
        <f t="shared" si="936"/>
        <v/>
      </c>
      <c r="AQ1358" t="str">
        <f t="shared" si="937"/>
        <v/>
      </c>
      <c r="AR1358" t="str">
        <f t="shared" si="938"/>
        <v/>
      </c>
      <c r="AS1358" t="str">
        <f t="shared" si="939"/>
        <v/>
      </c>
      <c r="AT1358" t="str">
        <f t="shared" si="940"/>
        <v/>
      </c>
      <c r="AU1358" t="str">
        <f t="shared" si="941"/>
        <v/>
      </c>
      <c r="AV1358" t="str">
        <f t="shared" si="942"/>
        <v/>
      </c>
      <c r="AW1358" t="str">
        <f t="shared" si="943"/>
        <v/>
      </c>
      <c r="AX1358" t="str">
        <f t="shared" si="944"/>
        <v/>
      </c>
      <c r="AY1358" t="str">
        <f t="shared" si="945"/>
        <v/>
      </c>
      <c r="AZ1358" t="str">
        <f>IF(OR($A1358="",$A1358&lt;&gt;Ficha!$C$4),"",COUNTIF($A$2:$A1358,Ficha!$C$4))</f>
        <v/>
      </c>
    </row>
    <row r="1359" spans="1:52">
      <c r="A1359" s="7" t="str">
        <f>IF(INDEX(Banco!$A:$A,ROW())="","",INDEX(Banco!$A:$A,ROW()))</f>
        <v/>
      </c>
      <c r="B1359" s="7" t="str">
        <f>IF(INDEX(Banco!$B:$B,ROW())="","",INDEX(Banco!$B:$B,ROW()))</f>
        <v/>
      </c>
      <c r="C1359" s="7" t="str">
        <f>IF(INDEX(Banco!$C:$C,ROW())="","",INDEX(Banco!$C:$C,ROW()))</f>
        <v/>
      </c>
      <c r="D1359" s="8" t="str">
        <f>IF(INDEX(Banco!$D:$D,ROW())="","",INDEX(Banco!$D:$D,ROW()))</f>
        <v/>
      </c>
      <c r="E1359" s="8" t="str">
        <f>IF(INDEX(Banco!$E:$E,ROW())="","",INDEX(Banco!$E:$E,ROW()))</f>
        <v/>
      </c>
      <c r="F1359" s="9" t="str">
        <f>IF(INDEX(Banco!$F:$F,ROW())="","",INDEX(Banco!$F:$F,ROW()))</f>
        <v/>
      </c>
      <c r="G1359" s="9" t="str">
        <f>IF(INDEX(Banco!$G:$G,ROW())="","",INDEX(Banco!$G:$G,ROW()))</f>
        <v/>
      </c>
      <c r="H1359" s="7" t="str">
        <f>IF(INDEX(Banco!$H:$H,ROW())="","",INDEX(Banco!$H:$H,ROW()))</f>
        <v/>
      </c>
      <c r="I1359" t="str">
        <f t="shared" si="903"/>
        <v/>
      </c>
      <c r="J1359" s="10" t="str">
        <f t="shared" si="904"/>
        <v/>
      </c>
      <c r="K1359" s="11" t="str">
        <f t="shared" si="905"/>
        <v>—</v>
      </c>
      <c r="L1359" t="str">
        <f t="shared" si="906"/>
        <v/>
      </c>
      <c r="M1359" s="11" t="str">
        <f t="shared" si="907"/>
        <v>—</v>
      </c>
      <c r="N1359" t="str">
        <f t="shared" si="908"/>
        <v/>
      </c>
      <c r="O1359" s="11" t="str">
        <f t="shared" si="909"/>
        <v>—</v>
      </c>
      <c r="P1359" t="str">
        <f t="shared" si="910"/>
        <v/>
      </c>
      <c r="Q1359" s="11" t="str">
        <f t="shared" si="911"/>
        <v>—</v>
      </c>
      <c r="R1359" t="str">
        <f t="shared" si="912"/>
        <v/>
      </c>
      <c r="S1359" t="str">
        <f t="shared" si="913"/>
        <v/>
      </c>
      <c r="T1359" t="str">
        <f t="shared" si="914"/>
        <v/>
      </c>
      <c r="U1359" t="str">
        <f t="shared" si="915"/>
        <v/>
      </c>
      <c r="V1359" t="str">
        <f t="shared" si="916"/>
        <v/>
      </c>
      <c r="W1359" t="str">
        <f t="shared" si="917"/>
        <v/>
      </c>
      <c r="X1359" t="str">
        <f t="shared" si="918"/>
        <v/>
      </c>
      <c r="Y1359" t="str">
        <f t="shared" si="919"/>
        <v/>
      </c>
      <c r="Z1359" t="str">
        <f t="shared" si="920"/>
        <v/>
      </c>
      <c r="AA1359" t="str">
        <f t="shared" si="921"/>
        <v/>
      </c>
      <c r="AB1359" t="str">
        <f t="shared" si="922"/>
        <v/>
      </c>
      <c r="AC1359" t="str">
        <f t="shared" si="923"/>
        <v/>
      </c>
      <c r="AD1359" t="str">
        <f t="shared" si="924"/>
        <v/>
      </c>
      <c r="AE1359" t="str">
        <f t="shared" si="925"/>
        <v/>
      </c>
      <c r="AF1359" t="str">
        <f t="shared" si="926"/>
        <v/>
      </c>
      <c r="AG1359" t="str">
        <f t="shared" si="927"/>
        <v/>
      </c>
      <c r="AH1359" t="str">
        <f t="shared" si="928"/>
        <v/>
      </c>
      <c r="AI1359" t="str">
        <f t="shared" si="929"/>
        <v/>
      </c>
      <c r="AJ1359" t="str">
        <f t="shared" si="930"/>
        <v/>
      </c>
      <c r="AK1359" t="str">
        <f t="shared" si="931"/>
        <v/>
      </c>
      <c r="AL1359" t="str">
        <f t="shared" si="932"/>
        <v/>
      </c>
      <c r="AM1359" t="str">
        <f t="shared" si="933"/>
        <v/>
      </c>
      <c r="AN1359" t="str">
        <f t="shared" si="934"/>
        <v/>
      </c>
      <c r="AO1359" t="str">
        <f t="shared" si="935"/>
        <v/>
      </c>
      <c r="AP1359" t="str">
        <f t="shared" si="936"/>
        <v/>
      </c>
      <c r="AQ1359" t="str">
        <f t="shared" si="937"/>
        <v/>
      </c>
      <c r="AR1359" t="str">
        <f t="shared" si="938"/>
        <v/>
      </c>
      <c r="AS1359" t="str">
        <f t="shared" si="939"/>
        <v/>
      </c>
      <c r="AT1359" t="str">
        <f t="shared" si="940"/>
        <v/>
      </c>
      <c r="AU1359" t="str">
        <f t="shared" si="941"/>
        <v/>
      </c>
      <c r="AV1359" t="str">
        <f t="shared" si="942"/>
        <v/>
      </c>
      <c r="AW1359" t="str">
        <f t="shared" si="943"/>
        <v/>
      </c>
      <c r="AX1359" t="str">
        <f t="shared" si="944"/>
        <v/>
      </c>
      <c r="AY1359" t="str">
        <f t="shared" si="945"/>
        <v/>
      </c>
      <c r="AZ1359" t="str">
        <f>IF(OR($A1359="",$A1359&lt;&gt;Ficha!$C$4),"",COUNTIF($A$2:$A1359,Ficha!$C$4))</f>
        <v/>
      </c>
    </row>
    <row r="1360" spans="1:52">
      <c r="A1360" s="7" t="str">
        <f>IF(INDEX(Banco!$A:$A,ROW())="","",INDEX(Banco!$A:$A,ROW()))</f>
        <v/>
      </c>
      <c r="B1360" s="7" t="str">
        <f>IF(INDEX(Banco!$B:$B,ROW())="","",INDEX(Banco!$B:$B,ROW()))</f>
        <v/>
      </c>
      <c r="C1360" s="7" t="str">
        <f>IF(INDEX(Banco!$C:$C,ROW())="","",INDEX(Banco!$C:$C,ROW()))</f>
        <v/>
      </c>
      <c r="D1360" s="8" t="str">
        <f>IF(INDEX(Banco!$D:$D,ROW())="","",INDEX(Banco!$D:$D,ROW()))</f>
        <v/>
      </c>
      <c r="E1360" s="8" t="str">
        <f>IF(INDEX(Banco!$E:$E,ROW())="","",INDEX(Banco!$E:$E,ROW()))</f>
        <v/>
      </c>
      <c r="F1360" s="9" t="str">
        <f>IF(INDEX(Banco!$F:$F,ROW())="","",INDEX(Banco!$F:$F,ROW()))</f>
        <v/>
      </c>
      <c r="G1360" s="9" t="str">
        <f>IF(INDEX(Banco!$G:$G,ROW())="","",INDEX(Banco!$G:$G,ROW()))</f>
        <v/>
      </c>
      <c r="H1360" s="7" t="str">
        <f>IF(INDEX(Banco!$H:$H,ROW())="","",INDEX(Banco!$H:$H,ROW()))</f>
        <v/>
      </c>
      <c r="I1360" t="str">
        <f t="shared" si="903"/>
        <v/>
      </c>
      <c r="J1360" s="10" t="str">
        <f t="shared" si="904"/>
        <v/>
      </c>
      <c r="K1360" s="11" t="str">
        <f t="shared" si="905"/>
        <v>—</v>
      </c>
      <c r="L1360" t="str">
        <f t="shared" si="906"/>
        <v/>
      </c>
      <c r="M1360" s="11" t="str">
        <f t="shared" si="907"/>
        <v>—</v>
      </c>
      <c r="N1360" t="str">
        <f t="shared" si="908"/>
        <v/>
      </c>
      <c r="O1360" s="11" t="str">
        <f t="shared" si="909"/>
        <v>—</v>
      </c>
      <c r="P1360" t="str">
        <f t="shared" si="910"/>
        <v/>
      </c>
      <c r="Q1360" s="11" t="str">
        <f t="shared" si="911"/>
        <v>—</v>
      </c>
      <c r="R1360" t="str">
        <f t="shared" si="912"/>
        <v/>
      </c>
      <c r="S1360" t="str">
        <f t="shared" si="913"/>
        <v/>
      </c>
      <c r="T1360" t="str">
        <f t="shared" si="914"/>
        <v/>
      </c>
      <c r="U1360" t="str">
        <f t="shared" si="915"/>
        <v/>
      </c>
      <c r="V1360" t="str">
        <f t="shared" si="916"/>
        <v/>
      </c>
      <c r="W1360" t="str">
        <f t="shared" si="917"/>
        <v/>
      </c>
      <c r="X1360" t="str">
        <f t="shared" si="918"/>
        <v/>
      </c>
      <c r="Y1360" t="str">
        <f t="shared" si="919"/>
        <v/>
      </c>
      <c r="Z1360" t="str">
        <f t="shared" si="920"/>
        <v/>
      </c>
      <c r="AA1360" t="str">
        <f t="shared" si="921"/>
        <v/>
      </c>
      <c r="AB1360" t="str">
        <f t="shared" si="922"/>
        <v/>
      </c>
      <c r="AC1360" t="str">
        <f t="shared" si="923"/>
        <v/>
      </c>
      <c r="AD1360" t="str">
        <f t="shared" si="924"/>
        <v/>
      </c>
      <c r="AE1360" t="str">
        <f t="shared" si="925"/>
        <v/>
      </c>
      <c r="AF1360" t="str">
        <f t="shared" si="926"/>
        <v/>
      </c>
      <c r="AG1360" t="str">
        <f t="shared" si="927"/>
        <v/>
      </c>
      <c r="AH1360" t="str">
        <f t="shared" si="928"/>
        <v/>
      </c>
      <c r="AI1360" t="str">
        <f t="shared" si="929"/>
        <v/>
      </c>
      <c r="AJ1360" t="str">
        <f t="shared" si="930"/>
        <v/>
      </c>
      <c r="AK1360" t="str">
        <f t="shared" si="931"/>
        <v/>
      </c>
      <c r="AL1360" t="str">
        <f t="shared" si="932"/>
        <v/>
      </c>
      <c r="AM1360" t="str">
        <f t="shared" si="933"/>
        <v/>
      </c>
      <c r="AN1360" t="str">
        <f t="shared" si="934"/>
        <v/>
      </c>
      <c r="AO1360" t="str">
        <f t="shared" si="935"/>
        <v/>
      </c>
      <c r="AP1360" t="str">
        <f t="shared" si="936"/>
        <v/>
      </c>
      <c r="AQ1360" t="str">
        <f t="shared" si="937"/>
        <v/>
      </c>
      <c r="AR1360" t="str">
        <f t="shared" si="938"/>
        <v/>
      </c>
      <c r="AS1360" t="str">
        <f t="shared" si="939"/>
        <v/>
      </c>
      <c r="AT1360" t="str">
        <f t="shared" si="940"/>
        <v/>
      </c>
      <c r="AU1360" t="str">
        <f t="shared" si="941"/>
        <v/>
      </c>
      <c r="AV1360" t="str">
        <f t="shared" si="942"/>
        <v/>
      </c>
      <c r="AW1360" t="str">
        <f t="shared" si="943"/>
        <v/>
      </c>
      <c r="AX1360" t="str">
        <f t="shared" si="944"/>
        <v/>
      </c>
      <c r="AY1360" t="str">
        <f t="shared" si="945"/>
        <v/>
      </c>
      <c r="AZ1360" t="str">
        <f>IF(OR($A1360="",$A1360&lt;&gt;Ficha!$C$4),"",COUNTIF($A$2:$A1360,Ficha!$C$4))</f>
        <v/>
      </c>
    </row>
    <row r="1361" spans="1:52">
      <c r="A1361" s="7" t="str">
        <f>IF(INDEX(Banco!$A:$A,ROW())="","",INDEX(Banco!$A:$A,ROW()))</f>
        <v/>
      </c>
      <c r="B1361" s="7" t="str">
        <f>IF(INDEX(Banco!$B:$B,ROW())="","",INDEX(Banco!$B:$B,ROW()))</f>
        <v/>
      </c>
      <c r="C1361" s="7" t="str">
        <f>IF(INDEX(Banco!$C:$C,ROW())="","",INDEX(Banco!$C:$C,ROW()))</f>
        <v/>
      </c>
      <c r="D1361" s="8" t="str">
        <f>IF(INDEX(Banco!$D:$D,ROW())="","",INDEX(Banco!$D:$D,ROW()))</f>
        <v/>
      </c>
      <c r="E1361" s="8" t="str">
        <f>IF(INDEX(Banco!$E:$E,ROW())="","",INDEX(Banco!$E:$E,ROW()))</f>
        <v/>
      </c>
      <c r="F1361" s="9" t="str">
        <f>IF(INDEX(Banco!$F:$F,ROW())="","",INDEX(Banco!$F:$F,ROW()))</f>
        <v/>
      </c>
      <c r="G1361" s="9" t="str">
        <f>IF(INDEX(Banco!$G:$G,ROW())="","",INDEX(Banco!$G:$G,ROW()))</f>
        <v/>
      </c>
      <c r="H1361" s="7" t="str">
        <f>IF(INDEX(Banco!$H:$H,ROW())="","",INDEX(Banco!$H:$H,ROW()))</f>
        <v/>
      </c>
      <c r="I1361" t="str">
        <f t="shared" si="903"/>
        <v/>
      </c>
      <c r="J1361" s="10" t="str">
        <f t="shared" si="904"/>
        <v/>
      </c>
      <c r="K1361" s="11" t="str">
        <f t="shared" si="905"/>
        <v>—</v>
      </c>
      <c r="L1361" t="str">
        <f t="shared" si="906"/>
        <v/>
      </c>
      <c r="M1361" s="11" t="str">
        <f t="shared" si="907"/>
        <v>—</v>
      </c>
      <c r="N1361" t="str">
        <f t="shared" si="908"/>
        <v/>
      </c>
      <c r="O1361" s="11" t="str">
        <f t="shared" si="909"/>
        <v>—</v>
      </c>
      <c r="P1361" t="str">
        <f t="shared" si="910"/>
        <v/>
      </c>
      <c r="Q1361" s="11" t="str">
        <f t="shared" si="911"/>
        <v>—</v>
      </c>
      <c r="R1361" t="str">
        <f t="shared" si="912"/>
        <v/>
      </c>
      <c r="S1361" t="str">
        <f t="shared" si="913"/>
        <v/>
      </c>
      <c r="T1361" t="str">
        <f t="shared" si="914"/>
        <v/>
      </c>
      <c r="U1361" t="str">
        <f t="shared" si="915"/>
        <v/>
      </c>
      <c r="V1361" t="str">
        <f t="shared" si="916"/>
        <v/>
      </c>
      <c r="W1361" t="str">
        <f t="shared" si="917"/>
        <v/>
      </c>
      <c r="X1361" t="str">
        <f t="shared" si="918"/>
        <v/>
      </c>
      <c r="Y1361" t="str">
        <f t="shared" si="919"/>
        <v/>
      </c>
      <c r="Z1361" t="str">
        <f t="shared" si="920"/>
        <v/>
      </c>
      <c r="AA1361" t="str">
        <f t="shared" si="921"/>
        <v/>
      </c>
      <c r="AB1361" t="str">
        <f t="shared" si="922"/>
        <v/>
      </c>
      <c r="AC1361" t="str">
        <f t="shared" si="923"/>
        <v/>
      </c>
      <c r="AD1361" t="str">
        <f t="shared" si="924"/>
        <v/>
      </c>
      <c r="AE1361" t="str">
        <f t="shared" si="925"/>
        <v/>
      </c>
      <c r="AF1361" t="str">
        <f t="shared" si="926"/>
        <v/>
      </c>
      <c r="AG1361" t="str">
        <f t="shared" si="927"/>
        <v/>
      </c>
      <c r="AH1361" t="str">
        <f t="shared" si="928"/>
        <v/>
      </c>
      <c r="AI1361" t="str">
        <f t="shared" si="929"/>
        <v/>
      </c>
      <c r="AJ1361" t="str">
        <f t="shared" si="930"/>
        <v/>
      </c>
      <c r="AK1361" t="str">
        <f t="shared" si="931"/>
        <v/>
      </c>
      <c r="AL1361" t="str">
        <f t="shared" si="932"/>
        <v/>
      </c>
      <c r="AM1361" t="str">
        <f t="shared" si="933"/>
        <v/>
      </c>
      <c r="AN1361" t="str">
        <f t="shared" si="934"/>
        <v/>
      </c>
      <c r="AO1361" t="str">
        <f t="shared" si="935"/>
        <v/>
      </c>
      <c r="AP1361" t="str">
        <f t="shared" si="936"/>
        <v/>
      </c>
      <c r="AQ1361" t="str">
        <f t="shared" si="937"/>
        <v/>
      </c>
      <c r="AR1361" t="str">
        <f t="shared" si="938"/>
        <v/>
      </c>
      <c r="AS1361" t="str">
        <f t="shared" si="939"/>
        <v/>
      </c>
      <c r="AT1361" t="str">
        <f t="shared" si="940"/>
        <v/>
      </c>
      <c r="AU1361" t="str">
        <f t="shared" si="941"/>
        <v/>
      </c>
      <c r="AV1361" t="str">
        <f t="shared" si="942"/>
        <v/>
      </c>
      <c r="AW1361" t="str">
        <f t="shared" si="943"/>
        <v/>
      </c>
      <c r="AX1361" t="str">
        <f t="shared" si="944"/>
        <v/>
      </c>
      <c r="AY1361" t="str">
        <f t="shared" si="945"/>
        <v/>
      </c>
      <c r="AZ1361" t="str">
        <f>IF(OR($A1361="",$A1361&lt;&gt;Ficha!$C$4),"",COUNTIF($A$2:$A1361,Ficha!$C$4))</f>
        <v/>
      </c>
    </row>
    <row r="1362" spans="1:52">
      <c r="A1362" s="7" t="str">
        <f>IF(INDEX(Banco!$A:$A,ROW())="","",INDEX(Banco!$A:$A,ROW()))</f>
        <v/>
      </c>
      <c r="B1362" s="7" t="str">
        <f>IF(INDEX(Banco!$B:$B,ROW())="","",INDEX(Banco!$B:$B,ROW()))</f>
        <v/>
      </c>
      <c r="C1362" s="7" t="str">
        <f>IF(INDEX(Banco!$C:$C,ROW())="","",INDEX(Banco!$C:$C,ROW()))</f>
        <v/>
      </c>
      <c r="D1362" s="8" t="str">
        <f>IF(INDEX(Banco!$D:$D,ROW())="","",INDEX(Banco!$D:$D,ROW()))</f>
        <v/>
      </c>
      <c r="E1362" s="8" t="str">
        <f>IF(INDEX(Banco!$E:$E,ROW())="","",INDEX(Banco!$E:$E,ROW()))</f>
        <v/>
      </c>
      <c r="F1362" s="9" t="str">
        <f>IF(INDEX(Banco!$F:$F,ROW())="","",INDEX(Banco!$F:$F,ROW()))</f>
        <v/>
      </c>
      <c r="G1362" s="9" t="str">
        <f>IF(INDEX(Banco!$G:$G,ROW())="","",INDEX(Banco!$G:$G,ROW()))</f>
        <v/>
      </c>
      <c r="H1362" s="7" t="str">
        <f>IF(INDEX(Banco!$H:$H,ROW())="","",INDEX(Banco!$H:$H,ROW()))</f>
        <v/>
      </c>
      <c r="I1362" t="str">
        <f t="shared" si="903"/>
        <v/>
      </c>
      <c r="J1362" s="10" t="str">
        <f t="shared" si="904"/>
        <v/>
      </c>
      <c r="K1362" s="11" t="str">
        <f t="shared" si="905"/>
        <v>—</v>
      </c>
      <c r="L1362" t="str">
        <f t="shared" si="906"/>
        <v/>
      </c>
      <c r="M1362" s="11" t="str">
        <f t="shared" si="907"/>
        <v>—</v>
      </c>
      <c r="N1362" t="str">
        <f t="shared" si="908"/>
        <v/>
      </c>
      <c r="O1362" s="11" t="str">
        <f t="shared" si="909"/>
        <v>—</v>
      </c>
      <c r="P1362" t="str">
        <f t="shared" si="910"/>
        <v/>
      </c>
      <c r="Q1362" s="11" t="str">
        <f t="shared" si="911"/>
        <v>—</v>
      </c>
      <c r="R1362" t="str">
        <f t="shared" si="912"/>
        <v/>
      </c>
      <c r="S1362" t="str">
        <f t="shared" si="913"/>
        <v/>
      </c>
      <c r="T1362" t="str">
        <f t="shared" si="914"/>
        <v/>
      </c>
      <c r="U1362" t="str">
        <f t="shared" si="915"/>
        <v/>
      </c>
      <c r="V1362" t="str">
        <f t="shared" si="916"/>
        <v/>
      </c>
      <c r="W1362" t="str">
        <f t="shared" si="917"/>
        <v/>
      </c>
      <c r="X1362" t="str">
        <f t="shared" si="918"/>
        <v/>
      </c>
      <c r="Y1362" t="str">
        <f t="shared" si="919"/>
        <v/>
      </c>
      <c r="Z1362" t="str">
        <f t="shared" si="920"/>
        <v/>
      </c>
      <c r="AA1362" t="str">
        <f t="shared" si="921"/>
        <v/>
      </c>
      <c r="AB1362" t="str">
        <f t="shared" si="922"/>
        <v/>
      </c>
      <c r="AC1362" t="str">
        <f t="shared" si="923"/>
        <v/>
      </c>
      <c r="AD1362" t="str">
        <f t="shared" si="924"/>
        <v/>
      </c>
      <c r="AE1362" t="str">
        <f t="shared" si="925"/>
        <v/>
      </c>
      <c r="AF1362" t="str">
        <f t="shared" si="926"/>
        <v/>
      </c>
      <c r="AG1362" t="str">
        <f t="shared" si="927"/>
        <v/>
      </c>
      <c r="AH1362" t="str">
        <f t="shared" si="928"/>
        <v/>
      </c>
      <c r="AI1362" t="str">
        <f t="shared" si="929"/>
        <v/>
      </c>
      <c r="AJ1362" t="str">
        <f t="shared" si="930"/>
        <v/>
      </c>
      <c r="AK1362" t="str">
        <f t="shared" si="931"/>
        <v/>
      </c>
      <c r="AL1362" t="str">
        <f t="shared" si="932"/>
        <v/>
      </c>
      <c r="AM1362" t="str">
        <f t="shared" si="933"/>
        <v/>
      </c>
      <c r="AN1362" t="str">
        <f t="shared" si="934"/>
        <v/>
      </c>
      <c r="AO1362" t="str">
        <f t="shared" si="935"/>
        <v/>
      </c>
      <c r="AP1362" t="str">
        <f t="shared" si="936"/>
        <v/>
      </c>
      <c r="AQ1362" t="str">
        <f t="shared" si="937"/>
        <v/>
      </c>
      <c r="AR1362" t="str">
        <f t="shared" si="938"/>
        <v/>
      </c>
      <c r="AS1362" t="str">
        <f t="shared" si="939"/>
        <v/>
      </c>
      <c r="AT1362" t="str">
        <f t="shared" si="940"/>
        <v/>
      </c>
      <c r="AU1362" t="str">
        <f t="shared" si="941"/>
        <v/>
      </c>
      <c r="AV1362" t="str">
        <f t="shared" si="942"/>
        <v/>
      </c>
      <c r="AW1362" t="str">
        <f t="shared" si="943"/>
        <v/>
      </c>
      <c r="AX1362" t="str">
        <f t="shared" si="944"/>
        <v/>
      </c>
      <c r="AY1362" t="str">
        <f t="shared" si="945"/>
        <v/>
      </c>
      <c r="AZ1362" t="str">
        <f>IF(OR($A1362="",$A1362&lt;&gt;Ficha!$C$4),"",COUNTIF($A$2:$A1362,Ficha!$C$4))</f>
        <v/>
      </c>
    </row>
    <row r="1363" spans="1:52">
      <c r="A1363" s="7" t="str">
        <f>IF(INDEX(Banco!$A:$A,ROW())="","",INDEX(Banco!$A:$A,ROW()))</f>
        <v/>
      </c>
      <c r="B1363" s="7" t="str">
        <f>IF(INDEX(Banco!$B:$B,ROW())="","",INDEX(Banco!$B:$B,ROW()))</f>
        <v/>
      </c>
      <c r="C1363" s="7" t="str">
        <f>IF(INDEX(Banco!$C:$C,ROW())="","",INDEX(Banco!$C:$C,ROW()))</f>
        <v/>
      </c>
      <c r="D1363" s="8" t="str">
        <f>IF(INDEX(Banco!$D:$D,ROW())="","",INDEX(Banco!$D:$D,ROW()))</f>
        <v/>
      </c>
      <c r="E1363" s="8" t="str">
        <f>IF(INDEX(Banco!$E:$E,ROW())="","",INDEX(Banco!$E:$E,ROW()))</f>
        <v/>
      </c>
      <c r="F1363" s="9" t="str">
        <f>IF(INDEX(Banco!$F:$F,ROW())="","",INDEX(Banco!$F:$F,ROW()))</f>
        <v/>
      </c>
      <c r="G1363" s="9" t="str">
        <f>IF(INDEX(Banco!$G:$G,ROW())="","",INDEX(Banco!$G:$G,ROW()))</f>
        <v/>
      </c>
      <c r="H1363" s="7" t="str">
        <f>IF(INDEX(Banco!$H:$H,ROW())="","",INDEX(Banco!$H:$H,ROW()))</f>
        <v/>
      </c>
      <c r="I1363" t="str">
        <f t="shared" si="903"/>
        <v/>
      </c>
      <c r="J1363" s="10" t="str">
        <f t="shared" si="904"/>
        <v/>
      </c>
      <c r="K1363" s="11" t="str">
        <f t="shared" si="905"/>
        <v>—</v>
      </c>
      <c r="L1363" t="str">
        <f t="shared" si="906"/>
        <v/>
      </c>
      <c r="M1363" s="11" t="str">
        <f t="shared" si="907"/>
        <v>—</v>
      </c>
      <c r="N1363" t="str">
        <f t="shared" si="908"/>
        <v/>
      </c>
      <c r="O1363" s="11" t="str">
        <f t="shared" si="909"/>
        <v>—</v>
      </c>
      <c r="P1363" t="str">
        <f t="shared" si="910"/>
        <v/>
      </c>
      <c r="Q1363" s="11" t="str">
        <f t="shared" si="911"/>
        <v>—</v>
      </c>
      <c r="R1363" t="str">
        <f t="shared" si="912"/>
        <v/>
      </c>
      <c r="S1363" t="str">
        <f t="shared" si="913"/>
        <v/>
      </c>
      <c r="T1363" t="str">
        <f t="shared" si="914"/>
        <v/>
      </c>
      <c r="U1363" t="str">
        <f t="shared" si="915"/>
        <v/>
      </c>
      <c r="V1363" t="str">
        <f t="shared" si="916"/>
        <v/>
      </c>
      <c r="W1363" t="str">
        <f t="shared" si="917"/>
        <v/>
      </c>
      <c r="X1363" t="str">
        <f t="shared" si="918"/>
        <v/>
      </c>
      <c r="Y1363" t="str">
        <f t="shared" si="919"/>
        <v/>
      </c>
      <c r="Z1363" t="str">
        <f t="shared" si="920"/>
        <v/>
      </c>
      <c r="AA1363" t="str">
        <f t="shared" si="921"/>
        <v/>
      </c>
      <c r="AB1363" t="str">
        <f t="shared" si="922"/>
        <v/>
      </c>
      <c r="AC1363" t="str">
        <f t="shared" si="923"/>
        <v/>
      </c>
      <c r="AD1363" t="str">
        <f t="shared" si="924"/>
        <v/>
      </c>
      <c r="AE1363" t="str">
        <f t="shared" si="925"/>
        <v/>
      </c>
      <c r="AF1363" t="str">
        <f t="shared" si="926"/>
        <v/>
      </c>
      <c r="AG1363" t="str">
        <f t="shared" si="927"/>
        <v/>
      </c>
      <c r="AH1363" t="str">
        <f t="shared" si="928"/>
        <v/>
      </c>
      <c r="AI1363" t="str">
        <f t="shared" si="929"/>
        <v/>
      </c>
      <c r="AJ1363" t="str">
        <f t="shared" si="930"/>
        <v/>
      </c>
      <c r="AK1363" t="str">
        <f t="shared" si="931"/>
        <v/>
      </c>
      <c r="AL1363" t="str">
        <f t="shared" si="932"/>
        <v/>
      </c>
      <c r="AM1363" t="str">
        <f t="shared" si="933"/>
        <v/>
      </c>
      <c r="AN1363" t="str">
        <f t="shared" si="934"/>
        <v/>
      </c>
      <c r="AO1363" t="str">
        <f t="shared" si="935"/>
        <v/>
      </c>
      <c r="AP1363" t="str">
        <f t="shared" si="936"/>
        <v/>
      </c>
      <c r="AQ1363" t="str">
        <f t="shared" si="937"/>
        <v/>
      </c>
      <c r="AR1363" t="str">
        <f t="shared" si="938"/>
        <v/>
      </c>
      <c r="AS1363" t="str">
        <f t="shared" si="939"/>
        <v/>
      </c>
      <c r="AT1363" t="str">
        <f t="shared" si="940"/>
        <v/>
      </c>
      <c r="AU1363" t="str">
        <f t="shared" si="941"/>
        <v/>
      </c>
      <c r="AV1363" t="str">
        <f t="shared" si="942"/>
        <v/>
      </c>
      <c r="AW1363" t="str">
        <f t="shared" si="943"/>
        <v/>
      </c>
      <c r="AX1363" t="str">
        <f t="shared" si="944"/>
        <v/>
      </c>
      <c r="AY1363" t="str">
        <f t="shared" si="945"/>
        <v/>
      </c>
      <c r="AZ1363" t="str">
        <f>IF(OR($A1363="",$A1363&lt;&gt;Ficha!$C$4),"",COUNTIF($A$2:$A1363,Ficha!$C$4))</f>
        <v/>
      </c>
    </row>
    <row r="1364" spans="1:52">
      <c r="A1364" s="7" t="str">
        <f>IF(INDEX(Banco!$A:$A,ROW())="","",INDEX(Banco!$A:$A,ROW()))</f>
        <v/>
      </c>
      <c r="B1364" s="7" t="str">
        <f>IF(INDEX(Banco!$B:$B,ROW())="","",INDEX(Banco!$B:$B,ROW()))</f>
        <v/>
      </c>
      <c r="C1364" s="7" t="str">
        <f>IF(INDEX(Banco!$C:$C,ROW())="","",INDEX(Banco!$C:$C,ROW()))</f>
        <v/>
      </c>
      <c r="D1364" s="8" t="str">
        <f>IF(INDEX(Banco!$D:$D,ROW())="","",INDEX(Banco!$D:$D,ROW()))</f>
        <v/>
      </c>
      <c r="E1364" s="8" t="str">
        <f>IF(INDEX(Banco!$E:$E,ROW())="","",INDEX(Banco!$E:$E,ROW()))</f>
        <v/>
      </c>
      <c r="F1364" s="9" t="str">
        <f>IF(INDEX(Banco!$F:$F,ROW())="","",INDEX(Banco!$F:$F,ROW()))</f>
        <v/>
      </c>
      <c r="G1364" s="9" t="str">
        <f>IF(INDEX(Banco!$G:$G,ROW())="","",INDEX(Banco!$G:$G,ROW()))</f>
        <v/>
      </c>
      <c r="H1364" s="7" t="str">
        <f>IF(INDEX(Banco!$H:$H,ROW())="","",INDEX(Banco!$H:$H,ROW()))</f>
        <v/>
      </c>
      <c r="I1364" t="str">
        <f t="shared" si="903"/>
        <v/>
      </c>
      <c r="J1364" s="10" t="str">
        <f t="shared" si="904"/>
        <v/>
      </c>
      <c r="K1364" s="11" t="str">
        <f t="shared" si="905"/>
        <v>—</v>
      </c>
      <c r="L1364" t="str">
        <f t="shared" si="906"/>
        <v/>
      </c>
      <c r="M1364" s="11" t="str">
        <f t="shared" si="907"/>
        <v>—</v>
      </c>
      <c r="N1364" t="str">
        <f t="shared" si="908"/>
        <v/>
      </c>
      <c r="O1364" s="11" t="str">
        <f t="shared" si="909"/>
        <v>—</v>
      </c>
      <c r="P1364" t="str">
        <f t="shared" si="910"/>
        <v/>
      </c>
      <c r="Q1364" s="11" t="str">
        <f t="shared" si="911"/>
        <v>—</v>
      </c>
      <c r="R1364" t="str">
        <f t="shared" si="912"/>
        <v/>
      </c>
      <c r="S1364" t="str">
        <f t="shared" si="913"/>
        <v/>
      </c>
      <c r="T1364" t="str">
        <f t="shared" si="914"/>
        <v/>
      </c>
      <c r="U1364" t="str">
        <f t="shared" si="915"/>
        <v/>
      </c>
      <c r="V1364" t="str">
        <f t="shared" si="916"/>
        <v/>
      </c>
      <c r="W1364" t="str">
        <f t="shared" si="917"/>
        <v/>
      </c>
      <c r="X1364" t="str">
        <f t="shared" si="918"/>
        <v/>
      </c>
      <c r="Y1364" t="str">
        <f t="shared" si="919"/>
        <v/>
      </c>
      <c r="Z1364" t="str">
        <f t="shared" si="920"/>
        <v/>
      </c>
      <c r="AA1364" t="str">
        <f t="shared" si="921"/>
        <v/>
      </c>
      <c r="AB1364" t="str">
        <f t="shared" si="922"/>
        <v/>
      </c>
      <c r="AC1364" t="str">
        <f t="shared" si="923"/>
        <v/>
      </c>
      <c r="AD1364" t="str">
        <f t="shared" si="924"/>
        <v/>
      </c>
      <c r="AE1364" t="str">
        <f t="shared" si="925"/>
        <v/>
      </c>
      <c r="AF1364" t="str">
        <f t="shared" si="926"/>
        <v/>
      </c>
      <c r="AG1364" t="str">
        <f t="shared" si="927"/>
        <v/>
      </c>
      <c r="AH1364" t="str">
        <f t="shared" si="928"/>
        <v/>
      </c>
      <c r="AI1364" t="str">
        <f t="shared" si="929"/>
        <v/>
      </c>
      <c r="AJ1364" t="str">
        <f t="shared" si="930"/>
        <v/>
      </c>
      <c r="AK1364" t="str">
        <f t="shared" si="931"/>
        <v/>
      </c>
      <c r="AL1364" t="str">
        <f t="shared" si="932"/>
        <v/>
      </c>
      <c r="AM1364" t="str">
        <f t="shared" si="933"/>
        <v/>
      </c>
      <c r="AN1364" t="str">
        <f t="shared" si="934"/>
        <v/>
      </c>
      <c r="AO1364" t="str">
        <f t="shared" si="935"/>
        <v/>
      </c>
      <c r="AP1364" t="str">
        <f t="shared" si="936"/>
        <v/>
      </c>
      <c r="AQ1364" t="str">
        <f t="shared" si="937"/>
        <v/>
      </c>
      <c r="AR1364" t="str">
        <f t="shared" si="938"/>
        <v/>
      </c>
      <c r="AS1364" t="str">
        <f t="shared" si="939"/>
        <v/>
      </c>
      <c r="AT1364" t="str">
        <f t="shared" si="940"/>
        <v/>
      </c>
      <c r="AU1364" t="str">
        <f t="shared" si="941"/>
        <v/>
      </c>
      <c r="AV1364" t="str">
        <f t="shared" si="942"/>
        <v/>
      </c>
      <c r="AW1364" t="str">
        <f t="shared" si="943"/>
        <v/>
      </c>
      <c r="AX1364" t="str">
        <f t="shared" si="944"/>
        <v/>
      </c>
      <c r="AY1364" t="str">
        <f t="shared" si="945"/>
        <v/>
      </c>
      <c r="AZ1364" t="str">
        <f>IF(OR($A1364="",$A1364&lt;&gt;Ficha!$C$4),"",COUNTIF($A$2:$A1364,Ficha!$C$4))</f>
        <v/>
      </c>
    </row>
    <row r="1365" spans="1:52">
      <c r="A1365" s="7" t="str">
        <f>IF(INDEX(Banco!$A:$A,ROW())="","",INDEX(Banco!$A:$A,ROW()))</f>
        <v/>
      </c>
      <c r="B1365" s="7" t="str">
        <f>IF(INDEX(Banco!$B:$B,ROW())="","",INDEX(Banco!$B:$B,ROW()))</f>
        <v/>
      </c>
      <c r="C1365" s="7" t="str">
        <f>IF(INDEX(Banco!$C:$C,ROW())="","",INDEX(Banco!$C:$C,ROW()))</f>
        <v/>
      </c>
      <c r="D1365" s="8" t="str">
        <f>IF(INDEX(Banco!$D:$D,ROW())="","",INDEX(Banco!$D:$D,ROW()))</f>
        <v/>
      </c>
      <c r="E1365" s="8" t="str">
        <f>IF(INDEX(Banco!$E:$E,ROW())="","",INDEX(Banco!$E:$E,ROW()))</f>
        <v/>
      </c>
      <c r="F1365" s="9" t="str">
        <f>IF(INDEX(Banco!$F:$F,ROW())="","",INDEX(Banco!$F:$F,ROW()))</f>
        <v/>
      </c>
      <c r="G1365" s="9" t="str">
        <f>IF(INDEX(Banco!$G:$G,ROW())="","",INDEX(Banco!$G:$G,ROW()))</f>
        <v/>
      </c>
      <c r="H1365" s="7" t="str">
        <f>IF(INDEX(Banco!$H:$H,ROW())="","",INDEX(Banco!$H:$H,ROW()))</f>
        <v/>
      </c>
      <c r="I1365" t="str">
        <f t="shared" si="903"/>
        <v/>
      </c>
      <c r="J1365" s="10" t="str">
        <f t="shared" si="904"/>
        <v/>
      </c>
      <c r="K1365" s="11" t="str">
        <f t="shared" si="905"/>
        <v>—</v>
      </c>
      <c r="L1365" t="str">
        <f t="shared" si="906"/>
        <v/>
      </c>
      <c r="M1365" s="11" t="str">
        <f t="shared" si="907"/>
        <v>—</v>
      </c>
      <c r="N1365" t="str">
        <f t="shared" si="908"/>
        <v/>
      </c>
      <c r="O1365" s="11" t="str">
        <f t="shared" si="909"/>
        <v>—</v>
      </c>
      <c r="P1365" t="str">
        <f t="shared" si="910"/>
        <v/>
      </c>
      <c r="Q1365" s="11" t="str">
        <f t="shared" si="911"/>
        <v>—</v>
      </c>
      <c r="R1365" t="str">
        <f t="shared" si="912"/>
        <v/>
      </c>
      <c r="S1365" t="str">
        <f t="shared" si="913"/>
        <v/>
      </c>
      <c r="T1365" t="str">
        <f t="shared" si="914"/>
        <v/>
      </c>
      <c r="U1365" t="str">
        <f t="shared" si="915"/>
        <v/>
      </c>
      <c r="V1365" t="str">
        <f t="shared" si="916"/>
        <v/>
      </c>
      <c r="W1365" t="str">
        <f t="shared" si="917"/>
        <v/>
      </c>
      <c r="X1365" t="str">
        <f t="shared" si="918"/>
        <v/>
      </c>
      <c r="Y1365" t="str">
        <f t="shared" si="919"/>
        <v/>
      </c>
      <c r="Z1365" t="str">
        <f t="shared" si="920"/>
        <v/>
      </c>
      <c r="AA1365" t="str">
        <f t="shared" si="921"/>
        <v/>
      </c>
      <c r="AB1365" t="str">
        <f t="shared" si="922"/>
        <v/>
      </c>
      <c r="AC1365" t="str">
        <f t="shared" si="923"/>
        <v/>
      </c>
      <c r="AD1365" t="str">
        <f t="shared" si="924"/>
        <v/>
      </c>
      <c r="AE1365" t="str">
        <f t="shared" si="925"/>
        <v/>
      </c>
      <c r="AF1365" t="str">
        <f t="shared" si="926"/>
        <v/>
      </c>
      <c r="AG1365" t="str">
        <f t="shared" si="927"/>
        <v/>
      </c>
      <c r="AH1365" t="str">
        <f t="shared" si="928"/>
        <v/>
      </c>
      <c r="AI1365" t="str">
        <f t="shared" si="929"/>
        <v/>
      </c>
      <c r="AJ1365" t="str">
        <f t="shared" si="930"/>
        <v/>
      </c>
      <c r="AK1365" t="str">
        <f t="shared" si="931"/>
        <v/>
      </c>
      <c r="AL1365" t="str">
        <f t="shared" si="932"/>
        <v/>
      </c>
      <c r="AM1365" t="str">
        <f t="shared" si="933"/>
        <v/>
      </c>
      <c r="AN1365" t="str">
        <f t="shared" si="934"/>
        <v/>
      </c>
      <c r="AO1365" t="str">
        <f t="shared" si="935"/>
        <v/>
      </c>
      <c r="AP1365" t="str">
        <f t="shared" si="936"/>
        <v/>
      </c>
      <c r="AQ1365" t="str">
        <f t="shared" si="937"/>
        <v/>
      </c>
      <c r="AR1365" t="str">
        <f t="shared" si="938"/>
        <v/>
      </c>
      <c r="AS1365" t="str">
        <f t="shared" si="939"/>
        <v/>
      </c>
      <c r="AT1365" t="str">
        <f t="shared" si="940"/>
        <v/>
      </c>
      <c r="AU1365" t="str">
        <f t="shared" si="941"/>
        <v/>
      </c>
      <c r="AV1365" t="str">
        <f t="shared" si="942"/>
        <v/>
      </c>
      <c r="AW1365" t="str">
        <f t="shared" si="943"/>
        <v/>
      </c>
      <c r="AX1365" t="str">
        <f t="shared" si="944"/>
        <v/>
      </c>
      <c r="AY1365" t="str">
        <f t="shared" si="945"/>
        <v/>
      </c>
      <c r="AZ1365" t="str">
        <f>IF(OR($A1365="",$A1365&lt;&gt;Ficha!$C$4),"",COUNTIF($A$2:$A1365,Ficha!$C$4))</f>
        <v/>
      </c>
    </row>
    <row r="1366" spans="1:52">
      <c r="A1366" s="7" t="str">
        <f>IF(INDEX(Banco!$A:$A,ROW())="","",INDEX(Banco!$A:$A,ROW()))</f>
        <v/>
      </c>
      <c r="B1366" s="7" t="str">
        <f>IF(INDEX(Banco!$B:$B,ROW())="","",INDEX(Banco!$B:$B,ROW()))</f>
        <v/>
      </c>
      <c r="C1366" s="7" t="str">
        <f>IF(INDEX(Banco!$C:$C,ROW())="","",INDEX(Banco!$C:$C,ROW()))</f>
        <v/>
      </c>
      <c r="D1366" s="8" t="str">
        <f>IF(INDEX(Banco!$D:$D,ROW())="","",INDEX(Banco!$D:$D,ROW()))</f>
        <v/>
      </c>
      <c r="E1366" s="8" t="str">
        <f>IF(INDEX(Banco!$E:$E,ROW())="","",INDEX(Banco!$E:$E,ROW()))</f>
        <v/>
      </c>
      <c r="F1366" s="9" t="str">
        <f>IF(INDEX(Banco!$F:$F,ROW())="","",INDEX(Banco!$F:$F,ROW()))</f>
        <v/>
      </c>
      <c r="G1366" s="9" t="str">
        <f>IF(INDEX(Banco!$G:$G,ROW())="","",INDEX(Banco!$G:$G,ROW()))</f>
        <v/>
      </c>
      <c r="H1366" s="7" t="str">
        <f>IF(INDEX(Banco!$H:$H,ROW())="","",INDEX(Banco!$H:$H,ROW()))</f>
        <v/>
      </c>
      <c r="I1366" t="str">
        <f t="shared" si="903"/>
        <v/>
      </c>
      <c r="J1366" s="10" t="str">
        <f t="shared" si="904"/>
        <v/>
      </c>
      <c r="K1366" s="11" t="str">
        <f t="shared" si="905"/>
        <v>—</v>
      </c>
      <c r="L1366" t="str">
        <f t="shared" si="906"/>
        <v/>
      </c>
      <c r="M1366" s="11" t="str">
        <f t="shared" si="907"/>
        <v>—</v>
      </c>
      <c r="N1366" t="str">
        <f t="shared" si="908"/>
        <v/>
      </c>
      <c r="O1366" s="11" t="str">
        <f t="shared" si="909"/>
        <v>—</v>
      </c>
      <c r="P1366" t="str">
        <f t="shared" si="910"/>
        <v/>
      </c>
      <c r="Q1366" s="11" t="str">
        <f t="shared" si="911"/>
        <v>—</v>
      </c>
      <c r="R1366" t="str">
        <f t="shared" si="912"/>
        <v/>
      </c>
      <c r="S1366" t="str">
        <f t="shared" si="913"/>
        <v/>
      </c>
      <c r="T1366" t="str">
        <f t="shared" si="914"/>
        <v/>
      </c>
      <c r="U1366" t="str">
        <f t="shared" si="915"/>
        <v/>
      </c>
      <c r="V1366" t="str">
        <f t="shared" si="916"/>
        <v/>
      </c>
      <c r="W1366" t="str">
        <f t="shared" si="917"/>
        <v/>
      </c>
      <c r="X1366" t="str">
        <f t="shared" si="918"/>
        <v/>
      </c>
      <c r="Y1366" t="str">
        <f t="shared" si="919"/>
        <v/>
      </c>
      <c r="Z1366" t="str">
        <f t="shared" si="920"/>
        <v/>
      </c>
      <c r="AA1366" t="str">
        <f t="shared" si="921"/>
        <v/>
      </c>
      <c r="AB1366" t="str">
        <f t="shared" si="922"/>
        <v/>
      </c>
      <c r="AC1366" t="str">
        <f t="shared" si="923"/>
        <v/>
      </c>
      <c r="AD1366" t="str">
        <f t="shared" si="924"/>
        <v/>
      </c>
      <c r="AE1366" t="str">
        <f t="shared" si="925"/>
        <v/>
      </c>
      <c r="AF1366" t="str">
        <f t="shared" si="926"/>
        <v/>
      </c>
      <c r="AG1366" t="str">
        <f t="shared" si="927"/>
        <v/>
      </c>
      <c r="AH1366" t="str">
        <f t="shared" si="928"/>
        <v/>
      </c>
      <c r="AI1366" t="str">
        <f t="shared" si="929"/>
        <v/>
      </c>
      <c r="AJ1366" t="str">
        <f t="shared" si="930"/>
        <v/>
      </c>
      <c r="AK1366" t="str">
        <f t="shared" si="931"/>
        <v/>
      </c>
      <c r="AL1366" t="str">
        <f t="shared" si="932"/>
        <v/>
      </c>
      <c r="AM1366" t="str">
        <f t="shared" si="933"/>
        <v/>
      </c>
      <c r="AN1366" t="str">
        <f t="shared" si="934"/>
        <v/>
      </c>
      <c r="AO1366" t="str">
        <f t="shared" si="935"/>
        <v/>
      </c>
      <c r="AP1366" t="str">
        <f t="shared" si="936"/>
        <v/>
      </c>
      <c r="AQ1366" t="str">
        <f t="shared" si="937"/>
        <v/>
      </c>
      <c r="AR1366" t="str">
        <f t="shared" si="938"/>
        <v/>
      </c>
      <c r="AS1366" t="str">
        <f t="shared" si="939"/>
        <v/>
      </c>
      <c r="AT1366" t="str">
        <f t="shared" si="940"/>
        <v/>
      </c>
      <c r="AU1366" t="str">
        <f t="shared" si="941"/>
        <v/>
      </c>
      <c r="AV1366" t="str">
        <f t="shared" si="942"/>
        <v/>
      </c>
      <c r="AW1366" t="str">
        <f t="shared" si="943"/>
        <v/>
      </c>
      <c r="AX1366" t="str">
        <f t="shared" si="944"/>
        <v/>
      </c>
      <c r="AY1366" t="str">
        <f t="shared" si="945"/>
        <v/>
      </c>
      <c r="AZ1366" t="str">
        <f>IF(OR($A1366="",$A1366&lt;&gt;Ficha!$C$4),"",COUNTIF($A$2:$A1366,Ficha!$C$4))</f>
        <v/>
      </c>
    </row>
    <row r="1367" spans="1:52">
      <c r="A1367" s="7" t="str">
        <f>IF(INDEX(Banco!$A:$A,ROW())="","",INDEX(Banco!$A:$A,ROW()))</f>
        <v/>
      </c>
      <c r="B1367" s="7" t="str">
        <f>IF(INDEX(Banco!$B:$B,ROW())="","",INDEX(Banco!$B:$B,ROW()))</f>
        <v/>
      </c>
      <c r="C1367" s="7" t="str">
        <f>IF(INDEX(Banco!$C:$C,ROW())="","",INDEX(Banco!$C:$C,ROW()))</f>
        <v/>
      </c>
      <c r="D1367" s="8" t="str">
        <f>IF(INDEX(Banco!$D:$D,ROW())="","",INDEX(Banco!$D:$D,ROW()))</f>
        <v/>
      </c>
      <c r="E1367" s="8" t="str">
        <f>IF(INDEX(Banco!$E:$E,ROW())="","",INDEX(Banco!$E:$E,ROW()))</f>
        <v/>
      </c>
      <c r="F1367" s="9" t="str">
        <f>IF(INDEX(Banco!$F:$F,ROW())="","",INDEX(Banco!$F:$F,ROW()))</f>
        <v/>
      </c>
      <c r="G1367" s="9" t="str">
        <f>IF(INDEX(Banco!$G:$G,ROW())="","",INDEX(Banco!$G:$G,ROW()))</f>
        <v/>
      </c>
      <c r="H1367" s="7" t="str">
        <f>IF(INDEX(Banco!$H:$H,ROW())="","",INDEX(Banco!$H:$H,ROW()))</f>
        <v/>
      </c>
      <c r="I1367" t="str">
        <f t="shared" si="903"/>
        <v/>
      </c>
      <c r="J1367" s="10" t="str">
        <f t="shared" si="904"/>
        <v/>
      </c>
      <c r="K1367" s="11" t="str">
        <f t="shared" si="905"/>
        <v>—</v>
      </c>
      <c r="L1367" t="str">
        <f t="shared" si="906"/>
        <v/>
      </c>
      <c r="M1367" s="11" t="str">
        <f t="shared" si="907"/>
        <v>—</v>
      </c>
      <c r="N1367" t="str">
        <f t="shared" si="908"/>
        <v/>
      </c>
      <c r="O1367" s="11" t="str">
        <f t="shared" si="909"/>
        <v>—</v>
      </c>
      <c r="P1367" t="str">
        <f t="shared" si="910"/>
        <v/>
      </c>
      <c r="Q1367" s="11" t="str">
        <f t="shared" si="911"/>
        <v>—</v>
      </c>
      <c r="R1367" t="str">
        <f t="shared" si="912"/>
        <v/>
      </c>
      <c r="S1367" t="str">
        <f t="shared" si="913"/>
        <v/>
      </c>
      <c r="T1367" t="str">
        <f t="shared" si="914"/>
        <v/>
      </c>
      <c r="U1367" t="str">
        <f t="shared" si="915"/>
        <v/>
      </c>
      <c r="V1367" t="str">
        <f t="shared" si="916"/>
        <v/>
      </c>
      <c r="W1367" t="str">
        <f t="shared" si="917"/>
        <v/>
      </c>
      <c r="X1367" t="str">
        <f t="shared" si="918"/>
        <v/>
      </c>
      <c r="Y1367" t="str">
        <f t="shared" si="919"/>
        <v/>
      </c>
      <c r="Z1367" t="str">
        <f t="shared" si="920"/>
        <v/>
      </c>
      <c r="AA1367" t="str">
        <f t="shared" si="921"/>
        <v/>
      </c>
      <c r="AB1367" t="str">
        <f t="shared" si="922"/>
        <v/>
      </c>
      <c r="AC1367" t="str">
        <f t="shared" si="923"/>
        <v/>
      </c>
      <c r="AD1367" t="str">
        <f t="shared" si="924"/>
        <v/>
      </c>
      <c r="AE1367" t="str">
        <f t="shared" si="925"/>
        <v/>
      </c>
      <c r="AF1367" t="str">
        <f t="shared" si="926"/>
        <v/>
      </c>
      <c r="AG1367" t="str">
        <f t="shared" si="927"/>
        <v/>
      </c>
      <c r="AH1367" t="str">
        <f t="shared" si="928"/>
        <v/>
      </c>
      <c r="AI1367" t="str">
        <f t="shared" si="929"/>
        <v/>
      </c>
      <c r="AJ1367" t="str">
        <f t="shared" si="930"/>
        <v/>
      </c>
      <c r="AK1367" t="str">
        <f t="shared" si="931"/>
        <v/>
      </c>
      <c r="AL1367" t="str">
        <f t="shared" si="932"/>
        <v/>
      </c>
      <c r="AM1367" t="str">
        <f t="shared" si="933"/>
        <v/>
      </c>
      <c r="AN1367" t="str">
        <f t="shared" si="934"/>
        <v/>
      </c>
      <c r="AO1367" t="str">
        <f t="shared" si="935"/>
        <v/>
      </c>
      <c r="AP1367" t="str">
        <f t="shared" si="936"/>
        <v/>
      </c>
      <c r="AQ1367" t="str">
        <f t="shared" si="937"/>
        <v/>
      </c>
      <c r="AR1367" t="str">
        <f t="shared" si="938"/>
        <v/>
      </c>
      <c r="AS1367" t="str">
        <f t="shared" si="939"/>
        <v/>
      </c>
      <c r="AT1367" t="str">
        <f t="shared" si="940"/>
        <v/>
      </c>
      <c r="AU1367" t="str">
        <f t="shared" si="941"/>
        <v/>
      </c>
      <c r="AV1367" t="str">
        <f t="shared" si="942"/>
        <v/>
      </c>
      <c r="AW1367" t="str">
        <f t="shared" si="943"/>
        <v/>
      </c>
      <c r="AX1367" t="str">
        <f t="shared" si="944"/>
        <v/>
      </c>
      <c r="AY1367" t="str">
        <f t="shared" si="945"/>
        <v/>
      </c>
      <c r="AZ1367" t="str">
        <f>IF(OR($A1367="",$A1367&lt;&gt;Ficha!$C$4),"",COUNTIF($A$2:$A1367,Ficha!$C$4))</f>
        <v/>
      </c>
    </row>
    <row r="1368" spans="1:52">
      <c r="A1368" s="7" t="str">
        <f>IF(INDEX(Banco!$A:$A,ROW())="","",INDEX(Banco!$A:$A,ROW()))</f>
        <v/>
      </c>
      <c r="B1368" s="7" t="str">
        <f>IF(INDEX(Banco!$B:$B,ROW())="","",INDEX(Banco!$B:$B,ROW()))</f>
        <v/>
      </c>
      <c r="C1368" s="7" t="str">
        <f>IF(INDEX(Banco!$C:$C,ROW())="","",INDEX(Banco!$C:$C,ROW()))</f>
        <v/>
      </c>
      <c r="D1368" s="8" t="str">
        <f>IF(INDEX(Banco!$D:$D,ROW())="","",INDEX(Banco!$D:$D,ROW()))</f>
        <v/>
      </c>
      <c r="E1368" s="8" t="str">
        <f>IF(INDEX(Banco!$E:$E,ROW())="","",INDEX(Banco!$E:$E,ROW()))</f>
        <v/>
      </c>
      <c r="F1368" s="9" t="str">
        <f>IF(INDEX(Banco!$F:$F,ROW())="","",INDEX(Banco!$F:$F,ROW()))</f>
        <v/>
      </c>
      <c r="G1368" s="9" t="str">
        <f>IF(INDEX(Banco!$G:$G,ROW())="","",INDEX(Banco!$G:$G,ROW()))</f>
        <v/>
      </c>
      <c r="H1368" s="7" t="str">
        <f>IF(INDEX(Banco!$H:$H,ROW())="","",INDEX(Banco!$H:$H,ROW()))</f>
        <v/>
      </c>
      <c r="I1368" t="str">
        <f t="shared" si="903"/>
        <v/>
      </c>
      <c r="J1368" s="10" t="str">
        <f t="shared" si="904"/>
        <v/>
      </c>
      <c r="K1368" s="11" t="str">
        <f t="shared" si="905"/>
        <v>—</v>
      </c>
      <c r="L1368" t="str">
        <f t="shared" si="906"/>
        <v/>
      </c>
      <c r="M1368" s="11" t="str">
        <f t="shared" si="907"/>
        <v>—</v>
      </c>
      <c r="N1368" t="str">
        <f t="shared" si="908"/>
        <v/>
      </c>
      <c r="O1368" s="11" t="str">
        <f t="shared" si="909"/>
        <v>—</v>
      </c>
      <c r="P1368" t="str">
        <f t="shared" si="910"/>
        <v/>
      </c>
      <c r="Q1368" s="11" t="str">
        <f t="shared" si="911"/>
        <v>—</v>
      </c>
      <c r="R1368" t="str">
        <f t="shared" si="912"/>
        <v/>
      </c>
      <c r="S1368" t="str">
        <f t="shared" si="913"/>
        <v/>
      </c>
      <c r="T1368" t="str">
        <f t="shared" si="914"/>
        <v/>
      </c>
      <c r="U1368" t="str">
        <f t="shared" si="915"/>
        <v/>
      </c>
      <c r="V1368" t="str">
        <f t="shared" si="916"/>
        <v/>
      </c>
      <c r="W1368" t="str">
        <f t="shared" si="917"/>
        <v/>
      </c>
      <c r="X1368" t="str">
        <f t="shared" si="918"/>
        <v/>
      </c>
      <c r="Y1368" t="str">
        <f t="shared" si="919"/>
        <v/>
      </c>
      <c r="Z1368" t="str">
        <f t="shared" si="920"/>
        <v/>
      </c>
      <c r="AA1368" t="str">
        <f t="shared" si="921"/>
        <v/>
      </c>
      <c r="AB1368" t="str">
        <f t="shared" si="922"/>
        <v/>
      </c>
      <c r="AC1368" t="str">
        <f t="shared" si="923"/>
        <v/>
      </c>
      <c r="AD1368" t="str">
        <f t="shared" si="924"/>
        <v/>
      </c>
      <c r="AE1368" t="str">
        <f t="shared" si="925"/>
        <v/>
      </c>
      <c r="AF1368" t="str">
        <f t="shared" si="926"/>
        <v/>
      </c>
      <c r="AG1368" t="str">
        <f t="shared" si="927"/>
        <v/>
      </c>
      <c r="AH1368" t="str">
        <f t="shared" si="928"/>
        <v/>
      </c>
      <c r="AI1368" t="str">
        <f t="shared" si="929"/>
        <v/>
      </c>
      <c r="AJ1368" t="str">
        <f t="shared" si="930"/>
        <v/>
      </c>
      <c r="AK1368" t="str">
        <f t="shared" si="931"/>
        <v/>
      </c>
      <c r="AL1368" t="str">
        <f t="shared" si="932"/>
        <v/>
      </c>
      <c r="AM1368" t="str">
        <f t="shared" si="933"/>
        <v/>
      </c>
      <c r="AN1368" t="str">
        <f t="shared" si="934"/>
        <v/>
      </c>
      <c r="AO1368" t="str">
        <f t="shared" si="935"/>
        <v/>
      </c>
      <c r="AP1368" t="str">
        <f t="shared" si="936"/>
        <v/>
      </c>
      <c r="AQ1368" t="str">
        <f t="shared" si="937"/>
        <v/>
      </c>
      <c r="AR1368" t="str">
        <f t="shared" si="938"/>
        <v/>
      </c>
      <c r="AS1368" t="str">
        <f t="shared" si="939"/>
        <v/>
      </c>
      <c r="AT1368" t="str">
        <f t="shared" si="940"/>
        <v/>
      </c>
      <c r="AU1368" t="str">
        <f t="shared" si="941"/>
        <v/>
      </c>
      <c r="AV1368" t="str">
        <f t="shared" si="942"/>
        <v/>
      </c>
      <c r="AW1368" t="str">
        <f t="shared" si="943"/>
        <v/>
      </c>
      <c r="AX1368" t="str">
        <f t="shared" si="944"/>
        <v/>
      </c>
      <c r="AY1368" t="str">
        <f t="shared" si="945"/>
        <v/>
      </c>
      <c r="AZ1368" t="str">
        <f>IF(OR($A1368="",$A1368&lt;&gt;Ficha!$C$4),"",COUNTIF($A$2:$A1368,Ficha!$C$4))</f>
        <v/>
      </c>
    </row>
    <row r="1369" spans="1:52">
      <c r="A1369" s="7" t="str">
        <f>IF(INDEX(Banco!$A:$A,ROW())="","",INDEX(Banco!$A:$A,ROW()))</f>
        <v/>
      </c>
      <c r="B1369" s="7" t="str">
        <f>IF(INDEX(Banco!$B:$B,ROW())="","",INDEX(Banco!$B:$B,ROW()))</f>
        <v/>
      </c>
      <c r="C1369" s="7" t="str">
        <f>IF(INDEX(Banco!$C:$C,ROW())="","",INDEX(Banco!$C:$C,ROW()))</f>
        <v/>
      </c>
      <c r="D1369" s="8" t="str">
        <f>IF(INDEX(Banco!$D:$D,ROW())="","",INDEX(Banco!$D:$D,ROW()))</f>
        <v/>
      </c>
      <c r="E1369" s="8" t="str">
        <f>IF(INDEX(Banco!$E:$E,ROW())="","",INDEX(Banco!$E:$E,ROW()))</f>
        <v/>
      </c>
      <c r="F1369" s="9" t="str">
        <f>IF(INDEX(Banco!$F:$F,ROW())="","",INDEX(Banco!$F:$F,ROW()))</f>
        <v/>
      </c>
      <c r="G1369" s="9" t="str">
        <f>IF(INDEX(Banco!$G:$G,ROW())="","",INDEX(Banco!$G:$G,ROW()))</f>
        <v/>
      </c>
      <c r="H1369" s="7" t="str">
        <f>IF(INDEX(Banco!$H:$H,ROW())="","",INDEX(Banco!$H:$H,ROW()))</f>
        <v/>
      </c>
      <c r="I1369" t="str">
        <f t="shared" si="903"/>
        <v/>
      </c>
      <c r="J1369" s="10" t="str">
        <f t="shared" si="904"/>
        <v/>
      </c>
      <c r="K1369" s="11" t="str">
        <f t="shared" si="905"/>
        <v>—</v>
      </c>
      <c r="L1369" t="str">
        <f t="shared" si="906"/>
        <v/>
      </c>
      <c r="M1369" s="11" t="str">
        <f t="shared" si="907"/>
        <v>—</v>
      </c>
      <c r="N1369" t="str">
        <f t="shared" si="908"/>
        <v/>
      </c>
      <c r="O1369" s="11" t="str">
        <f t="shared" si="909"/>
        <v>—</v>
      </c>
      <c r="P1369" t="str">
        <f t="shared" si="910"/>
        <v/>
      </c>
      <c r="Q1369" s="11" t="str">
        <f t="shared" si="911"/>
        <v>—</v>
      </c>
      <c r="R1369" t="str">
        <f t="shared" si="912"/>
        <v/>
      </c>
      <c r="S1369" t="str">
        <f t="shared" si="913"/>
        <v/>
      </c>
      <c r="T1369" t="str">
        <f t="shared" si="914"/>
        <v/>
      </c>
      <c r="U1369" t="str">
        <f t="shared" si="915"/>
        <v/>
      </c>
      <c r="V1369" t="str">
        <f t="shared" si="916"/>
        <v/>
      </c>
      <c r="W1369" t="str">
        <f t="shared" si="917"/>
        <v/>
      </c>
      <c r="X1369" t="str">
        <f t="shared" si="918"/>
        <v/>
      </c>
      <c r="Y1369" t="str">
        <f t="shared" si="919"/>
        <v/>
      </c>
      <c r="Z1369" t="str">
        <f t="shared" si="920"/>
        <v/>
      </c>
      <c r="AA1369" t="str">
        <f t="shared" si="921"/>
        <v/>
      </c>
      <c r="AB1369" t="str">
        <f t="shared" si="922"/>
        <v/>
      </c>
      <c r="AC1369" t="str">
        <f t="shared" si="923"/>
        <v/>
      </c>
      <c r="AD1369" t="str">
        <f t="shared" si="924"/>
        <v/>
      </c>
      <c r="AE1369" t="str">
        <f t="shared" si="925"/>
        <v/>
      </c>
      <c r="AF1369" t="str">
        <f t="shared" si="926"/>
        <v/>
      </c>
      <c r="AG1369" t="str">
        <f t="shared" si="927"/>
        <v/>
      </c>
      <c r="AH1369" t="str">
        <f t="shared" si="928"/>
        <v/>
      </c>
      <c r="AI1369" t="str">
        <f t="shared" si="929"/>
        <v/>
      </c>
      <c r="AJ1369" t="str">
        <f t="shared" si="930"/>
        <v/>
      </c>
      <c r="AK1369" t="str">
        <f t="shared" si="931"/>
        <v/>
      </c>
      <c r="AL1369" t="str">
        <f t="shared" si="932"/>
        <v/>
      </c>
      <c r="AM1369" t="str">
        <f t="shared" si="933"/>
        <v/>
      </c>
      <c r="AN1369" t="str">
        <f t="shared" si="934"/>
        <v/>
      </c>
      <c r="AO1369" t="str">
        <f t="shared" si="935"/>
        <v/>
      </c>
      <c r="AP1369" t="str">
        <f t="shared" si="936"/>
        <v/>
      </c>
      <c r="AQ1369" t="str">
        <f t="shared" si="937"/>
        <v/>
      </c>
      <c r="AR1369" t="str">
        <f t="shared" si="938"/>
        <v/>
      </c>
      <c r="AS1369" t="str">
        <f t="shared" si="939"/>
        <v/>
      </c>
      <c r="AT1369" t="str">
        <f t="shared" si="940"/>
        <v/>
      </c>
      <c r="AU1369" t="str">
        <f t="shared" si="941"/>
        <v/>
      </c>
      <c r="AV1369" t="str">
        <f t="shared" si="942"/>
        <v/>
      </c>
      <c r="AW1369" t="str">
        <f t="shared" si="943"/>
        <v/>
      </c>
      <c r="AX1369" t="str">
        <f t="shared" si="944"/>
        <v/>
      </c>
      <c r="AY1369" t="str">
        <f t="shared" si="945"/>
        <v/>
      </c>
      <c r="AZ1369" t="str">
        <f>IF(OR($A1369="",$A1369&lt;&gt;Ficha!$C$4),"",COUNTIF($A$2:$A1369,Ficha!$C$4))</f>
        <v/>
      </c>
    </row>
    <row r="1370" spans="1:52">
      <c r="A1370" s="7" t="str">
        <f>IF(INDEX(Banco!$A:$A,ROW())="","",INDEX(Banco!$A:$A,ROW()))</f>
        <v/>
      </c>
      <c r="B1370" s="7" t="str">
        <f>IF(INDEX(Banco!$B:$B,ROW())="","",INDEX(Banco!$B:$B,ROW()))</f>
        <v/>
      </c>
      <c r="C1370" s="7" t="str">
        <f>IF(INDEX(Banco!$C:$C,ROW())="","",INDEX(Banco!$C:$C,ROW()))</f>
        <v/>
      </c>
      <c r="D1370" s="8" t="str">
        <f>IF(INDEX(Banco!$D:$D,ROW())="","",INDEX(Banco!$D:$D,ROW()))</f>
        <v/>
      </c>
      <c r="E1370" s="8" t="str">
        <f>IF(INDEX(Banco!$E:$E,ROW())="","",INDEX(Banco!$E:$E,ROW()))</f>
        <v/>
      </c>
      <c r="F1370" s="9" t="str">
        <f>IF(INDEX(Banco!$F:$F,ROW())="","",INDEX(Banco!$F:$F,ROW()))</f>
        <v/>
      </c>
      <c r="G1370" s="9" t="str">
        <f>IF(INDEX(Banco!$G:$G,ROW())="","",INDEX(Banco!$G:$G,ROW()))</f>
        <v/>
      </c>
      <c r="H1370" s="7" t="str">
        <f>IF(INDEX(Banco!$H:$H,ROW())="","",INDEX(Banco!$H:$H,ROW()))</f>
        <v/>
      </c>
      <c r="I1370" t="str">
        <f t="shared" si="903"/>
        <v/>
      </c>
      <c r="J1370" s="10" t="str">
        <f t="shared" si="904"/>
        <v/>
      </c>
      <c r="K1370" s="11" t="str">
        <f t="shared" si="905"/>
        <v>—</v>
      </c>
      <c r="L1370" t="str">
        <f t="shared" si="906"/>
        <v/>
      </c>
      <c r="M1370" s="11" t="str">
        <f t="shared" si="907"/>
        <v>—</v>
      </c>
      <c r="N1370" t="str">
        <f t="shared" si="908"/>
        <v/>
      </c>
      <c r="O1370" s="11" t="str">
        <f t="shared" si="909"/>
        <v>—</v>
      </c>
      <c r="P1370" t="str">
        <f t="shared" si="910"/>
        <v/>
      </c>
      <c r="Q1370" s="11" t="str">
        <f t="shared" si="911"/>
        <v>—</v>
      </c>
      <c r="R1370" t="str">
        <f t="shared" si="912"/>
        <v/>
      </c>
      <c r="S1370" t="str">
        <f t="shared" si="913"/>
        <v/>
      </c>
      <c r="T1370" t="str">
        <f t="shared" si="914"/>
        <v/>
      </c>
      <c r="U1370" t="str">
        <f t="shared" si="915"/>
        <v/>
      </c>
      <c r="V1370" t="str">
        <f t="shared" si="916"/>
        <v/>
      </c>
      <c r="W1370" t="str">
        <f t="shared" si="917"/>
        <v/>
      </c>
      <c r="X1370" t="str">
        <f t="shared" si="918"/>
        <v/>
      </c>
      <c r="Y1370" t="str">
        <f t="shared" si="919"/>
        <v/>
      </c>
      <c r="Z1370" t="str">
        <f t="shared" si="920"/>
        <v/>
      </c>
      <c r="AA1370" t="str">
        <f t="shared" si="921"/>
        <v/>
      </c>
      <c r="AB1370" t="str">
        <f t="shared" si="922"/>
        <v/>
      </c>
      <c r="AC1370" t="str">
        <f t="shared" si="923"/>
        <v/>
      </c>
      <c r="AD1370" t="str">
        <f t="shared" si="924"/>
        <v/>
      </c>
      <c r="AE1370" t="str">
        <f t="shared" si="925"/>
        <v/>
      </c>
      <c r="AF1370" t="str">
        <f t="shared" si="926"/>
        <v/>
      </c>
      <c r="AG1370" t="str">
        <f t="shared" si="927"/>
        <v/>
      </c>
      <c r="AH1370" t="str">
        <f t="shared" si="928"/>
        <v/>
      </c>
      <c r="AI1370" t="str">
        <f t="shared" si="929"/>
        <v/>
      </c>
      <c r="AJ1370" t="str">
        <f t="shared" si="930"/>
        <v/>
      </c>
      <c r="AK1370" t="str">
        <f t="shared" si="931"/>
        <v/>
      </c>
      <c r="AL1370" t="str">
        <f t="shared" si="932"/>
        <v/>
      </c>
      <c r="AM1370" t="str">
        <f t="shared" si="933"/>
        <v/>
      </c>
      <c r="AN1370" t="str">
        <f t="shared" si="934"/>
        <v/>
      </c>
      <c r="AO1370" t="str">
        <f t="shared" si="935"/>
        <v/>
      </c>
      <c r="AP1370" t="str">
        <f t="shared" si="936"/>
        <v/>
      </c>
      <c r="AQ1370" t="str">
        <f t="shared" si="937"/>
        <v/>
      </c>
      <c r="AR1370" t="str">
        <f t="shared" si="938"/>
        <v/>
      </c>
      <c r="AS1370" t="str">
        <f t="shared" si="939"/>
        <v/>
      </c>
      <c r="AT1370" t="str">
        <f t="shared" si="940"/>
        <v/>
      </c>
      <c r="AU1370" t="str">
        <f t="shared" si="941"/>
        <v/>
      </c>
      <c r="AV1370" t="str">
        <f t="shared" si="942"/>
        <v/>
      </c>
      <c r="AW1370" t="str">
        <f t="shared" si="943"/>
        <v/>
      </c>
      <c r="AX1370" t="str">
        <f t="shared" si="944"/>
        <v/>
      </c>
      <c r="AY1370" t="str">
        <f t="shared" si="945"/>
        <v/>
      </c>
      <c r="AZ1370" t="str">
        <f>IF(OR($A1370="",$A1370&lt;&gt;Ficha!$C$4),"",COUNTIF($A$2:$A1370,Ficha!$C$4))</f>
        <v/>
      </c>
    </row>
    <row r="1371" spans="1:52">
      <c r="A1371" s="7" t="str">
        <f>IF(INDEX(Banco!$A:$A,ROW())="","",INDEX(Banco!$A:$A,ROW()))</f>
        <v/>
      </c>
      <c r="B1371" s="7" t="str">
        <f>IF(INDEX(Banco!$B:$B,ROW())="","",INDEX(Banco!$B:$B,ROW()))</f>
        <v/>
      </c>
      <c r="C1371" s="7" t="str">
        <f>IF(INDEX(Banco!$C:$C,ROW())="","",INDEX(Banco!$C:$C,ROW()))</f>
        <v/>
      </c>
      <c r="D1371" s="8" t="str">
        <f>IF(INDEX(Banco!$D:$D,ROW())="","",INDEX(Banco!$D:$D,ROW()))</f>
        <v/>
      </c>
      <c r="E1371" s="8" t="str">
        <f>IF(INDEX(Banco!$E:$E,ROW())="","",INDEX(Banco!$E:$E,ROW()))</f>
        <v/>
      </c>
      <c r="F1371" s="9" t="str">
        <f>IF(INDEX(Banco!$F:$F,ROW())="","",INDEX(Banco!$F:$F,ROW()))</f>
        <v/>
      </c>
      <c r="G1371" s="9" t="str">
        <f>IF(INDEX(Banco!$G:$G,ROW())="","",INDEX(Banco!$G:$G,ROW()))</f>
        <v/>
      </c>
      <c r="H1371" s="7" t="str">
        <f>IF(INDEX(Banco!$H:$H,ROW())="","",INDEX(Banco!$H:$H,ROW()))</f>
        <v/>
      </c>
      <c r="I1371" t="str">
        <f t="shared" si="903"/>
        <v/>
      </c>
      <c r="J1371" s="10" t="str">
        <f t="shared" si="904"/>
        <v/>
      </c>
      <c r="K1371" s="11" t="str">
        <f t="shared" si="905"/>
        <v>—</v>
      </c>
      <c r="L1371" t="str">
        <f t="shared" si="906"/>
        <v/>
      </c>
      <c r="M1371" s="11" t="str">
        <f t="shared" si="907"/>
        <v>—</v>
      </c>
      <c r="N1371" t="str">
        <f t="shared" si="908"/>
        <v/>
      </c>
      <c r="O1371" s="11" t="str">
        <f t="shared" si="909"/>
        <v>—</v>
      </c>
      <c r="P1371" t="str">
        <f t="shared" si="910"/>
        <v/>
      </c>
      <c r="Q1371" s="11" t="str">
        <f t="shared" si="911"/>
        <v>—</v>
      </c>
      <c r="R1371" t="str">
        <f t="shared" si="912"/>
        <v/>
      </c>
      <c r="S1371" t="str">
        <f t="shared" si="913"/>
        <v/>
      </c>
      <c r="T1371" t="str">
        <f t="shared" si="914"/>
        <v/>
      </c>
      <c r="U1371" t="str">
        <f t="shared" si="915"/>
        <v/>
      </c>
      <c r="V1371" t="str">
        <f t="shared" si="916"/>
        <v/>
      </c>
      <c r="W1371" t="str">
        <f t="shared" si="917"/>
        <v/>
      </c>
      <c r="X1371" t="str">
        <f t="shared" si="918"/>
        <v/>
      </c>
      <c r="Y1371" t="str">
        <f t="shared" si="919"/>
        <v/>
      </c>
      <c r="Z1371" t="str">
        <f t="shared" si="920"/>
        <v/>
      </c>
      <c r="AA1371" t="str">
        <f t="shared" si="921"/>
        <v/>
      </c>
      <c r="AB1371" t="str">
        <f t="shared" si="922"/>
        <v/>
      </c>
      <c r="AC1371" t="str">
        <f t="shared" si="923"/>
        <v/>
      </c>
      <c r="AD1371" t="str">
        <f t="shared" si="924"/>
        <v/>
      </c>
      <c r="AE1371" t="str">
        <f t="shared" si="925"/>
        <v/>
      </c>
      <c r="AF1371" t="str">
        <f t="shared" si="926"/>
        <v/>
      </c>
      <c r="AG1371" t="str">
        <f t="shared" si="927"/>
        <v/>
      </c>
      <c r="AH1371" t="str">
        <f t="shared" si="928"/>
        <v/>
      </c>
      <c r="AI1371" t="str">
        <f t="shared" si="929"/>
        <v/>
      </c>
      <c r="AJ1371" t="str">
        <f t="shared" si="930"/>
        <v/>
      </c>
      <c r="AK1371" t="str">
        <f t="shared" si="931"/>
        <v/>
      </c>
      <c r="AL1371" t="str">
        <f t="shared" si="932"/>
        <v/>
      </c>
      <c r="AM1371" t="str">
        <f t="shared" si="933"/>
        <v/>
      </c>
      <c r="AN1371" t="str">
        <f t="shared" si="934"/>
        <v/>
      </c>
      <c r="AO1371" t="str">
        <f t="shared" si="935"/>
        <v/>
      </c>
      <c r="AP1371" t="str">
        <f t="shared" si="936"/>
        <v/>
      </c>
      <c r="AQ1371" t="str">
        <f t="shared" si="937"/>
        <v/>
      </c>
      <c r="AR1371" t="str">
        <f t="shared" si="938"/>
        <v/>
      </c>
      <c r="AS1371" t="str">
        <f t="shared" si="939"/>
        <v/>
      </c>
      <c r="AT1371" t="str">
        <f t="shared" si="940"/>
        <v/>
      </c>
      <c r="AU1371" t="str">
        <f t="shared" si="941"/>
        <v/>
      </c>
      <c r="AV1371" t="str">
        <f t="shared" si="942"/>
        <v/>
      </c>
      <c r="AW1371" t="str">
        <f t="shared" si="943"/>
        <v/>
      </c>
      <c r="AX1371" t="str">
        <f t="shared" si="944"/>
        <v/>
      </c>
      <c r="AY1371" t="str">
        <f t="shared" si="945"/>
        <v/>
      </c>
      <c r="AZ1371" t="str">
        <f>IF(OR($A1371="",$A1371&lt;&gt;Ficha!$C$4),"",COUNTIF($A$2:$A1371,Ficha!$C$4))</f>
        <v/>
      </c>
    </row>
    <row r="1372" spans="1:52">
      <c r="A1372" s="7" t="str">
        <f>IF(INDEX(Banco!$A:$A,ROW())="","",INDEX(Banco!$A:$A,ROW()))</f>
        <v/>
      </c>
      <c r="B1372" s="7" t="str">
        <f>IF(INDEX(Banco!$B:$B,ROW())="","",INDEX(Banco!$B:$B,ROW()))</f>
        <v/>
      </c>
      <c r="C1372" s="7" t="str">
        <f>IF(INDEX(Banco!$C:$C,ROW())="","",INDEX(Banco!$C:$C,ROW()))</f>
        <v/>
      </c>
      <c r="D1372" s="8" t="str">
        <f>IF(INDEX(Banco!$D:$D,ROW())="","",INDEX(Banco!$D:$D,ROW()))</f>
        <v/>
      </c>
      <c r="E1372" s="8" t="str">
        <f>IF(INDEX(Banco!$E:$E,ROW())="","",INDEX(Banco!$E:$E,ROW()))</f>
        <v/>
      </c>
      <c r="F1372" s="9" t="str">
        <f>IF(INDEX(Banco!$F:$F,ROW())="","",INDEX(Banco!$F:$F,ROW()))</f>
        <v/>
      </c>
      <c r="G1372" s="9" t="str">
        <f>IF(INDEX(Banco!$G:$G,ROW())="","",INDEX(Banco!$G:$G,ROW()))</f>
        <v/>
      </c>
      <c r="H1372" s="7" t="str">
        <f>IF(INDEX(Banco!$H:$H,ROW())="","",INDEX(Banco!$H:$H,ROW()))</f>
        <v/>
      </c>
      <c r="I1372" t="str">
        <f t="shared" si="903"/>
        <v/>
      </c>
      <c r="J1372" s="10" t="str">
        <f t="shared" si="904"/>
        <v/>
      </c>
      <c r="K1372" s="11" t="str">
        <f t="shared" si="905"/>
        <v>—</v>
      </c>
      <c r="L1372" t="str">
        <f t="shared" si="906"/>
        <v/>
      </c>
      <c r="M1372" s="11" t="str">
        <f t="shared" si="907"/>
        <v>—</v>
      </c>
      <c r="N1372" t="str">
        <f t="shared" si="908"/>
        <v/>
      </c>
      <c r="O1372" s="11" t="str">
        <f t="shared" si="909"/>
        <v>—</v>
      </c>
      <c r="P1372" t="str">
        <f t="shared" si="910"/>
        <v/>
      </c>
      <c r="Q1372" s="11" t="str">
        <f t="shared" si="911"/>
        <v>—</v>
      </c>
      <c r="R1372" t="str">
        <f t="shared" si="912"/>
        <v/>
      </c>
      <c r="S1372" t="str">
        <f t="shared" si="913"/>
        <v/>
      </c>
      <c r="T1372" t="str">
        <f t="shared" si="914"/>
        <v/>
      </c>
      <c r="U1372" t="str">
        <f t="shared" si="915"/>
        <v/>
      </c>
      <c r="V1372" t="str">
        <f t="shared" si="916"/>
        <v/>
      </c>
      <c r="W1372" t="str">
        <f t="shared" si="917"/>
        <v/>
      </c>
      <c r="X1372" t="str">
        <f t="shared" si="918"/>
        <v/>
      </c>
      <c r="Y1372" t="str">
        <f t="shared" si="919"/>
        <v/>
      </c>
      <c r="Z1372" t="str">
        <f t="shared" si="920"/>
        <v/>
      </c>
      <c r="AA1372" t="str">
        <f t="shared" si="921"/>
        <v/>
      </c>
      <c r="AB1372" t="str">
        <f t="shared" si="922"/>
        <v/>
      </c>
      <c r="AC1372" t="str">
        <f t="shared" si="923"/>
        <v/>
      </c>
      <c r="AD1372" t="str">
        <f t="shared" si="924"/>
        <v/>
      </c>
      <c r="AE1372" t="str">
        <f t="shared" si="925"/>
        <v/>
      </c>
      <c r="AF1372" t="str">
        <f t="shared" si="926"/>
        <v/>
      </c>
      <c r="AG1372" t="str">
        <f t="shared" si="927"/>
        <v/>
      </c>
      <c r="AH1372" t="str">
        <f t="shared" si="928"/>
        <v/>
      </c>
      <c r="AI1372" t="str">
        <f t="shared" si="929"/>
        <v/>
      </c>
      <c r="AJ1372" t="str">
        <f t="shared" si="930"/>
        <v/>
      </c>
      <c r="AK1372" t="str">
        <f t="shared" si="931"/>
        <v/>
      </c>
      <c r="AL1372" t="str">
        <f t="shared" si="932"/>
        <v/>
      </c>
      <c r="AM1372" t="str">
        <f t="shared" si="933"/>
        <v/>
      </c>
      <c r="AN1372" t="str">
        <f t="shared" si="934"/>
        <v/>
      </c>
      <c r="AO1372" t="str">
        <f t="shared" si="935"/>
        <v/>
      </c>
      <c r="AP1372" t="str">
        <f t="shared" si="936"/>
        <v/>
      </c>
      <c r="AQ1372" t="str">
        <f t="shared" si="937"/>
        <v/>
      </c>
      <c r="AR1372" t="str">
        <f t="shared" si="938"/>
        <v/>
      </c>
      <c r="AS1372" t="str">
        <f t="shared" si="939"/>
        <v/>
      </c>
      <c r="AT1372" t="str">
        <f t="shared" si="940"/>
        <v/>
      </c>
      <c r="AU1372" t="str">
        <f t="shared" si="941"/>
        <v/>
      </c>
      <c r="AV1372" t="str">
        <f t="shared" si="942"/>
        <v/>
      </c>
      <c r="AW1372" t="str">
        <f t="shared" si="943"/>
        <v/>
      </c>
      <c r="AX1372" t="str">
        <f t="shared" si="944"/>
        <v/>
      </c>
      <c r="AY1372" t="str">
        <f t="shared" si="945"/>
        <v/>
      </c>
      <c r="AZ1372" t="str">
        <f>IF(OR($A1372="",$A1372&lt;&gt;Ficha!$C$4),"",COUNTIF($A$2:$A1372,Ficha!$C$4))</f>
        <v/>
      </c>
    </row>
    <row r="1373" spans="1:52">
      <c r="A1373" s="7" t="str">
        <f>IF(INDEX(Banco!$A:$A,ROW())="","",INDEX(Banco!$A:$A,ROW()))</f>
        <v/>
      </c>
      <c r="B1373" s="7" t="str">
        <f>IF(INDEX(Banco!$B:$B,ROW())="","",INDEX(Banco!$B:$B,ROW()))</f>
        <v/>
      </c>
      <c r="C1373" s="7" t="str">
        <f>IF(INDEX(Banco!$C:$C,ROW())="","",INDEX(Banco!$C:$C,ROW()))</f>
        <v/>
      </c>
      <c r="D1373" s="8" t="str">
        <f>IF(INDEX(Banco!$D:$D,ROW())="","",INDEX(Banco!$D:$D,ROW()))</f>
        <v/>
      </c>
      <c r="E1373" s="8" t="str">
        <f>IF(INDEX(Banco!$E:$E,ROW())="","",INDEX(Banco!$E:$E,ROW()))</f>
        <v/>
      </c>
      <c r="F1373" s="9" t="str">
        <f>IF(INDEX(Banco!$F:$F,ROW())="","",INDEX(Banco!$F:$F,ROW()))</f>
        <v/>
      </c>
      <c r="G1373" s="9" t="str">
        <f>IF(INDEX(Banco!$G:$G,ROW())="","",INDEX(Banco!$G:$G,ROW()))</f>
        <v/>
      </c>
      <c r="H1373" s="7" t="str">
        <f>IF(INDEX(Banco!$H:$H,ROW())="","",INDEX(Banco!$H:$H,ROW()))</f>
        <v/>
      </c>
      <c r="I1373" t="str">
        <f t="shared" si="903"/>
        <v/>
      </c>
      <c r="J1373" s="10" t="str">
        <f t="shared" si="904"/>
        <v/>
      </c>
      <c r="K1373" s="11" t="str">
        <f t="shared" si="905"/>
        <v>—</v>
      </c>
      <c r="L1373" t="str">
        <f t="shared" si="906"/>
        <v/>
      </c>
      <c r="M1373" s="11" t="str">
        <f t="shared" si="907"/>
        <v>—</v>
      </c>
      <c r="N1373" t="str">
        <f t="shared" si="908"/>
        <v/>
      </c>
      <c r="O1373" s="11" t="str">
        <f t="shared" si="909"/>
        <v>—</v>
      </c>
      <c r="P1373" t="str">
        <f t="shared" si="910"/>
        <v/>
      </c>
      <c r="Q1373" s="11" t="str">
        <f t="shared" si="911"/>
        <v>—</v>
      </c>
      <c r="R1373" t="str">
        <f t="shared" si="912"/>
        <v/>
      </c>
      <c r="S1373" t="str">
        <f t="shared" si="913"/>
        <v/>
      </c>
      <c r="T1373" t="str">
        <f t="shared" si="914"/>
        <v/>
      </c>
      <c r="U1373" t="str">
        <f t="shared" si="915"/>
        <v/>
      </c>
      <c r="V1373" t="str">
        <f t="shared" si="916"/>
        <v/>
      </c>
      <c r="W1373" t="str">
        <f t="shared" si="917"/>
        <v/>
      </c>
      <c r="X1373" t="str">
        <f t="shared" si="918"/>
        <v/>
      </c>
      <c r="Y1373" t="str">
        <f t="shared" si="919"/>
        <v/>
      </c>
      <c r="Z1373" t="str">
        <f t="shared" si="920"/>
        <v/>
      </c>
      <c r="AA1373" t="str">
        <f t="shared" si="921"/>
        <v/>
      </c>
      <c r="AB1373" t="str">
        <f t="shared" si="922"/>
        <v/>
      </c>
      <c r="AC1373" t="str">
        <f t="shared" si="923"/>
        <v/>
      </c>
      <c r="AD1373" t="str">
        <f t="shared" si="924"/>
        <v/>
      </c>
      <c r="AE1373" t="str">
        <f t="shared" si="925"/>
        <v/>
      </c>
      <c r="AF1373" t="str">
        <f t="shared" si="926"/>
        <v/>
      </c>
      <c r="AG1373" t="str">
        <f t="shared" si="927"/>
        <v/>
      </c>
      <c r="AH1373" t="str">
        <f t="shared" si="928"/>
        <v/>
      </c>
      <c r="AI1373" t="str">
        <f t="shared" si="929"/>
        <v/>
      </c>
      <c r="AJ1373" t="str">
        <f t="shared" si="930"/>
        <v/>
      </c>
      <c r="AK1373" t="str">
        <f t="shared" si="931"/>
        <v/>
      </c>
      <c r="AL1373" t="str">
        <f t="shared" si="932"/>
        <v/>
      </c>
      <c r="AM1373" t="str">
        <f t="shared" si="933"/>
        <v/>
      </c>
      <c r="AN1373" t="str">
        <f t="shared" si="934"/>
        <v/>
      </c>
      <c r="AO1373" t="str">
        <f t="shared" si="935"/>
        <v/>
      </c>
      <c r="AP1373" t="str">
        <f t="shared" si="936"/>
        <v/>
      </c>
      <c r="AQ1373" t="str">
        <f t="shared" si="937"/>
        <v/>
      </c>
      <c r="AR1373" t="str">
        <f t="shared" si="938"/>
        <v/>
      </c>
      <c r="AS1373" t="str">
        <f t="shared" si="939"/>
        <v/>
      </c>
      <c r="AT1373" t="str">
        <f t="shared" si="940"/>
        <v/>
      </c>
      <c r="AU1373" t="str">
        <f t="shared" si="941"/>
        <v/>
      </c>
      <c r="AV1373" t="str">
        <f t="shared" si="942"/>
        <v/>
      </c>
      <c r="AW1373" t="str">
        <f t="shared" si="943"/>
        <v/>
      </c>
      <c r="AX1373" t="str">
        <f t="shared" si="944"/>
        <v/>
      </c>
      <c r="AY1373" t="str">
        <f t="shared" si="945"/>
        <v/>
      </c>
      <c r="AZ1373" t="str">
        <f>IF(OR($A1373="",$A1373&lt;&gt;Ficha!$C$4),"",COUNTIF($A$2:$A1373,Ficha!$C$4))</f>
        <v/>
      </c>
    </row>
    <row r="1374" spans="1:52">
      <c r="A1374" s="7" t="str">
        <f>IF(INDEX(Banco!$A:$A,ROW())="","",INDEX(Banco!$A:$A,ROW()))</f>
        <v/>
      </c>
      <c r="B1374" s="7" t="str">
        <f>IF(INDEX(Banco!$B:$B,ROW())="","",INDEX(Banco!$B:$B,ROW()))</f>
        <v/>
      </c>
      <c r="C1374" s="7" t="str">
        <f>IF(INDEX(Banco!$C:$C,ROW())="","",INDEX(Banco!$C:$C,ROW()))</f>
        <v/>
      </c>
      <c r="D1374" s="8" t="str">
        <f>IF(INDEX(Banco!$D:$D,ROW())="","",INDEX(Banco!$D:$D,ROW()))</f>
        <v/>
      </c>
      <c r="E1374" s="8" t="str">
        <f>IF(INDEX(Banco!$E:$E,ROW())="","",INDEX(Banco!$E:$E,ROW()))</f>
        <v/>
      </c>
      <c r="F1374" s="9" t="str">
        <f>IF(INDEX(Banco!$F:$F,ROW())="","",INDEX(Banco!$F:$F,ROW()))</f>
        <v/>
      </c>
      <c r="G1374" s="9" t="str">
        <f>IF(INDEX(Banco!$G:$G,ROW())="","",INDEX(Banco!$G:$G,ROW()))</f>
        <v/>
      </c>
      <c r="H1374" s="7" t="str">
        <f>IF(INDEX(Banco!$H:$H,ROW())="","",INDEX(Banco!$H:$H,ROW()))</f>
        <v/>
      </c>
      <c r="I1374" t="str">
        <f t="shared" si="903"/>
        <v/>
      </c>
      <c r="J1374" s="10" t="str">
        <f t="shared" si="904"/>
        <v/>
      </c>
      <c r="K1374" s="11" t="str">
        <f t="shared" si="905"/>
        <v>—</v>
      </c>
      <c r="L1374" t="str">
        <f t="shared" si="906"/>
        <v/>
      </c>
      <c r="M1374" s="11" t="str">
        <f t="shared" si="907"/>
        <v>—</v>
      </c>
      <c r="N1374" t="str">
        <f t="shared" si="908"/>
        <v/>
      </c>
      <c r="O1374" s="11" t="str">
        <f t="shared" si="909"/>
        <v>—</v>
      </c>
      <c r="P1374" t="str">
        <f t="shared" si="910"/>
        <v/>
      </c>
      <c r="Q1374" s="11" t="str">
        <f t="shared" si="911"/>
        <v>—</v>
      </c>
      <c r="R1374" t="str">
        <f t="shared" si="912"/>
        <v/>
      </c>
      <c r="S1374" t="str">
        <f t="shared" si="913"/>
        <v/>
      </c>
      <c r="T1374" t="str">
        <f t="shared" si="914"/>
        <v/>
      </c>
      <c r="U1374" t="str">
        <f t="shared" si="915"/>
        <v/>
      </c>
      <c r="V1374" t="str">
        <f t="shared" si="916"/>
        <v/>
      </c>
      <c r="W1374" t="str">
        <f t="shared" si="917"/>
        <v/>
      </c>
      <c r="X1374" t="str">
        <f t="shared" si="918"/>
        <v/>
      </c>
      <c r="Y1374" t="str">
        <f t="shared" si="919"/>
        <v/>
      </c>
      <c r="Z1374" t="str">
        <f t="shared" si="920"/>
        <v/>
      </c>
      <c r="AA1374" t="str">
        <f t="shared" si="921"/>
        <v/>
      </c>
      <c r="AB1374" t="str">
        <f t="shared" si="922"/>
        <v/>
      </c>
      <c r="AC1374" t="str">
        <f t="shared" si="923"/>
        <v/>
      </c>
      <c r="AD1374" t="str">
        <f t="shared" si="924"/>
        <v/>
      </c>
      <c r="AE1374" t="str">
        <f t="shared" si="925"/>
        <v/>
      </c>
      <c r="AF1374" t="str">
        <f t="shared" si="926"/>
        <v/>
      </c>
      <c r="AG1374" t="str">
        <f t="shared" si="927"/>
        <v/>
      </c>
      <c r="AH1374" t="str">
        <f t="shared" si="928"/>
        <v/>
      </c>
      <c r="AI1374" t="str">
        <f t="shared" si="929"/>
        <v/>
      </c>
      <c r="AJ1374" t="str">
        <f t="shared" si="930"/>
        <v/>
      </c>
      <c r="AK1374" t="str">
        <f t="shared" si="931"/>
        <v/>
      </c>
      <c r="AL1374" t="str">
        <f t="shared" si="932"/>
        <v/>
      </c>
      <c r="AM1374" t="str">
        <f t="shared" si="933"/>
        <v/>
      </c>
      <c r="AN1374" t="str">
        <f t="shared" si="934"/>
        <v/>
      </c>
      <c r="AO1374" t="str">
        <f t="shared" si="935"/>
        <v/>
      </c>
      <c r="AP1374" t="str">
        <f t="shared" si="936"/>
        <v/>
      </c>
      <c r="AQ1374" t="str">
        <f t="shared" si="937"/>
        <v/>
      </c>
      <c r="AR1374" t="str">
        <f t="shared" si="938"/>
        <v/>
      </c>
      <c r="AS1374" t="str">
        <f t="shared" si="939"/>
        <v/>
      </c>
      <c r="AT1374" t="str">
        <f t="shared" si="940"/>
        <v/>
      </c>
      <c r="AU1374" t="str">
        <f t="shared" si="941"/>
        <v/>
      </c>
      <c r="AV1374" t="str">
        <f t="shared" si="942"/>
        <v/>
      </c>
      <c r="AW1374" t="str">
        <f t="shared" si="943"/>
        <v/>
      </c>
      <c r="AX1374" t="str">
        <f t="shared" si="944"/>
        <v/>
      </c>
      <c r="AY1374" t="str">
        <f t="shared" si="945"/>
        <v/>
      </c>
      <c r="AZ1374" t="str">
        <f>IF(OR($A1374="",$A1374&lt;&gt;Ficha!$C$4),"",COUNTIF($A$2:$A1374,Ficha!$C$4))</f>
        <v/>
      </c>
    </row>
    <row r="1375" spans="1:52">
      <c r="A1375" s="7" t="str">
        <f>IF(INDEX(Banco!$A:$A,ROW())="","",INDEX(Banco!$A:$A,ROW()))</f>
        <v/>
      </c>
      <c r="B1375" s="7" t="str">
        <f>IF(INDEX(Banco!$B:$B,ROW())="","",INDEX(Banco!$B:$B,ROW()))</f>
        <v/>
      </c>
      <c r="C1375" s="7" t="str">
        <f>IF(INDEX(Banco!$C:$C,ROW())="","",INDEX(Banco!$C:$C,ROW()))</f>
        <v/>
      </c>
      <c r="D1375" s="8" t="str">
        <f>IF(INDEX(Banco!$D:$D,ROW())="","",INDEX(Banco!$D:$D,ROW()))</f>
        <v/>
      </c>
      <c r="E1375" s="8" t="str">
        <f>IF(INDEX(Banco!$E:$E,ROW())="","",INDEX(Banco!$E:$E,ROW()))</f>
        <v/>
      </c>
      <c r="F1375" s="9" t="str">
        <f>IF(INDEX(Banco!$F:$F,ROW())="","",INDEX(Banco!$F:$F,ROW()))</f>
        <v/>
      </c>
      <c r="G1375" s="9" t="str">
        <f>IF(INDEX(Banco!$G:$G,ROW())="","",INDEX(Banco!$G:$G,ROW()))</f>
        <v/>
      </c>
      <c r="H1375" s="7" t="str">
        <f>IF(INDEX(Banco!$H:$H,ROW())="","",INDEX(Banco!$H:$H,ROW()))</f>
        <v/>
      </c>
      <c r="I1375" t="str">
        <f t="shared" si="903"/>
        <v/>
      </c>
      <c r="J1375" s="10" t="str">
        <f t="shared" si="904"/>
        <v/>
      </c>
      <c r="K1375" s="11" t="str">
        <f t="shared" si="905"/>
        <v>—</v>
      </c>
      <c r="L1375" t="str">
        <f t="shared" si="906"/>
        <v/>
      </c>
      <c r="M1375" s="11" t="str">
        <f t="shared" si="907"/>
        <v>—</v>
      </c>
      <c r="N1375" t="str">
        <f t="shared" si="908"/>
        <v/>
      </c>
      <c r="O1375" s="11" t="str">
        <f t="shared" si="909"/>
        <v>—</v>
      </c>
      <c r="P1375" t="str">
        <f t="shared" si="910"/>
        <v/>
      </c>
      <c r="Q1375" s="11" t="str">
        <f t="shared" si="911"/>
        <v>—</v>
      </c>
      <c r="R1375" t="str">
        <f t="shared" si="912"/>
        <v/>
      </c>
      <c r="S1375" t="str">
        <f t="shared" si="913"/>
        <v/>
      </c>
      <c r="T1375" t="str">
        <f t="shared" si="914"/>
        <v/>
      </c>
      <c r="U1375" t="str">
        <f t="shared" si="915"/>
        <v/>
      </c>
      <c r="V1375" t="str">
        <f t="shared" si="916"/>
        <v/>
      </c>
      <c r="W1375" t="str">
        <f t="shared" si="917"/>
        <v/>
      </c>
      <c r="X1375" t="str">
        <f t="shared" si="918"/>
        <v/>
      </c>
      <c r="Y1375" t="str">
        <f t="shared" si="919"/>
        <v/>
      </c>
      <c r="Z1375" t="str">
        <f t="shared" si="920"/>
        <v/>
      </c>
      <c r="AA1375" t="str">
        <f t="shared" si="921"/>
        <v/>
      </c>
      <c r="AB1375" t="str">
        <f t="shared" si="922"/>
        <v/>
      </c>
      <c r="AC1375" t="str">
        <f t="shared" si="923"/>
        <v/>
      </c>
      <c r="AD1375" t="str">
        <f t="shared" si="924"/>
        <v/>
      </c>
      <c r="AE1375" t="str">
        <f t="shared" si="925"/>
        <v/>
      </c>
      <c r="AF1375" t="str">
        <f t="shared" si="926"/>
        <v/>
      </c>
      <c r="AG1375" t="str">
        <f t="shared" si="927"/>
        <v/>
      </c>
      <c r="AH1375" t="str">
        <f t="shared" si="928"/>
        <v/>
      </c>
      <c r="AI1375" t="str">
        <f t="shared" si="929"/>
        <v/>
      </c>
      <c r="AJ1375" t="str">
        <f t="shared" si="930"/>
        <v/>
      </c>
      <c r="AK1375" t="str">
        <f t="shared" si="931"/>
        <v/>
      </c>
      <c r="AL1375" t="str">
        <f t="shared" si="932"/>
        <v/>
      </c>
      <c r="AM1375" t="str">
        <f t="shared" si="933"/>
        <v/>
      </c>
      <c r="AN1375" t="str">
        <f t="shared" si="934"/>
        <v/>
      </c>
      <c r="AO1375" t="str">
        <f t="shared" si="935"/>
        <v/>
      </c>
      <c r="AP1375" t="str">
        <f t="shared" si="936"/>
        <v/>
      </c>
      <c r="AQ1375" t="str">
        <f t="shared" si="937"/>
        <v/>
      </c>
      <c r="AR1375" t="str">
        <f t="shared" si="938"/>
        <v/>
      </c>
      <c r="AS1375" t="str">
        <f t="shared" si="939"/>
        <v/>
      </c>
      <c r="AT1375" t="str">
        <f t="shared" si="940"/>
        <v/>
      </c>
      <c r="AU1375" t="str">
        <f t="shared" si="941"/>
        <v/>
      </c>
      <c r="AV1375" t="str">
        <f t="shared" si="942"/>
        <v/>
      </c>
      <c r="AW1375" t="str">
        <f t="shared" si="943"/>
        <v/>
      </c>
      <c r="AX1375" t="str">
        <f t="shared" si="944"/>
        <v/>
      </c>
      <c r="AY1375" t="str">
        <f t="shared" si="945"/>
        <v/>
      </c>
      <c r="AZ1375" t="str">
        <f>IF(OR($A1375="",$A1375&lt;&gt;Ficha!$C$4),"",COUNTIF($A$2:$A1375,Ficha!$C$4))</f>
        <v/>
      </c>
    </row>
    <row r="1376" spans="1:52">
      <c r="A1376" s="7" t="str">
        <f>IF(INDEX(Banco!$A:$A,ROW())="","",INDEX(Banco!$A:$A,ROW()))</f>
        <v/>
      </c>
      <c r="B1376" s="7" t="str">
        <f>IF(INDEX(Banco!$B:$B,ROW())="","",INDEX(Banco!$B:$B,ROW()))</f>
        <v/>
      </c>
      <c r="C1376" s="7" t="str">
        <f>IF(INDEX(Banco!$C:$C,ROW())="","",INDEX(Banco!$C:$C,ROW()))</f>
        <v/>
      </c>
      <c r="D1376" s="8" t="str">
        <f>IF(INDEX(Banco!$D:$D,ROW())="","",INDEX(Banco!$D:$D,ROW()))</f>
        <v/>
      </c>
      <c r="E1376" s="8" t="str">
        <f>IF(INDEX(Banco!$E:$E,ROW())="","",INDEX(Banco!$E:$E,ROW()))</f>
        <v/>
      </c>
      <c r="F1376" s="9" t="str">
        <f>IF(INDEX(Banco!$F:$F,ROW())="","",INDEX(Banco!$F:$F,ROW()))</f>
        <v/>
      </c>
      <c r="G1376" s="9" t="str">
        <f>IF(INDEX(Banco!$G:$G,ROW())="","",INDEX(Banco!$G:$G,ROW()))</f>
        <v/>
      </c>
      <c r="H1376" s="7" t="str">
        <f>IF(INDEX(Banco!$H:$H,ROW())="","",INDEX(Banco!$H:$H,ROW()))</f>
        <v/>
      </c>
      <c r="I1376" t="str">
        <f t="shared" si="903"/>
        <v/>
      </c>
      <c r="J1376" s="10" t="str">
        <f t="shared" si="904"/>
        <v/>
      </c>
      <c r="K1376" s="11" t="str">
        <f t="shared" si="905"/>
        <v>—</v>
      </c>
      <c r="L1376" t="str">
        <f t="shared" si="906"/>
        <v/>
      </c>
      <c r="M1376" s="11" t="str">
        <f t="shared" si="907"/>
        <v>—</v>
      </c>
      <c r="N1376" t="str">
        <f t="shared" si="908"/>
        <v/>
      </c>
      <c r="O1376" s="11" t="str">
        <f t="shared" si="909"/>
        <v>—</v>
      </c>
      <c r="P1376" t="str">
        <f t="shared" si="910"/>
        <v/>
      </c>
      <c r="Q1376" s="11" t="str">
        <f t="shared" si="911"/>
        <v>—</v>
      </c>
      <c r="R1376" t="str">
        <f t="shared" si="912"/>
        <v/>
      </c>
      <c r="S1376" t="str">
        <f t="shared" si="913"/>
        <v/>
      </c>
      <c r="T1376" t="str">
        <f t="shared" si="914"/>
        <v/>
      </c>
      <c r="U1376" t="str">
        <f t="shared" si="915"/>
        <v/>
      </c>
      <c r="V1376" t="str">
        <f t="shared" si="916"/>
        <v/>
      </c>
      <c r="W1376" t="str">
        <f t="shared" si="917"/>
        <v/>
      </c>
      <c r="X1376" t="str">
        <f t="shared" si="918"/>
        <v/>
      </c>
      <c r="Y1376" t="str">
        <f t="shared" si="919"/>
        <v/>
      </c>
      <c r="Z1376" t="str">
        <f t="shared" si="920"/>
        <v/>
      </c>
      <c r="AA1376" t="str">
        <f t="shared" si="921"/>
        <v/>
      </c>
      <c r="AB1376" t="str">
        <f t="shared" si="922"/>
        <v/>
      </c>
      <c r="AC1376" t="str">
        <f t="shared" si="923"/>
        <v/>
      </c>
      <c r="AD1376" t="str">
        <f t="shared" si="924"/>
        <v/>
      </c>
      <c r="AE1376" t="str">
        <f t="shared" si="925"/>
        <v/>
      </c>
      <c r="AF1376" t="str">
        <f t="shared" si="926"/>
        <v/>
      </c>
      <c r="AG1376" t="str">
        <f t="shared" si="927"/>
        <v/>
      </c>
      <c r="AH1376" t="str">
        <f t="shared" si="928"/>
        <v/>
      </c>
      <c r="AI1376" t="str">
        <f t="shared" si="929"/>
        <v/>
      </c>
      <c r="AJ1376" t="str">
        <f t="shared" si="930"/>
        <v/>
      </c>
      <c r="AK1376" t="str">
        <f t="shared" si="931"/>
        <v/>
      </c>
      <c r="AL1376" t="str">
        <f t="shared" si="932"/>
        <v/>
      </c>
      <c r="AM1376" t="str">
        <f t="shared" si="933"/>
        <v/>
      </c>
      <c r="AN1376" t="str">
        <f t="shared" si="934"/>
        <v/>
      </c>
      <c r="AO1376" t="str">
        <f t="shared" si="935"/>
        <v/>
      </c>
      <c r="AP1376" t="str">
        <f t="shared" si="936"/>
        <v/>
      </c>
      <c r="AQ1376" t="str">
        <f t="shared" si="937"/>
        <v/>
      </c>
      <c r="AR1376" t="str">
        <f t="shared" si="938"/>
        <v/>
      </c>
      <c r="AS1376" t="str">
        <f t="shared" si="939"/>
        <v/>
      </c>
      <c r="AT1376" t="str">
        <f t="shared" si="940"/>
        <v/>
      </c>
      <c r="AU1376" t="str">
        <f t="shared" si="941"/>
        <v/>
      </c>
      <c r="AV1376" t="str">
        <f t="shared" si="942"/>
        <v/>
      </c>
      <c r="AW1376" t="str">
        <f t="shared" si="943"/>
        <v/>
      </c>
      <c r="AX1376" t="str">
        <f t="shared" si="944"/>
        <v/>
      </c>
      <c r="AY1376" t="str">
        <f t="shared" si="945"/>
        <v/>
      </c>
      <c r="AZ1376" t="str">
        <f>IF(OR($A1376="",$A1376&lt;&gt;Ficha!$C$4),"",COUNTIF($A$2:$A1376,Ficha!$C$4))</f>
        <v/>
      </c>
    </row>
    <row r="1377" spans="1:52">
      <c r="A1377" s="7" t="str">
        <f>IF(INDEX(Banco!$A:$A,ROW())="","",INDEX(Banco!$A:$A,ROW()))</f>
        <v/>
      </c>
      <c r="B1377" s="7" t="str">
        <f>IF(INDEX(Banco!$B:$B,ROW())="","",INDEX(Banco!$B:$B,ROW()))</f>
        <v/>
      </c>
      <c r="C1377" s="7" t="str">
        <f>IF(INDEX(Banco!$C:$C,ROW())="","",INDEX(Banco!$C:$C,ROW()))</f>
        <v/>
      </c>
      <c r="D1377" s="8" t="str">
        <f>IF(INDEX(Banco!$D:$D,ROW())="","",INDEX(Banco!$D:$D,ROW()))</f>
        <v/>
      </c>
      <c r="E1377" s="8" t="str">
        <f>IF(INDEX(Banco!$E:$E,ROW())="","",INDEX(Banco!$E:$E,ROW()))</f>
        <v/>
      </c>
      <c r="F1377" s="9" t="str">
        <f>IF(INDEX(Banco!$F:$F,ROW())="","",INDEX(Banco!$F:$F,ROW()))</f>
        <v/>
      </c>
      <c r="G1377" s="9" t="str">
        <f>IF(INDEX(Banco!$G:$G,ROW())="","",INDEX(Banco!$G:$G,ROW()))</f>
        <v/>
      </c>
      <c r="H1377" s="7" t="str">
        <f>IF(INDEX(Banco!$H:$H,ROW())="","",INDEX(Banco!$H:$H,ROW()))</f>
        <v/>
      </c>
      <c r="I1377" t="str">
        <f t="shared" si="903"/>
        <v/>
      </c>
      <c r="J1377" s="10" t="str">
        <f t="shared" si="904"/>
        <v/>
      </c>
      <c r="K1377" s="11" t="str">
        <f t="shared" si="905"/>
        <v>—</v>
      </c>
      <c r="L1377" t="str">
        <f t="shared" si="906"/>
        <v/>
      </c>
      <c r="M1377" s="11" t="str">
        <f t="shared" si="907"/>
        <v>—</v>
      </c>
      <c r="N1377" t="str">
        <f t="shared" si="908"/>
        <v/>
      </c>
      <c r="O1377" s="11" t="str">
        <f t="shared" si="909"/>
        <v>—</v>
      </c>
      <c r="P1377" t="str">
        <f t="shared" si="910"/>
        <v/>
      </c>
      <c r="Q1377" s="11" t="str">
        <f t="shared" si="911"/>
        <v>—</v>
      </c>
      <c r="R1377" t="str">
        <f t="shared" si="912"/>
        <v/>
      </c>
      <c r="S1377" t="str">
        <f t="shared" si="913"/>
        <v/>
      </c>
      <c r="T1377" t="str">
        <f t="shared" si="914"/>
        <v/>
      </c>
      <c r="U1377" t="str">
        <f t="shared" si="915"/>
        <v/>
      </c>
      <c r="V1377" t="str">
        <f t="shared" si="916"/>
        <v/>
      </c>
      <c r="W1377" t="str">
        <f t="shared" si="917"/>
        <v/>
      </c>
      <c r="X1377" t="str">
        <f t="shared" si="918"/>
        <v/>
      </c>
      <c r="Y1377" t="str">
        <f t="shared" si="919"/>
        <v/>
      </c>
      <c r="Z1377" t="str">
        <f t="shared" si="920"/>
        <v/>
      </c>
      <c r="AA1377" t="str">
        <f t="shared" si="921"/>
        <v/>
      </c>
      <c r="AB1377" t="str">
        <f t="shared" si="922"/>
        <v/>
      </c>
      <c r="AC1377" t="str">
        <f t="shared" si="923"/>
        <v/>
      </c>
      <c r="AD1377" t="str">
        <f t="shared" si="924"/>
        <v/>
      </c>
      <c r="AE1377" t="str">
        <f t="shared" si="925"/>
        <v/>
      </c>
      <c r="AF1377" t="str">
        <f t="shared" si="926"/>
        <v/>
      </c>
      <c r="AG1377" t="str">
        <f t="shared" si="927"/>
        <v/>
      </c>
      <c r="AH1377" t="str">
        <f t="shared" si="928"/>
        <v/>
      </c>
      <c r="AI1377" t="str">
        <f t="shared" si="929"/>
        <v/>
      </c>
      <c r="AJ1377" t="str">
        <f t="shared" si="930"/>
        <v/>
      </c>
      <c r="AK1377" t="str">
        <f t="shared" si="931"/>
        <v/>
      </c>
      <c r="AL1377" t="str">
        <f t="shared" si="932"/>
        <v/>
      </c>
      <c r="AM1377" t="str">
        <f t="shared" si="933"/>
        <v/>
      </c>
      <c r="AN1377" t="str">
        <f t="shared" si="934"/>
        <v/>
      </c>
      <c r="AO1377" t="str">
        <f t="shared" si="935"/>
        <v/>
      </c>
      <c r="AP1377" t="str">
        <f t="shared" si="936"/>
        <v/>
      </c>
      <c r="AQ1377" t="str">
        <f t="shared" si="937"/>
        <v/>
      </c>
      <c r="AR1377" t="str">
        <f t="shared" si="938"/>
        <v/>
      </c>
      <c r="AS1377" t="str">
        <f t="shared" si="939"/>
        <v/>
      </c>
      <c r="AT1377" t="str">
        <f t="shared" si="940"/>
        <v/>
      </c>
      <c r="AU1377" t="str">
        <f t="shared" si="941"/>
        <v/>
      </c>
      <c r="AV1377" t="str">
        <f t="shared" si="942"/>
        <v/>
      </c>
      <c r="AW1377" t="str">
        <f t="shared" si="943"/>
        <v/>
      </c>
      <c r="AX1377" t="str">
        <f t="shared" si="944"/>
        <v/>
      </c>
      <c r="AY1377" t="str">
        <f t="shared" si="945"/>
        <v/>
      </c>
      <c r="AZ1377" t="str">
        <f>IF(OR($A1377="",$A1377&lt;&gt;Ficha!$C$4),"",COUNTIF($A$2:$A1377,Ficha!$C$4))</f>
        <v/>
      </c>
    </row>
    <row r="1378" spans="1:52">
      <c r="A1378" s="7" t="str">
        <f>IF(INDEX(Banco!$A:$A,ROW())="","",INDEX(Banco!$A:$A,ROW()))</f>
        <v/>
      </c>
      <c r="B1378" s="7" t="str">
        <f>IF(INDEX(Banco!$B:$B,ROW())="","",INDEX(Banco!$B:$B,ROW()))</f>
        <v/>
      </c>
      <c r="C1378" s="7" t="str">
        <f>IF(INDEX(Banco!$C:$C,ROW())="","",INDEX(Banco!$C:$C,ROW()))</f>
        <v/>
      </c>
      <c r="D1378" s="8" t="str">
        <f>IF(INDEX(Banco!$D:$D,ROW())="","",INDEX(Banco!$D:$D,ROW()))</f>
        <v/>
      </c>
      <c r="E1378" s="8" t="str">
        <f>IF(INDEX(Banco!$E:$E,ROW())="","",INDEX(Banco!$E:$E,ROW()))</f>
        <v/>
      </c>
      <c r="F1378" s="9" t="str">
        <f>IF(INDEX(Banco!$F:$F,ROW())="","",INDEX(Banco!$F:$F,ROW()))</f>
        <v/>
      </c>
      <c r="G1378" s="9" t="str">
        <f>IF(INDEX(Banco!$G:$G,ROW())="","",INDEX(Banco!$G:$G,ROW()))</f>
        <v/>
      </c>
      <c r="H1378" s="7" t="str">
        <f>IF(INDEX(Banco!$H:$H,ROW())="","",INDEX(Banco!$H:$H,ROW()))</f>
        <v/>
      </c>
      <c r="I1378" t="str">
        <f t="shared" si="903"/>
        <v/>
      </c>
      <c r="J1378" s="10" t="str">
        <f t="shared" si="904"/>
        <v/>
      </c>
      <c r="K1378" s="11" t="str">
        <f t="shared" si="905"/>
        <v>—</v>
      </c>
      <c r="L1378" t="str">
        <f t="shared" si="906"/>
        <v/>
      </c>
      <c r="M1378" s="11" t="str">
        <f t="shared" si="907"/>
        <v>—</v>
      </c>
      <c r="N1378" t="str">
        <f t="shared" si="908"/>
        <v/>
      </c>
      <c r="O1378" s="11" t="str">
        <f t="shared" si="909"/>
        <v>—</v>
      </c>
      <c r="P1378" t="str">
        <f t="shared" si="910"/>
        <v/>
      </c>
      <c r="Q1378" s="11" t="str">
        <f t="shared" si="911"/>
        <v>—</v>
      </c>
      <c r="R1378" t="str">
        <f t="shared" si="912"/>
        <v/>
      </c>
      <c r="S1378" t="str">
        <f t="shared" si="913"/>
        <v/>
      </c>
      <c r="T1378" t="str">
        <f t="shared" si="914"/>
        <v/>
      </c>
      <c r="U1378" t="str">
        <f t="shared" si="915"/>
        <v/>
      </c>
      <c r="V1378" t="str">
        <f t="shared" si="916"/>
        <v/>
      </c>
      <c r="W1378" t="str">
        <f t="shared" si="917"/>
        <v/>
      </c>
      <c r="X1378" t="str">
        <f t="shared" si="918"/>
        <v/>
      </c>
      <c r="Y1378" t="str">
        <f t="shared" si="919"/>
        <v/>
      </c>
      <c r="Z1378" t="str">
        <f t="shared" si="920"/>
        <v/>
      </c>
      <c r="AA1378" t="str">
        <f t="shared" si="921"/>
        <v/>
      </c>
      <c r="AB1378" t="str">
        <f t="shared" si="922"/>
        <v/>
      </c>
      <c r="AC1378" t="str">
        <f t="shared" si="923"/>
        <v/>
      </c>
      <c r="AD1378" t="str">
        <f t="shared" si="924"/>
        <v/>
      </c>
      <c r="AE1378" t="str">
        <f t="shared" si="925"/>
        <v/>
      </c>
      <c r="AF1378" t="str">
        <f t="shared" si="926"/>
        <v/>
      </c>
      <c r="AG1378" t="str">
        <f t="shared" si="927"/>
        <v/>
      </c>
      <c r="AH1378" t="str">
        <f t="shared" si="928"/>
        <v/>
      </c>
      <c r="AI1378" t="str">
        <f t="shared" si="929"/>
        <v/>
      </c>
      <c r="AJ1378" t="str">
        <f t="shared" si="930"/>
        <v/>
      </c>
      <c r="AK1378" t="str">
        <f t="shared" si="931"/>
        <v/>
      </c>
      <c r="AL1378" t="str">
        <f t="shared" si="932"/>
        <v/>
      </c>
      <c r="AM1378" t="str">
        <f t="shared" si="933"/>
        <v/>
      </c>
      <c r="AN1378" t="str">
        <f t="shared" si="934"/>
        <v/>
      </c>
      <c r="AO1378" t="str">
        <f t="shared" si="935"/>
        <v/>
      </c>
      <c r="AP1378" t="str">
        <f t="shared" si="936"/>
        <v/>
      </c>
      <c r="AQ1378" t="str">
        <f t="shared" si="937"/>
        <v/>
      </c>
      <c r="AR1378" t="str">
        <f t="shared" si="938"/>
        <v/>
      </c>
      <c r="AS1378" t="str">
        <f t="shared" si="939"/>
        <v/>
      </c>
      <c r="AT1378" t="str">
        <f t="shared" si="940"/>
        <v/>
      </c>
      <c r="AU1378" t="str">
        <f t="shared" si="941"/>
        <v/>
      </c>
      <c r="AV1378" t="str">
        <f t="shared" si="942"/>
        <v/>
      </c>
      <c r="AW1378" t="str">
        <f t="shared" si="943"/>
        <v/>
      </c>
      <c r="AX1378" t="str">
        <f t="shared" si="944"/>
        <v/>
      </c>
      <c r="AY1378" t="str">
        <f t="shared" si="945"/>
        <v/>
      </c>
      <c r="AZ1378" t="str">
        <f>IF(OR($A1378="",$A1378&lt;&gt;Ficha!$C$4),"",COUNTIF($A$2:$A1378,Ficha!$C$4))</f>
        <v/>
      </c>
    </row>
    <row r="1379" spans="1:52">
      <c r="A1379" s="7" t="str">
        <f>IF(INDEX(Banco!$A:$A,ROW())="","",INDEX(Banco!$A:$A,ROW()))</f>
        <v/>
      </c>
      <c r="B1379" s="7" t="str">
        <f>IF(INDEX(Banco!$B:$B,ROW())="","",INDEX(Banco!$B:$B,ROW()))</f>
        <v/>
      </c>
      <c r="C1379" s="7" t="str">
        <f>IF(INDEX(Banco!$C:$C,ROW())="","",INDEX(Banco!$C:$C,ROW()))</f>
        <v/>
      </c>
      <c r="D1379" s="8" t="str">
        <f>IF(INDEX(Banco!$D:$D,ROW())="","",INDEX(Banco!$D:$D,ROW()))</f>
        <v/>
      </c>
      <c r="E1379" s="8" t="str">
        <f>IF(INDEX(Banco!$E:$E,ROW())="","",INDEX(Banco!$E:$E,ROW()))</f>
        <v/>
      </c>
      <c r="F1379" s="9" t="str">
        <f>IF(INDEX(Banco!$F:$F,ROW())="","",INDEX(Banco!$F:$F,ROW()))</f>
        <v/>
      </c>
      <c r="G1379" s="9" t="str">
        <f>IF(INDEX(Banco!$G:$G,ROW())="","",INDEX(Banco!$G:$G,ROW()))</f>
        <v/>
      </c>
      <c r="H1379" s="7" t="str">
        <f>IF(INDEX(Banco!$H:$H,ROW())="","",INDEX(Banco!$H:$H,ROW()))</f>
        <v/>
      </c>
      <c r="I1379" t="str">
        <f t="shared" si="903"/>
        <v/>
      </c>
      <c r="J1379" s="10" t="str">
        <f t="shared" si="904"/>
        <v/>
      </c>
      <c r="K1379" s="11" t="str">
        <f t="shared" si="905"/>
        <v>—</v>
      </c>
      <c r="L1379" t="str">
        <f t="shared" si="906"/>
        <v/>
      </c>
      <c r="M1379" s="11" t="str">
        <f t="shared" si="907"/>
        <v>—</v>
      </c>
      <c r="N1379" t="str">
        <f t="shared" si="908"/>
        <v/>
      </c>
      <c r="O1379" s="11" t="str">
        <f t="shared" si="909"/>
        <v>—</v>
      </c>
      <c r="P1379" t="str">
        <f t="shared" si="910"/>
        <v/>
      </c>
      <c r="Q1379" s="11" t="str">
        <f t="shared" si="911"/>
        <v>—</v>
      </c>
      <c r="R1379" t="str">
        <f t="shared" si="912"/>
        <v/>
      </c>
      <c r="S1379" t="str">
        <f t="shared" si="913"/>
        <v/>
      </c>
      <c r="T1379" t="str">
        <f t="shared" si="914"/>
        <v/>
      </c>
      <c r="U1379" t="str">
        <f t="shared" si="915"/>
        <v/>
      </c>
      <c r="V1379" t="str">
        <f t="shared" si="916"/>
        <v/>
      </c>
      <c r="W1379" t="str">
        <f t="shared" si="917"/>
        <v/>
      </c>
      <c r="X1379" t="str">
        <f t="shared" si="918"/>
        <v/>
      </c>
      <c r="Y1379" t="str">
        <f t="shared" si="919"/>
        <v/>
      </c>
      <c r="Z1379" t="str">
        <f t="shared" si="920"/>
        <v/>
      </c>
      <c r="AA1379" t="str">
        <f t="shared" si="921"/>
        <v/>
      </c>
      <c r="AB1379" t="str">
        <f t="shared" si="922"/>
        <v/>
      </c>
      <c r="AC1379" t="str">
        <f t="shared" si="923"/>
        <v/>
      </c>
      <c r="AD1379" t="str">
        <f t="shared" si="924"/>
        <v/>
      </c>
      <c r="AE1379" t="str">
        <f t="shared" si="925"/>
        <v/>
      </c>
      <c r="AF1379" t="str">
        <f t="shared" si="926"/>
        <v/>
      </c>
      <c r="AG1379" t="str">
        <f t="shared" si="927"/>
        <v/>
      </c>
      <c r="AH1379" t="str">
        <f t="shared" si="928"/>
        <v/>
      </c>
      <c r="AI1379" t="str">
        <f t="shared" si="929"/>
        <v/>
      </c>
      <c r="AJ1379" t="str">
        <f t="shared" si="930"/>
        <v/>
      </c>
      <c r="AK1379" t="str">
        <f t="shared" si="931"/>
        <v/>
      </c>
      <c r="AL1379" t="str">
        <f t="shared" si="932"/>
        <v/>
      </c>
      <c r="AM1379" t="str">
        <f t="shared" si="933"/>
        <v/>
      </c>
      <c r="AN1379" t="str">
        <f t="shared" si="934"/>
        <v/>
      </c>
      <c r="AO1379" t="str">
        <f t="shared" si="935"/>
        <v/>
      </c>
      <c r="AP1379" t="str">
        <f t="shared" si="936"/>
        <v/>
      </c>
      <c r="AQ1379" t="str">
        <f t="shared" si="937"/>
        <v/>
      </c>
      <c r="AR1379" t="str">
        <f t="shared" si="938"/>
        <v/>
      </c>
      <c r="AS1379" t="str">
        <f t="shared" si="939"/>
        <v/>
      </c>
      <c r="AT1379" t="str">
        <f t="shared" si="940"/>
        <v/>
      </c>
      <c r="AU1379" t="str">
        <f t="shared" si="941"/>
        <v/>
      </c>
      <c r="AV1379" t="str">
        <f t="shared" si="942"/>
        <v/>
      </c>
      <c r="AW1379" t="str">
        <f t="shared" si="943"/>
        <v/>
      </c>
      <c r="AX1379" t="str">
        <f t="shared" si="944"/>
        <v/>
      </c>
      <c r="AY1379" t="str">
        <f t="shared" si="945"/>
        <v/>
      </c>
      <c r="AZ1379" t="str">
        <f>IF(OR($A1379="",$A1379&lt;&gt;Ficha!$C$4),"",COUNTIF($A$2:$A1379,Ficha!$C$4))</f>
        <v/>
      </c>
    </row>
    <row r="1380" spans="1:52">
      <c r="A1380" s="7" t="str">
        <f>IF(INDEX(Banco!$A:$A,ROW())="","",INDEX(Banco!$A:$A,ROW()))</f>
        <v/>
      </c>
      <c r="B1380" s="7" t="str">
        <f>IF(INDEX(Banco!$B:$B,ROW())="","",INDEX(Banco!$B:$B,ROW()))</f>
        <v/>
      </c>
      <c r="C1380" s="7" t="str">
        <f>IF(INDEX(Banco!$C:$C,ROW())="","",INDEX(Banco!$C:$C,ROW()))</f>
        <v/>
      </c>
      <c r="D1380" s="8" t="str">
        <f>IF(INDEX(Banco!$D:$D,ROW())="","",INDEX(Banco!$D:$D,ROW()))</f>
        <v/>
      </c>
      <c r="E1380" s="8" t="str">
        <f>IF(INDEX(Banco!$E:$E,ROW())="","",INDEX(Banco!$E:$E,ROW()))</f>
        <v/>
      </c>
      <c r="F1380" s="9" t="str">
        <f>IF(INDEX(Banco!$F:$F,ROW())="","",INDEX(Banco!$F:$F,ROW()))</f>
        <v/>
      </c>
      <c r="G1380" s="9" t="str">
        <f>IF(INDEX(Banco!$G:$G,ROW())="","",INDEX(Banco!$G:$G,ROW()))</f>
        <v/>
      </c>
      <c r="H1380" s="7" t="str">
        <f>IF(INDEX(Banco!$H:$H,ROW())="","",INDEX(Banco!$H:$H,ROW()))</f>
        <v/>
      </c>
      <c r="I1380" t="str">
        <f t="shared" si="903"/>
        <v/>
      </c>
      <c r="J1380" s="10" t="str">
        <f t="shared" si="904"/>
        <v/>
      </c>
      <c r="K1380" s="11" t="str">
        <f t="shared" si="905"/>
        <v>—</v>
      </c>
      <c r="L1380" t="str">
        <f t="shared" si="906"/>
        <v/>
      </c>
      <c r="M1380" s="11" t="str">
        <f t="shared" si="907"/>
        <v>—</v>
      </c>
      <c r="N1380" t="str">
        <f t="shared" si="908"/>
        <v/>
      </c>
      <c r="O1380" s="11" t="str">
        <f t="shared" si="909"/>
        <v>—</v>
      </c>
      <c r="P1380" t="str">
        <f t="shared" si="910"/>
        <v/>
      </c>
      <c r="Q1380" s="11" t="str">
        <f t="shared" si="911"/>
        <v>—</v>
      </c>
      <c r="R1380" t="str">
        <f t="shared" si="912"/>
        <v/>
      </c>
      <c r="S1380" t="str">
        <f t="shared" si="913"/>
        <v/>
      </c>
      <c r="T1380" t="str">
        <f t="shared" si="914"/>
        <v/>
      </c>
      <c r="U1380" t="str">
        <f t="shared" si="915"/>
        <v/>
      </c>
      <c r="V1380" t="str">
        <f t="shared" si="916"/>
        <v/>
      </c>
      <c r="W1380" t="str">
        <f t="shared" si="917"/>
        <v/>
      </c>
      <c r="X1380" t="str">
        <f t="shared" si="918"/>
        <v/>
      </c>
      <c r="Y1380" t="str">
        <f t="shared" si="919"/>
        <v/>
      </c>
      <c r="Z1380" t="str">
        <f t="shared" si="920"/>
        <v/>
      </c>
      <c r="AA1380" t="str">
        <f t="shared" si="921"/>
        <v/>
      </c>
      <c r="AB1380" t="str">
        <f t="shared" si="922"/>
        <v/>
      </c>
      <c r="AC1380" t="str">
        <f t="shared" si="923"/>
        <v/>
      </c>
      <c r="AD1380" t="str">
        <f t="shared" si="924"/>
        <v/>
      </c>
      <c r="AE1380" t="str">
        <f t="shared" si="925"/>
        <v/>
      </c>
      <c r="AF1380" t="str">
        <f t="shared" si="926"/>
        <v/>
      </c>
      <c r="AG1380" t="str">
        <f t="shared" si="927"/>
        <v/>
      </c>
      <c r="AH1380" t="str">
        <f t="shared" si="928"/>
        <v/>
      </c>
      <c r="AI1380" t="str">
        <f t="shared" si="929"/>
        <v/>
      </c>
      <c r="AJ1380" t="str">
        <f t="shared" si="930"/>
        <v/>
      </c>
      <c r="AK1380" t="str">
        <f t="shared" si="931"/>
        <v/>
      </c>
      <c r="AL1380" t="str">
        <f t="shared" si="932"/>
        <v/>
      </c>
      <c r="AM1380" t="str">
        <f t="shared" si="933"/>
        <v/>
      </c>
      <c r="AN1380" t="str">
        <f t="shared" si="934"/>
        <v/>
      </c>
      <c r="AO1380" t="str">
        <f t="shared" si="935"/>
        <v/>
      </c>
      <c r="AP1380" t="str">
        <f t="shared" si="936"/>
        <v/>
      </c>
      <c r="AQ1380" t="str">
        <f t="shared" si="937"/>
        <v/>
      </c>
      <c r="AR1380" t="str">
        <f t="shared" si="938"/>
        <v/>
      </c>
      <c r="AS1380" t="str">
        <f t="shared" si="939"/>
        <v/>
      </c>
      <c r="AT1380" t="str">
        <f t="shared" si="940"/>
        <v/>
      </c>
      <c r="AU1380" t="str">
        <f t="shared" si="941"/>
        <v/>
      </c>
      <c r="AV1380" t="str">
        <f t="shared" si="942"/>
        <v/>
      </c>
      <c r="AW1380" t="str">
        <f t="shared" si="943"/>
        <v/>
      </c>
      <c r="AX1380" t="str">
        <f t="shared" si="944"/>
        <v/>
      </c>
      <c r="AY1380" t="str">
        <f t="shared" si="945"/>
        <v/>
      </c>
      <c r="AZ1380" t="str">
        <f>IF(OR($A1380="",$A1380&lt;&gt;Ficha!$C$4),"",COUNTIF($A$2:$A1380,Ficha!$C$4))</f>
        <v/>
      </c>
    </row>
    <row r="1381" spans="1:52">
      <c r="A1381" s="7" t="str">
        <f>IF(INDEX(Banco!$A:$A,ROW())="","",INDEX(Banco!$A:$A,ROW()))</f>
        <v/>
      </c>
      <c r="B1381" s="7" t="str">
        <f>IF(INDEX(Banco!$B:$B,ROW())="","",INDEX(Banco!$B:$B,ROW()))</f>
        <v/>
      </c>
      <c r="C1381" s="7" t="str">
        <f>IF(INDEX(Banco!$C:$C,ROW())="","",INDEX(Banco!$C:$C,ROW()))</f>
        <v/>
      </c>
      <c r="D1381" s="8" t="str">
        <f>IF(INDEX(Banco!$D:$D,ROW())="","",INDEX(Banco!$D:$D,ROW()))</f>
        <v/>
      </c>
      <c r="E1381" s="8" t="str">
        <f>IF(INDEX(Banco!$E:$E,ROW())="","",INDEX(Banco!$E:$E,ROW()))</f>
        <v/>
      </c>
      <c r="F1381" s="9" t="str">
        <f>IF(INDEX(Banco!$F:$F,ROW())="","",INDEX(Banco!$F:$F,ROW()))</f>
        <v/>
      </c>
      <c r="G1381" s="9" t="str">
        <f>IF(INDEX(Banco!$G:$G,ROW())="","",INDEX(Banco!$G:$G,ROW()))</f>
        <v/>
      </c>
      <c r="H1381" s="7" t="str">
        <f>IF(INDEX(Banco!$H:$H,ROW())="","",INDEX(Banco!$H:$H,ROW()))</f>
        <v/>
      </c>
      <c r="I1381" t="str">
        <f t="shared" si="903"/>
        <v/>
      </c>
      <c r="J1381" s="10" t="str">
        <f t="shared" si="904"/>
        <v/>
      </c>
      <c r="K1381" s="11" t="str">
        <f t="shared" si="905"/>
        <v>—</v>
      </c>
      <c r="L1381" t="str">
        <f t="shared" si="906"/>
        <v/>
      </c>
      <c r="M1381" s="11" t="str">
        <f t="shared" si="907"/>
        <v>—</v>
      </c>
      <c r="N1381" t="str">
        <f t="shared" si="908"/>
        <v/>
      </c>
      <c r="O1381" s="11" t="str">
        <f t="shared" si="909"/>
        <v>—</v>
      </c>
      <c r="P1381" t="str">
        <f t="shared" si="910"/>
        <v/>
      </c>
      <c r="Q1381" s="11" t="str">
        <f t="shared" si="911"/>
        <v>—</v>
      </c>
      <c r="R1381" t="str">
        <f t="shared" si="912"/>
        <v/>
      </c>
      <c r="S1381" t="str">
        <f t="shared" si="913"/>
        <v/>
      </c>
      <c r="T1381" t="str">
        <f t="shared" si="914"/>
        <v/>
      </c>
      <c r="U1381" t="str">
        <f t="shared" si="915"/>
        <v/>
      </c>
      <c r="V1381" t="str">
        <f t="shared" si="916"/>
        <v/>
      </c>
      <c r="W1381" t="str">
        <f t="shared" si="917"/>
        <v/>
      </c>
      <c r="X1381" t="str">
        <f t="shared" si="918"/>
        <v/>
      </c>
      <c r="Y1381" t="str">
        <f t="shared" si="919"/>
        <v/>
      </c>
      <c r="Z1381" t="str">
        <f t="shared" si="920"/>
        <v/>
      </c>
      <c r="AA1381" t="str">
        <f t="shared" si="921"/>
        <v/>
      </c>
      <c r="AB1381" t="str">
        <f t="shared" si="922"/>
        <v/>
      </c>
      <c r="AC1381" t="str">
        <f t="shared" si="923"/>
        <v/>
      </c>
      <c r="AD1381" t="str">
        <f t="shared" si="924"/>
        <v/>
      </c>
      <c r="AE1381" t="str">
        <f t="shared" si="925"/>
        <v/>
      </c>
      <c r="AF1381" t="str">
        <f t="shared" si="926"/>
        <v/>
      </c>
      <c r="AG1381" t="str">
        <f t="shared" si="927"/>
        <v/>
      </c>
      <c r="AH1381" t="str">
        <f t="shared" si="928"/>
        <v/>
      </c>
      <c r="AI1381" t="str">
        <f t="shared" si="929"/>
        <v/>
      </c>
      <c r="AJ1381" t="str">
        <f t="shared" si="930"/>
        <v/>
      </c>
      <c r="AK1381" t="str">
        <f t="shared" si="931"/>
        <v/>
      </c>
      <c r="AL1381" t="str">
        <f t="shared" si="932"/>
        <v/>
      </c>
      <c r="AM1381" t="str">
        <f t="shared" si="933"/>
        <v/>
      </c>
      <c r="AN1381" t="str">
        <f t="shared" si="934"/>
        <v/>
      </c>
      <c r="AO1381" t="str">
        <f t="shared" si="935"/>
        <v/>
      </c>
      <c r="AP1381" t="str">
        <f t="shared" si="936"/>
        <v/>
      </c>
      <c r="AQ1381" t="str">
        <f t="shared" si="937"/>
        <v/>
      </c>
      <c r="AR1381" t="str">
        <f t="shared" si="938"/>
        <v/>
      </c>
      <c r="AS1381" t="str">
        <f t="shared" si="939"/>
        <v/>
      </c>
      <c r="AT1381" t="str">
        <f t="shared" si="940"/>
        <v/>
      </c>
      <c r="AU1381" t="str">
        <f t="shared" si="941"/>
        <v/>
      </c>
      <c r="AV1381" t="str">
        <f t="shared" si="942"/>
        <v/>
      </c>
      <c r="AW1381" t="str">
        <f t="shared" si="943"/>
        <v/>
      </c>
      <c r="AX1381" t="str">
        <f t="shared" si="944"/>
        <v/>
      </c>
      <c r="AY1381" t="str">
        <f t="shared" si="945"/>
        <v/>
      </c>
      <c r="AZ1381" t="str">
        <f>IF(OR($A1381="",$A1381&lt;&gt;Ficha!$C$4),"",COUNTIF($A$2:$A1381,Ficha!$C$4))</f>
        <v/>
      </c>
    </row>
    <row r="1382" spans="1:52">
      <c r="A1382" s="7" t="str">
        <f>IF(INDEX(Banco!$A:$A,ROW())="","",INDEX(Banco!$A:$A,ROW()))</f>
        <v/>
      </c>
      <c r="B1382" s="7" t="str">
        <f>IF(INDEX(Banco!$B:$B,ROW())="","",INDEX(Banco!$B:$B,ROW()))</f>
        <v/>
      </c>
      <c r="C1382" s="7" t="str">
        <f>IF(INDEX(Banco!$C:$C,ROW())="","",INDEX(Banco!$C:$C,ROW()))</f>
        <v/>
      </c>
      <c r="D1382" s="8" t="str">
        <f>IF(INDEX(Banco!$D:$D,ROW())="","",INDEX(Banco!$D:$D,ROW()))</f>
        <v/>
      </c>
      <c r="E1382" s="8" t="str">
        <f>IF(INDEX(Banco!$E:$E,ROW())="","",INDEX(Banco!$E:$E,ROW()))</f>
        <v/>
      </c>
      <c r="F1382" s="9" t="str">
        <f>IF(INDEX(Banco!$F:$F,ROW())="","",INDEX(Banco!$F:$F,ROW()))</f>
        <v/>
      </c>
      <c r="G1382" s="9" t="str">
        <f>IF(INDEX(Banco!$G:$G,ROW())="","",INDEX(Banco!$G:$G,ROW()))</f>
        <v/>
      </c>
      <c r="H1382" s="7" t="str">
        <f>IF(INDEX(Banco!$H:$H,ROW())="","",INDEX(Banco!$H:$H,ROW()))</f>
        <v/>
      </c>
      <c r="I1382" t="str">
        <f t="shared" si="903"/>
        <v/>
      </c>
      <c r="J1382" s="10" t="str">
        <f t="shared" si="904"/>
        <v/>
      </c>
      <c r="K1382" s="11" t="str">
        <f t="shared" si="905"/>
        <v>—</v>
      </c>
      <c r="L1382" t="str">
        <f t="shared" si="906"/>
        <v/>
      </c>
      <c r="M1382" s="11" t="str">
        <f t="shared" si="907"/>
        <v>—</v>
      </c>
      <c r="N1382" t="str">
        <f t="shared" si="908"/>
        <v/>
      </c>
      <c r="O1382" s="11" t="str">
        <f t="shared" si="909"/>
        <v>—</v>
      </c>
      <c r="P1382" t="str">
        <f t="shared" si="910"/>
        <v/>
      </c>
      <c r="Q1382" s="11" t="str">
        <f t="shared" si="911"/>
        <v>—</v>
      </c>
      <c r="R1382" t="str">
        <f t="shared" si="912"/>
        <v/>
      </c>
      <c r="S1382" t="str">
        <f t="shared" si="913"/>
        <v/>
      </c>
      <c r="T1382" t="str">
        <f t="shared" si="914"/>
        <v/>
      </c>
      <c r="U1382" t="str">
        <f t="shared" si="915"/>
        <v/>
      </c>
      <c r="V1382" t="str">
        <f t="shared" si="916"/>
        <v/>
      </c>
      <c r="W1382" t="str">
        <f t="shared" si="917"/>
        <v/>
      </c>
      <c r="X1382" t="str">
        <f t="shared" si="918"/>
        <v/>
      </c>
      <c r="Y1382" t="str">
        <f t="shared" si="919"/>
        <v/>
      </c>
      <c r="Z1382" t="str">
        <f t="shared" si="920"/>
        <v/>
      </c>
      <c r="AA1382" t="str">
        <f t="shared" si="921"/>
        <v/>
      </c>
      <c r="AB1382" t="str">
        <f t="shared" si="922"/>
        <v/>
      </c>
      <c r="AC1382" t="str">
        <f t="shared" si="923"/>
        <v/>
      </c>
      <c r="AD1382" t="str">
        <f t="shared" si="924"/>
        <v/>
      </c>
      <c r="AE1382" t="str">
        <f t="shared" si="925"/>
        <v/>
      </c>
      <c r="AF1382" t="str">
        <f t="shared" si="926"/>
        <v/>
      </c>
      <c r="AG1382" t="str">
        <f t="shared" si="927"/>
        <v/>
      </c>
      <c r="AH1382" t="str">
        <f t="shared" si="928"/>
        <v/>
      </c>
      <c r="AI1382" t="str">
        <f t="shared" si="929"/>
        <v/>
      </c>
      <c r="AJ1382" t="str">
        <f t="shared" si="930"/>
        <v/>
      </c>
      <c r="AK1382" t="str">
        <f t="shared" si="931"/>
        <v/>
      </c>
      <c r="AL1382" t="str">
        <f t="shared" si="932"/>
        <v/>
      </c>
      <c r="AM1382" t="str">
        <f t="shared" si="933"/>
        <v/>
      </c>
      <c r="AN1382" t="str">
        <f t="shared" si="934"/>
        <v/>
      </c>
      <c r="AO1382" t="str">
        <f t="shared" si="935"/>
        <v/>
      </c>
      <c r="AP1382" t="str">
        <f t="shared" si="936"/>
        <v/>
      </c>
      <c r="AQ1382" t="str">
        <f t="shared" si="937"/>
        <v/>
      </c>
      <c r="AR1382" t="str">
        <f t="shared" si="938"/>
        <v/>
      </c>
      <c r="AS1382" t="str">
        <f t="shared" si="939"/>
        <v/>
      </c>
      <c r="AT1382" t="str">
        <f t="shared" si="940"/>
        <v/>
      </c>
      <c r="AU1382" t="str">
        <f t="shared" si="941"/>
        <v/>
      </c>
      <c r="AV1382" t="str">
        <f t="shared" si="942"/>
        <v/>
      </c>
      <c r="AW1382" t="str">
        <f t="shared" si="943"/>
        <v/>
      </c>
      <c r="AX1382" t="str">
        <f t="shared" si="944"/>
        <v/>
      </c>
      <c r="AY1382" t="str">
        <f t="shared" si="945"/>
        <v/>
      </c>
      <c r="AZ1382" t="str">
        <f>IF(OR($A1382="",$A1382&lt;&gt;Ficha!$C$4),"",COUNTIF($A$2:$A1382,Ficha!$C$4))</f>
        <v/>
      </c>
    </row>
    <row r="1383" spans="1:52">
      <c r="A1383" s="7" t="str">
        <f>IF(INDEX(Banco!$A:$A,ROW())="","",INDEX(Banco!$A:$A,ROW()))</f>
        <v/>
      </c>
      <c r="B1383" s="7" t="str">
        <f>IF(INDEX(Banco!$B:$B,ROW())="","",INDEX(Banco!$B:$B,ROW()))</f>
        <v/>
      </c>
      <c r="C1383" s="7" t="str">
        <f>IF(INDEX(Banco!$C:$C,ROW())="","",INDEX(Banco!$C:$C,ROW()))</f>
        <v/>
      </c>
      <c r="D1383" s="8" t="str">
        <f>IF(INDEX(Banco!$D:$D,ROW())="","",INDEX(Banco!$D:$D,ROW()))</f>
        <v/>
      </c>
      <c r="E1383" s="8" t="str">
        <f>IF(INDEX(Banco!$E:$E,ROW())="","",INDEX(Banco!$E:$E,ROW()))</f>
        <v/>
      </c>
      <c r="F1383" s="9" t="str">
        <f>IF(INDEX(Banco!$F:$F,ROW())="","",INDEX(Banco!$F:$F,ROW()))</f>
        <v/>
      </c>
      <c r="G1383" s="9" t="str">
        <f>IF(INDEX(Banco!$G:$G,ROW())="","",INDEX(Banco!$G:$G,ROW()))</f>
        <v/>
      </c>
      <c r="H1383" s="7" t="str">
        <f>IF(INDEX(Banco!$H:$H,ROW())="","",INDEX(Banco!$H:$H,ROW()))</f>
        <v/>
      </c>
      <c r="I1383" t="str">
        <f t="shared" si="903"/>
        <v/>
      </c>
      <c r="J1383" s="10" t="str">
        <f t="shared" si="904"/>
        <v/>
      </c>
      <c r="K1383" s="11" t="str">
        <f t="shared" si="905"/>
        <v>—</v>
      </c>
      <c r="L1383" t="str">
        <f t="shared" si="906"/>
        <v/>
      </c>
      <c r="M1383" s="11" t="str">
        <f t="shared" si="907"/>
        <v>—</v>
      </c>
      <c r="N1383" t="str">
        <f t="shared" si="908"/>
        <v/>
      </c>
      <c r="O1383" s="11" t="str">
        <f t="shared" si="909"/>
        <v>—</v>
      </c>
      <c r="P1383" t="str">
        <f t="shared" si="910"/>
        <v/>
      </c>
      <c r="Q1383" s="11" t="str">
        <f t="shared" si="911"/>
        <v>—</v>
      </c>
      <c r="R1383" t="str">
        <f t="shared" si="912"/>
        <v/>
      </c>
      <c r="S1383" t="str">
        <f t="shared" si="913"/>
        <v/>
      </c>
      <c r="T1383" t="str">
        <f t="shared" si="914"/>
        <v/>
      </c>
      <c r="U1383" t="str">
        <f t="shared" si="915"/>
        <v/>
      </c>
      <c r="V1383" t="str">
        <f t="shared" si="916"/>
        <v/>
      </c>
      <c r="W1383" t="str">
        <f t="shared" si="917"/>
        <v/>
      </c>
      <c r="X1383" t="str">
        <f t="shared" si="918"/>
        <v/>
      </c>
      <c r="Y1383" t="str">
        <f t="shared" si="919"/>
        <v/>
      </c>
      <c r="Z1383" t="str">
        <f t="shared" si="920"/>
        <v/>
      </c>
      <c r="AA1383" t="str">
        <f t="shared" si="921"/>
        <v/>
      </c>
      <c r="AB1383" t="str">
        <f t="shared" si="922"/>
        <v/>
      </c>
      <c r="AC1383" t="str">
        <f t="shared" si="923"/>
        <v/>
      </c>
      <c r="AD1383" t="str">
        <f t="shared" si="924"/>
        <v/>
      </c>
      <c r="AE1383" t="str">
        <f t="shared" si="925"/>
        <v/>
      </c>
      <c r="AF1383" t="str">
        <f t="shared" si="926"/>
        <v/>
      </c>
      <c r="AG1383" t="str">
        <f t="shared" si="927"/>
        <v/>
      </c>
      <c r="AH1383" t="str">
        <f t="shared" si="928"/>
        <v/>
      </c>
      <c r="AI1383" t="str">
        <f t="shared" si="929"/>
        <v/>
      </c>
      <c r="AJ1383" t="str">
        <f t="shared" si="930"/>
        <v/>
      </c>
      <c r="AK1383" t="str">
        <f t="shared" si="931"/>
        <v/>
      </c>
      <c r="AL1383" t="str">
        <f t="shared" si="932"/>
        <v/>
      </c>
      <c r="AM1383" t="str">
        <f t="shared" si="933"/>
        <v/>
      </c>
      <c r="AN1383" t="str">
        <f t="shared" si="934"/>
        <v/>
      </c>
      <c r="AO1383" t="str">
        <f t="shared" si="935"/>
        <v/>
      </c>
      <c r="AP1383" t="str">
        <f t="shared" si="936"/>
        <v/>
      </c>
      <c r="AQ1383" t="str">
        <f t="shared" si="937"/>
        <v/>
      </c>
      <c r="AR1383" t="str">
        <f t="shared" si="938"/>
        <v/>
      </c>
      <c r="AS1383" t="str">
        <f t="shared" si="939"/>
        <v/>
      </c>
      <c r="AT1383" t="str">
        <f t="shared" si="940"/>
        <v/>
      </c>
      <c r="AU1383" t="str">
        <f t="shared" si="941"/>
        <v/>
      </c>
      <c r="AV1383" t="str">
        <f t="shared" si="942"/>
        <v/>
      </c>
      <c r="AW1383" t="str">
        <f t="shared" si="943"/>
        <v/>
      </c>
      <c r="AX1383" t="str">
        <f t="shared" si="944"/>
        <v/>
      </c>
      <c r="AY1383" t="str">
        <f t="shared" si="945"/>
        <v/>
      </c>
      <c r="AZ1383" t="str">
        <f>IF(OR($A1383="",$A1383&lt;&gt;Ficha!$C$4),"",COUNTIF($A$2:$A1383,Ficha!$C$4))</f>
        <v/>
      </c>
    </row>
    <row r="1384" spans="1:52">
      <c r="A1384" s="7" t="str">
        <f>IF(INDEX(Banco!$A:$A,ROW())="","",INDEX(Banco!$A:$A,ROW()))</f>
        <v/>
      </c>
      <c r="B1384" s="7" t="str">
        <f>IF(INDEX(Banco!$B:$B,ROW())="","",INDEX(Banco!$B:$B,ROW()))</f>
        <v/>
      </c>
      <c r="C1384" s="7" t="str">
        <f>IF(INDEX(Banco!$C:$C,ROW())="","",INDEX(Banco!$C:$C,ROW()))</f>
        <v/>
      </c>
      <c r="D1384" s="8" t="str">
        <f>IF(INDEX(Banco!$D:$D,ROW())="","",INDEX(Banco!$D:$D,ROW()))</f>
        <v/>
      </c>
      <c r="E1384" s="8" t="str">
        <f>IF(INDEX(Banco!$E:$E,ROW())="","",INDEX(Banco!$E:$E,ROW()))</f>
        <v/>
      </c>
      <c r="F1384" s="9" t="str">
        <f>IF(INDEX(Banco!$F:$F,ROW())="","",INDEX(Banco!$F:$F,ROW()))</f>
        <v/>
      </c>
      <c r="G1384" s="9" t="str">
        <f>IF(INDEX(Banco!$G:$G,ROW())="","",INDEX(Banco!$G:$G,ROW()))</f>
        <v/>
      </c>
      <c r="H1384" s="7" t="str">
        <f>IF(INDEX(Banco!$H:$H,ROW())="","",INDEX(Banco!$H:$H,ROW()))</f>
        <v/>
      </c>
      <c r="I1384" t="str">
        <f t="shared" si="903"/>
        <v/>
      </c>
      <c r="J1384" s="10" t="str">
        <f t="shared" si="904"/>
        <v/>
      </c>
      <c r="K1384" s="11" t="str">
        <f t="shared" si="905"/>
        <v>—</v>
      </c>
      <c r="L1384" t="str">
        <f t="shared" si="906"/>
        <v/>
      </c>
      <c r="M1384" s="11" t="str">
        <f t="shared" si="907"/>
        <v>—</v>
      </c>
      <c r="N1384" t="str">
        <f t="shared" si="908"/>
        <v/>
      </c>
      <c r="O1384" s="11" t="str">
        <f t="shared" si="909"/>
        <v>—</v>
      </c>
      <c r="P1384" t="str">
        <f t="shared" si="910"/>
        <v/>
      </c>
      <c r="Q1384" s="11" t="str">
        <f t="shared" si="911"/>
        <v>—</v>
      </c>
      <c r="R1384" t="str">
        <f t="shared" si="912"/>
        <v/>
      </c>
      <c r="S1384" t="str">
        <f t="shared" si="913"/>
        <v/>
      </c>
      <c r="T1384" t="str">
        <f t="shared" si="914"/>
        <v/>
      </c>
      <c r="U1384" t="str">
        <f t="shared" si="915"/>
        <v/>
      </c>
      <c r="V1384" t="str">
        <f t="shared" si="916"/>
        <v/>
      </c>
      <c r="W1384" t="str">
        <f t="shared" si="917"/>
        <v/>
      </c>
      <c r="X1384" t="str">
        <f t="shared" si="918"/>
        <v/>
      </c>
      <c r="Y1384" t="str">
        <f t="shared" si="919"/>
        <v/>
      </c>
      <c r="Z1384" t="str">
        <f t="shared" si="920"/>
        <v/>
      </c>
      <c r="AA1384" t="str">
        <f t="shared" si="921"/>
        <v/>
      </c>
      <c r="AB1384" t="str">
        <f t="shared" si="922"/>
        <v/>
      </c>
      <c r="AC1384" t="str">
        <f t="shared" si="923"/>
        <v/>
      </c>
      <c r="AD1384" t="str">
        <f t="shared" si="924"/>
        <v/>
      </c>
      <c r="AE1384" t="str">
        <f t="shared" si="925"/>
        <v/>
      </c>
      <c r="AF1384" t="str">
        <f t="shared" si="926"/>
        <v/>
      </c>
      <c r="AG1384" t="str">
        <f t="shared" si="927"/>
        <v/>
      </c>
      <c r="AH1384" t="str">
        <f t="shared" si="928"/>
        <v/>
      </c>
      <c r="AI1384" t="str">
        <f t="shared" si="929"/>
        <v/>
      </c>
      <c r="AJ1384" t="str">
        <f t="shared" si="930"/>
        <v/>
      </c>
      <c r="AK1384" t="str">
        <f t="shared" si="931"/>
        <v/>
      </c>
      <c r="AL1384" t="str">
        <f t="shared" si="932"/>
        <v/>
      </c>
      <c r="AM1384" t="str">
        <f t="shared" si="933"/>
        <v/>
      </c>
      <c r="AN1384" t="str">
        <f t="shared" si="934"/>
        <v/>
      </c>
      <c r="AO1384" t="str">
        <f t="shared" si="935"/>
        <v/>
      </c>
      <c r="AP1384" t="str">
        <f t="shared" si="936"/>
        <v/>
      </c>
      <c r="AQ1384" t="str">
        <f t="shared" si="937"/>
        <v/>
      </c>
      <c r="AR1384" t="str">
        <f t="shared" si="938"/>
        <v/>
      </c>
      <c r="AS1384" t="str">
        <f t="shared" si="939"/>
        <v/>
      </c>
      <c r="AT1384" t="str">
        <f t="shared" si="940"/>
        <v/>
      </c>
      <c r="AU1384" t="str">
        <f t="shared" si="941"/>
        <v/>
      </c>
      <c r="AV1384" t="str">
        <f t="shared" si="942"/>
        <v/>
      </c>
      <c r="AW1384" t="str">
        <f t="shared" si="943"/>
        <v/>
      </c>
      <c r="AX1384" t="str">
        <f t="shared" si="944"/>
        <v/>
      </c>
      <c r="AY1384" t="str">
        <f t="shared" si="945"/>
        <v/>
      </c>
      <c r="AZ1384" t="str">
        <f>IF(OR($A1384="",$A1384&lt;&gt;Ficha!$C$4),"",COUNTIF($A$2:$A1384,Ficha!$C$4))</f>
        <v/>
      </c>
    </row>
    <row r="1385" spans="1:52">
      <c r="A1385" s="7" t="str">
        <f>IF(INDEX(Banco!$A:$A,ROW())="","",INDEX(Banco!$A:$A,ROW()))</f>
        <v/>
      </c>
      <c r="B1385" s="7" t="str">
        <f>IF(INDEX(Banco!$B:$B,ROW())="","",INDEX(Banco!$B:$B,ROW()))</f>
        <v/>
      </c>
      <c r="C1385" s="7" t="str">
        <f>IF(INDEX(Banco!$C:$C,ROW())="","",INDEX(Banco!$C:$C,ROW()))</f>
        <v/>
      </c>
      <c r="D1385" s="8" t="str">
        <f>IF(INDEX(Banco!$D:$D,ROW())="","",INDEX(Banco!$D:$D,ROW()))</f>
        <v/>
      </c>
      <c r="E1385" s="8" t="str">
        <f>IF(INDEX(Banco!$E:$E,ROW())="","",INDEX(Banco!$E:$E,ROW()))</f>
        <v/>
      </c>
      <c r="F1385" s="9" t="str">
        <f>IF(INDEX(Banco!$F:$F,ROW())="","",INDEX(Banco!$F:$F,ROW()))</f>
        <v/>
      </c>
      <c r="G1385" s="9" t="str">
        <f>IF(INDEX(Banco!$G:$G,ROW())="","",INDEX(Banco!$G:$G,ROW()))</f>
        <v/>
      </c>
      <c r="H1385" s="7" t="str">
        <f>IF(INDEX(Banco!$H:$H,ROW())="","",INDEX(Banco!$H:$H,ROW()))</f>
        <v/>
      </c>
      <c r="I1385" t="str">
        <f t="shared" si="903"/>
        <v/>
      </c>
      <c r="J1385" s="10" t="str">
        <f t="shared" si="904"/>
        <v/>
      </c>
      <c r="K1385" s="11" t="str">
        <f t="shared" si="905"/>
        <v>—</v>
      </c>
      <c r="L1385" t="str">
        <f t="shared" si="906"/>
        <v/>
      </c>
      <c r="M1385" s="11" t="str">
        <f t="shared" si="907"/>
        <v>—</v>
      </c>
      <c r="N1385" t="str">
        <f t="shared" si="908"/>
        <v/>
      </c>
      <c r="O1385" s="11" t="str">
        <f t="shared" si="909"/>
        <v>—</v>
      </c>
      <c r="P1385" t="str">
        <f t="shared" si="910"/>
        <v/>
      </c>
      <c r="Q1385" s="11" t="str">
        <f t="shared" si="911"/>
        <v>—</v>
      </c>
      <c r="R1385" t="str">
        <f t="shared" si="912"/>
        <v/>
      </c>
      <c r="S1385" t="str">
        <f t="shared" si="913"/>
        <v/>
      </c>
      <c r="T1385" t="str">
        <f t="shared" si="914"/>
        <v/>
      </c>
      <c r="U1385" t="str">
        <f t="shared" si="915"/>
        <v/>
      </c>
      <c r="V1385" t="str">
        <f t="shared" si="916"/>
        <v/>
      </c>
      <c r="W1385" t="str">
        <f t="shared" si="917"/>
        <v/>
      </c>
      <c r="X1385" t="str">
        <f t="shared" si="918"/>
        <v/>
      </c>
      <c r="Y1385" t="str">
        <f t="shared" si="919"/>
        <v/>
      </c>
      <c r="Z1385" t="str">
        <f t="shared" si="920"/>
        <v/>
      </c>
      <c r="AA1385" t="str">
        <f t="shared" si="921"/>
        <v/>
      </c>
      <c r="AB1385" t="str">
        <f t="shared" si="922"/>
        <v/>
      </c>
      <c r="AC1385" t="str">
        <f t="shared" si="923"/>
        <v/>
      </c>
      <c r="AD1385" t="str">
        <f t="shared" si="924"/>
        <v/>
      </c>
      <c r="AE1385" t="str">
        <f t="shared" si="925"/>
        <v/>
      </c>
      <c r="AF1385" t="str">
        <f t="shared" si="926"/>
        <v/>
      </c>
      <c r="AG1385" t="str">
        <f t="shared" si="927"/>
        <v/>
      </c>
      <c r="AH1385" t="str">
        <f t="shared" si="928"/>
        <v/>
      </c>
      <c r="AI1385" t="str">
        <f t="shared" si="929"/>
        <v/>
      </c>
      <c r="AJ1385" t="str">
        <f t="shared" si="930"/>
        <v/>
      </c>
      <c r="AK1385" t="str">
        <f t="shared" si="931"/>
        <v/>
      </c>
      <c r="AL1385" t="str">
        <f t="shared" si="932"/>
        <v/>
      </c>
      <c r="AM1385" t="str">
        <f t="shared" si="933"/>
        <v/>
      </c>
      <c r="AN1385" t="str">
        <f t="shared" si="934"/>
        <v/>
      </c>
      <c r="AO1385" t="str">
        <f t="shared" si="935"/>
        <v/>
      </c>
      <c r="AP1385" t="str">
        <f t="shared" si="936"/>
        <v/>
      </c>
      <c r="AQ1385" t="str">
        <f t="shared" si="937"/>
        <v/>
      </c>
      <c r="AR1385" t="str">
        <f t="shared" si="938"/>
        <v/>
      </c>
      <c r="AS1385" t="str">
        <f t="shared" si="939"/>
        <v/>
      </c>
      <c r="AT1385" t="str">
        <f t="shared" si="940"/>
        <v/>
      </c>
      <c r="AU1385" t="str">
        <f t="shared" si="941"/>
        <v/>
      </c>
      <c r="AV1385" t="str">
        <f t="shared" si="942"/>
        <v/>
      </c>
      <c r="AW1385" t="str">
        <f t="shared" si="943"/>
        <v/>
      </c>
      <c r="AX1385" t="str">
        <f t="shared" si="944"/>
        <v/>
      </c>
      <c r="AY1385" t="str">
        <f t="shared" si="945"/>
        <v/>
      </c>
      <c r="AZ1385" t="str">
        <f>IF(OR($A1385="",$A1385&lt;&gt;Ficha!$C$4),"",COUNTIF($A$2:$A1385,Ficha!$C$4))</f>
        <v/>
      </c>
    </row>
    <row r="1386" spans="1:52">
      <c r="A1386" s="7" t="str">
        <f>IF(INDEX(Banco!$A:$A,ROW())="","",INDEX(Banco!$A:$A,ROW()))</f>
        <v/>
      </c>
      <c r="B1386" s="7" t="str">
        <f>IF(INDEX(Banco!$B:$B,ROW())="","",INDEX(Banco!$B:$B,ROW()))</f>
        <v/>
      </c>
      <c r="C1386" s="7" t="str">
        <f>IF(INDEX(Banco!$C:$C,ROW())="","",INDEX(Banco!$C:$C,ROW()))</f>
        <v/>
      </c>
      <c r="D1386" s="8" t="str">
        <f>IF(INDEX(Banco!$D:$D,ROW())="","",INDEX(Banco!$D:$D,ROW()))</f>
        <v/>
      </c>
      <c r="E1386" s="8" t="str">
        <f>IF(INDEX(Banco!$E:$E,ROW())="","",INDEX(Banco!$E:$E,ROW()))</f>
        <v/>
      </c>
      <c r="F1386" s="9" t="str">
        <f>IF(INDEX(Banco!$F:$F,ROW())="","",INDEX(Banco!$F:$F,ROW()))</f>
        <v/>
      </c>
      <c r="G1386" s="9" t="str">
        <f>IF(INDEX(Banco!$G:$G,ROW())="","",INDEX(Banco!$G:$G,ROW()))</f>
        <v/>
      </c>
      <c r="H1386" s="7" t="str">
        <f>IF(INDEX(Banco!$H:$H,ROW())="","",INDEX(Banco!$H:$H,ROW()))</f>
        <v/>
      </c>
      <c r="I1386" t="str">
        <f t="shared" si="903"/>
        <v/>
      </c>
      <c r="J1386" s="10" t="str">
        <f t="shared" si="904"/>
        <v/>
      </c>
      <c r="K1386" s="11" t="str">
        <f t="shared" si="905"/>
        <v>—</v>
      </c>
      <c r="L1386" t="str">
        <f t="shared" si="906"/>
        <v/>
      </c>
      <c r="M1386" s="11" t="str">
        <f t="shared" si="907"/>
        <v>—</v>
      </c>
      <c r="N1386" t="str">
        <f t="shared" si="908"/>
        <v/>
      </c>
      <c r="O1386" s="11" t="str">
        <f t="shared" si="909"/>
        <v>—</v>
      </c>
      <c r="P1386" t="str">
        <f t="shared" si="910"/>
        <v/>
      </c>
      <c r="Q1386" s="11" t="str">
        <f t="shared" si="911"/>
        <v>—</v>
      </c>
      <c r="R1386" t="str">
        <f t="shared" si="912"/>
        <v/>
      </c>
      <c r="S1386" t="str">
        <f t="shared" si="913"/>
        <v/>
      </c>
      <c r="T1386" t="str">
        <f t="shared" si="914"/>
        <v/>
      </c>
      <c r="U1386" t="str">
        <f t="shared" si="915"/>
        <v/>
      </c>
      <c r="V1386" t="str">
        <f t="shared" si="916"/>
        <v/>
      </c>
      <c r="W1386" t="str">
        <f t="shared" si="917"/>
        <v/>
      </c>
      <c r="X1386" t="str">
        <f t="shared" si="918"/>
        <v/>
      </c>
      <c r="Y1386" t="str">
        <f t="shared" si="919"/>
        <v/>
      </c>
      <c r="Z1386" t="str">
        <f t="shared" si="920"/>
        <v/>
      </c>
      <c r="AA1386" t="str">
        <f t="shared" si="921"/>
        <v/>
      </c>
      <c r="AB1386" t="str">
        <f t="shared" si="922"/>
        <v/>
      </c>
      <c r="AC1386" t="str">
        <f t="shared" si="923"/>
        <v/>
      </c>
      <c r="AD1386" t="str">
        <f t="shared" si="924"/>
        <v/>
      </c>
      <c r="AE1386" t="str">
        <f t="shared" si="925"/>
        <v/>
      </c>
      <c r="AF1386" t="str">
        <f t="shared" si="926"/>
        <v/>
      </c>
      <c r="AG1386" t="str">
        <f t="shared" si="927"/>
        <v/>
      </c>
      <c r="AH1386" t="str">
        <f t="shared" si="928"/>
        <v/>
      </c>
      <c r="AI1386" t="str">
        <f t="shared" si="929"/>
        <v/>
      </c>
      <c r="AJ1386" t="str">
        <f t="shared" si="930"/>
        <v/>
      </c>
      <c r="AK1386" t="str">
        <f t="shared" si="931"/>
        <v/>
      </c>
      <c r="AL1386" t="str">
        <f t="shared" si="932"/>
        <v/>
      </c>
      <c r="AM1386" t="str">
        <f t="shared" si="933"/>
        <v/>
      </c>
      <c r="AN1386" t="str">
        <f t="shared" si="934"/>
        <v/>
      </c>
      <c r="AO1386" t="str">
        <f t="shared" si="935"/>
        <v/>
      </c>
      <c r="AP1386" t="str">
        <f t="shared" si="936"/>
        <v/>
      </c>
      <c r="AQ1386" t="str">
        <f t="shared" si="937"/>
        <v/>
      </c>
      <c r="AR1386" t="str">
        <f t="shared" si="938"/>
        <v/>
      </c>
      <c r="AS1386" t="str">
        <f t="shared" si="939"/>
        <v/>
      </c>
      <c r="AT1386" t="str">
        <f t="shared" si="940"/>
        <v/>
      </c>
      <c r="AU1386" t="str">
        <f t="shared" si="941"/>
        <v/>
      </c>
      <c r="AV1386" t="str">
        <f t="shared" si="942"/>
        <v/>
      </c>
      <c r="AW1386" t="str">
        <f t="shared" si="943"/>
        <v/>
      </c>
      <c r="AX1386" t="str">
        <f t="shared" si="944"/>
        <v/>
      </c>
      <c r="AY1386" t="str">
        <f t="shared" si="945"/>
        <v/>
      </c>
      <c r="AZ1386" t="str">
        <f>IF(OR($A1386="",$A1386&lt;&gt;Ficha!$C$4),"",COUNTIF($A$2:$A1386,Ficha!$C$4))</f>
        <v/>
      </c>
    </row>
    <row r="1387" spans="1:52">
      <c r="A1387" s="7" t="str">
        <f>IF(INDEX(Banco!$A:$A,ROW())="","",INDEX(Banco!$A:$A,ROW()))</f>
        <v/>
      </c>
      <c r="B1387" s="7" t="str">
        <f>IF(INDEX(Banco!$B:$B,ROW())="","",INDEX(Banco!$B:$B,ROW()))</f>
        <v/>
      </c>
      <c r="C1387" s="7" t="str">
        <f>IF(INDEX(Banco!$C:$C,ROW())="","",INDEX(Banco!$C:$C,ROW()))</f>
        <v/>
      </c>
      <c r="D1387" s="8" t="str">
        <f>IF(INDEX(Banco!$D:$D,ROW())="","",INDEX(Banco!$D:$D,ROW()))</f>
        <v/>
      </c>
      <c r="E1387" s="8" t="str">
        <f>IF(INDEX(Banco!$E:$E,ROW())="","",INDEX(Banco!$E:$E,ROW()))</f>
        <v/>
      </c>
      <c r="F1387" s="9" t="str">
        <f>IF(INDEX(Banco!$F:$F,ROW())="","",INDEX(Banco!$F:$F,ROW()))</f>
        <v/>
      </c>
      <c r="G1387" s="9" t="str">
        <f>IF(INDEX(Banco!$G:$G,ROW())="","",INDEX(Banco!$G:$G,ROW()))</f>
        <v/>
      </c>
      <c r="H1387" s="7" t="str">
        <f>IF(INDEX(Banco!$H:$H,ROW())="","",INDEX(Banco!$H:$H,ROW()))</f>
        <v/>
      </c>
      <c r="I1387" t="str">
        <f t="shared" si="903"/>
        <v/>
      </c>
      <c r="J1387" s="10" t="str">
        <f t="shared" si="904"/>
        <v/>
      </c>
      <c r="K1387" s="11" t="str">
        <f t="shared" si="905"/>
        <v>—</v>
      </c>
      <c r="L1387" t="str">
        <f t="shared" si="906"/>
        <v/>
      </c>
      <c r="M1387" s="11" t="str">
        <f t="shared" si="907"/>
        <v>—</v>
      </c>
      <c r="N1387" t="str">
        <f t="shared" si="908"/>
        <v/>
      </c>
      <c r="O1387" s="11" t="str">
        <f t="shared" si="909"/>
        <v>—</v>
      </c>
      <c r="P1387" t="str">
        <f t="shared" si="910"/>
        <v/>
      </c>
      <c r="Q1387" s="11" t="str">
        <f t="shared" si="911"/>
        <v>—</v>
      </c>
      <c r="R1387" t="str">
        <f t="shared" si="912"/>
        <v/>
      </c>
      <c r="S1387" t="str">
        <f t="shared" si="913"/>
        <v/>
      </c>
      <c r="T1387" t="str">
        <f t="shared" si="914"/>
        <v/>
      </c>
      <c r="U1387" t="str">
        <f t="shared" si="915"/>
        <v/>
      </c>
      <c r="V1387" t="str">
        <f t="shared" si="916"/>
        <v/>
      </c>
      <c r="W1387" t="str">
        <f t="shared" si="917"/>
        <v/>
      </c>
      <c r="X1387" t="str">
        <f t="shared" si="918"/>
        <v/>
      </c>
      <c r="Y1387" t="str">
        <f t="shared" si="919"/>
        <v/>
      </c>
      <c r="Z1387" t="str">
        <f t="shared" si="920"/>
        <v/>
      </c>
      <c r="AA1387" t="str">
        <f t="shared" si="921"/>
        <v/>
      </c>
      <c r="AB1387" t="str">
        <f t="shared" si="922"/>
        <v/>
      </c>
      <c r="AC1387" t="str">
        <f t="shared" si="923"/>
        <v/>
      </c>
      <c r="AD1387" t="str">
        <f t="shared" si="924"/>
        <v/>
      </c>
      <c r="AE1387" t="str">
        <f t="shared" si="925"/>
        <v/>
      </c>
      <c r="AF1387" t="str">
        <f t="shared" si="926"/>
        <v/>
      </c>
      <c r="AG1387" t="str">
        <f t="shared" si="927"/>
        <v/>
      </c>
      <c r="AH1387" t="str">
        <f t="shared" si="928"/>
        <v/>
      </c>
      <c r="AI1387" t="str">
        <f t="shared" si="929"/>
        <v/>
      </c>
      <c r="AJ1387" t="str">
        <f t="shared" si="930"/>
        <v/>
      </c>
      <c r="AK1387" t="str">
        <f t="shared" si="931"/>
        <v/>
      </c>
      <c r="AL1387" t="str">
        <f t="shared" si="932"/>
        <v/>
      </c>
      <c r="AM1387" t="str">
        <f t="shared" si="933"/>
        <v/>
      </c>
      <c r="AN1387" t="str">
        <f t="shared" si="934"/>
        <v/>
      </c>
      <c r="AO1387" t="str">
        <f t="shared" si="935"/>
        <v/>
      </c>
      <c r="AP1387" t="str">
        <f t="shared" si="936"/>
        <v/>
      </c>
      <c r="AQ1387" t="str">
        <f t="shared" si="937"/>
        <v/>
      </c>
      <c r="AR1387" t="str">
        <f t="shared" si="938"/>
        <v/>
      </c>
      <c r="AS1387" t="str">
        <f t="shared" si="939"/>
        <v/>
      </c>
      <c r="AT1387" t="str">
        <f t="shared" si="940"/>
        <v/>
      </c>
      <c r="AU1387" t="str">
        <f t="shared" si="941"/>
        <v/>
      </c>
      <c r="AV1387" t="str">
        <f t="shared" si="942"/>
        <v/>
      </c>
      <c r="AW1387" t="str">
        <f t="shared" si="943"/>
        <v/>
      </c>
      <c r="AX1387" t="str">
        <f t="shared" si="944"/>
        <v/>
      </c>
      <c r="AY1387" t="str">
        <f t="shared" si="945"/>
        <v/>
      </c>
      <c r="AZ1387" t="str">
        <f>IF(OR($A1387="",$A1387&lt;&gt;Ficha!$C$4),"",COUNTIF($A$2:$A1387,Ficha!$C$4))</f>
        <v/>
      </c>
    </row>
    <row r="1388" spans="1:52">
      <c r="A1388" s="7" t="str">
        <f>IF(INDEX(Banco!$A:$A,ROW())="","",INDEX(Banco!$A:$A,ROW()))</f>
        <v/>
      </c>
      <c r="B1388" s="7" t="str">
        <f>IF(INDEX(Banco!$B:$B,ROW())="","",INDEX(Banco!$B:$B,ROW()))</f>
        <v/>
      </c>
      <c r="C1388" s="7" t="str">
        <f>IF(INDEX(Banco!$C:$C,ROW())="","",INDEX(Banco!$C:$C,ROW()))</f>
        <v/>
      </c>
      <c r="D1388" s="8" t="str">
        <f>IF(INDEX(Banco!$D:$D,ROW())="","",INDEX(Banco!$D:$D,ROW()))</f>
        <v/>
      </c>
      <c r="E1388" s="8" t="str">
        <f>IF(INDEX(Banco!$E:$E,ROW())="","",INDEX(Banco!$E:$E,ROW()))</f>
        <v/>
      </c>
      <c r="F1388" s="9" t="str">
        <f>IF(INDEX(Banco!$F:$F,ROW())="","",INDEX(Banco!$F:$F,ROW()))</f>
        <v/>
      </c>
      <c r="G1388" s="9" t="str">
        <f>IF(INDEX(Banco!$G:$G,ROW())="","",INDEX(Banco!$G:$G,ROW()))</f>
        <v/>
      </c>
      <c r="H1388" s="7" t="str">
        <f>IF(INDEX(Banco!$H:$H,ROW())="","",INDEX(Banco!$H:$H,ROW()))</f>
        <v/>
      </c>
      <c r="I1388" t="str">
        <f t="shared" si="903"/>
        <v/>
      </c>
      <c r="J1388" s="10" t="str">
        <f t="shared" si="904"/>
        <v/>
      </c>
      <c r="K1388" s="11" t="str">
        <f t="shared" si="905"/>
        <v>—</v>
      </c>
      <c r="L1388" t="str">
        <f t="shared" si="906"/>
        <v/>
      </c>
      <c r="M1388" s="11" t="str">
        <f t="shared" si="907"/>
        <v>—</v>
      </c>
      <c r="N1388" t="str">
        <f t="shared" si="908"/>
        <v/>
      </c>
      <c r="O1388" s="11" t="str">
        <f t="shared" si="909"/>
        <v>—</v>
      </c>
      <c r="P1388" t="str">
        <f t="shared" si="910"/>
        <v/>
      </c>
      <c r="Q1388" s="11" t="str">
        <f t="shared" si="911"/>
        <v>—</v>
      </c>
      <c r="R1388" t="str">
        <f t="shared" si="912"/>
        <v/>
      </c>
      <c r="S1388" t="str">
        <f t="shared" si="913"/>
        <v/>
      </c>
      <c r="T1388" t="str">
        <f t="shared" si="914"/>
        <v/>
      </c>
      <c r="U1388" t="str">
        <f t="shared" si="915"/>
        <v/>
      </c>
      <c r="V1388" t="str">
        <f t="shared" si="916"/>
        <v/>
      </c>
      <c r="W1388" t="str">
        <f t="shared" si="917"/>
        <v/>
      </c>
      <c r="X1388" t="str">
        <f t="shared" si="918"/>
        <v/>
      </c>
      <c r="Y1388" t="str">
        <f t="shared" si="919"/>
        <v/>
      </c>
      <c r="Z1388" t="str">
        <f t="shared" si="920"/>
        <v/>
      </c>
      <c r="AA1388" t="str">
        <f t="shared" si="921"/>
        <v/>
      </c>
      <c r="AB1388" t="str">
        <f t="shared" si="922"/>
        <v/>
      </c>
      <c r="AC1388" t="str">
        <f t="shared" si="923"/>
        <v/>
      </c>
      <c r="AD1388" t="str">
        <f t="shared" si="924"/>
        <v/>
      </c>
      <c r="AE1388" t="str">
        <f t="shared" si="925"/>
        <v/>
      </c>
      <c r="AF1388" t="str">
        <f t="shared" si="926"/>
        <v/>
      </c>
      <c r="AG1388" t="str">
        <f t="shared" si="927"/>
        <v/>
      </c>
      <c r="AH1388" t="str">
        <f t="shared" si="928"/>
        <v/>
      </c>
      <c r="AI1388" t="str">
        <f t="shared" si="929"/>
        <v/>
      </c>
      <c r="AJ1388" t="str">
        <f t="shared" si="930"/>
        <v/>
      </c>
      <c r="AK1388" t="str">
        <f t="shared" si="931"/>
        <v/>
      </c>
      <c r="AL1388" t="str">
        <f t="shared" si="932"/>
        <v/>
      </c>
      <c r="AM1388" t="str">
        <f t="shared" si="933"/>
        <v/>
      </c>
      <c r="AN1388" t="str">
        <f t="shared" si="934"/>
        <v/>
      </c>
      <c r="AO1388" t="str">
        <f t="shared" si="935"/>
        <v/>
      </c>
      <c r="AP1388" t="str">
        <f t="shared" si="936"/>
        <v/>
      </c>
      <c r="AQ1388" t="str">
        <f t="shared" si="937"/>
        <v/>
      </c>
      <c r="AR1388" t="str">
        <f t="shared" si="938"/>
        <v/>
      </c>
      <c r="AS1388" t="str">
        <f t="shared" si="939"/>
        <v/>
      </c>
      <c r="AT1388" t="str">
        <f t="shared" si="940"/>
        <v/>
      </c>
      <c r="AU1388" t="str">
        <f t="shared" si="941"/>
        <v/>
      </c>
      <c r="AV1388" t="str">
        <f t="shared" si="942"/>
        <v/>
      </c>
      <c r="AW1388" t="str">
        <f t="shared" si="943"/>
        <v/>
      </c>
      <c r="AX1388" t="str">
        <f t="shared" si="944"/>
        <v/>
      </c>
      <c r="AY1388" t="str">
        <f t="shared" si="945"/>
        <v/>
      </c>
      <c r="AZ1388" t="str">
        <f>IF(OR($A1388="",$A1388&lt;&gt;Ficha!$C$4),"",COUNTIF($A$2:$A1388,Ficha!$C$4))</f>
        <v/>
      </c>
    </row>
    <row r="1389" spans="1:52">
      <c r="A1389" s="7" t="str">
        <f>IF(INDEX(Banco!$A:$A,ROW())="","",INDEX(Banco!$A:$A,ROW()))</f>
        <v/>
      </c>
      <c r="B1389" s="7" t="str">
        <f>IF(INDEX(Banco!$B:$B,ROW())="","",INDEX(Banco!$B:$B,ROW()))</f>
        <v/>
      </c>
      <c r="C1389" s="7" t="str">
        <f>IF(INDEX(Banco!$C:$C,ROW())="","",INDEX(Banco!$C:$C,ROW()))</f>
        <v/>
      </c>
      <c r="D1389" s="8" t="str">
        <f>IF(INDEX(Banco!$D:$D,ROW())="","",INDEX(Banco!$D:$D,ROW()))</f>
        <v/>
      </c>
      <c r="E1389" s="8" t="str">
        <f>IF(INDEX(Banco!$E:$E,ROW())="","",INDEX(Banco!$E:$E,ROW()))</f>
        <v/>
      </c>
      <c r="F1389" s="9" t="str">
        <f>IF(INDEX(Banco!$F:$F,ROW())="","",INDEX(Banco!$F:$F,ROW()))</f>
        <v/>
      </c>
      <c r="G1389" s="9" t="str">
        <f>IF(INDEX(Banco!$G:$G,ROW())="","",INDEX(Banco!$G:$G,ROW()))</f>
        <v/>
      </c>
      <c r="H1389" s="7" t="str">
        <f>IF(INDEX(Banco!$H:$H,ROW())="","",INDEX(Banco!$H:$H,ROW()))</f>
        <v/>
      </c>
      <c r="I1389" t="str">
        <f t="shared" si="903"/>
        <v/>
      </c>
      <c r="J1389" s="10" t="str">
        <f t="shared" si="904"/>
        <v/>
      </c>
      <c r="K1389" s="11" t="str">
        <f t="shared" si="905"/>
        <v>—</v>
      </c>
      <c r="L1389" t="str">
        <f t="shared" si="906"/>
        <v/>
      </c>
      <c r="M1389" s="11" t="str">
        <f t="shared" si="907"/>
        <v>—</v>
      </c>
      <c r="N1389" t="str">
        <f t="shared" si="908"/>
        <v/>
      </c>
      <c r="O1389" s="11" t="str">
        <f t="shared" si="909"/>
        <v>—</v>
      </c>
      <c r="P1389" t="str">
        <f t="shared" si="910"/>
        <v/>
      </c>
      <c r="Q1389" s="11" t="str">
        <f t="shared" si="911"/>
        <v>—</v>
      </c>
      <c r="R1389" t="str">
        <f t="shared" si="912"/>
        <v/>
      </c>
      <c r="S1389" t="str">
        <f t="shared" si="913"/>
        <v/>
      </c>
      <c r="T1389" t="str">
        <f t="shared" si="914"/>
        <v/>
      </c>
      <c r="U1389" t="str">
        <f t="shared" si="915"/>
        <v/>
      </c>
      <c r="V1389" t="str">
        <f t="shared" si="916"/>
        <v/>
      </c>
      <c r="W1389" t="str">
        <f t="shared" si="917"/>
        <v/>
      </c>
      <c r="X1389" t="str">
        <f t="shared" si="918"/>
        <v/>
      </c>
      <c r="Y1389" t="str">
        <f t="shared" si="919"/>
        <v/>
      </c>
      <c r="Z1389" t="str">
        <f t="shared" si="920"/>
        <v/>
      </c>
      <c r="AA1389" t="str">
        <f t="shared" si="921"/>
        <v/>
      </c>
      <c r="AB1389" t="str">
        <f t="shared" si="922"/>
        <v/>
      </c>
      <c r="AC1389" t="str">
        <f t="shared" si="923"/>
        <v/>
      </c>
      <c r="AD1389" t="str">
        <f t="shared" si="924"/>
        <v/>
      </c>
      <c r="AE1389" t="str">
        <f t="shared" si="925"/>
        <v/>
      </c>
      <c r="AF1389" t="str">
        <f t="shared" si="926"/>
        <v/>
      </c>
      <c r="AG1389" t="str">
        <f t="shared" si="927"/>
        <v/>
      </c>
      <c r="AH1389" t="str">
        <f t="shared" si="928"/>
        <v/>
      </c>
      <c r="AI1389" t="str">
        <f t="shared" si="929"/>
        <v/>
      </c>
      <c r="AJ1389" t="str">
        <f t="shared" si="930"/>
        <v/>
      </c>
      <c r="AK1389" t="str">
        <f t="shared" si="931"/>
        <v/>
      </c>
      <c r="AL1389" t="str">
        <f t="shared" si="932"/>
        <v/>
      </c>
      <c r="AM1389" t="str">
        <f t="shared" si="933"/>
        <v/>
      </c>
      <c r="AN1389" t="str">
        <f t="shared" si="934"/>
        <v/>
      </c>
      <c r="AO1389" t="str">
        <f t="shared" si="935"/>
        <v/>
      </c>
      <c r="AP1389" t="str">
        <f t="shared" si="936"/>
        <v/>
      </c>
      <c r="AQ1389" t="str">
        <f t="shared" si="937"/>
        <v/>
      </c>
      <c r="AR1389" t="str">
        <f t="shared" si="938"/>
        <v/>
      </c>
      <c r="AS1389" t="str">
        <f t="shared" si="939"/>
        <v/>
      </c>
      <c r="AT1389" t="str">
        <f t="shared" si="940"/>
        <v/>
      </c>
      <c r="AU1389" t="str">
        <f t="shared" si="941"/>
        <v/>
      </c>
      <c r="AV1389" t="str">
        <f t="shared" si="942"/>
        <v/>
      </c>
      <c r="AW1389" t="str">
        <f t="shared" si="943"/>
        <v/>
      </c>
      <c r="AX1389" t="str">
        <f t="shared" si="944"/>
        <v/>
      </c>
      <c r="AY1389" t="str">
        <f t="shared" si="945"/>
        <v/>
      </c>
      <c r="AZ1389" t="str">
        <f>IF(OR($A1389="",$A1389&lt;&gt;Ficha!$C$4),"",COUNTIF($A$2:$A1389,Ficha!$C$4))</f>
        <v/>
      </c>
    </row>
    <row r="1390" spans="1:52">
      <c r="A1390" s="7" t="str">
        <f>IF(INDEX(Banco!$A:$A,ROW())="","",INDEX(Banco!$A:$A,ROW()))</f>
        <v/>
      </c>
      <c r="B1390" s="7" t="str">
        <f>IF(INDEX(Banco!$B:$B,ROW())="","",INDEX(Banco!$B:$B,ROW()))</f>
        <v/>
      </c>
      <c r="C1390" s="7" t="str">
        <f>IF(INDEX(Banco!$C:$C,ROW())="","",INDEX(Banco!$C:$C,ROW()))</f>
        <v/>
      </c>
      <c r="D1390" s="8" t="str">
        <f>IF(INDEX(Banco!$D:$D,ROW())="","",INDEX(Banco!$D:$D,ROW()))</f>
        <v/>
      </c>
      <c r="E1390" s="8" t="str">
        <f>IF(INDEX(Banco!$E:$E,ROW())="","",INDEX(Banco!$E:$E,ROW()))</f>
        <v/>
      </c>
      <c r="F1390" s="9" t="str">
        <f>IF(INDEX(Banco!$F:$F,ROW())="","",INDEX(Banco!$F:$F,ROW()))</f>
        <v/>
      </c>
      <c r="G1390" s="9" t="str">
        <f>IF(INDEX(Banco!$G:$G,ROW())="","",INDEX(Banco!$G:$G,ROW()))</f>
        <v/>
      </c>
      <c r="H1390" s="7" t="str">
        <f>IF(INDEX(Banco!$H:$H,ROW())="","",INDEX(Banco!$H:$H,ROW()))</f>
        <v/>
      </c>
      <c r="I1390" t="str">
        <f t="shared" si="903"/>
        <v/>
      </c>
      <c r="J1390" s="10" t="str">
        <f t="shared" si="904"/>
        <v/>
      </c>
      <c r="K1390" s="11" t="str">
        <f t="shared" si="905"/>
        <v>—</v>
      </c>
      <c r="L1390" t="str">
        <f t="shared" si="906"/>
        <v/>
      </c>
      <c r="M1390" s="11" t="str">
        <f t="shared" si="907"/>
        <v>—</v>
      </c>
      <c r="N1390" t="str">
        <f t="shared" si="908"/>
        <v/>
      </c>
      <c r="O1390" s="11" t="str">
        <f t="shared" si="909"/>
        <v>—</v>
      </c>
      <c r="P1390" t="str">
        <f t="shared" si="910"/>
        <v/>
      </c>
      <c r="Q1390" s="11" t="str">
        <f t="shared" si="911"/>
        <v>—</v>
      </c>
      <c r="R1390" t="str">
        <f t="shared" si="912"/>
        <v/>
      </c>
      <c r="S1390" t="str">
        <f t="shared" si="913"/>
        <v/>
      </c>
      <c r="T1390" t="str">
        <f t="shared" si="914"/>
        <v/>
      </c>
      <c r="U1390" t="str">
        <f t="shared" si="915"/>
        <v/>
      </c>
      <c r="V1390" t="str">
        <f t="shared" si="916"/>
        <v/>
      </c>
      <c r="W1390" t="str">
        <f t="shared" si="917"/>
        <v/>
      </c>
      <c r="X1390" t="str">
        <f t="shared" si="918"/>
        <v/>
      </c>
      <c r="Y1390" t="str">
        <f t="shared" si="919"/>
        <v/>
      </c>
      <c r="Z1390" t="str">
        <f t="shared" si="920"/>
        <v/>
      </c>
      <c r="AA1390" t="str">
        <f t="shared" si="921"/>
        <v/>
      </c>
      <c r="AB1390" t="str">
        <f t="shared" si="922"/>
        <v/>
      </c>
      <c r="AC1390" t="str">
        <f t="shared" si="923"/>
        <v/>
      </c>
      <c r="AD1390" t="str">
        <f t="shared" si="924"/>
        <v/>
      </c>
      <c r="AE1390" t="str">
        <f t="shared" si="925"/>
        <v/>
      </c>
      <c r="AF1390" t="str">
        <f t="shared" si="926"/>
        <v/>
      </c>
      <c r="AG1390" t="str">
        <f t="shared" si="927"/>
        <v/>
      </c>
      <c r="AH1390" t="str">
        <f t="shared" si="928"/>
        <v/>
      </c>
      <c r="AI1390" t="str">
        <f t="shared" si="929"/>
        <v/>
      </c>
      <c r="AJ1390" t="str">
        <f t="shared" si="930"/>
        <v/>
      </c>
      <c r="AK1390" t="str">
        <f t="shared" si="931"/>
        <v/>
      </c>
      <c r="AL1390" t="str">
        <f t="shared" si="932"/>
        <v/>
      </c>
      <c r="AM1390" t="str">
        <f t="shared" si="933"/>
        <v/>
      </c>
      <c r="AN1390" t="str">
        <f t="shared" si="934"/>
        <v/>
      </c>
      <c r="AO1390" t="str">
        <f t="shared" si="935"/>
        <v/>
      </c>
      <c r="AP1390" t="str">
        <f t="shared" si="936"/>
        <v/>
      </c>
      <c r="AQ1390" t="str">
        <f t="shared" si="937"/>
        <v/>
      </c>
      <c r="AR1390" t="str">
        <f t="shared" si="938"/>
        <v/>
      </c>
      <c r="AS1390" t="str">
        <f t="shared" si="939"/>
        <v/>
      </c>
      <c r="AT1390" t="str">
        <f t="shared" si="940"/>
        <v/>
      </c>
      <c r="AU1390" t="str">
        <f t="shared" si="941"/>
        <v/>
      </c>
      <c r="AV1390" t="str">
        <f t="shared" si="942"/>
        <v/>
      </c>
      <c r="AW1390" t="str">
        <f t="shared" si="943"/>
        <v/>
      </c>
      <c r="AX1390" t="str">
        <f t="shared" si="944"/>
        <v/>
      </c>
      <c r="AY1390" t="str">
        <f t="shared" si="945"/>
        <v/>
      </c>
      <c r="AZ1390" t="str">
        <f>IF(OR($A1390="",$A1390&lt;&gt;Ficha!$C$4),"",COUNTIF($A$2:$A1390,Ficha!$C$4))</f>
        <v/>
      </c>
    </row>
    <row r="1391" spans="1:52">
      <c r="A1391" s="7" t="str">
        <f>IF(INDEX(Banco!$A:$A,ROW())="","",INDEX(Banco!$A:$A,ROW()))</f>
        <v/>
      </c>
      <c r="B1391" s="7" t="str">
        <f>IF(INDEX(Banco!$B:$B,ROW())="","",INDEX(Banco!$B:$B,ROW()))</f>
        <v/>
      </c>
      <c r="C1391" s="7" t="str">
        <f>IF(INDEX(Banco!$C:$C,ROW())="","",INDEX(Banco!$C:$C,ROW()))</f>
        <v/>
      </c>
      <c r="D1391" s="8" t="str">
        <f>IF(INDEX(Banco!$D:$D,ROW())="","",INDEX(Banco!$D:$D,ROW()))</f>
        <v/>
      </c>
      <c r="E1391" s="8" t="str">
        <f>IF(INDEX(Banco!$E:$E,ROW())="","",INDEX(Banco!$E:$E,ROW()))</f>
        <v/>
      </c>
      <c r="F1391" s="9" t="str">
        <f>IF(INDEX(Banco!$F:$F,ROW())="","",INDEX(Banco!$F:$F,ROW()))</f>
        <v/>
      </c>
      <c r="G1391" s="9" t="str">
        <f>IF(INDEX(Banco!$G:$G,ROW())="","",INDEX(Banco!$G:$G,ROW()))</f>
        <v/>
      </c>
      <c r="H1391" s="7" t="str">
        <f>IF(INDEX(Banco!$H:$H,ROW())="","",INDEX(Banco!$H:$H,ROW()))</f>
        <v/>
      </c>
      <c r="I1391" t="str">
        <f t="shared" si="903"/>
        <v/>
      </c>
      <c r="J1391" s="10" t="str">
        <f t="shared" si="904"/>
        <v/>
      </c>
      <c r="K1391" s="11" t="str">
        <f t="shared" si="905"/>
        <v>—</v>
      </c>
      <c r="L1391" t="str">
        <f t="shared" si="906"/>
        <v/>
      </c>
      <c r="M1391" s="11" t="str">
        <f t="shared" si="907"/>
        <v>—</v>
      </c>
      <c r="N1391" t="str">
        <f t="shared" si="908"/>
        <v/>
      </c>
      <c r="O1391" s="11" t="str">
        <f t="shared" si="909"/>
        <v>—</v>
      </c>
      <c r="P1391" t="str">
        <f t="shared" si="910"/>
        <v/>
      </c>
      <c r="Q1391" s="11" t="str">
        <f t="shared" si="911"/>
        <v>—</v>
      </c>
      <c r="R1391" t="str">
        <f t="shared" si="912"/>
        <v/>
      </c>
      <c r="S1391" t="str">
        <f t="shared" si="913"/>
        <v/>
      </c>
      <c r="T1391" t="str">
        <f t="shared" si="914"/>
        <v/>
      </c>
      <c r="U1391" t="str">
        <f t="shared" si="915"/>
        <v/>
      </c>
      <c r="V1391" t="str">
        <f t="shared" si="916"/>
        <v/>
      </c>
      <c r="W1391" t="str">
        <f t="shared" si="917"/>
        <v/>
      </c>
      <c r="X1391" t="str">
        <f t="shared" si="918"/>
        <v/>
      </c>
      <c r="Y1391" t="str">
        <f t="shared" si="919"/>
        <v/>
      </c>
      <c r="Z1391" t="str">
        <f t="shared" si="920"/>
        <v/>
      </c>
      <c r="AA1391" t="str">
        <f t="shared" si="921"/>
        <v/>
      </c>
      <c r="AB1391" t="str">
        <f t="shared" si="922"/>
        <v/>
      </c>
      <c r="AC1391" t="str">
        <f t="shared" si="923"/>
        <v/>
      </c>
      <c r="AD1391" t="str">
        <f t="shared" si="924"/>
        <v/>
      </c>
      <c r="AE1391" t="str">
        <f t="shared" si="925"/>
        <v/>
      </c>
      <c r="AF1391" t="str">
        <f t="shared" si="926"/>
        <v/>
      </c>
      <c r="AG1391" t="str">
        <f t="shared" si="927"/>
        <v/>
      </c>
      <c r="AH1391" t="str">
        <f t="shared" si="928"/>
        <v/>
      </c>
      <c r="AI1391" t="str">
        <f t="shared" si="929"/>
        <v/>
      </c>
      <c r="AJ1391" t="str">
        <f t="shared" si="930"/>
        <v/>
      </c>
      <c r="AK1391" t="str">
        <f t="shared" si="931"/>
        <v/>
      </c>
      <c r="AL1391" t="str">
        <f t="shared" si="932"/>
        <v/>
      </c>
      <c r="AM1391" t="str">
        <f t="shared" si="933"/>
        <v/>
      </c>
      <c r="AN1391" t="str">
        <f t="shared" si="934"/>
        <v/>
      </c>
      <c r="AO1391" t="str">
        <f t="shared" si="935"/>
        <v/>
      </c>
      <c r="AP1391" t="str">
        <f t="shared" si="936"/>
        <v/>
      </c>
      <c r="AQ1391" t="str">
        <f t="shared" si="937"/>
        <v/>
      </c>
      <c r="AR1391" t="str">
        <f t="shared" si="938"/>
        <v/>
      </c>
      <c r="AS1391" t="str">
        <f t="shared" si="939"/>
        <v/>
      </c>
      <c r="AT1391" t="str">
        <f t="shared" si="940"/>
        <v/>
      </c>
      <c r="AU1391" t="str">
        <f t="shared" si="941"/>
        <v/>
      </c>
      <c r="AV1391" t="str">
        <f t="shared" si="942"/>
        <v/>
      </c>
      <c r="AW1391" t="str">
        <f t="shared" si="943"/>
        <v/>
      </c>
      <c r="AX1391" t="str">
        <f t="shared" si="944"/>
        <v/>
      </c>
      <c r="AY1391" t="str">
        <f t="shared" si="945"/>
        <v/>
      </c>
      <c r="AZ1391" t="str">
        <f>IF(OR($A1391="",$A1391&lt;&gt;Ficha!$C$4),"",COUNTIF($A$2:$A1391,Ficha!$C$4))</f>
        <v/>
      </c>
    </row>
    <row r="1392" spans="1:52">
      <c r="A1392" s="7" t="str">
        <f>IF(INDEX(Banco!$A:$A,ROW())="","",INDEX(Banco!$A:$A,ROW()))</f>
        <v/>
      </c>
      <c r="B1392" s="7" t="str">
        <f>IF(INDEX(Banco!$B:$B,ROW())="","",INDEX(Banco!$B:$B,ROW()))</f>
        <v/>
      </c>
      <c r="C1392" s="7" t="str">
        <f>IF(INDEX(Banco!$C:$C,ROW())="","",INDEX(Banco!$C:$C,ROW()))</f>
        <v/>
      </c>
      <c r="D1392" s="8" t="str">
        <f>IF(INDEX(Banco!$D:$D,ROW())="","",INDEX(Banco!$D:$D,ROW()))</f>
        <v/>
      </c>
      <c r="E1392" s="8" t="str">
        <f>IF(INDEX(Banco!$E:$E,ROW())="","",INDEX(Banco!$E:$E,ROW()))</f>
        <v/>
      </c>
      <c r="F1392" s="9" t="str">
        <f>IF(INDEX(Banco!$F:$F,ROW())="","",INDEX(Banco!$F:$F,ROW()))</f>
        <v/>
      </c>
      <c r="G1392" s="9" t="str">
        <f>IF(INDEX(Banco!$G:$G,ROW())="","",INDEX(Banco!$G:$G,ROW()))</f>
        <v/>
      </c>
      <c r="H1392" s="7" t="str">
        <f>IF(INDEX(Banco!$H:$H,ROW())="","",INDEX(Banco!$H:$H,ROW()))</f>
        <v/>
      </c>
      <c r="I1392" t="str">
        <f t="shared" si="903"/>
        <v/>
      </c>
      <c r="J1392" s="10" t="str">
        <f t="shared" si="904"/>
        <v/>
      </c>
      <c r="K1392" s="11" t="str">
        <f t="shared" si="905"/>
        <v>—</v>
      </c>
      <c r="L1392" t="str">
        <f t="shared" si="906"/>
        <v/>
      </c>
      <c r="M1392" s="11" t="str">
        <f t="shared" si="907"/>
        <v>—</v>
      </c>
      <c r="N1392" t="str">
        <f t="shared" si="908"/>
        <v/>
      </c>
      <c r="O1392" s="11" t="str">
        <f t="shared" si="909"/>
        <v>—</v>
      </c>
      <c r="P1392" t="str">
        <f t="shared" si="910"/>
        <v/>
      </c>
      <c r="Q1392" s="11" t="str">
        <f t="shared" si="911"/>
        <v>—</v>
      </c>
      <c r="R1392" t="str">
        <f t="shared" si="912"/>
        <v/>
      </c>
      <c r="S1392" t="str">
        <f t="shared" si="913"/>
        <v/>
      </c>
      <c r="T1392" t="str">
        <f t="shared" si="914"/>
        <v/>
      </c>
      <c r="U1392" t="str">
        <f t="shared" si="915"/>
        <v/>
      </c>
      <c r="V1392" t="str">
        <f t="shared" si="916"/>
        <v/>
      </c>
      <c r="W1392" t="str">
        <f t="shared" si="917"/>
        <v/>
      </c>
      <c r="X1392" t="str">
        <f t="shared" si="918"/>
        <v/>
      </c>
      <c r="Y1392" t="str">
        <f t="shared" si="919"/>
        <v/>
      </c>
      <c r="Z1392" t="str">
        <f t="shared" si="920"/>
        <v/>
      </c>
      <c r="AA1392" t="str">
        <f t="shared" si="921"/>
        <v/>
      </c>
      <c r="AB1392" t="str">
        <f t="shared" si="922"/>
        <v/>
      </c>
      <c r="AC1392" t="str">
        <f t="shared" si="923"/>
        <v/>
      </c>
      <c r="AD1392" t="str">
        <f t="shared" si="924"/>
        <v/>
      </c>
      <c r="AE1392" t="str">
        <f t="shared" si="925"/>
        <v/>
      </c>
      <c r="AF1392" t="str">
        <f t="shared" si="926"/>
        <v/>
      </c>
      <c r="AG1392" t="str">
        <f t="shared" si="927"/>
        <v/>
      </c>
      <c r="AH1392" t="str">
        <f t="shared" si="928"/>
        <v/>
      </c>
      <c r="AI1392" t="str">
        <f t="shared" si="929"/>
        <v/>
      </c>
      <c r="AJ1392" t="str">
        <f t="shared" si="930"/>
        <v/>
      </c>
      <c r="AK1392" t="str">
        <f t="shared" si="931"/>
        <v/>
      </c>
      <c r="AL1392" t="str">
        <f t="shared" si="932"/>
        <v/>
      </c>
      <c r="AM1392" t="str">
        <f t="shared" si="933"/>
        <v/>
      </c>
      <c r="AN1392" t="str">
        <f t="shared" si="934"/>
        <v/>
      </c>
      <c r="AO1392" t="str">
        <f t="shared" si="935"/>
        <v/>
      </c>
      <c r="AP1392" t="str">
        <f t="shared" si="936"/>
        <v/>
      </c>
      <c r="AQ1392" t="str">
        <f t="shared" si="937"/>
        <v/>
      </c>
      <c r="AR1392" t="str">
        <f t="shared" si="938"/>
        <v/>
      </c>
      <c r="AS1392" t="str">
        <f t="shared" si="939"/>
        <v/>
      </c>
      <c r="AT1392" t="str">
        <f t="shared" si="940"/>
        <v/>
      </c>
      <c r="AU1392" t="str">
        <f t="shared" si="941"/>
        <v/>
      </c>
      <c r="AV1392" t="str">
        <f t="shared" si="942"/>
        <v/>
      </c>
      <c r="AW1392" t="str">
        <f t="shared" si="943"/>
        <v/>
      </c>
      <c r="AX1392" t="str">
        <f t="shared" si="944"/>
        <v/>
      </c>
      <c r="AY1392" t="str">
        <f t="shared" si="945"/>
        <v/>
      </c>
      <c r="AZ1392" t="str">
        <f>IF(OR($A1392="",$A1392&lt;&gt;Ficha!$C$4),"",COUNTIF($A$2:$A1392,Ficha!$C$4))</f>
        <v/>
      </c>
    </row>
    <row r="1393" spans="1:52">
      <c r="A1393" s="7" t="str">
        <f>IF(INDEX(Banco!$A:$A,ROW())="","",INDEX(Banco!$A:$A,ROW()))</f>
        <v/>
      </c>
      <c r="B1393" s="7" t="str">
        <f>IF(INDEX(Banco!$B:$B,ROW())="","",INDEX(Banco!$B:$B,ROW()))</f>
        <v/>
      </c>
      <c r="C1393" s="7" t="str">
        <f>IF(INDEX(Banco!$C:$C,ROW())="","",INDEX(Banco!$C:$C,ROW()))</f>
        <v/>
      </c>
      <c r="D1393" s="8" t="str">
        <f>IF(INDEX(Banco!$D:$D,ROW())="","",INDEX(Banco!$D:$D,ROW()))</f>
        <v/>
      </c>
      <c r="E1393" s="8" t="str">
        <f>IF(INDEX(Banco!$E:$E,ROW())="","",INDEX(Banco!$E:$E,ROW()))</f>
        <v/>
      </c>
      <c r="F1393" s="9" t="str">
        <f>IF(INDEX(Banco!$F:$F,ROW())="","",INDEX(Banco!$F:$F,ROW()))</f>
        <v/>
      </c>
      <c r="G1393" s="9" t="str">
        <f>IF(INDEX(Banco!$G:$G,ROW())="","",INDEX(Banco!$G:$G,ROW()))</f>
        <v/>
      </c>
      <c r="H1393" s="7" t="str">
        <f>IF(INDEX(Banco!$H:$H,ROW())="","",INDEX(Banco!$H:$H,ROW()))</f>
        <v/>
      </c>
      <c r="I1393" t="str">
        <f t="shared" si="903"/>
        <v/>
      </c>
      <c r="J1393" s="10" t="str">
        <f t="shared" si="904"/>
        <v/>
      </c>
      <c r="K1393" s="11" t="str">
        <f t="shared" si="905"/>
        <v>—</v>
      </c>
      <c r="L1393" t="str">
        <f t="shared" si="906"/>
        <v/>
      </c>
      <c r="M1393" s="11" t="str">
        <f t="shared" si="907"/>
        <v>—</v>
      </c>
      <c r="N1393" t="str">
        <f t="shared" si="908"/>
        <v/>
      </c>
      <c r="O1393" s="11" t="str">
        <f t="shared" si="909"/>
        <v>—</v>
      </c>
      <c r="P1393" t="str">
        <f t="shared" si="910"/>
        <v/>
      </c>
      <c r="Q1393" s="11" t="str">
        <f t="shared" si="911"/>
        <v>—</v>
      </c>
      <c r="R1393" t="str">
        <f t="shared" si="912"/>
        <v/>
      </c>
      <c r="S1393" t="str">
        <f t="shared" si="913"/>
        <v/>
      </c>
      <c r="T1393" t="str">
        <f t="shared" si="914"/>
        <v/>
      </c>
      <c r="U1393" t="str">
        <f t="shared" si="915"/>
        <v/>
      </c>
      <c r="V1393" t="str">
        <f t="shared" si="916"/>
        <v/>
      </c>
      <c r="W1393" t="str">
        <f t="shared" si="917"/>
        <v/>
      </c>
      <c r="X1393" t="str">
        <f t="shared" si="918"/>
        <v/>
      </c>
      <c r="Y1393" t="str">
        <f t="shared" si="919"/>
        <v/>
      </c>
      <c r="Z1393" t="str">
        <f t="shared" si="920"/>
        <v/>
      </c>
      <c r="AA1393" t="str">
        <f t="shared" si="921"/>
        <v/>
      </c>
      <c r="AB1393" t="str">
        <f t="shared" si="922"/>
        <v/>
      </c>
      <c r="AC1393" t="str">
        <f t="shared" si="923"/>
        <v/>
      </c>
      <c r="AD1393" t="str">
        <f t="shared" si="924"/>
        <v/>
      </c>
      <c r="AE1393" t="str">
        <f t="shared" si="925"/>
        <v/>
      </c>
      <c r="AF1393" t="str">
        <f t="shared" si="926"/>
        <v/>
      </c>
      <c r="AG1393" t="str">
        <f t="shared" si="927"/>
        <v/>
      </c>
      <c r="AH1393" t="str">
        <f t="shared" si="928"/>
        <v/>
      </c>
      <c r="AI1393" t="str">
        <f t="shared" si="929"/>
        <v/>
      </c>
      <c r="AJ1393" t="str">
        <f t="shared" si="930"/>
        <v/>
      </c>
      <c r="AK1393" t="str">
        <f t="shared" si="931"/>
        <v/>
      </c>
      <c r="AL1393" t="str">
        <f t="shared" si="932"/>
        <v/>
      </c>
      <c r="AM1393" t="str">
        <f t="shared" si="933"/>
        <v/>
      </c>
      <c r="AN1393" t="str">
        <f t="shared" si="934"/>
        <v/>
      </c>
      <c r="AO1393" t="str">
        <f t="shared" si="935"/>
        <v/>
      </c>
      <c r="AP1393" t="str">
        <f t="shared" si="936"/>
        <v/>
      </c>
      <c r="AQ1393" t="str">
        <f t="shared" si="937"/>
        <v/>
      </c>
      <c r="AR1393" t="str">
        <f t="shared" si="938"/>
        <v/>
      </c>
      <c r="AS1393" t="str">
        <f t="shared" si="939"/>
        <v/>
      </c>
      <c r="AT1393" t="str">
        <f t="shared" si="940"/>
        <v/>
      </c>
      <c r="AU1393" t="str">
        <f t="shared" si="941"/>
        <v/>
      </c>
      <c r="AV1393" t="str">
        <f t="shared" si="942"/>
        <v/>
      </c>
      <c r="AW1393" t="str">
        <f t="shared" si="943"/>
        <v/>
      </c>
      <c r="AX1393" t="str">
        <f t="shared" si="944"/>
        <v/>
      </c>
      <c r="AY1393" t="str">
        <f t="shared" si="945"/>
        <v/>
      </c>
      <c r="AZ1393" t="str">
        <f>IF(OR($A1393="",$A1393&lt;&gt;Ficha!$C$4),"",COUNTIF($A$2:$A1393,Ficha!$C$4))</f>
        <v/>
      </c>
    </row>
    <row r="1394" spans="1:52">
      <c r="A1394" s="7" t="str">
        <f>IF(INDEX(Banco!$A:$A,ROW())="","",INDEX(Banco!$A:$A,ROW()))</f>
        <v/>
      </c>
      <c r="B1394" s="7" t="str">
        <f>IF(INDEX(Banco!$B:$B,ROW())="","",INDEX(Banco!$B:$B,ROW()))</f>
        <v/>
      </c>
      <c r="C1394" s="7" t="str">
        <f>IF(INDEX(Banco!$C:$C,ROW())="","",INDEX(Banco!$C:$C,ROW()))</f>
        <v/>
      </c>
      <c r="D1394" s="8" t="str">
        <f>IF(INDEX(Banco!$D:$D,ROW())="","",INDEX(Banco!$D:$D,ROW()))</f>
        <v/>
      </c>
      <c r="E1394" s="8" t="str">
        <f>IF(INDEX(Banco!$E:$E,ROW())="","",INDEX(Banco!$E:$E,ROW()))</f>
        <v/>
      </c>
      <c r="F1394" s="9" t="str">
        <f>IF(INDEX(Banco!$F:$F,ROW())="","",INDEX(Banco!$F:$F,ROW()))</f>
        <v/>
      </c>
      <c r="G1394" s="9" t="str">
        <f>IF(INDEX(Banco!$G:$G,ROW())="","",INDEX(Banco!$G:$G,ROW()))</f>
        <v/>
      </c>
      <c r="H1394" s="7" t="str">
        <f>IF(INDEX(Banco!$H:$H,ROW())="","",INDEX(Banco!$H:$H,ROW()))</f>
        <v/>
      </c>
      <c r="I1394" t="str">
        <f t="shared" si="903"/>
        <v/>
      </c>
      <c r="J1394" s="10" t="str">
        <f t="shared" si="904"/>
        <v/>
      </c>
      <c r="K1394" s="11" t="str">
        <f t="shared" si="905"/>
        <v>—</v>
      </c>
      <c r="L1394" t="str">
        <f t="shared" si="906"/>
        <v/>
      </c>
      <c r="M1394" s="11" t="str">
        <f t="shared" si="907"/>
        <v>—</v>
      </c>
      <c r="N1394" t="str">
        <f t="shared" si="908"/>
        <v/>
      </c>
      <c r="O1394" s="11" t="str">
        <f t="shared" si="909"/>
        <v>—</v>
      </c>
      <c r="P1394" t="str">
        <f t="shared" si="910"/>
        <v/>
      </c>
      <c r="Q1394" s="11" t="str">
        <f t="shared" si="911"/>
        <v>—</v>
      </c>
      <c r="R1394" t="str">
        <f t="shared" si="912"/>
        <v/>
      </c>
      <c r="S1394" t="str">
        <f t="shared" si="913"/>
        <v/>
      </c>
      <c r="T1394" t="str">
        <f t="shared" si="914"/>
        <v/>
      </c>
      <c r="U1394" t="str">
        <f t="shared" si="915"/>
        <v/>
      </c>
      <c r="V1394" t="str">
        <f t="shared" si="916"/>
        <v/>
      </c>
      <c r="W1394" t="str">
        <f t="shared" si="917"/>
        <v/>
      </c>
      <c r="X1394" t="str">
        <f t="shared" si="918"/>
        <v/>
      </c>
      <c r="Y1394" t="str">
        <f t="shared" si="919"/>
        <v/>
      </c>
      <c r="Z1394" t="str">
        <f t="shared" si="920"/>
        <v/>
      </c>
      <c r="AA1394" t="str">
        <f t="shared" si="921"/>
        <v/>
      </c>
      <c r="AB1394" t="str">
        <f t="shared" si="922"/>
        <v/>
      </c>
      <c r="AC1394" t="str">
        <f t="shared" si="923"/>
        <v/>
      </c>
      <c r="AD1394" t="str">
        <f t="shared" si="924"/>
        <v/>
      </c>
      <c r="AE1394" t="str">
        <f t="shared" si="925"/>
        <v/>
      </c>
      <c r="AF1394" t="str">
        <f t="shared" si="926"/>
        <v/>
      </c>
      <c r="AG1394" t="str">
        <f t="shared" si="927"/>
        <v/>
      </c>
      <c r="AH1394" t="str">
        <f t="shared" si="928"/>
        <v/>
      </c>
      <c r="AI1394" t="str">
        <f t="shared" si="929"/>
        <v/>
      </c>
      <c r="AJ1394" t="str">
        <f t="shared" si="930"/>
        <v/>
      </c>
      <c r="AK1394" t="str">
        <f t="shared" si="931"/>
        <v/>
      </c>
      <c r="AL1394" t="str">
        <f t="shared" si="932"/>
        <v/>
      </c>
      <c r="AM1394" t="str">
        <f t="shared" si="933"/>
        <v/>
      </c>
      <c r="AN1394" t="str">
        <f t="shared" si="934"/>
        <v/>
      </c>
      <c r="AO1394" t="str">
        <f t="shared" si="935"/>
        <v/>
      </c>
      <c r="AP1394" t="str">
        <f t="shared" si="936"/>
        <v/>
      </c>
      <c r="AQ1394" t="str">
        <f t="shared" si="937"/>
        <v/>
      </c>
      <c r="AR1394" t="str">
        <f t="shared" si="938"/>
        <v/>
      </c>
      <c r="AS1394" t="str">
        <f t="shared" si="939"/>
        <v/>
      </c>
      <c r="AT1394" t="str">
        <f t="shared" si="940"/>
        <v/>
      </c>
      <c r="AU1394" t="str">
        <f t="shared" si="941"/>
        <v/>
      </c>
      <c r="AV1394" t="str">
        <f t="shared" si="942"/>
        <v/>
      </c>
      <c r="AW1394" t="str">
        <f t="shared" si="943"/>
        <v/>
      </c>
      <c r="AX1394" t="str">
        <f t="shared" si="944"/>
        <v/>
      </c>
      <c r="AY1394" t="str">
        <f t="shared" si="945"/>
        <v/>
      </c>
      <c r="AZ1394" t="str">
        <f>IF(OR($A1394="",$A1394&lt;&gt;Ficha!$C$4),"",COUNTIF($A$2:$A1394,Ficha!$C$4))</f>
        <v/>
      </c>
    </row>
    <row r="1395" spans="1:52">
      <c r="A1395" s="7" t="str">
        <f>IF(INDEX(Banco!$A:$A,ROW())="","",INDEX(Banco!$A:$A,ROW()))</f>
        <v/>
      </c>
      <c r="B1395" s="7" t="str">
        <f>IF(INDEX(Banco!$B:$B,ROW())="","",INDEX(Banco!$B:$B,ROW()))</f>
        <v/>
      </c>
      <c r="C1395" s="7" t="str">
        <f>IF(INDEX(Banco!$C:$C,ROW())="","",INDEX(Banco!$C:$C,ROW()))</f>
        <v/>
      </c>
      <c r="D1395" s="8" t="str">
        <f>IF(INDEX(Banco!$D:$D,ROW())="","",INDEX(Banco!$D:$D,ROW()))</f>
        <v/>
      </c>
      <c r="E1395" s="8" t="str">
        <f>IF(INDEX(Banco!$E:$E,ROW())="","",INDEX(Banco!$E:$E,ROW()))</f>
        <v/>
      </c>
      <c r="F1395" s="9" t="str">
        <f>IF(INDEX(Banco!$F:$F,ROW())="","",INDEX(Banco!$F:$F,ROW()))</f>
        <v/>
      </c>
      <c r="G1395" s="9" t="str">
        <f>IF(INDEX(Banco!$G:$G,ROW())="","",INDEX(Banco!$G:$G,ROW()))</f>
        <v/>
      </c>
      <c r="H1395" s="7" t="str">
        <f>IF(INDEX(Banco!$H:$H,ROW())="","",INDEX(Banco!$H:$H,ROW()))</f>
        <v/>
      </c>
      <c r="I1395" t="str">
        <f t="shared" si="903"/>
        <v/>
      </c>
      <c r="J1395" s="10" t="str">
        <f t="shared" si="904"/>
        <v/>
      </c>
      <c r="K1395" s="11" t="str">
        <f t="shared" si="905"/>
        <v>—</v>
      </c>
      <c r="L1395" t="str">
        <f t="shared" si="906"/>
        <v/>
      </c>
      <c r="M1395" s="11" t="str">
        <f t="shared" si="907"/>
        <v>—</v>
      </c>
      <c r="N1395" t="str">
        <f t="shared" si="908"/>
        <v/>
      </c>
      <c r="O1395" s="11" t="str">
        <f t="shared" si="909"/>
        <v>—</v>
      </c>
      <c r="P1395" t="str">
        <f t="shared" si="910"/>
        <v/>
      </c>
      <c r="Q1395" s="11" t="str">
        <f t="shared" si="911"/>
        <v>—</v>
      </c>
      <c r="R1395" t="str">
        <f t="shared" si="912"/>
        <v/>
      </c>
      <c r="S1395" t="str">
        <f t="shared" si="913"/>
        <v/>
      </c>
      <c r="T1395" t="str">
        <f t="shared" si="914"/>
        <v/>
      </c>
      <c r="U1395" t="str">
        <f t="shared" si="915"/>
        <v/>
      </c>
      <c r="V1395" t="str">
        <f t="shared" si="916"/>
        <v/>
      </c>
      <c r="W1395" t="str">
        <f t="shared" si="917"/>
        <v/>
      </c>
      <c r="X1395" t="str">
        <f t="shared" si="918"/>
        <v/>
      </c>
      <c r="Y1395" t="str">
        <f t="shared" si="919"/>
        <v/>
      </c>
      <c r="Z1395" t="str">
        <f t="shared" si="920"/>
        <v/>
      </c>
      <c r="AA1395" t="str">
        <f t="shared" si="921"/>
        <v/>
      </c>
      <c r="AB1395" t="str">
        <f t="shared" si="922"/>
        <v/>
      </c>
      <c r="AC1395" t="str">
        <f t="shared" si="923"/>
        <v/>
      </c>
      <c r="AD1395" t="str">
        <f t="shared" si="924"/>
        <v/>
      </c>
      <c r="AE1395" t="str">
        <f t="shared" si="925"/>
        <v/>
      </c>
      <c r="AF1395" t="str">
        <f t="shared" si="926"/>
        <v/>
      </c>
      <c r="AG1395" t="str">
        <f t="shared" si="927"/>
        <v/>
      </c>
      <c r="AH1395" t="str">
        <f t="shared" si="928"/>
        <v/>
      </c>
      <c r="AI1395" t="str">
        <f t="shared" si="929"/>
        <v/>
      </c>
      <c r="AJ1395" t="str">
        <f t="shared" si="930"/>
        <v/>
      </c>
      <c r="AK1395" t="str">
        <f t="shared" si="931"/>
        <v/>
      </c>
      <c r="AL1395" t="str">
        <f t="shared" si="932"/>
        <v/>
      </c>
      <c r="AM1395" t="str">
        <f t="shared" si="933"/>
        <v/>
      </c>
      <c r="AN1395" t="str">
        <f t="shared" si="934"/>
        <v/>
      </c>
      <c r="AO1395" t="str">
        <f t="shared" si="935"/>
        <v/>
      </c>
      <c r="AP1395" t="str">
        <f t="shared" si="936"/>
        <v/>
      </c>
      <c r="AQ1395" t="str">
        <f t="shared" si="937"/>
        <v/>
      </c>
      <c r="AR1395" t="str">
        <f t="shared" si="938"/>
        <v/>
      </c>
      <c r="AS1395" t="str">
        <f t="shared" si="939"/>
        <v/>
      </c>
      <c r="AT1395" t="str">
        <f t="shared" si="940"/>
        <v/>
      </c>
      <c r="AU1395" t="str">
        <f t="shared" si="941"/>
        <v/>
      </c>
      <c r="AV1395" t="str">
        <f t="shared" si="942"/>
        <v/>
      </c>
      <c r="AW1395" t="str">
        <f t="shared" si="943"/>
        <v/>
      </c>
      <c r="AX1395" t="str">
        <f t="shared" si="944"/>
        <v/>
      </c>
      <c r="AY1395" t="str">
        <f t="shared" si="945"/>
        <v/>
      </c>
      <c r="AZ1395" t="str">
        <f>IF(OR($A1395="",$A1395&lt;&gt;Ficha!$C$4),"",COUNTIF($A$2:$A1395,Ficha!$C$4))</f>
        <v/>
      </c>
    </row>
    <row r="1396" spans="1:52">
      <c r="A1396" s="7" t="str">
        <f>IF(INDEX(Banco!$A:$A,ROW())="","",INDEX(Banco!$A:$A,ROW()))</f>
        <v/>
      </c>
      <c r="B1396" s="7" t="str">
        <f>IF(INDEX(Banco!$B:$B,ROW())="","",INDEX(Banco!$B:$B,ROW()))</f>
        <v/>
      </c>
      <c r="C1396" s="7" t="str">
        <f>IF(INDEX(Banco!$C:$C,ROW())="","",INDEX(Banco!$C:$C,ROW()))</f>
        <v/>
      </c>
      <c r="D1396" s="8" t="str">
        <f>IF(INDEX(Banco!$D:$D,ROW())="","",INDEX(Banco!$D:$D,ROW()))</f>
        <v/>
      </c>
      <c r="E1396" s="8" t="str">
        <f>IF(INDEX(Banco!$E:$E,ROW())="","",INDEX(Banco!$E:$E,ROW()))</f>
        <v/>
      </c>
      <c r="F1396" s="9" t="str">
        <f>IF(INDEX(Banco!$F:$F,ROW())="","",INDEX(Banco!$F:$F,ROW()))</f>
        <v/>
      </c>
      <c r="G1396" s="9" t="str">
        <f>IF(INDEX(Banco!$G:$G,ROW())="","",INDEX(Banco!$G:$G,ROW()))</f>
        <v/>
      </c>
      <c r="H1396" s="7" t="str">
        <f>IF(INDEX(Banco!$H:$H,ROW())="","",INDEX(Banco!$H:$H,ROW()))</f>
        <v/>
      </c>
      <c r="I1396" t="str">
        <f t="shared" si="903"/>
        <v/>
      </c>
      <c r="J1396" s="10" t="str">
        <f t="shared" si="904"/>
        <v/>
      </c>
      <c r="K1396" s="11" t="str">
        <f t="shared" si="905"/>
        <v>—</v>
      </c>
      <c r="L1396" t="str">
        <f t="shared" si="906"/>
        <v/>
      </c>
      <c r="M1396" s="11" t="str">
        <f t="shared" si="907"/>
        <v>—</v>
      </c>
      <c r="N1396" t="str">
        <f t="shared" si="908"/>
        <v/>
      </c>
      <c r="O1396" s="11" t="str">
        <f t="shared" si="909"/>
        <v>—</v>
      </c>
      <c r="P1396" t="str">
        <f t="shared" si="910"/>
        <v/>
      </c>
      <c r="Q1396" s="11" t="str">
        <f t="shared" si="911"/>
        <v>—</v>
      </c>
      <c r="R1396" t="str">
        <f t="shared" si="912"/>
        <v/>
      </c>
      <c r="S1396" t="str">
        <f t="shared" si="913"/>
        <v/>
      </c>
      <c r="T1396" t="str">
        <f t="shared" si="914"/>
        <v/>
      </c>
      <c r="U1396" t="str">
        <f t="shared" si="915"/>
        <v/>
      </c>
      <c r="V1396" t="str">
        <f t="shared" si="916"/>
        <v/>
      </c>
      <c r="W1396" t="str">
        <f t="shared" si="917"/>
        <v/>
      </c>
      <c r="X1396" t="str">
        <f t="shared" si="918"/>
        <v/>
      </c>
      <c r="Y1396" t="str">
        <f t="shared" si="919"/>
        <v/>
      </c>
      <c r="Z1396" t="str">
        <f t="shared" si="920"/>
        <v/>
      </c>
      <c r="AA1396" t="str">
        <f t="shared" si="921"/>
        <v/>
      </c>
      <c r="AB1396" t="str">
        <f t="shared" si="922"/>
        <v/>
      </c>
      <c r="AC1396" t="str">
        <f t="shared" si="923"/>
        <v/>
      </c>
      <c r="AD1396" t="str">
        <f t="shared" si="924"/>
        <v/>
      </c>
      <c r="AE1396" t="str">
        <f t="shared" si="925"/>
        <v/>
      </c>
      <c r="AF1396" t="str">
        <f t="shared" si="926"/>
        <v/>
      </c>
      <c r="AG1396" t="str">
        <f t="shared" si="927"/>
        <v/>
      </c>
      <c r="AH1396" t="str">
        <f t="shared" si="928"/>
        <v/>
      </c>
      <c r="AI1396" t="str">
        <f t="shared" si="929"/>
        <v/>
      </c>
      <c r="AJ1396" t="str">
        <f t="shared" si="930"/>
        <v/>
      </c>
      <c r="AK1396" t="str">
        <f t="shared" si="931"/>
        <v/>
      </c>
      <c r="AL1396" t="str">
        <f t="shared" si="932"/>
        <v/>
      </c>
      <c r="AM1396" t="str">
        <f t="shared" si="933"/>
        <v/>
      </c>
      <c r="AN1396" t="str">
        <f t="shared" si="934"/>
        <v/>
      </c>
      <c r="AO1396" t="str">
        <f t="shared" si="935"/>
        <v/>
      </c>
      <c r="AP1396" t="str">
        <f t="shared" si="936"/>
        <v/>
      </c>
      <c r="AQ1396" t="str">
        <f t="shared" si="937"/>
        <v/>
      </c>
      <c r="AR1396" t="str">
        <f t="shared" si="938"/>
        <v/>
      </c>
      <c r="AS1396" t="str">
        <f t="shared" si="939"/>
        <v/>
      </c>
      <c r="AT1396" t="str">
        <f t="shared" si="940"/>
        <v/>
      </c>
      <c r="AU1396" t="str">
        <f t="shared" si="941"/>
        <v/>
      </c>
      <c r="AV1396" t="str">
        <f t="shared" si="942"/>
        <v/>
      </c>
      <c r="AW1396" t="str">
        <f t="shared" si="943"/>
        <v/>
      </c>
      <c r="AX1396" t="str">
        <f t="shared" si="944"/>
        <v/>
      </c>
      <c r="AY1396" t="str">
        <f t="shared" si="945"/>
        <v/>
      </c>
      <c r="AZ1396" t="str">
        <f>IF(OR($A1396="",$A1396&lt;&gt;Ficha!$C$4),"",COUNTIF($A$2:$A1396,Ficha!$C$4))</f>
        <v/>
      </c>
    </row>
    <row r="1397" spans="1:52">
      <c r="A1397" s="7" t="str">
        <f>IF(INDEX(Banco!$A:$A,ROW())="","",INDEX(Banco!$A:$A,ROW()))</f>
        <v/>
      </c>
      <c r="B1397" s="7" t="str">
        <f>IF(INDEX(Banco!$B:$B,ROW())="","",INDEX(Banco!$B:$B,ROW()))</f>
        <v/>
      </c>
      <c r="C1397" s="7" t="str">
        <f>IF(INDEX(Banco!$C:$C,ROW())="","",INDEX(Banco!$C:$C,ROW()))</f>
        <v/>
      </c>
      <c r="D1397" s="8" t="str">
        <f>IF(INDEX(Banco!$D:$D,ROW())="","",INDEX(Banco!$D:$D,ROW()))</f>
        <v/>
      </c>
      <c r="E1397" s="8" t="str">
        <f>IF(INDEX(Banco!$E:$E,ROW())="","",INDEX(Banco!$E:$E,ROW()))</f>
        <v/>
      </c>
      <c r="F1397" s="9" t="str">
        <f>IF(INDEX(Banco!$F:$F,ROW())="","",INDEX(Banco!$F:$F,ROW()))</f>
        <v/>
      </c>
      <c r="G1397" s="9" t="str">
        <f>IF(INDEX(Banco!$G:$G,ROW())="","",INDEX(Banco!$G:$G,ROW()))</f>
        <v/>
      </c>
      <c r="H1397" s="7" t="str">
        <f>IF(INDEX(Banco!$H:$H,ROW())="","",INDEX(Banco!$H:$H,ROW()))</f>
        <v/>
      </c>
      <c r="I1397" t="str">
        <f t="shared" si="903"/>
        <v/>
      </c>
      <c r="J1397" s="10" t="str">
        <f t="shared" si="904"/>
        <v/>
      </c>
      <c r="K1397" s="11" t="str">
        <f t="shared" si="905"/>
        <v>—</v>
      </c>
      <c r="L1397" t="str">
        <f t="shared" si="906"/>
        <v/>
      </c>
      <c r="M1397" s="11" t="str">
        <f t="shared" si="907"/>
        <v>—</v>
      </c>
      <c r="N1397" t="str">
        <f t="shared" si="908"/>
        <v/>
      </c>
      <c r="O1397" s="11" t="str">
        <f t="shared" si="909"/>
        <v>—</v>
      </c>
      <c r="P1397" t="str">
        <f t="shared" si="910"/>
        <v/>
      </c>
      <c r="Q1397" s="11" t="str">
        <f t="shared" si="911"/>
        <v>—</v>
      </c>
      <c r="R1397" t="str">
        <f t="shared" si="912"/>
        <v/>
      </c>
      <c r="S1397" t="str">
        <f t="shared" si="913"/>
        <v/>
      </c>
      <c r="T1397" t="str">
        <f t="shared" si="914"/>
        <v/>
      </c>
      <c r="U1397" t="str">
        <f t="shared" si="915"/>
        <v/>
      </c>
      <c r="V1397" t="str">
        <f t="shared" si="916"/>
        <v/>
      </c>
      <c r="W1397" t="str">
        <f t="shared" si="917"/>
        <v/>
      </c>
      <c r="X1397" t="str">
        <f t="shared" si="918"/>
        <v/>
      </c>
      <c r="Y1397" t="str">
        <f t="shared" si="919"/>
        <v/>
      </c>
      <c r="Z1397" t="str">
        <f t="shared" si="920"/>
        <v/>
      </c>
      <c r="AA1397" t="str">
        <f t="shared" si="921"/>
        <v/>
      </c>
      <c r="AB1397" t="str">
        <f t="shared" si="922"/>
        <v/>
      </c>
      <c r="AC1397" t="str">
        <f t="shared" si="923"/>
        <v/>
      </c>
      <c r="AD1397" t="str">
        <f t="shared" si="924"/>
        <v/>
      </c>
      <c r="AE1397" t="str">
        <f t="shared" si="925"/>
        <v/>
      </c>
      <c r="AF1397" t="str">
        <f t="shared" si="926"/>
        <v/>
      </c>
      <c r="AG1397" t="str">
        <f t="shared" si="927"/>
        <v/>
      </c>
      <c r="AH1397" t="str">
        <f t="shared" si="928"/>
        <v/>
      </c>
      <c r="AI1397" t="str">
        <f t="shared" si="929"/>
        <v/>
      </c>
      <c r="AJ1397" t="str">
        <f t="shared" si="930"/>
        <v/>
      </c>
      <c r="AK1397" t="str">
        <f t="shared" si="931"/>
        <v/>
      </c>
      <c r="AL1397" t="str">
        <f t="shared" si="932"/>
        <v/>
      </c>
      <c r="AM1397" t="str">
        <f t="shared" si="933"/>
        <v/>
      </c>
      <c r="AN1397" t="str">
        <f t="shared" si="934"/>
        <v/>
      </c>
      <c r="AO1397" t="str">
        <f t="shared" si="935"/>
        <v/>
      </c>
      <c r="AP1397" t="str">
        <f t="shared" si="936"/>
        <v/>
      </c>
      <c r="AQ1397" t="str">
        <f t="shared" si="937"/>
        <v/>
      </c>
      <c r="AR1397" t="str">
        <f t="shared" si="938"/>
        <v/>
      </c>
      <c r="AS1397" t="str">
        <f t="shared" si="939"/>
        <v/>
      </c>
      <c r="AT1397" t="str">
        <f t="shared" si="940"/>
        <v/>
      </c>
      <c r="AU1397" t="str">
        <f t="shared" si="941"/>
        <v/>
      </c>
      <c r="AV1397" t="str">
        <f t="shared" si="942"/>
        <v/>
      </c>
      <c r="AW1397" t="str">
        <f t="shared" si="943"/>
        <v/>
      </c>
      <c r="AX1397" t="str">
        <f t="shared" si="944"/>
        <v/>
      </c>
      <c r="AY1397" t="str">
        <f t="shared" si="945"/>
        <v/>
      </c>
      <c r="AZ1397" t="str">
        <f>IF(OR($A1397="",$A1397&lt;&gt;Ficha!$C$4),"",COUNTIF($A$2:$A1397,Ficha!$C$4))</f>
        <v/>
      </c>
    </row>
    <row r="1398" spans="1:52">
      <c r="A1398" s="7" t="str">
        <f>IF(INDEX(Banco!$A:$A,ROW())="","",INDEX(Banco!$A:$A,ROW()))</f>
        <v/>
      </c>
      <c r="B1398" s="7" t="str">
        <f>IF(INDEX(Banco!$B:$B,ROW())="","",INDEX(Banco!$B:$B,ROW()))</f>
        <v/>
      </c>
      <c r="C1398" s="7" t="str">
        <f>IF(INDEX(Banco!$C:$C,ROW())="","",INDEX(Banco!$C:$C,ROW()))</f>
        <v/>
      </c>
      <c r="D1398" s="8" t="str">
        <f>IF(INDEX(Banco!$D:$D,ROW())="","",INDEX(Banco!$D:$D,ROW()))</f>
        <v/>
      </c>
      <c r="E1398" s="8" t="str">
        <f>IF(INDEX(Banco!$E:$E,ROW())="","",INDEX(Banco!$E:$E,ROW()))</f>
        <v/>
      </c>
      <c r="F1398" s="9" t="str">
        <f>IF(INDEX(Banco!$F:$F,ROW())="","",INDEX(Banco!$F:$F,ROW()))</f>
        <v/>
      </c>
      <c r="G1398" s="9" t="str">
        <f>IF(INDEX(Banco!$G:$G,ROW())="","",INDEX(Banco!$G:$G,ROW()))</f>
        <v/>
      </c>
      <c r="H1398" s="7" t="str">
        <f>IF(INDEX(Banco!$H:$H,ROW())="","",INDEX(Banco!$H:$H,ROW()))</f>
        <v/>
      </c>
      <c r="I1398" t="str">
        <f t="shared" si="903"/>
        <v/>
      </c>
      <c r="J1398" s="10" t="str">
        <f t="shared" si="904"/>
        <v/>
      </c>
      <c r="K1398" s="11" t="str">
        <f t="shared" si="905"/>
        <v>—</v>
      </c>
      <c r="L1398" t="str">
        <f t="shared" si="906"/>
        <v/>
      </c>
      <c r="M1398" s="11" t="str">
        <f t="shared" si="907"/>
        <v>—</v>
      </c>
      <c r="N1398" t="str">
        <f t="shared" si="908"/>
        <v/>
      </c>
      <c r="O1398" s="11" t="str">
        <f t="shared" si="909"/>
        <v>—</v>
      </c>
      <c r="P1398" t="str">
        <f t="shared" si="910"/>
        <v/>
      </c>
      <c r="Q1398" s="11" t="str">
        <f t="shared" si="911"/>
        <v>—</v>
      </c>
      <c r="R1398" t="str">
        <f t="shared" si="912"/>
        <v/>
      </c>
      <c r="S1398" t="str">
        <f t="shared" si="913"/>
        <v/>
      </c>
      <c r="T1398" t="str">
        <f t="shared" si="914"/>
        <v/>
      </c>
      <c r="U1398" t="str">
        <f t="shared" si="915"/>
        <v/>
      </c>
      <c r="V1398" t="str">
        <f t="shared" si="916"/>
        <v/>
      </c>
      <c r="W1398" t="str">
        <f t="shared" si="917"/>
        <v/>
      </c>
      <c r="X1398" t="str">
        <f t="shared" si="918"/>
        <v/>
      </c>
      <c r="Y1398" t="str">
        <f t="shared" si="919"/>
        <v/>
      </c>
      <c r="Z1398" t="str">
        <f t="shared" si="920"/>
        <v/>
      </c>
      <c r="AA1398" t="str">
        <f t="shared" si="921"/>
        <v/>
      </c>
      <c r="AB1398" t="str">
        <f t="shared" si="922"/>
        <v/>
      </c>
      <c r="AC1398" t="str">
        <f t="shared" si="923"/>
        <v/>
      </c>
      <c r="AD1398" t="str">
        <f t="shared" si="924"/>
        <v/>
      </c>
      <c r="AE1398" t="str">
        <f t="shared" si="925"/>
        <v/>
      </c>
      <c r="AF1398" t="str">
        <f t="shared" si="926"/>
        <v/>
      </c>
      <c r="AG1398" t="str">
        <f t="shared" si="927"/>
        <v/>
      </c>
      <c r="AH1398" t="str">
        <f t="shared" si="928"/>
        <v/>
      </c>
      <c r="AI1398" t="str">
        <f t="shared" si="929"/>
        <v/>
      </c>
      <c r="AJ1398" t="str">
        <f t="shared" si="930"/>
        <v/>
      </c>
      <c r="AK1398" t="str">
        <f t="shared" si="931"/>
        <v/>
      </c>
      <c r="AL1398" t="str">
        <f t="shared" si="932"/>
        <v/>
      </c>
      <c r="AM1398" t="str">
        <f t="shared" si="933"/>
        <v/>
      </c>
      <c r="AN1398" t="str">
        <f t="shared" si="934"/>
        <v/>
      </c>
      <c r="AO1398" t="str">
        <f t="shared" si="935"/>
        <v/>
      </c>
      <c r="AP1398" t="str">
        <f t="shared" si="936"/>
        <v/>
      </c>
      <c r="AQ1398" t="str">
        <f t="shared" si="937"/>
        <v/>
      </c>
      <c r="AR1398" t="str">
        <f t="shared" si="938"/>
        <v/>
      </c>
      <c r="AS1398" t="str">
        <f t="shared" si="939"/>
        <v/>
      </c>
      <c r="AT1398" t="str">
        <f t="shared" si="940"/>
        <v/>
      </c>
      <c r="AU1398" t="str">
        <f t="shared" si="941"/>
        <v/>
      </c>
      <c r="AV1398" t="str">
        <f t="shared" si="942"/>
        <v/>
      </c>
      <c r="AW1398" t="str">
        <f t="shared" si="943"/>
        <v/>
      </c>
      <c r="AX1398" t="str">
        <f t="shared" si="944"/>
        <v/>
      </c>
      <c r="AY1398" t="str">
        <f t="shared" si="945"/>
        <v/>
      </c>
      <c r="AZ1398" t="str">
        <f>IF(OR($A1398="",$A1398&lt;&gt;Ficha!$C$4),"",COUNTIF($A$2:$A1398,Ficha!$C$4))</f>
        <v/>
      </c>
    </row>
    <row r="1399" spans="1:52">
      <c r="A1399" s="7" t="str">
        <f>IF(INDEX(Banco!$A:$A,ROW())="","",INDEX(Banco!$A:$A,ROW()))</f>
        <v/>
      </c>
      <c r="B1399" s="7" t="str">
        <f>IF(INDEX(Banco!$B:$B,ROW())="","",INDEX(Banco!$B:$B,ROW()))</f>
        <v/>
      </c>
      <c r="C1399" s="7" t="str">
        <f>IF(INDEX(Banco!$C:$C,ROW())="","",INDEX(Banco!$C:$C,ROW()))</f>
        <v/>
      </c>
      <c r="D1399" s="8" t="str">
        <f>IF(INDEX(Banco!$D:$D,ROW())="","",INDEX(Banco!$D:$D,ROW()))</f>
        <v/>
      </c>
      <c r="E1399" s="8" t="str">
        <f>IF(INDEX(Banco!$E:$E,ROW())="","",INDEX(Banco!$E:$E,ROW()))</f>
        <v/>
      </c>
      <c r="F1399" s="9" t="str">
        <f>IF(INDEX(Banco!$F:$F,ROW())="","",INDEX(Banco!$F:$F,ROW()))</f>
        <v/>
      </c>
      <c r="G1399" s="9" t="str">
        <f>IF(INDEX(Banco!$G:$G,ROW())="","",INDEX(Banco!$G:$G,ROW()))</f>
        <v/>
      </c>
      <c r="H1399" s="7" t="str">
        <f>IF(INDEX(Banco!$H:$H,ROW())="","",INDEX(Banco!$H:$H,ROW()))</f>
        <v/>
      </c>
      <c r="I1399" t="str">
        <f t="shared" si="903"/>
        <v/>
      </c>
      <c r="J1399" s="10" t="str">
        <f t="shared" si="904"/>
        <v/>
      </c>
      <c r="K1399" s="11" t="str">
        <f t="shared" si="905"/>
        <v>—</v>
      </c>
      <c r="L1399" t="str">
        <f t="shared" si="906"/>
        <v/>
      </c>
      <c r="M1399" s="11" t="str">
        <f t="shared" si="907"/>
        <v>—</v>
      </c>
      <c r="N1399" t="str">
        <f t="shared" si="908"/>
        <v/>
      </c>
      <c r="O1399" s="11" t="str">
        <f t="shared" si="909"/>
        <v>—</v>
      </c>
      <c r="P1399" t="str">
        <f t="shared" si="910"/>
        <v/>
      </c>
      <c r="Q1399" s="11" t="str">
        <f t="shared" si="911"/>
        <v>—</v>
      </c>
      <c r="R1399" t="str">
        <f t="shared" si="912"/>
        <v/>
      </c>
      <c r="S1399" t="str">
        <f t="shared" si="913"/>
        <v/>
      </c>
      <c r="T1399" t="str">
        <f t="shared" si="914"/>
        <v/>
      </c>
      <c r="U1399" t="str">
        <f t="shared" si="915"/>
        <v/>
      </c>
      <c r="V1399" t="str">
        <f t="shared" si="916"/>
        <v/>
      </c>
      <c r="W1399" t="str">
        <f t="shared" si="917"/>
        <v/>
      </c>
      <c r="X1399" t="str">
        <f t="shared" si="918"/>
        <v/>
      </c>
      <c r="Y1399" t="str">
        <f t="shared" si="919"/>
        <v/>
      </c>
      <c r="Z1399" t="str">
        <f t="shared" si="920"/>
        <v/>
      </c>
      <c r="AA1399" t="str">
        <f t="shared" si="921"/>
        <v/>
      </c>
      <c r="AB1399" t="str">
        <f t="shared" si="922"/>
        <v/>
      </c>
      <c r="AC1399" t="str">
        <f t="shared" si="923"/>
        <v/>
      </c>
      <c r="AD1399" t="str">
        <f t="shared" si="924"/>
        <v/>
      </c>
      <c r="AE1399" t="str">
        <f t="shared" si="925"/>
        <v/>
      </c>
      <c r="AF1399" t="str">
        <f t="shared" si="926"/>
        <v/>
      </c>
      <c r="AG1399" t="str">
        <f t="shared" si="927"/>
        <v/>
      </c>
      <c r="AH1399" t="str">
        <f t="shared" si="928"/>
        <v/>
      </c>
      <c r="AI1399" t="str">
        <f t="shared" si="929"/>
        <v/>
      </c>
      <c r="AJ1399" t="str">
        <f t="shared" si="930"/>
        <v/>
      </c>
      <c r="AK1399" t="str">
        <f t="shared" si="931"/>
        <v/>
      </c>
      <c r="AL1399" t="str">
        <f t="shared" si="932"/>
        <v/>
      </c>
      <c r="AM1399" t="str">
        <f t="shared" si="933"/>
        <v/>
      </c>
      <c r="AN1399" t="str">
        <f t="shared" si="934"/>
        <v/>
      </c>
      <c r="AO1399" t="str">
        <f t="shared" si="935"/>
        <v/>
      </c>
      <c r="AP1399" t="str">
        <f t="shared" si="936"/>
        <v/>
      </c>
      <c r="AQ1399" t="str">
        <f t="shared" si="937"/>
        <v/>
      </c>
      <c r="AR1399" t="str">
        <f t="shared" si="938"/>
        <v/>
      </c>
      <c r="AS1399" t="str">
        <f t="shared" si="939"/>
        <v/>
      </c>
      <c r="AT1399" t="str">
        <f t="shared" si="940"/>
        <v/>
      </c>
      <c r="AU1399" t="str">
        <f t="shared" si="941"/>
        <v/>
      </c>
      <c r="AV1399" t="str">
        <f t="shared" si="942"/>
        <v/>
      </c>
      <c r="AW1399" t="str">
        <f t="shared" si="943"/>
        <v/>
      </c>
      <c r="AX1399" t="str">
        <f t="shared" si="944"/>
        <v/>
      </c>
      <c r="AY1399" t="str">
        <f t="shared" si="945"/>
        <v/>
      </c>
      <c r="AZ1399" t="str">
        <f>IF(OR($A1399="",$A1399&lt;&gt;Ficha!$C$4),"",COUNTIF($A$2:$A1399,Ficha!$C$4))</f>
        <v/>
      </c>
    </row>
    <row r="1400" spans="1:52">
      <c r="A1400" s="7" t="str">
        <f>IF(INDEX(Banco!$A:$A,ROW())="","",INDEX(Banco!$A:$A,ROW()))</f>
        <v/>
      </c>
      <c r="B1400" s="7" t="str">
        <f>IF(INDEX(Banco!$B:$B,ROW())="","",INDEX(Banco!$B:$B,ROW()))</f>
        <v/>
      </c>
      <c r="C1400" s="7" t="str">
        <f>IF(INDEX(Banco!$C:$C,ROW())="","",INDEX(Banco!$C:$C,ROW()))</f>
        <v/>
      </c>
      <c r="D1400" s="8" t="str">
        <f>IF(INDEX(Banco!$D:$D,ROW())="","",INDEX(Banco!$D:$D,ROW()))</f>
        <v/>
      </c>
      <c r="E1400" s="8" t="str">
        <f>IF(INDEX(Banco!$E:$E,ROW())="","",INDEX(Banco!$E:$E,ROW()))</f>
        <v/>
      </c>
      <c r="F1400" s="9" t="str">
        <f>IF(INDEX(Banco!$F:$F,ROW())="","",INDEX(Banco!$F:$F,ROW()))</f>
        <v/>
      </c>
      <c r="G1400" s="9" t="str">
        <f>IF(INDEX(Banco!$G:$G,ROW())="","",INDEX(Banco!$G:$G,ROW()))</f>
        <v/>
      </c>
      <c r="H1400" s="7" t="str">
        <f>IF(INDEX(Banco!$H:$H,ROW())="","",INDEX(Banco!$H:$H,ROW()))</f>
        <v/>
      </c>
      <c r="I1400" t="str">
        <f t="shared" si="903"/>
        <v/>
      </c>
      <c r="J1400" s="10" t="str">
        <f t="shared" si="904"/>
        <v/>
      </c>
      <c r="K1400" s="11" t="str">
        <f t="shared" si="905"/>
        <v>—</v>
      </c>
      <c r="L1400" t="str">
        <f t="shared" si="906"/>
        <v/>
      </c>
      <c r="M1400" s="11" t="str">
        <f t="shared" si="907"/>
        <v>—</v>
      </c>
      <c r="N1400" t="str">
        <f t="shared" si="908"/>
        <v/>
      </c>
      <c r="O1400" s="11" t="str">
        <f t="shared" si="909"/>
        <v>—</v>
      </c>
      <c r="P1400" t="str">
        <f t="shared" si="910"/>
        <v/>
      </c>
      <c r="Q1400" s="11" t="str">
        <f t="shared" si="911"/>
        <v>—</v>
      </c>
      <c r="R1400" t="str">
        <f t="shared" si="912"/>
        <v/>
      </c>
      <c r="S1400" t="str">
        <f t="shared" si="913"/>
        <v/>
      </c>
      <c r="T1400" t="str">
        <f t="shared" si="914"/>
        <v/>
      </c>
      <c r="U1400" t="str">
        <f t="shared" si="915"/>
        <v/>
      </c>
      <c r="V1400" t="str">
        <f t="shared" si="916"/>
        <v/>
      </c>
      <c r="W1400" t="str">
        <f t="shared" si="917"/>
        <v/>
      </c>
      <c r="X1400" t="str">
        <f t="shared" si="918"/>
        <v/>
      </c>
      <c r="Y1400" t="str">
        <f t="shared" si="919"/>
        <v/>
      </c>
      <c r="Z1400" t="str">
        <f t="shared" si="920"/>
        <v/>
      </c>
      <c r="AA1400" t="str">
        <f t="shared" si="921"/>
        <v/>
      </c>
      <c r="AB1400" t="str">
        <f t="shared" si="922"/>
        <v/>
      </c>
      <c r="AC1400" t="str">
        <f t="shared" si="923"/>
        <v/>
      </c>
      <c r="AD1400" t="str">
        <f t="shared" si="924"/>
        <v/>
      </c>
      <c r="AE1400" t="str">
        <f t="shared" si="925"/>
        <v/>
      </c>
      <c r="AF1400" t="str">
        <f t="shared" si="926"/>
        <v/>
      </c>
      <c r="AG1400" t="str">
        <f t="shared" si="927"/>
        <v/>
      </c>
      <c r="AH1400" t="str">
        <f t="shared" si="928"/>
        <v/>
      </c>
      <c r="AI1400" t="str">
        <f t="shared" si="929"/>
        <v/>
      </c>
      <c r="AJ1400" t="str">
        <f t="shared" si="930"/>
        <v/>
      </c>
      <c r="AK1400" t="str">
        <f t="shared" si="931"/>
        <v/>
      </c>
      <c r="AL1400" t="str">
        <f t="shared" si="932"/>
        <v/>
      </c>
      <c r="AM1400" t="str">
        <f t="shared" si="933"/>
        <v/>
      </c>
      <c r="AN1400" t="str">
        <f t="shared" si="934"/>
        <v/>
      </c>
      <c r="AO1400" t="str">
        <f t="shared" si="935"/>
        <v/>
      </c>
      <c r="AP1400" t="str">
        <f t="shared" si="936"/>
        <v/>
      </c>
      <c r="AQ1400" t="str">
        <f t="shared" si="937"/>
        <v/>
      </c>
      <c r="AR1400" t="str">
        <f t="shared" si="938"/>
        <v/>
      </c>
      <c r="AS1400" t="str">
        <f t="shared" si="939"/>
        <v/>
      </c>
      <c r="AT1400" t="str">
        <f t="shared" si="940"/>
        <v/>
      </c>
      <c r="AU1400" t="str">
        <f t="shared" si="941"/>
        <v/>
      </c>
      <c r="AV1400" t="str">
        <f t="shared" si="942"/>
        <v/>
      </c>
      <c r="AW1400" t="str">
        <f t="shared" si="943"/>
        <v/>
      </c>
      <c r="AX1400" t="str">
        <f t="shared" si="944"/>
        <v/>
      </c>
      <c r="AY1400" t="str">
        <f t="shared" si="945"/>
        <v/>
      </c>
      <c r="AZ1400" t="str">
        <f>IF(OR($A1400="",$A1400&lt;&gt;Ficha!$C$4),"",COUNTIF($A$2:$A1400,Ficha!$C$4))</f>
        <v/>
      </c>
    </row>
    <row r="1401" spans="1:52">
      <c r="A1401" s="7" t="str">
        <f>IF(INDEX(Banco!$A:$A,ROW())="","",INDEX(Banco!$A:$A,ROW()))</f>
        <v/>
      </c>
      <c r="B1401" s="7" t="str">
        <f>IF(INDEX(Banco!$B:$B,ROW())="","",INDEX(Banco!$B:$B,ROW()))</f>
        <v/>
      </c>
      <c r="C1401" s="7" t="str">
        <f>IF(INDEX(Banco!$C:$C,ROW())="","",INDEX(Banco!$C:$C,ROW()))</f>
        <v/>
      </c>
      <c r="D1401" s="8" t="str">
        <f>IF(INDEX(Banco!$D:$D,ROW())="","",INDEX(Banco!$D:$D,ROW()))</f>
        <v/>
      </c>
      <c r="E1401" s="8" t="str">
        <f>IF(INDEX(Banco!$E:$E,ROW())="","",INDEX(Banco!$E:$E,ROW()))</f>
        <v/>
      </c>
      <c r="F1401" s="9" t="str">
        <f>IF(INDEX(Banco!$F:$F,ROW())="","",INDEX(Banco!$F:$F,ROW()))</f>
        <v/>
      </c>
      <c r="G1401" s="9" t="str">
        <f>IF(INDEX(Banco!$G:$G,ROW())="","",INDEX(Banco!$G:$G,ROW()))</f>
        <v/>
      </c>
      <c r="H1401" s="7" t="str">
        <f>IF(INDEX(Banco!$H:$H,ROW())="","",INDEX(Banco!$H:$H,ROW()))</f>
        <v/>
      </c>
      <c r="I1401" t="str">
        <f t="shared" si="903"/>
        <v/>
      </c>
      <c r="J1401" s="10" t="str">
        <f t="shared" si="904"/>
        <v/>
      </c>
      <c r="K1401" s="11" t="str">
        <f t="shared" si="905"/>
        <v>—</v>
      </c>
      <c r="L1401" t="str">
        <f t="shared" si="906"/>
        <v/>
      </c>
      <c r="M1401" s="11" t="str">
        <f t="shared" si="907"/>
        <v>—</v>
      </c>
      <c r="N1401" t="str">
        <f t="shared" si="908"/>
        <v/>
      </c>
      <c r="O1401" s="11" t="str">
        <f t="shared" si="909"/>
        <v>—</v>
      </c>
      <c r="P1401" t="str">
        <f t="shared" si="910"/>
        <v/>
      </c>
      <c r="Q1401" s="11" t="str">
        <f t="shared" si="911"/>
        <v>—</v>
      </c>
      <c r="R1401" t="str">
        <f t="shared" si="912"/>
        <v/>
      </c>
      <c r="S1401" t="str">
        <f t="shared" si="913"/>
        <v/>
      </c>
      <c r="T1401" t="str">
        <f t="shared" si="914"/>
        <v/>
      </c>
      <c r="U1401" t="str">
        <f t="shared" si="915"/>
        <v/>
      </c>
      <c r="V1401" t="str">
        <f t="shared" si="916"/>
        <v/>
      </c>
      <c r="W1401" t="str">
        <f t="shared" si="917"/>
        <v/>
      </c>
      <c r="X1401" t="str">
        <f t="shared" si="918"/>
        <v/>
      </c>
      <c r="Y1401" t="str">
        <f t="shared" si="919"/>
        <v/>
      </c>
      <c r="Z1401" t="str">
        <f t="shared" si="920"/>
        <v/>
      </c>
      <c r="AA1401" t="str">
        <f t="shared" si="921"/>
        <v/>
      </c>
      <c r="AB1401" t="str">
        <f t="shared" si="922"/>
        <v/>
      </c>
      <c r="AC1401" t="str">
        <f t="shared" si="923"/>
        <v/>
      </c>
      <c r="AD1401" t="str">
        <f t="shared" si="924"/>
        <v/>
      </c>
      <c r="AE1401" t="str">
        <f t="shared" si="925"/>
        <v/>
      </c>
      <c r="AF1401" t="str">
        <f t="shared" si="926"/>
        <v/>
      </c>
      <c r="AG1401" t="str">
        <f t="shared" si="927"/>
        <v/>
      </c>
      <c r="AH1401" t="str">
        <f t="shared" si="928"/>
        <v/>
      </c>
      <c r="AI1401" t="str">
        <f t="shared" si="929"/>
        <v/>
      </c>
      <c r="AJ1401" t="str">
        <f t="shared" si="930"/>
        <v/>
      </c>
      <c r="AK1401" t="str">
        <f t="shared" si="931"/>
        <v/>
      </c>
      <c r="AL1401" t="str">
        <f t="shared" si="932"/>
        <v/>
      </c>
      <c r="AM1401" t="str">
        <f t="shared" si="933"/>
        <v/>
      </c>
      <c r="AN1401" t="str">
        <f t="shared" si="934"/>
        <v/>
      </c>
      <c r="AO1401" t="str">
        <f t="shared" si="935"/>
        <v/>
      </c>
      <c r="AP1401" t="str">
        <f t="shared" si="936"/>
        <v/>
      </c>
      <c r="AQ1401" t="str">
        <f t="shared" si="937"/>
        <v/>
      </c>
      <c r="AR1401" t="str">
        <f t="shared" si="938"/>
        <v/>
      </c>
      <c r="AS1401" t="str">
        <f t="shared" si="939"/>
        <v/>
      </c>
      <c r="AT1401" t="str">
        <f t="shared" si="940"/>
        <v/>
      </c>
      <c r="AU1401" t="str">
        <f t="shared" si="941"/>
        <v/>
      </c>
      <c r="AV1401" t="str">
        <f t="shared" si="942"/>
        <v/>
      </c>
      <c r="AW1401" t="str">
        <f t="shared" si="943"/>
        <v/>
      </c>
      <c r="AX1401" t="str">
        <f t="shared" si="944"/>
        <v/>
      </c>
      <c r="AY1401" t="str">
        <f t="shared" si="945"/>
        <v/>
      </c>
      <c r="AZ1401" t="str">
        <f>IF(OR($A1401="",$A1401&lt;&gt;Ficha!$C$4),"",COUNTIF($A$2:$A1401,Ficha!$C$4))</f>
        <v/>
      </c>
    </row>
    <row r="1402" spans="1:52">
      <c r="A1402" s="7" t="str">
        <f>IF(INDEX(Banco!$A:$A,ROW())="","",INDEX(Banco!$A:$A,ROW()))</f>
        <v/>
      </c>
      <c r="B1402" s="7" t="str">
        <f>IF(INDEX(Banco!$B:$B,ROW())="","",INDEX(Banco!$B:$B,ROW()))</f>
        <v/>
      </c>
      <c r="C1402" s="7" t="str">
        <f>IF(INDEX(Banco!$C:$C,ROW())="","",INDEX(Banco!$C:$C,ROW()))</f>
        <v/>
      </c>
      <c r="D1402" s="8" t="str">
        <f>IF(INDEX(Banco!$D:$D,ROW())="","",INDEX(Banco!$D:$D,ROW()))</f>
        <v/>
      </c>
      <c r="E1402" s="8" t="str">
        <f>IF(INDEX(Banco!$E:$E,ROW())="","",INDEX(Banco!$E:$E,ROW()))</f>
        <v/>
      </c>
      <c r="F1402" s="9" t="str">
        <f>IF(INDEX(Banco!$F:$F,ROW())="","",INDEX(Banco!$F:$F,ROW()))</f>
        <v/>
      </c>
      <c r="G1402" s="9" t="str">
        <f>IF(INDEX(Banco!$G:$G,ROW())="","",INDEX(Banco!$G:$G,ROW()))</f>
        <v/>
      </c>
      <c r="H1402" s="7" t="str">
        <f>IF(INDEX(Banco!$H:$H,ROW())="","",INDEX(Banco!$H:$H,ROW()))</f>
        <v/>
      </c>
      <c r="I1402" t="str">
        <f t="shared" si="903"/>
        <v/>
      </c>
      <c r="J1402" s="10" t="str">
        <f t="shared" si="904"/>
        <v/>
      </c>
      <c r="K1402" s="11" t="str">
        <f t="shared" si="905"/>
        <v>—</v>
      </c>
      <c r="L1402" t="str">
        <f t="shared" si="906"/>
        <v/>
      </c>
      <c r="M1402" s="11" t="str">
        <f t="shared" si="907"/>
        <v>—</v>
      </c>
      <c r="N1402" t="str">
        <f t="shared" si="908"/>
        <v/>
      </c>
      <c r="O1402" s="11" t="str">
        <f t="shared" si="909"/>
        <v>—</v>
      </c>
      <c r="P1402" t="str">
        <f t="shared" si="910"/>
        <v/>
      </c>
      <c r="Q1402" s="11" t="str">
        <f t="shared" si="911"/>
        <v>—</v>
      </c>
      <c r="R1402" t="str">
        <f t="shared" si="912"/>
        <v/>
      </c>
      <c r="S1402" t="str">
        <f t="shared" si="913"/>
        <v/>
      </c>
      <c r="T1402" t="str">
        <f t="shared" si="914"/>
        <v/>
      </c>
      <c r="U1402" t="str">
        <f t="shared" si="915"/>
        <v/>
      </c>
      <c r="V1402" t="str">
        <f t="shared" si="916"/>
        <v/>
      </c>
      <c r="W1402" t="str">
        <f t="shared" si="917"/>
        <v/>
      </c>
      <c r="X1402" t="str">
        <f t="shared" si="918"/>
        <v/>
      </c>
      <c r="Y1402" t="str">
        <f t="shared" si="919"/>
        <v/>
      </c>
      <c r="Z1402" t="str">
        <f t="shared" si="920"/>
        <v/>
      </c>
      <c r="AA1402" t="str">
        <f t="shared" si="921"/>
        <v/>
      </c>
      <c r="AB1402" t="str">
        <f t="shared" si="922"/>
        <v/>
      </c>
      <c r="AC1402" t="str">
        <f t="shared" si="923"/>
        <v/>
      </c>
      <c r="AD1402" t="str">
        <f t="shared" si="924"/>
        <v/>
      </c>
      <c r="AE1402" t="str">
        <f t="shared" si="925"/>
        <v/>
      </c>
      <c r="AF1402" t="str">
        <f t="shared" si="926"/>
        <v/>
      </c>
      <c r="AG1402" t="str">
        <f t="shared" si="927"/>
        <v/>
      </c>
      <c r="AH1402" t="str">
        <f t="shared" si="928"/>
        <v/>
      </c>
      <c r="AI1402" t="str">
        <f t="shared" si="929"/>
        <v/>
      </c>
      <c r="AJ1402" t="str">
        <f t="shared" si="930"/>
        <v/>
      </c>
      <c r="AK1402" t="str">
        <f t="shared" si="931"/>
        <v/>
      </c>
      <c r="AL1402" t="str">
        <f t="shared" si="932"/>
        <v/>
      </c>
      <c r="AM1402" t="str">
        <f t="shared" si="933"/>
        <v/>
      </c>
      <c r="AN1402" t="str">
        <f t="shared" si="934"/>
        <v/>
      </c>
      <c r="AO1402" t="str">
        <f t="shared" si="935"/>
        <v/>
      </c>
      <c r="AP1402" t="str">
        <f t="shared" si="936"/>
        <v/>
      </c>
      <c r="AQ1402" t="str">
        <f t="shared" si="937"/>
        <v/>
      </c>
      <c r="AR1402" t="str">
        <f t="shared" si="938"/>
        <v/>
      </c>
      <c r="AS1402" t="str">
        <f t="shared" si="939"/>
        <v/>
      </c>
      <c r="AT1402" t="str">
        <f t="shared" si="940"/>
        <v/>
      </c>
      <c r="AU1402" t="str">
        <f t="shared" si="941"/>
        <v/>
      </c>
      <c r="AV1402" t="str">
        <f t="shared" si="942"/>
        <v/>
      </c>
      <c r="AW1402" t="str">
        <f t="shared" si="943"/>
        <v/>
      </c>
      <c r="AX1402" t="str">
        <f t="shared" si="944"/>
        <v/>
      </c>
      <c r="AY1402" t="str">
        <f t="shared" si="945"/>
        <v/>
      </c>
      <c r="AZ1402" t="str">
        <f>IF(OR($A1402="",$A1402&lt;&gt;Ficha!$C$4),"",COUNTIF($A$2:$A1402,Ficha!$C$4))</f>
        <v/>
      </c>
    </row>
    <row r="1403" spans="1:52">
      <c r="A1403" s="7" t="str">
        <f>IF(INDEX(Banco!$A:$A,ROW())="","",INDEX(Banco!$A:$A,ROW()))</f>
        <v/>
      </c>
      <c r="B1403" s="7" t="str">
        <f>IF(INDEX(Banco!$B:$B,ROW())="","",INDEX(Banco!$B:$B,ROW()))</f>
        <v/>
      </c>
      <c r="C1403" s="7" t="str">
        <f>IF(INDEX(Banco!$C:$C,ROW())="","",INDEX(Banco!$C:$C,ROW()))</f>
        <v/>
      </c>
      <c r="D1403" s="8" t="str">
        <f>IF(INDEX(Banco!$D:$D,ROW())="","",INDEX(Banco!$D:$D,ROW()))</f>
        <v/>
      </c>
      <c r="E1403" s="8" t="str">
        <f>IF(INDEX(Banco!$E:$E,ROW())="","",INDEX(Banco!$E:$E,ROW()))</f>
        <v/>
      </c>
      <c r="F1403" s="9" t="str">
        <f>IF(INDEX(Banco!$F:$F,ROW())="","",INDEX(Banco!$F:$F,ROW()))</f>
        <v/>
      </c>
      <c r="G1403" s="9" t="str">
        <f>IF(INDEX(Banco!$G:$G,ROW())="","",INDEX(Banco!$G:$G,ROW()))</f>
        <v/>
      </c>
      <c r="H1403" s="7" t="str">
        <f>IF(INDEX(Banco!$H:$H,ROW())="","",INDEX(Banco!$H:$H,ROW()))</f>
        <v/>
      </c>
      <c r="I1403" t="str">
        <f t="shared" si="903"/>
        <v/>
      </c>
      <c r="J1403" s="10" t="str">
        <f t="shared" si="904"/>
        <v/>
      </c>
      <c r="K1403" s="11" t="str">
        <f t="shared" si="905"/>
        <v>—</v>
      </c>
      <c r="L1403" t="str">
        <f t="shared" si="906"/>
        <v/>
      </c>
      <c r="M1403" s="11" t="str">
        <f t="shared" si="907"/>
        <v>—</v>
      </c>
      <c r="N1403" t="str">
        <f t="shared" si="908"/>
        <v/>
      </c>
      <c r="O1403" s="11" t="str">
        <f t="shared" si="909"/>
        <v>—</v>
      </c>
      <c r="P1403" t="str">
        <f t="shared" si="910"/>
        <v/>
      </c>
      <c r="Q1403" s="11" t="str">
        <f t="shared" si="911"/>
        <v>—</v>
      </c>
      <c r="R1403" t="str">
        <f t="shared" si="912"/>
        <v/>
      </c>
      <c r="S1403" t="str">
        <f t="shared" si="913"/>
        <v/>
      </c>
      <c r="T1403" t="str">
        <f t="shared" si="914"/>
        <v/>
      </c>
      <c r="U1403" t="str">
        <f t="shared" si="915"/>
        <v/>
      </c>
      <c r="V1403" t="str">
        <f t="shared" si="916"/>
        <v/>
      </c>
      <c r="W1403" t="str">
        <f t="shared" si="917"/>
        <v/>
      </c>
      <c r="X1403" t="str">
        <f t="shared" si="918"/>
        <v/>
      </c>
      <c r="Y1403" t="str">
        <f t="shared" si="919"/>
        <v/>
      </c>
      <c r="Z1403" t="str">
        <f t="shared" si="920"/>
        <v/>
      </c>
      <c r="AA1403" t="str">
        <f t="shared" si="921"/>
        <v/>
      </c>
      <c r="AB1403" t="str">
        <f t="shared" si="922"/>
        <v/>
      </c>
      <c r="AC1403" t="str">
        <f t="shared" si="923"/>
        <v/>
      </c>
      <c r="AD1403" t="str">
        <f t="shared" si="924"/>
        <v/>
      </c>
      <c r="AE1403" t="str">
        <f t="shared" si="925"/>
        <v/>
      </c>
      <c r="AF1403" t="str">
        <f t="shared" si="926"/>
        <v/>
      </c>
      <c r="AG1403" t="str">
        <f t="shared" si="927"/>
        <v/>
      </c>
      <c r="AH1403" t="str">
        <f t="shared" si="928"/>
        <v/>
      </c>
      <c r="AI1403" t="str">
        <f t="shared" si="929"/>
        <v/>
      </c>
      <c r="AJ1403" t="str">
        <f t="shared" si="930"/>
        <v/>
      </c>
      <c r="AK1403" t="str">
        <f t="shared" si="931"/>
        <v/>
      </c>
      <c r="AL1403" t="str">
        <f t="shared" si="932"/>
        <v/>
      </c>
      <c r="AM1403" t="str">
        <f t="shared" si="933"/>
        <v/>
      </c>
      <c r="AN1403" t="str">
        <f t="shared" si="934"/>
        <v/>
      </c>
      <c r="AO1403" t="str">
        <f t="shared" si="935"/>
        <v/>
      </c>
      <c r="AP1403" t="str">
        <f t="shared" si="936"/>
        <v/>
      </c>
      <c r="AQ1403" t="str">
        <f t="shared" si="937"/>
        <v/>
      </c>
      <c r="AR1403" t="str">
        <f t="shared" si="938"/>
        <v/>
      </c>
      <c r="AS1403" t="str">
        <f t="shared" si="939"/>
        <v/>
      </c>
      <c r="AT1403" t="str">
        <f t="shared" si="940"/>
        <v/>
      </c>
      <c r="AU1403" t="str">
        <f t="shared" si="941"/>
        <v/>
      </c>
      <c r="AV1403" t="str">
        <f t="shared" si="942"/>
        <v/>
      </c>
      <c r="AW1403" t="str">
        <f t="shared" si="943"/>
        <v/>
      </c>
      <c r="AX1403" t="str">
        <f t="shared" si="944"/>
        <v/>
      </c>
      <c r="AY1403" t="str">
        <f t="shared" si="945"/>
        <v/>
      </c>
      <c r="AZ1403" t="str">
        <f>IF(OR($A1403="",$A1403&lt;&gt;Ficha!$C$4),"",COUNTIF($A$2:$A1403,Ficha!$C$4))</f>
        <v/>
      </c>
    </row>
    <row r="1404" spans="1:52">
      <c r="A1404" s="7" t="str">
        <f>IF(INDEX(Banco!$A:$A,ROW())="","",INDEX(Banco!$A:$A,ROW()))</f>
        <v/>
      </c>
      <c r="B1404" s="7" t="str">
        <f>IF(INDEX(Banco!$B:$B,ROW())="","",INDEX(Banco!$B:$B,ROW()))</f>
        <v/>
      </c>
      <c r="C1404" s="7" t="str">
        <f>IF(INDEX(Banco!$C:$C,ROW())="","",INDEX(Banco!$C:$C,ROW()))</f>
        <v/>
      </c>
      <c r="D1404" s="8" t="str">
        <f>IF(INDEX(Banco!$D:$D,ROW())="","",INDEX(Banco!$D:$D,ROW()))</f>
        <v/>
      </c>
      <c r="E1404" s="8" t="str">
        <f>IF(INDEX(Banco!$E:$E,ROW())="","",INDEX(Banco!$E:$E,ROW()))</f>
        <v/>
      </c>
      <c r="F1404" s="9" t="str">
        <f>IF(INDEX(Banco!$F:$F,ROW())="","",INDEX(Banco!$F:$F,ROW()))</f>
        <v/>
      </c>
      <c r="G1404" s="9" t="str">
        <f>IF(INDEX(Banco!$G:$G,ROW())="","",INDEX(Banco!$G:$G,ROW()))</f>
        <v/>
      </c>
      <c r="H1404" s="7" t="str">
        <f>IF(INDEX(Banco!$H:$H,ROW())="","",INDEX(Banco!$H:$H,ROW()))</f>
        <v/>
      </c>
      <c r="I1404" t="str">
        <f t="shared" si="903"/>
        <v/>
      </c>
      <c r="J1404" s="10" t="str">
        <f t="shared" si="904"/>
        <v/>
      </c>
      <c r="K1404" s="11" t="str">
        <f t="shared" si="905"/>
        <v>—</v>
      </c>
      <c r="L1404" t="str">
        <f t="shared" si="906"/>
        <v/>
      </c>
      <c r="M1404" s="11" t="str">
        <f t="shared" si="907"/>
        <v>—</v>
      </c>
      <c r="N1404" t="str">
        <f t="shared" si="908"/>
        <v/>
      </c>
      <c r="O1404" s="11" t="str">
        <f t="shared" si="909"/>
        <v>—</v>
      </c>
      <c r="P1404" t="str">
        <f t="shared" si="910"/>
        <v/>
      </c>
      <c r="Q1404" s="11" t="str">
        <f t="shared" si="911"/>
        <v>—</v>
      </c>
      <c r="R1404" t="str">
        <f t="shared" si="912"/>
        <v/>
      </c>
      <c r="S1404" t="str">
        <f t="shared" si="913"/>
        <v/>
      </c>
      <c r="T1404" t="str">
        <f t="shared" si="914"/>
        <v/>
      </c>
      <c r="U1404" t="str">
        <f t="shared" si="915"/>
        <v/>
      </c>
      <c r="V1404" t="str">
        <f t="shared" si="916"/>
        <v/>
      </c>
      <c r="W1404" t="str">
        <f t="shared" si="917"/>
        <v/>
      </c>
      <c r="X1404" t="str">
        <f t="shared" si="918"/>
        <v/>
      </c>
      <c r="Y1404" t="str">
        <f t="shared" si="919"/>
        <v/>
      </c>
      <c r="Z1404" t="str">
        <f t="shared" si="920"/>
        <v/>
      </c>
      <c r="AA1404" t="str">
        <f t="shared" si="921"/>
        <v/>
      </c>
      <c r="AB1404" t="str">
        <f t="shared" si="922"/>
        <v/>
      </c>
      <c r="AC1404" t="str">
        <f t="shared" si="923"/>
        <v/>
      </c>
      <c r="AD1404" t="str">
        <f t="shared" si="924"/>
        <v/>
      </c>
      <c r="AE1404" t="str">
        <f t="shared" si="925"/>
        <v/>
      </c>
      <c r="AF1404" t="str">
        <f t="shared" si="926"/>
        <v/>
      </c>
      <c r="AG1404" t="str">
        <f t="shared" si="927"/>
        <v/>
      </c>
      <c r="AH1404" t="str">
        <f t="shared" si="928"/>
        <v/>
      </c>
      <c r="AI1404" t="str">
        <f t="shared" si="929"/>
        <v/>
      </c>
      <c r="AJ1404" t="str">
        <f t="shared" si="930"/>
        <v/>
      </c>
      <c r="AK1404" t="str">
        <f t="shared" si="931"/>
        <v/>
      </c>
      <c r="AL1404" t="str">
        <f t="shared" si="932"/>
        <v/>
      </c>
      <c r="AM1404" t="str">
        <f t="shared" si="933"/>
        <v/>
      </c>
      <c r="AN1404" t="str">
        <f t="shared" si="934"/>
        <v/>
      </c>
      <c r="AO1404" t="str">
        <f t="shared" si="935"/>
        <v/>
      </c>
      <c r="AP1404" t="str">
        <f t="shared" si="936"/>
        <v/>
      </c>
      <c r="AQ1404" t="str">
        <f t="shared" si="937"/>
        <v/>
      </c>
      <c r="AR1404" t="str">
        <f t="shared" si="938"/>
        <v/>
      </c>
      <c r="AS1404" t="str">
        <f t="shared" si="939"/>
        <v/>
      </c>
      <c r="AT1404" t="str">
        <f t="shared" si="940"/>
        <v/>
      </c>
      <c r="AU1404" t="str">
        <f t="shared" si="941"/>
        <v/>
      </c>
      <c r="AV1404" t="str">
        <f t="shared" si="942"/>
        <v/>
      </c>
      <c r="AW1404" t="str">
        <f t="shared" si="943"/>
        <v/>
      </c>
      <c r="AX1404" t="str">
        <f t="shared" si="944"/>
        <v/>
      </c>
      <c r="AY1404" t="str">
        <f t="shared" si="945"/>
        <v/>
      </c>
      <c r="AZ1404" t="str">
        <f>IF(OR($A1404="",$A1404&lt;&gt;Ficha!$C$4),"",COUNTIF($A$2:$A1404,Ficha!$C$4))</f>
        <v/>
      </c>
    </row>
    <row r="1405" spans="1:52">
      <c r="A1405" s="7" t="str">
        <f>IF(INDEX(Banco!$A:$A,ROW())="","",INDEX(Banco!$A:$A,ROW()))</f>
        <v/>
      </c>
      <c r="B1405" s="7" t="str">
        <f>IF(INDEX(Banco!$B:$B,ROW())="","",INDEX(Banco!$B:$B,ROW()))</f>
        <v/>
      </c>
      <c r="C1405" s="7" t="str">
        <f>IF(INDEX(Banco!$C:$C,ROW())="","",INDEX(Banco!$C:$C,ROW()))</f>
        <v/>
      </c>
      <c r="D1405" s="8" t="str">
        <f>IF(INDEX(Banco!$D:$D,ROW())="","",INDEX(Banco!$D:$D,ROW()))</f>
        <v/>
      </c>
      <c r="E1405" s="8" t="str">
        <f>IF(INDEX(Banco!$E:$E,ROW())="","",INDEX(Banco!$E:$E,ROW()))</f>
        <v/>
      </c>
      <c r="F1405" s="9" t="str">
        <f>IF(INDEX(Banco!$F:$F,ROW())="","",INDEX(Banco!$F:$F,ROW()))</f>
        <v/>
      </c>
      <c r="G1405" s="9" t="str">
        <f>IF(INDEX(Banco!$G:$G,ROW())="","",INDEX(Banco!$G:$G,ROW()))</f>
        <v/>
      </c>
      <c r="H1405" s="7" t="str">
        <f>IF(INDEX(Banco!$H:$H,ROW())="","",INDEX(Banco!$H:$H,ROW()))</f>
        <v/>
      </c>
      <c r="I1405" t="str">
        <f t="shared" si="903"/>
        <v/>
      </c>
      <c r="J1405" s="10" t="str">
        <f t="shared" si="904"/>
        <v/>
      </c>
      <c r="K1405" s="11" t="str">
        <f t="shared" si="905"/>
        <v>—</v>
      </c>
      <c r="L1405" t="str">
        <f t="shared" si="906"/>
        <v/>
      </c>
      <c r="M1405" s="11" t="str">
        <f t="shared" si="907"/>
        <v>—</v>
      </c>
      <c r="N1405" t="str">
        <f t="shared" si="908"/>
        <v/>
      </c>
      <c r="O1405" s="11" t="str">
        <f t="shared" si="909"/>
        <v>—</v>
      </c>
      <c r="P1405" t="str">
        <f t="shared" si="910"/>
        <v/>
      </c>
      <c r="Q1405" s="11" t="str">
        <f t="shared" si="911"/>
        <v>—</v>
      </c>
      <c r="R1405" t="str">
        <f t="shared" si="912"/>
        <v/>
      </c>
      <c r="S1405" t="str">
        <f t="shared" si="913"/>
        <v/>
      </c>
      <c r="T1405" t="str">
        <f t="shared" si="914"/>
        <v/>
      </c>
      <c r="U1405" t="str">
        <f t="shared" si="915"/>
        <v/>
      </c>
      <c r="V1405" t="str">
        <f t="shared" si="916"/>
        <v/>
      </c>
      <c r="W1405" t="str">
        <f t="shared" si="917"/>
        <v/>
      </c>
      <c r="X1405" t="str">
        <f t="shared" si="918"/>
        <v/>
      </c>
      <c r="Y1405" t="str">
        <f t="shared" si="919"/>
        <v/>
      </c>
      <c r="Z1405" t="str">
        <f t="shared" si="920"/>
        <v/>
      </c>
      <c r="AA1405" t="str">
        <f t="shared" si="921"/>
        <v/>
      </c>
      <c r="AB1405" t="str">
        <f t="shared" si="922"/>
        <v/>
      </c>
      <c r="AC1405" t="str">
        <f t="shared" si="923"/>
        <v/>
      </c>
      <c r="AD1405" t="str">
        <f t="shared" si="924"/>
        <v/>
      </c>
      <c r="AE1405" t="str">
        <f t="shared" si="925"/>
        <v/>
      </c>
      <c r="AF1405" t="str">
        <f t="shared" si="926"/>
        <v/>
      </c>
      <c r="AG1405" t="str">
        <f t="shared" si="927"/>
        <v/>
      </c>
      <c r="AH1405" t="str">
        <f t="shared" si="928"/>
        <v/>
      </c>
      <c r="AI1405" t="str">
        <f t="shared" si="929"/>
        <v/>
      </c>
      <c r="AJ1405" t="str">
        <f t="shared" si="930"/>
        <v/>
      </c>
      <c r="AK1405" t="str">
        <f t="shared" si="931"/>
        <v/>
      </c>
      <c r="AL1405" t="str">
        <f t="shared" si="932"/>
        <v/>
      </c>
      <c r="AM1405" t="str">
        <f t="shared" si="933"/>
        <v/>
      </c>
      <c r="AN1405" t="str">
        <f t="shared" si="934"/>
        <v/>
      </c>
      <c r="AO1405" t="str">
        <f t="shared" si="935"/>
        <v/>
      </c>
      <c r="AP1405" t="str">
        <f t="shared" si="936"/>
        <v/>
      </c>
      <c r="AQ1405" t="str">
        <f t="shared" si="937"/>
        <v/>
      </c>
      <c r="AR1405" t="str">
        <f t="shared" si="938"/>
        <v/>
      </c>
      <c r="AS1405" t="str">
        <f t="shared" si="939"/>
        <v/>
      </c>
      <c r="AT1405" t="str">
        <f t="shared" si="940"/>
        <v/>
      </c>
      <c r="AU1405" t="str">
        <f t="shared" si="941"/>
        <v/>
      </c>
      <c r="AV1405" t="str">
        <f t="shared" si="942"/>
        <v/>
      </c>
      <c r="AW1405" t="str">
        <f t="shared" si="943"/>
        <v/>
      </c>
      <c r="AX1405" t="str">
        <f t="shared" si="944"/>
        <v/>
      </c>
      <c r="AY1405" t="str">
        <f t="shared" si="945"/>
        <v/>
      </c>
      <c r="AZ1405" t="str">
        <f>IF(OR($A1405="",$A1405&lt;&gt;Ficha!$C$4),"",COUNTIF($A$2:$A1405,Ficha!$C$4))</f>
        <v/>
      </c>
    </row>
    <row r="1406" spans="1:52">
      <c r="A1406" s="7" t="str">
        <f>IF(INDEX(Banco!$A:$A,ROW())="","",INDEX(Banco!$A:$A,ROW()))</f>
        <v/>
      </c>
      <c r="B1406" s="7" t="str">
        <f>IF(INDEX(Banco!$B:$B,ROW())="","",INDEX(Banco!$B:$B,ROW()))</f>
        <v/>
      </c>
      <c r="C1406" s="7" t="str">
        <f>IF(INDEX(Banco!$C:$C,ROW())="","",INDEX(Banco!$C:$C,ROW()))</f>
        <v/>
      </c>
      <c r="D1406" s="8" t="str">
        <f>IF(INDEX(Banco!$D:$D,ROW())="","",INDEX(Banco!$D:$D,ROW()))</f>
        <v/>
      </c>
      <c r="E1406" s="8" t="str">
        <f>IF(INDEX(Banco!$E:$E,ROW())="","",INDEX(Banco!$E:$E,ROW()))</f>
        <v/>
      </c>
      <c r="F1406" s="9" t="str">
        <f>IF(INDEX(Banco!$F:$F,ROW())="","",INDEX(Banco!$F:$F,ROW()))</f>
        <v/>
      </c>
      <c r="G1406" s="9" t="str">
        <f>IF(INDEX(Banco!$G:$G,ROW())="","",INDEX(Banco!$G:$G,ROW()))</f>
        <v/>
      </c>
      <c r="H1406" s="7" t="str">
        <f>IF(INDEX(Banco!$H:$H,ROW())="","",INDEX(Banco!$H:$H,ROW()))</f>
        <v/>
      </c>
      <c r="I1406" t="str">
        <f t="shared" si="903"/>
        <v/>
      </c>
      <c r="J1406" s="10" t="str">
        <f t="shared" si="904"/>
        <v/>
      </c>
      <c r="K1406" s="11" t="str">
        <f t="shared" si="905"/>
        <v>—</v>
      </c>
      <c r="L1406" t="str">
        <f t="shared" si="906"/>
        <v/>
      </c>
      <c r="M1406" s="11" t="str">
        <f t="shared" si="907"/>
        <v>—</v>
      </c>
      <c r="N1406" t="str">
        <f t="shared" si="908"/>
        <v/>
      </c>
      <c r="O1406" s="11" t="str">
        <f t="shared" si="909"/>
        <v>—</v>
      </c>
      <c r="P1406" t="str">
        <f t="shared" si="910"/>
        <v/>
      </c>
      <c r="Q1406" s="11" t="str">
        <f t="shared" si="911"/>
        <v>—</v>
      </c>
      <c r="R1406" t="str">
        <f t="shared" si="912"/>
        <v/>
      </c>
      <c r="S1406" t="str">
        <f t="shared" si="913"/>
        <v/>
      </c>
      <c r="T1406" t="str">
        <f t="shared" si="914"/>
        <v/>
      </c>
      <c r="U1406" t="str">
        <f t="shared" si="915"/>
        <v/>
      </c>
      <c r="V1406" t="str">
        <f t="shared" si="916"/>
        <v/>
      </c>
      <c r="W1406" t="str">
        <f t="shared" si="917"/>
        <v/>
      </c>
      <c r="X1406" t="str">
        <f t="shared" si="918"/>
        <v/>
      </c>
      <c r="Y1406" t="str">
        <f t="shared" si="919"/>
        <v/>
      </c>
      <c r="Z1406" t="str">
        <f t="shared" si="920"/>
        <v/>
      </c>
      <c r="AA1406" t="str">
        <f t="shared" si="921"/>
        <v/>
      </c>
      <c r="AB1406" t="str">
        <f t="shared" si="922"/>
        <v/>
      </c>
      <c r="AC1406" t="str">
        <f t="shared" si="923"/>
        <v/>
      </c>
      <c r="AD1406" t="str">
        <f t="shared" si="924"/>
        <v/>
      </c>
      <c r="AE1406" t="str">
        <f t="shared" si="925"/>
        <v/>
      </c>
      <c r="AF1406" t="str">
        <f t="shared" si="926"/>
        <v/>
      </c>
      <c r="AG1406" t="str">
        <f t="shared" si="927"/>
        <v/>
      </c>
      <c r="AH1406" t="str">
        <f t="shared" si="928"/>
        <v/>
      </c>
      <c r="AI1406" t="str">
        <f t="shared" si="929"/>
        <v/>
      </c>
      <c r="AJ1406" t="str">
        <f t="shared" si="930"/>
        <v/>
      </c>
      <c r="AK1406" t="str">
        <f t="shared" si="931"/>
        <v/>
      </c>
      <c r="AL1406" t="str">
        <f t="shared" si="932"/>
        <v/>
      </c>
      <c r="AM1406" t="str">
        <f t="shared" si="933"/>
        <v/>
      </c>
      <c r="AN1406" t="str">
        <f t="shared" si="934"/>
        <v/>
      </c>
      <c r="AO1406" t="str">
        <f t="shared" si="935"/>
        <v/>
      </c>
      <c r="AP1406" t="str">
        <f t="shared" si="936"/>
        <v/>
      </c>
      <c r="AQ1406" t="str">
        <f t="shared" si="937"/>
        <v/>
      </c>
      <c r="AR1406" t="str">
        <f t="shared" si="938"/>
        <v/>
      </c>
      <c r="AS1406" t="str">
        <f t="shared" si="939"/>
        <v/>
      </c>
      <c r="AT1406" t="str">
        <f t="shared" si="940"/>
        <v/>
      </c>
      <c r="AU1406" t="str">
        <f t="shared" si="941"/>
        <v/>
      </c>
      <c r="AV1406" t="str">
        <f t="shared" si="942"/>
        <v/>
      </c>
      <c r="AW1406" t="str">
        <f t="shared" si="943"/>
        <v/>
      </c>
      <c r="AX1406" t="str">
        <f t="shared" si="944"/>
        <v/>
      </c>
      <c r="AY1406" t="str">
        <f t="shared" si="945"/>
        <v/>
      </c>
      <c r="AZ1406" t="str">
        <f>IF(OR($A1406="",$A1406&lt;&gt;Ficha!$C$4),"",COUNTIF($A$2:$A1406,Ficha!$C$4))</f>
        <v/>
      </c>
    </row>
    <row r="1407" spans="1:52">
      <c r="A1407" s="7" t="str">
        <f>IF(INDEX(Banco!$A:$A,ROW())="","",INDEX(Banco!$A:$A,ROW()))</f>
        <v/>
      </c>
      <c r="B1407" s="7" t="str">
        <f>IF(INDEX(Banco!$B:$B,ROW())="","",INDEX(Banco!$B:$B,ROW()))</f>
        <v/>
      </c>
      <c r="C1407" s="7" t="str">
        <f>IF(INDEX(Banco!$C:$C,ROW())="","",INDEX(Banco!$C:$C,ROW()))</f>
        <v/>
      </c>
      <c r="D1407" s="8" t="str">
        <f>IF(INDEX(Banco!$D:$D,ROW())="","",INDEX(Banco!$D:$D,ROW()))</f>
        <v/>
      </c>
      <c r="E1407" s="8" t="str">
        <f>IF(INDEX(Banco!$E:$E,ROW())="","",INDEX(Banco!$E:$E,ROW()))</f>
        <v/>
      </c>
      <c r="F1407" s="9" t="str">
        <f>IF(INDEX(Banco!$F:$F,ROW())="","",INDEX(Banco!$F:$F,ROW()))</f>
        <v/>
      </c>
      <c r="G1407" s="9" t="str">
        <f>IF(INDEX(Banco!$G:$G,ROW())="","",INDEX(Banco!$G:$G,ROW()))</f>
        <v/>
      </c>
      <c r="H1407" s="7" t="str">
        <f>IF(INDEX(Banco!$H:$H,ROW())="","",INDEX(Banco!$H:$H,ROW()))</f>
        <v/>
      </c>
      <c r="I1407" t="str">
        <f t="shared" si="903"/>
        <v/>
      </c>
      <c r="J1407" s="10" t="str">
        <f t="shared" si="904"/>
        <v/>
      </c>
      <c r="K1407" s="11" t="str">
        <f t="shared" si="905"/>
        <v>—</v>
      </c>
      <c r="L1407" t="str">
        <f t="shared" si="906"/>
        <v/>
      </c>
      <c r="M1407" s="11" t="str">
        <f t="shared" si="907"/>
        <v>—</v>
      </c>
      <c r="N1407" t="str">
        <f t="shared" si="908"/>
        <v/>
      </c>
      <c r="O1407" s="11" t="str">
        <f t="shared" si="909"/>
        <v>—</v>
      </c>
      <c r="P1407" t="str">
        <f t="shared" si="910"/>
        <v/>
      </c>
      <c r="Q1407" s="11" t="str">
        <f t="shared" si="911"/>
        <v>—</v>
      </c>
      <c r="R1407" t="str">
        <f t="shared" si="912"/>
        <v/>
      </c>
      <c r="S1407" t="str">
        <f t="shared" si="913"/>
        <v/>
      </c>
      <c r="T1407" t="str">
        <f t="shared" si="914"/>
        <v/>
      </c>
      <c r="U1407" t="str">
        <f t="shared" si="915"/>
        <v/>
      </c>
      <c r="V1407" t="str">
        <f t="shared" si="916"/>
        <v/>
      </c>
      <c r="W1407" t="str">
        <f t="shared" si="917"/>
        <v/>
      </c>
      <c r="X1407" t="str">
        <f t="shared" si="918"/>
        <v/>
      </c>
      <c r="Y1407" t="str">
        <f t="shared" si="919"/>
        <v/>
      </c>
      <c r="Z1407" t="str">
        <f t="shared" si="920"/>
        <v/>
      </c>
      <c r="AA1407" t="str">
        <f t="shared" si="921"/>
        <v/>
      </c>
      <c r="AB1407" t="str">
        <f t="shared" si="922"/>
        <v/>
      </c>
      <c r="AC1407" t="str">
        <f t="shared" si="923"/>
        <v/>
      </c>
      <c r="AD1407" t="str">
        <f t="shared" si="924"/>
        <v/>
      </c>
      <c r="AE1407" t="str">
        <f t="shared" si="925"/>
        <v/>
      </c>
      <c r="AF1407" t="str">
        <f t="shared" si="926"/>
        <v/>
      </c>
      <c r="AG1407" t="str">
        <f t="shared" si="927"/>
        <v/>
      </c>
      <c r="AH1407" t="str">
        <f t="shared" si="928"/>
        <v/>
      </c>
      <c r="AI1407" t="str">
        <f t="shared" si="929"/>
        <v/>
      </c>
      <c r="AJ1407" t="str">
        <f t="shared" si="930"/>
        <v/>
      </c>
      <c r="AK1407" t="str">
        <f t="shared" si="931"/>
        <v/>
      </c>
      <c r="AL1407" t="str">
        <f t="shared" si="932"/>
        <v/>
      </c>
      <c r="AM1407" t="str">
        <f t="shared" si="933"/>
        <v/>
      </c>
      <c r="AN1407" t="str">
        <f t="shared" si="934"/>
        <v/>
      </c>
      <c r="AO1407" t="str">
        <f t="shared" si="935"/>
        <v/>
      </c>
      <c r="AP1407" t="str">
        <f t="shared" si="936"/>
        <v/>
      </c>
      <c r="AQ1407" t="str">
        <f t="shared" si="937"/>
        <v/>
      </c>
      <c r="AR1407" t="str">
        <f t="shared" si="938"/>
        <v/>
      </c>
      <c r="AS1407" t="str">
        <f t="shared" si="939"/>
        <v/>
      </c>
      <c r="AT1407" t="str">
        <f t="shared" si="940"/>
        <v/>
      </c>
      <c r="AU1407" t="str">
        <f t="shared" si="941"/>
        <v/>
      </c>
      <c r="AV1407" t="str">
        <f t="shared" si="942"/>
        <v/>
      </c>
      <c r="AW1407" t="str">
        <f t="shared" si="943"/>
        <v/>
      </c>
      <c r="AX1407" t="str">
        <f t="shared" si="944"/>
        <v/>
      </c>
      <c r="AY1407" t="str">
        <f t="shared" si="945"/>
        <v/>
      </c>
      <c r="AZ1407" t="str">
        <f>IF(OR($A1407="",$A1407&lt;&gt;Ficha!$C$4),"",COUNTIF($A$2:$A1407,Ficha!$C$4))</f>
        <v/>
      </c>
    </row>
    <row r="1408" spans="1:52">
      <c r="A1408" s="7" t="str">
        <f>IF(INDEX(Banco!$A:$A,ROW())="","",INDEX(Banco!$A:$A,ROW()))</f>
        <v/>
      </c>
      <c r="B1408" s="7" t="str">
        <f>IF(INDEX(Banco!$B:$B,ROW())="","",INDEX(Banco!$B:$B,ROW()))</f>
        <v/>
      </c>
      <c r="C1408" s="7" t="str">
        <f>IF(INDEX(Banco!$C:$C,ROW())="","",INDEX(Banco!$C:$C,ROW()))</f>
        <v/>
      </c>
      <c r="D1408" s="8" t="str">
        <f>IF(INDEX(Banco!$D:$D,ROW())="","",INDEX(Banco!$D:$D,ROW()))</f>
        <v/>
      </c>
      <c r="E1408" s="8" t="str">
        <f>IF(INDEX(Banco!$E:$E,ROW())="","",INDEX(Banco!$E:$E,ROW()))</f>
        <v/>
      </c>
      <c r="F1408" s="9" t="str">
        <f>IF(INDEX(Banco!$F:$F,ROW())="","",INDEX(Banco!$F:$F,ROW()))</f>
        <v/>
      </c>
      <c r="G1408" s="9" t="str">
        <f>IF(INDEX(Banco!$G:$G,ROW())="","",INDEX(Banco!$G:$G,ROW()))</f>
        <v/>
      </c>
      <c r="H1408" s="7" t="str">
        <f>IF(INDEX(Banco!$H:$H,ROW())="","",INDEX(Banco!$H:$H,ROW()))</f>
        <v/>
      </c>
      <c r="I1408" t="str">
        <f t="shared" si="903"/>
        <v/>
      </c>
      <c r="J1408" s="10" t="str">
        <f t="shared" si="904"/>
        <v/>
      </c>
      <c r="K1408" s="11" t="str">
        <f t="shared" si="905"/>
        <v>—</v>
      </c>
      <c r="L1408" t="str">
        <f t="shared" si="906"/>
        <v/>
      </c>
      <c r="M1408" s="11" t="str">
        <f t="shared" si="907"/>
        <v>—</v>
      </c>
      <c r="N1408" t="str">
        <f t="shared" si="908"/>
        <v/>
      </c>
      <c r="O1408" s="11" t="str">
        <f t="shared" si="909"/>
        <v>—</v>
      </c>
      <c r="P1408" t="str">
        <f t="shared" si="910"/>
        <v/>
      </c>
      <c r="Q1408" s="11" t="str">
        <f t="shared" si="911"/>
        <v>—</v>
      </c>
      <c r="R1408" t="str">
        <f t="shared" si="912"/>
        <v/>
      </c>
      <c r="S1408" t="str">
        <f t="shared" si="913"/>
        <v/>
      </c>
      <c r="T1408" t="str">
        <f t="shared" si="914"/>
        <v/>
      </c>
      <c r="U1408" t="str">
        <f t="shared" si="915"/>
        <v/>
      </c>
      <c r="V1408" t="str">
        <f t="shared" si="916"/>
        <v/>
      </c>
      <c r="W1408" t="str">
        <f t="shared" si="917"/>
        <v/>
      </c>
      <c r="X1408" t="str">
        <f t="shared" si="918"/>
        <v/>
      </c>
      <c r="Y1408" t="str">
        <f t="shared" si="919"/>
        <v/>
      </c>
      <c r="Z1408" t="str">
        <f t="shared" si="920"/>
        <v/>
      </c>
      <c r="AA1408" t="str">
        <f t="shared" si="921"/>
        <v/>
      </c>
      <c r="AB1408" t="str">
        <f t="shared" si="922"/>
        <v/>
      </c>
      <c r="AC1408" t="str">
        <f t="shared" si="923"/>
        <v/>
      </c>
      <c r="AD1408" t="str">
        <f t="shared" si="924"/>
        <v/>
      </c>
      <c r="AE1408" t="str">
        <f t="shared" si="925"/>
        <v/>
      </c>
      <c r="AF1408" t="str">
        <f t="shared" si="926"/>
        <v/>
      </c>
      <c r="AG1408" t="str">
        <f t="shared" si="927"/>
        <v/>
      </c>
      <c r="AH1408" t="str">
        <f t="shared" si="928"/>
        <v/>
      </c>
      <c r="AI1408" t="str">
        <f t="shared" si="929"/>
        <v/>
      </c>
      <c r="AJ1408" t="str">
        <f t="shared" si="930"/>
        <v/>
      </c>
      <c r="AK1408" t="str">
        <f t="shared" si="931"/>
        <v/>
      </c>
      <c r="AL1408" t="str">
        <f t="shared" si="932"/>
        <v/>
      </c>
      <c r="AM1408" t="str">
        <f t="shared" si="933"/>
        <v/>
      </c>
      <c r="AN1408" t="str">
        <f t="shared" si="934"/>
        <v/>
      </c>
      <c r="AO1408" t="str">
        <f t="shared" si="935"/>
        <v/>
      </c>
      <c r="AP1408" t="str">
        <f t="shared" si="936"/>
        <v/>
      </c>
      <c r="AQ1408" t="str">
        <f t="shared" si="937"/>
        <v/>
      </c>
      <c r="AR1408" t="str">
        <f t="shared" si="938"/>
        <v/>
      </c>
      <c r="AS1408" t="str">
        <f t="shared" si="939"/>
        <v/>
      </c>
      <c r="AT1408" t="str">
        <f t="shared" si="940"/>
        <v/>
      </c>
      <c r="AU1408" t="str">
        <f t="shared" si="941"/>
        <v/>
      </c>
      <c r="AV1408" t="str">
        <f t="shared" si="942"/>
        <v/>
      </c>
      <c r="AW1408" t="str">
        <f t="shared" si="943"/>
        <v/>
      </c>
      <c r="AX1408" t="str">
        <f t="shared" si="944"/>
        <v/>
      </c>
      <c r="AY1408" t="str">
        <f t="shared" si="945"/>
        <v/>
      </c>
      <c r="AZ1408" t="str">
        <f>IF(OR($A1408="",$A1408&lt;&gt;Ficha!$C$4),"",COUNTIF($A$2:$A1408,Ficha!$C$4))</f>
        <v/>
      </c>
    </row>
    <row r="1409" spans="1:52">
      <c r="A1409" s="7" t="str">
        <f>IF(INDEX(Banco!$A:$A,ROW())="","",INDEX(Banco!$A:$A,ROW()))</f>
        <v/>
      </c>
      <c r="B1409" s="7" t="str">
        <f>IF(INDEX(Banco!$B:$B,ROW())="","",INDEX(Banco!$B:$B,ROW()))</f>
        <v/>
      </c>
      <c r="C1409" s="7" t="str">
        <f>IF(INDEX(Banco!$C:$C,ROW())="","",INDEX(Banco!$C:$C,ROW()))</f>
        <v/>
      </c>
      <c r="D1409" s="8" t="str">
        <f>IF(INDEX(Banco!$D:$D,ROW())="","",INDEX(Banco!$D:$D,ROW()))</f>
        <v/>
      </c>
      <c r="E1409" s="8" t="str">
        <f>IF(INDEX(Banco!$E:$E,ROW())="","",INDEX(Banco!$E:$E,ROW()))</f>
        <v/>
      </c>
      <c r="F1409" s="9" t="str">
        <f>IF(INDEX(Banco!$F:$F,ROW())="","",INDEX(Banco!$F:$F,ROW()))</f>
        <v/>
      </c>
      <c r="G1409" s="9" t="str">
        <f>IF(INDEX(Banco!$G:$G,ROW())="","",INDEX(Banco!$G:$G,ROW()))</f>
        <v/>
      </c>
      <c r="H1409" s="7" t="str">
        <f>IF(INDEX(Banco!$H:$H,ROW())="","",INDEX(Banco!$H:$H,ROW()))</f>
        <v/>
      </c>
      <c r="I1409" t="str">
        <f t="shared" si="903"/>
        <v/>
      </c>
      <c r="J1409" s="10" t="str">
        <f t="shared" si="904"/>
        <v/>
      </c>
      <c r="K1409" s="11" t="str">
        <f t="shared" si="905"/>
        <v>—</v>
      </c>
      <c r="L1409" t="str">
        <f t="shared" si="906"/>
        <v/>
      </c>
      <c r="M1409" s="11" t="str">
        <f t="shared" si="907"/>
        <v>—</v>
      </c>
      <c r="N1409" t="str">
        <f t="shared" si="908"/>
        <v/>
      </c>
      <c r="O1409" s="11" t="str">
        <f t="shared" si="909"/>
        <v>—</v>
      </c>
      <c r="P1409" t="str">
        <f t="shared" si="910"/>
        <v/>
      </c>
      <c r="Q1409" s="11" t="str">
        <f t="shared" si="911"/>
        <v>—</v>
      </c>
      <c r="R1409" t="str">
        <f t="shared" si="912"/>
        <v/>
      </c>
      <c r="S1409" t="str">
        <f t="shared" si="913"/>
        <v/>
      </c>
      <c r="T1409" t="str">
        <f t="shared" si="914"/>
        <v/>
      </c>
      <c r="U1409" t="str">
        <f t="shared" si="915"/>
        <v/>
      </c>
      <c r="V1409" t="str">
        <f t="shared" si="916"/>
        <v/>
      </c>
      <c r="W1409" t="str">
        <f t="shared" si="917"/>
        <v/>
      </c>
      <c r="X1409" t="str">
        <f t="shared" si="918"/>
        <v/>
      </c>
      <c r="Y1409" t="str">
        <f t="shared" si="919"/>
        <v/>
      </c>
      <c r="Z1409" t="str">
        <f t="shared" si="920"/>
        <v/>
      </c>
      <c r="AA1409" t="str">
        <f t="shared" si="921"/>
        <v/>
      </c>
      <c r="AB1409" t="str">
        <f t="shared" si="922"/>
        <v/>
      </c>
      <c r="AC1409" t="str">
        <f t="shared" si="923"/>
        <v/>
      </c>
      <c r="AD1409" t="str">
        <f t="shared" si="924"/>
        <v/>
      </c>
      <c r="AE1409" t="str">
        <f t="shared" si="925"/>
        <v/>
      </c>
      <c r="AF1409" t="str">
        <f t="shared" si="926"/>
        <v/>
      </c>
      <c r="AG1409" t="str">
        <f t="shared" si="927"/>
        <v/>
      </c>
      <c r="AH1409" t="str">
        <f t="shared" si="928"/>
        <v/>
      </c>
      <c r="AI1409" t="str">
        <f t="shared" si="929"/>
        <v/>
      </c>
      <c r="AJ1409" t="str">
        <f t="shared" si="930"/>
        <v/>
      </c>
      <c r="AK1409" t="str">
        <f t="shared" si="931"/>
        <v/>
      </c>
      <c r="AL1409" t="str">
        <f t="shared" si="932"/>
        <v/>
      </c>
      <c r="AM1409" t="str">
        <f t="shared" si="933"/>
        <v/>
      </c>
      <c r="AN1409" t="str">
        <f t="shared" si="934"/>
        <v/>
      </c>
      <c r="AO1409" t="str">
        <f t="shared" si="935"/>
        <v/>
      </c>
      <c r="AP1409" t="str">
        <f t="shared" si="936"/>
        <v/>
      </c>
      <c r="AQ1409" t="str">
        <f t="shared" si="937"/>
        <v/>
      </c>
      <c r="AR1409" t="str">
        <f t="shared" si="938"/>
        <v/>
      </c>
      <c r="AS1409" t="str">
        <f t="shared" si="939"/>
        <v/>
      </c>
      <c r="AT1409" t="str">
        <f t="shared" si="940"/>
        <v/>
      </c>
      <c r="AU1409" t="str">
        <f t="shared" si="941"/>
        <v/>
      </c>
      <c r="AV1409" t="str">
        <f t="shared" si="942"/>
        <v/>
      </c>
      <c r="AW1409" t="str">
        <f t="shared" si="943"/>
        <v/>
      </c>
      <c r="AX1409" t="str">
        <f t="shared" si="944"/>
        <v/>
      </c>
      <c r="AY1409" t="str">
        <f t="shared" si="945"/>
        <v/>
      </c>
      <c r="AZ1409" t="str">
        <f>IF(OR($A1409="",$A1409&lt;&gt;Ficha!$C$4),"",COUNTIF($A$2:$A1409,Ficha!$C$4))</f>
        <v/>
      </c>
    </row>
    <row r="1410" spans="1:52">
      <c r="A1410" s="7" t="str">
        <f>IF(INDEX(Banco!$A:$A,ROW())="","",INDEX(Banco!$A:$A,ROW()))</f>
        <v/>
      </c>
      <c r="B1410" s="7" t="str">
        <f>IF(INDEX(Banco!$B:$B,ROW())="","",INDEX(Banco!$B:$B,ROW()))</f>
        <v/>
      </c>
      <c r="C1410" s="7" t="str">
        <f>IF(INDEX(Banco!$C:$C,ROW())="","",INDEX(Banco!$C:$C,ROW()))</f>
        <v/>
      </c>
      <c r="D1410" s="8" t="str">
        <f>IF(INDEX(Banco!$D:$D,ROW())="","",INDEX(Banco!$D:$D,ROW()))</f>
        <v/>
      </c>
      <c r="E1410" s="8" t="str">
        <f>IF(INDEX(Banco!$E:$E,ROW())="","",INDEX(Banco!$E:$E,ROW()))</f>
        <v/>
      </c>
      <c r="F1410" s="9" t="str">
        <f>IF(INDEX(Banco!$F:$F,ROW())="","",INDEX(Banco!$F:$F,ROW()))</f>
        <v/>
      </c>
      <c r="G1410" s="9" t="str">
        <f>IF(INDEX(Banco!$G:$G,ROW())="","",INDEX(Banco!$G:$G,ROW()))</f>
        <v/>
      </c>
      <c r="H1410" s="7" t="str">
        <f>IF(INDEX(Banco!$H:$H,ROW())="","",INDEX(Banco!$H:$H,ROW()))</f>
        <v/>
      </c>
      <c r="I1410" t="str">
        <f t="shared" ref="I1410:I1473" si="946">IF($T1410="","",INT($T1410/12)&amp;"a "&amp;MOD($T1410,12)&amp;"m")</f>
        <v/>
      </c>
      <c r="J1410" s="10" t="str">
        <f t="shared" ref="J1410:J1473" si="947">IF(OR($F1410="",$G1410=""),"",ROUND($F1410/($G1410/100)^2,2))</f>
        <v/>
      </c>
      <c r="K1410" s="11" t="str">
        <f t="shared" ref="K1410:K1473" si="948">IF(OR($S1410="",$J1410="",$T1410="",$T1410&lt;0,$T1410&gt;228,$Y1410=""),"—",ROUND(IF(ABS($AB1410)&lt;=3,$AB1410,IF($AB1410&gt;3,3+($J1410-$AD1410)/($AD1410-$AC1410),-3+($J1410-$AF1410)/($AE1410-$AF1410))),2))</f>
        <v>—</v>
      </c>
      <c r="L1410" t="str">
        <f t="shared" ref="L1410:L1473" si="949">IF(OR($K1410="",$K1410="—"),"",IF($T1410&lt;=60,IF($K1410&lt;-3,"Magreza acentuada",IF($K1410&lt;-2,"Magreza",IF($K1410&lt;=1,"Eutrofia",IF($K1410&lt;=2,"Risco de sobrepeso",IF($K1410&lt;=3,"Sobrepeso","Obesidade"))))),IF($K1410&lt;-3,"Magreza acentuada",IF($K1410&lt;-2,"Magreza",IF($K1410&lt;=1,"Eutrofia",IF($K1410&lt;=2,"Sobrepeso",IF($K1410&lt;=3,"Obesidade","Obesidade grave")))))))</f>
        <v/>
      </c>
      <c r="M1410" s="11" t="str">
        <f t="shared" ref="M1410:M1473" si="950">IF(OR($S1410="",$V1410="",$T1410="",$T1410&lt;0,$T1410&gt;228,$AG1410=""),"—",ROUND(IF($AG1410=0,LN($V1410/$AH1410)/$AI1410,((($V1410/$AH1410)^$AG1410)-1)/($AG1410*$AI1410)),2))</f>
        <v>—</v>
      </c>
      <c r="N1410" t="str">
        <f t="shared" ref="N1410:N1473" si="951">IF(OR($M1410="",$M1410="—"),"",IF($M1410&lt;-3,"Muito baixa",IF($M1410&lt;-2,"Baixa","Adequada")))</f>
        <v/>
      </c>
      <c r="O1410" s="11" t="str">
        <f t="shared" ref="O1410:O1473" si="952">IF(OR($S1410="",$F1410="",$T1410="",$T1410&lt;0,$T1410&gt;120,$AJ1410=""),"—",ROUND(IF(ABS($AM1410)&lt;=3,$AM1410,IF($AM1410&gt;3,3+($F1410-$AO1410)/($AO1410-$AN1410),-3+($F1410-$AQ1410)/($AP1410-$AQ1410))),2))</f>
        <v>—</v>
      </c>
      <c r="P1410" t="str">
        <f t="shared" ref="P1410:P1473" si="953">IF(OR($O1410="",$O1410="—"),"",IF($O1410&lt;-3,"Muito baixo",IF($O1410&lt;-2,"Baixo",IF($O1410&lt;=2,"Adequado","Elevado"))))</f>
        <v/>
      </c>
      <c r="Q1410" s="11" t="str">
        <f t="shared" ref="Q1410:Q1473" si="954">IF(OR($S1410="",$F1410="",$T1410="",$T1410&lt;0,$T1410&gt;60,$AR1410=""),"—",ROUND(IF(ABS($AU1410)&lt;=3,$AU1410,IF($AU1410&gt;3,3+($F1410-$AW1410)/($AW1410-$AV1410),-3+($F1410-$AY1410)/($AX1410-$AY1410))),2))</f>
        <v>—</v>
      </c>
      <c r="R1410" t="str">
        <f t="shared" ref="R1410:R1473" si="955">IF(OR($Q1410="",$Q1410="—"),"",IF($Q1410&lt;-3,"Magreza acentuada",IF($Q1410&lt;-2,"Magreza",IF($Q1410&lt;=1,"Eutrofia",IF($Q1410&lt;=2,"Risco de sobrepeso",IF($Q1410&lt;=3,"Sobrepeso","Obesidade"))))))</f>
        <v/>
      </c>
      <c r="S1410" t="str">
        <f t="shared" ref="S1410:S1473" si="956">IF($C1410="","",IF(UPPER(LEFT($C1410,1))="M",1,IF(UPPER(LEFT($C1410,1))="F",2,"")))</f>
        <v/>
      </c>
      <c r="T1410" t="str">
        <f t="shared" ref="T1410:T1473" si="957">IF(OR($D1410="",$E1410=""),"",DATEDIF($D1410,$E1410,"m"))</f>
        <v/>
      </c>
      <c r="U1410" t="str">
        <f t="shared" ref="U1410:U1473" si="958">IF(OR($D1410="",$E1410=""),"",$E1410-$D1410)</f>
        <v/>
      </c>
      <c r="V1410" t="str">
        <f t="shared" ref="V1410:V1473" si="959">IF(OR($G1410="",$T1410=""),"",IF($T1410&lt;24,IF(LEFT(LOWER($H1410),4)="em p",$G1410+0.7,$G1410),IF(LEFT(LOWER($H1410),4)="deit",$G1410-0.7,$G1410)))</f>
        <v/>
      </c>
      <c r="W1410" t="str">
        <f t="shared" ref="W1410:W1473" si="960">IF(OR($S1410="",$T1410=""),"",$S1410*1000000+IF($T1410&lt;=60,$U1410,$T1410))</f>
        <v/>
      </c>
      <c r="X1410" t="str">
        <f t="shared" ref="X1410:X1473" si="961">IF(OR($S1410="",$V1410="",$T1410&gt;60,$T1410=""),"",$S1410*1000000+ROUND($V1410*10,0))</f>
        <v/>
      </c>
      <c r="Y1410" t="str">
        <f t="shared" ref="Y1410:Y1473" si="962">IF($W1410="","",IFERROR(INDEX(IF($T1410&lt;=60,imc05_l,imc519_l),MATCH($W1410,IF($T1410&lt;=60,imc05_k,imc519_k),1)),""))</f>
        <v/>
      </c>
      <c r="Z1410" t="str">
        <f t="shared" ref="Z1410:Z1473" si="963">IF($W1410="","",IFERROR(INDEX(IF($T1410&lt;=60,imc05_m,imc519_m),MATCH($W1410,IF($T1410&lt;=60,imc05_k,imc519_k),1)),""))</f>
        <v/>
      </c>
      <c r="AA1410" t="str">
        <f t="shared" ref="AA1410:AA1473" si="964">IF($W1410="","",IFERROR(INDEX(IF($T1410&lt;=60,imc05_s,imc519_s),MATCH($W1410,IF($T1410&lt;=60,imc05_k,imc519_k),1)),""))</f>
        <v/>
      </c>
      <c r="AB1410" t="str">
        <f t="shared" ref="AB1410:AB1473" si="965">IF($Y1410="","",IF($Y1410=0,LN($J1410/$Z1410)/$AA1410,((($J1410/$Z1410)^$Y1410)-1)/($Y1410*$AA1410)))</f>
        <v/>
      </c>
      <c r="AC1410" t="str">
        <f t="shared" ref="AC1410:AC1473" si="966">IF($Y1410="","",IF($Y1410=0,$Z1410*EXP($AA1410*2),$Z1410*(1+$Y1410*$AA1410*2)^(1/$Y1410)))</f>
        <v/>
      </c>
      <c r="AD1410" t="str">
        <f t="shared" ref="AD1410:AD1473" si="967">IF($Y1410="","",IF($Y1410=0,$Z1410*EXP($AA1410*3),$Z1410*(1+$Y1410*$AA1410*3)^(1/$Y1410)))</f>
        <v/>
      </c>
      <c r="AE1410" t="str">
        <f t="shared" ref="AE1410:AE1473" si="968">IF($Y1410="","",IF($Y1410=0,$Z1410*EXP($AA1410*-2),$Z1410*(1+$Y1410*$AA1410*-2)^(1/$Y1410)))</f>
        <v/>
      </c>
      <c r="AF1410" t="str">
        <f t="shared" ref="AF1410:AF1473" si="969">IF($Y1410="","",IF($Y1410=0,$Z1410*EXP($AA1410*-3),$Z1410*(1+$Y1410*$AA1410*-3)^(1/$Y1410)))</f>
        <v/>
      </c>
      <c r="AG1410" t="str">
        <f t="shared" ref="AG1410:AG1473" si="970">IF($W1410="","",IFERROR(INDEX(IF($T1410&lt;=60,est05_l,est519_l),MATCH($W1410,IF($T1410&lt;=60,est05_k,est519_k),1)),""))</f>
        <v/>
      </c>
      <c r="AH1410" t="str">
        <f t="shared" ref="AH1410:AH1473" si="971">IF($W1410="","",IFERROR(INDEX(IF($T1410&lt;=60,est05_m,est519_m),MATCH($W1410,IF($T1410&lt;=60,est05_k,est519_k),1)),""))</f>
        <v/>
      </c>
      <c r="AI1410" t="str">
        <f t="shared" ref="AI1410:AI1473" si="972">IF($W1410="","",IFERROR(INDEX(IF($T1410&lt;=60,est05_s,est519_s),MATCH($W1410,IF($T1410&lt;=60,est05_k,est519_k),1)),""))</f>
        <v/>
      </c>
      <c r="AJ1410" t="str">
        <f t="shared" ref="AJ1410:AJ1473" si="973">IF($W1410="","",IFERROR(INDEX(IF($T1410&lt;=60,peso05_l,peso510_l),MATCH($W1410,IF($T1410&lt;=60,peso05_k,peso510_k),1)),""))</f>
        <v/>
      </c>
      <c r="AK1410" t="str">
        <f t="shared" ref="AK1410:AK1473" si="974">IF($W1410="","",IFERROR(INDEX(IF($T1410&lt;=60,peso05_m,peso510_m),MATCH($W1410,IF($T1410&lt;=60,peso05_k,peso510_k),1)),""))</f>
        <v/>
      </c>
      <c r="AL1410" t="str">
        <f t="shared" ref="AL1410:AL1473" si="975">IF($W1410="","",IFERROR(INDEX(IF($T1410&lt;=60,peso05_s,peso510_s),MATCH($W1410,IF($T1410&lt;=60,peso05_k,peso510_k),1)),""))</f>
        <v/>
      </c>
      <c r="AM1410" t="str">
        <f t="shared" ref="AM1410:AM1473" si="976">IF($AJ1410="","",IF($AJ1410=0,LN($F1410/$AK1410)/$AL1410,((($F1410/$AK1410)^$AJ1410)-1)/($AJ1410*$AL1410)))</f>
        <v/>
      </c>
      <c r="AN1410" t="str">
        <f t="shared" ref="AN1410:AN1473" si="977">IF($AJ1410="","",IF($AJ1410=0,$AK1410*EXP($AL1410*2),$AK1410*(1+$AJ1410*$AL1410*2)^(1/$AJ1410)))</f>
        <v/>
      </c>
      <c r="AO1410" t="str">
        <f t="shared" ref="AO1410:AO1473" si="978">IF($AJ1410="","",IF($AJ1410=0,$AK1410*EXP($AL1410*3),$AK1410*(1+$AJ1410*$AL1410*3)^(1/$AJ1410)))</f>
        <v/>
      </c>
      <c r="AP1410" t="str">
        <f t="shared" ref="AP1410:AP1473" si="979">IF($AJ1410="","",IF($AJ1410=0,$AK1410*EXP($AL1410*-2),$AK1410*(1+$AJ1410*$AL1410*-2)^(1/$AJ1410)))</f>
        <v/>
      </c>
      <c r="AQ1410" t="str">
        <f t="shared" ref="AQ1410:AQ1473" si="980">IF($AJ1410="","",IF($AJ1410=0,$AK1410*EXP($AL1410*-3),$AK1410*(1+$AJ1410*$AL1410*-3)^(1/$AJ1410)))</f>
        <v/>
      </c>
      <c r="AR1410" t="str">
        <f t="shared" ref="AR1410:AR1473" si="981">IF(OR($X1410="",$T1410&gt;60),"",IFERROR(INDEX(IF($T1410&lt;24,pcomp_l,palt_l),MATCH($X1410,IF($T1410&lt;24,pcomp_k,palt_k),1)),""))</f>
        <v/>
      </c>
      <c r="AS1410" t="str">
        <f t="shared" ref="AS1410:AS1473" si="982">IF(OR($X1410="",$T1410&gt;60),"",IFERROR(INDEX(IF($T1410&lt;24,pcomp_m,palt_m),MATCH($X1410,IF($T1410&lt;24,pcomp_k,palt_k),1)),""))</f>
        <v/>
      </c>
      <c r="AT1410" t="str">
        <f t="shared" ref="AT1410:AT1473" si="983">IF(OR($X1410="",$T1410&gt;60),"",IFERROR(INDEX(IF($T1410&lt;24,pcomp_s,palt_s),MATCH($X1410,IF($T1410&lt;24,pcomp_k,palt_k),1)),""))</f>
        <v/>
      </c>
      <c r="AU1410" t="str">
        <f t="shared" ref="AU1410:AU1473" si="984">IF($AR1410="","",IF($AR1410=0,LN($F1410/$AS1410)/$AT1410,((($F1410/$AS1410)^$AR1410)-1)/($AR1410*$AT1410)))</f>
        <v/>
      </c>
      <c r="AV1410" t="str">
        <f t="shared" ref="AV1410:AV1473" si="985">IF($AR1410="","",IF($AR1410=0,$AS1410*EXP($AT1410*2),$AS1410*(1+$AR1410*$AT1410*2)^(1/$AR1410)))</f>
        <v/>
      </c>
      <c r="AW1410" t="str">
        <f t="shared" ref="AW1410:AW1473" si="986">IF($AR1410="","",IF($AR1410=0,$AS1410*EXP($AT1410*3),$AS1410*(1+$AR1410*$AT1410*3)^(1/$AR1410)))</f>
        <v/>
      </c>
      <c r="AX1410" t="str">
        <f t="shared" ref="AX1410:AX1473" si="987">IF($AR1410="","",IF($AR1410=0,$AS1410*EXP($AT1410*-2),$AS1410*(1+$AR1410*$AT1410*-2)^(1/$AR1410)))</f>
        <v/>
      </c>
      <c r="AY1410" t="str">
        <f t="shared" ref="AY1410:AY1473" si="988">IF($AR1410="","",IF($AR1410=0,$AS1410*EXP($AT1410*-3),$AS1410*(1+$AR1410*$AT1410*-3)^(1/$AR1410)))</f>
        <v/>
      </c>
      <c r="AZ1410" t="str">
        <f>IF(OR($A1410="",$A1410&lt;&gt;Ficha!$C$4),"",COUNTIF($A$2:$A1410,Ficha!$C$4))</f>
        <v/>
      </c>
    </row>
    <row r="1411" spans="1:52">
      <c r="A1411" s="7" t="str">
        <f>IF(INDEX(Banco!$A:$A,ROW())="","",INDEX(Banco!$A:$A,ROW()))</f>
        <v/>
      </c>
      <c r="B1411" s="7" t="str">
        <f>IF(INDEX(Banco!$B:$B,ROW())="","",INDEX(Banco!$B:$B,ROW()))</f>
        <v/>
      </c>
      <c r="C1411" s="7" t="str">
        <f>IF(INDEX(Banco!$C:$C,ROW())="","",INDEX(Banco!$C:$C,ROW()))</f>
        <v/>
      </c>
      <c r="D1411" s="8" t="str">
        <f>IF(INDEX(Banco!$D:$D,ROW())="","",INDEX(Banco!$D:$D,ROW()))</f>
        <v/>
      </c>
      <c r="E1411" s="8" t="str">
        <f>IF(INDEX(Banco!$E:$E,ROW())="","",INDEX(Banco!$E:$E,ROW()))</f>
        <v/>
      </c>
      <c r="F1411" s="9" t="str">
        <f>IF(INDEX(Banco!$F:$F,ROW())="","",INDEX(Banco!$F:$F,ROW()))</f>
        <v/>
      </c>
      <c r="G1411" s="9" t="str">
        <f>IF(INDEX(Banco!$G:$G,ROW())="","",INDEX(Banco!$G:$G,ROW()))</f>
        <v/>
      </c>
      <c r="H1411" s="7" t="str">
        <f>IF(INDEX(Banco!$H:$H,ROW())="","",INDEX(Banco!$H:$H,ROW()))</f>
        <v/>
      </c>
      <c r="I1411" t="str">
        <f t="shared" si="946"/>
        <v/>
      </c>
      <c r="J1411" s="10" t="str">
        <f t="shared" si="947"/>
        <v/>
      </c>
      <c r="K1411" s="11" t="str">
        <f t="shared" si="948"/>
        <v>—</v>
      </c>
      <c r="L1411" t="str">
        <f t="shared" si="949"/>
        <v/>
      </c>
      <c r="M1411" s="11" t="str">
        <f t="shared" si="950"/>
        <v>—</v>
      </c>
      <c r="N1411" t="str">
        <f t="shared" si="951"/>
        <v/>
      </c>
      <c r="O1411" s="11" t="str">
        <f t="shared" si="952"/>
        <v>—</v>
      </c>
      <c r="P1411" t="str">
        <f t="shared" si="953"/>
        <v/>
      </c>
      <c r="Q1411" s="11" t="str">
        <f t="shared" si="954"/>
        <v>—</v>
      </c>
      <c r="R1411" t="str">
        <f t="shared" si="955"/>
        <v/>
      </c>
      <c r="S1411" t="str">
        <f t="shared" si="956"/>
        <v/>
      </c>
      <c r="T1411" t="str">
        <f t="shared" si="957"/>
        <v/>
      </c>
      <c r="U1411" t="str">
        <f t="shared" si="958"/>
        <v/>
      </c>
      <c r="V1411" t="str">
        <f t="shared" si="959"/>
        <v/>
      </c>
      <c r="W1411" t="str">
        <f t="shared" si="960"/>
        <v/>
      </c>
      <c r="X1411" t="str">
        <f t="shared" si="961"/>
        <v/>
      </c>
      <c r="Y1411" t="str">
        <f t="shared" si="962"/>
        <v/>
      </c>
      <c r="Z1411" t="str">
        <f t="shared" si="963"/>
        <v/>
      </c>
      <c r="AA1411" t="str">
        <f t="shared" si="964"/>
        <v/>
      </c>
      <c r="AB1411" t="str">
        <f t="shared" si="965"/>
        <v/>
      </c>
      <c r="AC1411" t="str">
        <f t="shared" si="966"/>
        <v/>
      </c>
      <c r="AD1411" t="str">
        <f t="shared" si="967"/>
        <v/>
      </c>
      <c r="AE1411" t="str">
        <f t="shared" si="968"/>
        <v/>
      </c>
      <c r="AF1411" t="str">
        <f t="shared" si="969"/>
        <v/>
      </c>
      <c r="AG1411" t="str">
        <f t="shared" si="970"/>
        <v/>
      </c>
      <c r="AH1411" t="str">
        <f t="shared" si="971"/>
        <v/>
      </c>
      <c r="AI1411" t="str">
        <f t="shared" si="972"/>
        <v/>
      </c>
      <c r="AJ1411" t="str">
        <f t="shared" si="973"/>
        <v/>
      </c>
      <c r="AK1411" t="str">
        <f t="shared" si="974"/>
        <v/>
      </c>
      <c r="AL1411" t="str">
        <f t="shared" si="975"/>
        <v/>
      </c>
      <c r="AM1411" t="str">
        <f t="shared" si="976"/>
        <v/>
      </c>
      <c r="AN1411" t="str">
        <f t="shared" si="977"/>
        <v/>
      </c>
      <c r="AO1411" t="str">
        <f t="shared" si="978"/>
        <v/>
      </c>
      <c r="AP1411" t="str">
        <f t="shared" si="979"/>
        <v/>
      </c>
      <c r="AQ1411" t="str">
        <f t="shared" si="980"/>
        <v/>
      </c>
      <c r="AR1411" t="str">
        <f t="shared" si="981"/>
        <v/>
      </c>
      <c r="AS1411" t="str">
        <f t="shared" si="982"/>
        <v/>
      </c>
      <c r="AT1411" t="str">
        <f t="shared" si="983"/>
        <v/>
      </c>
      <c r="AU1411" t="str">
        <f t="shared" si="984"/>
        <v/>
      </c>
      <c r="AV1411" t="str">
        <f t="shared" si="985"/>
        <v/>
      </c>
      <c r="AW1411" t="str">
        <f t="shared" si="986"/>
        <v/>
      </c>
      <c r="AX1411" t="str">
        <f t="shared" si="987"/>
        <v/>
      </c>
      <c r="AY1411" t="str">
        <f t="shared" si="988"/>
        <v/>
      </c>
      <c r="AZ1411" t="str">
        <f>IF(OR($A1411="",$A1411&lt;&gt;Ficha!$C$4),"",COUNTIF($A$2:$A1411,Ficha!$C$4))</f>
        <v/>
      </c>
    </row>
    <row r="1412" spans="1:52">
      <c r="A1412" s="7" t="str">
        <f>IF(INDEX(Banco!$A:$A,ROW())="","",INDEX(Banco!$A:$A,ROW()))</f>
        <v/>
      </c>
      <c r="B1412" s="7" t="str">
        <f>IF(INDEX(Banco!$B:$B,ROW())="","",INDEX(Banco!$B:$B,ROW()))</f>
        <v/>
      </c>
      <c r="C1412" s="7" t="str">
        <f>IF(INDEX(Banco!$C:$C,ROW())="","",INDEX(Banco!$C:$C,ROW()))</f>
        <v/>
      </c>
      <c r="D1412" s="8" t="str">
        <f>IF(INDEX(Banco!$D:$D,ROW())="","",INDEX(Banco!$D:$D,ROW()))</f>
        <v/>
      </c>
      <c r="E1412" s="8" t="str">
        <f>IF(INDEX(Banco!$E:$E,ROW())="","",INDEX(Banco!$E:$E,ROW()))</f>
        <v/>
      </c>
      <c r="F1412" s="9" t="str">
        <f>IF(INDEX(Banco!$F:$F,ROW())="","",INDEX(Banco!$F:$F,ROW()))</f>
        <v/>
      </c>
      <c r="G1412" s="9" t="str">
        <f>IF(INDEX(Banco!$G:$G,ROW())="","",INDEX(Banco!$G:$G,ROW()))</f>
        <v/>
      </c>
      <c r="H1412" s="7" t="str">
        <f>IF(INDEX(Banco!$H:$H,ROW())="","",INDEX(Banco!$H:$H,ROW()))</f>
        <v/>
      </c>
      <c r="I1412" t="str">
        <f t="shared" si="946"/>
        <v/>
      </c>
      <c r="J1412" s="10" t="str">
        <f t="shared" si="947"/>
        <v/>
      </c>
      <c r="K1412" s="11" t="str">
        <f t="shared" si="948"/>
        <v>—</v>
      </c>
      <c r="L1412" t="str">
        <f t="shared" si="949"/>
        <v/>
      </c>
      <c r="M1412" s="11" t="str">
        <f t="shared" si="950"/>
        <v>—</v>
      </c>
      <c r="N1412" t="str">
        <f t="shared" si="951"/>
        <v/>
      </c>
      <c r="O1412" s="11" t="str">
        <f t="shared" si="952"/>
        <v>—</v>
      </c>
      <c r="P1412" t="str">
        <f t="shared" si="953"/>
        <v/>
      </c>
      <c r="Q1412" s="11" t="str">
        <f t="shared" si="954"/>
        <v>—</v>
      </c>
      <c r="R1412" t="str">
        <f t="shared" si="955"/>
        <v/>
      </c>
      <c r="S1412" t="str">
        <f t="shared" si="956"/>
        <v/>
      </c>
      <c r="T1412" t="str">
        <f t="shared" si="957"/>
        <v/>
      </c>
      <c r="U1412" t="str">
        <f t="shared" si="958"/>
        <v/>
      </c>
      <c r="V1412" t="str">
        <f t="shared" si="959"/>
        <v/>
      </c>
      <c r="W1412" t="str">
        <f t="shared" si="960"/>
        <v/>
      </c>
      <c r="X1412" t="str">
        <f t="shared" si="961"/>
        <v/>
      </c>
      <c r="Y1412" t="str">
        <f t="shared" si="962"/>
        <v/>
      </c>
      <c r="Z1412" t="str">
        <f t="shared" si="963"/>
        <v/>
      </c>
      <c r="AA1412" t="str">
        <f t="shared" si="964"/>
        <v/>
      </c>
      <c r="AB1412" t="str">
        <f t="shared" si="965"/>
        <v/>
      </c>
      <c r="AC1412" t="str">
        <f t="shared" si="966"/>
        <v/>
      </c>
      <c r="AD1412" t="str">
        <f t="shared" si="967"/>
        <v/>
      </c>
      <c r="AE1412" t="str">
        <f t="shared" si="968"/>
        <v/>
      </c>
      <c r="AF1412" t="str">
        <f t="shared" si="969"/>
        <v/>
      </c>
      <c r="AG1412" t="str">
        <f t="shared" si="970"/>
        <v/>
      </c>
      <c r="AH1412" t="str">
        <f t="shared" si="971"/>
        <v/>
      </c>
      <c r="AI1412" t="str">
        <f t="shared" si="972"/>
        <v/>
      </c>
      <c r="AJ1412" t="str">
        <f t="shared" si="973"/>
        <v/>
      </c>
      <c r="AK1412" t="str">
        <f t="shared" si="974"/>
        <v/>
      </c>
      <c r="AL1412" t="str">
        <f t="shared" si="975"/>
        <v/>
      </c>
      <c r="AM1412" t="str">
        <f t="shared" si="976"/>
        <v/>
      </c>
      <c r="AN1412" t="str">
        <f t="shared" si="977"/>
        <v/>
      </c>
      <c r="AO1412" t="str">
        <f t="shared" si="978"/>
        <v/>
      </c>
      <c r="AP1412" t="str">
        <f t="shared" si="979"/>
        <v/>
      </c>
      <c r="AQ1412" t="str">
        <f t="shared" si="980"/>
        <v/>
      </c>
      <c r="AR1412" t="str">
        <f t="shared" si="981"/>
        <v/>
      </c>
      <c r="AS1412" t="str">
        <f t="shared" si="982"/>
        <v/>
      </c>
      <c r="AT1412" t="str">
        <f t="shared" si="983"/>
        <v/>
      </c>
      <c r="AU1412" t="str">
        <f t="shared" si="984"/>
        <v/>
      </c>
      <c r="AV1412" t="str">
        <f t="shared" si="985"/>
        <v/>
      </c>
      <c r="AW1412" t="str">
        <f t="shared" si="986"/>
        <v/>
      </c>
      <c r="AX1412" t="str">
        <f t="shared" si="987"/>
        <v/>
      </c>
      <c r="AY1412" t="str">
        <f t="shared" si="988"/>
        <v/>
      </c>
      <c r="AZ1412" t="str">
        <f>IF(OR($A1412="",$A1412&lt;&gt;Ficha!$C$4),"",COUNTIF($A$2:$A1412,Ficha!$C$4))</f>
        <v/>
      </c>
    </row>
    <row r="1413" spans="1:52">
      <c r="A1413" s="7" t="str">
        <f>IF(INDEX(Banco!$A:$A,ROW())="","",INDEX(Banco!$A:$A,ROW()))</f>
        <v/>
      </c>
      <c r="B1413" s="7" t="str">
        <f>IF(INDEX(Banco!$B:$B,ROW())="","",INDEX(Banco!$B:$B,ROW()))</f>
        <v/>
      </c>
      <c r="C1413" s="7" t="str">
        <f>IF(INDEX(Banco!$C:$C,ROW())="","",INDEX(Banco!$C:$C,ROW()))</f>
        <v/>
      </c>
      <c r="D1413" s="8" t="str">
        <f>IF(INDEX(Banco!$D:$D,ROW())="","",INDEX(Banco!$D:$D,ROW()))</f>
        <v/>
      </c>
      <c r="E1413" s="8" t="str">
        <f>IF(INDEX(Banco!$E:$E,ROW())="","",INDEX(Banco!$E:$E,ROW()))</f>
        <v/>
      </c>
      <c r="F1413" s="9" t="str">
        <f>IF(INDEX(Banco!$F:$F,ROW())="","",INDEX(Banco!$F:$F,ROW()))</f>
        <v/>
      </c>
      <c r="G1413" s="9" t="str">
        <f>IF(INDEX(Banco!$G:$G,ROW())="","",INDEX(Banco!$G:$G,ROW()))</f>
        <v/>
      </c>
      <c r="H1413" s="7" t="str">
        <f>IF(INDEX(Banco!$H:$H,ROW())="","",INDEX(Banco!$H:$H,ROW()))</f>
        <v/>
      </c>
      <c r="I1413" t="str">
        <f t="shared" si="946"/>
        <v/>
      </c>
      <c r="J1413" s="10" t="str">
        <f t="shared" si="947"/>
        <v/>
      </c>
      <c r="K1413" s="11" t="str">
        <f t="shared" si="948"/>
        <v>—</v>
      </c>
      <c r="L1413" t="str">
        <f t="shared" si="949"/>
        <v/>
      </c>
      <c r="M1413" s="11" t="str">
        <f t="shared" si="950"/>
        <v>—</v>
      </c>
      <c r="N1413" t="str">
        <f t="shared" si="951"/>
        <v/>
      </c>
      <c r="O1413" s="11" t="str">
        <f t="shared" si="952"/>
        <v>—</v>
      </c>
      <c r="P1413" t="str">
        <f t="shared" si="953"/>
        <v/>
      </c>
      <c r="Q1413" s="11" t="str">
        <f t="shared" si="954"/>
        <v>—</v>
      </c>
      <c r="R1413" t="str">
        <f t="shared" si="955"/>
        <v/>
      </c>
      <c r="S1413" t="str">
        <f t="shared" si="956"/>
        <v/>
      </c>
      <c r="T1413" t="str">
        <f t="shared" si="957"/>
        <v/>
      </c>
      <c r="U1413" t="str">
        <f t="shared" si="958"/>
        <v/>
      </c>
      <c r="V1413" t="str">
        <f t="shared" si="959"/>
        <v/>
      </c>
      <c r="W1413" t="str">
        <f t="shared" si="960"/>
        <v/>
      </c>
      <c r="X1413" t="str">
        <f t="shared" si="961"/>
        <v/>
      </c>
      <c r="Y1413" t="str">
        <f t="shared" si="962"/>
        <v/>
      </c>
      <c r="Z1413" t="str">
        <f t="shared" si="963"/>
        <v/>
      </c>
      <c r="AA1413" t="str">
        <f t="shared" si="964"/>
        <v/>
      </c>
      <c r="AB1413" t="str">
        <f t="shared" si="965"/>
        <v/>
      </c>
      <c r="AC1413" t="str">
        <f t="shared" si="966"/>
        <v/>
      </c>
      <c r="AD1413" t="str">
        <f t="shared" si="967"/>
        <v/>
      </c>
      <c r="AE1413" t="str">
        <f t="shared" si="968"/>
        <v/>
      </c>
      <c r="AF1413" t="str">
        <f t="shared" si="969"/>
        <v/>
      </c>
      <c r="AG1413" t="str">
        <f t="shared" si="970"/>
        <v/>
      </c>
      <c r="AH1413" t="str">
        <f t="shared" si="971"/>
        <v/>
      </c>
      <c r="AI1413" t="str">
        <f t="shared" si="972"/>
        <v/>
      </c>
      <c r="AJ1413" t="str">
        <f t="shared" si="973"/>
        <v/>
      </c>
      <c r="AK1413" t="str">
        <f t="shared" si="974"/>
        <v/>
      </c>
      <c r="AL1413" t="str">
        <f t="shared" si="975"/>
        <v/>
      </c>
      <c r="AM1413" t="str">
        <f t="shared" si="976"/>
        <v/>
      </c>
      <c r="AN1413" t="str">
        <f t="shared" si="977"/>
        <v/>
      </c>
      <c r="AO1413" t="str">
        <f t="shared" si="978"/>
        <v/>
      </c>
      <c r="AP1413" t="str">
        <f t="shared" si="979"/>
        <v/>
      </c>
      <c r="AQ1413" t="str">
        <f t="shared" si="980"/>
        <v/>
      </c>
      <c r="AR1413" t="str">
        <f t="shared" si="981"/>
        <v/>
      </c>
      <c r="AS1413" t="str">
        <f t="shared" si="982"/>
        <v/>
      </c>
      <c r="AT1413" t="str">
        <f t="shared" si="983"/>
        <v/>
      </c>
      <c r="AU1413" t="str">
        <f t="shared" si="984"/>
        <v/>
      </c>
      <c r="AV1413" t="str">
        <f t="shared" si="985"/>
        <v/>
      </c>
      <c r="AW1413" t="str">
        <f t="shared" si="986"/>
        <v/>
      </c>
      <c r="AX1413" t="str">
        <f t="shared" si="987"/>
        <v/>
      </c>
      <c r="AY1413" t="str">
        <f t="shared" si="988"/>
        <v/>
      </c>
      <c r="AZ1413" t="str">
        <f>IF(OR($A1413="",$A1413&lt;&gt;Ficha!$C$4),"",COUNTIF($A$2:$A1413,Ficha!$C$4))</f>
        <v/>
      </c>
    </row>
    <row r="1414" spans="1:52">
      <c r="A1414" s="7" t="str">
        <f>IF(INDEX(Banco!$A:$A,ROW())="","",INDEX(Banco!$A:$A,ROW()))</f>
        <v/>
      </c>
      <c r="B1414" s="7" t="str">
        <f>IF(INDEX(Banco!$B:$B,ROW())="","",INDEX(Banco!$B:$B,ROW()))</f>
        <v/>
      </c>
      <c r="C1414" s="7" t="str">
        <f>IF(INDEX(Banco!$C:$C,ROW())="","",INDEX(Banco!$C:$C,ROW()))</f>
        <v/>
      </c>
      <c r="D1414" s="8" t="str">
        <f>IF(INDEX(Banco!$D:$D,ROW())="","",INDEX(Banco!$D:$D,ROW()))</f>
        <v/>
      </c>
      <c r="E1414" s="8" t="str">
        <f>IF(INDEX(Banco!$E:$E,ROW())="","",INDEX(Banco!$E:$E,ROW()))</f>
        <v/>
      </c>
      <c r="F1414" s="9" t="str">
        <f>IF(INDEX(Banco!$F:$F,ROW())="","",INDEX(Banco!$F:$F,ROW()))</f>
        <v/>
      </c>
      <c r="G1414" s="9" t="str">
        <f>IF(INDEX(Banco!$G:$G,ROW())="","",INDEX(Banco!$G:$G,ROW()))</f>
        <v/>
      </c>
      <c r="H1414" s="7" t="str">
        <f>IF(INDEX(Banco!$H:$H,ROW())="","",INDEX(Banco!$H:$H,ROW()))</f>
        <v/>
      </c>
      <c r="I1414" t="str">
        <f t="shared" si="946"/>
        <v/>
      </c>
      <c r="J1414" s="10" t="str">
        <f t="shared" si="947"/>
        <v/>
      </c>
      <c r="K1414" s="11" t="str">
        <f t="shared" si="948"/>
        <v>—</v>
      </c>
      <c r="L1414" t="str">
        <f t="shared" si="949"/>
        <v/>
      </c>
      <c r="M1414" s="11" t="str">
        <f t="shared" si="950"/>
        <v>—</v>
      </c>
      <c r="N1414" t="str">
        <f t="shared" si="951"/>
        <v/>
      </c>
      <c r="O1414" s="11" t="str">
        <f t="shared" si="952"/>
        <v>—</v>
      </c>
      <c r="P1414" t="str">
        <f t="shared" si="953"/>
        <v/>
      </c>
      <c r="Q1414" s="11" t="str">
        <f t="shared" si="954"/>
        <v>—</v>
      </c>
      <c r="R1414" t="str">
        <f t="shared" si="955"/>
        <v/>
      </c>
      <c r="S1414" t="str">
        <f t="shared" si="956"/>
        <v/>
      </c>
      <c r="T1414" t="str">
        <f t="shared" si="957"/>
        <v/>
      </c>
      <c r="U1414" t="str">
        <f t="shared" si="958"/>
        <v/>
      </c>
      <c r="V1414" t="str">
        <f t="shared" si="959"/>
        <v/>
      </c>
      <c r="W1414" t="str">
        <f t="shared" si="960"/>
        <v/>
      </c>
      <c r="X1414" t="str">
        <f t="shared" si="961"/>
        <v/>
      </c>
      <c r="Y1414" t="str">
        <f t="shared" si="962"/>
        <v/>
      </c>
      <c r="Z1414" t="str">
        <f t="shared" si="963"/>
        <v/>
      </c>
      <c r="AA1414" t="str">
        <f t="shared" si="964"/>
        <v/>
      </c>
      <c r="AB1414" t="str">
        <f t="shared" si="965"/>
        <v/>
      </c>
      <c r="AC1414" t="str">
        <f t="shared" si="966"/>
        <v/>
      </c>
      <c r="AD1414" t="str">
        <f t="shared" si="967"/>
        <v/>
      </c>
      <c r="AE1414" t="str">
        <f t="shared" si="968"/>
        <v/>
      </c>
      <c r="AF1414" t="str">
        <f t="shared" si="969"/>
        <v/>
      </c>
      <c r="AG1414" t="str">
        <f t="shared" si="970"/>
        <v/>
      </c>
      <c r="AH1414" t="str">
        <f t="shared" si="971"/>
        <v/>
      </c>
      <c r="AI1414" t="str">
        <f t="shared" si="972"/>
        <v/>
      </c>
      <c r="AJ1414" t="str">
        <f t="shared" si="973"/>
        <v/>
      </c>
      <c r="AK1414" t="str">
        <f t="shared" si="974"/>
        <v/>
      </c>
      <c r="AL1414" t="str">
        <f t="shared" si="975"/>
        <v/>
      </c>
      <c r="AM1414" t="str">
        <f t="shared" si="976"/>
        <v/>
      </c>
      <c r="AN1414" t="str">
        <f t="shared" si="977"/>
        <v/>
      </c>
      <c r="AO1414" t="str">
        <f t="shared" si="978"/>
        <v/>
      </c>
      <c r="AP1414" t="str">
        <f t="shared" si="979"/>
        <v/>
      </c>
      <c r="AQ1414" t="str">
        <f t="shared" si="980"/>
        <v/>
      </c>
      <c r="AR1414" t="str">
        <f t="shared" si="981"/>
        <v/>
      </c>
      <c r="AS1414" t="str">
        <f t="shared" si="982"/>
        <v/>
      </c>
      <c r="AT1414" t="str">
        <f t="shared" si="983"/>
        <v/>
      </c>
      <c r="AU1414" t="str">
        <f t="shared" si="984"/>
        <v/>
      </c>
      <c r="AV1414" t="str">
        <f t="shared" si="985"/>
        <v/>
      </c>
      <c r="AW1414" t="str">
        <f t="shared" si="986"/>
        <v/>
      </c>
      <c r="AX1414" t="str">
        <f t="shared" si="987"/>
        <v/>
      </c>
      <c r="AY1414" t="str">
        <f t="shared" si="988"/>
        <v/>
      </c>
      <c r="AZ1414" t="str">
        <f>IF(OR($A1414="",$A1414&lt;&gt;Ficha!$C$4),"",COUNTIF($A$2:$A1414,Ficha!$C$4))</f>
        <v/>
      </c>
    </row>
    <row r="1415" spans="1:52">
      <c r="A1415" s="7" t="str">
        <f>IF(INDEX(Banco!$A:$A,ROW())="","",INDEX(Banco!$A:$A,ROW()))</f>
        <v/>
      </c>
      <c r="B1415" s="7" t="str">
        <f>IF(INDEX(Banco!$B:$B,ROW())="","",INDEX(Banco!$B:$B,ROW()))</f>
        <v/>
      </c>
      <c r="C1415" s="7" t="str">
        <f>IF(INDEX(Banco!$C:$C,ROW())="","",INDEX(Banco!$C:$C,ROW()))</f>
        <v/>
      </c>
      <c r="D1415" s="8" t="str">
        <f>IF(INDEX(Banco!$D:$D,ROW())="","",INDEX(Banco!$D:$D,ROW()))</f>
        <v/>
      </c>
      <c r="E1415" s="8" t="str">
        <f>IF(INDEX(Banco!$E:$E,ROW())="","",INDEX(Banco!$E:$E,ROW()))</f>
        <v/>
      </c>
      <c r="F1415" s="9" t="str">
        <f>IF(INDEX(Banco!$F:$F,ROW())="","",INDEX(Banco!$F:$F,ROW()))</f>
        <v/>
      </c>
      <c r="G1415" s="9" t="str">
        <f>IF(INDEX(Banco!$G:$G,ROW())="","",INDEX(Banco!$G:$G,ROW()))</f>
        <v/>
      </c>
      <c r="H1415" s="7" t="str">
        <f>IF(INDEX(Banco!$H:$H,ROW())="","",INDEX(Banco!$H:$H,ROW()))</f>
        <v/>
      </c>
      <c r="I1415" t="str">
        <f t="shared" si="946"/>
        <v/>
      </c>
      <c r="J1415" s="10" t="str">
        <f t="shared" si="947"/>
        <v/>
      </c>
      <c r="K1415" s="11" t="str">
        <f t="shared" si="948"/>
        <v>—</v>
      </c>
      <c r="L1415" t="str">
        <f t="shared" si="949"/>
        <v/>
      </c>
      <c r="M1415" s="11" t="str">
        <f t="shared" si="950"/>
        <v>—</v>
      </c>
      <c r="N1415" t="str">
        <f t="shared" si="951"/>
        <v/>
      </c>
      <c r="O1415" s="11" t="str">
        <f t="shared" si="952"/>
        <v>—</v>
      </c>
      <c r="P1415" t="str">
        <f t="shared" si="953"/>
        <v/>
      </c>
      <c r="Q1415" s="11" t="str">
        <f t="shared" si="954"/>
        <v>—</v>
      </c>
      <c r="R1415" t="str">
        <f t="shared" si="955"/>
        <v/>
      </c>
      <c r="S1415" t="str">
        <f t="shared" si="956"/>
        <v/>
      </c>
      <c r="T1415" t="str">
        <f t="shared" si="957"/>
        <v/>
      </c>
      <c r="U1415" t="str">
        <f t="shared" si="958"/>
        <v/>
      </c>
      <c r="V1415" t="str">
        <f t="shared" si="959"/>
        <v/>
      </c>
      <c r="W1415" t="str">
        <f t="shared" si="960"/>
        <v/>
      </c>
      <c r="X1415" t="str">
        <f t="shared" si="961"/>
        <v/>
      </c>
      <c r="Y1415" t="str">
        <f t="shared" si="962"/>
        <v/>
      </c>
      <c r="Z1415" t="str">
        <f t="shared" si="963"/>
        <v/>
      </c>
      <c r="AA1415" t="str">
        <f t="shared" si="964"/>
        <v/>
      </c>
      <c r="AB1415" t="str">
        <f t="shared" si="965"/>
        <v/>
      </c>
      <c r="AC1415" t="str">
        <f t="shared" si="966"/>
        <v/>
      </c>
      <c r="AD1415" t="str">
        <f t="shared" si="967"/>
        <v/>
      </c>
      <c r="AE1415" t="str">
        <f t="shared" si="968"/>
        <v/>
      </c>
      <c r="AF1415" t="str">
        <f t="shared" si="969"/>
        <v/>
      </c>
      <c r="AG1415" t="str">
        <f t="shared" si="970"/>
        <v/>
      </c>
      <c r="AH1415" t="str">
        <f t="shared" si="971"/>
        <v/>
      </c>
      <c r="AI1415" t="str">
        <f t="shared" si="972"/>
        <v/>
      </c>
      <c r="AJ1415" t="str">
        <f t="shared" si="973"/>
        <v/>
      </c>
      <c r="AK1415" t="str">
        <f t="shared" si="974"/>
        <v/>
      </c>
      <c r="AL1415" t="str">
        <f t="shared" si="975"/>
        <v/>
      </c>
      <c r="AM1415" t="str">
        <f t="shared" si="976"/>
        <v/>
      </c>
      <c r="AN1415" t="str">
        <f t="shared" si="977"/>
        <v/>
      </c>
      <c r="AO1415" t="str">
        <f t="shared" si="978"/>
        <v/>
      </c>
      <c r="AP1415" t="str">
        <f t="shared" si="979"/>
        <v/>
      </c>
      <c r="AQ1415" t="str">
        <f t="shared" si="980"/>
        <v/>
      </c>
      <c r="AR1415" t="str">
        <f t="shared" si="981"/>
        <v/>
      </c>
      <c r="AS1415" t="str">
        <f t="shared" si="982"/>
        <v/>
      </c>
      <c r="AT1415" t="str">
        <f t="shared" si="983"/>
        <v/>
      </c>
      <c r="AU1415" t="str">
        <f t="shared" si="984"/>
        <v/>
      </c>
      <c r="AV1415" t="str">
        <f t="shared" si="985"/>
        <v/>
      </c>
      <c r="AW1415" t="str">
        <f t="shared" si="986"/>
        <v/>
      </c>
      <c r="AX1415" t="str">
        <f t="shared" si="987"/>
        <v/>
      </c>
      <c r="AY1415" t="str">
        <f t="shared" si="988"/>
        <v/>
      </c>
      <c r="AZ1415" t="str">
        <f>IF(OR($A1415="",$A1415&lt;&gt;Ficha!$C$4),"",COUNTIF($A$2:$A1415,Ficha!$C$4))</f>
        <v/>
      </c>
    </row>
    <row r="1416" spans="1:52">
      <c r="A1416" s="7" t="str">
        <f>IF(INDEX(Banco!$A:$A,ROW())="","",INDEX(Banco!$A:$A,ROW()))</f>
        <v/>
      </c>
      <c r="B1416" s="7" t="str">
        <f>IF(INDEX(Banco!$B:$B,ROW())="","",INDEX(Banco!$B:$B,ROW()))</f>
        <v/>
      </c>
      <c r="C1416" s="7" t="str">
        <f>IF(INDEX(Banco!$C:$C,ROW())="","",INDEX(Banco!$C:$C,ROW()))</f>
        <v/>
      </c>
      <c r="D1416" s="8" t="str">
        <f>IF(INDEX(Banco!$D:$D,ROW())="","",INDEX(Banco!$D:$D,ROW()))</f>
        <v/>
      </c>
      <c r="E1416" s="8" t="str">
        <f>IF(INDEX(Banco!$E:$E,ROW())="","",INDEX(Banco!$E:$E,ROW()))</f>
        <v/>
      </c>
      <c r="F1416" s="9" t="str">
        <f>IF(INDEX(Banco!$F:$F,ROW())="","",INDEX(Banco!$F:$F,ROW()))</f>
        <v/>
      </c>
      <c r="G1416" s="9" t="str">
        <f>IF(INDEX(Banco!$G:$G,ROW())="","",INDEX(Banco!$G:$G,ROW()))</f>
        <v/>
      </c>
      <c r="H1416" s="7" t="str">
        <f>IF(INDEX(Banco!$H:$H,ROW())="","",INDEX(Banco!$H:$H,ROW()))</f>
        <v/>
      </c>
      <c r="I1416" t="str">
        <f t="shared" si="946"/>
        <v/>
      </c>
      <c r="J1416" s="10" t="str">
        <f t="shared" si="947"/>
        <v/>
      </c>
      <c r="K1416" s="11" t="str">
        <f t="shared" si="948"/>
        <v>—</v>
      </c>
      <c r="L1416" t="str">
        <f t="shared" si="949"/>
        <v/>
      </c>
      <c r="M1416" s="11" t="str">
        <f t="shared" si="950"/>
        <v>—</v>
      </c>
      <c r="N1416" t="str">
        <f t="shared" si="951"/>
        <v/>
      </c>
      <c r="O1416" s="11" t="str">
        <f t="shared" si="952"/>
        <v>—</v>
      </c>
      <c r="P1416" t="str">
        <f t="shared" si="953"/>
        <v/>
      </c>
      <c r="Q1416" s="11" t="str">
        <f t="shared" si="954"/>
        <v>—</v>
      </c>
      <c r="R1416" t="str">
        <f t="shared" si="955"/>
        <v/>
      </c>
      <c r="S1416" t="str">
        <f t="shared" si="956"/>
        <v/>
      </c>
      <c r="T1416" t="str">
        <f t="shared" si="957"/>
        <v/>
      </c>
      <c r="U1416" t="str">
        <f t="shared" si="958"/>
        <v/>
      </c>
      <c r="V1416" t="str">
        <f t="shared" si="959"/>
        <v/>
      </c>
      <c r="W1416" t="str">
        <f t="shared" si="960"/>
        <v/>
      </c>
      <c r="X1416" t="str">
        <f t="shared" si="961"/>
        <v/>
      </c>
      <c r="Y1416" t="str">
        <f t="shared" si="962"/>
        <v/>
      </c>
      <c r="Z1416" t="str">
        <f t="shared" si="963"/>
        <v/>
      </c>
      <c r="AA1416" t="str">
        <f t="shared" si="964"/>
        <v/>
      </c>
      <c r="AB1416" t="str">
        <f t="shared" si="965"/>
        <v/>
      </c>
      <c r="AC1416" t="str">
        <f t="shared" si="966"/>
        <v/>
      </c>
      <c r="AD1416" t="str">
        <f t="shared" si="967"/>
        <v/>
      </c>
      <c r="AE1416" t="str">
        <f t="shared" si="968"/>
        <v/>
      </c>
      <c r="AF1416" t="str">
        <f t="shared" si="969"/>
        <v/>
      </c>
      <c r="AG1416" t="str">
        <f t="shared" si="970"/>
        <v/>
      </c>
      <c r="AH1416" t="str">
        <f t="shared" si="971"/>
        <v/>
      </c>
      <c r="AI1416" t="str">
        <f t="shared" si="972"/>
        <v/>
      </c>
      <c r="AJ1416" t="str">
        <f t="shared" si="973"/>
        <v/>
      </c>
      <c r="AK1416" t="str">
        <f t="shared" si="974"/>
        <v/>
      </c>
      <c r="AL1416" t="str">
        <f t="shared" si="975"/>
        <v/>
      </c>
      <c r="AM1416" t="str">
        <f t="shared" si="976"/>
        <v/>
      </c>
      <c r="AN1416" t="str">
        <f t="shared" si="977"/>
        <v/>
      </c>
      <c r="AO1416" t="str">
        <f t="shared" si="978"/>
        <v/>
      </c>
      <c r="AP1416" t="str">
        <f t="shared" si="979"/>
        <v/>
      </c>
      <c r="AQ1416" t="str">
        <f t="shared" si="980"/>
        <v/>
      </c>
      <c r="AR1416" t="str">
        <f t="shared" si="981"/>
        <v/>
      </c>
      <c r="AS1416" t="str">
        <f t="shared" si="982"/>
        <v/>
      </c>
      <c r="AT1416" t="str">
        <f t="shared" si="983"/>
        <v/>
      </c>
      <c r="AU1416" t="str">
        <f t="shared" si="984"/>
        <v/>
      </c>
      <c r="AV1416" t="str">
        <f t="shared" si="985"/>
        <v/>
      </c>
      <c r="AW1416" t="str">
        <f t="shared" si="986"/>
        <v/>
      </c>
      <c r="AX1416" t="str">
        <f t="shared" si="987"/>
        <v/>
      </c>
      <c r="AY1416" t="str">
        <f t="shared" si="988"/>
        <v/>
      </c>
      <c r="AZ1416" t="str">
        <f>IF(OR($A1416="",$A1416&lt;&gt;Ficha!$C$4),"",COUNTIF($A$2:$A1416,Ficha!$C$4))</f>
        <v/>
      </c>
    </row>
    <row r="1417" spans="1:52">
      <c r="A1417" s="7" t="str">
        <f>IF(INDEX(Banco!$A:$A,ROW())="","",INDEX(Banco!$A:$A,ROW()))</f>
        <v/>
      </c>
      <c r="B1417" s="7" t="str">
        <f>IF(INDEX(Banco!$B:$B,ROW())="","",INDEX(Banco!$B:$B,ROW()))</f>
        <v/>
      </c>
      <c r="C1417" s="7" t="str">
        <f>IF(INDEX(Banco!$C:$C,ROW())="","",INDEX(Banco!$C:$C,ROW()))</f>
        <v/>
      </c>
      <c r="D1417" s="8" t="str">
        <f>IF(INDEX(Banco!$D:$D,ROW())="","",INDEX(Banco!$D:$D,ROW()))</f>
        <v/>
      </c>
      <c r="E1417" s="8" t="str">
        <f>IF(INDEX(Banco!$E:$E,ROW())="","",INDEX(Banco!$E:$E,ROW()))</f>
        <v/>
      </c>
      <c r="F1417" s="9" t="str">
        <f>IF(INDEX(Banco!$F:$F,ROW())="","",INDEX(Banco!$F:$F,ROW()))</f>
        <v/>
      </c>
      <c r="G1417" s="9" t="str">
        <f>IF(INDEX(Banco!$G:$G,ROW())="","",INDEX(Banco!$G:$G,ROW()))</f>
        <v/>
      </c>
      <c r="H1417" s="7" t="str">
        <f>IF(INDEX(Banco!$H:$H,ROW())="","",INDEX(Banco!$H:$H,ROW()))</f>
        <v/>
      </c>
      <c r="I1417" t="str">
        <f t="shared" si="946"/>
        <v/>
      </c>
      <c r="J1417" s="10" t="str">
        <f t="shared" si="947"/>
        <v/>
      </c>
      <c r="K1417" s="11" t="str">
        <f t="shared" si="948"/>
        <v>—</v>
      </c>
      <c r="L1417" t="str">
        <f t="shared" si="949"/>
        <v/>
      </c>
      <c r="M1417" s="11" t="str">
        <f t="shared" si="950"/>
        <v>—</v>
      </c>
      <c r="N1417" t="str">
        <f t="shared" si="951"/>
        <v/>
      </c>
      <c r="O1417" s="11" t="str">
        <f t="shared" si="952"/>
        <v>—</v>
      </c>
      <c r="P1417" t="str">
        <f t="shared" si="953"/>
        <v/>
      </c>
      <c r="Q1417" s="11" t="str">
        <f t="shared" si="954"/>
        <v>—</v>
      </c>
      <c r="R1417" t="str">
        <f t="shared" si="955"/>
        <v/>
      </c>
      <c r="S1417" t="str">
        <f t="shared" si="956"/>
        <v/>
      </c>
      <c r="T1417" t="str">
        <f t="shared" si="957"/>
        <v/>
      </c>
      <c r="U1417" t="str">
        <f t="shared" si="958"/>
        <v/>
      </c>
      <c r="V1417" t="str">
        <f t="shared" si="959"/>
        <v/>
      </c>
      <c r="W1417" t="str">
        <f t="shared" si="960"/>
        <v/>
      </c>
      <c r="X1417" t="str">
        <f t="shared" si="961"/>
        <v/>
      </c>
      <c r="Y1417" t="str">
        <f t="shared" si="962"/>
        <v/>
      </c>
      <c r="Z1417" t="str">
        <f t="shared" si="963"/>
        <v/>
      </c>
      <c r="AA1417" t="str">
        <f t="shared" si="964"/>
        <v/>
      </c>
      <c r="AB1417" t="str">
        <f t="shared" si="965"/>
        <v/>
      </c>
      <c r="AC1417" t="str">
        <f t="shared" si="966"/>
        <v/>
      </c>
      <c r="AD1417" t="str">
        <f t="shared" si="967"/>
        <v/>
      </c>
      <c r="AE1417" t="str">
        <f t="shared" si="968"/>
        <v/>
      </c>
      <c r="AF1417" t="str">
        <f t="shared" si="969"/>
        <v/>
      </c>
      <c r="AG1417" t="str">
        <f t="shared" si="970"/>
        <v/>
      </c>
      <c r="AH1417" t="str">
        <f t="shared" si="971"/>
        <v/>
      </c>
      <c r="AI1417" t="str">
        <f t="shared" si="972"/>
        <v/>
      </c>
      <c r="AJ1417" t="str">
        <f t="shared" si="973"/>
        <v/>
      </c>
      <c r="AK1417" t="str">
        <f t="shared" si="974"/>
        <v/>
      </c>
      <c r="AL1417" t="str">
        <f t="shared" si="975"/>
        <v/>
      </c>
      <c r="AM1417" t="str">
        <f t="shared" si="976"/>
        <v/>
      </c>
      <c r="AN1417" t="str">
        <f t="shared" si="977"/>
        <v/>
      </c>
      <c r="AO1417" t="str">
        <f t="shared" si="978"/>
        <v/>
      </c>
      <c r="AP1417" t="str">
        <f t="shared" si="979"/>
        <v/>
      </c>
      <c r="AQ1417" t="str">
        <f t="shared" si="980"/>
        <v/>
      </c>
      <c r="AR1417" t="str">
        <f t="shared" si="981"/>
        <v/>
      </c>
      <c r="AS1417" t="str">
        <f t="shared" si="982"/>
        <v/>
      </c>
      <c r="AT1417" t="str">
        <f t="shared" si="983"/>
        <v/>
      </c>
      <c r="AU1417" t="str">
        <f t="shared" si="984"/>
        <v/>
      </c>
      <c r="AV1417" t="str">
        <f t="shared" si="985"/>
        <v/>
      </c>
      <c r="AW1417" t="str">
        <f t="shared" si="986"/>
        <v/>
      </c>
      <c r="AX1417" t="str">
        <f t="shared" si="987"/>
        <v/>
      </c>
      <c r="AY1417" t="str">
        <f t="shared" si="988"/>
        <v/>
      </c>
      <c r="AZ1417" t="str">
        <f>IF(OR($A1417="",$A1417&lt;&gt;Ficha!$C$4),"",COUNTIF($A$2:$A1417,Ficha!$C$4))</f>
        <v/>
      </c>
    </row>
    <row r="1418" spans="1:52">
      <c r="A1418" s="7" t="str">
        <f>IF(INDEX(Banco!$A:$A,ROW())="","",INDEX(Banco!$A:$A,ROW()))</f>
        <v/>
      </c>
      <c r="B1418" s="7" t="str">
        <f>IF(INDEX(Banco!$B:$B,ROW())="","",INDEX(Banco!$B:$B,ROW()))</f>
        <v/>
      </c>
      <c r="C1418" s="7" t="str">
        <f>IF(INDEX(Banco!$C:$C,ROW())="","",INDEX(Banco!$C:$C,ROW()))</f>
        <v/>
      </c>
      <c r="D1418" s="8" t="str">
        <f>IF(INDEX(Banco!$D:$D,ROW())="","",INDEX(Banco!$D:$D,ROW()))</f>
        <v/>
      </c>
      <c r="E1418" s="8" t="str">
        <f>IF(INDEX(Banco!$E:$E,ROW())="","",INDEX(Banco!$E:$E,ROW()))</f>
        <v/>
      </c>
      <c r="F1418" s="9" t="str">
        <f>IF(INDEX(Banco!$F:$F,ROW())="","",INDEX(Banco!$F:$F,ROW()))</f>
        <v/>
      </c>
      <c r="G1418" s="9" t="str">
        <f>IF(INDEX(Banco!$G:$G,ROW())="","",INDEX(Banco!$G:$G,ROW()))</f>
        <v/>
      </c>
      <c r="H1418" s="7" t="str">
        <f>IF(INDEX(Banco!$H:$H,ROW())="","",INDEX(Banco!$H:$H,ROW()))</f>
        <v/>
      </c>
      <c r="I1418" t="str">
        <f t="shared" si="946"/>
        <v/>
      </c>
      <c r="J1418" s="10" t="str">
        <f t="shared" si="947"/>
        <v/>
      </c>
      <c r="K1418" s="11" t="str">
        <f t="shared" si="948"/>
        <v>—</v>
      </c>
      <c r="L1418" t="str">
        <f t="shared" si="949"/>
        <v/>
      </c>
      <c r="M1418" s="11" t="str">
        <f t="shared" si="950"/>
        <v>—</v>
      </c>
      <c r="N1418" t="str">
        <f t="shared" si="951"/>
        <v/>
      </c>
      <c r="O1418" s="11" t="str">
        <f t="shared" si="952"/>
        <v>—</v>
      </c>
      <c r="P1418" t="str">
        <f t="shared" si="953"/>
        <v/>
      </c>
      <c r="Q1418" s="11" t="str">
        <f t="shared" si="954"/>
        <v>—</v>
      </c>
      <c r="R1418" t="str">
        <f t="shared" si="955"/>
        <v/>
      </c>
      <c r="S1418" t="str">
        <f t="shared" si="956"/>
        <v/>
      </c>
      <c r="T1418" t="str">
        <f t="shared" si="957"/>
        <v/>
      </c>
      <c r="U1418" t="str">
        <f t="shared" si="958"/>
        <v/>
      </c>
      <c r="V1418" t="str">
        <f t="shared" si="959"/>
        <v/>
      </c>
      <c r="W1418" t="str">
        <f t="shared" si="960"/>
        <v/>
      </c>
      <c r="X1418" t="str">
        <f t="shared" si="961"/>
        <v/>
      </c>
      <c r="Y1418" t="str">
        <f t="shared" si="962"/>
        <v/>
      </c>
      <c r="Z1418" t="str">
        <f t="shared" si="963"/>
        <v/>
      </c>
      <c r="AA1418" t="str">
        <f t="shared" si="964"/>
        <v/>
      </c>
      <c r="AB1418" t="str">
        <f t="shared" si="965"/>
        <v/>
      </c>
      <c r="AC1418" t="str">
        <f t="shared" si="966"/>
        <v/>
      </c>
      <c r="AD1418" t="str">
        <f t="shared" si="967"/>
        <v/>
      </c>
      <c r="AE1418" t="str">
        <f t="shared" si="968"/>
        <v/>
      </c>
      <c r="AF1418" t="str">
        <f t="shared" si="969"/>
        <v/>
      </c>
      <c r="AG1418" t="str">
        <f t="shared" si="970"/>
        <v/>
      </c>
      <c r="AH1418" t="str">
        <f t="shared" si="971"/>
        <v/>
      </c>
      <c r="AI1418" t="str">
        <f t="shared" si="972"/>
        <v/>
      </c>
      <c r="AJ1418" t="str">
        <f t="shared" si="973"/>
        <v/>
      </c>
      <c r="AK1418" t="str">
        <f t="shared" si="974"/>
        <v/>
      </c>
      <c r="AL1418" t="str">
        <f t="shared" si="975"/>
        <v/>
      </c>
      <c r="AM1418" t="str">
        <f t="shared" si="976"/>
        <v/>
      </c>
      <c r="AN1418" t="str">
        <f t="shared" si="977"/>
        <v/>
      </c>
      <c r="AO1418" t="str">
        <f t="shared" si="978"/>
        <v/>
      </c>
      <c r="AP1418" t="str">
        <f t="shared" si="979"/>
        <v/>
      </c>
      <c r="AQ1418" t="str">
        <f t="shared" si="980"/>
        <v/>
      </c>
      <c r="AR1418" t="str">
        <f t="shared" si="981"/>
        <v/>
      </c>
      <c r="AS1418" t="str">
        <f t="shared" si="982"/>
        <v/>
      </c>
      <c r="AT1418" t="str">
        <f t="shared" si="983"/>
        <v/>
      </c>
      <c r="AU1418" t="str">
        <f t="shared" si="984"/>
        <v/>
      </c>
      <c r="AV1418" t="str">
        <f t="shared" si="985"/>
        <v/>
      </c>
      <c r="AW1418" t="str">
        <f t="shared" si="986"/>
        <v/>
      </c>
      <c r="AX1418" t="str">
        <f t="shared" si="987"/>
        <v/>
      </c>
      <c r="AY1418" t="str">
        <f t="shared" si="988"/>
        <v/>
      </c>
      <c r="AZ1418" t="str">
        <f>IF(OR($A1418="",$A1418&lt;&gt;Ficha!$C$4),"",COUNTIF($A$2:$A1418,Ficha!$C$4))</f>
        <v/>
      </c>
    </row>
    <row r="1419" spans="1:52">
      <c r="A1419" s="7" t="str">
        <f>IF(INDEX(Banco!$A:$A,ROW())="","",INDEX(Banco!$A:$A,ROW()))</f>
        <v/>
      </c>
      <c r="B1419" s="7" t="str">
        <f>IF(INDEX(Banco!$B:$B,ROW())="","",INDEX(Banco!$B:$B,ROW()))</f>
        <v/>
      </c>
      <c r="C1419" s="7" t="str">
        <f>IF(INDEX(Banco!$C:$C,ROW())="","",INDEX(Banco!$C:$C,ROW()))</f>
        <v/>
      </c>
      <c r="D1419" s="8" t="str">
        <f>IF(INDEX(Banco!$D:$D,ROW())="","",INDEX(Banco!$D:$D,ROW()))</f>
        <v/>
      </c>
      <c r="E1419" s="8" t="str">
        <f>IF(INDEX(Banco!$E:$E,ROW())="","",INDEX(Banco!$E:$E,ROW()))</f>
        <v/>
      </c>
      <c r="F1419" s="9" t="str">
        <f>IF(INDEX(Banco!$F:$F,ROW())="","",INDEX(Banco!$F:$F,ROW()))</f>
        <v/>
      </c>
      <c r="G1419" s="9" t="str">
        <f>IF(INDEX(Banco!$G:$G,ROW())="","",INDEX(Banco!$G:$G,ROW()))</f>
        <v/>
      </c>
      <c r="H1419" s="7" t="str">
        <f>IF(INDEX(Banco!$H:$H,ROW())="","",INDEX(Banco!$H:$H,ROW()))</f>
        <v/>
      </c>
      <c r="I1419" t="str">
        <f t="shared" si="946"/>
        <v/>
      </c>
      <c r="J1419" s="10" t="str">
        <f t="shared" si="947"/>
        <v/>
      </c>
      <c r="K1419" s="11" t="str">
        <f t="shared" si="948"/>
        <v>—</v>
      </c>
      <c r="L1419" t="str">
        <f t="shared" si="949"/>
        <v/>
      </c>
      <c r="M1419" s="11" t="str">
        <f t="shared" si="950"/>
        <v>—</v>
      </c>
      <c r="N1419" t="str">
        <f t="shared" si="951"/>
        <v/>
      </c>
      <c r="O1419" s="11" t="str">
        <f t="shared" si="952"/>
        <v>—</v>
      </c>
      <c r="P1419" t="str">
        <f t="shared" si="953"/>
        <v/>
      </c>
      <c r="Q1419" s="11" t="str">
        <f t="shared" si="954"/>
        <v>—</v>
      </c>
      <c r="R1419" t="str">
        <f t="shared" si="955"/>
        <v/>
      </c>
      <c r="S1419" t="str">
        <f t="shared" si="956"/>
        <v/>
      </c>
      <c r="T1419" t="str">
        <f t="shared" si="957"/>
        <v/>
      </c>
      <c r="U1419" t="str">
        <f t="shared" si="958"/>
        <v/>
      </c>
      <c r="V1419" t="str">
        <f t="shared" si="959"/>
        <v/>
      </c>
      <c r="W1419" t="str">
        <f t="shared" si="960"/>
        <v/>
      </c>
      <c r="X1419" t="str">
        <f t="shared" si="961"/>
        <v/>
      </c>
      <c r="Y1419" t="str">
        <f t="shared" si="962"/>
        <v/>
      </c>
      <c r="Z1419" t="str">
        <f t="shared" si="963"/>
        <v/>
      </c>
      <c r="AA1419" t="str">
        <f t="shared" si="964"/>
        <v/>
      </c>
      <c r="AB1419" t="str">
        <f t="shared" si="965"/>
        <v/>
      </c>
      <c r="AC1419" t="str">
        <f t="shared" si="966"/>
        <v/>
      </c>
      <c r="AD1419" t="str">
        <f t="shared" si="967"/>
        <v/>
      </c>
      <c r="AE1419" t="str">
        <f t="shared" si="968"/>
        <v/>
      </c>
      <c r="AF1419" t="str">
        <f t="shared" si="969"/>
        <v/>
      </c>
      <c r="AG1419" t="str">
        <f t="shared" si="970"/>
        <v/>
      </c>
      <c r="AH1419" t="str">
        <f t="shared" si="971"/>
        <v/>
      </c>
      <c r="AI1419" t="str">
        <f t="shared" si="972"/>
        <v/>
      </c>
      <c r="AJ1419" t="str">
        <f t="shared" si="973"/>
        <v/>
      </c>
      <c r="AK1419" t="str">
        <f t="shared" si="974"/>
        <v/>
      </c>
      <c r="AL1419" t="str">
        <f t="shared" si="975"/>
        <v/>
      </c>
      <c r="AM1419" t="str">
        <f t="shared" si="976"/>
        <v/>
      </c>
      <c r="AN1419" t="str">
        <f t="shared" si="977"/>
        <v/>
      </c>
      <c r="AO1419" t="str">
        <f t="shared" si="978"/>
        <v/>
      </c>
      <c r="AP1419" t="str">
        <f t="shared" si="979"/>
        <v/>
      </c>
      <c r="AQ1419" t="str">
        <f t="shared" si="980"/>
        <v/>
      </c>
      <c r="AR1419" t="str">
        <f t="shared" si="981"/>
        <v/>
      </c>
      <c r="AS1419" t="str">
        <f t="shared" si="982"/>
        <v/>
      </c>
      <c r="AT1419" t="str">
        <f t="shared" si="983"/>
        <v/>
      </c>
      <c r="AU1419" t="str">
        <f t="shared" si="984"/>
        <v/>
      </c>
      <c r="AV1419" t="str">
        <f t="shared" si="985"/>
        <v/>
      </c>
      <c r="AW1419" t="str">
        <f t="shared" si="986"/>
        <v/>
      </c>
      <c r="AX1419" t="str">
        <f t="shared" si="987"/>
        <v/>
      </c>
      <c r="AY1419" t="str">
        <f t="shared" si="988"/>
        <v/>
      </c>
      <c r="AZ1419" t="str">
        <f>IF(OR($A1419="",$A1419&lt;&gt;Ficha!$C$4),"",COUNTIF($A$2:$A1419,Ficha!$C$4))</f>
        <v/>
      </c>
    </row>
    <row r="1420" spans="1:52">
      <c r="A1420" s="7" t="str">
        <f>IF(INDEX(Banco!$A:$A,ROW())="","",INDEX(Banco!$A:$A,ROW()))</f>
        <v/>
      </c>
      <c r="B1420" s="7" t="str">
        <f>IF(INDEX(Banco!$B:$B,ROW())="","",INDEX(Banco!$B:$B,ROW()))</f>
        <v/>
      </c>
      <c r="C1420" s="7" t="str">
        <f>IF(INDEX(Banco!$C:$C,ROW())="","",INDEX(Banco!$C:$C,ROW()))</f>
        <v/>
      </c>
      <c r="D1420" s="8" t="str">
        <f>IF(INDEX(Banco!$D:$D,ROW())="","",INDEX(Banco!$D:$D,ROW()))</f>
        <v/>
      </c>
      <c r="E1420" s="8" t="str">
        <f>IF(INDEX(Banco!$E:$E,ROW())="","",INDEX(Banco!$E:$E,ROW()))</f>
        <v/>
      </c>
      <c r="F1420" s="9" t="str">
        <f>IF(INDEX(Banco!$F:$F,ROW())="","",INDEX(Banco!$F:$F,ROW()))</f>
        <v/>
      </c>
      <c r="G1420" s="9" t="str">
        <f>IF(INDEX(Banco!$G:$G,ROW())="","",INDEX(Banco!$G:$G,ROW()))</f>
        <v/>
      </c>
      <c r="H1420" s="7" t="str">
        <f>IF(INDEX(Banco!$H:$H,ROW())="","",INDEX(Banco!$H:$H,ROW()))</f>
        <v/>
      </c>
      <c r="I1420" t="str">
        <f t="shared" si="946"/>
        <v/>
      </c>
      <c r="J1420" s="10" t="str">
        <f t="shared" si="947"/>
        <v/>
      </c>
      <c r="K1420" s="11" t="str">
        <f t="shared" si="948"/>
        <v>—</v>
      </c>
      <c r="L1420" t="str">
        <f t="shared" si="949"/>
        <v/>
      </c>
      <c r="M1420" s="11" t="str">
        <f t="shared" si="950"/>
        <v>—</v>
      </c>
      <c r="N1420" t="str">
        <f t="shared" si="951"/>
        <v/>
      </c>
      <c r="O1420" s="11" t="str">
        <f t="shared" si="952"/>
        <v>—</v>
      </c>
      <c r="P1420" t="str">
        <f t="shared" si="953"/>
        <v/>
      </c>
      <c r="Q1420" s="11" t="str">
        <f t="shared" si="954"/>
        <v>—</v>
      </c>
      <c r="R1420" t="str">
        <f t="shared" si="955"/>
        <v/>
      </c>
      <c r="S1420" t="str">
        <f t="shared" si="956"/>
        <v/>
      </c>
      <c r="T1420" t="str">
        <f t="shared" si="957"/>
        <v/>
      </c>
      <c r="U1420" t="str">
        <f t="shared" si="958"/>
        <v/>
      </c>
      <c r="V1420" t="str">
        <f t="shared" si="959"/>
        <v/>
      </c>
      <c r="W1420" t="str">
        <f t="shared" si="960"/>
        <v/>
      </c>
      <c r="X1420" t="str">
        <f t="shared" si="961"/>
        <v/>
      </c>
      <c r="Y1420" t="str">
        <f t="shared" si="962"/>
        <v/>
      </c>
      <c r="Z1420" t="str">
        <f t="shared" si="963"/>
        <v/>
      </c>
      <c r="AA1420" t="str">
        <f t="shared" si="964"/>
        <v/>
      </c>
      <c r="AB1420" t="str">
        <f t="shared" si="965"/>
        <v/>
      </c>
      <c r="AC1420" t="str">
        <f t="shared" si="966"/>
        <v/>
      </c>
      <c r="AD1420" t="str">
        <f t="shared" si="967"/>
        <v/>
      </c>
      <c r="AE1420" t="str">
        <f t="shared" si="968"/>
        <v/>
      </c>
      <c r="AF1420" t="str">
        <f t="shared" si="969"/>
        <v/>
      </c>
      <c r="AG1420" t="str">
        <f t="shared" si="970"/>
        <v/>
      </c>
      <c r="AH1420" t="str">
        <f t="shared" si="971"/>
        <v/>
      </c>
      <c r="AI1420" t="str">
        <f t="shared" si="972"/>
        <v/>
      </c>
      <c r="AJ1420" t="str">
        <f t="shared" si="973"/>
        <v/>
      </c>
      <c r="AK1420" t="str">
        <f t="shared" si="974"/>
        <v/>
      </c>
      <c r="AL1420" t="str">
        <f t="shared" si="975"/>
        <v/>
      </c>
      <c r="AM1420" t="str">
        <f t="shared" si="976"/>
        <v/>
      </c>
      <c r="AN1420" t="str">
        <f t="shared" si="977"/>
        <v/>
      </c>
      <c r="AO1420" t="str">
        <f t="shared" si="978"/>
        <v/>
      </c>
      <c r="AP1420" t="str">
        <f t="shared" si="979"/>
        <v/>
      </c>
      <c r="AQ1420" t="str">
        <f t="shared" si="980"/>
        <v/>
      </c>
      <c r="AR1420" t="str">
        <f t="shared" si="981"/>
        <v/>
      </c>
      <c r="AS1420" t="str">
        <f t="shared" si="982"/>
        <v/>
      </c>
      <c r="AT1420" t="str">
        <f t="shared" si="983"/>
        <v/>
      </c>
      <c r="AU1420" t="str">
        <f t="shared" si="984"/>
        <v/>
      </c>
      <c r="AV1420" t="str">
        <f t="shared" si="985"/>
        <v/>
      </c>
      <c r="AW1420" t="str">
        <f t="shared" si="986"/>
        <v/>
      </c>
      <c r="AX1420" t="str">
        <f t="shared" si="987"/>
        <v/>
      </c>
      <c r="AY1420" t="str">
        <f t="shared" si="988"/>
        <v/>
      </c>
      <c r="AZ1420" t="str">
        <f>IF(OR($A1420="",$A1420&lt;&gt;Ficha!$C$4),"",COUNTIF($A$2:$A1420,Ficha!$C$4))</f>
        <v/>
      </c>
    </row>
    <row r="1421" spans="1:52">
      <c r="A1421" s="7" t="str">
        <f>IF(INDEX(Banco!$A:$A,ROW())="","",INDEX(Banco!$A:$A,ROW()))</f>
        <v/>
      </c>
      <c r="B1421" s="7" t="str">
        <f>IF(INDEX(Banco!$B:$B,ROW())="","",INDEX(Banco!$B:$B,ROW()))</f>
        <v/>
      </c>
      <c r="C1421" s="7" t="str">
        <f>IF(INDEX(Banco!$C:$C,ROW())="","",INDEX(Banco!$C:$C,ROW()))</f>
        <v/>
      </c>
      <c r="D1421" s="8" t="str">
        <f>IF(INDEX(Banco!$D:$D,ROW())="","",INDEX(Banco!$D:$D,ROW()))</f>
        <v/>
      </c>
      <c r="E1421" s="8" t="str">
        <f>IF(INDEX(Banco!$E:$E,ROW())="","",INDEX(Banco!$E:$E,ROW()))</f>
        <v/>
      </c>
      <c r="F1421" s="9" t="str">
        <f>IF(INDEX(Banco!$F:$F,ROW())="","",INDEX(Banco!$F:$F,ROW()))</f>
        <v/>
      </c>
      <c r="G1421" s="9" t="str">
        <f>IF(INDEX(Banco!$G:$G,ROW())="","",INDEX(Banco!$G:$G,ROW()))</f>
        <v/>
      </c>
      <c r="H1421" s="7" t="str">
        <f>IF(INDEX(Banco!$H:$H,ROW())="","",INDEX(Banco!$H:$H,ROW()))</f>
        <v/>
      </c>
      <c r="I1421" t="str">
        <f t="shared" si="946"/>
        <v/>
      </c>
      <c r="J1421" s="10" t="str">
        <f t="shared" si="947"/>
        <v/>
      </c>
      <c r="K1421" s="11" t="str">
        <f t="shared" si="948"/>
        <v>—</v>
      </c>
      <c r="L1421" t="str">
        <f t="shared" si="949"/>
        <v/>
      </c>
      <c r="M1421" s="11" t="str">
        <f t="shared" si="950"/>
        <v>—</v>
      </c>
      <c r="N1421" t="str">
        <f t="shared" si="951"/>
        <v/>
      </c>
      <c r="O1421" s="11" t="str">
        <f t="shared" si="952"/>
        <v>—</v>
      </c>
      <c r="P1421" t="str">
        <f t="shared" si="953"/>
        <v/>
      </c>
      <c r="Q1421" s="11" t="str">
        <f t="shared" si="954"/>
        <v>—</v>
      </c>
      <c r="R1421" t="str">
        <f t="shared" si="955"/>
        <v/>
      </c>
      <c r="S1421" t="str">
        <f t="shared" si="956"/>
        <v/>
      </c>
      <c r="T1421" t="str">
        <f t="shared" si="957"/>
        <v/>
      </c>
      <c r="U1421" t="str">
        <f t="shared" si="958"/>
        <v/>
      </c>
      <c r="V1421" t="str">
        <f t="shared" si="959"/>
        <v/>
      </c>
      <c r="W1421" t="str">
        <f t="shared" si="960"/>
        <v/>
      </c>
      <c r="X1421" t="str">
        <f t="shared" si="961"/>
        <v/>
      </c>
      <c r="Y1421" t="str">
        <f t="shared" si="962"/>
        <v/>
      </c>
      <c r="Z1421" t="str">
        <f t="shared" si="963"/>
        <v/>
      </c>
      <c r="AA1421" t="str">
        <f t="shared" si="964"/>
        <v/>
      </c>
      <c r="AB1421" t="str">
        <f t="shared" si="965"/>
        <v/>
      </c>
      <c r="AC1421" t="str">
        <f t="shared" si="966"/>
        <v/>
      </c>
      <c r="AD1421" t="str">
        <f t="shared" si="967"/>
        <v/>
      </c>
      <c r="AE1421" t="str">
        <f t="shared" si="968"/>
        <v/>
      </c>
      <c r="AF1421" t="str">
        <f t="shared" si="969"/>
        <v/>
      </c>
      <c r="AG1421" t="str">
        <f t="shared" si="970"/>
        <v/>
      </c>
      <c r="AH1421" t="str">
        <f t="shared" si="971"/>
        <v/>
      </c>
      <c r="AI1421" t="str">
        <f t="shared" si="972"/>
        <v/>
      </c>
      <c r="AJ1421" t="str">
        <f t="shared" si="973"/>
        <v/>
      </c>
      <c r="AK1421" t="str">
        <f t="shared" si="974"/>
        <v/>
      </c>
      <c r="AL1421" t="str">
        <f t="shared" si="975"/>
        <v/>
      </c>
      <c r="AM1421" t="str">
        <f t="shared" si="976"/>
        <v/>
      </c>
      <c r="AN1421" t="str">
        <f t="shared" si="977"/>
        <v/>
      </c>
      <c r="AO1421" t="str">
        <f t="shared" si="978"/>
        <v/>
      </c>
      <c r="AP1421" t="str">
        <f t="shared" si="979"/>
        <v/>
      </c>
      <c r="AQ1421" t="str">
        <f t="shared" si="980"/>
        <v/>
      </c>
      <c r="AR1421" t="str">
        <f t="shared" si="981"/>
        <v/>
      </c>
      <c r="AS1421" t="str">
        <f t="shared" si="982"/>
        <v/>
      </c>
      <c r="AT1421" t="str">
        <f t="shared" si="983"/>
        <v/>
      </c>
      <c r="AU1421" t="str">
        <f t="shared" si="984"/>
        <v/>
      </c>
      <c r="AV1421" t="str">
        <f t="shared" si="985"/>
        <v/>
      </c>
      <c r="AW1421" t="str">
        <f t="shared" si="986"/>
        <v/>
      </c>
      <c r="AX1421" t="str">
        <f t="shared" si="987"/>
        <v/>
      </c>
      <c r="AY1421" t="str">
        <f t="shared" si="988"/>
        <v/>
      </c>
      <c r="AZ1421" t="str">
        <f>IF(OR($A1421="",$A1421&lt;&gt;Ficha!$C$4),"",COUNTIF($A$2:$A1421,Ficha!$C$4))</f>
        <v/>
      </c>
    </row>
    <row r="1422" spans="1:52">
      <c r="A1422" s="7" t="str">
        <f>IF(INDEX(Banco!$A:$A,ROW())="","",INDEX(Banco!$A:$A,ROW()))</f>
        <v/>
      </c>
      <c r="B1422" s="7" t="str">
        <f>IF(INDEX(Banco!$B:$B,ROW())="","",INDEX(Banco!$B:$B,ROW()))</f>
        <v/>
      </c>
      <c r="C1422" s="7" t="str">
        <f>IF(INDEX(Banco!$C:$C,ROW())="","",INDEX(Banco!$C:$C,ROW()))</f>
        <v/>
      </c>
      <c r="D1422" s="8" t="str">
        <f>IF(INDEX(Banco!$D:$D,ROW())="","",INDEX(Banco!$D:$D,ROW()))</f>
        <v/>
      </c>
      <c r="E1422" s="8" t="str">
        <f>IF(INDEX(Banco!$E:$E,ROW())="","",INDEX(Banco!$E:$E,ROW()))</f>
        <v/>
      </c>
      <c r="F1422" s="9" t="str">
        <f>IF(INDEX(Banco!$F:$F,ROW())="","",INDEX(Banco!$F:$F,ROW()))</f>
        <v/>
      </c>
      <c r="G1422" s="9" t="str">
        <f>IF(INDEX(Banco!$G:$G,ROW())="","",INDEX(Banco!$G:$G,ROW()))</f>
        <v/>
      </c>
      <c r="H1422" s="7" t="str">
        <f>IF(INDEX(Banco!$H:$H,ROW())="","",INDEX(Banco!$H:$H,ROW()))</f>
        <v/>
      </c>
      <c r="I1422" t="str">
        <f t="shared" si="946"/>
        <v/>
      </c>
      <c r="J1422" s="10" t="str">
        <f t="shared" si="947"/>
        <v/>
      </c>
      <c r="K1422" s="11" t="str">
        <f t="shared" si="948"/>
        <v>—</v>
      </c>
      <c r="L1422" t="str">
        <f t="shared" si="949"/>
        <v/>
      </c>
      <c r="M1422" s="11" t="str">
        <f t="shared" si="950"/>
        <v>—</v>
      </c>
      <c r="N1422" t="str">
        <f t="shared" si="951"/>
        <v/>
      </c>
      <c r="O1422" s="11" t="str">
        <f t="shared" si="952"/>
        <v>—</v>
      </c>
      <c r="P1422" t="str">
        <f t="shared" si="953"/>
        <v/>
      </c>
      <c r="Q1422" s="11" t="str">
        <f t="shared" si="954"/>
        <v>—</v>
      </c>
      <c r="R1422" t="str">
        <f t="shared" si="955"/>
        <v/>
      </c>
      <c r="S1422" t="str">
        <f t="shared" si="956"/>
        <v/>
      </c>
      <c r="T1422" t="str">
        <f t="shared" si="957"/>
        <v/>
      </c>
      <c r="U1422" t="str">
        <f t="shared" si="958"/>
        <v/>
      </c>
      <c r="V1422" t="str">
        <f t="shared" si="959"/>
        <v/>
      </c>
      <c r="W1422" t="str">
        <f t="shared" si="960"/>
        <v/>
      </c>
      <c r="X1422" t="str">
        <f t="shared" si="961"/>
        <v/>
      </c>
      <c r="Y1422" t="str">
        <f t="shared" si="962"/>
        <v/>
      </c>
      <c r="Z1422" t="str">
        <f t="shared" si="963"/>
        <v/>
      </c>
      <c r="AA1422" t="str">
        <f t="shared" si="964"/>
        <v/>
      </c>
      <c r="AB1422" t="str">
        <f t="shared" si="965"/>
        <v/>
      </c>
      <c r="AC1422" t="str">
        <f t="shared" si="966"/>
        <v/>
      </c>
      <c r="AD1422" t="str">
        <f t="shared" si="967"/>
        <v/>
      </c>
      <c r="AE1422" t="str">
        <f t="shared" si="968"/>
        <v/>
      </c>
      <c r="AF1422" t="str">
        <f t="shared" si="969"/>
        <v/>
      </c>
      <c r="AG1422" t="str">
        <f t="shared" si="970"/>
        <v/>
      </c>
      <c r="AH1422" t="str">
        <f t="shared" si="971"/>
        <v/>
      </c>
      <c r="AI1422" t="str">
        <f t="shared" si="972"/>
        <v/>
      </c>
      <c r="AJ1422" t="str">
        <f t="shared" si="973"/>
        <v/>
      </c>
      <c r="AK1422" t="str">
        <f t="shared" si="974"/>
        <v/>
      </c>
      <c r="AL1422" t="str">
        <f t="shared" si="975"/>
        <v/>
      </c>
      <c r="AM1422" t="str">
        <f t="shared" si="976"/>
        <v/>
      </c>
      <c r="AN1422" t="str">
        <f t="shared" si="977"/>
        <v/>
      </c>
      <c r="AO1422" t="str">
        <f t="shared" si="978"/>
        <v/>
      </c>
      <c r="AP1422" t="str">
        <f t="shared" si="979"/>
        <v/>
      </c>
      <c r="AQ1422" t="str">
        <f t="shared" si="980"/>
        <v/>
      </c>
      <c r="AR1422" t="str">
        <f t="shared" si="981"/>
        <v/>
      </c>
      <c r="AS1422" t="str">
        <f t="shared" si="982"/>
        <v/>
      </c>
      <c r="AT1422" t="str">
        <f t="shared" si="983"/>
        <v/>
      </c>
      <c r="AU1422" t="str">
        <f t="shared" si="984"/>
        <v/>
      </c>
      <c r="AV1422" t="str">
        <f t="shared" si="985"/>
        <v/>
      </c>
      <c r="AW1422" t="str">
        <f t="shared" si="986"/>
        <v/>
      </c>
      <c r="AX1422" t="str">
        <f t="shared" si="987"/>
        <v/>
      </c>
      <c r="AY1422" t="str">
        <f t="shared" si="988"/>
        <v/>
      </c>
      <c r="AZ1422" t="str">
        <f>IF(OR($A1422="",$A1422&lt;&gt;Ficha!$C$4),"",COUNTIF($A$2:$A1422,Ficha!$C$4))</f>
        <v/>
      </c>
    </row>
    <row r="1423" spans="1:52">
      <c r="A1423" s="7" t="str">
        <f>IF(INDEX(Banco!$A:$A,ROW())="","",INDEX(Banco!$A:$A,ROW()))</f>
        <v/>
      </c>
      <c r="B1423" s="7" t="str">
        <f>IF(INDEX(Banco!$B:$B,ROW())="","",INDEX(Banco!$B:$B,ROW()))</f>
        <v/>
      </c>
      <c r="C1423" s="7" t="str">
        <f>IF(INDEX(Banco!$C:$C,ROW())="","",INDEX(Banco!$C:$C,ROW()))</f>
        <v/>
      </c>
      <c r="D1423" s="8" t="str">
        <f>IF(INDEX(Banco!$D:$D,ROW())="","",INDEX(Banco!$D:$D,ROW()))</f>
        <v/>
      </c>
      <c r="E1423" s="8" t="str">
        <f>IF(INDEX(Banco!$E:$E,ROW())="","",INDEX(Banco!$E:$E,ROW()))</f>
        <v/>
      </c>
      <c r="F1423" s="9" t="str">
        <f>IF(INDEX(Banco!$F:$F,ROW())="","",INDEX(Banco!$F:$F,ROW()))</f>
        <v/>
      </c>
      <c r="G1423" s="9" t="str">
        <f>IF(INDEX(Banco!$G:$G,ROW())="","",INDEX(Banco!$G:$G,ROW()))</f>
        <v/>
      </c>
      <c r="H1423" s="7" t="str">
        <f>IF(INDEX(Banco!$H:$H,ROW())="","",INDEX(Banco!$H:$H,ROW()))</f>
        <v/>
      </c>
      <c r="I1423" t="str">
        <f t="shared" si="946"/>
        <v/>
      </c>
      <c r="J1423" s="10" t="str">
        <f t="shared" si="947"/>
        <v/>
      </c>
      <c r="K1423" s="11" t="str">
        <f t="shared" si="948"/>
        <v>—</v>
      </c>
      <c r="L1423" t="str">
        <f t="shared" si="949"/>
        <v/>
      </c>
      <c r="M1423" s="11" t="str">
        <f t="shared" si="950"/>
        <v>—</v>
      </c>
      <c r="N1423" t="str">
        <f t="shared" si="951"/>
        <v/>
      </c>
      <c r="O1423" s="11" t="str">
        <f t="shared" si="952"/>
        <v>—</v>
      </c>
      <c r="P1423" t="str">
        <f t="shared" si="953"/>
        <v/>
      </c>
      <c r="Q1423" s="11" t="str">
        <f t="shared" si="954"/>
        <v>—</v>
      </c>
      <c r="R1423" t="str">
        <f t="shared" si="955"/>
        <v/>
      </c>
      <c r="S1423" t="str">
        <f t="shared" si="956"/>
        <v/>
      </c>
      <c r="T1423" t="str">
        <f t="shared" si="957"/>
        <v/>
      </c>
      <c r="U1423" t="str">
        <f t="shared" si="958"/>
        <v/>
      </c>
      <c r="V1423" t="str">
        <f t="shared" si="959"/>
        <v/>
      </c>
      <c r="W1423" t="str">
        <f t="shared" si="960"/>
        <v/>
      </c>
      <c r="X1423" t="str">
        <f t="shared" si="961"/>
        <v/>
      </c>
      <c r="Y1423" t="str">
        <f t="shared" si="962"/>
        <v/>
      </c>
      <c r="Z1423" t="str">
        <f t="shared" si="963"/>
        <v/>
      </c>
      <c r="AA1423" t="str">
        <f t="shared" si="964"/>
        <v/>
      </c>
      <c r="AB1423" t="str">
        <f t="shared" si="965"/>
        <v/>
      </c>
      <c r="AC1423" t="str">
        <f t="shared" si="966"/>
        <v/>
      </c>
      <c r="AD1423" t="str">
        <f t="shared" si="967"/>
        <v/>
      </c>
      <c r="AE1423" t="str">
        <f t="shared" si="968"/>
        <v/>
      </c>
      <c r="AF1423" t="str">
        <f t="shared" si="969"/>
        <v/>
      </c>
      <c r="AG1423" t="str">
        <f t="shared" si="970"/>
        <v/>
      </c>
      <c r="AH1423" t="str">
        <f t="shared" si="971"/>
        <v/>
      </c>
      <c r="AI1423" t="str">
        <f t="shared" si="972"/>
        <v/>
      </c>
      <c r="AJ1423" t="str">
        <f t="shared" si="973"/>
        <v/>
      </c>
      <c r="AK1423" t="str">
        <f t="shared" si="974"/>
        <v/>
      </c>
      <c r="AL1423" t="str">
        <f t="shared" si="975"/>
        <v/>
      </c>
      <c r="AM1423" t="str">
        <f t="shared" si="976"/>
        <v/>
      </c>
      <c r="AN1423" t="str">
        <f t="shared" si="977"/>
        <v/>
      </c>
      <c r="AO1423" t="str">
        <f t="shared" si="978"/>
        <v/>
      </c>
      <c r="AP1423" t="str">
        <f t="shared" si="979"/>
        <v/>
      </c>
      <c r="AQ1423" t="str">
        <f t="shared" si="980"/>
        <v/>
      </c>
      <c r="AR1423" t="str">
        <f t="shared" si="981"/>
        <v/>
      </c>
      <c r="AS1423" t="str">
        <f t="shared" si="982"/>
        <v/>
      </c>
      <c r="AT1423" t="str">
        <f t="shared" si="983"/>
        <v/>
      </c>
      <c r="AU1423" t="str">
        <f t="shared" si="984"/>
        <v/>
      </c>
      <c r="AV1423" t="str">
        <f t="shared" si="985"/>
        <v/>
      </c>
      <c r="AW1423" t="str">
        <f t="shared" si="986"/>
        <v/>
      </c>
      <c r="AX1423" t="str">
        <f t="shared" si="987"/>
        <v/>
      </c>
      <c r="AY1423" t="str">
        <f t="shared" si="988"/>
        <v/>
      </c>
      <c r="AZ1423" t="str">
        <f>IF(OR($A1423="",$A1423&lt;&gt;Ficha!$C$4),"",COUNTIF($A$2:$A1423,Ficha!$C$4))</f>
        <v/>
      </c>
    </row>
    <row r="1424" spans="1:52">
      <c r="A1424" s="7" t="str">
        <f>IF(INDEX(Banco!$A:$A,ROW())="","",INDEX(Banco!$A:$A,ROW()))</f>
        <v/>
      </c>
      <c r="B1424" s="7" t="str">
        <f>IF(INDEX(Banco!$B:$B,ROW())="","",INDEX(Banco!$B:$B,ROW()))</f>
        <v/>
      </c>
      <c r="C1424" s="7" t="str">
        <f>IF(INDEX(Banco!$C:$C,ROW())="","",INDEX(Banco!$C:$C,ROW()))</f>
        <v/>
      </c>
      <c r="D1424" s="8" t="str">
        <f>IF(INDEX(Banco!$D:$D,ROW())="","",INDEX(Banco!$D:$D,ROW()))</f>
        <v/>
      </c>
      <c r="E1424" s="8" t="str">
        <f>IF(INDEX(Banco!$E:$E,ROW())="","",INDEX(Banco!$E:$E,ROW()))</f>
        <v/>
      </c>
      <c r="F1424" s="9" t="str">
        <f>IF(INDEX(Banco!$F:$F,ROW())="","",INDEX(Banco!$F:$F,ROW()))</f>
        <v/>
      </c>
      <c r="G1424" s="9" t="str">
        <f>IF(INDEX(Banco!$G:$G,ROW())="","",INDEX(Banco!$G:$G,ROW()))</f>
        <v/>
      </c>
      <c r="H1424" s="7" t="str">
        <f>IF(INDEX(Banco!$H:$H,ROW())="","",INDEX(Banco!$H:$H,ROW()))</f>
        <v/>
      </c>
      <c r="I1424" t="str">
        <f t="shared" si="946"/>
        <v/>
      </c>
      <c r="J1424" s="10" t="str">
        <f t="shared" si="947"/>
        <v/>
      </c>
      <c r="K1424" s="11" t="str">
        <f t="shared" si="948"/>
        <v>—</v>
      </c>
      <c r="L1424" t="str">
        <f t="shared" si="949"/>
        <v/>
      </c>
      <c r="M1424" s="11" t="str">
        <f t="shared" si="950"/>
        <v>—</v>
      </c>
      <c r="N1424" t="str">
        <f t="shared" si="951"/>
        <v/>
      </c>
      <c r="O1424" s="11" t="str">
        <f t="shared" si="952"/>
        <v>—</v>
      </c>
      <c r="P1424" t="str">
        <f t="shared" si="953"/>
        <v/>
      </c>
      <c r="Q1424" s="11" t="str">
        <f t="shared" si="954"/>
        <v>—</v>
      </c>
      <c r="R1424" t="str">
        <f t="shared" si="955"/>
        <v/>
      </c>
      <c r="S1424" t="str">
        <f t="shared" si="956"/>
        <v/>
      </c>
      <c r="T1424" t="str">
        <f t="shared" si="957"/>
        <v/>
      </c>
      <c r="U1424" t="str">
        <f t="shared" si="958"/>
        <v/>
      </c>
      <c r="V1424" t="str">
        <f t="shared" si="959"/>
        <v/>
      </c>
      <c r="W1424" t="str">
        <f t="shared" si="960"/>
        <v/>
      </c>
      <c r="X1424" t="str">
        <f t="shared" si="961"/>
        <v/>
      </c>
      <c r="Y1424" t="str">
        <f t="shared" si="962"/>
        <v/>
      </c>
      <c r="Z1424" t="str">
        <f t="shared" si="963"/>
        <v/>
      </c>
      <c r="AA1424" t="str">
        <f t="shared" si="964"/>
        <v/>
      </c>
      <c r="AB1424" t="str">
        <f t="shared" si="965"/>
        <v/>
      </c>
      <c r="AC1424" t="str">
        <f t="shared" si="966"/>
        <v/>
      </c>
      <c r="AD1424" t="str">
        <f t="shared" si="967"/>
        <v/>
      </c>
      <c r="AE1424" t="str">
        <f t="shared" si="968"/>
        <v/>
      </c>
      <c r="AF1424" t="str">
        <f t="shared" si="969"/>
        <v/>
      </c>
      <c r="AG1424" t="str">
        <f t="shared" si="970"/>
        <v/>
      </c>
      <c r="AH1424" t="str">
        <f t="shared" si="971"/>
        <v/>
      </c>
      <c r="AI1424" t="str">
        <f t="shared" si="972"/>
        <v/>
      </c>
      <c r="AJ1424" t="str">
        <f t="shared" si="973"/>
        <v/>
      </c>
      <c r="AK1424" t="str">
        <f t="shared" si="974"/>
        <v/>
      </c>
      <c r="AL1424" t="str">
        <f t="shared" si="975"/>
        <v/>
      </c>
      <c r="AM1424" t="str">
        <f t="shared" si="976"/>
        <v/>
      </c>
      <c r="AN1424" t="str">
        <f t="shared" si="977"/>
        <v/>
      </c>
      <c r="AO1424" t="str">
        <f t="shared" si="978"/>
        <v/>
      </c>
      <c r="AP1424" t="str">
        <f t="shared" si="979"/>
        <v/>
      </c>
      <c r="AQ1424" t="str">
        <f t="shared" si="980"/>
        <v/>
      </c>
      <c r="AR1424" t="str">
        <f t="shared" si="981"/>
        <v/>
      </c>
      <c r="AS1424" t="str">
        <f t="shared" si="982"/>
        <v/>
      </c>
      <c r="AT1424" t="str">
        <f t="shared" si="983"/>
        <v/>
      </c>
      <c r="AU1424" t="str">
        <f t="shared" si="984"/>
        <v/>
      </c>
      <c r="AV1424" t="str">
        <f t="shared" si="985"/>
        <v/>
      </c>
      <c r="AW1424" t="str">
        <f t="shared" si="986"/>
        <v/>
      </c>
      <c r="AX1424" t="str">
        <f t="shared" si="987"/>
        <v/>
      </c>
      <c r="AY1424" t="str">
        <f t="shared" si="988"/>
        <v/>
      </c>
      <c r="AZ1424" t="str">
        <f>IF(OR($A1424="",$A1424&lt;&gt;Ficha!$C$4),"",COUNTIF($A$2:$A1424,Ficha!$C$4))</f>
        <v/>
      </c>
    </row>
    <row r="1425" spans="1:52">
      <c r="A1425" s="7" t="str">
        <f>IF(INDEX(Banco!$A:$A,ROW())="","",INDEX(Banco!$A:$A,ROW()))</f>
        <v/>
      </c>
      <c r="B1425" s="7" t="str">
        <f>IF(INDEX(Banco!$B:$B,ROW())="","",INDEX(Banco!$B:$B,ROW()))</f>
        <v/>
      </c>
      <c r="C1425" s="7" t="str">
        <f>IF(INDEX(Banco!$C:$C,ROW())="","",INDEX(Banco!$C:$C,ROW()))</f>
        <v/>
      </c>
      <c r="D1425" s="8" t="str">
        <f>IF(INDEX(Banco!$D:$D,ROW())="","",INDEX(Banco!$D:$D,ROW()))</f>
        <v/>
      </c>
      <c r="E1425" s="8" t="str">
        <f>IF(INDEX(Banco!$E:$E,ROW())="","",INDEX(Banco!$E:$E,ROW()))</f>
        <v/>
      </c>
      <c r="F1425" s="9" t="str">
        <f>IF(INDEX(Banco!$F:$F,ROW())="","",INDEX(Banco!$F:$F,ROW()))</f>
        <v/>
      </c>
      <c r="G1425" s="9" t="str">
        <f>IF(INDEX(Banco!$G:$G,ROW())="","",INDEX(Banco!$G:$G,ROW()))</f>
        <v/>
      </c>
      <c r="H1425" s="7" t="str">
        <f>IF(INDEX(Banco!$H:$H,ROW())="","",INDEX(Banco!$H:$H,ROW()))</f>
        <v/>
      </c>
      <c r="I1425" t="str">
        <f t="shared" si="946"/>
        <v/>
      </c>
      <c r="J1425" s="10" t="str">
        <f t="shared" si="947"/>
        <v/>
      </c>
      <c r="K1425" s="11" t="str">
        <f t="shared" si="948"/>
        <v>—</v>
      </c>
      <c r="L1425" t="str">
        <f t="shared" si="949"/>
        <v/>
      </c>
      <c r="M1425" s="11" t="str">
        <f t="shared" si="950"/>
        <v>—</v>
      </c>
      <c r="N1425" t="str">
        <f t="shared" si="951"/>
        <v/>
      </c>
      <c r="O1425" s="11" t="str">
        <f t="shared" si="952"/>
        <v>—</v>
      </c>
      <c r="P1425" t="str">
        <f t="shared" si="953"/>
        <v/>
      </c>
      <c r="Q1425" s="11" t="str">
        <f t="shared" si="954"/>
        <v>—</v>
      </c>
      <c r="R1425" t="str">
        <f t="shared" si="955"/>
        <v/>
      </c>
      <c r="S1425" t="str">
        <f t="shared" si="956"/>
        <v/>
      </c>
      <c r="T1425" t="str">
        <f t="shared" si="957"/>
        <v/>
      </c>
      <c r="U1425" t="str">
        <f t="shared" si="958"/>
        <v/>
      </c>
      <c r="V1425" t="str">
        <f t="shared" si="959"/>
        <v/>
      </c>
      <c r="W1425" t="str">
        <f t="shared" si="960"/>
        <v/>
      </c>
      <c r="X1425" t="str">
        <f t="shared" si="961"/>
        <v/>
      </c>
      <c r="Y1425" t="str">
        <f t="shared" si="962"/>
        <v/>
      </c>
      <c r="Z1425" t="str">
        <f t="shared" si="963"/>
        <v/>
      </c>
      <c r="AA1425" t="str">
        <f t="shared" si="964"/>
        <v/>
      </c>
      <c r="AB1425" t="str">
        <f t="shared" si="965"/>
        <v/>
      </c>
      <c r="AC1425" t="str">
        <f t="shared" si="966"/>
        <v/>
      </c>
      <c r="AD1425" t="str">
        <f t="shared" si="967"/>
        <v/>
      </c>
      <c r="AE1425" t="str">
        <f t="shared" si="968"/>
        <v/>
      </c>
      <c r="AF1425" t="str">
        <f t="shared" si="969"/>
        <v/>
      </c>
      <c r="AG1425" t="str">
        <f t="shared" si="970"/>
        <v/>
      </c>
      <c r="AH1425" t="str">
        <f t="shared" si="971"/>
        <v/>
      </c>
      <c r="AI1425" t="str">
        <f t="shared" si="972"/>
        <v/>
      </c>
      <c r="AJ1425" t="str">
        <f t="shared" si="973"/>
        <v/>
      </c>
      <c r="AK1425" t="str">
        <f t="shared" si="974"/>
        <v/>
      </c>
      <c r="AL1425" t="str">
        <f t="shared" si="975"/>
        <v/>
      </c>
      <c r="AM1425" t="str">
        <f t="shared" si="976"/>
        <v/>
      </c>
      <c r="AN1425" t="str">
        <f t="shared" si="977"/>
        <v/>
      </c>
      <c r="AO1425" t="str">
        <f t="shared" si="978"/>
        <v/>
      </c>
      <c r="AP1425" t="str">
        <f t="shared" si="979"/>
        <v/>
      </c>
      <c r="AQ1425" t="str">
        <f t="shared" si="980"/>
        <v/>
      </c>
      <c r="AR1425" t="str">
        <f t="shared" si="981"/>
        <v/>
      </c>
      <c r="AS1425" t="str">
        <f t="shared" si="982"/>
        <v/>
      </c>
      <c r="AT1425" t="str">
        <f t="shared" si="983"/>
        <v/>
      </c>
      <c r="AU1425" t="str">
        <f t="shared" si="984"/>
        <v/>
      </c>
      <c r="AV1425" t="str">
        <f t="shared" si="985"/>
        <v/>
      </c>
      <c r="AW1425" t="str">
        <f t="shared" si="986"/>
        <v/>
      </c>
      <c r="AX1425" t="str">
        <f t="shared" si="987"/>
        <v/>
      </c>
      <c r="AY1425" t="str">
        <f t="shared" si="988"/>
        <v/>
      </c>
      <c r="AZ1425" t="str">
        <f>IF(OR($A1425="",$A1425&lt;&gt;Ficha!$C$4),"",COUNTIF($A$2:$A1425,Ficha!$C$4))</f>
        <v/>
      </c>
    </row>
    <row r="1426" spans="1:52">
      <c r="A1426" s="7" t="str">
        <f>IF(INDEX(Banco!$A:$A,ROW())="","",INDEX(Banco!$A:$A,ROW()))</f>
        <v/>
      </c>
      <c r="B1426" s="7" t="str">
        <f>IF(INDEX(Banco!$B:$B,ROW())="","",INDEX(Banco!$B:$B,ROW()))</f>
        <v/>
      </c>
      <c r="C1426" s="7" t="str">
        <f>IF(INDEX(Banco!$C:$C,ROW())="","",INDEX(Banco!$C:$C,ROW()))</f>
        <v/>
      </c>
      <c r="D1426" s="8" t="str">
        <f>IF(INDEX(Banco!$D:$D,ROW())="","",INDEX(Banco!$D:$D,ROW()))</f>
        <v/>
      </c>
      <c r="E1426" s="8" t="str">
        <f>IF(INDEX(Banco!$E:$E,ROW())="","",INDEX(Banco!$E:$E,ROW()))</f>
        <v/>
      </c>
      <c r="F1426" s="9" t="str">
        <f>IF(INDEX(Banco!$F:$F,ROW())="","",INDEX(Banco!$F:$F,ROW()))</f>
        <v/>
      </c>
      <c r="G1426" s="9" t="str">
        <f>IF(INDEX(Banco!$G:$G,ROW())="","",INDEX(Banco!$G:$G,ROW()))</f>
        <v/>
      </c>
      <c r="H1426" s="7" t="str">
        <f>IF(INDEX(Banco!$H:$H,ROW())="","",INDEX(Banco!$H:$H,ROW()))</f>
        <v/>
      </c>
      <c r="I1426" t="str">
        <f t="shared" si="946"/>
        <v/>
      </c>
      <c r="J1426" s="10" t="str">
        <f t="shared" si="947"/>
        <v/>
      </c>
      <c r="K1426" s="11" t="str">
        <f t="shared" si="948"/>
        <v>—</v>
      </c>
      <c r="L1426" t="str">
        <f t="shared" si="949"/>
        <v/>
      </c>
      <c r="M1426" s="11" t="str">
        <f t="shared" si="950"/>
        <v>—</v>
      </c>
      <c r="N1426" t="str">
        <f t="shared" si="951"/>
        <v/>
      </c>
      <c r="O1426" s="11" t="str">
        <f t="shared" si="952"/>
        <v>—</v>
      </c>
      <c r="P1426" t="str">
        <f t="shared" si="953"/>
        <v/>
      </c>
      <c r="Q1426" s="11" t="str">
        <f t="shared" si="954"/>
        <v>—</v>
      </c>
      <c r="R1426" t="str">
        <f t="shared" si="955"/>
        <v/>
      </c>
      <c r="S1426" t="str">
        <f t="shared" si="956"/>
        <v/>
      </c>
      <c r="T1426" t="str">
        <f t="shared" si="957"/>
        <v/>
      </c>
      <c r="U1426" t="str">
        <f t="shared" si="958"/>
        <v/>
      </c>
      <c r="V1426" t="str">
        <f t="shared" si="959"/>
        <v/>
      </c>
      <c r="W1426" t="str">
        <f t="shared" si="960"/>
        <v/>
      </c>
      <c r="X1426" t="str">
        <f t="shared" si="961"/>
        <v/>
      </c>
      <c r="Y1426" t="str">
        <f t="shared" si="962"/>
        <v/>
      </c>
      <c r="Z1426" t="str">
        <f t="shared" si="963"/>
        <v/>
      </c>
      <c r="AA1426" t="str">
        <f t="shared" si="964"/>
        <v/>
      </c>
      <c r="AB1426" t="str">
        <f t="shared" si="965"/>
        <v/>
      </c>
      <c r="AC1426" t="str">
        <f t="shared" si="966"/>
        <v/>
      </c>
      <c r="AD1426" t="str">
        <f t="shared" si="967"/>
        <v/>
      </c>
      <c r="AE1426" t="str">
        <f t="shared" si="968"/>
        <v/>
      </c>
      <c r="AF1426" t="str">
        <f t="shared" si="969"/>
        <v/>
      </c>
      <c r="AG1426" t="str">
        <f t="shared" si="970"/>
        <v/>
      </c>
      <c r="AH1426" t="str">
        <f t="shared" si="971"/>
        <v/>
      </c>
      <c r="AI1426" t="str">
        <f t="shared" si="972"/>
        <v/>
      </c>
      <c r="AJ1426" t="str">
        <f t="shared" si="973"/>
        <v/>
      </c>
      <c r="AK1426" t="str">
        <f t="shared" si="974"/>
        <v/>
      </c>
      <c r="AL1426" t="str">
        <f t="shared" si="975"/>
        <v/>
      </c>
      <c r="AM1426" t="str">
        <f t="shared" si="976"/>
        <v/>
      </c>
      <c r="AN1426" t="str">
        <f t="shared" si="977"/>
        <v/>
      </c>
      <c r="AO1426" t="str">
        <f t="shared" si="978"/>
        <v/>
      </c>
      <c r="AP1426" t="str">
        <f t="shared" si="979"/>
        <v/>
      </c>
      <c r="AQ1426" t="str">
        <f t="shared" si="980"/>
        <v/>
      </c>
      <c r="AR1426" t="str">
        <f t="shared" si="981"/>
        <v/>
      </c>
      <c r="AS1426" t="str">
        <f t="shared" si="982"/>
        <v/>
      </c>
      <c r="AT1426" t="str">
        <f t="shared" si="983"/>
        <v/>
      </c>
      <c r="AU1426" t="str">
        <f t="shared" si="984"/>
        <v/>
      </c>
      <c r="AV1426" t="str">
        <f t="shared" si="985"/>
        <v/>
      </c>
      <c r="AW1426" t="str">
        <f t="shared" si="986"/>
        <v/>
      </c>
      <c r="AX1426" t="str">
        <f t="shared" si="987"/>
        <v/>
      </c>
      <c r="AY1426" t="str">
        <f t="shared" si="988"/>
        <v/>
      </c>
      <c r="AZ1426" t="str">
        <f>IF(OR($A1426="",$A1426&lt;&gt;Ficha!$C$4),"",COUNTIF($A$2:$A1426,Ficha!$C$4))</f>
        <v/>
      </c>
    </row>
    <row r="1427" spans="1:52">
      <c r="A1427" s="7" t="str">
        <f>IF(INDEX(Banco!$A:$A,ROW())="","",INDEX(Banco!$A:$A,ROW()))</f>
        <v/>
      </c>
      <c r="B1427" s="7" t="str">
        <f>IF(INDEX(Banco!$B:$B,ROW())="","",INDEX(Banco!$B:$B,ROW()))</f>
        <v/>
      </c>
      <c r="C1427" s="7" t="str">
        <f>IF(INDEX(Banco!$C:$C,ROW())="","",INDEX(Banco!$C:$C,ROW()))</f>
        <v/>
      </c>
      <c r="D1427" s="8" t="str">
        <f>IF(INDEX(Banco!$D:$D,ROW())="","",INDEX(Banco!$D:$D,ROW()))</f>
        <v/>
      </c>
      <c r="E1427" s="8" t="str">
        <f>IF(INDEX(Banco!$E:$E,ROW())="","",INDEX(Banco!$E:$E,ROW()))</f>
        <v/>
      </c>
      <c r="F1427" s="9" t="str">
        <f>IF(INDEX(Banco!$F:$F,ROW())="","",INDEX(Banco!$F:$F,ROW()))</f>
        <v/>
      </c>
      <c r="G1427" s="9" t="str">
        <f>IF(INDEX(Banco!$G:$G,ROW())="","",INDEX(Banco!$G:$G,ROW()))</f>
        <v/>
      </c>
      <c r="H1427" s="7" t="str">
        <f>IF(INDEX(Banco!$H:$H,ROW())="","",INDEX(Banco!$H:$H,ROW()))</f>
        <v/>
      </c>
      <c r="I1427" t="str">
        <f t="shared" si="946"/>
        <v/>
      </c>
      <c r="J1427" s="10" t="str">
        <f t="shared" si="947"/>
        <v/>
      </c>
      <c r="K1427" s="11" t="str">
        <f t="shared" si="948"/>
        <v>—</v>
      </c>
      <c r="L1427" t="str">
        <f t="shared" si="949"/>
        <v/>
      </c>
      <c r="M1427" s="11" t="str">
        <f t="shared" si="950"/>
        <v>—</v>
      </c>
      <c r="N1427" t="str">
        <f t="shared" si="951"/>
        <v/>
      </c>
      <c r="O1427" s="11" t="str">
        <f t="shared" si="952"/>
        <v>—</v>
      </c>
      <c r="P1427" t="str">
        <f t="shared" si="953"/>
        <v/>
      </c>
      <c r="Q1427" s="11" t="str">
        <f t="shared" si="954"/>
        <v>—</v>
      </c>
      <c r="R1427" t="str">
        <f t="shared" si="955"/>
        <v/>
      </c>
      <c r="S1427" t="str">
        <f t="shared" si="956"/>
        <v/>
      </c>
      <c r="T1427" t="str">
        <f t="shared" si="957"/>
        <v/>
      </c>
      <c r="U1427" t="str">
        <f t="shared" si="958"/>
        <v/>
      </c>
      <c r="V1427" t="str">
        <f t="shared" si="959"/>
        <v/>
      </c>
      <c r="W1427" t="str">
        <f t="shared" si="960"/>
        <v/>
      </c>
      <c r="X1427" t="str">
        <f t="shared" si="961"/>
        <v/>
      </c>
      <c r="Y1427" t="str">
        <f t="shared" si="962"/>
        <v/>
      </c>
      <c r="Z1427" t="str">
        <f t="shared" si="963"/>
        <v/>
      </c>
      <c r="AA1427" t="str">
        <f t="shared" si="964"/>
        <v/>
      </c>
      <c r="AB1427" t="str">
        <f t="shared" si="965"/>
        <v/>
      </c>
      <c r="AC1427" t="str">
        <f t="shared" si="966"/>
        <v/>
      </c>
      <c r="AD1427" t="str">
        <f t="shared" si="967"/>
        <v/>
      </c>
      <c r="AE1427" t="str">
        <f t="shared" si="968"/>
        <v/>
      </c>
      <c r="AF1427" t="str">
        <f t="shared" si="969"/>
        <v/>
      </c>
      <c r="AG1427" t="str">
        <f t="shared" si="970"/>
        <v/>
      </c>
      <c r="AH1427" t="str">
        <f t="shared" si="971"/>
        <v/>
      </c>
      <c r="AI1427" t="str">
        <f t="shared" si="972"/>
        <v/>
      </c>
      <c r="AJ1427" t="str">
        <f t="shared" si="973"/>
        <v/>
      </c>
      <c r="AK1427" t="str">
        <f t="shared" si="974"/>
        <v/>
      </c>
      <c r="AL1427" t="str">
        <f t="shared" si="975"/>
        <v/>
      </c>
      <c r="AM1427" t="str">
        <f t="shared" si="976"/>
        <v/>
      </c>
      <c r="AN1427" t="str">
        <f t="shared" si="977"/>
        <v/>
      </c>
      <c r="AO1427" t="str">
        <f t="shared" si="978"/>
        <v/>
      </c>
      <c r="AP1427" t="str">
        <f t="shared" si="979"/>
        <v/>
      </c>
      <c r="AQ1427" t="str">
        <f t="shared" si="980"/>
        <v/>
      </c>
      <c r="AR1427" t="str">
        <f t="shared" si="981"/>
        <v/>
      </c>
      <c r="AS1427" t="str">
        <f t="shared" si="982"/>
        <v/>
      </c>
      <c r="AT1427" t="str">
        <f t="shared" si="983"/>
        <v/>
      </c>
      <c r="AU1427" t="str">
        <f t="shared" si="984"/>
        <v/>
      </c>
      <c r="AV1427" t="str">
        <f t="shared" si="985"/>
        <v/>
      </c>
      <c r="AW1427" t="str">
        <f t="shared" si="986"/>
        <v/>
      </c>
      <c r="AX1427" t="str">
        <f t="shared" si="987"/>
        <v/>
      </c>
      <c r="AY1427" t="str">
        <f t="shared" si="988"/>
        <v/>
      </c>
      <c r="AZ1427" t="str">
        <f>IF(OR($A1427="",$A1427&lt;&gt;Ficha!$C$4),"",COUNTIF($A$2:$A1427,Ficha!$C$4))</f>
        <v/>
      </c>
    </row>
    <row r="1428" spans="1:52">
      <c r="A1428" s="7" t="str">
        <f>IF(INDEX(Banco!$A:$A,ROW())="","",INDEX(Banco!$A:$A,ROW()))</f>
        <v/>
      </c>
      <c r="B1428" s="7" t="str">
        <f>IF(INDEX(Banco!$B:$B,ROW())="","",INDEX(Banco!$B:$B,ROW()))</f>
        <v/>
      </c>
      <c r="C1428" s="7" t="str">
        <f>IF(INDEX(Banco!$C:$C,ROW())="","",INDEX(Banco!$C:$C,ROW()))</f>
        <v/>
      </c>
      <c r="D1428" s="8" t="str">
        <f>IF(INDEX(Banco!$D:$D,ROW())="","",INDEX(Banco!$D:$D,ROW()))</f>
        <v/>
      </c>
      <c r="E1428" s="8" t="str">
        <f>IF(INDEX(Banco!$E:$E,ROW())="","",INDEX(Banco!$E:$E,ROW()))</f>
        <v/>
      </c>
      <c r="F1428" s="9" t="str">
        <f>IF(INDEX(Banco!$F:$F,ROW())="","",INDEX(Banco!$F:$F,ROW()))</f>
        <v/>
      </c>
      <c r="G1428" s="9" t="str">
        <f>IF(INDEX(Banco!$G:$G,ROW())="","",INDEX(Banco!$G:$G,ROW()))</f>
        <v/>
      </c>
      <c r="H1428" s="7" t="str">
        <f>IF(INDEX(Banco!$H:$H,ROW())="","",INDEX(Banco!$H:$H,ROW()))</f>
        <v/>
      </c>
      <c r="I1428" t="str">
        <f t="shared" si="946"/>
        <v/>
      </c>
      <c r="J1428" s="10" t="str">
        <f t="shared" si="947"/>
        <v/>
      </c>
      <c r="K1428" s="11" t="str">
        <f t="shared" si="948"/>
        <v>—</v>
      </c>
      <c r="L1428" t="str">
        <f t="shared" si="949"/>
        <v/>
      </c>
      <c r="M1428" s="11" t="str">
        <f t="shared" si="950"/>
        <v>—</v>
      </c>
      <c r="N1428" t="str">
        <f t="shared" si="951"/>
        <v/>
      </c>
      <c r="O1428" s="11" t="str">
        <f t="shared" si="952"/>
        <v>—</v>
      </c>
      <c r="P1428" t="str">
        <f t="shared" si="953"/>
        <v/>
      </c>
      <c r="Q1428" s="11" t="str">
        <f t="shared" si="954"/>
        <v>—</v>
      </c>
      <c r="R1428" t="str">
        <f t="shared" si="955"/>
        <v/>
      </c>
      <c r="S1428" t="str">
        <f t="shared" si="956"/>
        <v/>
      </c>
      <c r="T1428" t="str">
        <f t="shared" si="957"/>
        <v/>
      </c>
      <c r="U1428" t="str">
        <f t="shared" si="958"/>
        <v/>
      </c>
      <c r="V1428" t="str">
        <f t="shared" si="959"/>
        <v/>
      </c>
      <c r="W1428" t="str">
        <f t="shared" si="960"/>
        <v/>
      </c>
      <c r="X1428" t="str">
        <f t="shared" si="961"/>
        <v/>
      </c>
      <c r="Y1428" t="str">
        <f t="shared" si="962"/>
        <v/>
      </c>
      <c r="Z1428" t="str">
        <f t="shared" si="963"/>
        <v/>
      </c>
      <c r="AA1428" t="str">
        <f t="shared" si="964"/>
        <v/>
      </c>
      <c r="AB1428" t="str">
        <f t="shared" si="965"/>
        <v/>
      </c>
      <c r="AC1428" t="str">
        <f t="shared" si="966"/>
        <v/>
      </c>
      <c r="AD1428" t="str">
        <f t="shared" si="967"/>
        <v/>
      </c>
      <c r="AE1428" t="str">
        <f t="shared" si="968"/>
        <v/>
      </c>
      <c r="AF1428" t="str">
        <f t="shared" si="969"/>
        <v/>
      </c>
      <c r="AG1428" t="str">
        <f t="shared" si="970"/>
        <v/>
      </c>
      <c r="AH1428" t="str">
        <f t="shared" si="971"/>
        <v/>
      </c>
      <c r="AI1428" t="str">
        <f t="shared" si="972"/>
        <v/>
      </c>
      <c r="AJ1428" t="str">
        <f t="shared" si="973"/>
        <v/>
      </c>
      <c r="AK1428" t="str">
        <f t="shared" si="974"/>
        <v/>
      </c>
      <c r="AL1428" t="str">
        <f t="shared" si="975"/>
        <v/>
      </c>
      <c r="AM1428" t="str">
        <f t="shared" si="976"/>
        <v/>
      </c>
      <c r="AN1428" t="str">
        <f t="shared" si="977"/>
        <v/>
      </c>
      <c r="AO1428" t="str">
        <f t="shared" si="978"/>
        <v/>
      </c>
      <c r="AP1428" t="str">
        <f t="shared" si="979"/>
        <v/>
      </c>
      <c r="AQ1428" t="str">
        <f t="shared" si="980"/>
        <v/>
      </c>
      <c r="AR1428" t="str">
        <f t="shared" si="981"/>
        <v/>
      </c>
      <c r="AS1428" t="str">
        <f t="shared" si="982"/>
        <v/>
      </c>
      <c r="AT1428" t="str">
        <f t="shared" si="983"/>
        <v/>
      </c>
      <c r="AU1428" t="str">
        <f t="shared" si="984"/>
        <v/>
      </c>
      <c r="AV1428" t="str">
        <f t="shared" si="985"/>
        <v/>
      </c>
      <c r="AW1428" t="str">
        <f t="shared" si="986"/>
        <v/>
      </c>
      <c r="AX1428" t="str">
        <f t="shared" si="987"/>
        <v/>
      </c>
      <c r="AY1428" t="str">
        <f t="shared" si="988"/>
        <v/>
      </c>
      <c r="AZ1428" t="str">
        <f>IF(OR($A1428="",$A1428&lt;&gt;Ficha!$C$4),"",COUNTIF($A$2:$A1428,Ficha!$C$4))</f>
        <v/>
      </c>
    </row>
    <row r="1429" spans="1:52">
      <c r="A1429" s="7" t="str">
        <f>IF(INDEX(Banco!$A:$A,ROW())="","",INDEX(Banco!$A:$A,ROW()))</f>
        <v/>
      </c>
      <c r="B1429" s="7" t="str">
        <f>IF(INDEX(Banco!$B:$B,ROW())="","",INDEX(Banco!$B:$B,ROW()))</f>
        <v/>
      </c>
      <c r="C1429" s="7" t="str">
        <f>IF(INDEX(Banco!$C:$C,ROW())="","",INDEX(Banco!$C:$C,ROW()))</f>
        <v/>
      </c>
      <c r="D1429" s="8" t="str">
        <f>IF(INDEX(Banco!$D:$D,ROW())="","",INDEX(Banco!$D:$D,ROW()))</f>
        <v/>
      </c>
      <c r="E1429" s="8" t="str">
        <f>IF(INDEX(Banco!$E:$E,ROW())="","",INDEX(Banco!$E:$E,ROW()))</f>
        <v/>
      </c>
      <c r="F1429" s="9" t="str">
        <f>IF(INDEX(Banco!$F:$F,ROW())="","",INDEX(Banco!$F:$F,ROW()))</f>
        <v/>
      </c>
      <c r="G1429" s="9" t="str">
        <f>IF(INDEX(Banco!$G:$G,ROW())="","",INDEX(Banco!$G:$G,ROW()))</f>
        <v/>
      </c>
      <c r="H1429" s="7" t="str">
        <f>IF(INDEX(Banco!$H:$H,ROW())="","",INDEX(Banco!$H:$H,ROW()))</f>
        <v/>
      </c>
      <c r="I1429" t="str">
        <f t="shared" si="946"/>
        <v/>
      </c>
      <c r="J1429" s="10" t="str">
        <f t="shared" si="947"/>
        <v/>
      </c>
      <c r="K1429" s="11" t="str">
        <f t="shared" si="948"/>
        <v>—</v>
      </c>
      <c r="L1429" t="str">
        <f t="shared" si="949"/>
        <v/>
      </c>
      <c r="M1429" s="11" t="str">
        <f t="shared" si="950"/>
        <v>—</v>
      </c>
      <c r="N1429" t="str">
        <f t="shared" si="951"/>
        <v/>
      </c>
      <c r="O1429" s="11" t="str">
        <f t="shared" si="952"/>
        <v>—</v>
      </c>
      <c r="P1429" t="str">
        <f t="shared" si="953"/>
        <v/>
      </c>
      <c r="Q1429" s="11" t="str">
        <f t="shared" si="954"/>
        <v>—</v>
      </c>
      <c r="R1429" t="str">
        <f t="shared" si="955"/>
        <v/>
      </c>
      <c r="S1429" t="str">
        <f t="shared" si="956"/>
        <v/>
      </c>
      <c r="T1429" t="str">
        <f t="shared" si="957"/>
        <v/>
      </c>
      <c r="U1429" t="str">
        <f t="shared" si="958"/>
        <v/>
      </c>
      <c r="V1429" t="str">
        <f t="shared" si="959"/>
        <v/>
      </c>
      <c r="W1429" t="str">
        <f t="shared" si="960"/>
        <v/>
      </c>
      <c r="X1429" t="str">
        <f t="shared" si="961"/>
        <v/>
      </c>
      <c r="Y1429" t="str">
        <f t="shared" si="962"/>
        <v/>
      </c>
      <c r="Z1429" t="str">
        <f t="shared" si="963"/>
        <v/>
      </c>
      <c r="AA1429" t="str">
        <f t="shared" si="964"/>
        <v/>
      </c>
      <c r="AB1429" t="str">
        <f t="shared" si="965"/>
        <v/>
      </c>
      <c r="AC1429" t="str">
        <f t="shared" si="966"/>
        <v/>
      </c>
      <c r="AD1429" t="str">
        <f t="shared" si="967"/>
        <v/>
      </c>
      <c r="AE1429" t="str">
        <f t="shared" si="968"/>
        <v/>
      </c>
      <c r="AF1429" t="str">
        <f t="shared" si="969"/>
        <v/>
      </c>
      <c r="AG1429" t="str">
        <f t="shared" si="970"/>
        <v/>
      </c>
      <c r="AH1429" t="str">
        <f t="shared" si="971"/>
        <v/>
      </c>
      <c r="AI1429" t="str">
        <f t="shared" si="972"/>
        <v/>
      </c>
      <c r="AJ1429" t="str">
        <f t="shared" si="973"/>
        <v/>
      </c>
      <c r="AK1429" t="str">
        <f t="shared" si="974"/>
        <v/>
      </c>
      <c r="AL1429" t="str">
        <f t="shared" si="975"/>
        <v/>
      </c>
      <c r="AM1429" t="str">
        <f t="shared" si="976"/>
        <v/>
      </c>
      <c r="AN1429" t="str">
        <f t="shared" si="977"/>
        <v/>
      </c>
      <c r="AO1429" t="str">
        <f t="shared" si="978"/>
        <v/>
      </c>
      <c r="AP1429" t="str">
        <f t="shared" si="979"/>
        <v/>
      </c>
      <c r="AQ1429" t="str">
        <f t="shared" si="980"/>
        <v/>
      </c>
      <c r="AR1429" t="str">
        <f t="shared" si="981"/>
        <v/>
      </c>
      <c r="AS1429" t="str">
        <f t="shared" si="982"/>
        <v/>
      </c>
      <c r="AT1429" t="str">
        <f t="shared" si="983"/>
        <v/>
      </c>
      <c r="AU1429" t="str">
        <f t="shared" si="984"/>
        <v/>
      </c>
      <c r="AV1429" t="str">
        <f t="shared" si="985"/>
        <v/>
      </c>
      <c r="AW1429" t="str">
        <f t="shared" si="986"/>
        <v/>
      </c>
      <c r="AX1429" t="str">
        <f t="shared" si="987"/>
        <v/>
      </c>
      <c r="AY1429" t="str">
        <f t="shared" si="988"/>
        <v/>
      </c>
      <c r="AZ1429" t="str">
        <f>IF(OR($A1429="",$A1429&lt;&gt;Ficha!$C$4),"",COUNTIF($A$2:$A1429,Ficha!$C$4))</f>
        <v/>
      </c>
    </row>
    <row r="1430" spans="1:52">
      <c r="A1430" s="7" t="str">
        <f>IF(INDEX(Banco!$A:$A,ROW())="","",INDEX(Banco!$A:$A,ROW()))</f>
        <v/>
      </c>
      <c r="B1430" s="7" t="str">
        <f>IF(INDEX(Banco!$B:$B,ROW())="","",INDEX(Banco!$B:$B,ROW()))</f>
        <v/>
      </c>
      <c r="C1430" s="7" t="str">
        <f>IF(INDEX(Banco!$C:$C,ROW())="","",INDEX(Banco!$C:$C,ROW()))</f>
        <v/>
      </c>
      <c r="D1430" s="8" t="str">
        <f>IF(INDEX(Banco!$D:$D,ROW())="","",INDEX(Banco!$D:$D,ROW()))</f>
        <v/>
      </c>
      <c r="E1430" s="8" t="str">
        <f>IF(INDEX(Banco!$E:$E,ROW())="","",INDEX(Banco!$E:$E,ROW()))</f>
        <v/>
      </c>
      <c r="F1430" s="9" t="str">
        <f>IF(INDEX(Banco!$F:$F,ROW())="","",INDEX(Banco!$F:$F,ROW()))</f>
        <v/>
      </c>
      <c r="G1430" s="9" t="str">
        <f>IF(INDEX(Banco!$G:$G,ROW())="","",INDEX(Banco!$G:$G,ROW()))</f>
        <v/>
      </c>
      <c r="H1430" s="7" t="str">
        <f>IF(INDEX(Banco!$H:$H,ROW())="","",INDEX(Banco!$H:$H,ROW()))</f>
        <v/>
      </c>
      <c r="I1430" t="str">
        <f t="shared" si="946"/>
        <v/>
      </c>
      <c r="J1430" s="10" t="str">
        <f t="shared" si="947"/>
        <v/>
      </c>
      <c r="K1430" s="11" t="str">
        <f t="shared" si="948"/>
        <v>—</v>
      </c>
      <c r="L1430" t="str">
        <f t="shared" si="949"/>
        <v/>
      </c>
      <c r="M1430" s="11" t="str">
        <f t="shared" si="950"/>
        <v>—</v>
      </c>
      <c r="N1430" t="str">
        <f t="shared" si="951"/>
        <v/>
      </c>
      <c r="O1430" s="11" t="str">
        <f t="shared" si="952"/>
        <v>—</v>
      </c>
      <c r="P1430" t="str">
        <f t="shared" si="953"/>
        <v/>
      </c>
      <c r="Q1430" s="11" t="str">
        <f t="shared" si="954"/>
        <v>—</v>
      </c>
      <c r="R1430" t="str">
        <f t="shared" si="955"/>
        <v/>
      </c>
      <c r="S1430" t="str">
        <f t="shared" si="956"/>
        <v/>
      </c>
      <c r="T1430" t="str">
        <f t="shared" si="957"/>
        <v/>
      </c>
      <c r="U1430" t="str">
        <f t="shared" si="958"/>
        <v/>
      </c>
      <c r="V1430" t="str">
        <f t="shared" si="959"/>
        <v/>
      </c>
      <c r="W1430" t="str">
        <f t="shared" si="960"/>
        <v/>
      </c>
      <c r="X1430" t="str">
        <f t="shared" si="961"/>
        <v/>
      </c>
      <c r="Y1430" t="str">
        <f t="shared" si="962"/>
        <v/>
      </c>
      <c r="Z1430" t="str">
        <f t="shared" si="963"/>
        <v/>
      </c>
      <c r="AA1430" t="str">
        <f t="shared" si="964"/>
        <v/>
      </c>
      <c r="AB1430" t="str">
        <f t="shared" si="965"/>
        <v/>
      </c>
      <c r="AC1430" t="str">
        <f t="shared" si="966"/>
        <v/>
      </c>
      <c r="AD1430" t="str">
        <f t="shared" si="967"/>
        <v/>
      </c>
      <c r="AE1430" t="str">
        <f t="shared" si="968"/>
        <v/>
      </c>
      <c r="AF1430" t="str">
        <f t="shared" si="969"/>
        <v/>
      </c>
      <c r="AG1430" t="str">
        <f t="shared" si="970"/>
        <v/>
      </c>
      <c r="AH1430" t="str">
        <f t="shared" si="971"/>
        <v/>
      </c>
      <c r="AI1430" t="str">
        <f t="shared" si="972"/>
        <v/>
      </c>
      <c r="AJ1430" t="str">
        <f t="shared" si="973"/>
        <v/>
      </c>
      <c r="AK1430" t="str">
        <f t="shared" si="974"/>
        <v/>
      </c>
      <c r="AL1430" t="str">
        <f t="shared" si="975"/>
        <v/>
      </c>
      <c r="AM1430" t="str">
        <f t="shared" si="976"/>
        <v/>
      </c>
      <c r="AN1430" t="str">
        <f t="shared" si="977"/>
        <v/>
      </c>
      <c r="AO1430" t="str">
        <f t="shared" si="978"/>
        <v/>
      </c>
      <c r="AP1430" t="str">
        <f t="shared" si="979"/>
        <v/>
      </c>
      <c r="AQ1430" t="str">
        <f t="shared" si="980"/>
        <v/>
      </c>
      <c r="AR1430" t="str">
        <f t="shared" si="981"/>
        <v/>
      </c>
      <c r="AS1430" t="str">
        <f t="shared" si="982"/>
        <v/>
      </c>
      <c r="AT1430" t="str">
        <f t="shared" si="983"/>
        <v/>
      </c>
      <c r="AU1430" t="str">
        <f t="shared" si="984"/>
        <v/>
      </c>
      <c r="AV1430" t="str">
        <f t="shared" si="985"/>
        <v/>
      </c>
      <c r="AW1430" t="str">
        <f t="shared" si="986"/>
        <v/>
      </c>
      <c r="AX1430" t="str">
        <f t="shared" si="987"/>
        <v/>
      </c>
      <c r="AY1430" t="str">
        <f t="shared" si="988"/>
        <v/>
      </c>
      <c r="AZ1430" t="str">
        <f>IF(OR($A1430="",$A1430&lt;&gt;Ficha!$C$4),"",COUNTIF($A$2:$A1430,Ficha!$C$4))</f>
        <v/>
      </c>
    </row>
    <row r="1431" spans="1:52">
      <c r="A1431" s="7" t="str">
        <f>IF(INDEX(Banco!$A:$A,ROW())="","",INDEX(Banco!$A:$A,ROW()))</f>
        <v/>
      </c>
      <c r="B1431" s="7" t="str">
        <f>IF(INDEX(Banco!$B:$B,ROW())="","",INDEX(Banco!$B:$B,ROW()))</f>
        <v/>
      </c>
      <c r="C1431" s="7" t="str">
        <f>IF(INDEX(Banco!$C:$C,ROW())="","",INDEX(Banco!$C:$C,ROW()))</f>
        <v/>
      </c>
      <c r="D1431" s="8" t="str">
        <f>IF(INDEX(Banco!$D:$D,ROW())="","",INDEX(Banco!$D:$D,ROW()))</f>
        <v/>
      </c>
      <c r="E1431" s="8" t="str">
        <f>IF(INDEX(Banco!$E:$E,ROW())="","",INDEX(Banco!$E:$E,ROW()))</f>
        <v/>
      </c>
      <c r="F1431" s="9" t="str">
        <f>IF(INDEX(Banco!$F:$F,ROW())="","",INDEX(Banco!$F:$F,ROW()))</f>
        <v/>
      </c>
      <c r="G1431" s="9" t="str">
        <f>IF(INDEX(Banco!$G:$G,ROW())="","",INDEX(Banco!$G:$G,ROW()))</f>
        <v/>
      </c>
      <c r="H1431" s="7" t="str">
        <f>IF(INDEX(Banco!$H:$H,ROW())="","",INDEX(Banco!$H:$H,ROW()))</f>
        <v/>
      </c>
      <c r="I1431" t="str">
        <f t="shared" si="946"/>
        <v/>
      </c>
      <c r="J1431" s="10" t="str">
        <f t="shared" si="947"/>
        <v/>
      </c>
      <c r="K1431" s="11" t="str">
        <f t="shared" si="948"/>
        <v>—</v>
      </c>
      <c r="L1431" t="str">
        <f t="shared" si="949"/>
        <v/>
      </c>
      <c r="M1431" s="11" t="str">
        <f t="shared" si="950"/>
        <v>—</v>
      </c>
      <c r="N1431" t="str">
        <f t="shared" si="951"/>
        <v/>
      </c>
      <c r="O1431" s="11" t="str">
        <f t="shared" si="952"/>
        <v>—</v>
      </c>
      <c r="P1431" t="str">
        <f t="shared" si="953"/>
        <v/>
      </c>
      <c r="Q1431" s="11" t="str">
        <f t="shared" si="954"/>
        <v>—</v>
      </c>
      <c r="R1431" t="str">
        <f t="shared" si="955"/>
        <v/>
      </c>
      <c r="S1431" t="str">
        <f t="shared" si="956"/>
        <v/>
      </c>
      <c r="T1431" t="str">
        <f t="shared" si="957"/>
        <v/>
      </c>
      <c r="U1431" t="str">
        <f t="shared" si="958"/>
        <v/>
      </c>
      <c r="V1431" t="str">
        <f t="shared" si="959"/>
        <v/>
      </c>
      <c r="W1431" t="str">
        <f t="shared" si="960"/>
        <v/>
      </c>
      <c r="X1431" t="str">
        <f t="shared" si="961"/>
        <v/>
      </c>
      <c r="Y1431" t="str">
        <f t="shared" si="962"/>
        <v/>
      </c>
      <c r="Z1431" t="str">
        <f t="shared" si="963"/>
        <v/>
      </c>
      <c r="AA1431" t="str">
        <f t="shared" si="964"/>
        <v/>
      </c>
      <c r="AB1431" t="str">
        <f t="shared" si="965"/>
        <v/>
      </c>
      <c r="AC1431" t="str">
        <f t="shared" si="966"/>
        <v/>
      </c>
      <c r="AD1431" t="str">
        <f t="shared" si="967"/>
        <v/>
      </c>
      <c r="AE1431" t="str">
        <f t="shared" si="968"/>
        <v/>
      </c>
      <c r="AF1431" t="str">
        <f t="shared" si="969"/>
        <v/>
      </c>
      <c r="AG1431" t="str">
        <f t="shared" si="970"/>
        <v/>
      </c>
      <c r="AH1431" t="str">
        <f t="shared" si="971"/>
        <v/>
      </c>
      <c r="AI1431" t="str">
        <f t="shared" si="972"/>
        <v/>
      </c>
      <c r="AJ1431" t="str">
        <f t="shared" si="973"/>
        <v/>
      </c>
      <c r="AK1431" t="str">
        <f t="shared" si="974"/>
        <v/>
      </c>
      <c r="AL1431" t="str">
        <f t="shared" si="975"/>
        <v/>
      </c>
      <c r="AM1431" t="str">
        <f t="shared" si="976"/>
        <v/>
      </c>
      <c r="AN1431" t="str">
        <f t="shared" si="977"/>
        <v/>
      </c>
      <c r="AO1431" t="str">
        <f t="shared" si="978"/>
        <v/>
      </c>
      <c r="AP1431" t="str">
        <f t="shared" si="979"/>
        <v/>
      </c>
      <c r="AQ1431" t="str">
        <f t="shared" si="980"/>
        <v/>
      </c>
      <c r="AR1431" t="str">
        <f t="shared" si="981"/>
        <v/>
      </c>
      <c r="AS1431" t="str">
        <f t="shared" si="982"/>
        <v/>
      </c>
      <c r="AT1431" t="str">
        <f t="shared" si="983"/>
        <v/>
      </c>
      <c r="AU1431" t="str">
        <f t="shared" si="984"/>
        <v/>
      </c>
      <c r="AV1431" t="str">
        <f t="shared" si="985"/>
        <v/>
      </c>
      <c r="AW1431" t="str">
        <f t="shared" si="986"/>
        <v/>
      </c>
      <c r="AX1431" t="str">
        <f t="shared" si="987"/>
        <v/>
      </c>
      <c r="AY1431" t="str">
        <f t="shared" si="988"/>
        <v/>
      </c>
      <c r="AZ1431" t="str">
        <f>IF(OR($A1431="",$A1431&lt;&gt;Ficha!$C$4),"",COUNTIF($A$2:$A1431,Ficha!$C$4))</f>
        <v/>
      </c>
    </row>
    <row r="1432" spans="1:52">
      <c r="A1432" s="7" t="str">
        <f>IF(INDEX(Banco!$A:$A,ROW())="","",INDEX(Banco!$A:$A,ROW()))</f>
        <v/>
      </c>
      <c r="B1432" s="7" t="str">
        <f>IF(INDEX(Banco!$B:$B,ROW())="","",INDEX(Banco!$B:$B,ROW()))</f>
        <v/>
      </c>
      <c r="C1432" s="7" t="str">
        <f>IF(INDEX(Banco!$C:$C,ROW())="","",INDEX(Banco!$C:$C,ROW()))</f>
        <v/>
      </c>
      <c r="D1432" s="8" t="str">
        <f>IF(INDEX(Banco!$D:$D,ROW())="","",INDEX(Banco!$D:$D,ROW()))</f>
        <v/>
      </c>
      <c r="E1432" s="8" t="str">
        <f>IF(INDEX(Banco!$E:$E,ROW())="","",INDEX(Banco!$E:$E,ROW()))</f>
        <v/>
      </c>
      <c r="F1432" s="9" t="str">
        <f>IF(INDEX(Banco!$F:$F,ROW())="","",INDEX(Banco!$F:$F,ROW()))</f>
        <v/>
      </c>
      <c r="G1432" s="9" t="str">
        <f>IF(INDEX(Banco!$G:$G,ROW())="","",INDEX(Banco!$G:$G,ROW()))</f>
        <v/>
      </c>
      <c r="H1432" s="7" t="str">
        <f>IF(INDEX(Banco!$H:$H,ROW())="","",INDEX(Banco!$H:$H,ROW()))</f>
        <v/>
      </c>
      <c r="I1432" t="str">
        <f t="shared" si="946"/>
        <v/>
      </c>
      <c r="J1432" s="10" t="str">
        <f t="shared" si="947"/>
        <v/>
      </c>
      <c r="K1432" s="11" t="str">
        <f t="shared" si="948"/>
        <v>—</v>
      </c>
      <c r="L1432" t="str">
        <f t="shared" si="949"/>
        <v/>
      </c>
      <c r="M1432" s="11" t="str">
        <f t="shared" si="950"/>
        <v>—</v>
      </c>
      <c r="N1432" t="str">
        <f t="shared" si="951"/>
        <v/>
      </c>
      <c r="O1432" s="11" t="str">
        <f t="shared" si="952"/>
        <v>—</v>
      </c>
      <c r="P1432" t="str">
        <f t="shared" si="953"/>
        <v/>
      </c>
      <c r="Q1432" s="11" t="str">
        <f t="shared" si="954"/>
        <v>—</v>
      </c>
      <c r="R1432" t="str">
        <f t="shared" si="955"/>
        <v/>
      </c>
      <c r="S1432" t="str">
        <f t="shared" si="956"/>
        <v/>
      </c>
      <c r="T1432" t="str">
        <f t="shared" si="957"/>
        <v/>
      </c>
      <c r="U1432" t="str">
        <f t="shared" si="958"/>
        <v/>
      </c>
      <c r="V1432" t="str">
        <f t="shared" si="959"/>
        <v/>
      </c>
      <c r="W1432" t="str">
        <f t="shared" si="960"/>
        <v/>
      </c>
      <c r="X1432" t="str">
        <f t="shared" si="961"/>
        <v/>
      </c>
      <c r="Y1432" t="str">
        <f t="shared" si="962"/>
        <v/>
      </c>
      <c r="Z1432" t="str">
        <f t="shared" si="963"/>
        <v/>
      </c>
      <c r="AA1432" t="str">
        <f t="shared" si="964"/>
        <v/>
      </c>
      <c r="AB1432" t="str">
        <f t="shared" si="965"/>
        <v/>
      </c>
      <c r="AC1432" t="str">
        <f t="shared" si="966"/>
        <v/>
      </c>
      <c r="AD1432" t="str">
        <f t="shared" si="967"/>
        <v/>
      </c>
      <c r="AE1432" t="str">
        <f t="shared" si="968"/>
        <v/>
      </c>
      <c r="AF1432" t="str">
        <f t="shared" si="969"/>
        <v/>
      </c>
      <c r="AG1432" t="str">
        <f t="shared" si="970"/>
        <v/>
      </c>
      <c r="AH1432" t="str">
        <f t="shared" si="971"/>
        <v/>
      </c>
      <c r="AI1432" t="str">
        <f t="shared" si="972"/>
        <v/>
      </c>
      <c r="AJ1432" t="str">
        <f t="shared" si="973"/>
        <v/>
      </c>
      <c r="AK1432" t="str">
        <f t="shared" si="974"/>
        <v/>
      </c>
      <c r="AL1432" t="str">
        <f t="shared" si="975"/>
        <v/>
      </c>
      <c r="AM1432" t="str">
        <f t="shared" si="976"/>
        <v/>
      </c>
      <c r="AN1432" t="str">
        <f t="shared" si="977"/>
        <v/>
      </c>
      <c r="AO1432" t="str">
        <f t="shared" si="978"/>
        <v/>
      </c>
      <c r="AP1432" t="str">
        <f t="shared" si="979"/>
        <v/>
      </c>
      <c r="AQ1432" t="str">
        <f t="shared" si="980"/>
        <v/>
      </c>
      <c r="AR1432" t="str">
        <f t="shared" si="981"/>
        <v/>
      </c>
      <c r="AS1432" t="str">
        <f t="shared" si="982"/>
        <v/>
      </c>
      <c r="AT1432" t="str">
        <f t="shared" si="983"/>
        <v/>
      </c>
      <c r="AU1432" t="str">
        <f t="shared" si="984"/>
        <v/>
      </c>
      <c r="AV1432" t="str">
        <f t="shared" si="985"/>
        <v/>
      </c>
      <c r="AW1432" t="str">
        <f t="shared" si="986"/>
        <v/>
      </c>
      <c r="AX1432" t="str">
        <f t="shared" si="987"/>
        <v/>
      </c>
      <c r="AY1432" t="str">
        <f t="shared" si="988"/>
        <v/>
      </c>
      <c r="AZ1432" t="str">
        <f>IF(OR($A1432="",$A1432&lt;&gt;Ficha!$C$4),"",COUNTIF($A$2:$A1432,Ficha!$C$4))</f>
        <v/>
      </c>
    </row>
    <row r="1433" spans="1:52">
      <c r="A1433" s="7" t="str">
        <f>IF(INDEX(Banco!$A:$A,ROW())="","",INDEX(Banco!$A:$A,ROW()))</f>
        <v/>
      </c>
      <c r="B1433" s="7" t="str">
        <f>IF(INDEX(Banco!$B:$B,ROW())="","",INDEX(Banco!$B:$B,ROW()))</f>
        <v/>
      </c>
      <c r="C1433" s="7" t="str">
        <f>IF(INDEX(Banco!$C:$C,ROW())="","",INDEX(Banco!$C:$C,ROW()))</f>
        <v/>
      </c>
      <c r="D1433" s="8" t="str">
        <f>IF(INDEX(Banco!$D:$D,ROW())="","",INDEX(Banco!$D:$D,ROW()))</f>
        <v/>
      </c>
      <c r="E1433" s="8" t="str">
        <f>IF(INDEX(Banco!$E:$E,ROW())="","",INDEX(Banco!$E:$E,ROW()))</f>
        <v/>
      </c>
      <c r="F1433" s="9" t="str">
        <f>IF(INDEX(Banco!$F:$F,ROW())="","",INDEX(Banco!$F:$F,ROW()))</f>
        <v/>
      </c>
      <c r="G1433" s="9" t="str">
        <f>IF(INDEX(Banco!$G:$G,ROW())="","",INDEX(Banco!$G:$G,ROW()))</f>
        <v/>
      </c>
      <c r="H1433" s="7" t="str">
        <f>IF(INDEX(Banco!$H:$H,ROW())="","",INDEX(Banco!$H:$H,ROW()))</f>
        <v/>
      </c>
      <c r="I1433" t="str">
        <f t="shared" si="946"/>
        <v/>
      </c>
      <c r="J1433" s="10" t="str">
        <f t="shared" si="947"/>
        <v/>
      </c>
      <c r="K1433" s="11" t="str">
        <f t="shared" si="948"/>
        <v>—</v>
      </c>
      <c r="L1433" t="str">
        <f t="shared" si="949"/>
        <v/>
      </c>
      <c r="M1433" s="11" t="str">
        <f t="shared" si="950"/>
        <v>—</v>
      </c>
      <c r="N1433" t="str">
        <f t="shared" si="951"/>
        <v/>
      </c>
      <c r="O1433" s="11" t="str">
        <f t="shared" si="952"/>
        <v>—</v>
      </c>
      <c r="P1433" t="str">
        <f t="shared" si="953"/>
        <v/>
      </c>
      <c r="Q1433" s="11" t="str">
        <f t="shared" si="954"/>
        <v>—</v>
      </c>
      <c r="R1433" t="str">
        <f t="shared" si="955"/>
        <v/>
      </c>
      <c r="S1433" t="str">
        <f t="shared" si="956"/>
        <v/>
      </c>
      <c r="T1433" t="str">
        <f t="shared" si="957"/>
        <v/>
      </c>
      <c r="U1433" t="str">
        <f t="shared" si="958"/>
        <v/>
      </c>
      <c r="V1433" t="str">
        <f t="shared" si="959"/>
        <v/>
      </c>
      <c r="W1433" t="str">
        <f t="shared" si="960"/>
        <v/>
      </c>
      <c r="X1433" t="str">
        <f t="shared" si="961"/>
        <v/>
      </c>
      <c r="Y1433" t="str">
        <f t="shared" si="962"/>
        <v/>
      </c>
      <c r="Z1433" t="str">
        <f t="shared" si="963"/>
        <v/>
      </c>
      <c r="AA1433" t="str">
        <f t="shared" si="964"/>
        <v/>
      </c>
      <c r="AB1433" t="str">
        <f t="shared" si="965"/>
        <v/>
      </c>
      <c r="AC1433" t="str">
        <f t="shared" si="966"/>
        <v/>
      </c>
      <c r="AD1433" t="str">
        <f t="shared" si="967"/>
        <v/>
      </c>
      <c r="AE1433" t="str">
        <f t="shared" si="968"/>
        <v/>
      </c>
      <c r="AF1433" t="str">
        <f t="shared" si="969"/>
        <v/>
      </c>
      <c r="AG1433" t="str">
        <f t="shared" si="970"/>
        <v/>
      </c>
      <c r="AH1433" t="str">
        <f t="shared" si="971"/>
        <v/>
      </c>
      <c r="AI1433" t="str">
        <f t="shared" si="972"/>
        <v/>
      </c>
      <c r="AJ1433" t="str">
        <f t="shared" si="973"/>
        <v/>
      </c>
      <c r="AK1433" t="str">
        <f t="shared" si="974"/>
        <v/>
      </c>
      <c r="AL1433" t="str">
        <f t="shared" si="975"/>
        <v/>
      </c>
      <c r="AM1433" t="str">
        <f t="shared" si="976"/>
        <v/>
      </c>
      <c r="AN1433" t="str">
        <f t="shared" si="977"/>
        <v/>
      </c>
      <c r="AO1433" t="str">
        <f t="shared" si="978"/>
        <v/>
      </c>
      <c r="AP1433" t="str">
        <f t="shared" si="979"/>
        <v/>
      </c>
      <c r="AQ1433" t="str">
        <f t="shared" si="980"/>
        <v/>
      </c>
      <c r="AR1433" t="str">
        <f t="shared" si="981"/>
        <v/>
      </c>
      <c r="AS1433" t="str">
        <f t="shared" si="982"/>
        <v/>
      </c>
      <c r="AT1433" t="str">
        <f t="shared" si="983"/>
        <v/>
      </c>
      <c r="AU1433" t="str">
        <f t="shared" si="984"/>
        <v/>
      </c>
      <c r="AV1433" t="str">
        <f t="shared" si="985"/>
        <v/>
      </c>
      <c r="AW1433" t="str">
        <f t="shared" si="986"/>
        <v/>
      </c>
      <c r="AX1433" t="str">
        <f t="shared" si="987"/>
        <v/>
      </c>
      <c r="AY1433" t="str">
        <f t="shared" si="988"/>
        <v/>
      </c>
      <c r="AZ1433" t="str">
        <f>IF(OR($A1433="",$A1433&lt;&gt;Ficha!$C$4),"",COUNTIF($A$2:$A1433,Ficha!$C$4))</f>
        <v/>
      </c>
    </row>
    <row r="1434" spans="1:52">
      <c r="A1434" s="7" t="str">
        <f>IF(INDEX(Banco!$A:$A,ROW())="","",INDEX(Banco!$A:$A,ROW()))</f>
        <v/>
      </c>
      <c r="B1434" s="7" t="str">
        <f>IF(INDEX(Banco!$B:$B,ROW())="","",INDEX(Banco!$B:$B,ROW()))</f>
        <v/>
      </c>
      <c r="C1434" s="7" t="str">
        <f>IF(INDEX(Banco!$C:$C,ROW())="","",INDEX(Banco!$C:$C,ROW()))</f>
        <v/>
      </c>
      <c r="D1434" s="8" t="str">
        <f>IF(INDEX(Banco!$D:$D,ROW())="","",INDEX(Banco!$D:$D,ROW()))</f>
        <v/>
      </c>
      <c r="E1434" s="8" t="str">
        <f>IF(INDEX(Banco!$E:$E,ROW())="","",INDEX(Banco!$E:$E,ROW()))</f>
        <v/>
      </c>
      <c r="F1434" s="9" t="str">
        <f>IF(INDEX(Banco!$F:$F,ROW())="","",INDEX(Banco!$F:$F,ROW()))</f>
        <v/>
      </c>
      <c r="G1434" s="9" t="str">
        <f>IF(INDEX(Banco!$G:$G,ROW())="","",INDEX(Banco!$G:$G,ROW()))</f>
        <v/>
      </c>
      <c r="H1434" s="7" t="str">
        <f>IF(INDEX(Banco!$H:$H,ROW())="","",INDEX(Banco!$H:$H,ROW()))</f>
        <v/>
      </c>
      <c r="I1434" t="str">
        <f t="shared" si="946"/>
        <v/>
      </c>
      <c r="J1434" s="10" t="str">
        <f t="shared" si="947"/>
        <v/>
      </c>
      <c r="K1434" s="11" t="str">
        <f t="shared" si="948"/>
        <v>—</v>
      </c>
      <c r="L1434" t="str">
        <f t="shared" si="949"/>
        <v/>
      </c>
      <c r="M1434" s="11" t="str">
        <f t="shared" si="950"/>
        <v>—</v>
      </c>
      <c r="N1434" t="str">
        <f t="shared" si="951"/>
        <v/>
      </c>
      <c r="O1434" s="11" t="str">
        <f t="shared" si="952"/>
        <v>—</v>
      </c>
      <c r="P1434" t="str">
        <f t="shared" si="953"/>
        <v/>
      </c>
      <c r="Q1434" s="11" t="str">
        <f t="shared" si="954"/>
        <v>—</v>
      </c>
      <c r="R1434" t="str">
        <f t="shared" si="955"/>
        <v/>
      </c>
      <c r="S1434" t="str">
        <f t="shared" si="956"/>
        <v/>
      </c>
      <c r="T1434" t="str">
        <f t="shared" si="957"/>
        <v/>
      </c>
      <c r="U1434" t="str">
        <f t="shared" si="958"/>
        <v/>
      </c>
      <c r="V1434" t="str">
        <f t="shared" si="959"/>
        <v/>
      </c>
      <c r="W1434" t="str">
        <f t="shared" si="960"/>
        <v/>
      </c>
      <c r="X1434" t="str">
        <f t="shared" si="961"/>
        <v/>
      </c>
      <c r="Y1434" t="str">
        <f t="shared" si="962"/>
        <v/>
      </c>
      <c r="Z1434" t="str">
        <f t="shared" si="963"/>
        <v/>
      </c>
      <c r="AA1434" t="str">
        <f t="shared" si="964"/>
        <v/>
      </c>
      <c r="AB1434" t="str">
        <f t="shared" si="965"/>
        <v/>
      </c>
      <c r="AC1434" t="str">
        <f t="shared" si="966"/>
        <v/>
      </c>
      <c r="AD1434" t="str">
        <f t="shared" si="967"/>
        <v/>
      </c>
      <c r="AE1434" t="str">
        <f t="shared" si="968"/>
        <v/>
      </c>
      <c r="AF1434" t="str">
        <f t="shared" si="969"/>
        <v/>
      </c>
      <c r="AG1434" t="str">
        <f t="shared" si="970"/>
        <v/>
      </c>
      <c r="AH1434" t="str">
        <f t="shared" si="971"/>
        <v/>
      </c>
      <c r="AI1434" t="str">
        <f t="shared" si="972"/>
        <v/>
      </c>
      <c r="AJ1434" t="str">
        <f t="shared" si="973"/>
        <v/>
      </c>
      <c r="AK1434" t="str">
        <f t="shared" si="974"/>
        <v/>
      </c>
      <c r="AL1434" t="str">
        <f t="shared" si="975"/>
        <v/>
      </c>
      <c r="AM1434" t="str">
        <f t="shared" si="976"/>
        <v/>
      </c>
      <c r="AN1434" t="str">
        <f t="shared" si="977"/>
        <v/>
      </c>
      <c r="AO1434" t="str">
        <f t="shared" si="978"/>
        <v/>
      </c>
      <c r="AP1434" t="str">
        <f t="shared" si="979"/>
        <v/>
      </c>
      <c r="AQ1434" t="str">
        <f t="shared" si="980"/>
        <v/>
      </c>
      <c r="AR1434" t="str">
        <f t="shared" si="981"/>
        <v/>
      </c>
      <c r="AS1434" t="str">
        <f t="shared" si="982"/>
        <v/>
      </c>
      <c r="AT1434" t="str">
        <f t="shared" si="983"/>
        <v/>
      </c>
      <c r="AU1434" t="str">
        <f t="shared" si="984"/>
        <v/>
      </c>
      <c r="AV1434" t="str">
        <f t="shared" si="985"/>
        <v/>
      </c>
      <c r="AW1434" t="str">
        <f t="shared" si="986"/>
        <v/>
      </c>
      <c r="AX1434" t="str">
        <f t="shared" si="987"/>
        <v/>
      </c>
      <c r="AY1434" t="str">
        <f t="shared" si="988"/>
        <v/>
      </c>
      <c r="AZ1434" t="str">
        <f>IF(OR($A1434="",$A1434&lt;&gt;Ficha!$C$4),"",COUNTIF($A$2:$A1434,Ficha!$C$4))</f>
        <v/>
      </c>
    </row>
    <row r="1435" spans="1:52">
      <c r="A1435" s="7" t="str">
        <f>IF(INDEX(Banco!$A:$A,ROW())="","",INDEX(Banco!$A:$A,ROW()))</f>
        <v/>
      </c>
      <c r="B1435" s="7" t="str">
        <f>IF(INDEX(Banco!$B:$B,ROW())="","",INDEX(Banco!$B:$B,ROW()))</f>
        <v/>
      </c>
      <c r="C1435" s="7" t="str">
        <f>IF(INDEX(Banco!$C:$C,ROW())="","",INDEX(Banco!$C:$C,ROW()))</f>
        <v/>
      </c>
      <c r="D1435" s="8" t="str">
        <f>IF(INDEX(Banco!$D:$D,ROW())="","",INDEX(Banco!$D:$D,ROW()))</f>
        <v/>
      </c>
      <c r="E1435" s="8" t="str">
        <f>IF(INDEX(Banco!$E:$E,ROW())="","",INDEX(Banco!$E:$E,ROW()))</f>
        <v/>
      </c>
      <c r="F1435" s="9" t="str">
        <f>IF(INDEX(Banco!$F:$F,ROW())="","",INDEX(Banco!$F:$F,ROW()))</f>
        <v/>
      </c>
      <c r="G1435" s="9" t="str">
        <f>IF(INDEX(Banco!$G:$G,ROW())="","",INDEX(Banco!$G:$G,ROW()))</f>
        <v/>
      </c>
      <c r="H1435" s="7" t="str">
        <f>IF(INDEX(Banco!$H:$H,ROW())="","",INDEX(Banco!$H:$H,ROW()))</f>
        <v/>
      </c>
      <c r="I1435" t="str">
        <f t="shared" si="946"/>
        <v/>
      </c>
      <c r="J1435" s="10" t="str">
        <f t="shared" si="947"/>
        <v/>
      </c>
      <c r="K1435" s="11" t="str">
        <f t="shared" si="948"/>
        <v>—</v>
      </c>
      <c r="L1435" t="str">
        <f t="shared" si="949"/>
        <v/>
      </c>
      <c r="M1435" s="11" t="str">
        <f t="shared" si="950"/>
        <v>—</v>
      </c>
      <c r="N1435" t="str">
        <f t="shared" si="951"/>
        <v/>
      </c>
      <c r="O1435" s="11" t="str">
        <f t="shared" si="952"/>
        <v>—</v>
      </c>
      <c r="P1435" t="str">
        <f t="shared" si="953"/>
        <v/>
      </c>
      <c r="Q1435" s="11" t="str">
        <f t="shared" si="954"/>
        <v>—</v>
      </c>
      <c r="R1435" t="str">
        <f t="shared" si="955"/>
        <v/>
      </c>
      <c r="S1435" t="str">
        <f t="shared" si="956"/>
        <v/>
      </c>
      <c r="T1435" t="str">
        <f t="shared" si="957"/>
        <v/>
      </c>
      <c r="U1435" t="str">
        <f t="shared" si="958"/>
        <v/>
      </c>
      <c r="V1435" t="str">
        <f t="shared" si="959"/>
        <v/>
      </c>
      <c r="W1435" t="str">
        <f t="shared" si="960"/>
        <v/>
      </c>
      <c r="X1435" t="str">
        <f t="shared" si="961"/>
        <v/>
      </c>
      <c r="Y1435" t="str">
        <f t="shared" si="962"/>
        <v/>
      </c>
      <c r="Z1435" t="str">
        <f t="shared" si="963"/>
        <v/>
      </c>
      <c r="AA1435" t="str">
        <f t="shared" si="964"/>
        <v/>
      </c>
      <c r="AB1435" t="str">
        <f t="shared" si="965"/>
        <v/>
      </c>
      <c r="AC1435" t="str">
        <f t="shared" si="966"/>
        <v/>
      </c>
      <c r="AD1435" t="str">
        <f t="shared" si="967"/>
        <v/>
      </c>
      <c r="AE1435" t="str">
        <f t="shared" si="968"/>
        <v/>
      </c>
      <c r="AF1435" t="str">
        <f t="shared" si="969"/>
        <v/>
      </c>
      <c r="AG1435" t="str">
        <f t="shared" si="970"/>
        <v/>
      </c>
      <c r="AH1435" t="str">
        <f t="shared" si="971"/>
        <v/>
      </c>
      <c r="AI1435" t="str">
        <f t="shared" si="972"/>
        <v/>
      </c>
      <c r="AJ1435" t="str">
        <f t="shared" si="973"/>
        <v/>
      </c>
      <c r="AK1435" t="str">
        <f t="shared" si="974"/>
        <v/>
      </c>
      <c r="AL1435" t="str">
        <f t="shared" si="975"/>
        <v/>
      </c>
      <c r="AM1435" t="str">
        <f t="shared" si="976"/>
        <v/>
      </c>
      <c r="AN1435" t="str">
        <f t="shared" si="977"/>
        <v/>
      </c>
      <c r="AO1435" t="str">
        <f t="shared" si="978"/>
        <v/>
      </c>
      <c r="AP1435" t="str">
        <f t="shared" si="979"/>
        <v/>
      </c>
      <c r="AQ1435" t="str">
        <f t="shared" si="980"/>
        <v/>
      </c>
      <c r="AR1435" t="str">
        <f t="shared" si="981"/>
        <v/>
      </c>
      <c r="AS1435" t="str">
        <f t="shared" si="982"/>
        <v/>
      </c>
      <c r="AT1435" t="str">
        <f t="shared" si="983"/>
        <v/>
      </c>
      <c r="AU1435" t="str">
        <f t="shared" si="984"/>
        <v/>
      </c>
      <c r="AV1435" t="str">
        <f t="shared" si="985"/>
        <v/>
      </c>
      <c r="AW1435" t="str">
        <f t="shared" si="986"/>
        <v/>
      </c>
      <c r="AX1435" t="str">
        <f t="shared" si="987"/>
        <v/>
      </c>
      <c r="AY1435" t="str">
        <f t="shared" si="988"/>
        <v/>
      </c>
      <c r="AZ1435" t="str">
        <f>IF(OR($A1435="",$A1435&lt;&gt;Ficha!$C$4),"",COUNTIF($A$2:$A1435,Ficha!$C$4))</f>
        <v/>
      </c>
    </row>
    <row r="1436" spans="1:52">
      <c r="A1436" s="7" t="str">
        <f>IF(INDEX(Banco!$A:$A,ROW())="","",INDEX(Banco!$A:$A,ROW()))</f>
        <v/>
      </c>
      <c r="B1436" s="7" t="str">
        <f>IF(INDEX(Banco!$B:$B,ROW())="","",INDEX(Banco!$B:$B,ROW()))</f>
        <v/>
      </c>
      <c r="C1436" s="7" t="str">
        <f>IF(INDEX(Banco!$C:$C,ROW())="","",INDEX(Banco!$C:$C,ROW()))</f>
        <v/>
      </c>
      <c r="D1436" s="8" t="str">
        <f>IF(INDEX(Banco!$D:$D,ROW())="","",INDEX(Banco!$D:$D,ROW()))</f>
        <v/>
      </c>
      <c r="E1436" s="8" t="str">
        <f>IF(INDEX(Banco!$E:$E,ROW())="","",INDEX(Banco!$E:$E,ROW()))</f>
        <v/>
      </c>
      <c r="F1436" s="9" t="str">
        <f>IF(INDEX(Banco!$F:$F,ROW())="","",INDEX(Banco!$F:$F,ROW()))</f>
        <v/>
      </c>
      <c r="G1436" s="9" t="str">
        <f>IF(INDEX(Banco!$G:$G,ROW())="","",INDEX(Banco!$G:$G,ROW()))</f>
        <v/>
      </c>
      <c r="H1436" s="7" t="str">
        <f>IF(INDEX(Banco!$H:$H,ROW())="","",INDEX(Banco!$H:$H,ROW()))</f>
        <v/>
      </c>
      <c r="I1436" t="str">
        <f t="shared" si="946"/>
        <v/>
      </c>
      <c r="J1436" s="10" t="str">
        <f t="shared" si="947"/>
        <v/>
      </c>
      <c r="K1436" s="11" t="str">
        <f t="shared" si="948"/>
        <v>—</v>
      </c>
      <c r="L1436" t="str">
        <f t="shared" si="949"/>
        <v/>
      </c>
      <c r="M1436" s="11" t="str">
        <f t="shared" si="950"/>
        <v>—</v>
      </c>
      <c r="N1436" t="str">
        <f t="shared" si="951"/>
        <v/>
      </c>
      <c r="O1436" s="11" t="str">
        <f t="shared" si="952"/>
        <v>—</v>
      </c>
      <c r="P1436" t="str">
        <f t="shared" si="953"/>
        <v/>
      </c>
      <c r="Q1436" s="11" t="str">
        <f t="shared" si="954"/>
        <v>—</v>
      </c>
      <c r="R1436" t="str">
        <f t="shared" si="955"/>
        <v/>
      </c>
      <c r="S1436" t="str">
        <f t="shared" si="956"/>
        <v/>
      </c>
      <c r="T1436" t="str">
        <f t="shared" si="957"/>
        <v/>
      </c>
      <c r="U1436" t="str">
        <f t="shared" si="958"/>
        <v/>
      </c>
      <c r="V1436" t="str">
        <f t="shared" si="959"/>
        <v/>
      </c>
      <c r="W1436" t="str">
        <f t="shared" si="960"/>
        <v/>
      </c>
      <c r="X1436" t="str">
        <f t="shared" si="961"/>
        <v/>
      </c>
      <c r="Y1436" t="str">
        <f t="shared" si="962"/>
        <v/>
      </c>
      <c r="Z1436" t="str">
        <f t="shared" si="963"/>
        <v/>
      </c>
      <c r="AA1436" t="str">
        <f t="shared" si="964"/>
        <v/>
      </c>
      <c r="AB1436" t="str">
        <f t="shared" si="965"/>
        <v/>
      </c>
      <c r="AC1436" t="str">
        <f t="shared" si="966"/>
        <v/>
      </c>
      <c r="AD1436" t="str">
        <f t="shared" si="967"/>
        <v/>
      </c>
      <c r="AE1436" t="str">
        <f t="shared" si="968"/>
        <v/>
      </c>
      <c r="AF1436" t="str">
        <f t="shared" si="969"/>
        <v/>
      </c>
      <c r="AG1436" t="str">
        <f t="shared" si="970"/>
        <v/>
      </c>
      <c r="AH1436" t="str">
        <f t="shared" si="971"/>
        <v/>
      </c>
      <c r="AI1436" t="str">
        <f t="shared" si="972"/>
        <v/>
      </c>
      <c r="AJ1436" t="str">
        <f t="shared" si="973"/>
        <v/>
      </c>
      <c r="AK1436" t="str">
        <f t="shared" si="974"/>
        <v/>
      </c>
      <c r="AL1436" t="str">
        <f t="shared" si="975"/>
        <v/>
      </c>
      <c r="AM1436" t="str">
        <f t="shared" si="976"/>
        <v/>
      </c>
      <c r="AN1436" t="str">
        <f t="shared" si="977"/>
        <v/>
      </c>
      <c r="AO1436" t="str">
        <f t="shared" si="978"/>
        <v/>
      </c>
      <c r="AP1436" t="str">
        <f t="shared" si="979"/>
        <v/>
      </c>
      <c r="AQ1436" t="str">
        <f t="shared" si="980"/>
        <v/>
      </c>
      <c r="AR1436" t="str">
        <f t="shared" si="981"/>
        <v/>
      </c>
      <c r="AS1436" t="str">
        <f t="shared" si="982"/>
        <v/>
      </c>
      <c r="AT1436" t="str">
        <f t="shared" si="983"/>
        <v/>
      </c>
      <c r="AU1436" t="str">
        <f t="shared" si="984"/>
        <v/>
      </c>
      <c r="AV1436" t="str">
        <f t="shared" si="985"/>
        <v/>
      </c>
      <c r="AW1436" t="str">
        <f t="shared" si="986"/>
        <v/>
      </c>
      <c r="AX1436" t="str">
        <f t="shared" si="987"/>
        <v/>
      </c>
      <c r="AY1436" t="str">
        <f t="shared" si="988"/>
        <v/>
      </c>
      <c r="AZ1436" t="str">
        <f>IF(OR($A1436="",$A1436&lt;&gt;Ficha!$C$4),"",COUNTIF($A$2:$A1436,Ficha!$C$4))</f>
        <v/>
      </c>
    </row>
    <row r="1437" spans="1:52">
      <c r="A1437" s="7" t="str">
        <f>IF(INDEX(Banco!$A:$A,ROW())="","",INDEX(Banco!$A:$A,ROW()))</f>
        <v/>
      </c>
      <c r="B1437" s="7" t="str">
        <f>IF(INDEX(Banco!$B:$B,ROW())="","",INDEX(Banco!$B:$B,ROW()))</f>
        <v/>
      </c>
      <c r="C1437" s="7" t="str">
        <f>IF(INDEX(Banco!$C:$C,ROW())="","",INDEX(Banco!$C:$C,ROW()))</f>
        <v/>
      </c>
      <c r="D1437" s="8" t="str">
        <f>IF(INDEX(Banco!$D:$D,ROW())="","",INDEX(Banco!$D:$D,ROW()))</f>
        <v/>
      </c>
      <c r="E1437" s="8" t="str">
        <f>IF(INDEX(Banco!$E:$E,ROW())="","",INDEX(Banco!$E:$E,ROW()))</f>
        <v/>
      </c>
      <c r="F1437" s="9" t="str">
        <f>IF(INDEX(Banco!$F:$F,ROW())="","",INDEX(Banco!$F:$F,ROW()))</f>
        <v/>
      </c>
      <c r="G1437" s="9" t="str">
        <f>IF(INDEX(Banco!$G:$G,ROW())="","",INDEX(Banco!$G:$G,ROW()))</f>
        <v/>
      </c>
      <c r="H1437" s="7" t="str">
        <f>IF(INDEX(Banco!$H:$H,ROW())="","",INDEX(Banco!$H:$H,ROW()))</f>
        <v/>
      </c>
      <c r="I1437" t="str">
        <f t="shared" si="946"/>
        <v/>
      </c>
      <c r="J1437" s="10" t="str">
        <f t="shared" si="947"/>
        <v/>
      </c>
      <c r="K1437" s="11" t="str">
        <f t="shared" si="948"/>
        <v>—</v>
      </c>
      <c r="L1437" t="str">
        <f t="shared" si="949"/>
        <v/>
      </c>
      <c r="M1437" s="11" t="str">
        <f t="shared" si="950"/>
        <v>—</v>
      </c>
      <c r="N1437" t="str">
        <f t="shared" si="951"/>
        <v/>
      </c>
      <c r="O1437" s="11" t="str">
        <f t="shared" si="952"/>
        <v>—</v>
      </c>
      <c r="P1437" t="str">
        <f t="shared" si="953"/>
        <v/>
      </c>
      <c r="Q1437" s="11" t="str">
        <f t="shared" si="954"/>
        <v>—</v>
      </c>
      <c r="R1437" t="str">
        <f t="shared" si="955"/>
        <v/>
      </c>
      <c r="S1437" t="str">
        <f t="shared" si="956"/>
        <v/>
      </c>
      <c r="T1437" t="str">
        <f t="shared" si="957"/>
        <v/>
      </c>
      <c r="U1437" t="str">
        <f t="shared" si="958"/>
        <v/>
      </c>
      <c r="V1437" t="str">
        <f t="shared" si="959"/>
        <v/>
      </c>
      <c r="W1437" t="str">
        <f t="shared" si="960"/>
        <v/>
      </c>
      <c r="X1437" t="str">
        <f t="shared" si="961"/>
        <v/>
      </c>
      <c r="Y1437" t="str">
        <f t="shared" si="962"/>
        <v/>
      </c>
      <c r="Z1437" t="str">
        <f t="shared" si="963"/>
        <v/>
      </c>
      <c r="AA1437" t="str">
        <f t="shared" si="964"/>
        <v/>
      </c>
      <c r="AB1437" t="str">
        <f t="shared" si="965"/>
        <v/>
      </c>
      <c r="AC1437" t="str">
        <f t="shared" si="966"/>
        <v/>
      </c>
      <c r="AD1437" t="str">
        <f t="shared" si="967"/>
        <v/>
      </c>
      <c r="AE1437" t="str">
        <f t="shared" si="968"/>
        <v/>
      </c>
      <c r="AF1437" t="str">
        <f t="shared" si="969"/>
        <v/>
      </c>
      <c r="AG1437" t="str">
        <f t="shared" si="970"/>
        <v/>
      </c>
      <c r="AH1437" t="str">
        <f t="shared" si="971"/>
        <v/>
      </c>
      <c r="AI1437" t="str">
        <f t="shared" si="972"/>
        <v/>
      </c>
      <c r="AJ1437" t="str">
        <f t="shared" si="973"/>
        <v/>
      </c>
      <c r="AK1437" t="str">
        <f t="shared" si="974"/>
        <v/>
      </c>
      <c r="AL1437" t="str">
        <f t="shared" si="975"/>
        <v/>
      </c>
      <c r="AM1437" t="str">
        <f t="shared" si="976"/>
        <v/>
      </c>
      <c r="AN1437" t="str">
        <f t="shared" si="977"/>
        <v/>
      </c>
      <c r="AO1437" t="str">
        <f t="shared" si="978"/>
        <v/>
      </c>
      <c r="AP1437" t="str">
        <f t="shared" si="979"/>
        <v/>
      </c>
      <c r="AQ1437" t="str">
        <f t="shared" si="980"/>
        <v/>
      </c>
      <c r="AR1437" t="str">
        <f t="shared" si="981"/>
        <v/>
      </c>
      <c r="AS1437" t="str">
        <f t="shared" si="982"/>
        <v/>
      </c>
      <c r="AT1437" t="str">
        <f t="shared" si="983"/>
        <v/>
      </c>
      <c r="AU1437" t="str">
        <f t="shared" si="984"/>
        <v/>
      </c>
      <c r="AV1437" t="str">
        <f t="shared" si="985"/>
        <v/>
      </c>
      <c r="AW1437" t="str">
        <f t="shared" si="986"/>
        <v/>
      </c>
      <c r="AX1437" t="str">
        <f t="shared" si="987"/>
        <v/>
      </c>
      <c r="AY1437" t="str">
        <f t="shared" si="988"/>
        <v/>
      </c>
      <c r="AZ1437" t="str">
        <f>IF(OR($A1437="",$A1437&lt;&gt;Ficha!$C$4),"",COUNTIF($A$2:$A1437,Ficha!$C$4))</f>
        <v/>
      </c>
    </row>
    <row r="1438" spans="1:52">
      <c r="A1438" s="7" t="str">
        <f>IF(INDEX(Banco!$A:$A,ROW())="","",INDEX(Banco!$A:$A,ROW()))</f>
        <v/>
      </c>
      <c r="B1438" s="7" t="str">
        <f>IF(INDEX(Banco!$B:$B,ROW())="","",INDEX(Banco!$B:$B,ROW()))</f>
        <v/>
      </c>
      <c r="C1438" s="7" t="str">
        <f>IF(INDEX(Banco!$C:$C,ROW())="","",INDEX(Banco!$C:$C,ROW()))</f>
        <v/>
      </c>
      <c r="D1438" s="8" t="str">
        <f>IF(INDEX(Banco!$D:$D,ROW())="","",INDEX(Banco!$D:$D,ROW()))</f>
        <v/>
      </c>
      <c r="E1438" s="8" t="str">
        <f>IF(INDEX(Banco!$E:$E,ROW())="","",INDEX(Banco!$E:$E,ROW()))</f>
        <v/>
      </c>
      <c r="F1438" s="9" t="str">
        <f>IF(INDEX(Banco!$F:$F,ROW())="","",INDEX(Banco!$F:$F,ROW()))</f>
        <v/>
      </c>
      <c r="G1438" s="9" t="str">
        <f>IF(INDEX(Banco!$G:$G,ROW())="","",INDEX(Banco!$G:$G,ROW()))</f>
        <v/>
      </c>
      <c r="H1438" s="7" t="str">
        <f>IF(INDEX(Banco!$H:$H,ROW())="","",INDEX(Banco!$H:$H,ROW()))</f>
        <v/>
      </c>
      <c r="I1438" t="str">
        <f t="shared" si="946"/>
        <v/>
      </c>
      <c r="J1438" s="10" t="str">
        <f t="shared" si="947"/>
        <v/>
      </c>
      <c r="K1438" s="11" t="str">
        <f t="shared" si="948"/>
        <v>—</v>
      </c>
      <c r="L1438" t="str">
        <f t="shared" si="949"/>
        <v/>
      </c>
      <c r="M1438" s="11" t="str">
        <f t="shared" si="950"/>
        <v>—</v>
      </c>
      <c r="N1438" t="str">
        <f t="shared" si="951"/>
        <v/>
      </c>
      <c r="O1438" s="11" t="str">
        <f t="shared" si="952"/>
        <v>—</v>
      </c>
      <c r="P1438" t="str">
        <f t="shared" si="953"/>
        <v/>
      </c>
      <c r="Q1438" s="11" t="str">
        <f t="shared" si="954"/>
        <v>—</v>
      </c>
      <c r="R1438" t="str">
        <f t="shared" si="955"/>
        <v/>
      </c>
      <c r="S1438" t="str">
        <f t="shared" si="956"/>
        <v/>
      </c>
      <c r="T1438" t="str">
        <f t="shared" si="957"/>
        <v/>
      </c>
      <c r="U1438" t="str">
        <f t="shared" si="958"/>
        <v/>
      </c>
      <c r="V1438" t="str">
        <f t="shared" si="959"/>
        <v/>
      </c>
      <c r="W1438" t="str">
        <f t="shared" si="960"/>
        <v/>
      </c>
      <c r="X1438" t="str">
        <f t="shared" si="961"/>
        <v/>
      </c>
      <c r="Y1438" t="str">
        <f t="shared" si="962"/>
        <v/>
      </c>
      <c r="Z1438" t="str">
        <f t="shared" si="963"/>
        <v/>
      </c>
      <c r="AA1438" t="str">
        <f t="shared" si="964"/>
        <v/>
      </c>
      <c r="AB1438" t="str">
        <f t="shared" si="965"/>
        <v/>
      </c>
      <c r="AC1438" t="str">
        <f t="shared" si="966"/>
        <v/>
      </c>
      <c r="AD1438" t="str">
        <f t="shared" si="967"/>
        <v/>
      </c>
      <c r="AE1438" t="str">
        <f t="shared" si="968"/>
        <v/>
      </c>
      <c r="AF1438" t="str">
        <f t="shared" si="969"/>
        <v/>
      </c>
      <c r="AG1438" t="str">
        <f t="shared" si="970"/>
        <v/>
      </c>
      <c r="AH1438" t="str">
        <f t="shared" si="971"/>
        <v/>
      </c>
      <c r="AI1438" t="str">
        <f t="shared" si="972"/>
        <v/>
      </c>
      <c r="AJ1438" t="str">
        <f t="shared" si="973"/>
        <v/>
      </c>
      <c r="AK1438" t="str">
        <f t="shared" si="974"/>
        <v/>
      </c>
      <c r="AL1438" t="str">
        <f t="shared" si="975"/>
        <v/>
      </c>
      <c r="AM1438" t="str">
        <f t="shared" si="976"/>
        <v/>
      </c>
      <c r="AN1438" t="str">
        <f t="shared" si="977"/>
        <v/>
      </c>
      <c r="AO1438" t="str">
        <f t="shared" si="978"/>
        <v/>
      </c>
      <c r="AP1438" t="str">
        <f t="shared" si="979"/>
        <v/>
      </c>
      <c r="AQ1438" t="str">
        <f t="shared" si="980"/>
        <v/>
      </c>
      <c r="AR1438" t="str">
        <f t="shared" si="981"/>
        <v/>
      </c>
      <c r="AS1438" t="str">
        <f t="shared" si="982"/>
        <v/>
      </c>
      <c r="AT1438" t="str">
        <f t="shared" si="983"/>
        <v/>
      </c>
      <c r="AU1438" t="str">
        <f t="shared" si="984"/>
        <v/>
      </c>
      <c r="AV1438" t="str">
        <f t="shared" si="985"/>
        <v/>
      </c>
      <c r="AW1438" t="str">
        <f t="shared" si="986"/>
        <v/>
      </c>
      <c r="AX1438" t="str">
        <f t="shared" si="987"/>
        <v/>
      </c>
      <c r="AY1438" t="str">
        <f t="shared" si="988"/>
        <v/>
      </c>
      <c r="AZ1438" t="str">
        <f>IF(OR($A1438="",$A1438&lt;&gt;Ficha!$C$4),"",COUNTIF($A$2:$A1438,Ficha!$C$4))</f>
        <v/>
      </c>
    </row>
    <row r="1439" spans="1:52">
      <c r="A1439" s="7" t="str">
        <f>IF(INDEX(Banco!$A:$A,ROW())="","",INDEX(Banco!$A:$A,ROW()))</f>
        <v/>
      </c>
      <c r="B1439" s="7" t="str">
        <f>IF(INDEX(Banco!$B:$B,ROW())="","",INDEX(Banco!$B:$B,ROW()))</f>
        <v/>
      </c>
      <c r="C1439" s="7" t="str">
        <f>IF(INDEX(Banco!$C:$C,ROW())="","",INDEX(Banco!$C:$C,ROW()))</f>
        <v/>
      </c>
      <c r="D1439" s="8" t="str">
        <f>IF(INDEX(Banco!$D:$D,ROW())="","",INDEX(Banco!$D:$D,ROW()))</f>
        <v/>
      </c>
      <c r="E1439" s="8" t="str">
        <f>IF(INDEX(Banco!$E:$E,ROW())="","",INDEX(Banco!$E:$E,ROW()))</f>
        <v/>
      </c>
      <c r="F1439" s="9" t="str">
        <f>IF(INDEX(Banco!$F:$F,ROW())="","",INDEX(Banco!$F:$F,ROW()))</f>
        <v/>
      </c>
      <c r="G1439" s="9" t="str">
        <f>IF(INDEX(Banco!$G:$G,ROW())="","",INDEX(Banco!$G:$G,ROW()))</f>
        <v/>
      </c>
      <c r="H1439" s="7" t="str">
        <f>IF(INDEX(Banco!$H:$H,ROW())="","",INDEX(Banco!$H:$H,ROW()))</f>
        <v/>
      </c>
      <c r="I1439" t="str">
        <f t="shared" si="946"/>
        <v/>
      </c>
      <c r="J1439" s="10" t="str">
        <f t="shared" si="947"/>
        <v/>
      </c>
      <c r="K1439" s="11" t="str">
        <f t="shared" si="948"/>
        <v>—</v>
      </c>
      <c r="L1439" t="str">
        <f t="shared" si="949"/>
        <v/>
      </c>
      <c r="M1439" s="11" t="str">
        <f t="shared" si="950"/>
        <v>—</v>
      </c>
      <c r="N1439" t="str">
        <f t="shared" si="951"/>
        <v/>
      </c>
      <c r="O1439" s="11" t="str">
        <f t="shared" si="952"/>
        <v>—</v>
      </c>
      <c r="P1439" t="str">
        <f t="shared" si="953"/>
        <v/>
      </c>
      <c r="Q1439" s="11" t="str">
        <f t="shared" si="954"/>
        <v>—</v>
      </c>
      <c r="R1439" t="str">
        <f t="shared" si="955"/>
        <v/>
      </c>
      <c r="S1439" t="str">
        <f t="shared" si="956"/>
        <v/>
      </c>
      <c r="T1439" t="str">
        <f t="shared" si="957"/>
        <v/>
      </c>
      <c r="U1439" t="str">
        <f t="shared" si="958"/>
        <v/>
      </c>
      <c r="V1439" t="str">
        <f t="shared" si="959"/>
        <v/>
      </c>
      <c r="W1439" t="str">
        <f t="shared" si="960"/>
        <v/>
      </c>
      <c r="X1439" t="str">
        <f t="shared" si="961"/>
        <v/>
      </c>
      <c r="Y1439" t="str">
        <f t="shared" si="962"/>
        <v/>
      </c>
      <c r="Z1439" t="str">
        <f t="shared" si="963"/>
        <v/>
      </c>
      <c r="AA1439" t="str">
        <f t="shared" si="964"/>
        <v/>
      </c>
      <c r="AB1439" t="str">
        <f t="shared" si="965"/>
        <v/>
      </c>
      <c r="AC1439" t="str">
        <f t="shared" si="966"/>
        <v/>
      </c>
      <c r="AD1439" t="str">
        <f t="shared" si="967"/>
        <v/>
      </c>
      <c r="AE1439" t="str">
        <f t="shared" si="968"/>
        <v/>
      </c>
      <c r="AF1439" t="str">
        <f t="shared" si="969"/>
        <v/>
      </c>
      <c r="AG1439" t="str">
        <f t="shared" si="970"/>
        <v/>
      </c>
      <c r="AH1439" t="str">
        <f t="shared" si="971"/>
        <v/>
      </c>
      <c r="AI1439" t="str">
        <f t="shared" si="972"/>
        <v/>
      </c>
      <c r="AJ1439" t="str">
        <f t="shared" si="973"/>
        <v/>
      </c>
      <c r="AK1439" t="str">
        <f t="shared" si="974"/>
        <v/>
      </c>
      <c r="AL1439" t="str">
        <f t="shared" si="975"/>
        <v/>
      </c>
      <c r="AM1439" t="str">
        <f t="shared" si="976"/>
        <v/>
      </c>
      <c r="AN1439" t="str">
        <f t="shared" si="977"/>
        <v/>
      </c>
      <c r="AO1439" t="str">
        <f t="shared" si="978"/>
        <v/>
      </c>
      <c r="AP1439" t="str">
        <f t="shared" si="979"/>
        <v/>
      </c>
      <c r="AQ1439" t="str">
        <f t="shared" si="980"/>
        <v/>
      </c>
      <c r="AR1439" t="str">
        <f t="shared" si="981"/>
        <v/>
      </c>
      <c r="AS1439" t="str">
        <f t="shared" si="982"/>
        <v/>
      </c>
      <c r="AT1439" t="str">
        <f t="shared" si="983"/>
        <v/>
      </c>
      <c r="AU1439" t="str">
        <f t="shared" si="984"/>
        <v/>
      </c>
      <c r="AV1439" t="str">
        <f t="shared" si="985"/>
        <v/>
      </c>
      <c r="AW1439" t="str">
        <f t="shared" si="986"/>
        <v/>
      </c>
      <c r="AX1439" t="str">
        <f t="shared" si="987"/>
        <v/>
      </c>
      <c r="AY1439" t="str">
        <f t="shared" si="988"/>
        <v/>
      </c>
      <c r="AZ1439" t="str">
        <f>IF(OR($A1439="",$A1439&lt;&gt;Ficha!$C$4),"",COUNTIF($A$2:$A1439,Ficha!$C$4))</f>
        <v/>
      </c>
    </row>
    <row r="1440" spans="1:52">
      <c r="A1440" s="7" t="str">
        <f>IF(INDEX(Banco!$A:$A,ROW())="","",INDEX(Banco!$A:$A,ROW()))</f>
        <v/>
      </c>
      <c r="B1440" s="7" t="str">
        <f>IF(INDEX(Banco!$B:$B,ROW())="","",INDEX(Banco!$B:$B,ROW()))</f>
        <v/>
      </c>
      <c r="C1440" s="7" t="str">
        <f>IF(INDEX(Banco!$C:$C,ROW())="","",INDEX(Banco!$C:$C,ROW()))</f>
        <v/>
      </c>
      <c r="D1440" s="8" t="str">
        <f>IF(INDEX(Banco!$D:$D,ROW())="","",INDEX(Banco!$D:$D,ROW()))</f>
        <v/>
      </c>
      <c r="E1440" s="8" t="str">
        <f>IF(INDEX(Banco!$E:$E,ROW())="","",INDEX(Banco!$E:$E,ROW()))</f>
        <v/>
      </c>
      <c r="F1440" s="9" t="str">
        <f>IF(INDEX(Banco!$F:$F,ROW())="","",INDEX(Banco!$F:$F,ROW()))</f>
        <v/>
      </c>
      <c r="G1440" s="9" t="str">
        <f>IF(INDEX(Banco!$G:$G,ROW())="","",INDEX(Banco!$G:$G,ROW()))</f>
        <v/>
      </c>
      <c r="H1440" s="7" t="str">
        <f>IF(INDEX(Banco!$H:$H,ROW())="","",INDEX(Banco!$H:$H,ROW()))</f>
        <v/>
      </c>
      <c r="I1440" t="str">
        <f t="shared" si="946"/>
        <v/>
      </c>
      <c r="J1440" s="10" t="str">
        <f t="shared" si="947"/>
        <v/>
      </c>
      <c r="K1440" s="11" t="str">
        <f t="shared" si="948"/>
        <v>—</v>
      </c>
      <c r="L1440" t="str">
        <f t="shared" si="949"/>
        <v/>
      </c>
      <c r="M1440" s="11" t="str">
        <f t="shared" si="950"/>
        <v>—</v>
      </c>
      <c r="N1440" t="str">
        <f t="shared" si="951"/>
        <v/>
      </c>
      <c r="O1440" s="11" t="str">
        <f t="shared" si="952"/>
        <v>—</v>
      </c>
      <c r="P1440" t="str">
        <f t="shared" si="953"/>
        <v/>
      </c>
      <c r="Q1440" s="11" t="str">
        <f t="shared" si="954"/>
        <v>—</v>
      </c>
      <c r="R1440" t="str">
        <f t="shared" si="955"/>
        <v/>
      </c>
      <c r="S1440" t="str">
        <f t="shared" si="956"/>
        <v/>
      </c>
      <c r="T1440" t="str">
        <f t="shared" si="957"/>
        <v/>
      </c>
      <c r="U1440" t="str">
        <f t="shared" si="958"/>
        <v/>
      </c>
      <c r="V1440" t="str">
        <f t="shared" si="959"/>
        <v/>
      </c>
      <c r="W1440" t="str">
        <f t="shared" si="960"/>
        <v/>
      </c>
      <c r="X1440" t="str">
        <f t="shared" si="961"/>
        <v/>
      </c>
      <c r="Y1440" t="str">
        <f t="shared" si="962"/>
        <v/>
      </c>
      <c r="Z1440" t="str">
        <f t="shared" si="963"/>
        <v/>
      </c>
      <c r="AA1440" t="str">
        <f t="shared" si="964"/>
        <v/>
      </c>
      <c r="AB1440" t="str">
        <f t="shared" si="965"/>
        <v/>
      </c>
      <c r="AC1440" t="str">
        <f t="shared" si="966"/>
        <v/>
      </c>
      <c r="AD1440" t="str">
        <f t="shared" si="967"/>
        <v/>
      </c>
      <c r="AE1440" t="str">
        <f t="shared" si="968"/>
        <v/>
      </c>
      <c r="AF1440" t="str">
        <f t="shared" si="969"/>
        <v/>
      </c>
      <c r="AG1440" t="str">
        <f t="shared" si="970"/>
        <v/>
      </c>
      <c r="AH1440" t="str">
        <f t="shared" si="971"/>
        <v/>
      </c>
      <c r="AI1440" t="str">
        <f t="shared" si="972"/>
        <v/>
      </c>
      <c r="AJ1440" t="str">
        <f t="shared" si="973"/>
        <v/>
      </c>
      <c r="AK1440" t="str">
        <f t="shared" si="974"/>
        <v/>
      </c>
      <c r="AL1440" t="str">
        <f t="shared" si="975"/>
        <v/>
      </c>
      <c r="AM1440" t="str">
        <f t="shared" si="976"/>
        <v/>
      </c>
      <c r="AN1440" t="str">
        <f t="shared" si="977"/>
        <v/>
      </c>
      <c r="AO1440" t="str">
        <f t="shared" si="978"/>
        <v/>
      </c>
      <c r="AP1440" t="str">
        <f t="shared" si="979"/>
        <v/>
      </c>
      <c r="AQ1440" t="str">
        <f t="shared" si="980"/>
        <v/>
      </c>
      <c r="AR1440" t="str">
        <f t="shared" si="981"/>
        <v/>
      </c>
      <c r="AS1440" t="str">
        <f t="shared" si="982"/>
        <v/>
      </c>
      <c r="AT1440" t="str">
        <f t="shared" si="983"/>
        <v/>
      </c>
      <c r="AU1440" t="str">
        <f t="shared" si="984"/>
        <v/>
      </c>
      <c r="AV1440" t="str">
        <f t="shared" si="985"/>
        <v/>
      </c>
      <c r="AW1440" t="str">
        <f t="shared" si="986"/>
        <v/>
      </c>
      <c r="AX1440" t="str">
        <f t="shared" si="987"/>
        <v/>
      </c>
      <c r="AY1440" t="str">
        <f t="shared" si="988"/>
        <v/>
      </c>
      <c r="AZ1440" t="str">
        <f>IF(OR($A1440="",$A1440&lt;&gt;Ficha!$C$4),"",COUNTIF($A$2:$A1440,Ficha!$C$4))</f>
        <v/>
      </c>
    </row>
    <row r="1441" spans="1:52">
      <c r="A1441" s="7" t="str">
        <f>IF(INDEX(Banco!$A:$A,ROW())="","",INDEX(Banco!$A:$A,ROW()))</f>
        <v/>
      </c>
      <c r="B1441" s="7" t="str">
        <f>IF(INDEX(Banco!$B:$B,ROW())="","",INDEX(Banco!$B:$B,ROW()))</f>
        <v/>
      </c>
      <c r="C1441" s="7" t="str">
        <f>IF(INDEX(Banco!$C:$C,ROW())="","",INDEX(Banco!$C:$C,ROW()))</f>
        <v/>
      </c>
      <c r="D1441" s="8" t="str">
        <f>IF(INDEX(Banco!$D:$D,ROW())="","",INDEX(Banco!$D:$D,ROW()))</f>
        <v/>
      </c>
      <c r="E1441" s="8" t="str">
        <f>IF(INDEX(Banco!$E:$E,ROW())="","",INDEX(Banco!$E:$E,ROW()))</f>
        <v/>
      </c>
      <c r="F1441" s="9" t="str">
        <f>IF(INDEX(Banco!$F:$F,ROW())="","",INDEX(Banco!$F:$F,ROW()))</f>
        <v/>
      </c>
      <c r="G1441" s="9" t="str">
        <f>IF(INDEX(Banco!$G:$G,ROW())="","",INDEX(Banco!$G:$G,ROW()))</f>
        <v/>
      </c>
      <c r="H1441" s="7" t="str">
        <f>IF(INDEX(Banco!$H:$H,ROW())="","",INDEX(Banco!$H:$H,ROW()))</f>
        <v/>
      </c>
      <c r="I1441" t="str">
        <f t="shared" si="946"/>
        <v/>
      </c>
      <c r="J1441" s="10" t="str">
        <f t="shared" si="947"/>
        <v/>
      </c>
      <c r="K1441" s="11" t="str">
        <f t="shared" si="948"/>
        <v>—</v>
      </c>
      <c r="L1441" t="str">
        <f t="shared" si="949"/>
        <v/>
      </c>
      <c r="M1441" s="11" t="str">
        <f t="shared" si="950"/>
        <v>—</v>
      </c>
      <c r="N1441" t="str">
        <f t="shared" si="951"/>
        <v/>
      </c>
      <c r="O1441" s="11" t="str">
        <f t="shared" si="952"/>
        <v>—</v>
      </c>
      <c r="P1441" t="str">
        <f t="shared" si="953"/>
        <v/>
      </c>
      <c r="Q1441" s="11" t="str">
        <f t="shared" si="954"/>
        <v>—</v>
      </c>
      <c r="R1441" t="str">
        <f t="shared" si="955"/>
        <v/>
      </c>
      <c r="S1441" t="str">
        <f t="shared" si="956"/>
        <v/>
      </c>
      <c r="T1441" t="str">
        <f t="shared" si="957"/>
        <v/>
      </c>
      <c r="U1441" t="str">
        <f t="shared" si="958"/>
        <v/>
      </c>
      <c r="V1441" t="str">
        <f t="shared" si="959"/>
        <v/>
      </c>
      <c r="W1441" t="str">
        <f t="shared" si="960"/>
        <v/>
      </c>
      <c r="X1441" t="str">
        <f t="shared" si="961"/>
        <v/>
      </c>
      <c r="Y1441" t="str">
        <f t="shared" si="962"/>
        <v/>
      </c>
      <c r="Z1441" t="str">
        <f t="shared" si="963"/>
        <v/>
      </c>
      <c r="AA1441" t="str">
        <f t="shared" si="964"/>
        <v/>
      </c>
      <c r="AB1441" t="str">
        <f t="shared" si="965"/>
        <v/>
      </c>
      <c r="AC1441" t="str">
        <f t="shared" si="966"/>
        <v/>
      </c>
      <c r="AD1441" t="str">
        <f t="shared" si="967"/>
        <v/>
      </c>
      <c r="AE1441" t="str">
        <f t="shared" si="968"/>
        <v/>
      </c>
      <c r="AF1441" t="str">
        <f t="shared" si="969"/>
        <v/>
      </c>
      <c r="AG1441" t="str">
        <f t="shared" si="970"/>
        <v/>
      </c>
      <c r="AH1441" t="str">
        <f t="shared" si="971"/>
        <v/>
      </c>
      <c r="AI1441" t="str">
        <f t="shared" si="972"/>
        <v/>
      </c>
      <c r="AJ1441" t="str">
        <f t="shared" si="973"/>
        <v/>
      </c>
      <c r="AK1441" t="str">
        <f t="shared" si="974"/>
        <v/>
      </c>
      <c r="AL1441" t="str">
        <f t="shared" si="975"/>
        <v/>
      </c>
      <c r="AM1441" t="str">
        <f t="shared" si="976"/>
        <v/>
      </c>
      <c r="AN1441" t="str">
        <f t="shared" si="977"/>
        <v/>
      </c>
      <c r="AO1441" t="str">
        <f t="shared" si="978"/>
        <v/>
      </c>
      <c r="AP1441" t="str">
        <f t="shared" si="979"/>
        <v/>
      </c>
      <c r="AQ1441" t="str">
        <f t="shared" si="980"/>
        <v/>
      </c>
      <c r="AR1441" t="str">
        <f t="shared" si="981"/>
        <v/>
      </c>
      <c r="AS1441" t="str">
        <f t="shared" si="982"/>
        <v/>
      </c>
      <c r="AT1441" t="str">
        <f t="shared" si="983"/>
        <v/>
      </c>
      <c r="AU1441" t="str">
        <f t="shared" si="984"/>
        <v/>
      </c>
      <c r="AV1441" t="str">
        <f t="shared" si="985"/>
        <v/>
      </c>
      <c r="AW1441" t="str">
        <f t="shared" si="986"/>
        <v/>
      </c>
      <c r="AX1441" t="str">
        <f t="shared" si="987"/>
        <v/>
      </c>
      <c r="AY1441" t="str">
        <f t="shared" si="988"/>
        <v/>
      </c>
      <c r="AZ1441" t="str">
        <f>IF(OR($A1441="",$A1441&lt;&gt;Ficha!$C$4),"",COUNTIF($A$2:$A1441,Ficha!$C$4))</f>
        <v/>
      </c>
    </row>
    <row r="1442" spans="1:52">
      <c r="A1442" s="7" t="str">
        <f>IF(INDEX(Banco!$A:$A,ROW())="","",INDEX(Banco!$A:$A,ROW()))</f>
        <v/>
      </c>
      <c r="B1442" s="7" t="str">
        <f>IF(INDEX(Banco!$B:$B,ROW())="","",INDEX(Banco!$B:$B,ROW()))</f>
        <v/>
      </c>
      <c r="C1442" s="7" t="str">
        <f>IF(INDEX(Banco!$C:$C,ROW())="","",INDEX(Banco!$C:$C,ROW()))</f>
        <v/>
      </c>
      <c r="D1442" s="8" t="str">
        <f>IF(INDEX(Banco!$D:$D,ROW())="","",INDEX(Banco!$D:$D,ROW()))</f>
        <v/>
      </c>
      <c r="E1442" s="8" t="str">
        <f>IF(INDEX(Banco!$E:$E,ROW())="","",INDEX(Banco!$E:$E,ROW()))</f>
        <v/>
      </c>
      <c r="F1442" s="9" t="str">
        <f>IF(INDEX(Banco!$F:$F,ROW())="","",INDEX(Banco!$F:$F,ROW()))</f>
        <v/>
      </c>
      <c r="G1442" s="9" t="str">
        <f>IF(INDEX(Banco!$G:$G,ROW())="","",INDEX(Banco!$G:$G,ROW()))</f>
        <v/>
      </c>
      <c r="H1442" s="7" t="str">
        <f>IF(INDEX(Banco!$H:$H,ROW())="","",INDEX(Banco!$H:$H,ROW()))</f>
        <v/>
      </c>
      <c r="I1442" t="str">
        <f t="shared" si="946"/>
        <v/>
      </c>
      <c r="J1442" s="10" t="str">
        <f t="shared" si="947"/>
        <v/>
      </c>
      <c r="K1442" s="11" t="str">
        <f t="shared" si="948"/>
        <v>—</v>
      </c>
      <c r="L1442" t="str">
        <f t="shared" si="949"/>
        <v/>
      </c>
      <c r="M1442" s="11" t="str">
        <f t="shared" si="950"/>
        <v>—</v>
      </c>
      <c r="N1442" t="str">
        <f t="shared" si="951"/>
        <v/>
      </c>
      <c r="O1442" s="11" t="str">
        <f t="shared" si="952"/>
        <v>—</v>
      </c>
      <c r="P1442" t="str">
        <f t="shared" si="953"/>
        <v/>
      </c>
      <c r="Q1442" s="11" t="str">
        <f t="shared" si="954"/>
        <v>—</v>
      </c>
      <c r="R1442" t="str">
        <f t="shared" si="955"/>
        <v/>
      </c>
      <c r="S1442" t="str">
        <f t="shared" si="956"/>
        <v/>
      </c>
      <c r="T1442" t="str">
        <f t="shared" si="957"/>
        <v/>
      </c>
      <c r="U1442" t="str">
        <f t="shared" si="958"/>
        <v/>
      </c>
      <c r="V1442" t="str">
        <f t="shared" si="959"/>
        <v/>
      </c>
      <c r="W1442" t="str">
        <f t="shared" si="960"/>
        <v/>
      </c>
      <c r="X1442" t="str">
        <f t="shared" si="961"/>
        <v/>
      </c>
      <c r="Y1442" t="str">
        <f t="shared" si="962"/>
        <v/>
      </c>
      <c r="Z1442" t="str">
        <f t="shared" si="963"/>
        <v/>
      </c>
      <c r="AA1442" t="str">
        <f t="shared" si="964"/>
        <v/>
      </c>
      <c r="AB1442" t="str">
        <f t="shared" si="965"/>
        <v/>
      </c>
      <c r="AC1442" t="str">
        <f t="shared" si="966"/>
        <v/>
      </c>
      <c r="AD1442" t="str">
        <f t="shared" si="967"/>
        <v/>
      </c>
      <c r="AE1442" t="str">
        <f t="shared" si="968"/>
        <v/>
      </c>
      <c r="AF1442" t="str">
        <f t="shared" si="969"/>
        <v/>
      </c>
      <c r="AG1442" t="str">
        <f t="shared" si="970"/>
        <v/>
      </c>
      <c r="AH1442" t="str">
        <f t="shared" si="971"/>
        <v/>
      </c>
      <c r="AI1442" t="str">
        <f t="shared" si="972"/>
        <v/>
      </c>
      <c r="AJ1442" t="str">
        <f t="shared" si="973"/>
        <v/>
      </c>
      <c r="AK1442" t="str">
        <f t="shared" si="974"/>
        <v/>
      </c>
      <c r="AL1442" t="str">
        <f t="shared" si="975"/>
        <v/>
      </c>
      <c r="AM1442" t="str">
        <f t="shared" si="976"/>
        <v/>
      </c>
      <c r="AN1442" t="str">
        <f t="shared" si="977"/>
        <v/>
      </c>
      <c r="AO1442" t="str">
        <f t="shared" si="978"/>
        <v/>
      </c>
      <c r="AP1442" t="str">
        <f t="shared" si="979"/>
        <v/>
      </c>
      <c r="AQ1442" t="str">
        <f t="shared" si="980"/>
        <v/>
      </c>
      <c r="AR1442" t="str">
        <f t="shared" si="981"/>
        <v/>
      </c>
      <c r="AS1442" t="str">
        <f t="shared" si="982"/>
        <v/>
      </c>
      <c r="AT1442" t="str">
        <f t="shared" si="983"/>
        <v/>
      </c>
      <c r="AU1442" t="str">
        <f t="shared" si="984"/>
        <v/>
      </c>
      <c r="AV1442" t="str">
        <f t="shared" si="985"/>
        <v/>
      </c>
      <c r="AW1442" t="str">
        <f t="shared" si="986"/>
        <v/>
      </c>
      <c r="AX1442" t="str">
        <f t="shared" si="987"/>
        <v/>
      </c>
      <c r="AY1442" t="str">
        <f t="shared" si="988"/>
        <v/>
      </c>
      <c r="AZ1442" t="str">
        <f>IF(OR($A1442="",$A1442&lt;&gt;Ficha!$C$4),"",COUNTIF($A$2:$A1442,Ficha!$C$4))</f>
        <v/>
      </c>
    </row>
    <row r="1443" spans="1:52">
      <c r="A1443" s="7" t="str">
        <f>IF(INDEX(Banco!$A:$A,ROW())="","",INDEX(Banco!$A:$A,ROW()))</f>
        <v/>
      </c>
      <c r="B1443" s="7" t="str">
        <f>IF(INDEX(Banco!$B:$B,ROW())="","",INDEX(Banco!$B:$B,ROW()))</f>
        <v/>
      </c>
      <c r="C1443" s="7" t="str">
        <f>IF(INDEX(Banco!$C:$C,ROW())="","",INDEX(Banco!$C:$C,ROW()))</f>
        <v/>
      </c>
      <c r="D1443" s="8" t="str">
        <f>IF(INDEX(Banco!$D:$D,ROW())="","",INDEX(Banco!$D:$D,ROW()))</f>
        <v/>
      </c>
      <c r="E1443" s="8" t="str">
        <f>IF(INDEX(Banco!$E:$E,ROW())="","",INDEX(Banco!$E:$E,ROW()))</f>
        <v/>
      </c>
      <c r="F1443" s="9" t="str">
        <f>IF(INDEX(Banco!$F:$F,ROW())="","",INDEX(Banco!$F:$F,ROW()))</f>
        <v/>
      </c>
      <c r="G1443" s="9" t="str">
        <f>IF(INDEX(Banco!$G:$G,ROW())="","",INDEX(Banco!$G:$G,ROW()))</f>
        <v/>
      </c>
      <c r="H1443" s="7" t="str">
        <f>IF(INDEX(Banco!$H:$H,ROW())="","",INDEX(Banco!$H:$H,ROW()))</f>
        <v/>
      </c>
      <c r="I1443" t="str">
        <f t="shared" si="946"/>
        <v/>
      </c>
      <c r="J1443" s="10" t="str">
        <f t="shared" si="947"/>
        <v/>
      </c>
      <c r="K1443" s="11" t="str">
        <f t="shared" si="948"/>
        <v>—</v>
      </c>
      <c r="L1443" t="str">
        <f t="shared" si="949"/>
        <v/>
      </c>
      <c r="M1443" s="11" t="str">
        <f t="shared" si="950"/>
        <v>—</v>
      </c>
      <c r="N1443" t="str">
        <f t="shared" si="951"/>
        <v/>
      </c>
      <c r="O1443" s="11" t="str">
        <f t="shared" si="952"/>
        <v>—</v>
      </c>
      <c r="P1443" t="str">
        <f t="shared" si="953"/>
        <v/>
      </c>
      <c r="Q1443" s="11" t="str">
        <f t="shared" si="954"/>
        <v>—</v>
      </c>
      <c r="R1443" t="str">
        <f t="shared" si="955"/>
        <v/>
      </c>
      <c r="S1443" t="str">
        <f t="shared" si="956"/>
        <v/>
      </c>
      <c r="T1443" t="str">
        <f t="shared" si="957"/>
        <v/>
      </c>
      <c r="U1443" t="str">
        <f t="shared" si="958"/>
        <v/>
      </c>
      <c r="V1443" t="str">
        <f t="shared" si="959"/>
        <v/>
      </c>
      <c r="W1443" t="str">
        <f t="shared" si="960"/>
        <v/>
      </c>
      <c r="X1443" t="str">
        <f t="shared" si="961"/>
        <v/>
      </c>
      <c r="Y1443" t="str">
        <f t="shared" si="962"/>
        <v/>
      </c>
      <c r="Z1443" t="str">
        <f t="shared" si="963"/>
        <v/>
      </c>
      <c r="AA1443" t="str">
        <f t="shared" si="964"/>
        <v/>
      </c>
      <c r="AB1443" t="str">
        <f t="shared" si="965"/>
        <v/>
      </c>
      <c r="AC1443" t="str">
        <f t="shared" si="966"/>
        <v/>
      </c>
      <c r="AD1443" t="str">
        <f t="shared" si="967"/>
        <v/>
      </c>
      <c r="AE1443" t="str">
        <f t="shared" si="968"/>
        <v/>
      </c>
      <c r="AF1443" t="str">
        <f t="shared" si="969"/>
        <v/>
      </c>
      <c r="AG1443" t="str">
        <f t="shared" si="970"/>
        <v/>
      </c>
      <c r="AH1443" t="str">
        <f t="shared" si="971"/>
        <v/>
      </c>
      <c r="AI1443" t="str">
        <f t="shared" si="972"/>
        <v/>
      </c>
      <c r="AJ1443" t="str">
        <f t="shared" si="973"/>
        <v/>
      </c>
      <c r="AK1443" t="str">
        <f t="shared" si="974"/>
        <v/>
      </c>
      <c r="AL1443" t="str">
        <f t="shared" si="975"/>
        <v/>
      </c>
      <c r="AM1443" t="str">
        <f t="shared" si="976"/>
        <v/>
      </c>
      <c r="AN1443" t="str">
        <f t="shared" si="977"/>
        <v/>
      </c>
      <c r="AO1443" t="str">
        <f t="shared" si="978"/>
        <v/>
      </c>
      <c r="AP1443" t="str">
        <f t="shared" si="979"/>
        <v/>
      </c>
      <c r="AQ1443" t="str">
        <f t="shared" si="980"/>
        <v/>
      </c>
      <c r="AR1443" t="str">
        <f t="shared" si="981"/>
        <v/>
      </c>
      <c r="AS1443" t="str">
        <f t="shared" si="982"/>
        <v/>
      </c>
      <c r="AT1443" t="str">
        <f t="shared" si="983"/>
        <v/>
      </c>
      <c r="AU1443" t="str">
        <f t="shared" si="984"/>
        <v/>
      </c>
      <c r="AV1443" t="str">
        <f t="shared" si="985"/>
        <v/>
      </c>
      <c r="AW1443" t="str">
        <f t="shared" si="986"/>
        <v/>
      </c>
      <c r="AX1443" t="str">
        <f t="shared" si="987"/>
        <v/>
      </c>
      <c r="AY1443" t="str">
        <f t="shared" si="988"/>
        <v/>
      </c>
      <c r="AZ1443" t="str">
        <f>IF(OR($A1443="",$A1443&lt;&gt;Ficha!$C$4),"",COUNTIF($A$2:$A1443,Ficha!$C$4))</f>
        <v/>
      </c>
    </row>
    <row r="1444" spans="1:52">
      <c r="A1444" s="7" t="str">
        <f>IF(INDEX(Banco!$A:$A,ROW())="","",INDEX(Banco!$A:$A,ROW()))</f>
        <v/>
      </c>
      <c r="B1444" s="7" t="str">
        <f>IF(INDEX(Banco!$B:$B,ROW())="","",INDEX(Banco!$B:$B,ROW()))</f>
        <v/>
      </c>
      <c r="C1444" s="7" t="str">
        <f>IF(INDEX(Banco!$C:$C,ROW())="","",INDEX(Banco!$C:$C,ROW()))</f>
        <v/>
      </c>
      <c r="D1444" s="8" t="str">
        <f>IF(INDEX(Banco!$D:$D,ROW())="","",INDEX(Banco!$D:$D,ROW()))</f>
        <v/>
      </c>
      <c r="E1444" s="8" t="str">
        <f>IF(INDEX(Banco!$E:$E,ROW())="","",INDEX(Banco!$E:$E,ROW()))</f>
        <v/>
      </c>
      <c r="F1444" s="9" t="str">
        <f>IF(INDEX(Banco!$F:$F,ROW())="","",INDEX(Banco!$F:$F,ROW()))</f>
        <v/>
      </c>
      <c r="G1444" s="9" t="str">
        <f>IF(INDEX(Banco!$G:$G,ROW())="","",INDEX(Banco!$G:$G,ROW()))</f>
        <v/>
      </c>
      <c r="H1444" s="7" t="str">
        <f>IF(INDEX(Banco!$H:$H,ROW())="","",INDEX(Banco!$H:$H,ROW()))</f>
        <v/>
      </c>
      <c r="I1444" t="str">
        <f t="shared" si="946"/>
        <v/>
      </c>
      <c r="J1444" s="10" t="str">
        <f t="shared" si="947"/>
        <v/>
      </c>
      <c r="K1444" s="11" t="str">
        <f t="shared" si="948"/>
        <v>—</v>
      </c>
      <c r="L1444" t="str">
        <f t="shared" si="949"/>
        <v/>
      </c>
      <c r="M1444" s="11" t="str">
        <f t="shared" si="950"/>
        <v>—</v>
      </c>
      <c r="N1444" t="str">
        <f t="shared" si="951"/>
        <v/>
      </c>
      <c r="O1444" s="11" t="str">
        <f t="shared" si="952"/>
        <v>—</v>
      </c>
      <c r="P1444" t="str">
        <f t="shared" si="953"/>
        <v/>
      </c>
      <c r="Q1444" s="11" t="str">
        <f t="shared" si="954"/>
        <v>—</v>
      </c>
      <c r="R1444" t="str">
        <f t="shared" si="955"/>
        <v/>
      </c>
      <c r="S1444" t="str">
        <f t="shared" si="956"/>
        <v/>
      </c>
      <c r="T1444" t="str">
        <f t="shared" si="957"/>
        <v/>
      </c>
      <c r="U1444" t="str">
        <f t="shared" si="958"/>
        <v/>
      </c>
      <c r="V1444" t="str">
        <f t="shared" si="959"/>
        <v/>
      </c>
      <c r="W1444" t="str">
        <f t="shared" si="960"/>
        <v/>
      </c>
      <c r="X1444" t="str">
        <f t="shared" si="961"/>
        <v/>
      </c>
      <c r="Y1444" t="str">
        <f t="shared" si="962"/>
        <v/>
      </c>
      <c r="Z1444" t="str">
        <f t="shared" si="963"/>
        <v/>
      </c>
      <c r="AA1444" t="str">
        <f t="shared" si="964"/>
        <v/>
      </c>
      <c r="AB1444" t="str">
        <f t="shared" si="965"/>
        <v/>
      </c>
      <c r="AC1444" t="str">
        <f t="shared" si="966"/>
        <v/>
      </c>
      <c r="AD1444" t="str">
        <f t="shared" si="967"/>
        <v/>
      </c>
      <c r="AE1444" t="str">
        <f t="shared" si="968"/>
        <v/>
      </c>
      <c r="AF1444" t="str">
        <f t="shared" si="969"/>
        <v/>
      </c>
      <c r="AG1444" t="str">
        <f t="shared" si="970"/>
        <v/>
      </c>
      <c r="AH1444" t="str">
        <f t="shared" si="971"/>
        <v/>
      </c>
      <c r="AI1444" t="str">
        <f t="shared" si="972"/>
        <v/>
      </c>
      <c r="AJ1444" t="str">
        <f t="shared" si="973"/>
        <v/>
      </c>
      <c r="AK1444" t="str">
        <f t="shared" si="974"/>
        <v/>
      </c>
      <c r="AL1444" t="str">
        <f t="shared" si="975"/>
        <v/>
      </c>
      <c r="AM1444" t="str">
        <f t="shared" si="976"/>
        <v/>
      </c>
      <c r="AN1444" t="str">
        <f t="shared" si="977"/>
        <v/>
      </c>
      <c r="AO1444" t="str">
        <f t="shared" si="978"/>
        <v/>
      </c>
      <c r="AP1444" t="str">
        <f t="shared" si="979"/>
        <v/>
      </c>
      <c r="AQ1444" t="str">
        <f t="shared" si="980"/>
        <v/>
      </c>
      <c r="AR1444" t="str">
        <f t="shared" si="981"/>
        <v/>
      </c>
      <c r="AS1444" t="str">
        <f t="shared" si="982"/>
        <v/>
      </c>
      <c r="AT1444" t="str">
        <f t="shared" si="983"/>
        <v/>
      </c>
      <c r="AU1444" t="str">
        <f t="shared" si="984"/>
        <v/>
      </c>
      <c r="AV1444" t="str">
        <f t="shared" si="985"/>
        <v/>
      </c>
      <c r="AW1444" t="str">
        <f t="shared" si="986"/>
        <v/>
      </c>
      <c r="AX1444" t="str">
        <f t="shared" si="987"/>
        <v/>
      </c>
      <c r="AY1444" t="str">
        <f t="shared" si="988"/>
        <v/>
      </c>
      <c r="AZ1444" t="str">
        <f>IF(OR($A1444="",$A1444&lt;&gt;Ficha!$C$4),"",COUNTIF($A$2:$A1444,Ficha!$C$4))</f>
        <v/>
      </c>
    </row>
    <row r="1445" spans="1:52">
      <c r="A1445" s="7" t="str">
        <f>IF(INDEX(Banco!$A:$A,ROW())="","",INDEX(Banco!$A:$A,ROW()))</f>
        <v/>
      </c>
      <c r="B1445" s="7" t="str">
        <f>IF(INDEX(Banco!$B:$B,ROW())="","",INDEX(Banco!$B:$B,ROW()))</f>
        <v/>
      </c>
      <c r="C1445" s="7" t="str">
        <f>IF(INDEX(Banco!$C:$C,ROW())="","",INDEX(Banco!$C:$C,ROW()))</f>
        <v/>
      </c>
      <c r="D1445" s="8" t="str">
        <f>IF(INDEX(Banco!$D:$D,ROW())="","",INDEX(Banco!$D:$D,ROW()))</f>
        <v/>
      </c>
      <c r="E1445" s="8" t="str">
        <f>IF(INDEX(Banco!$E:$E,ROW())="","",INDEX(Banco!$E:$E,ROW()))</f>
        <v/>
      </c>
      <c r="F1445" s="9" t="str">
        <f>IF(INDEX(Banco!$F:$F,ROW())="","",INDEX(Banco!$F:$F,ROW()))</f>
        <v/>
      </c>
      <c r="G1445" s="9" t="str">
        <f>IF(INDEX(Banco!$G:$G,ROW())="","",INDEX(Banco!$G:$G,ROW()))</f>
        <v/>
      </c>
      <c r="H1445" s="7" t="str">
        <f>IF(INDEX(Banco!$H:$H,ROW())="","",INDEX(Banco!$H:$H,ROW()))</f>
        <v/>
      </c>
      <c r="I1445" t="str">
        <f t="shared" si="946"/>
        <v/>
      </c>
      <c r="J1445" s="10" t="str">
        <f t="shared" si="947"/>
        <v/>
      </c>
      <c r="K1445" s="11" t="str">
        <f t="shared" si="948"/>
        <v>—</v>
      </c>
      <c r="L1445" t="str">
        <f t="shared" si="949"/>
        <v/>
      </c>
      <c r="M1445" s="11" t="str">
        <f t="shared" si="950"/>
        <v>—</v>
      </c>
      <c r="N1445" t="str">
        <f t="shared" si="951"/>
        <v/>
      </c>
      <c r="O1445" s="11" t="str">
        <f t="shared" si="952"/>
        <v>—</v>
      </c>
      <c r="P1445" t="str">
        <f t="shared" si="953"/>
        <v/>
      </c>
      <c r="Q1445" s="11" t="str">
        <f t="shared" si="954"/>
        <v>—</v>
      </c>
      <c r="R1445" t="str">
        <f t="shared" si="955"/>
        <v/>
      </c>
      <c r="S1445" t="str">
        <f t="shared" si="956"/>
        <v/>
      </c>
      <c r="T1445" t="str">
        <f t="shared" si="957"/>
        <v/>
      </c>
      <c r="U1445" t="str">
        <f t="shared" si="958"/>
        <v/>
      </c>
      <c r="V1445" t="str">
        <f t="shared" si="959"/>
        <v/>
      </c>
      <c r="W1445" t="str">
        <f t="shared" si="960"/>
        <v/>
      </c>
      <c r="X1445" t="str">
        <f t="shared" si="961"/>
        <v/>
      </c>
      <c r="Y1445" t="str">
        <f t="shared" si="962"/>
        <v/>
      </c>
      <c r="Z1445" t="str">
        <f t="shared" si="963"/>
        <v/>
      </c>
      <c r="AA1445" t="str">
        <f t="shared" si="964"/>
        <v/>
      </c>
      <c r="AB1445" t="str">
        <f t="shared" si="965"/>
        <v/>
      </c>
      <c r="AC1445" t="str">
        <f t="shared" si="966"/>
        <v/>
      </c>
      <c r="AD1445" t="str">
        <f t="shared" si="967"/>
        <v/>
      </c>
      <c r="AE1445" t="str">
        <f t="shared" si="968"/>
        <v/>
      </c>
      <c r="AF1445" t="str">
        <f t="shared" si="969"/>
        <v/>
      </c>
      <c r="AG1445" t="str">
        <f t="shared" si="970"/>
        <v/>
      </c>
      <c r="AH1445" t="str">
        <f t="shared" si="971"/>
        <v/>
      </c>
      <c r="AI1445" t="str">
        <f t="shared" si="972"/>
        <v/>
      </c>
      <c r="AJ1445" t="str">
        <f t="shared" si="973"/>
        <v/>
      </c>
      <c r="AK1445" t="str">
        <f t="shared" si="974"/>
        <v/>
      </c>
      <c r="AL1445" t="str">
        <f t="shared" si="975"/>
        <v/>
      </c>
      <c r="AM1445" t="str">
        <f t="shared" si="976"/>
        <v/>
      </c>
      <c r="AN1445" t="str">
        <f t="shared" si="977"/>
        <v/>
      </c>
      <c r="AO1445" t="str">
        <f t="shared" si="978"/>
        <v/>
      </c>
      <c r="AP1445" t="str">
        <f t="shared" si="979"/>
        <v/>
      </c>
      <c r="AQ1445" t="str">
        <f t="shared" si="980"/>
        <v/>
      </c>
      <c r="AR1445" t="str">
        <f t="shared" si="981"/>
        <v/>
      </c>
      <c r="AS1445" t="str">
        <f t="shared" si="982"/>
        <v/>
      </c>
      <c r="AT1445" t="str">
        <f t="shared" si="983"/>
        <v/>
      </c>
      <c r="AU1445" t="str">
        <f t="shared" si="984"/>
        <v/>
      </c>
      <c r="AV1445" t="str">
        <f t="shared" si="985"/>
        <v/>
      </c>
      <c r="AW1445" t="str">
        <f t="shared" si="986"/>
        <v/>
      </c>
      <c r="AX1445" t="str">
        <f t="shared" si="987"/>
        <v/>
      </c>
      <c r="AY1445" t="str">
        <f t="shared" si="988"/>
        <v/>
      </c>
      <c r="AZ1445" t="str">
        <f>IF(OR($A1445="",$A1445&lt;&gt;Ficha!$C$4),"",COUNTIF($A$2:$A1445,Ficha!$C$4))</f>
        <v/>
      </c>
    </row>
    <row r="1446" spans="1:52">
      <c r="A1446" s="7" t="str">
        <f>IF(INDEX(Banco!$A:$A,ROW())="","",INDEX(Banco!$A:$A,ROW()))</f>
        <v/>
      </c>
      <c r="B1446" s="7" t="str">
        <f>IF(INDEX(Banco!$B:$B,ROW())="","",INDEX(Banco!$B:$B,ROW()))</f>
        <v/>
      </c>
      <c r="C1446" s="7" t="str">
        <f>IF(INDEX(Banco!$C:$C,ROW())="","",INDEX(Banco!$C:$C,ROW()))</f>
        <v/>
      </c>
      <c r="D1446" s="8" t="str">
        <f>IF(INDEX(Banco!$D:$D,ROW())="","",INDEX(Banco!$D:$D,ROW()))</f>
        <v/>
      </c>
      <c r="E1446" s="8" t="str">
        <f>IF(INDEX(Banco!$E:$E,ROW())="","",INDEX(Banco!$E:$E,ROW()))</f>
        <v/>
      </c>
      <c r="F1446" s="9" t="str">
        <f>IF(INDEX(Banco!$F:$F,ROW())="","",INDEX(Banco!$F:$F,ROW()))</f>
        <v/>
      </c>
      <c r="G1446" s="9" t="str">
        <f>IF(INDEX(Banco!$G:$G,ROW())="","",INDEX(Banco!$G:$G,ROW()))</f>
        <v/>
      </c>
      <c r="H1446" s="7" t="str">
        <f>IF(INDEX(Banco!$H:$H,ROW())="","",INDEX(Banco!$H:$H,ROW()))</f>
        <v/>
      </c>
      <c r="I1446" t="str">
        <f t="shared" si="946"/>
        <v/>
      </c>
      <c r="J1446" s="10" t="str">
        <f t="shared" si="947"/>
        <v/>
      </c>
      <c r="K1446" s="11" t="str">
        <f t="shared" si="948"/>
        <v>—</v>
      </c>
      <c r="L1446" t="str">
        <f t="shared" si="949"/>
        <v/>
      </c>
      <c r="M1446" s="11" t="str">
        <f t="shared" si="950"/>
        <v>—</v>
      </c>
      <c r="N1446" t="str">
        <f t="shared" si="951"/>
        <v/>
      </c>
      <c r="O1446" s="11" t="str">
        <f t="shared" si="952"/>
        <v>—</v>
      </c>
      <c r="P1446" t="str">
        <f t="shared" si="953"/>
        <v/>
      </c>
      <c r="Q1446" s="11" t="str">
        <f t="shared" si="954"/>
        <v>—</v>
      </c>
      <c r="R1446" t="str">
        <f t="shared" si="955"/>
        <v/>
      </c>
      <c r="S1446" t="str">
        <f t="shared" si="956"/>
        <v/>
      </c>
      <c r="T1446" t="str">
        <f t="shared" si="957"/>
        <v/>
      </c>
      <c r="U1446" t="str">
        <f t="shared" si="958"/>
        <v/>
      </c>
      <c r="V1446" t="str">
        <f t="shared" si="959"/>
        <v/>
      </c>
      <c r="W1446" t="str">
        <f t="shared" si="960"/>
        <v/>
      </c>
      <c r="X1446" t="str">
        <f t="shared" si="961"/>
        <v/>
      </c>
      <c r="Y1446" t="str">
        <f t="shared" si="962"/>
        <v/>
      </c>
      <c r="Z1446" t="str">
        <f t="shared" si="963"/>
        <v/>
      </c>
      <c r="AA1446" t="str">
        <f t="shared" si="964"/>
        <v/>
      </c>
      <c r="AB1446" t="str">
        <f t="shared" si="965"/>
        <v/>
      </c>
      <c r="AC1446" t="str">
        <f t="shared" si="966"/>
        <v/>
      </c>
      <c r="AD1446" t="str">
        <f t="shared" si="967"/>
        <v/>
      </c>
      <c r="AE1446" t="str">
        <f t="shared" si="968"/>
        <v/>
      </c>
      <c r="AF1446" t="str">
        <f t="shared" si="969"/>
        <v/>
      </c>
      <c r="AG1446" t="str">
        <f t="shared" si="970"/>
        <v/>
      </c>
      <c r="AH1446" t="str">
        <f t="shared" si="971"/>
        <v/>
      </c>
      <c r="AI1446" t="str">
        <f t="shared" si="972"/>
        <v/>
      </c>
      <c r="AJ1446" t="str">
        <f t="shared" si="973"/>
        <v/>
      </c>
      <c r="AK1446" t="str">
        <f t="shared" si="974"/>
        <v/>
      </c>
      <c r="AL1446" t="str">
        <f t="shared" si="975"/>
        <v/>
      </c>
      <c r="AM1446" t="str">
        <f t="shared" si="976"/>
        <v/>
      </c>
      <c r="AN1446" t="str">
        <f t="shared" si="977"/>
        <v/>
      </c>
      <c r="AO1446" t="str">
        <f t="shared" si="978"/>
        <v/>
      </c>
      <c r="AP1446" t="str">
        <f t="shared" si="979"/>
        <v/>
      </c>
      <c r="AQ1446" t="str">
        <f t="shared" si="980"/>
        <v/>
      </c>
      <c r="AR1446" t="str">
        <f t="shared" si="981"/>
        <v/>
      </c>
      <c r="AS1446" t="str">
        <f t="shared" si="982"/>
        <v/>
      </c>
      <c r="AT1446" t="str">
        <f t="shared" si="983"/>
        <v/>
      </c>
      <c r="AU1446" t="str">
        <f t="shared" si="984"/>
        <v/>
      </c>
      <c r="AV1446" t="str">
        <f t="shared" si="985"/>
        <v/>
      </c>
      <c r="AW1446" t="str">
        <f t="shared" si="986"/>
        <v/>
      </c>
      <c r="AX1446" t="str">
        <f t="shared" si="987"/>
        <v/>
      </c>
      <c r="AY1446" t="str">
        <f t="shared" si="988"/>
        <v/>
      </c>
      <c r="AZ1446" t="str">
        <f>IF(OR($A1446="",$A1446&lt;&gt;Ficha!$C$4),"",COUNTIF($A$2:$A1446,Ficha!$C$4))</f>
        <v/>
      </c>
    </row>
    <row r="1447" spans="1:52">
      <c r="A1447" s="7" t="str">
        <f>IF(INDEX(Banco!$A:$A,ROW())="","",INDEX(Banco!$A:$A,ROW()))</f>
        <v/>
      </c>
      <c r="B1447" s="7" t="str">
        <f>IF(INDEX(Banco!$B:$B,ROW())="","",INDEX(Banco!$B:$B,ROW()))</f>
        <v/>
      </c>
      <c r="C1447" s="7" t="str">
        <f>IF(INDEX(Banco!$C:$C,ROW())="","",INDEX(Banco!$C:$C,ROW()))</f>
        <v/>
      </c>
      <c r="D1447" s="8" t="str">
        <f>IF(INDEX(Banco!$D:$D,ROW())="","",INDEX(Banco!$D:$D,ROW()))</f>
        <v/>
      </c>
      <c r="E1447" s="8" t="str">
        <f>IF(INDEX(Banco!$E:$E,ROW())="","",INDEX(Banco!$E:$E,ROW()))</f>
        <v/>
      </c>
      <c r="F1447" s="9" t="str">
        <f>IF(INDEX(Banco!$F:$F,ROW())="","",INDEX(Banco!$F:$F,ROW()))</f>
        <v/>
      </c>
      <c r="G1447" s="9" t="str">
        <f>IF(INDEX(Banco!$G:$G,ROW())="","",INDEX(Banco!$G:$G,ROW()))</f>
        <v/>
      </c>
      <c r="H1447" s="7" t="str">
        <f>IF(INDEX(Banco!$H:$H,ROW())="","",INDEX(Banco!$H:$H,ROW()))</f>
        <v/>
      </c>
      <c r="I1447" t="str">
        <f t="shared" si="946"/>
        <v/>
      </c>
      <c r="J1447" s="10" t="str">
        <f t="shared" si="947"/>
        <v/>
      </c>
      <c r="K1447" s="11" t="str">
        <f t="shared" si="948"/>
        <v>—</v>
      </c>
      <c r="L1447" t="str">
        <f t="shared" si="949"/>
        <v/>
      </c>
      <c r="M1447" s="11" t="str">
        <f t="shared" si="950"/>
        <v>—</v>
      </c>
      <c r="N1447" t="str">
        <f t="shared" si="951"/>
        <v/>
      </c>
      <c r="O1447" s="11" t="str">
        <f t="shared" si="952"/>
        <v>—</v>
      </c>
      <c r="P1447" t="str">
        <f t="shared" si="953"/>
        <v/>
      </c>
      <c r="Q1447" s="11" t="str">
        <f t="shared" si="954"/>
        <v>—</v>
      </c>
      <c r="R1447" t="str">
        <f t="shared" si="955"/>
        <v/>
      </c>
      <c r="S1447" t="str">
        <f t="shared" si="956"/>
        <v/>
      </c>
      <c r="T1447" t="str">
        <f t="shared" si="957"/>
        <v/>
      </c>
      <c r="U1447" t="str">
        <f t="shared" si="958"/>
        <v/>
      </c>
      <c r="V1447" t="str">
        <f t="shared" si="959"/>
        <v/>
      </c>
      <c r="W1447" t="str">
        <f t="shared" si="960"/>
        <v/>
      </c>
      <c r="X1447" t="str">
        <f t="shared" si="961"/>
        <v/>
      </c>
      <c r="Y1447" t="str">
        <f t="shared" si="962"/>
        <v/>
      </c>
      <c r="Z1447" t="str">
        <f t="shared" si="963"/>
        <v/>
      </c>
      <c r="AA1447" t="str">
        <f t="shared" si="964"/>
        <v/>
      </c>
      <c r="AB1447" t="str">
        <f t="shared" si="965"/>
        <v/>
      </c>
      <c r="AC1447" t="str">
        <f t="shared" si="966"/>
        <v/>
      </c>
      <c r="AD1447" t="str">
        <f t="shared" si="967"/>
        <v/>
      </c>
      <c r="AE1447" t="str">
        <f t="shared" si="968"/>
        <v/>
      </c>
      <c r="AF1447" t="str">
        <f t="shared" si="969"/>
        <v/>
      </c>
      <c r="AG1447" t="str">
        <f t="shared" si="970"/>
        <v/>
      </c>
      <c r="AH1447" t="str">
        <f t="shared" si="971"/>
        <v/>
      </c>
      <c r="AI1447" t="str">
        <f t="shared" si="972"/>
        <v/>
      </c>
      <c r="AJ1447" t="str">
        <f t="shared" si="973"/>
        <v/>
      </c>
      <c r="AK1447" t="str">
        <f t="shared" si="974"/>
        <v/>
      </c>
      <c r="AL1447" t="str">
        <f t="shared" si="975"/>
        <v/>
      </c>
      <c r="AM1447" t="str">
        <f t="shared" si="976"/>
        <v/>
      </c>
      <c r="AN1447" t="str">
        <f t="shared" si="977"/>
        <v/>
      </c>
      <c r="AO1447" t="str">
        <f t="shared" si="978"/>
        <v/>
      </c>
      <c r="AP1447" t="str">
        <f t="shared" si="979"/>
        <v/>
      </c>
      <c r="AQ1447" t="str">
        <f t="shared" si="980"/>
        <v/>
      </c>
      <c r="AR1447" t="str">
        <f t="shared" si="981"/>
        <v/>
      </c>
      <c r="AS1447" t="str">
        <f t="shared" si="982"/>
        <v/>
      </c>
      <c r="AT1447" t="str">
        <f t="shared" si="983"/>
        <v/>
      </c>
      <c r="AU1447" t="str">
        <f t="shared" si="984"/>
        <v/>
      </c>
      <c r="AV1447" t="str">
        <f t="shared" si="985"/>
        <v/>
      </c>
      <c r="AW1447" t="str">
        <f t="shared" si="986"/>
        <v/>
      </c>
      <c r="AX1447" t="str">
        <f t="shared" si="987"/>
        <v/>
      </c>
      <c r="AY1447" t="str">
        <f t="shared" si="988"/>
        <v/>
      </c>
      <c r="AZ1447" t="str">
        <f>IF(OR($A1447="",$A1447&lt;&gt;Ficha!$C$4),"",COUNTIF($A$2:$A1447,Ficha!$C$4))</f>
        <v/>
      </c>
    </row>
    <row r="1448" spans="1:52">
      <c r="A1448" s="7" t="str">
        <f>IF(INDEX(Banco!$A:$A,ROW())="","",INDEX(Banco!$A:$A,ROW()))</f>
        <v/>
      </c>
      <c r="B1448" s="7" t="str">
        <f>IF(INDEX(Banco!$B:$B,ROW())="","",INDEX(Banco!$B:$B,ROW()))</f>
        <v/>
      </c>
      <c r="C1448" s="7" t="str">
        <f>IF(INDEX(Banco!$C:$C,ROW())="","",INDEX(Banco!$C:$C,ROW()))</f>
        <v/>
      </c>
      <c r="D1448" s="8" t="str">
        <f>IF(INDEX(Banco!$D:$D,ROW())="","",INDEX(Banco!$D:$D,ROW()))</f>
        <v/>
      </c>
      <c r="E1448" s="8" t="str">
        <f>IF(INDEX(Banco!$E:$E,ROW())="","",INDEX(Banco!$E:$E,ROW()))</f>
        <v/>
      </c>
      <c r="F1448" s="9" t="str">
        <f>IF(INDEX(Banco!$F:$F,ROW())="","",INDEX(Banco!$F:$F,ROW()))</f>
        <v/>
      </c>
      <c r="G1448" s="9" t="str">
        <f>IF(INDEX(Banco!$G:$G,ROW())="","",INDEX(Banco!$G:$G,ROW()))</f>
        <v/>
      </c>
      <c r="H1448" s="7" t="str">
        <f>IF(INDEX(Banco!$H:$H,ROW())="","",INDEX(Banco!$H:$H,ROW()))</f>
        <v/>
      </c>
      <c r="I1448" t="str">
        <f t="shared" si="946"/>
        <v/>
      </c>
      <c r="J1448" s="10" t="str">
        <f t="shared" si="947"/>
        <v/>
      </c>
      <c r="K1448" s="11" t="str">
        <f t="shared" si="948"/>
        <v>—</v>
      </c>
      <c r="L1448" t="str">
        <f t="shared" si="949"/>
        <v/>
      </c>
      <c r="M1448" s="11" t="str">
        <f t="shared" si="950"/>
        <v>—</v>
      </c>
      <c r="N1448" t="str">
        <f t="shared" si="951"/>
        <v/>
      </c>
      <c r="O1448" s="11" t="str">
        <f t="shared" si="952"/>
        <v>—</v>
      </c>
      <c r="P1448" t="str">
        <f t="shared" si="953"/>
        <v/>
      </c>
      <c r="Q1448" s="11" t="str">
        <f t="shared" si="954"/>
        <v>—</v>
      </c>
      <c r="R1448" t="str">
        <f t="shared" si="955"/>
        <v/>
      </c>
      <c r="S1448" t="str">
        <f t="shared" si="956"/>
        <v/>
      </c>
      <c r="T1448" t="str">
        <f t="shared" si="957"/>
        <v/>
      </c>
      <c r="U1448" t="str">
        <f t="shared" si="958"/>
        <v/>
      </c>
      <c r="V1448" t="str">
        <f t="shared" si="959"/>
        <v/>
      </c>
      <c r="W1448" t="str">
        <f t="shared" si="960"/>
        <v/>
      </c>
      <c r="X1448" t="str">
        <f t="shared" si="961"/>
        <v/>
      </c>
      <c r="Y1448" t="str">
        <f t="shared" si="962"/>
        <v/>
      </c>
      <c r="Z1448" t="str">
        <f t="shared" si="963"/>
        <v/>
      </c>
      <c r="AA1448" t="str">
        <f t="shared" si="964"/>
        <v/>
      </c>
      <c r="AB1448" t="str">
        <f t="shared" si="965"/>
        <v/>
      </c>
      <c r="AC1448" t="str">
        <f t="shared" si="966"/>
        <v/>
      </c>
      <c r="AD1448" t="str">
        <f t="shared" si="967"/>
        <v/>
      </c>
      <c r="AE1448" t="str">
        <f t="shared" si="968"/>
        <v/>
      </c>
      <c r="AF1448" t="str">
        <f t="shared" si="969"/>
        <v/>
      </c>
      <c r="AG1448" t="str">
        <f t="shared" si="970"/>
        <v/>
      </c>
      <c r="AH1448" t="str">
        <f t="shared" si="971"/>
        <v/>
      </c>
      <c r="AI1448" t="str">
        <f t="shared" si="972"/>
        <v/>
      </c>
      <c r="AJ1448" t="str">
        <f t="shared" si="973"/>
        <v/>
      </c>
      <c r="AK1448" t="str">
        <f t="shared" si="974"/>
        <v/>
      </c>
      <c r="AL1448" t="str">
        <f t="shared" si="975"/>
        <v/>
      </c>
      <c r="AM1448" t="str">
        <f t="shared" si="976"/>
        <v/>
      </c>
      <c r="AN1448" t="str">
        <f t="shared" si="977"/>
        <v/>
      </c>
      <c r="AO1448" t="str">
        <f t="shared" si="978"/>
        <v/>
      </c>
      <c r="AP1448" t="str">
        <f t="shared" si="979"/>
        <v/>
      </c>
      <c r="AQ1448" t="str">
        <f t="shared" si="980"/>
        <v/>
      </c>
      <c r="AR1448" t="str">
        <f t="shared" si="981"/>
        <v/>
      </c>
      <c r="AS1448" t="str">
        <f t="shared" si="982"/>
        <v/>
      </c>
      <c r="AT1448" t="str">
        <f t="shared" si="983"/>
        <v/>
      </c>
      <c r="AU1448" t="str">
        <f t="shared" si="984"/>
        <v/>
      </c>
      <c r="AV1448" t="str">
        <f t="shared" si="985"/>
        <v/>
      </c>
      <c r="AW1448" t="str">
        <f t="shared" si="986"/>
        <v/>
      </c>
      <c r="AX1448" t="str">
        <f t="shared" si="987"/>
        <v/>
      </c>
      <c r="AY1448" t="str">
        <f t="shared" si="988"/>
        <v/>
      </c>
      <c r="AZ1448" t="str">
        <f>IF(OR($A1448="",$A1448&lt;&gt;Ficha!$C$4),"",COUNTIF($A$2:$A1448,Ficha!$C$4))</f>
        <v/>
      </c>
    </row>
    <row r="1449" spans="1:52">
      <c r="A1449" s="7" t="str">
        <f>IF(INDEX(Banco!$A:$A,ROW())="","",INDEX(Banco!$A:$A,ROW()))</f>
        <v/>
      </c>
      <c r="B1449" s="7" t="str">
        <f>IF(INDEX(Banco!$B:$B,ROW())="","",INDEX(Banco!$B:$B,ROW()))</f>
        <v/>
      </c>
      <c r="C1449" s="7" t="str">
        <f>IF(INDEX(Banco!$C:$C,ROW())="","",INDEX(Banco!$C:$C,ROW()))</f>
        <v/>
      </c>
      <c r="D1449" s="8" t="str">
        <f>IF(INDEX(Banco!$D:$D,ROW())="","",INDEX(Banco!$D:$D,ROW()))</f>
        <v/>
      </c>
      <c r="E1449" s="8" t="str">
        <f>IF(INDEX(Banco!$E:$E,ROW())="","",INDEX(Banco!$E:$E,ROW()))</f>
        <v/>
      </c>
      <c r="F1449" s="9" t="str">
        <f>IF(INDEX(Banco!$F:$F,ROW())="","",INDEX(Banco!$F:$F,ROW()))</f>
        <v/>
      </c>
      <c r="G1449" s="9" t="str">
        <f>IF(INDEX(Banco!$G:$G,ROW())="","",INDEX(Banco!$G:$G,ROW()))</f>
        <v/>
      </c>
      <c r="H1449" s="7" t="str">
        <f>IF(INDEX(Banco!$H:$H,ROW())="","",INDEX(Banco!$H:$H,ROW()))</f>
        <v/>
      </c>
      <c r="I1449" t="str">
        <f t="shared" si="946"/>
        <v/>
      </c>
      <c r="J1449" s="10" t="str">
        <f t="shared" si="947"/>
        <v/>
      </c>
      <c r="K1449" s="11" t="str">
        <f t="shared" si="948"/>
        <v>—</v>
      </c>
      <c r="L1449" t="str">
        <f t="shared" si="949"/>
        <v/>
      </c>
      <c r="M1449" s="11" t="str">
        <f t="shared" si="950"/>
        <v>—</v>
      </c>
      <c r="N1449" t="str">
        <f t="shared" si="951"/>
        <v/>
      </c>
      <c r="O1449" s="11" t="str">
        <f t="shared" si="952"/>
        <v>—</v>
      </c>
      <c r="P1449" t="str">
        <f t="shared" si="953"/>
        <v/>
      </c>
      <c r="Q1449" s="11" t="str">
        <f t="shared" si="954"/>
        <v>—</v>
      </c>
      <c r="R1449" t="str">
        <f t="shared" si="955"/>
        <v/>
      </c>
      <c r="S1449" t="str">
        <f t="shared" si="956"/>
        <v/>
      </c>
      <c r="T1449" t="str">
        <f t="shared" si="957"/>
        <v/>
      </c>
      <c r="U1449" t="str">
        <f t="shared" si="958"/>
        <v/>
      </c>
      <c r="V1449" t="str">
        <f t="shared" si="959"/>
        <v/>
      </c>
      <c r="W1449" t="str">
        <f t="shared" si="960"/>
        <v/>
      </c>
      <c r="X1449" t="str">
        <f t="shared" si="961"/>
        <v/>
      </c>
      <c r="Y1449" t="str">
        <f t="shared" si="962"/>
        <v/>
      </c>
      <c r="Z1449" t="str">
        <f t="shared" si="963"/>
        <v/>
      </c>
      <c r="AA1449" t="str">
        <f t="shared" si="964"/>
        <v/>
      </c>
      <c r="AB1449" t="str">
        <f t="shared" si="965"/>
        <v/>
      </c>
      <c r="AC1449" t="str">
        <f t="shared" si="966"/>
        <v/>
      </c>
      <c r="AD1449" t="str">
        <f t="shared" si="967"/>
        <v/>
      </c>
      <c r="AE1449" t="str">
        <f t="shared" si="968"/>
        <v/>
      </c>
      <c r="AF1449" t="str">
        <f t="shared" si="969"/>
        <v/>
      </c>
      <c r="AG1449" t="str">
        <f t="shared" si="970"/>
        <v/>
      </c>
      <c r="AH1449" t="str">
        <f t="shared" si="971"/>
        <v/>
      </c>
      <c r="AI1449" t="str">
        <f t="shared" si="972"/>
        <v/>
      </c>
      <c r="AJ1449" t="str">
        <f t="shared" si="973"/>
        <v/>
      </c>
      <c r="AK1449" t="str">
        <f t="shared" si="974"/>
        <v/>
      </c>
      <c r="AL1449" t="str">
        <f t="shared" si="975"/>
        <v/>
      </c>
      <c r="AM1449" t="str">
        <f t="shared" si="976"/>
        <v/>
      </c>
      <c r="AN1449" t="str">
        <f t="shared" si="977"/>
        <v/>
      </c>
      <c r="AO1449" t="str">
        <f t="shared" si="978"/>
        <v/>
      </c>
      <c r="AP1449" t="str">
        <f t="shared" si="979"/>
        <v/>
      </c>
      <c r="AQ1449" t="str">
        <f t="shared" si="980"/>
        <v/>
      </c>
      <c r="AR1449" t="str">
        <f t="shared" si="981"/>
        <v/>
      </c>
      <c r="AS1449" t="str">
        <f t="shared" si="982"/>
        <v/>
      </c>
      <c r="AT1449" t="str">
        <f t="shared" si="983"/>
        <v/>
      </c>
      <c r="AU1449" t="str">
        <f t="shared" si="984"/>
        <v/>
      </c>
      <c r="AV1449" t="str">
        <f t="shared" si="985"/>
        <v/>
      </c>
      <c r="AW1449" t="str">
        <f t="shared" si="986"/>
        <v/>
      </c>
      <c r="AX1449" t="str">
        <f t="shared" si="987"/>
        <v/>
      </c>
      <c r="AY1449" t="str">
        <f t="shared" si="988"/>
        <v/>
      </c>
      <c r="AZ1449" t="str">
        <f>IF(OR($A1449="",$A1449&lt;&gt;Ficha!$C$4),"",COUNTIF($A$2:$A1449,Ficha!$C$4))</f>
        <v/>
      </c>
    </row>
    <row r="1450" spans="1:52">
      <c r="A1450" s="7" t="str">
        <f>IF(INDEX(Banco!$A:$A,ROW())="","",INDEX(Banco!$A:$A,ROW()))</f>
        <v/>
      </c>
      <c r="B1450" s="7" t="str">
        <f>IF(INDEX(Banco!$B:$B,ROW())="","",INDEX(Banco!$B:$B,ROW()))</f>
        <v/>
      </c>
      <c r="C1450" s="7" t="str">
        <f>IF(INDEX(Banco!$C:$C,ROW())="","",INDEX(Banco!$C:$C,ROW()))</f>
        <v/>
      </c>
      <c r="D1450" s="8" t="str">
        <f>IF(INDEX(Banco!$D:$D,ROW())="","",INDEX(Banco!$D:$D,ROW()))</f>
        <v/>
      </c>
      <c r="E1450" s="8" t="str">
        <f>IF(INDEX(Banco!$E:$E,ROW())="","",INDEX(Banco!$E:$E,ROW()))</f>
        <v/>
      </c>
      <c r="F1450" s="9" t="str">
        <f>IF(INDEX(Banco!$F:$F,ROW())="","",INDEX(Banco!$F:$F,ROW()))</f>
        <v/>
      </c>
      <c r="G1450" s="9" t="str">
        <f>IF(INDEX(Banco!$G:$G,ROW())="","",INDEX(Banco!$G:$G,ROW()))</f>
        <v/>
      </c>
      <c r="H1450" s="7" t="str">
        <f>IF(INDEX(Banco!$H:$H,ROW())="","",INDEX(Banco!$H:$H,ROW()))</f>
        <v/>
      </c>
      <c r="I1450" t="str">
        <f t="shared" si="946"/>
        <v/>
      </c>
      <c r="J1450" s="10" t="str">
        <f t="shared" si="947"/>
        <v/>
      </c>
      <c r="K1450" s="11" t="str">
        <f t="shared" si="948"/>
        <v>—</v>
      </c>
      <c r="L1450" t="str">
        <f t="shared" si="949"/>
        <v/>
      </c>
      <c r="M1450" s="11" t="str">
        <f t="shared" si="950"/>
        <v>—</v>
      </c>
      <c r="N1450" t="str">
        <f t="shared" si="951"/>
        <v/>
      </c>
      <c r="O1450" s="11" t="str">
        <f t="shared" si="952"/>
        <v>—</v>
      </c>
      <c r="P1450" t="str">
        <f t="shared" si="953"/>
        <v/>
      </c>
      <c r="Q1450" s="11" t="str">
        <f t="shared" si="954"/>
        <v>—</v>
      </c>
      <c r="R1450" t="str">
        <f t="shared" si="955"/>
        <v/>
      </c>
      <c r="S1450" t="str">
        <f t="shared" si="956"/>
        <v/>
      </c>
      <c r="T1450" t="str">
        <f t="shared" si="957"/>
        <v/>
      </c>
      <c r="U1450" t="str">
        <f t="shared" si="958"/>
        <v/>
      </c>
      <c r="V1450" t="str">
        <f t="shared" si="959"/>
        <v/>
      </c>
      <c r="W1450" t="str">
        <f t="shared" si="960"/>
        <v/>
      </c>
      <c r="X1450" t="str">
        <f t="shared" si="961"/>
        <v/>
      </c>
      <c r="Y1450" t="str">
        <f t="shared" si="962"/>
        <v/>
      </c>
      <c r="Z1450" t="str">
        <f t="shared" si="963"/>
        <v/>
      </c>
      <c r="AA1450" t="str">
        <f t="shared" si="964"/>
        <v/>
      </c>
      <c r="AB1450" t="str">
        <f t="shared" si="965"/>
        <v/>
      </c>
      <c r="AC1450" t="str">
        <f t="shared" si="966"/>
        <v/>
      </c>
      <c r="AD1450" t="str">
        <f t="shared" si="967"/>
        <v/>
      </c>
      <c r="AE1450" t="str">
        <f t="shared" si="968"/>
        <v/>
      </c>
      <c r="AF1450" t="str">
        <f t="shared" si="969"/>
        <v/>
      </c>
      <c r="AG1450" t="str">
        <f t="shared" si="970"/>
        <v/>
      </c>
      <c r="AH1450" t="str">
        <f t="shared" si="971"/>
        <v/>
      </c>
      <c r="AI1450" t="str">
        <f t="shared" si="972"/>
        <v/>
      </c>
      <c r="AJ1450" t="str">
        <f t="shared" si="973"/>
        <v/>
      </c>
      <c r="AK1450" t="str">
        <f t="shared" si="974"/>
        <v/>
      </c>
      <c r="AL1450" t="str">
        <f t="shared" si="975"/>
        <v/>
      </c>
      <c r="AM1450" t="str">
        <f t="shared" si="976"/>
        <v/>
      </c>
      <c r="AN1450" t="str">
        <f t="shared" si="977"/>
        <v/>
      </c>
      <c r="AO1450" t="str">
        <f t="shared" si="978"/>
        <v/>
      </c>
      <c r="AP1450" t="str">
        <f t="shared" si="979"/>
        <v/>
      </c>
      <c r="AQ1450" t="str">
        <f t="shared" si="980"/>
        <v/>
      </c>
      <c r="AR1450" t="str">
        <f t="shared" si="981"/>
        <v/>
      </c>
      <c r="AS1450" t="str">
        <f t="shared" si="982"/>
        <v/>
      </c>
      <c r="AT1450" t="str">
        <f t="shared" si="983"/>
        <v/>
      </c>
      <c r="AU1450" t="str">
        <f t="shared" si="984"/>
        <v/>
      </c>
      <c r="AV1450" t="str">
        <f t="shared" si="985"/>
        <v/>
      </c>
      <c r="AW1450" t="str">
        <f t="shared" si="986"/>
        <v/>
      </c>
      <c r="AX1450" t="str">
        <f t="shared" si="987"/>
        <v/>
      </c>
      <c r="AY1450" t="str">
        <f t="shared" si="988"/>
        <v/>
      </c>
      <c r="AZ1450" t="str">
        <f>IF(OR($A1450="",$A1450&lt;&gt;Ficha!$C$4),"",COUNTIF($A$2:$A1450,Ficha!$C$4))</f>
        <v/>
      </c>
    </row>
    <row r="1451" spans="1:52">
      <c r="A1451" s="7" t="str">
        <f>IF(INDEX(Banco!$A:$A,ROW())="","",INDEX(Banco!$A:$A,ROW()))</f>
        <v/>
      </c>
      <c r="B1451" s="7" t="str">
        <f>IF(INDEX(Banco!$B:$B,ROW())="","",INDEX(Banco!$B:$B,ROW()))</f>
        <v/>
      </c>
      <c r="C1451" s="7" t="str">
        <f>IF(INDEX(Banco!$C:$C,ROW())="","",INDEX(Banco!$C:$C,ROW()))</f>
        <v/>
      </c>
      <c r="D1451" s="8" t="str">
        <f>IF(INDEX(Banco!$D:$D,ROW())="","",INDEX(Banco!$D:$D,ROW()))</f>
        <v/>
      </c>
      <c r="E1451" s="8" t="str">
        <f>IF(INDEX(Banco!$E:$E,ROW())="","",INDEX(Banco!$E:$E,ROW()))</f>
        <v/>
      </c>
      <c r="F1451" s="9" t="str">
        <f>IF(INDEX(Banco!$F:$F,ROW())="","",INDEX(Banco!$F:$F,ROW()))</f>
        <v/>
      </c>
      <c r="G1451" s="9" t="str">
        <f>IF(INDEX(Banco!$G:$G,ROW())="","",INDEX(Banco!$G:$G,ROW()))</f>
        <v/>
      </c>
      <c r="H1451" s="7" t="str">
        <f>IF(INDEX(Banco!$H:$H,ROW())="","",INDEX(Banco!$H:$H,ROW()))</f>
        <v/>
      </c>
      <c r="I1451" t="str">
        <f t="shared" si="946"/>
        <v/>
      </c>
      <c r="J1451" s="10" t="str">
        <f t="shared" si="947"/>
        <v/>
      </c>
      <c r="K1451" s="11" t="str">
        <f t="shared" si="948"/>
        <v>—</v>
      </c>
      <c r="L1451" t="str">
        <f t="shared" si="949"/>
        <v/>
      </c>
      <c r="M1451" s="11" t="str">
        <f t="shared" si="950"/>
        <v>—</v>
      </c>
      <c r="N1451" t="str">
        <f t="shared" si="951"/>
        <v/>
      </c>
      <c r="O1451" s="11" t="str">
        <f t="shared" si="952"/>
        <v>—</v>
      </c>
      <c r="P1451" t="str">
        <f t="shared" si="953"/>
        <v/>
      </c>
      <c r="Q1451" s="11" t="str">
        <f t="shared" si="954"/>
        <v>—</v>
      </c>
      <c r="R1451" t="str">
        <f t="shared" si="955"/>
        <v/>
      </c>
      <c r="S1451" t="str">
        <f t="shared" si="956"/>
        <v/>
      </c>
      <c r="T1451" t="str">
        <f t="shared" si="957"/>
        <v/>
      </c>
      <c r="U1451" t="str">
        <f t="shared" si="958"/>
        <v/>
      </c>
      <c r="V1451" t="str">
        <f t="shared" si="959"/>
        <v/>
      </c>
      <c r="W1451" t="str">
        <f t="shared" si="960"/>
        <v/>
      </c>
      <c r="X1451" t="str">
        <f t="shared" si="961"/>
        <v/>
      </c>
      <c r="Y1451" t="str">
        <f t="shared" si="962"/>
        <v/>
      </c>
      <c r="Z1451" t="str">
        <f t="shared" si="963"/>
        <v/>
      </c>
      <c r="AA1451" t="str">
        <f t="shared" si="964"/>
        <v/>
      </c>
      <c r="AB1451" t="str">
        <f t="shared" si="965"/>
        <v/>
      </c>
      <c r="AC1451" t="str">
        <f t="shared" si="966"/>
        <v/>
      </c>
      <c r="AD1451" t="str">
        <f t="shared" si="967"/>
        <v/>
      </c>
      <c r="AE1451" t="str">
        <f t="shared" si="968"/>
        <v/>
      </c>
      <c r="AF1451" t="str">
        <f t="shared" si="969"/>
        <v/>
      </c>
      <c r="AG1451" t="str">
        <f t="shared" si="970"/>
        <v/>
      </c>
      <c r="AH1451" t="str">
        <f t="shared" si="971"/>
        <v/>
      </c>
      <c r="AI1451" t="str">
        <f t="shared" si="972"/>
        <v/>
      </c>
      <c r="AJ1451" t="str">
        <f t="shared" si="973"/>
        <v/>
      </c>
      <c r="AK1451" t="str">
        <f t="shared" si="974"/>
        <v/>
      </c>
      <c r="AL1451" t="str">
        <f t="shared" si="975"/>
        <v/>
      </c>
      <c r="AM1451" t="str">
        <f t="shared" si="976"/>
        <v/>
      </c>
      <c r="AN1451" t="str">
        <f t="shared" si="977"/>
        <v/>
      </c>
      <c r="AO1451" t="str">
        <f t="shared" si="978"/>
        <v/>
      </c>
      <c r="AP1451" t="str">
        <f t="shared" si="979"/>
        <v/>
      </c>
      <c r="AQ1451" t="str">
        <f t="shared" si="980"/>
        <v/>
      </c>
      <c r="AR1451" t="str">
        <f t="shared" si="981"/>
        <v/>
      </c>
      <c r="AS1451" t="str">
        <f t="shared" si="982"/>
        <v/>
      </c>
      <c r="AT1451" t="str">
        <f t="shared" si="983"/>
        <v/>
      </c>
      <c r="AU1451" t="str">
        <f t="shared" si="984"/>
        <v/>
      </c>
      <c r="AV1451" t="str">
        <f t="shared" si="985"/>
        <v/>
      </c>
      <c r="AW1451" t="str">
        <f t="shared" si="986"/>
        <v/>
      </c>
      <c r="AX1451" t="str">
        <f t="shared" si="987"/>
        <v/>
      </c>
      <c r="AY1451" t="str">
        <f t="shared" si="988"/>
        <v/>
      </c>
      <c r="AZ1451" t="str">
        <f>IF(OR($A1451="",$A1451&lt;&gt;Ficha!$C$4),"",COUNTIF($A$2:$A1451,Ficha!$C$4))</f>
        <v/>
      </c>
    </row>
    <row r="1452" spans="1:52">
      <c r="A1452" s="7" t="str">
        <f>IF(INDEX(Banco!$A:$A,ROW())="","",INDEX(Banco!$A:$A,ROW()))</f>
        <v/>
      </c>
      <c r="B1452" s="7" t="str">
        <f>IF(INDEX(Banco!$B:$B,ROW())="","",INDEX(Banco!$B:$B,ROW()))</f>
        <v/>
      </c>
      <c r="C1452" s="7" t="str">
        <f>IF(INDEX(Banco!$C:$C,ROW())="","",INDEX(Banco!$C:$C,ROW()))</f>
        <v/>
      </c>
      <c r="D1452" s="8" t="str">
        <f>IF(INDEX(Banco!$D:$D,ROW())="","",INDEX(Banco!$D:$D,ROW()))</f>
        <v/>
      </c>
      <c r="E1452" s="8" t="str">
        <f>IF(INDEX(Banco!$E:$E,ROW())="","",INDEX(Banco!$E:$E,ROW()))</f>
        <v/>
      </c>
      <c r="F1452" s="9" t="str">
        <f>IF(INDEX(Banco!$F:$F,ROW())="","",INDEX(Banco!$F:$F,ROW()))</f>
        <v/>
      </c>
      <c r="G1452" s="9" t="str">
        <f>IF(INDEX(Banco!$G:$G,ROW())="","",INDEX(Banco!$G:$G,ROW()))</f>
        <v/>
      </c>
      <c r="H1452" s="7" t="str">
        <f>IF(INDEX(Banco!$H:$H,ROW())="","",INDEX(Banco!$H:$H,ROW()))</f>
        <v/>
      </c>
      <c r="I1452" t="str">
        <f t="shared" si="946"/>
        <v/>
      </c>
      <c r="J1452" s="10" t="str">
        <f t="shared" si="947"/>
        <v/>
      </c>
      <c r="K1452" s="11" t="str">
        <f t="shared" si="948"/>
        <v>—</v>
      </c>
      <c r="L1452" t="str">
        <f t="shared" si="949"/>
        <v/>
      </c>
      <c r="M1452" s="11" t="str">
        <f t="shared" si="950"/>
        <v>—</v>
      </c>
      <c r="N1452" t="str">
        <f t="shared" si="951"/>
        <v/>
      </c>
      <c r="O1452" s="11" t="str">
        <f t="shared" si="952"/>
        <v>—</v>
      </c>
      <c r="P1452" t="str">
        <f t="shared" si="953"/>
        <v/>
      </c>
      <c r="Q1452" s="11" t="str">
        <f t="shared" si="954"/>
        <v>—</v>
      </c>
      <c r="R1452" t="str">
        <f t="shared" si="955"/>
        <v/>
      </c>
      <c r="S1452" t="str">
        <f t="shared" si="956"/>
        <v/>
      </c>
      <c r="T1452" t="str">
        <f t="shared" si="957"/>
        <v/>
      </c>
      <c r="U1452" t="str">
        <f t="shared" si="958"/>
        <v/>
      </c>
      <c r="V1452" t="str">
        <f t="shared" si="959"/>
        <v/>
      </c>
      <c r="W1452" t="str">
        <f t="shared" si="960"/>
        <v/>
      </c>
      <c r="X1452" t="str">
        <f t="shared" si="961"/>
        <v/>
      </c>
      <c r="Y1452" t="str">
        <f t="shared" si="962"/>
        <v/>
      </c>
      <c r="Z1452" t="str">
        <f t="shared" si="963"/>
        <v/>
      </c>
      <c r="AA1452" t="str">
        <f t="shared" si="964"/>
        <v/>
      </c>
      <c r="AB1452" t="str">
        <f t="shared" si="965"/>
        <v/>
      </c>
      <c r="AC1452" t="str">
        <f t="shared" si="966"/>
        <v/>
      </c>
      <c r="AD1452" t="str">
        <f t="shared" si="967"/>
        <v/>
      </c>
      <c r="AE1452" t="str">
        <f t="shared" si="968"/>
        <v/>
      </c>
      <c r="AF1452" t="str">
        <f t="shared" si="969"/>
        <v/>
      </c>
      <c r="AG1452" t="str">
        <f t="shared" si="970"/>
        <v/>
      </c>
      <c r="AH1452" t="str">
        <f t="shared" si="971"/>
        <v/>
      </c>
      <c r="AI1452" t="str">
        <f t="shared" si="972"/>
        <v/>
      </c>
      <c r="AJ1452" t="str">
        <f t="shared" si="973"/>
        <v/>
      </c>
      <c r="AK1452" t="str">
        <f t="shared" si="974"/>
        <v/>
      </c>
      <c r="AL1452" t="str">
        <f t="shared" si="975"/>
        <v/>
      </c>
      <c r="AM1452" t="str">
        <f t="shared" si="976"/>
        <v/>
      </c>
      <c r="AN1452" t="str">
        <f t="shared" si="977"/>
        <v/>
      </c>
      <c r="AO1452" t="str">
        <f t="shared" si="978"/>
        <v/>
      </c>
      <c r="AP1452" t="str">
        <f t="shared" si="979"/>
        <v/>
      </c>
      <c r="AQ1452" t="str">
        <f t="shared" si="980"/>
        <v/>
      </c>
      <c r="AR1452" t="str">
        <f t="shared" si="981"/>
        <v/>
      </c>
      <c r="AS1452" t="str">
        <f t="shared" si="982"/>
        <v/>
      </c>
      <c r="AT1452" t="str">
        <f t="shared" si="983"/>
        <v/>
      </c>
      <c r="AU1452" t="str">
        <f t="shared" si="984"/>
        <v/>
      </c>
      <c r="AV1452" t="str">
        <f t="shared" si="985"/>
        <v/>
      </c>
      <c r="AW1452" t="str">
        <f t="shared" si="986"/>
        <v/>
      </c>
      <c r="AX1452" t="str">
        <f t="shared" si="987"/>
        <v/>
      </c>
      <c r="AY1452" t="str">
        <f t="shared" si="988"/>
        <v/>
      </c>
      <c r="AZ1452" t="str">
        <f>IF(OR($A1452="",$A1452&lt;&gt;Ficha!$C$4),"",COUNTIF($A$2:$A1452,Ficha!$C$4))</f>
        <v/>
      </c>
    </row>
    <row r="1453" spans="1:52">
      <c r="A1453" s="7" t="str">
        <f>IF(INDEX(Banco!$A:$A,ROW())="","",INDEX(Banco!$A:$A,ROW()))</f>
        <v/>
      </c>
      <c r="B1453" s="7" t="str">
        <f>IF(INDEX(Banco!$B:$B,ROW())="","",INDEX(Banco!$B:$B,ROW()))</f>
        <v/>
      </c>
      <c r="C1453" s="7" t="str">
        <f>IF(INDEX(Banco!$C:$C,ROW())="","",INDEX(Banco!$C:$C,ROW()))</f>
        <v/>
      </c>
      <c r="D1453" s="8" t="str">
        <f>IF(INDEX(Banco!$D:$D,ROW())="","",INDEX(Banco!$D:$D,ROW()))</f>
        <v/>
      </c>
      <c r="E1453" s="8" t="str">
        <f>IF(INDEX(Banco!$E:$E,ROW())="","",INDEX(Banco!$E:$E,ROW()))</f>
        <v/>
      </c>
      <c r="F1453" s="9" t="str">
        <f>IF(INDEX(Banco!$F:$F,ROW())="","",INDEX(Banco!$F:$F,ROW()))</f>
        <v/>
      </c>
      <c r="G1453" s="9" t="str">
        <f>IF(INDEX(Banco!$G:$G,ROW())="","",INDEX(Banco!$G:$G,ROW()))</f>
        <v/>
      </c>
      <c r="H1453" s="7" t="str">
        <f>IF(INDEX(Banco!$H:$H,ROW())="","",INDEX(Banco!$H:$H,ROW()))</f>
        <v/>
      </c>
      <c r="I1453" t="str">
        <f t="shared" si="946"/>
        <v/>
      </c>
      <c r="J1453" s="10" t="str">
        <f t="shared" si="947"/>
        <v/>
      </c>
      <c r="K1453" s="11" t="str">
        <f t="shared" si="948"/>
        <v>—</v>
      </c>
      <c r="L1453" t="str">
        <f t="shared" si="949"/>
        <v/>
      </c>
      <c r="M1453" s="11" t="str">
        <f t="shared" si="950"/>
        <v>—</v>
      </c>
      <c r="N1453" t="str">
        <f t="shared" si="951"/>
        <v/>
      </c>
      <c r="O1453" s="11" t="str">
        <f t="shared" si="952"/>
        <v>—</v>
      </c>
      <c r="P1453" t="str">
        <f t="shared" si="953"/>
        <v/>
      </c>
      <c r="Q1453" s="11" t="str">
        <f t="shared" si="954"/>
        <v>—</v>
      </c>
      <c r="R1453" t="str">
        <f t="shared" si="955"/>
        <v/>
      </c>
      <c r="S1453" t="str">
        <f t="shared" si="956"/>
        <v/>
      </c>
      <c r="T1453" t="str">
        <f t="shared" si="957"/>
        <v/>
      </c>
      <c r="U1453" t="str">
        <f t="shared" si="958"/>
        <v/>
      </c>
      <c r="V1453" t="str">
        <f t="shared" si="959"/>
        <v/>
      </c>
      <c r="W1453" t="str">
        <f t="shared" si="960"/>
        <v/>
      </c>
      <c r="X1453" t="str">
        <f t="shared" si="961"/>
        <v/>
      </c>
      <c r="Y1453" t="str">
        <f t="shared" si="962"/>
        <v/>
      </c>
      <c r="Z1453" t="str">
        <f t="shared" si="963"/>
        <v/>
      </c>
      <c r="AA1453" t="str">
        <f t="shared" si="964"/>
        <v/>
      </c>
      <c r="AB1453" t="str">
        <f t="shared" si="965"/>
        <v/>
      </c>
      <c r="AC1453" t="str">
        <f t="shared" si="966"/>
        <v/>
      </c>
      <c r="AD1453" t="str">
        <f t="shared" si="967"/>
        <v/>
      </c>
      <c r="AE1453" t="str">
        <f t="shared" si="968"/>
        <v/>
      </c>
      <c r="AF1453" t="str">
        <f t="shared" si="969"/>
        <v/>
      </c>
      <c r="AG1453" t="str">
        <f t="shared" si="970"/>
        <v/>
      </c>
      <c r="AH1453" t="str">
        <f t="shared" si="971"/>
        <v/>
      </c>
      <c r="AI1453" t="str">
        <f t="shared" si="972"/>
        <v/>
      </c>
      <c r="AJ1453" t="str">
        <f t="shared" si="973"/>
        <v/>
      </c>
      <c r="AK1453" t="str">
        <f t="shared" si="974"/>
        <v/>
      </c>
      <c r="AL1453" t="str">
        <f t="shared" si="975"/>
        <v/>
      </c>
      <c r="AM1453" t="str">
        <f t="shared" si="976"/>
        <v/>
      </c>
      <c r="AN1453" t="str">
        <f t="shared" si="977"/>
        <v/>
      </c>
      <c r="AO1453" t="str">
        <f t="shared" si="978"/>
        <v/>
      </c>
      <c r="AP1453" t="str">
        <f t="shared" si="979"/>
        <v/>
      </c>
      <c r="AQ1453" t="str">
        <f t="shared" si="980"/>
        <v/>
      </c>
      <c r="AR1453" t="str">
        <f t="shared" si="981"/>
        <v/>
      </c>
      <c r="AS1453" t="str">
        <f t="shared" si="982"/>
        <v/>
      </c>
      <c r="AT1453" t="str">
        <f t="shared" si="983"/>
        <v/>
      </c>
      <c r="AU1453" t="str">
        <f t="shared" si="984"/>
        <v/>
      </c>
      <c r="AV1453" t="str">
        <f t="shared" si="985"/>
        <v/>
      </c>
      <c r="AW1453" t="str">
        <f t="shared" si="986"/>
        <v/>
      </c>
      <c r="AX1453" t="str">
        <f t="shared" si="987"/>
        <v/>
      </c>
      <c r="AY1453" t="str">
        <f t="shared" si="988"/>
        <v/>
      </c>
      <c r="AZ1453" t="str">
        <f>IF(OR($A1453="",$A1453&lt;&gt;Ficha!$C$4),"",COUNTIF($A$2:$A1453,Ficha!$C$4))</f>
        <v/>
      </c>
    </row>
    <row r="1454" spans="1:52">
      <c r="A1454" s="7" t="str">
        <f>IF(INDEX(Banco!$A:$A,ROW())="","",INDEX(Banco!$A:$A,ROW()))</f>
        <v/>
      </c>
      <c r="B1454" s="7" t="str">
        <f>IF(INDEX(Banco!$B:$B,ROW())="","",INDEX(Banco!$B:$B,ROW()))</f>
        <v/>
      </c>
      <c r="C1454" s="7" t="str">
        <f>IF(INDEX(Banco!$C:$C,ROW())="","",INDEX(Banco!$C:$C,ROW()))</f>
        <v/>
      </c>
      <c r="D1454" s="8" t="str">
        <f>IF(INDEX(Banco!$D:$D,ROW())="","",INDEX(Banco!$D:$D,ROW()))</f>
        <v/>
      </c>
      <c r="E1454" s="8" t="str">
        <f>IF(INDEX(Banco!$E:$E,ROW())="","",INDEX(Banco!$E:$E,ROW()))</f>
        <v/>
      </c>
      <c r="F1454" s="9" t="str">
        <f>IF(INDEX(Banco!$F:$F,ROW())="","",INDEX(Banco!$F:$F,ROW()))</f>
        <v/>
      </c>
      <c r="G1454" s="9" t="str">
        <f>IF(INDEX(Banco!$G:$G,ROW())="","",INDEX(Banco!$G:$G,ROW()))</f>
        <v/>
      </c>
      <c r="H1454" s="7" t="str">
        <f>IF(INDEX(Banco!$H:$H,ROW())="","",INDEX(Banco!$H:$H,ROW()))</f>
        <v/>
      </c>
      <c r="I1454" t="str">
        <f t="shared" si="946"/>
        <v/>
      </c>
      <c r="J1454" s="10" t="str">
        <f t="shared" si="947"/>
        <v/>
      </c>
      <c r="K1454" s="11" t="str">
        <f t="shared" si="948"/>
        <v>—</v>
      </c>
      <c r="L1454" t="str">
        <f t="shared" si="949"/>
        <v/>
      </c>
      <c r="M1454" s="11" t="str">
        <f t="shared" si="950"/>
        <v>—</v>
      </c>
      <c r="N1454" t="str">
        <f t="shared" si="951"/>
        <v/>
      </c>
      <c r="O1454" s="11" t="str">
        <f t="shared" si="952"/>
        <v>—</v>
      </c>
      <c r="P1454" t="str">
        <f t="shared" si="953"/>
        <v/>
      </c>
      <c r="Q1454" s="11" t="str">
        <f t="shared" si="954"/>
        <v>—</v>
      </c>
      <c r="R1454" t="str">
        <f t="shared" si="955"/>
        <v/>
      </c>
      <c r="S1454" t="str">
        <f t="shared" si="956"/>
        <v/>
      </c>
      <c r="T1454" t="str">
        <f t="shared" si="957"/>
        <v/>
      </c>
      <c r="U1454" t="str">
        <f t="shared" si="958"/>
        <v/>
      </c>
      <c r="V1454" t="str">
        <f t="shared" si="959"/>
        <v/>
      </c>
      <c r="W1454" t="str">
        <f t="shared" si="960"/>
        <v/>
      </c>
      <c r="X1454" t="str">
        <f t="shared" si="961"/>
        <v/>
      </c>
      <c r="Y1454" t="str">
        <f t="shared" si="962"/>
        <v/>
      </c>
      <c r="Z1454" t="str">
        <f t="shared" si="963"/>
        <v/>
      </c>
      <c r="AA1454" t="str">
        <f t="shared" si="964"/>
        <v/>
      </c>
      <c r="AB1454" t="str">
        <f t="shared" si="965"/>
        <v/>
      </c>
      <c r="AC1454" t="str">
        <f t="shared" si="966"/>
        <v/>
      </c>
      <c r="AD1454" t="str">
        <f t="shared" si="967"/>
        <v/>
      </c>
      <c r="AE1454" t="str">
        <f t="shared" si="968"/>
        <v/>
      </c>
      <c r="AF1454" t="str">
        <f t="shared" si="969"/>
        <v/>
      </c>
      <c r="AG1454" t="str">
        <f t="shared" si="970"/>
        <v/>
      </c>
      <c r="AH1454" t="str">
        <f t="shared" si="971"/>
        <v/>
      </c>
      <c r="AI1454" t="str">
        <f t="shared" si="972"/>
        <v/>
      </c>
      <c r="AJ1454" t="str">
        <f t="shared" si="973"/>
        <v/>
      </c>
      <c r="AK1454" t="str">
        <f t="shared" si="974"/>
        <v/>
      </c>
      <c r="AL1454" t="str">
        <f t="shared" si="975"/>
        <v/>
      </c>
      <c r="AM1454" t="str">
        <f t="shared" si="976"/>
        <v/>
      </c>
      <c r="AN1454" t="str">
        <f t="shared" si="977"/>
        <v/>
      </c>
      <c r="AO1454" t="str">
        <f t="shared" si="978"/>
        <v/>
      </c>
      <c r="AP1454" t="str">
        <f t="shared" si="979"/>
        <v/>
      </c>
      <c r="AQ1454" t="str">
        <f t="shared" si="980"/>
        <v/>
      </c>
      <c r="AR1454" t="str">
        <f t="shared" si="981"/>
        <v/>
      </c>
      <c r="AS1454" t="str">
        <f t="shared" si="982"/>
        <v/>
      </c>
      <c r="AT1454" t="str">
        <f t="shared" si="983"/>
        <v/>
      </c>
      <c r="AU1454" t="str">
        <f t="shared" si="984"/>
        <v/>
      </c>
      <c r="AV1454" t="str">
        <f t="shared" si="985"/>
        <v/>
      </c>
      <c r="AW1454" t="str">
        <f t="shared" si="986"/>
        <v/>
      </c>
      <c r="AX1454" t="str">
        <f t="shared" si="987"/>
        <v/>
      </c>
      <c r="AY1454" t="str">
        <f t="shared" si="988"/>
        <v/>
      </c>
      <c r="AZ1454" t="str">
        <f>IF(OR($A1454="",$A1454&lt;&gt;Ficha!$C$4),"",COUNTIF($A$2:$A1454,Ficha!$C$4))</f>
        <v/>
      </c>
    </row>
    <row r="1455" spans="1:52">
      <c r="A1455" s="7" t="str">
        <f>IF(INDEX(Banco!$A:$A,ROW())="","",INDEX(Banco!$A:$A,ROW()))</f>
        <v/>
      </c>
      <c r="B1455" s="7" t="str">
        <f>IF(INDEX(Banco!$B:$B,ROW())="","",INDEX(Banco!$B:$B,ROW()))</f>
        <v/>
      </c>
      <c r="C1455" s="7" t="str">
        <f>IF(INDEX(Banco!$C:$C,ROW())="","",INDEX(Banco!$C:$C,ROW()))</f>
        <v/>
      </c>
      <c r="D1455" s="8" t="str">
        <f>IF(INDEX(Banco!$D:$D,ROW())="","",INDEX(Banco!$D:$D,ROW()))</f>
        <v/>
      </c>
      <c r="E1455" s="8" t="str">
        <f>IF(INDEX(Banco!$E:$E,ROW())="","",INDEX(Banco!$E:$E,ROW()))</f>
        <v/>
      </c>
      <c r="F1455" s="9" t="str">
        <f>IF(INDEX(Banco!$F:$F,ROW())="","",INDEX(Banco!$F:$F,ROW()))</f>
        <v/>
      </c>
      <c r="G1455" s="9" t="str">
        <f>IF(INDEX(Banco!$G:$G,ROW())="","",INDEX(Banco!$G:$G,ROW()))</f>
        <v/>
      </c>
      <c r="H1455" s="7" t="str">
        <f>IF(INDEX(Banco!$H:$H,ROW())="","",INDEX(Banco!$H:$H,ROW()))</f>
        <v/>
      </c>
      <c r="I1455" t="str">
        <f t="shared" si="946"/>
        <v/>
      </c>
      <c r="J1455" s="10" t="str">
        <f t="shared" si="947"/>
        <v/>
      </c>
      <c r="K1455" s="11" t="str">
        <f t="shared" si="948"/>
        <v>—</v>
      </c>
      <c r="L1455" t="str">
        <f t="shared" si="949"/>
        <v/>
      </c>
      <c r="M1455" s="11" t="str">
        <f t="shared" si="950"/>
        <v>—</v>
      </c>
      <c r="N1455" t="str">
        <f t="shared" si="951"/>
        <v/>
      </c>
      <c r="O1455" s="11" t="str">
        <f t="shared" si="952"/>
        <v>—</v>
      </c>
      <c r="P1455" t="str">
        <f t="shared" si="953"/>
        <v/>
      </c>
      <c r="Q1455" s="11" t="str">
        <f t="shared" si="954"/>
        <v>—</v>
      </c>
      <c r="R1455" t="str">
        <f t="shared" si="955"/>
        <v/>
      </c>
      <c r="S1455" t="str">
        <f t="shared" si="956"/>
        <v/>
      </c>
      <c r="T1455" t="str">
        <f t="shared" si="957"/>
        <v/>
      </c>
      <c r="U1455" t="str">
        <f t="shared" si="958"/>
        <v/>
      </c>
      <c r="V1455" t="str">
        <f t="shared" si="959"/>
        <v/>
      </c>
      <c r="W1455" t="str">
        <f t="shared" si="960"/>
        <v/>
      </c>
      <c r="X1455" t="str">
        <f t="shared" si="961"/>
        <v/>
      </c>
      <c r="Y1455" t="str">
        <f t="shared" si="962"/>
        <v/>
      </c>
      <c r="Z1455" t="str">
        <f t="shared" si="963"/>
        <v/>
      </c>
      <c r="AA1455" t="str">
        <f t="shared" si="964"/>
        <v/>
      </c>
      <c r="AB1455" t="str">
        <f t="shared" si="965"/>
        <v/>
      </c>
      <c r="AC1455" t="str">
        <f t="shared" si="966"/>
        <v/>
      </c>
      <c r="AD1455" t="str">
        <f t="shared" si="967"/>
        <v/>
      </c>
      <c r="AE1455" t="str">
        <f t="shared" si="968"/>
        <v/>
      </c>
      <c r="AF1455" t="str">
        <f t="shared" si="969"/>
        <v/>
      </c>
      <c r="AG1455" t="str">
        <f t="shared" si="970"/>
        <v/>
      </c>
      <c r="AH1455" t="str">
        <f t="shared" si="971"/>
        <v/>
      </c>
      <c r="AI1455" t="str">
        <f t="shared" si="972"/>
        <v/>
      </c>
      <c r="AJ1455" t="str">
        <f t="shared" si="973"/>
        <v/>
      </c>
      <c r="AK1455" t="str">
        <f t="shared" si="974"/>
        <v/>
      </c>
      <c r="AL1455" t="str">
        <f t="shared" si="975"/>
        <v/>
      </c>
      <c r="AM1455" t="str">
        <f t="shared" si="976"/>
        <v/>
      </c>
      <c r="AN1455" t="str">
        <f t="shared" si="977"/>
        <v/>
      </c>
      <c r="AO1455" t="str">
        <f t="shared" si="978"/>
        <v/>
      </c>
      <c r="AP1455" t="str">
        <f t="shared" si="979"/>
        <v/>
      </c>
      <c r="AQ1455" t="str">
        <f t="shared" si="980"/>
        <v/>
      </c>
      <c r="AR1455" t="str">
        <f t="shared" si="981"/>
        <v/>
      </c>
      <c r="AS1455" t="str">
        <f t="shared" si="982"/>
        <v/>
      </c>
      <c r="AT1455" t="str">
        <f t="shared" si="983"/>
        <v/>
      </c>
      <c r="AU1455" t="str">
        <f t="shared" si="984"/>
        <v/>
      </c>
      <c r="AV1455" t="str">
        <f t="shared" si="985"/>
        <v/>
      </c>
      <c r="AW1455" t="str">
        <f t="shared" si="986"/>
        <v/>
      </c>
      <c r="AX1455" t="str">
        <f t="shared" si="987"/>
        <v/>
      </c>
      <c r="AY1455" t="str">
        <f t="shared" si="988"/>
        <v/>
      </c>
      <c r="AZ1455" t="str">
        <f>IF(OR($A1455="",$A1455&lt;&gt;Ficha!$C$4),"",COUNTIF($A$2:$A1455,Ficha!$C$4))</f>
        <v/>
      </c>
    </row>
    <row r="1456" spans="1:52">
      <c r="A1456" s="7" t="str">
        <f>IF(INDEX(Banco!$A:$A,ROW())="","",INDEX(Banco!$A:$A,ROW()))</f>
        <v/>
      </c>
      <c r="B1456" s="7" t="str">
        <f>IF(INDEX(Banco!$B:$B,ROW())="","",INDEX(Banco!$B:$B,ROW()))</f>
        <v/>
      </c>
      <c r="C1456" s="7" t="str">
        <f>IF(INDEX(Banco!$C:$C,ROW())="","",INDEX(Banco!$C:$C,ROW()))</f>
        <v/>
      </c>
      <c r="D1456" s="8" t="str">
        <f>IF(INDEX(Banco!$D:$D,ROW())="","",INDEX(Banco!$D:$D,ROW()))</f>
        <v/>
      </c>
      <c r="E1456" s="8" t="str">
        <f>IF(INDEX(Banco!$E:$E,ROW())="","",INDEX(Banco!$E:$E,ROW()))</f>
        <v/>
      </c>
      <c r="F1456" s="9" t="str">
        <f>IF(INDEX(Banco!$F:$F,ROW())="","",INDEX(Banco!$F:$F,ROW()))</f>
        <v/>
      </c>
      <c r="G1456" s="9" t="str">
        <f>IF(INDEX(Banco!$G:$G,ROW())="","",INDEX(Banco!$G:$G,ROW()))</f>
        <v/>
      </c>
      <c r="H1456" s="7" t="str">
        <f>IF(INDEX(Banco!$H:$H,ROW())="","",INDEX(Banco!$H:$H,ROW()))</f>
        <v/>
      </c>
      <c r="I1456" t="str">
        <f t="shared" si="946"/>
        <v/>
      </c>
      <c r="J1456" s="10" t="str">
        <f t="shared" si="947"/>
        <v/>
      </c>
      <c r="K1456" s="11" t="str">
        <f t="shared" si="948"/>
        <v>—</v>
      </c>
      <c r="L1456" t="str">
        <f t="shared" si="949"/>
        <v/>
      </c>
      <c r="M1456" s="11" t="str">
        <f t="shared" si="950"/>
        <v>—</v>
      </c>
      <c r="N1456" t="str">
        <f t="shared" si="951"/>
        <v/>
      </c>
      <c r="O1456" s="11" t="str">
        <f t="shared" si="952"/>
        <v>—</v>
      </c>
      <c r="P1456" t="str">
        <f t="shared" si="953"/>
        <v/>
      </c>
      <c r="Q1456" s="11" t="str">
        <f t="shared" si="954"/>
        <v>—</v>
      </c>
      <c r="R1456" t="str">
        <f t="shared" si="955"/>
        <v/>
      </c>
      <c r="S1456" t="str">
        <f t="shared" si="956"/>
        <v/>
      </c>
      <c r="T1456" t="str">
        <f t="shared" si="957"/>
        <v/>
      </c>
      <c r="U1456" t="str">
        <f t="shared" si="958"/>
        <v/>
      </c>
      <c r="V1456" t="str">
        <f t="shared" si="959"/>
        <v/>
      </c>
      <c r="W1456" t="str">
        <f t="shared" si="960"/>
        <v/>
      </c>
      <c r="X1456" t="str">
        <f t="shared" si="961"/>
        <v/>
      </c>
      <c r="Y1456" t="str">
        <f t="shared" si="962"/>
        <v/>
      </c>
      <c r="Z1456" t="str">
        <f t="shared" si="963"/>
        <v/>
      </c>
      <c r="AA1456" t="str">
        <f t="shared" si="964"/>
        <v/>
      </c>
      <c r="AB1456" t="str">
        <f t="shared" si="965"/>
        <v/>
      </c>
      <c r="AC1456" t="str">
        <f t="shared" si="966"/>
        <v/>
      </c>
      <c r="AD1456" t="str">
        <f t="shared" si="967"/>
        <v/>
      </c>
      <c r="AE1456" t="str">
        <f t="shared" si="968"/>
        <v/>
      </c>
      <c r="AF1456" t="str">
        <f t="shared" si="969"/>
        <v/>
      </c>
      <c r="AG1456" t="str">
        <f t="shared" si="970"/>
        <v/>
      </c>
      <c r="AH1456" t="str">
        <f t="shared" si="971"/>
        <v/>
      </c>
      <c r="AI1456" t="str">
        <f t="shared" si="972"/>
        <v/>
      </c>
      <c r="AJ1456" t="str">
        <f t="shared" si="973"/>
        <v/>
      </c>
      <c r="AK1456" t="str">
        <f t="shared" si="974"/>
        <v/>
      </c>
      <c r="AL1456" t="str">
        <f t="shared" si="975"/>
        <v/>
      </c>
      <c r="AM1456" t="str">
        <f t="shared" si="976"/>
        <v/>
      </c>
      <c r="AN1456" t="str">
        <f t="shared" si="977"/>
        <v/>
      </c>
      <c r="AO1456" t="str">
        <f t="shared" si="978"/>
        <v/>
      </c>
      <c r="AP1456" t="str">
        <f t="shared" si="979"/>
        <v/>
      </c>
      <c r="AQ1456" t="str">
        <f t="shared" si="980"/>
        <v/>
      </c>
      <c r="AR1456" t="str">
        <f t="shared" si="981"/>
        <v/>
      </c>
      <c r="AS1456" t="str">
        <f t="shared" si="982"/>
        <v/>
      </c>
      <c r="AT1456" t="str">
        <f t="shared" si="983"/>
        <v/>
      </c>
      <c r="AU1456" t="str">
        <f t="shared" si="984"/>
        <v/>
      </c>
      <c r="AV1456" t="str">
        <f t="shared" si="985"/>
        <v/>
      </c>
      <c r="AW1456" t="str">
        <f t="shared" si="986"/>
        <v/>
      </c>
      <c r="AX1456" t="str">
        <f t="shared" si="987"/>
        <v/>
      </c>
      <c r="AY1456" t="str">
        <f t="shared" si="988"/>
        <v/>
      </c>
      <c r="AZ1456" t="str">
        <f>IF(OR($A1456="",$A1456&lt;&gt;Ficha!$C$4),"",COUNTIF($A$2:$A1456,Ficha!$C$4))</f>
        <v/>
      </c>
    </row>
    <row r="1457" spans="1:52">
      <c r="A1457" s="7" t="str">
        <f>IF(INDEX(Banco!$A:$A,ROW())="","",INDEX(Banco!$A:$A,ROW()))</f>
        <v/>
      </c>
      <c r="B1457" s="7" t="str">
        <f>IF(INDEX(Banco!$B:$B,ROW())="","",INDEX(Banco!$B:$B,ROW()))</f>
        <v/>
      </c>
      <c r="C1457" s="7" t="str">
        <f>IF(INDEX(Banco!$C:$C,ROW())="","",INDEX(Banco!$C:$C,ROW()))</f>
        <v/>
      </c>
      <c r="D1457" s="8" t="str">
        <f>IF(INDEX(Banco!$D:$D,ROW())="","",INDEX(Banco!$D:$D,ROW()))</f>
        <v/>
      </c>
      <c r="E1457" s="8" t="str">
        <f>IF(INDEX(Banco!$E:$E,ROW())="","",INDEX(Banco!$E:$E,ROW()))</f>
        <v/>
      </c>
      <c r="F1457" s="9" t="str">
        <f>IF(INDEX(Banco!$F:$F,ROW())="","",INDEX(Banco!$F:$F,ROW()))</f>
        <v/>
      </c>
      <c r="G1457" s="9" t="str">
        <f>IF(INDEX(Banco!$G:$G,ROW())="","",INDEX(Banco!$G:$G,ROW()))</f>
        <v/>
      </c>
      <c r="H1457" s="7" t="str">
        <f>IF(INDEX(Banco!$H:$H,ROW())="","",INDEX(Banco!$H:$H,ROW()))</f>
        <v/>
      </c>
      <c r="I1457" t="str">
        <f t="shared" si="946"/>
        <v/>
      </c>
      <c r="J1457" s="10" t="str">
        <f t="shared" si="947"/>
        <v/>
      </c>
      <c r="K1457" s="11" t="str">
        <f t="shared" si="948"/>
        <v>—</v>
      </c>
      <c r="L1457" t="str">
        <f t="shared" si="949"/>
        <v/>
      </c>
      <c r="M1457" s="11" t="str">
        <f t="shared" si="950"/>
        <v>—</v>
      </c>
      <c r="N1457" t="str">
        <f t="shared" si="951"/>
        <v/>
      </c>
      <c r="O1457" s="11" t="str">
        <f t="shared" si="952"/>
        <v>—</v>
      </c>
      <c r="P1457" t="str">
        <f t="shared" si="953"/>
        <v/>
      </c>
      <c r="Q1457" s="11" t="str">
        <f t="shared" si="954"/>
        <v>—</v>
      </c>
      <c r="R1457" t="str">
        <f t="shared" si="955"/>
        <v/>
      </c>
      <c r="S1457" t="str">
        <f t="shared" si="956"/>
        <v/>
      </c>
      <c r="T1457" t="str">
        <f t="shared" si="957"/>
        <v/>
      </c>
      <c r="U1457" t="str">
        <f t="shared" si="958"/>
        <v/>
      </c>
      <c r="V1457" t="str">
        <f t="shared" si="959"/>
        <v/>
      </c>
      <c r="W1457" t="str">
        <f t="shared" si="960"/>
        <v/>
      </c>
      <c r="X1457" t="str">
        <f t="shared" si="961"/>
        <v/>
      </c>
      <c r="Y1457" t="str">
        <f t="shared" si="962"/>
        <v/>
      </c>
      <c r="Z1457" t="str">
        <f t="shared" si="963"/>
        <v/>
      </c>
      <c r="AA1457" t="str">
        <f t="shared" si="964"/>
        <v/>
      </c>
      <c r="AB1457" t="str">
        <f t="shared" si="965"/>
        <v/>
      </c>
      <c r="AC1457" t="str">
        <f t="shared" si="966"/>
        <v/>
      </c>
      <c r="AD1457" t="str">
        <f t="shared" si="967"/>
        <v/>
      </c>
      <c r="AE1457" t="str">
        <f t="shared" si="968"/>
        <v/>
      </c>
      <c r="AF1457" t="str">
        <f t="shared" si="969"/>
        <v/>
      </c>
      <c r="AG1457" t="str">
        <f t="shared" si="970"/>
        <v/>
      </c>
      <c r="AH1457" t="str">
        <f t="shared" si="971"/>
        <v/>
      </c>
      <c r="AI1457" t="str">
        <f t="shared" si="972"/>
        <v/>
      </c>
      <c r="AJ1457" t="str">
        <f t="shared" si="973"/>
        <v/>
      </c>
      <c r="AK1457" t="str">
        <f t="shared" si="974"/>
        <v/>
      </c>
      <c r="AL1457" t="str">
        <f t="shared" si="975"/>
        <v/>
      </c>
      <c r="AM1457" t="str">
        <f t="shared" si="976"/>
        <v/>
      </c>
      <c r="AN1457" t="str">
        <f t="shared" si="977"/>
        <v/>
      </c>
      <c r="AO1457" t="str">
        <f t="shared" si="978"/>
        <v/>
      </c>
      <c r="AP1457" t="str">
        <f t="shared" si="979"/>
        <v/>
      </c>
      <c r="AQ1457" t="str">
        <f t="shared" si="980"/>
        <v/>
      </c>
      <c r="AR1457" t="str">
        <f t="shared" si="981"/>
        <v/>
      </c>
      <c r="AS1457" t="str">
        <f t="shared" si="982"/>
        <v/>
      </c>
      <c r="AT1457" t="str">
        <f t="shared" si="983"/>
        <v/>
      </c>
      <c r="AU1457" t="str">
        <f t="shared" si="984"/>
        <v/>
      </c>
      <c r="AV1457" t="str">
        <f t="shared" si="985"/>
        <v/>
      </c>
      <c r="AW1457" t="str">
        <f t="shared" si="986"/>
        <v/>
      </c>
      <c r="AX1457" t="str">
        <f t="shared" si="987"/>
        <v/>
      </c>
      <c r="AY1457" t="str">
        <f t="shared" si="988"/>
        <v/>
      </c>
      <c r="AZ1457" t="str">
        <f>IF(OR($A1457="",$A1457&lt;&gt;Ficha!$C$4),"",COUNTIF($A$2:$A1457,Ficha!$C$4))</f>
        <v/>
      </c>
    </row>
    <row r="1458" spans="1:52">
      <c r="A1458" s="7" t="str">
        <f>IF(INDEX(Banco!$A:$A,ROW())="","",INDEX(Banco!$A:$A,ROW()))</f>
        <v/>
      </c>
      <c r="B1458" s="7" t="str">
        <f>IF(INDEX(Banco!$B:$B,ROW())="","",INDEX(Banco!$B:$B,ROW()))</f>
        <v/>
      </c>
      <c r="C1458" s="7" t="str">
        <f>IF(INDEX(Banco!$C:$C,ROW())="","",INDEX(Banco!$C:$C,ROW()))</f>
        <v/>
      </c>
      <c r="D1458" s="8" t="str">
        <f>IF(INDEX(Banco!$D:$D,ROW())="","",INDEX(Banco!$D:$D,ROW()))</f>
        <v/>
      </c>
      <c r="E1458" s="8" t="str">
        <f>IF(INDEX(Banco!$E:$E,ROW())="","",INDEX(Banco!$E:$E,ROW()))</f>
        <v/>
      </c>
      <c r="F1458" s="9" t="str">
        <f>IF(INDEX(Banco!$F:$F,ROW())="","",INDEX(Banco!$F:$F,ROW()))</f>
        <v/>
      </c>
      <c r="G1458" s="9" t="str">
        <f>IF(INDEX(Banco!$G:$G,ROW())="","",INDEX(Banco!$G:$G,ROW()))</f>
        <v/>
      </c>
      <c r="H1458" s="7" t="str">
        <f>IF(INDEX(Banco!$H:$H,ROW())="","",INDEX(Banco!$H:$H,ROW()))</f>
        <v/>
      </c>
      <c r="I1458" t="str">
        <f t="shared" si="946"/>
        <v/>
      </c>
      <c r="J1458" s="10" t="str">
        <f t="shared" si="947"/>
        <v/>
      </c>
      <c r="K1458" s="11" t="str">
        <f t="shared" si="948"/>
        <v>—</v>
      </c>
      <c r="L1458" t="str">
        <f t="shared" si="949"/>
        <v/>
      </c>
      <c r="M1458" s="11" t="str">
        <f t="shared" si="950"/>
        <v>—</v>
      </c>
      <c r="N1458" t="str">
        <f t="shared" si="951"/>
        <v/>
      </c>
      <c r="O1458" s="11" t="str">
        <f t="shared" si="952"/>
        <v>—</v>
      </c>
      <c r="P1458" t="str">
        <f t="shared" si="953"/>
        <v/>
      </c>
      <c r="Q1458" s="11" t="str">
        <f t="shared" si="954"/>
        <v>—</v>
      </c>
      <c r="R1458" t="str">
        <f t="shared" si="955"/>
        <v/>
      </c>
      <c r="S1458" t="str">
        <f t="shared" si="956"/>
        <v/>
      </c>
      <c r="T1458" t="str">
        <f t="shared" si="957"/>
        <v/>
      </c>
      <c r="U1458" t="str">
        <f t="shared" si="958"/>
        <v/>
      </c>
      <c r="V1458" t="str">
        <f t="shared" si="959"/>
        <v/>
      </c>
      <c r="W1458" t="str">
        <f t="shared" si="960"/>
        <v/>
      </c>
      <c r="X1458" t="str">
        <f t="shared" si="961"/>
        <v/>
      </c>
      <c r="Y1458" t="str">
        <f t="shared" si="962"/>
        <v/>
      </c>
      <c r="Z1458" t="str">
        <f t="shared" si="963"/>
        <v/>
      </c>
      <c r="AA1458" t="str">
        <f t="shared" si="964"/>
        <v/>
      </c>
      <c r="AB1458" t="str">
        <f t="shared" si="965"/>
        <v/>
      </c>
      <c r="AC1458" t="str">
        <f t="shared" si="966"/>
        <v/>
      </c>
      <c r="AD1458" t="str">
        <f t="shared" si="967"/>
        <v/>
      </c>
      <c r="AE1458" t="str">
        <f t="shared" si="968"/>
        <v/>
      </c>
      <c r="AF1458" t="str">
        <f t="shared" si="969"/>
        <v/>
      </c>
      <c r="AG1458" t="str">
        <f t="shared" si="970"/>
        <v/>
      </c>
      <c r="AH1458" t="str">
        <f t="shared" si="971"/>
        <v/>
      </c>
      <c r="AI1458" t="str">
        <f t="shared" si="972"/>
        <v/>
      </c>
      <c r="AJ1458" t="str">
        <f t="shared" si="973"/>
        <v/>
      </c>
      <c r="AK1458" t="str">
        <f t="shared" si="974"/>
        <v/>
      </c>
      <c r="AL1458" t="str">
        <f t="shared" si="975"/>
        <v/>
      </c>
      <c r="AM1458" t="str">
        <f t="shared" si="976"/>
        <v/>
      </c>
      <c r="AN1458" t="str">
        <f t="shared" si="977"/>
        <v/>
      </c>
      <c r="AO1458" t="str">
        <f t="shared" si="978"/>
        <v/>
      </c>
      <c r="AP1458" t="str">
        <f t="shared" si="979"/>
        <v/>
      </c>
      <c r="AQ1458" t="str">
        <f t="shared" si="980"/>
        <v/>
      </c>
      <c r="AR1458" t="str">
        <f t="shared" si="981"/>
        <v/>
      </c>
      <c r="AS1458" t="str">
        <f t="shared" si="982"/>
        <v/>
      </c>
      <c r="AT1458" t="str">
        <f t="shared" si="983"/>
        <v/>
      </c>
      <c r="AU1458" t="str">
        <f t="shared" si="984"/>
        <v/>
      </c>
      <c r="AV1458" t="str">
        <f t="shared" si="985"/>
        <v/>
      </c>
      <c r="AW1458" t="str">
        <f t="shared" si="986"/>
        <v/>
      </c>
      <c r="AX1458" t="str">
        <f t="shared" si="987"/>
        <v/>
      </c>
      <c r="AY1458" t="str">
        <f t="shared" si="988"/>
        <v/>
      </c>
      <c r="AZ1458" t="str">
        <f>IF(OR($A1458="",$A1458&lt;&gt;Ficha!$C$4),"",COUNTIF($A$2:$A1458,Ficha!$C$4))</f>
        <v/>
      </c>
    </row>
    <row r="1459" spans="1:52">
      <c r="A1459" s="7" t="str">
        <f>IF(INDEX(Banco!$A:$A,ROW())="","",INDEX(Banco!$A:$A,ROW()))</f>
        <v/>
      </c>
      <c r="B1459" s="7" t="str">
        <f>IF(INDEX(Banco!$B:$B,ROW())="","",INDEX(Banco!$B:$B,ROW()))</f>
        <v/>
      </c>
      <c r="C1459" s="7" t="str">
        <f>IF(INDEX(Banco!$C:$C,ROW())="","",INDEX(Banco!$C:$C,ROW()))</f>
        <v/>
      </c>
      <c r="D1459" s="8" t="str">
        <f>IF(INDEX(Banco!$D:$D,ROW())="","",INDEX(Banco!$D:$D,ROW()))</f>
        <v/>
      </c>
      <c r="E1459" s="8" t="str">
        <f>IF(INDEX(Banco!$E:$E,ROW())="","",INDEX(Banco!$E:$E,ROW()))</f>
        <v/>
      </c>
      <c r="F1459" s="9" t="str">
        <f>IF(INDEX(Banco!$F:$F,ROW())="","",INDEX(Banco!$F:$F,ROW()))</f>
        <v/>
      </c>
      <c r="G1459" s="9" t="str">
        <f>IF(INDEX(Banco!$G:$G,ROW())="","",INDEX(Banco!$G:$G,ROW()))</f>
        <v/>
      </c>
      <c r="H1459" s="7" t="str">
        <f>IF(INDEX(Banco!$H:$H,ROW())="","",INDEX(Banco!$H:$H,ROW()))</f>
        <v/>
      </c>
      <c r="I1459" t="str">
        <f t="shared" si="946"/>
        <v/>
      </c>
      <c r="J1459" s="10" t="str">
        <f t="shared" si="947"/>
        <v/>
      </c>
      <c r="K1459" s="11" t="str">
        <f t="shared" si="948"/>
        <v>—</v>
      </c>
      <c r="L1459" t="str">
        <f t="shared" si="949"/>
        <v/>
      </c>
      <c r="M1459" s="11" t="str">
        <f t="shared" si="950"/>
        <v>—</v>
      </c>
      <c r="N1459" t="str">
        <f t="shared" si="951"/>
        <v/>
      </c>
      <c r="O1459" s="11" t="str">
        <f t="shared" si="952"/>
        <v>—</v>
      </c>
      <c r="P1459" t="str">
        <f t="shared" si="953"/>
        <v/>
      </c>
      <c r="Q1459" s="11" t="str">
        <f t="shared" si="954"/>
        <v>—</v>
      </c>
      <c r="R1459" t="str">
        <f t="shared" si="955"/>
        <v/>
      </c>
      <c r="S1459" t="str">
        <f t="shared" si="956"/>
        <v/>
      </c>
      <c r="T1459" t="str">
        <f t="shared" si="957"/>
        <v/>
      </c>
      <c r="U1459" t="str">
        <f t="shared" si="958"/>
        <v/>
      </c>
      <c r="V1459" t="str">
        <f t="shared" si="959"/>
        <v/>
      </c>
      <c r="W1459" t="str">
        <f t="shared" si="960"/>
        <v/>
      </c>
      <c r="X1459" t="str">
        <f t="shared" si="961"/>
        <v/>
      </c>
      <c r="Y1459" t="str">
        <f t="shared" si="962"/>
        <v/>
      </c>
      <c r="Z1459" t="str">
        <f t="shared" si="963"/>
        <v/>
      </c>
      <c r="AA1459" t="str">
        <f t="shared" si="964"/>
        <v/>
      </c>
      <c r="AB1459" t="str">
        <f t="shared" si="965"/>
        <v/>
      </c>
      <c r="AC1459" t="str">
        <f t="shared" si="966"/>
        <v/>
      </c>
      <c r="AD1459" t="str">
        <f t="shared" si="967"/>
        <v/>
      </c>
      <c r="AE1459" t="str">
        <f t="shared" si="968"/>
        <v/>
      </c>
      <c r="AF1459" t="str">
        <f t="shared" si="969"/>
        <v/>
      </c>
      <c r="AG1459" t="str">
        <f t="shared" si="970"/>
        <v/>
      </c>
      <c r="AH1459" t="str">
        <f t="shared" si="971"/>
        <v/>
      </c>
      <c r="AI1459" t="str">
        <f t="shared" si="972"/>
        <v/>
      </c>
      <c r="AJ1459" t="str">
        <f t="shared" si="973"/>
        <v/>
      </c>
      <c r="AK1459" t="str">
        <f t="shared" si="974"/>
        <v/>
      </c>
      <c r="AL1459" t="str">
        <f t="shared" si="975"/>
        <v/>
      </c>
      <c r="AM1459" t="str">
        <f t="shared" si="976"/>
        <v/>
      </c>
      <c r="AN1459" t="str">
        <f t="shared" si="977"/>
        <v/>
      </c>
      <c r="AO1459" t="str">
        <f t="shared" si="978"/>
        <v/>
      </c>
      <c r="AP1459" t="str">
        <f t="shared" si="979"/>
        <v/>
      </c>
      <c r="AQ1459" t="str">
        <f t="shared" si="980"/>
        <v/>
      </c>
      <c r="AR1459" t="str">
        <f t="shared" si="981"/>
        <v/>
      </c>
      <c r="AS1459" t="str">
        <f t="shared" si="982"/>
        <v/>
      </c>
      <c r="AT1459" t="str">
        <f t="shared" si="983"/>
        <v/>
      </c>
      <c r="AU1459" t="str">
        <f t="shared" si="984"/>
        <v/>
      </c>
      <c r="AV1459" t="str">
        <f t="shared" si="985"/>
        <v/>
      </c>
      <c r="AW1459" t="str">
        <f t="shared" si="986"/>
        <v/>
      </c>
      <c r="AX1459" t="str">
        <f t="shared" si="987"/>
        <v/>
      </c>
      <c r="AY1459" t="str">
        <f t="shared" si="988"/>
        <v/>
      </c>
      <c r="AZ1459" t="str">
        <f>IF(OR($A1459="",$A1459&lt;&gt;Ficha!$C$4),"",COUNTIF($A$2:$A1459,Ficha!$C$4))</f>
        <v/>
      </c>
    </row>
    <row r="1460" spans="1:52">
      <c r="A1460" s="7" t="str">
        <f>IF(INDEX(Banco!$A:$A,ROW())="","",INDEX(Banco!$A:$A,ROW()))</f>
        <v/>
      </c>
      <c r="B1460" s="7" t="str">
        <f>IF(INDEX(Banco!$B:$B,ROW())="","",INDEX(Banco!$B:$B,ROW()))</f>
        <v/>
      </c>
      <c r="C1460" s="7" t="str">
        <f>IF(INDEX(Banco!$C:$C,ROW())="","",INDEX(Banco!$C:$C,ROW()))</f>
        <v/>
      </c>
      <c r="D1460" s="8" t="str">
        <f>IF(INDEX(Banco!$D:$D,ROW())="","",INDEX(Banco!$D:$D,ROW()))</f>
        <v/>
      </c>
      <c r="E1460" s="8" t="str">
        <f>IF(INDEX(Banco!$E:$E,ROW())="","",INDEX(Banco!$E:$E,ROW()))</f>
        <v/>
      </c>
      <c r="F1460" s="9" t="str">
        <f>IF(INDEX(Banco!$F:$F,ROW())="","",INDEX(Banco!$F:$F,ROW()))</f>
        <v/>
      </c>
      <c r="G1460" s="9" t="str">
        <f>IF(INDEX(Banco!$G:$G,ROW())="","",INDEX(Banco!$G:$G,ROW()))</f>
        <v/>
      </c>
      <c r="H1460" s="7" t="str">
        <f>IF(INDEX(Banco!$H:$H,ROW())="","",INDEX(Banco!$H:$H,ROW()))</f>
        <v/>
      </c>
      <c r="I1460" t="str">
        <f t="shared" si="946"/>
        <v/>
      </c>
      <c r="J1460" s="10" t="str">
        <f t="shared" si="947"/>
        <v/>
      </c>
      <c r="K1460" s="11" t="str">
        <f t="shared" si="948"/>
        <v>—</v>
      </c>
      <c r="L1460" t="str">
        <f t="shared" si="949"/>
        <v/>
      </c>
      <c r="M1460" s="11" t="str">
        <f t="shared" si="950"/>
        <v>—</v>
      </c>
      <c r="N1460" t="str">
        <f t="shared" si="951"/>
        <v/>
      </c>
      <c r="O1460" s="11" t="str">
        <f t="shared" si="952"/>
        <v>—</v>
      </c>
      <c r="P1460" t="str">
        <f t="shared" si="953"/>
        <v/>
      </c>
      <c r="Q1460" s="11" t="str">
        <f t="shared" si="954"/>
        <v>—</v>
      </c>
      <c r="R1460" t="str">
        <f t="shared" si="955"/>
        <v/>
      </c>
      <c r="S1460" t="str">
        <f t="shared" si="956"/>
        <v/>
      </c>
      <c r="T1460" t="str">
        <f t="shared" si="957"/>
        <v/>
      </c>
      <c r="U1460" t="str">
        <f t="shared" si="958"/>
        <v/>
      </c>
      <c r="V1460" t="str">
        <f t="shared" si="959"/>
        <v/>
      </c>
      <c r="W1460" t="str">
        <f t="shared" si="960"/>
        <v/>
      </c>
      <c r="X1460" t="str">
        <f t="shared" si="961"/>
        <v/>
      </c>
      <c r="Y1460" t="str">
        <f t="shared" si="962"/>
        <v/>
      </c>
      <c r="Z1460" t="str">
        <f t="shared" si="963"/>
        <v/>
      </c>
      <c r="AA1460" t="str">
        <f t="shared" si="964"/>
        <v/>
      </c>
      <c r="AB1460" t="str">
        <f t="shared" si="965"/>
        <v/>
      </c>
      <c r="AC1460" t="str">
        <f t="shared" si="966"/>
        <v/>
      </c>
      <c r="AD1460" t="str">
        <f t="shared" si="967"/>
        <v/>
      </c>
      <c r="AE1460" t="str">
        <f t="shared" si="968"/>
        <v/>
      </c>
      <c r="AF1460" t="str">
        <f t="shared" si="969"/>
        <v/>
      </c>
      <c r="AG1460" t="str">
        <f t="shared" si="970"/>
        <v/>
      </c>
      <c r="AH1460" t="str">
        <f t="shared" si="971"/>
        <v/>
      </c>
      <c r="AI1460" t="str">
        <f t="shared" si="972"/>
        <v/>
      </c>
      <c r="AJ1460" t="str">
        <f t="shared" si="973"/>
        <v/>
      </c>
      <c r="AK1460" t="str">
        <f t="shared" si="974"/>
        <v/>
      </c>
      <c r="AL1460" t="str">
        <f t="shared" si="975"/>
        <v/>
      </c>
      <c r="AM1460" t="str">
        <f t="shared" si="976"/>
        <v/>
      </c>
      <c r="AN1460" t="str">
        <f t="shared" si="977"/>
        <v/>
      </c>
      <c r="AO1460" t="str">
        <f t="shared" si="978"/>
        <v/>
      </c>
      <c r="AP1460" t="str">
        <f t="shared" si="979"/>
        <v/>
      </c>
      <c r="AQ1460" t="str">
        <f t="shared" si="980"/>
        <v/>
      </c>
      <c r="AR1460" t="str">
        <f t="shared" si="981"/>
        <v/>
      </c>
      <c r="AS1460" t="str">
        <f t="shared" si="982"/>
        <v/>
      </c>
      <c r="AT1460" t="str">
        <f t="shared" si="983"/>
        <v/>
      </c>
      <c r="AU1460" t="str">
        <f t="shared" si="984"/>
        <v/>
      </c>
      <c r="AV1460" t="str">
        <f t="shared" si="985"/>
        <v/>
      </c>
      <c r="AW1460" t="str">
        <f t="shared" si="986"/>
        <v/>
      </c>
      <c r="AX1460" t="str">
        <f t="shared" si="987"/>
        <v/>
      </c>
      <c r="AY1460" t="str">
        <f t="shared" si="988"/>
        <v/>
      </c>
      <c r="AZ1460" t="str">
        <f>IF(OR($A1460="",$A1460&lt;&gt;Ficha!$C$4),"",COUNTIF($A$2:$A1460,Ficha!$C$4))</f>
        <v/>
      </c>
    </row>
    <row r="1461" spans="1:52">
      <c r="A1461" s="7" t="str">
        <f>IF(INDEX(Banco!$A:$A,ROW())="","",INDEX(Banco!$A:$A,ROW()))</f>
        <v/>
      </c>
      <c r="B1461" s="7" t="str">
        <f>IF(INDEX(Banco!$B:$B,ROW())="","",INDEX(Banco!$B:$B,ROW()))</f>
        <v/>
      </c>
      <c r="C1461" s="7" t="str">
        <f>IF(INDEX(Banco!$C:$C,ROW())="","",INDEX(Banco!$C:$C,ROW()))</f>
        <v/>
      </c>
      <c r="D1461" s="8" t="str">
        <f>IF(INDEX(Banco!$D:$D,ROW())="","",INDEX(Banco!$D:$D,ROW()))</f>
        <v/>
      </c>
      <c r="E1461" s="8" t="str">
        <f>IF(INDEX(Banco!$E:$E,ROW())="","",INDEX(Banco!$E:$E,ROW()))</f>
        <v/>
      </c>
      <c r="F1461" s="9" t="str">
        <f>IF(INDEX(Banco!$F:$F,ROW())="","",INDEX(Banco!$F:$F,ROW()))</f>
        <v/>
      </c>
      <c r="G1461" s="9" t="str">
        <f>IF(INDEX(Banco!$G:$G,ROW())="","",INDEX(Banco!$G:$G,ROW()))</f>
        <v/>
      </c>
      <c r="H1461" s="7" t="str">
        <f>IF(INDEX(Banco!$H:$H,ROW())="","",INDEX(Banco!$H:$H,ROW()))</f>
        <v/>
      </c>
      <c r="I1461" t="str">
        <f t="shared" si="946"/>
        <v/>
      </c>
      <c r="J1461" s="10" t="str">
        <f t="shared" si="947"/>
        <v/>
      </c>
      <c r="K1461" s="11" t="str">
        <f t="shared" si="948"/>
        <v>—</v>
      </c>
      <c r="L1461" t="str">
        <f t="shared" si="949"/>
        <v/>
      </c>
      <c r="M1461" s="11" t="str">
        <f t="shared" si="950"/>
        <v>—</v>
      </c>
      <c r="N1461" t="str">
        <f t="shared" si="951"/>
        <v/>
      </c>
      <c r="O1461" s="11" t="str">
        <f t="shared" si="952"/>
        <v>—</v>
      </c>
      <c r="P1461" t="str">
        <f t="shared" si="953"/>
        <v/>
      </c>
      <c r="Q1461" s="11" t="str">
        <f t="shared" si="954"/>
        <v>—</v>
      </c>
      <c r="R1461" t="str">
        <f t="shared" si="955"/>
        <v/>
      </c>
      <c r="S1461" t="str">
        <f t="shared" si="956"/>
        <v/>
      </c>
      <c r="T1461" t="str">
        <f t="shared" si="957"/>
        <v/>
      </c>
      <c r="U1461" t="str">
        <f t="shared" si="958"/>
        <v/>
      </c>
      <c r="V1461" t="str">
        <f t="shared" si="959"/>
        <v/>
      </c>
      <c r="W1461" t="str">
        <f t="shared" si="960"/>
        <v/>
      </c>
      <c r="X1461" t="str">
        <f t="shared" si="961"/>
        <v/>
      </c>
      <c r="Y1461" t="str">
        <f t="shared" si="962"/>
        <v/>
      </c>
      <c r="Z1461" t="str">
        <f t="shared" si="963"/>
        <v/>
      </c>
      <c r="AA1461" t="str">
        <f t="shared" si="964"/>
        <v/>
      </c>
      <c r="AB1461" t="str">
        <f t="shared" si="965"/>
        <v/>
      </c>
      <c r="AC1461" t="str">
        <f t="shared" si="966"/>
        <v/>
      </c>
      <c r="AD1461" t="str">
        <f t="shared" si="967"/>
        <v/>
      </c>
      <c r="AE1461" t="str">
        <f t="shared" si="968"/>
        <v/>
      </c>
      <c r="AF1461" t="str">
        <f t="shared" si="969"/>
        <v/>
      </c>
      <c r="AG1461" t="str">
        <f t="shared" si="970"/>
        <v/>
      </c>
      <c r="AH1461" t="str">
        <f t="shared" si="971"/>
        <v/>
      </c>
      <c r="AI1461" t="str">
        <f t="shared" si="972"/>
        <v/>
      </c>
      <c r="AJ1461" t="str">
        <f t="shared" si="973"/>
        <v/>
      </c>
      <c r="AK1461" t="str">
        <f t="shared" si="974"/>
        <v/>
      </c>
      <c r="AL1461" t="str">
        <f t="shared" si="975"/>
        <v/>
      </c>
      <c r="AM1461" t="str">
        <f t="shared" si="976"/>
        <v/>
      </c>
      <c r="AN1461" t="str">
        <f t="shared" si="977"/>
        <v/>
      </c>
      <c r="AO1461" t="str">
        <f t="shared" si="978"/>
        <v/>
      </c>
      <c r="AP1461" t="str">
        <f t="shared" si="979"/>
        <v/>
      </c>
      <c r="AQ1461" t="str">
        <f t="shared" si="980"/>
        <v/>
      </c>
      <c r="AR1461" t="str">
        <f t="shared" si="981"/>
        <v/>
      </c>
      <c r="AS1461" t="str">
        <f t="shared" si="982"/>
        <v/>
      </c>
      <c r="AT1461" t="str">
        <f t="shared" si="983"/>
        <v/>
      </c>
      <c r="AU1461" t="str">
        <f t="shared" si="984"/>
        <v/>
      </c>
      <c r="AV1461" t="str">
        <f t="shared" si="985"/>
        <v/>
      </c>
      <c r="AW1461" t="str">
        <f t="shared" si="986"/>
        <v/>
      </c>
      <c r="AX1461" t="str">
        <f t="shared" si="987"/>
        <v/>
      </c>
      <c r="AY1461" t="str">
        <f t="shared" si="988"/>
        <v/>
      </c>
      <c r="AZ1461" t="str">
        <f>IF(OR($A1461="",$A1461&lt;&gt;Ficha!$C$4),"",COUNTIF($A$2:$A1461,Ficha!$C$4))</f>
        <v/>
      </c>
    </row>
    <row r="1462" spans="1:52">
      <c r="A1462" s="7" t="str">
        <f>IF(INDEX(Banco!$A:$A,ROW())="","",INDEX(Banco!$A:$A,ROW()))</f>
        <v/>
      </c>
      <c r="B1462" s="7" t="str">
        <f>IF(INDEX(Banco!$B:$B,ROW())="","",INDEX(Banco!$B:$B,ROW()))</f>
        <v/>
      </c>
      <c r="C1462" s="7" t="str">
        <f>IF(INDEX(Banco!$C:$C,ROW())="","",INDEX(Banco!$C:$C,ROW()))</f>
        <v/>
      </c>
      <c r="D1462" s="8" t="str">
        <f>IF(INDEX(Banco!$D:$D,ROW())="","",INDEX(Banco!$D:$D,ROW()))</f>
        <v/>
      </c>
      <c r="E1462" s="8" t="str">
        <f>IF(INDEX(Banco!$E:$E,ROW())="","",INDEX(Banco!$E:$E,ROW()))</f>
        <v/>
      </c>
      <c r="F1462" s="9" t="str">
        <f>IF(INDEX(Banco!$F:$F,ROW())="","",INDEX(Banco!$F:$F,ROW()))</f>
        <v/>
      </c>
      <c r="G1462" s="9" t="str">
        <f>IF(INDEX(Banco!$G:$G,ROW())="","",INDEX(Banco!$G:$G,ROW()))</f>
        <v/>
      </c>
      <c r="H1462" s="7" t="str">
        <f>IF(INDEX(Banco!$H:$H,ROW())="","",INDEX(Banco!$H:$H,ROW()))</f>
        <v/>
      </c>
      <c r="I1462" t="str">
        <f t="shared" si="946"/>
        <v/>
      </c>
      <c r="J1462" s="10" t="str">
        <f t="shared" si="947"/>
        <v/>
      </c>
      <c r="K1462" s="11" t="str">
        <f t="shared" si="948"/>
        <v>—</v>
      </c>
      <c r="L1462" t="str">
        <f t="shared" si="949"/>
        <v/>
      </c>
      <c r="M1462" s="11" t="str">
        <f t="shared" si="950"/>
        <v>—</v>
      </c>
      <c r="N1462" t="str">
        <f t="shared" si="951"/>
        <v/>
      </c>
      <c r="O1462" s="11" t="str">
        <f t="shared" si="952"/>
        <v>—</v>
      </c>
      <c r="P1462" t="str">
        <f t="shared" si="953"/>
        <v/>
      </c>
      <c r="Q1462" s="11" t="str">
        <f t="shared" si="954"/>
        <v>—</v>
      </c>
      <c r="R1462" t="str">
        <f t="shared" si="955"/>
        <v/>
      </c>
      <c r="S1462" t="str">
        <f t="shared" si="956"/>
        <v/>
      </c>
      <c r="T1462" t="str">
        <f t="shared" si="957"/>
        <v/>
      </c>
      <c r="U1462" t="str">
        <f t="shared" si="958"/>
        <v/>
      </c>
      <c r="V1462" t="str">
        <f t="shared" si="959"/>
        <v/>
      </c>
      <c r="W1462" t="str">
        <f t="shared" si="960"/>
        <v/>
      </c>
      <c r="X1462" t="str">
        <f t="shared" si="961"/>
        <v/>
      </c>
      <c r="Y1462" t="str">
        <f t="shared" si="962"/>
        <v/>
      </c>
      <c r="Z1462" t="str">
        <f t="shared" si="963"/>
        <v/>
      </c>
      <c r="AA1462" t="str">
        <f t="shared" si="964"/>
        <v/>
      </c>
      <c r="AB1462" t="str">
        <f t="shared" si="965"/>
        <v/>
      </c>
      <c r="AC1462" t="str">
        <f t="shared" si="966"/>
        <v/>
      </c>
      <c r="AD1462" t="str">
        <f t="shared" si="967"/>
        <v/>
      </c>
      <c r="AE1462" t="str">
        <f t="shared" si="968"/>
        <v/>
      </c>
      <c r="AF1462" t="str">
        <f t="shared" si="969"/>
        <v/>
      </c>
      <c r="AG1462" t="str">
        <f t="shared" si="970"/>
        <v/>
      </c>
      <c r="AH1462" t="str">
        <f t="shared" si="971"/>
        <v/>
      </c>
      <c r="AI1462" t="str">
        <f t="shared" si="972"/>
        <v/>
      </c>
      <c r="AJ1462" t="str">
        <f t="shared" si="973"/>
        <v/>
      </c>
      <c r="AK1462" t="str">
        <f t="shared" si="974"/>
        <v/>
      </c>
      <c r="AL1462" t="str">
        <f t="shared" si="975"/>
        <v/>
      </c>
      <c r="AM1462" t="str">
        <f t="shared" si="976"/>
        <v/>
      </c>
      <c r="AN1462" t="str">
        <f t="shared" si="977"/>
        <v/>
      </c>
      <c r="AO1462" t="str">
        <f t="shared" si="978"/>
        <v/>
      </c>
      <c r="AP1462" t="str">
        <f t="shared" si="979"/>
        <v/>
      </c>
      <c r="AQ1462" t="str">
        <f t="shared" si="980"/>
        <v/>
      </c>
      <c r="AR1462" t="str">
        <f t="shared" si="981"/>
        <v/>
      </c>
      <c r="AS1462" t="str">
        <f t="shared" si="982"/>
        <v/>
      </c>
      <c r="AT1462" t="str">
        <f t="shared" si="983"/>
        <v/>
      </c>
      <c r="AU1462" t="str">
        <f t="shared" si="984"/>
        <v/>
      </c>
      <c r="AV1462" t="str">
        <f t="shared" si="985"/>
        <v/>
      </c>
      <c r="AW1462" t="str">
        <f t="shared" si="986"/>
        <v/>
      </c>
      <c r="AX1462" t="str">
        <f t="shared" si="987"/>
        <v/>
      </c>
      <c r="AY1462" t="str">
        <f t="shared" si="988"/>
        <v/>
      </c>
      <c r="AZ1462" t="str">
        <f>IF(OR($A1462="",$A1462&lt;&gt;Ficha!$C$4),"",COUNTIF($A$2:$A1462,Ficha!$C$4))</f>
        <v/>
      </c>
    </row>
    <row r="1463" spans="1:52">
      <c r="A1463" s="7" t="str">
        <f>IF(INDEX(Banco!$A:$A,ROW())="","",INDEX(Banco!$A:$A,ROW()))</f>
        <v/>
      </c>
      <c r="B1463" s="7" t="str">
        <f>IF(INDEX(Banco!$B:$B,ROW())="","",INDEX(Banco!$B:$B,ROW()))</f>
        <v/>
      </c>
      <c r="C1463" s="7" t="str">
        <f>IF(INDEX(Banco!$C:$C,ROW())="","",INDEX(Banco!$C:$C,ROW()))</f>
        <v/>
      </c>
      <c r="D1463" s="8" t="str">
        <f>IF(INDEX(Banco!$D:$D,ROW())="","",INDEX(Banco!$D:$D,ROW()))</f>
        <v/>
      </c>
      <c r="E1463" s="8" t="str">
        <f>IF(INDEX(Banco!$E:$E,ROW())="","",INDEX(Banco!$E:$E,ROW()))</f>
        <v/>
      </c>
      <c r="F1463" s="9" t="str">
        <f>IF(INDEX(Banco!$F:$F,ROW())="","",INDEX(Banco!$F:$F,ROW()))</f>
        <v/>
      </c>
      <c r="G1463" s="9" t="str">
        <f>IF(INDEX(Banco!$G:$G,ROW())="","",INDEX(Banco!$G:$G,ROW()))</f>
        <v/>
      </c>
      <c r="H1463" s="7" t="str">
        <f>IF(INDEX(Banco!$H:$H,ROW())="","",INDEX(Banco!$H:$H,ROW()))</f>
        <v/>
      </c>
      <c r="I1463" t="str">
        <f t="shared" si="946"/>
        <v/>
      </c>
      <c r="J1463" s="10" t="str">
        <f t="shared" si="947"/>
        <v/>
      </c>
      <c r="K1463" s="11" t="str">
        <f t="shared" si="948"/>
        <v>—</v>
      </c>
      <c r="L1463" t="str">
        <f t="shared" si="949"/>
        <v/>
      </c>
      <c r="M1463" s="11" t="str">
        <f t="shared" si="950"/>
        <v>—</v>
      </c>
      <c r="N1463" t="str">
        <f t="shared" si="951"/>
        <v/>
      </c>
      <c r="O1463" s="11" t="str">
        <f t="shared" si="952"/>
        <v>—</v>
      </c>
      <c r="P1463" t="str">
        <f t="shared" si="953"/>
        <v/>
      </c>
      <c r="Q1463" s="11" t="str">
        <f t="shared" si="954"/>
        <v>—</v>
      </c>
      <c r="R1463" t="str">
        <f t="shared" si="955"/>
        <v/>
      </c>
      <c r="S1463" t="str">
        <f t="shared" si="956"/>
        <v/>
      </c>
      <c r="T1463" t="str">
        <f t="shared" si="957"/>
        <v/>
      </c>
      <c r="U1463" t="str">
        <f t="shared" si="958"/>
        <v/>
      </c>
      <c r="V1463" t="str">
        <f t="shared" si="959"/>
        <v/>
      </c>
      <c r="W1463" t="str">
        <f t="shared" si="960"/>
        <v/>
      </c>
      <c r="X1463" t="str">
        <f t="shared" si="961"/>
        <v/>
      </c>
      <c r="Y1463" t="str">
        <f t="shared" si="962"/>
        <v/>
      </c>
      <c r="Z1463" t="str">
        <f t="shared" si="963"/>
        <v/>
      </c>
      <c r="AA1463" t="str">
        <f t="shared" si="964"/>
        <v/>
      </c>
      <c r="AB1463" t="str">
        <f t="shared" si="965"/>
        <v/>
      </c>
      <c r="AC1463" t="str">
        <f t="shared" si="966"/>
        <v/>
      </c>
      <c r="AD1463" t="str">
        <f t="shared" si="967"/>
        <v/>
      </c>
      <c r="AE1463" t="str">
        <f t="shared" si="968"/>
        <v/>
      </c>
      <c r="AF1463" t="str">
        <f t="shared" si="969"/>
        <v/>
      </c>
      <c r="AG1463" t="str">
        <f t="shared" si="970"/>
        <v/>
      </c>
      <c r="AH1463" t="str">
        <f t="shared" si="971"/>
        <v/>
      </c>
      <c r="AI1463" t="str">
        <f t="shared" si="972"/>
        <v/>
      </c>
      <c r="AJ1463" t="str">
        <f t="shared" si="973"/>
        <v/>
      </c>
      <c r="AK1463" t="str">
        <f t="shared" si="974"/>
        <v/>
      </c>
      <c r="AL1463" t="str">
        <f t="shared" si="975"/>
        <v/>
      </c>
      <c r="AM1463" t="str">
        <f t="shared" si="976"/>
        <v/>
      </c>
      <c r="AN1463" t="str">
        <f t="shared" si="977"/>
        <v/>
      </c>
      <c r="AO1463" t="str">
        <f t="shared" si="978"/>
        <v/>
      </c>
      <c r="AP1463" t="str">
        <f t="shared" si="979"/>
        <v/>
      </c>
      <c r="AQ1463" t="str">
        <f t="shared" si="980"/>
        <v/>
      </c>
      <c r="AR1463" t="str">
        <f t="shared" si="981"/>
        <v/>
      </c>
      <c r="AS1463" t="str">
        <f t="shared" si="982"/>
        <v/>
      </c>
      <c r="AT1463" t="str">
        <f t="shared" si="983"/>
        <v/>
      </c>
      <c r="AU1463" t="str">
        <f t="shared" si="984"/>
        <v/>
      </c>
      <c r="AV1463" t="str">
        <f t="shared" si="985"/>
        <v/>
      </c>
      <c r="AW1463" t="str">
        <f t="shared" si="986"/>
        <v/>
      </c>
      <c r="AX1463" t="str">
        <f t="shared" si="987"/>
        <v/>
      </c>
      <c r="AY1463" t="str">
        <f t="shared" si="988"/>
        <v/>
      </c>
      <c r="AZ1463" t="str">
        <f>IF(OR($A1463="",$A1463&lt;&gt;Ficha!$C$4),"",COUNTIF($A$2:$A1463,Ficha!$C$4))</f>
        <v/>
      </c>
    </row>
    <row r="1464" spans="1:52">
      <c r="A1464" s="7" t="str">
        <f>IF(INDEX(Banco!$A:$A,ROW())="","",INDEX(Banco!$A:$A,ROW()))</f>
        <v/>
      </c>
      <c r="B1464" s="7" t="str">
        <f>IF(INDEX(Banco!$B:$B,ROW())="","",INDEX(Banco!$B:$B,ROW()))</f>
        <v/>
      </c>
      <c r="C1464" s="7" t="str">
        <f>IF(INDEX(Banco!$C:$C,ROW())="","",INDEX(Banco!$C:$C,ROW()))</f>
        <v/>
      </c>
      <c r="D1464" s="8" t="str">
        <f>IF(INDEX(Banco!$D:$D,ROW())="","",INDEX(Banco!$D:$D,ROW()))</f>
        <v/>
      </c>
      <c r="E1464" s="8" t="str">
        <f>IF(INDEX(Banco!$E:$E,ROW())="","",INDEX(Banco!$E:$E,ROW()))</f>
        <v/>
      </c>
      <c r="F1464" s="9" t="str">
        <f>IF(INDEX(Banco!$F:$F,ROW())="","",INDEX(Banco!$F:$F,ROW()))</f>
        <v/>
      </c>
      <c r="G1464" s="9" t="str">
        <f>IF(INDEX(Banco!$G:$G,ROW())="","",INDEX(Banco!$G:$G,ROW()))</f>
        <v/>
      </c>
      <c r="H1464" s="7" t="str">
        <f>IF(INDEX(Banco!$H:$H,ROW())="","",INDEX(Banco!$H:$H,ROW()))</f>
        <v/>
      </c>
      <c r="I1464" t="str">
        <f t="shared" si="946"/>
        <v/>
      </c>
      <c r="J1464" s="10" t="str">
        <f t="shared" si="947"/>
        <v/>
      </c>
      <c r="K1464" s="11" t="str">
        <f t="shared" si="948"/>
        <v>—</v>
      </c>
      <c r="L1464" t="str">
        <f t="shared" si="949"/>
        <v/>
      </c>
      <c r="M1464" s="11" t="str">
        <f t="shared" si="950"/>
        <v>—</v>
      </c>
      <c r="N1464" t="str">
        <f t="shared" si="951"/>
        <v/>
      </c>
      <c r="O1464" s="11" t="str">
        <f t="shared" si="952"/>
        <v>—</v>
      </c>
      <c r="P1464" t="str">
        <f t="shared" si="953"/>
        <v/>
      </c>
      <c r="Q1464" s="11" t="str">
        <f t="shared" si="954"/>
        <v>—</v>
      </c>
      <c r="R1464" t="str">
        <f t="shared" si="955"/>
        <v/>
      </c>
      <c r="S1464" t="str">
        <f t="shared" si="956"/>
        <v/>
      </c>
      <c r="T1464" t="str">
        <f t="shared" si="957"/>
        <v/>
      </c>
      <c r="U1464" t="str">
        <f t="shared" si="958"/>
        <v/>
      </c>
      <c r="V1464" t="str">
        <f t="shared" si="959"/>
        <v/>
      </c>
      <c r="W1464" t="str">
        <f t="shared" si="960"/>
        <v/>
      </c>
      <c r="X1464" t="str">
        <f t="shared" si="961"/>
        <v/>
      </c>
      <c r="Y1464" t="str">
        <f t="shared" si="962"/>
        <v/>
      </c>
      <c r="Z1464" t="str">
        <f t="shared" si="963"/>
        <v/>
      </c>
      <c r="AA1464" t="str">
        <f t="shared" si="964"/>
        <v/>
      </c>
      <c r="AB1464" t="str">
        <f t="shared" si="965"/>
        <v/>
      </c>
      <c r="AC1464" t="str">
        <f t="shared" si="966"/>
        <v/>
      </c>
      <c r="AD1464" t="str">
        <f t="shared" si="967"/>
        <v/>
      </c>
      <c r="AE1464" t="str">
        <f t="shared" si="968"/>
        <v/>
      </c>
      <c r="AF1464" t="str">
        <f t="shared" si="969"/>
        <v/>
      </c>
      <c r="AG1464" t="str">
        <f t="shared" si="970"/>
        <v/>
      </c>
      <c r="AH1464" t="str">
        <f t="shared" si="971"/>
        <v/>
      </c>
      <c r="AI1464" t="str">
        <f t="shared" si="972"/>
        <v/>
      </c>
      <c r="AJ1464" t="str">
        <f t="shared" si="973"/>
        <v/>
      </c>
      <c r="AK1464" t="str">
        <f t="shared" si="974"/>
        <v/>
      </c>
      <c r="AL1464" t="str">
        <f t="shared" si="975"/>
        <v/>
      </c>
      <c r="AM1464" t="str">
        <f t="shared" si="976"/>
        <v/>
      </c>
      <c r="AN1464" t="str">
        <f t="shared" si="977"/>
        <v/>
      </c>
      <c r="AO1464" t="str">
        <f t="shared" si="978"/>
        <v/>
      </c>
      <c r="AP1464" t="str">
        <f t="shared" si="979"/>
        <v/>
      </c>
      <c r="AQ1464" t="str">
        <f t="shared" si="980"/>
        <v/>
      </c>
      <c r="AR1464" t="str">
        <f t="shared" si="981"/>
        <v/>
      </c>
      <c r="AS1464" t="str">
        <f t="shared" si="982"/>
        <v/>
      </c>
      <c r="AT1464" t="str">
        <f t="shared" si="983"/>
        <v/>
      </c>
      <c r="AU1464" t="str">
        <f t="shared" si="984"/>
        <v/>
      </c>
      <c r="AV1464" t="str">
        <f t="shared" si="985"/>
        <v/>
      </c>
      <c r="AW1464" t="str">
        <f t="shared" si="986"/>
        <v/>
      </c>
      <c r="AX1464" t="str">
        <f t="shared" si="987"/>
        <v/>
      </c>
      <c r="AY1464" t="str">
        <f t="shared" si="988"/>
        <v/>
      </c>
      <c r="AZ1464" t="str">
        <f>IF(OR($A1464="",$A1464&lt;&gt;Ficha!$C$4),"",COUNTIF($A$2:$A1464,Ficha!$C$4))</f>
        <v/>
      </c>
    </row>
    <row r="1465" spans="1:52">
      <c r="A1465" s="7" t="str">
        <f>IF(INDEX(Banco!$A:$A,ROW())="","",INDEX(Banco!$A:$A,ROW()))</f>
        <v/>
      </c>
      <c r="B1465" s="7" t="str">
        <f>IF(INDEX(Banco!$B:$B,ROW())="","",INDEX(Banco!$B:$B,ROW()))</f>
        <v/>
      </c>
      <c r="C1465" s="7" t="str">
        <f>IF(INDEX(Banco!$C:$C,ROW())="","",INDEX(Banco!$C:$C,ROW()))</f>
        <v/>
      </c>
      <c r="D1465" s="8" t="str">
        <f>IF(INDEX(Banco!$D:$D,ROW())="","",INDEX(Banco!$D:$D,ROW()))</f>
        <v/>
      </c>
      <c r="E1465" s="8" t="str">
        <f>IF(INDEX(Banco!$E:$E,ROW())="","",INDEX(Banco!$E:$E,ROW()))</f>
        <v/>
      </c>
      <c r="F1465" s="9" t="str">
        <f>IF(INDEX(Banco!$F:$F,ROW())="","",INDEX(Banco!$F:$F,ROW()))</f>
        <v/>
      </c>
      <c r="G1465" s="9" t="str">
        <f>IF(INDEX(Banco!$G:$G,ROW())="","",INDEX(Banco!$G:$G,ROW()))</f>
        <v/>
      </c>
      <c r="H1465" s="7" t="str">
        <f>IF(INDEX(Banco!$H:$H,ROW())="","",INDEX(Banco!$H:$H,ROW()))</f>
        <v/>
      </c>
      <c r="I1465" t="str">
        <f t="shared" si="946"/>
        <v/>
      </c>
      <c r="J1465" s="10" t="str">
        <f t="shared" si="947"/>
        <v/>
      </c>
      <c r="K1465" s="11" t="str">
        <f t="shared" si="948"/>
        <v>—</v>
      </c>
      <c r="L1465" t="str">
        <f t="shared" si="949"/>
        <v/>
      </c>
      <c r="M1465" s="11" t="str">
        <f t="shared" si="950"/>
        <v>—</v>
      </c>
      <c r="N1465" t="str">
        <f t="shared" si="951"/>
        <v/>
      </c>
      <c r="O1465" s="11" t="str">
        <f t="shared" si="952"/>
        <v>—</v>
      </c>
      <c r="P1465" t="str">
        <f t="shared" si="953"/>
        <v/>
      </c>
      <c r="Q1465" s="11" t="str">
        <f t="shared" si="954"/>
        <v>—</v>
      </c>
      <c r="R1465" t="str">
        <f t="shared" si="955"/>
        <v/>
      </c>
      <c r="S1465" t="str">
        <f t="shared" si="956"/>
        <v/>
      </c>
      <c r="T1465" t="str">
        <f t="shared" si="957"/>
        <v/>
      </c>
      <c r="U1465" t="str">
        <f t="shared" si="958"/>
        <v/>
      </c>
      <c r="V1465" t="str">
        <f t="shared" si="959"/>
        <v/>
      </c>
      <c r="W1465" t="str">
        <f t="shared" si="960"/>
        <v/>
      </c>
      <c r="X1465" t="str">
        <f t="shared" si="961"/>
        <v/>
      </c>
      <c r="Y1465" t="str">
        <f t="shared" si="962"/>
        <v/>
      </c>
      <c r="Z1465" t="str">
        <f t="shared" si="963"/>
        <v/>
      </c>
      <c r="AA1465" t="str">
        <f t="shared" si="964"/>
        <v/>
      </c>
      <c r="AB1465" t="str">
        <f t="shared" si="965"/>
        <v/>
      </c>
      <c r="AC1465" t="str">
        <f t="shared" si="966"/>
        <v/>
      </c>
      <c r="AD1465" t="str">
        <f t="shared" si="967"/>
        <v/>
      </c>
      <c r="AE1465" t="str">
        <f t="shared" si="968"/>
        <v/>
      </c>
      <c r="AF1465" t="str">
        <f t="shared" si="969"/>
        <v/>
      </c>
      <c r="AG1465" t="str">
        <f t="shared" si="970"/>
        <v/>
      </c>
      <c r="AH1465" t="str">
        <f t="shared" si="971"/>
        <v/>
      </c>
      <c r="AI1465" t="str">
        <f t="shared" si="972"/>
        <v/>
      </c>
      <c r="AJ1465" t="str">
        <f t="shared" si="973"/>
        <v/>
      </c>
      <c r="AK1465" t="str">
        <f t="shared" si="974"/>
        <v/>
      </c>
      <c r="AL1465" t="str">
        <f t="shared" si="975"/>
        <v/>
      </c>
      <c r="AM1465" t="str">
        <f t="shared" si="976"/>
        <v/>
      </c>
      <c r="AN1465" t="str">
        <f t="shared" si="977"/>
        <v/>
      </c>
      <c r="AO1465" t="str">
        <f t="shared" si="978"/>
        <v/>
      </c>
      <c r="AP1465" t="str">
        <f t="shared" si="979"/>
        <v/>
      </c>
      <c r="AQ1465" t="str">
        <f t="shared" si="980"/>
        <v/>
      </c>
      <c r="AR1465" t="str">
        <f t="shared" si="981"/>
        <v/>
      </c>
      <c r="AS1465" t="str">
        <f t="shared" si="982"/>
        <v/>
      </c>
      <c r="AT1465" t="str">
        <f t="shared" si="983"/>
        <v/>
      </c>
      <c r="AU1465" t="str">
        <f t="shared" si="984"/>
        <v/>
      </c>
      <c r="AV1465" t="str">
        <f t="shared" si="985"/>
        <v/>
      </c>
      <c r="AW1465" t="str">
        <f t="shared" si="986"/>
        <v/>
      </c>
      <c r="AX1465" t="str">
        <f t="shared" si="987"/>
        <v/>
      </c>
      <c r="AY1465" t="str">
        <f t="shared" si="988"/>
        <v/>
      </c>
      <c r="AZ1465" t="str">
        <f>IF(OR($A1465="",$A1465&lt;&gt;Ficha!$C$4),"",COUNTIF($A$2:$A1465,Ficha!$C$4))</f>
        <v/>
      </c>
    </row>
    <row r="1466" spans="1:52">
      <c r="A1466" s="7" t="str">
        <f>IF(INDEX(Banco!$A:$A,ROW())="","",INDEX(Banco!$A:$A,ROW()))</f>
        <v/>
      </c>
      <c r="B1466" s="7" t="str">
        <f>IF(INDEX(Banco!$B:$B,ROW())="","",INDEX(Banco!$B:$B,ROW()))</f>
        <v/>
      </c>
      <c r="C1466" s="7" t="str">
        <f>IF(INDEX(Banco!$C:$C,ROW())="","",INDEX(Banco!$C:$C,ROW()))</f>
        <v/>
      </c>
      <c r="D1466" s="8" t="str">
        <f>IF(INDEX(Banco!$D:$D,ROW())="","",INDEX(Banco!$D:$D,ROW()))</f>
        <v/>
      </c>
      <c r="E1466" s="8" t="str">
        <f>IF(INDEX(Banco!$E:$E,ROW())="","",INDEX(Banco!$E:$E,ROW()))</f>
        <v/>
      </c>
      <c r="F1466" s="9" t="str">
        <f>IF(INDEX(Banco!$F:$F,ROW())="","",INDEX(Banco!$F:$F,ROW()))</f>
        <v/>
      </c>
      <c r="G1466" s="9" t="str">
        <f>IF(INDEX(Banco!$G:$G,ROW())="","",INDEX(Banco!$G:$G,ROW()))</f>
        <v/>
      </c>
      <c r="H1466" s="7" t="str">
        <f>IF(INDEX(Banco!$H:$H,ROW())="","",INDEX(Banco!$H:$H,ROW()))</f>
        <v/>
      </c>
      <c r="I1466" t="str">
        <f t="shared" si="946"/>
        <v/>
      </c>
      <c r="J1466" s="10" t="str">
        <f t="shared" si="947"/>
        <v/>
      </c>
      <c r="K1466" s="11" t="str">
        <f t="shared" si="948"/>
        <v>—</v>
      </c>
      <c r="L1466" t="str">
        <f t="shared" si="949"/>
        <v/>
      </c>
      <c r="M1466" s="11" t="str">
        <f t="shared" si="950"/>
        <v>—</v>
      </c>
      <c r="N1466" t="str">
        <f t="shared" si="951"/>
        <v/>
      </c>
      <c r="O1466" s="11" t="str">
        <f t="shared" si="952"/>
        <v>—</v>
      </c>
      <c r="P1466" t="str">
        <f t="shared" si="953"/>
        <v/>
      </c>
      <c r="Q1466" s="11" t="str">
        <f t="shared" si="954"/>
        <v>—</v>
      </c>
      <c r="R1466" t="str">
        <f t="shared" si="955"/>
        <v/>
      </c>
      <c r="S1466" t="str">
        <f t="shared" si="956"/>
        <v/>
      </c>
      <c r="T1466" t="str">
        <f t="shared" si="957"/>
        <v/>
      </c>
      <c r="U1466" t="str">
        <f t="shared" si="958"/>
        <v/>
      </c>
      <c r="V1466" t="str">
        <f t="shared" si="959"/>
        <v/>
      </c>
      <c r="W1466" t="str">
        <f t="shared" si="960"/>
        <v/>
      </c>
      <c r="X1466" t="str">
        <f t="shared" si="961"/>
        <v/>
      </c>
      <c r="Y1466" t="str">
        <f t="shared" si="962"/>
        <v/>
      </c>
      <c r="Z1466" t="str">
        <f t="shared" si="963"/>
        <v/>
      </c>
      <c r="AA1466" t="str">
        <f t="shared" si="964"/>
        <v/>
      </c>
      <c r="AB1466" t="str">
        <f t="shared" si="965"/>
        <v/>
      </c>
      <c r="AC1466" t="str">
        <f t="shared" si="966"/>
        <v/>
      </c>
      <c r="AD1466" t="str">
        <f t="shared" si="967"/>
        <v/>
      </c>
      <c r="AE1466" t="str">
        <f t="shared" si="968"/>
        <v/>
      </c>
      <c r="AF1466" t="str">
        <f t="shared" si="969"/>
        <v/>
      </c>
      <c r="AG1466" t="str">
        <f t="shared" si="970"/>
        <v/>
      </c>
      <c r="AH1466" t="str">
        <f t="shared" si="971"/>
        <v/>
      </c>
      <c r="AI1466" t="str">
        <f t="shared" si="972"/>
        <v/>
      </c>
      <c r="AJ1466" t="str">
        <f t="shared" si="973"/>
        <v/>
      </c>
      <c r="AK1466" t="str">
        <f t="shared" si="974"/>
        <v/>
      </c>
      <c r="AL1466" t="str">
        <f t="shared" si="975"/>
        <v/>
      </c>
      <c r="AM1466" t="str">
        <f t="shared" si="976"/>
        <v/>
      </c>
      <c r="AN1466" t="str">
        <f t="shared" si="977"/>
        <v/>
      </c>
      <c r="AO1466" t="str">
        <f t="shared" si="978"/>
        <v/>
      </c>
      <c r="AP1466" t="str">
        <f t="shared" si="979"/>
        <v/>
      </c>
      <c r="AQ1466" t="str">
        <f t="shared" si="980"/>
        <v/>
      </c>
      <c r="AR1466" t="str">
        <f t="shared" si="981"/>
        <v/>
      </c>
      <c r="AS1466" t="str">
        <f t="shared" si="982"/>
        <v/>
      </c>
      <c r="AT1466" t="str">
        <f t="shared" si="983"/>
        <v/>
      </c>
      <c r="AU1466" t="str">
        <f t="shared" si="984"/>
        <v/>
      </c>
      <c r="AV1466" t="str">
        <f t="shared" si="985"/>
        <v/>
      </c>
      <c r="AW1466" t="str">
        <f t="shared" si="986"/>
        <v/>
      </c>
      <c r="AX1466" t="str">
        <f t="shared" si="987"/>
        <v/>
      </c>
      <c r="AY1466" t="str">
        <f t="shared" si="988"/>
        <v/>
      </c>
      <c r="AZ1466" t="str">
        <f>IF(OR($A1466="",$A1466&lt;&gt;Ficha!$C$4),"",COUNTIF($A$2:$A1466,Ficha!$C$4))</f>
        <v/>
      </c>
    </row>
    <row r="1467" spans="1:52">
      <c r="A1467" s="7" t="str">
        <f>IF(INDEX(Banco!$A:$A,ROW())="","",INDEX(Banco!$A:$A,ROW()))</f>
        <v/>
      </c>
      <c r="B1467" s="7" t="str">
        <f>IF(INDEX(Banco!$B:$B,ROW())="","",INDEX(Banco!$B:$B,ROW()))</f>
        <v/>
      </c>
      <c r="C1467" s="7" t="str">
        <f>IF(INDEX(Banco!$C:$C,ROW())="","",INDEX(Banco!$C:$C,ROW()))</f>
        <v/>
      </c>
      <c r="D1467" s="8" t="str">
        <f>IF(INDEX(Banco!$D:$D,ROW())="","",INDEX(Banco!$D:$D,ROW()))</f>
        <v/>
      </c>
      <c r="E1467" s="8" t="str">
        <f>IF(INDEX(Banco!$E:$E,ROW())="","",INDEX(Banco!$E:$E,ROW()))</f>
        <v/>
      </c>
      <c r="F1467" s="9" t="str">
        <f>IF(INDEX(Banco!$F:$F,ROW())="","",INDEX(Banco!$F:$F,ROW()))</f>
        <v/>
      </c>
      <c r="G1467" s="9" t="str">
        <f>IF(INDEX(Banco!$G:$G,ROW())="","",INDEX(Banco!$G:$G,ROW()))</f>
        <v/>
      </c>
      <c r="H1467" s="7" t="str">
        <f>IF(INDEX(Banco!$H:$H,ROW())="","",INDEX(Banco!$H:$H,ROW()))</f>
        <v/>
      </c>
      <c r="I1467" t="str">
        <f t="shared" si="946"/>
        <v/>
      </c>
      <c r="J1467" s="10" t="str">
        <f t="shared" si="947"/>
        <v/>
      </c>
      <c r="K1467" s="11" t="str">
        <f t="shared" si="948"/>
        <v>—</v>
      </c>
      <c r="L1467" t="str">
        <f t="shared" si="949"/>
        <v/>
      </c>
      <c r="M1467" s="11" t="str">
        <f t="shared" si="950"/>
        <v>—</v>
      </c>
      <c r="N1467" t="str">
        <f t="shared" si="951"/>
        <v/>
      </c>
      <c r="O1467" s="11" t="str">
        <f t="shared" si="952"/>
        <v>—</v>
      </c>
      <c r="P1467" t="str">
        <f t="shared" si="953"/>
        <v/>
      </c>
      <c r="Q1467" s="11" t="str">
        <f t="shared" si="954"/>
        <v>—</v>
      </c>
      <c r="R1467" t="str">
        <f t="shared" si="955"/>
        <v/>
      </c>
      <c r="S1467" t="str">
        <f t="shared" si="956"/>
        <v/>
      </c>
      <c r="T1467" t="str">
        <f t="shared" si="957"/>
        <v/>
      </c>
      <c r="U1467" t="str">
        <f t="shared" si="958"/>
        <v/>
      </c>
      <c r="V1467" t="str">
        <f t="shared" si="959"/>
        <v/>
      </c>
      <c r="W1467" t="str">
        <f t="shared" si="960"/>
        <v/>
      </c>
      <c r="X1467" t="str">
        <f t="shared" si="961"/>
        <v/>
      </c>
      <c r="Y1467" t="str">
        <f t="shared" si="962"/>
        <v/>
      </c>
      <c r="Z1467" t="str">
        <f t="shared" si="963"/>
        <v/>
      </c>
      <c r="AA1467" t="str">
        <f t="shared" si="964"/>
        <v/>
      </c>
      <c r="AB1467" t="str">
        <f t="shared" si="965"/>
        <v/>
      </c>
      <c r="AC1467" t="str">
        <f t="shared" si="966"/>
        <v/>
      </c>
      <c r="AD1467" t="str">
        <f t="shared" si="967"/>
        <v/>
      </c>
      <c r="AE1467" t="str">
        <f t="shared" si="968"/>
        <v/>
      </c>
      <c r="AF1467" t="str">
        <f t="shared" si="969"/>
        <v/>
      </c>
      <c r="AG1467" t="str">
        <f t="shared" si="970"/>
        <v/>
      </c>
      <c r="AH1467" t="str">
        <f t="shared" si="971"/>
        <v/>
      </c>
      <c r="AI1467" t="str">
        <f t="shared" si="972"/>
        <v/>
      </c>
      <c r="AJ1467" t="str">
        <f t="shared" si="973"/>
        <v/>
      </c>
      <c r="AK1467" t="str">
        <f t="shared" si="974"/>
        <v/>
      </c>
      <c r="AL1467" t="str">
        <f t="shared" si="975"/>
        <v/>
      </c>
      <c r="AM1467" t="str">
        <f t="shared" si="976"/>
        <v/>
      </c>
      <c r="AN1467" t="str">
        <f t="shared" si="977"/>
        <v/>
      </c>
      <c r="AO1467" t="str">
        <f t="shared" si="978"/>
        <v/>
      </c>
      <c r="AP1467" t="str">
        <f t="shared" si="979"/>
        <v/>
      </c>
      <c r="AQ1467" t="str">
        <f t="shared" si="980"/>
        <v/>
      </c>
      <c r="AR1467" t="str">
        <f t="shared" si="981"/>
        <v/>
      </c>
      <c r="AS1467" t="str">
        <f t="shared" si="982"/>
        <v/>
      </c>
      <c r="AT1467" t="str">
        <f t="shared" si="983"/>
        <v/>
      </c>
      <c r="AU1467" t="str">
        <f t="shared" si="984"/>
        <v/>
      </c>
      <c r="AV1467" t="str">
        <f t="shared" si="985"/>
        <v/>
      </c>
      <c r="AW1467" t="str">
        <f t="shared" si="986"/>
        <v/>
      </c>
      <c r="AX1467" t="str">
        <f t="shared" si="987"/>
        <v/>
      </c>
      <c r="AY1467" t="str">
        <f t="shared" si="988"/>
        <v/>
      </c>
      <c r="AZ1467" t="str">
        <f>IF(OR($A1467="",$A1467&lt;&gt;Ficha!$C$4),"",COUNTIF($A$2:$A1467,Ficha!$C$4))</f>
        <v/>
      </c>
    </row>
    <row r="1468" spans="1:52">
      <c r="A1468" s="7" t="str">
        <f>IF(INDEX(Banco!$A:$A,ROW())="","",INDEX(Banco!$A:$A,ROW()))</f>
        <v/>
      </c>
      <c r="B1468" s="7" t="str">
        <f>IF(INDEX(Banco!$B:$B,ROW())="","",INDEX(Banco!$B:$B,ROW()))</f>
        <v/>
      </c>
      <c r="C1468" s="7" t="str">
        <f>IF(INDEX(Banco!$C:$C,ROW())="","",INDEX(Banco!$C:$C,ROW()))</f>
        <v/>
      </c>
      <c r="D1468" s="8" t="str">
        <f>IF(INDEX(Banco!$D:$D,ROW())="","",INDEX(Banco!$D:$D,ROW()))</f>
        <v/>
      </c>
      <c r="E1468" s="8" t="str">
        <f>IF(INDEX(Banco!$E:$E,ROW())="","",INDEX(Banco!$E:$E,ROW()))</f>
        <v/>
      </c>
      <c r="F1468" s="9" t="str">
        <f>IF(INDEX(Banco!$F:$F,ROW())="","",INDEX(Banco!$F:$F,ROW()))</f>
        <v/>
      </c>
      <c r="G1468" s="9" t="str">
        <f>IF(INDEX(Banco!$G:$G,ROW())="","",INDEX(Banco!$G:$G,ROW()))</f>
        <v/>
      </c>
      <c r="H1468" s="7" t="str">
        <f>IF(INDEX(Banco!$H:$H,ROW())="","",INDEX(Banco!$H:$H,ROW()))</f>
        <v/>
      </c>
      <c r="I1468" t="str">
        <f t="shared" si="946"/>
        <v/>
      </c>
      <c r="J1468" s="10" t="str">
        <f t="shared" si="947"/>
        <v/>
      </c>
      <c r="K1468" s="11" t="str">
        <f t="shared" si="948"/>
        <v>—</v>
      </c>
      <c r="L1468" t="str">
        <f t="shared" si="949"/>
        <v/>
      </c>
      <c r="M1468" s="11" t="str">
        <f t="shared" si="950"/>
        <v>—</v>
      </c>
      <c r="N1468" t="str">
        <f t="shared" si="951"/>
        <v/>
      </c>
      <c r="O1468" s="11" t="str">
        <f t="shared" si="952"/>
        <v>—</v>
      </c>
      <c r="P1468" t="str">
        <f t="shared" si="953"/>
        <v/>
      </c>
      <c r="Q1468" s="11" t="str">
        <f t="shared" si="954"/>
        <v>—</v>
      </c>
      <c r="R1468" t="str">
        <f t="shared" si="955"/>
        <v/>
      </c>
      <c r="S1468" t="str">
        <f t="shared" si="956"/>
        <v/>
      </c>
      <c r="T1468" t="str">
        <f t="shared" si="957"/>
        <v/>
      </c>
      <c r="U1468" t="str">
        <f t="shared" si="958"/>
        <v/>
      </c>
      <c r="V1468" t="str">
        <f t="shared" si="959"/>
        <v/>
      </c>
      <c r="W1468" t="str">
        <f t="shared" si="960"/>
        <v/>
      </c>
      <c r="X1468" t="str">
        <f t="shared" si="961"/>
        <v/>
      </c>
      <c r="Y1468" t="str">
        <f t="shared" si="962"/>
        <v/>
      </c>
      <c r="Z1468" t="str">
        <f t="shared" si="963"/>
        <v/>
      </c>
      <c r="AA1468" t="str">
        <f t="shared" si="964"/>
        <v/>
      </c>
      <c r="AB1468" t="str">
        <f t="shared" si="965"/>
        <v/>
      </c>
      <c r="AC1468" t="str">
        <f t="shared" si="966"/>
        <v/>
      </c>
      <c r="AD1468" t="str">
        <f t="shared" si="967"/>
        <v/>
      </c>
      <c r="AE1468" t="str">
        <f t="shared" si="968"/>
        <v/>
      </c>
      <c r="AF1468" t="str">
        <f t="shared" si="969"/>
        <v/>
      </c>
      <c r="AG1468" t="str">
        <f t="shared" si="970"/>
        <v/>
      </c>
      <c r="AH1468" t="str">
        <f t="shared" si="971"/>
        <v/>
      </c>
      <c r="AI1468" t="str">
        <f t="shared" si="972"/>
        <v/>
      </c>
      <c r="AJ1468" t="str">
        <f t="shared" si="973"/>
        <v/>
      </c>
      <c r="AK1468" t="str">
        <f t="shared" si="974"/>
        <v/>
      </c>
      <c r="AL1468" t="str">
        <f t="shared" si="975"/>
        <v/>
      </c>
      <c r="AM1468" t="str">
        <f t="shared" si="976"/>
        <v/>
      </c>
      <c r="AN1468" t="str">
        <f t="shared" si="977"/>
        <v/>
      </c>
      <c r="AO1468" t="str">
        <f t="shared" si="978"/>
        <v/>
      </c>
      <c r="AP1468" t="str">
        <f t="shared" si="979"/>
        <v/>
      </c>
      <c r="AQ1468" t="str">
        <f t="shared" si="980"/>
        <v/>
      </c>
      <c r="AR1468" t="str">
        <f t="shared" si="981"/>
        <v/>
      </c>
      <c r="AS1468" t="str">
        <f t="shared" si="982"/>
        <v/>
      </c>
      <c r="AT1468" t="str">
        <f t="shared" si="983"/>
        <v/>
      </c>
      <c r="AU1468" t="str">
        <f t="shared" si="984"/>
        <v/>
      </c>
      <c r="AV1468" t="str">
        <f t="shared" si="985"/>
        <v/>
      </c>
      <c r="AW1468" t="str">
        <f t="shared" si="986"/>
        <v/>
      </c>
      <c r="AX1468" t="str">
        <f t="shared" si="987"/>
        <v/>
      </c>
      <c r="AY1468" t="str">
        <f t="shared" si="988"/>
        <v/>
      </c>
      <c r="AZ1468" t="str">
        <f>IF(OR($A1468="",$A1468&lt;&gt;Ficha!$C$4),"",COUNTIF($A$2:$A1468,Ficha!$C$4))</f>
        <v/>
      </c>
    </row>
    <row r="1469" spans="1:52">
      <c r="A1469" s="7" t="str">
        <f>IF(INDEX(Banco!$A:$A,ROW())="","",INDEX(Banco!$A:$A,ROW()))</f>
        <v/>
      </c>
      <c r="B1469" s="7" t="str">
        <f>IF(INDEX(Banco!$B:$B,ROW())="","",INDEX(Banco!$B:$B,ROW()))</f>
        <v/>
      </c>
      <c r="C1469" s="7" t="str">
        <f>IF(INDEX(Banco!$C:$C,ROW())="","",INDEX(Banco!$C:$C,ROW()))</f>
        <v/>
      </c>
      <c r="D1469" s="8" t="str">
        <f>IF(INDEX(Banco!$D:$D,ROW())="","",INDEX(Banco!$D:$D,ROW()))</f>
        <v/>
      </c>
      <c r="E1469" s="8" t="str">
        <f>IF(INDEX(Banco!$E:$E,ROW())="","",INDEX(Banco!$E:$E,ROW()))</f>
        <v/>
      </c>
      <c r="F1469" s="9" t="str">
        <f>IF(INDEX(Banco!$F:$F,ROW())="","",INDEX(Banco!$F:$F,ROW()))</f>
        <v/>
      </c>
      <c r="G1469" s="9" t="str">
        <f>IF(INDEX(Banco!$G:$G,ROW())="","",INDEX(Banco!$G:$G,ROW()))</f>
        <v/>
      </c>
      <c r="H1469" s="7" t="str">
        <f>IF(INDEX(Banco!$H:$H,ROW())="","",INDEX(Banco!$H:$H,ROW()))</f>
        <v/>
      </c>
      <c r="I1469" t="str">
        <f t="shared" si="946"/>
        <v/>
      </c>
      <c r="J1469" s="10" t="str">
        <f t="shared" si="947"/>
        <v/>
      </c>
      <c r="K1469" s="11" t="str">
        <f t="shared" si="948"/>
        <v>—</v>
      </c>
      <c r="L1469" t="str">
        <f t="shared" si="949"/>
        <v/>
      </c>
      <c r="M1469" s="11" t="str">
        <f t="shared" si="950"/>
        <v>—</v>
      </c>
      <c r="N1469" t="str">
        <f t="shared" si="951"/>
        <v/>
      </c>
      <c r="O1469" s="11" t="str">
        <f t="shared" si="952"/>
        <v>—</v>
      </c>
      <c r="P1469" t="str">
        <f t="shared" si="953"/>
        <v/>
      </c>
      <c r="Q1469" s="11" t="str">
        <f t="shared" si="954"/>
        <v>—</v>
      </c>
      <c r="R1469" t="str">
        <f t="shared" si="955"/>
        <v/>
      </c>
      <c r="S1469" t="str">
        <f t="shared" si="956"/>
        <v/>
      </c>
      <c r="T1469" t="str">
        <f t="shared" si="957"/>
        <v/>
      </c>
      <c r="U1469" t="str">
        <f t="shared" si="958"/>
        <v/>
      </c>
      <c r="V1469" t="str">
        <f t="shared" si="959"/>
        <v/>
      </c>
      <c r="W1469" t="str">
        <f t="shared" si="960"/>
        <v/>
      </c>
      <c r="X1469" t="str">
        <f t="shared" si="961"/>
        <v/>
      </c>
      <c r="Y1469" t="str">
        <f t="shared" si="962"/>
        <v/>
      </c>
      <c r="Z1469" t="str">
        <f t="shared" si="963"/>
        <v/>
      </c>
      <c r="AA1469" t="str">
        <f t="shared" si="964"/>
        <v/>
      </c>
      <c r="AB1469" t="str">
        <f t="shared" si="965"/>
        <v/>
      </c>
      <c r="AC1469" t="str">
        <f t="shared" si="966"/>
        <v/>
      </c>
      <c r="AD1469" t="str">
        <f t="shared" si="967"/>
        <v/>
      </c>
      <c r="AE1469" t="str">
        <f t="shared" si="968"/>
        <v/>
      </c>
      <c r="AF1469" t="str">
        <f t="shared" si="969"/>
        <v/>
      </c>
      <c r="AG1469" t="str">
        <f t="shared" si="970"/>
        <v/>
      </c>
      <c r="AH1469" t="str">
        <f t="shared" si="971"/>
        <v/>
      </c>
      <c r="AI1469" t="str">
        <f t="shared" si="972"/>
        <v/>
      </c>
      <c r="AJ1469" t="str">
        <f t="shared" si="973"/>
        <v/>
      </c>
      <c r="AK1469" t="str">
        <f t="shared" si="974"/>
        <v/>
      </c>
      <c r="AL1469" t="str">
        <f t="shared" si="975"/>
        <v/>
      </c>
      <c r="AM1469" t="str">
        <f t="shared" si="976"/>
        <v/>
      </c>
      <c r="AN1469" t="str">
        <f t="shared" si="977"/>
        <v/>
      </c>
      <c r="AO1469" t="str">
        <f t="shared" si="978"/>
        <v/>
      </c>
      <c r="AP1469" t="str">
        <f t="shared" si="979"/>
        <v/>
      </c>
      <c r="AQ1469" t="str">
        <f t="shared" si="980"/>
        <v/>
      </c>
      <c r="AR1469" t="str">
        <f t="shared" si="981"/>
        <v/>
      </c>
      <c r="AS1469" t="str">
        <f t="shared" si="982"/>
        <v/>
      </c>
      <c r="AT1469" t="str">
        <f t="shared" si="983"/>
        <v/>
      </c>
      <c r="AU1469" t="str">
        <f t="shared" si="984"/>
        <v/>
      </c>
      <c r="AV1469" t="str">
        <f t="shared" si="985"/>
        <v/>
      </c>
      <c r="AW1469" t="str">
        <f t="shared" si="986"/>
        <v/>
      </c>
      <c r="AX1469" t="str">
        <f t="shared" si="987"/>
        <v/>
      </c>
      <c r="AY1469" t="str">
        <f t="shared" si="988"/>
        <v/>
      </c>
      <c r="AZ1469" t="str">
        <f>IF(OR($A1469="",$A1469&lt;&gt;Ficha!$C$4),"",COUNTIF($A$2:$A1469,Ficha!$C$4))</f>
        <v/>
      </c>
    </row>
    <row r="1470" spans="1:52">
      <c r="A1470" s="7" t="str">
        <f>IF(INDEX(Banco!$A:$A,ROW())="","",INDEX(Banco!$A:$A,ROW()))</f>
        <v/>
      </c>
      <c r="B1470" s="7" t="str">
        <f>IF(INDEX(Banco!$B:$B,ROW())="","",INDEX(Banco!$B:$B,ROW()))</f>
        <v/>
      </c>
      <c r="C1470" s="7" t="str">
        <f>IF(INDEX(Banco!$C:$C,ROW())="","",INDEX(Banco!$C:$C,ROW()))</f>
        <v/>
      </c>
      <c r="D1470" s="8" t="str">
        <f>IF(INDEX(Banco!$D:$D,ROW())="","",INDEX(Banco!$D:$D,ROW()))</f>
        <v/>
      </c>
      <c r="E1470" s="8" t="str">
        <f>IF(INDEX(Banco!$E:$E,ROW())="","",INDEX(Banco!$E:$E,ROW()))</f>
        <v/>
      </c>
      <c r="F1470" s="9" t="str">
        <f>IF(INDEX(Banco!$F:$F,ROW())="","",INDEX(Banco!$F:$F,ROW()))</f>
        <v/>
      </c>
      <c r="G1470" s="9" t="str">
        <f>IF(INDEX(Banco!$G:$G,ROW())="","",INDEX(Banco!$G:$G,ROW()))</f>
        <v/>
      </c>
      <c r="H1470" s="7" t="str">
        <f>IF(INDEX(Banco!$H:$H,ROW())="","",INDEX(Banco!$H:$H,ROW()))</f>
        <v/>
      </c>
      <c r="I1470" t="str">
        <f t="shared" si="946"/>
        <v/>
      </c>
      <c r="J1470" s="10" t="str">
        <f t="shared" si="947"/>
        <v/>
      </c>
      <c r="K1470" s="11" t="str">
        <f t="shared" si="948"/>
        <v>—</v>
      </c>
      <c r="L1470" t="str">
        <f t="shared" si="949"/>
        <v/>
      </c>
      <c r="M1470" s="11" t="str">
        <f t="shared" si="950"/>
        <v>—</v>
      </c>
      <c r="N1470" t="str">
        <f t="shared" si="951"/>
        <v/>
      </c>
      <c r="O1470" s="11" t="str">
        <f t="shared" si="952"/>
        <v>—</v>
      </c>
      <c r="P1470" t="str">
        <f t="shared" si="953"/>
        <v/>
      </c>
      <c r="Q1470" s="11" t="str">
        <f t="shared" si="954"/>
        <v>—</v>
      </c>
      <c r="R1470" t="str">
        <f t="shared" si="955"/>
        <v/>
      </c>
      <c r="S1470" t="str">
        <f t="shared" si="956"/>
        <v/>
      </c>
      <c r="T1470" t="str">
        <f t="shared" si="957"/>
        <v/>
      </c>
      <c r="U1470" t="str">
        <f t="shared" si="958"/>
        <v/>
      </c>
      <c r="V1470" t="str">
        <f t="shared" si="959"/>
        <v/>
      </c>
      <c r="W1470" t="str">
        <f t="shared" si="960"/>
        <v/>
      </c>
      <c r="X1470" t="str">
        <f t="shared" si="961"/>
        <v/>
      </c>
      <c r="Y1470" t="str">
        <f t="shared" si="962"/>
        <v/>
      </c>
      <c r="Z1470" t="str">
        <f t="shared" si="963"/>
        <v/>
      </c>
      <c r="AA1470" t="str">
        <f t="shared" si="964"/>
        <v/>
      </c>
      <c r="AB1470" t="str">
        <f t="shared" si="965"/>
        <v/>
      </c>
      <c r="AC1470" t="str">
        <f t="shared" si="966"/>
        <v/>
      </c>
      <c r="AD1470" t="str">
        <f t="shared" si="967"/>
        <v/>
      </c>
      <c r="AE1470" t="str">
        <f t="shared" si="968"/>
        <v/>
      </c>
      <c r="AF1470" t="str">
        <f t="shared" si="969"/>
        <v/>
      </c>
      <c r="AG1470" t="str">
        <f t="shared" si="970"/>
        <v/>
      </c>
      <c r="AH1470" t="str">
        <f t="shared" si="971"/>
        <v/>
      </c>
      <c r="AI1470" t="str">
        <f t="shared" si="972"/>
        <v/>
      </c>
      <c r="AJ1470" t="str">
        <f t="shared" si="973"/>
        <v/>
      </c>
      <c r="AK1470" t="str">
        <f t="shared" si="974"/>
        <v/>
      </c>
      <c r="AL1470" t="str">
        <f t="shared" si="975"/>
        <v/>
      </c>
      <c r="AM1470" t="str">
        <f t="shared" si="976"/>
        <v/>
      </c>
      <c r="AN1470" t="str">
        <f t="shared" si="977"/>
        <v/>
      </c>
      <c r="AO1470" t="str">
        <f t="shared" si="978"/>
        <v/>
      </c>
      <c r="AP1470" t="str">
        <f t="shared" si="979"/>
        <v/>
      </c>
      <c r="AQ1470" t="str">
        <f t="shared" si="980"/>
        <v/>
      </c>
      <c r="AR1470" t="str">
        <f t="shared" si="981"/>
        <v/>
      </c>
      <c r="AS1470" t="str">
        <f t="shared" si="982"/>
        <v/>
      </c>
      <c r="AT1470" t="str">
        <f t="shared" si="983"/>
        <v/>
      </c>
      <c r="AU1470" t="str">
        <f t="shared" si="984"/>
        <v/>
      </c>
      <c r="AV1470" t="str">
        <f t="shared" si="985"/>
        <v/>
      </c>
      <c r="AW1470" t="str">
        <f t="shared" si="986"/>
        <v/>
      </c>
      <c r="AX1470" t="str">
        <f t="shared" si="987"/>
        <v/>
      </c>
      <c r="AY1470" t="str">
        <f t="shared" si="988"/>
        <v/>
      </c>
      <c r="AZ1470" t="str">
        <f>IF(OR($A1470="",$A1470&lt;&gt;Ficha!$C$4),"",COUNTIF($A$2:$A1470,Ficha!$C$4))</f>
        <v/>
      </c>
    </row>
    <row r="1471" spans="1:52">
      <c r="A1471" s="7" t="str">
        <f>IF(INDEX(Banco!$A:$A,ROW())="","",INDEX(Banco!$A:$A,ROW()))</f>
        <v/>
      </c>
      <c r="B1471" s="7" t="str">
        <f>IF(INDEX(Banco!$B:$B,ROW())="","",INDEX(Banco!$B:$B,ROW()))</f>
        <v/>
      </c>
      <c r="C1471" s="7" t="str">
        <f>IF(INDEX(Banco!$C:$C,ROW())="","",INDEX(Banco!$C:$C,ROW()))</f>
        <v/>
      </c>
      <c r="D1471" s="8" t="str">
        <f>IF(INDEX(Banco!$D:$D,ROW())="","",INDEX(Banco!$D:$D,ROW()))</f>
        <v/>
      </c>
      <c r="E1471" s="8" t="str">
        <f>IF(INDEX(Banco!$E:$E,ROW())="","",INDEX(Banco!$E:$E,ROW()))</f>
        <v/>
      </c>
      <c r="F1471" s="9" t="str">
        <f>IF(INDEX(Banco!$F:$F,ROW())="","",INDEX(Banco!$F:$F,ROW()))</f>
        <v/>
      </c>
      <c r="G1471" s="9" t="str">
        <f>IF(INDEX(Banco!$G:$G,ROW())="","",INDEX(Banco!$G:$G,ROW()))</f>
        <v/>
      </c>
      <c r="H1471" s="7" t="str">
        <f>IF(INDEX(Banco!$H:$H,ROW())="","",INDEX(Banco!$H:$H,ROW()))</f>
        <v/>
      </c>
      <c r="I1471" t="str">
        <f t="shared" si="946"/>
        <v/>
      </c>
      <c r="J1471" s="10" t="str">
        <f t="shared" si="947"/>
        <v/>
      </c>
      <c r="K1471" s="11" t="str">
        <f t="shared" si="948"/>
        <v>—</v>
      </c>
      <c r="L1471" t="str">
        <f t="shared" si="949"/>
        <v/>
      </c>
      <c r="M1471" s="11" t="str">
        <f t="shared" si="950"/>
        <v>—</v>
      </c>
      <c r="N1471" t="str">
        <f t="shared" si="951"/>
        <v/>
      </c>
      <c r="O1471" s="11" t="str">
        <f t="shared" si="952"/>
        <v>—</v>
      </c>
      <c r="P1471" t="str">
        <f t="shared" si="953"/>
        <v/>
      </c>
      <c r="Q1471" s="11" t="str">
        <f t="shared" si="954"/>
        <v>—</v>
      </c>
      <c r="R1471" t="str">
        <f t="shared" si="955"/>
        <v/>
      </c>
      <c r="S1471" t="str">
        <f t="shared" si="956"/>
        <v/>
      </c>
      <c r="T1471" t="str">
        <f t="shared" si="957"/>
        <v/>
      </c>
      <c r="U1471" t="str">
        <f t="shared" si="958"/>
        <v/>
      </c>
      <c r="V1471" t="str">
        <f t="shared" si="959"/>
        <v/>
      </c>
      <c r="W1471" t="str">
        <f t="shared" si="960"/>
        <v/>
      </c>
      <c r="X1471" t="str">
        <f t="shared" si="961"/>
        <v/>
      </c>
      <c r="Y1471" t="str">
        <f t="shared" si="962"/>
        <v/>
      </c>
      <c r="Z1471" t="str">
        <f t="shared" si="963"/>
        <v/>
      </c>
      <c r="AA1471" t="str">
        <f t="shared" si="964"/>
        <v/>
      </c>
      <c r="AB1471" t="str">
        <f t="shared" si="965"/>
        <v/>
      </c>
      <c r="AC1471" t="str">
        <f t="shared" si="966"/>
        <v/>
      </c>
      <c r="AD1471" t="str">
        <f t="shared" si="967"/>
        <v/>
      </c>
      <c r="AE1471" t="str">
        <f t="shared" si="968"/>
        <v/>
      </c>
      <c r="AF1471" t="str">
        <f t="shared" si="969"/>
        <v/>
      </c>
      <c r="AG1471" t="str">
        <f t="shared" si="970"/>
        <v/>
      </c>
      <c r="AH1471" t="str">
        <f t="shared" si="971"/>
        <v/>
      </c>
      <c r="AI1471" t="str">
        <f t="shared" si="972"/>
        <v/>
      </c>
      <c r="AJ1471" t="str">
        <f t="shared" si="973"/>
        <v/>
      </c>
      <c r="AK1471" t="str">
        <f t="shared" si="974"/>
        <v/>
      </c>
      <c r="AL1471" t="str">
        <f t="shared" si="975"/>
        <v/>
      </c>
      <c r="AM1471" t="str">
        <f t="shared" si="976"/>
        <v/>
      </c>
      <c r="AN1471" t="str">
        <f t="shared" si="977"/>
        <v/>
      </c>
      <c r="AO1471" t="str">
        <f t="shared" si="978"/>
        <v/>
      </c>
      <c r="AP1471" t="str">
        <f t="shared" si="979"/>
        <v/>
      </c>
      <c r="AQ1471" t="str">
        <f t="shared" si="980"/>
        <v/>
      </c>
      <c r="AR1471" t="str">
        <f t="shared" si="981"/>
        <v/>
      </c>
      <c r="AS1471" t="str">
        <f t="shared" si="982"/>
        <v/>
      </c>
      <c r="AT1471" t="str">
        <f t="shared" si="983"/>
        <v/>
      </c>
      <c r="AU1471" t="str">
        <f t="shared" si="984"/>
        <v/>
      </c>
      <c r="AV1471" t="str">
        <f t="shared" si="985"/>
        <v/>
      </c>
      <c r="AW1471" t="str">
        <f t="shared" si="986"/>
        <v/>
      </c>
      <c r="AX1471" t="str">
        <f t="shared" si="987"/>
        <v/>
      </c>
      <c r="AY1471" t="str">
        <f t="shared" si="988"/>
        <v/>
      </c>
      <c r="AZ1471" t="str">
        <f>IF(OR($A1471="",$A1471&lt;&gt;Ficha!$C$4),"",COUNTIF($A$2:$A1471,Ficha!$C$4))</f>
        <v/>
      </c>
    </row>
    <row r="1472" spans="1:52">
      <c r="A1472" s="7" t="str">
        <f>IF(INDEX(Banco!$A:$A,ROW())="","",INDEX(Banco!$A:$A,ROW()))</f>
        <v/>
      </c>
      <c r="B1472" s="7" t="str">
        <f>IF(INDEX(Banco!$B:$B,ROW())="","",INDEX(Banco!$B:$B,ROW()))</f>
        <v/>
      </c>
      <c r="C1472" s="7" t="str">
        <f>IF(INDEX(Banco!$C:$C,ROW())="","",INDEX(Banco!$C:$C,ROW()))</f>
        <v/>
      </c>
      <c r="D1472" s="8" t="str">
        <f>IF(INDEX(Banco!$D:$D,ROW())="","",INDEX(Banco!$D:$D,ROW()))</f>
        <v/>
      </c>
      <c r="E1472" s="8" t="str">
        <f>IF(INDEX(Banco!$E:$E,ROW())="","",INDEX(Banco!$E:$E,ROW()))</f>
        <v/>
      </c>
      <c r="F1472" s="9" t="str">
        <f>IF(INDEX(Banco!$F:$F,ROW())="","",INDEX(Banco!$F:$F,ROW()))</f>
        <v/>
      </c>
      <c r="G1472" s="9" t="str">
        <f>IF(INDEX(Banco!$G:$G,ROW())="","",INDEX(Banco!$G:$G,ROW()))</f>
        <v/>
      </c>
      <c r="H1472" s="7" t="str">
        <f>IF(INDEX(Banco!$H:$H,ROW())="","",INDEX(Banco!$H:$H,ROW()))</f>
        <v/>
      </c>
      <c r="I1472" t="str">
        <f t="shared" si="946"/>
        <v/>
      </c>
      <c r="J1472" s="10" t="str">
        <f t="shared" si="947"/>
        <v/>
      </c>
      <c r="K1472" s="11" t="str">
        <f t="shared" si="948"/>
        <v>—</v>
      </c>
      <c r="L1472" t="str">
        <f t="shared" si="949"/>
        <v/>
      </c>
      <c r="M1472" s="11" t="str">
        <f t="shared" si="950"/>
        <v>—</v>
      </c>
      <c r="N1472" t="str">
        <f t="shared" si="951"/>
        <v/>
      </c>
      <c r="O1472" s="11" t="str">
        <f t="shared" si="952"/>
        <v>—</v>
      </c>
      <c r="P1472" t="str">
        <f t="shared" si="953"/>
        <v/>
      </c>
      <c r="Q1472" s="11" t="str">
        <f t="shared" si="954"/>
        <v>—</v>
      </c>
      <c r="R1472" t="str">
        <f t="shared" si="955"/>
        <v/>
      </c>
      <c r="S1472" t="str">
        <f t="shared" si="956"/>
        <v/>
      </c>
      <c r="T1472" t="str">
        <f t="shared" si="957"/>
        <v/>
      </c>
      <c r="U1472" t="str">
        <f t="shared" si="958"/>
        <v/>
      </c>
      <c r="V1472" t="str">
        <f t="shared" si="959"/>
        <v/>
      </c>
      <c r="W1472" t="str">
        <f t="shared" si="960"/>
        <v/>
      </c>
      <c r="X1472" t="str">
        <f t="shared" si="961"/>
        <v/>
      </c>
      <c r="Y1472" t="str">
        <f t="shared" si="962"/>
        <v/>
      </c>
      <c r="Z1472" t="str">
        <f t="shared" si="963"/>
        <v/>
      </c>
      <c r="AA1472" t="str">
        <f t="shared" si="964"/>
        <v/>
      </c>
      <c r="AB1472" t="str">
        <f t="shared" si="965"/>
        <v/>
      </c>
      <c r="AC1472" t="str">
        <f t="shared" si="966"/>
        <v/>
      </c>
      <c r="AD1472" t="str">
        <f t="shared" si="967"/>
        <v/>
      </c>
      <c r="AE1472" t="str">
        <f t="shared" si="968"/>
        <v/>
      </c>
      <c r="AF1472" t="str">
        <f t="shared" si="969"/>
        <v/>
      </c>
      <c r="AG1472" t="str">
        <f t="shared" si="970"/>
        <v/>
      </c>
      <c r="AH1472" t="str">
        <f t="shared" si="971"/>
        <v/>
      </c>
      <c r="AI1472" t="str">
        <f t="shared" si="972"/>
        <v/>
      </c>
      <c r="AJ1472" t="str">
        <f t="shared" si="973"/>
        <v/>
      </c>
      <c r="AK1472" t="str">
        <f t="shared" si="974"/>
        <v/>
      </c>
      <c r="AL1472" t="str">
        <f t="shared" si="975"/>
        <v/>
      </c>
      <c r="AM1472" t="str">
        <f t="shared" si="976"/>
        <v/>
      </c>
      <c r="AN1472" t="str">
        <f t="shared" si="977"/>
        <v/>
      </c>
      <c r="AO1472" t="str">
        <f t="shared" si="978"/>
        <v/>
      </c>
      <c r="AP1472" t="str">
        <f t="shared" si="979"/>
        <v/>
      </c>
      <c r="AQ1472" t="str">
        <f t="shared" si="980"/>
        <v/>
      </c>
      <c r="AR1472" t="str">
        <f t="shared" si="981"/>
        <v/>
      </c>
      <c r="AS1472" t="str">
        <f t="shared" si="982"/>
        <v/>
      </c>
      <c r="AT1472" t="str">
        <f t="shared" si="983"/>
        <v/>
      </c>
      <c r="AU1472" t="str">
        <f t="shared" si="984"/>
        <v/>
      </c>
      <c r="AV1472" t="str">
        <f t="shared" si="985"/>
        <v/>
      </c>
      <c r="AW1472" t="str">
        <f t="shared" si="986"/>
        <v/>
      </c>
      <c r="AX1472" t="str">
        <f t="shared" si="987"/>
        <v/>
      </c>
      <c r="AY1472" t="str">
        <f t="shared" si="988"/>
        <v/>
      </c>
      <c r="AZ1472" t="str">
        <f>IF(OR($A1472="",$A1472&lt;&gt;Ficha!$C$4),"",COUNTIF($A$2:$A1472,Ficha!$C$4))</f>
        <v/>
      </c>
    </row>
    <row r="1473" spans="1:52">
      <c r="A1473" s="7" t="str">
        <f>IF(INDEX(Banco!$A:$A,ROW())="","",INDEX(Banco!$A:$A,ROW()))</f>
        <v/>
      </c>
      <c r="B1473" s="7" t="str">
        <f>IF(INDEX(Banco!$B:$B,ROW())="","",INDEX(Banco!$B:$B,ROW()))</f>
        <v/>
      </c>
      <c r="C1473" s="7" t="str">
        <f>IF(INDEX(Banco!$C:$C,ROW())="","",INDEX(Banco!$C:$C,ROW()))</f>
        <v/>
      </c>
      <c r="D1473" s="8" t="str">
        <f>IF(INDEX(Banco!$D:$D,ROW())="","",INDEX(Banco!$D:$D,ROW()))</f>
        <v/>
      </c>
      <c r="E1473" s="8" t="str">
        <f>IF(INDEX(Banco!$E:$E,ROW())="","",INDEX(Banco!$E:$E,ROW()))</f>
        <v/>
      </c>
      <c r="F1473" s="9" t="str">
        <f>IF(INDEX(Banco!$F:$F,ROW())="","",INDEX(Banco!$F:$F,ROW()))</f>
        <v/>
      </c>
      <c r="G1473" s="9" t="str">
        <f>IF(INDEX(Banco!$G:$G,ROW())="","",INDEX(Banco!$G:$G,ROW()))</f>
        <v/>
      </c>
      <c r="H1473" s="7" t="str">
        <f>IF(INDEX(Banco!$H:$H,ROW())="","",INDEX(Banco!$H:$H,ROW()))</f>
        <v/>
      </c>
      <c r="I1473" t="str">
        <f t="shared" si="946"/>
        <v/>
      </c>
      <c r="J1473" s="10" t="str">
        <f t="shared" si="947"/>
        <v/>
      </c>
      <c r="K1473" s="11" t="str">
        <f t="shared" si="948"/>
        <v>—</v>
      </c>
      <c r="L1473" t="str">
        <f t="shared" si="949"/>
        <v/>
      </c>
      <c r="M1473" s="11" t="str">
        <f t="shared" si="950"/>
        <v>—</v>
      </c>
      <c r="N1473" t="str">
        <f t="shared" si="951"/>
        <v/>
      </c>
      <c r="O1473" s="11" t="str">
        <f t="shared" si="952"/>
        <v>—</v>
      </c>
      <c r="P1473" t="str">
        <f t="shared" si="953"/>
        <v/>
      </c>
      <c r="Q1473" s="11" t="str">
        <f t="shared" si="954"/>
        <v>—</v>
      </c>
      <c r="R1473" t="str">
        <f t="shared" si="955"/>
        <v/>
      </c>
      <c r="S1473" t="str">
        <f t="shared" si="956"/>
        <v/>
      </c>
      <c r="T1473" t="str">
        <f t="shared" si="957"/>
        <v/>
      </c>
      <c r="U1473" t="str">
        <f t="shared" si="958"/>
        <v/>
      </c>
      <c r="V1473" t="str">
        <f t="shared" si="959"/>
        <v/>
      </c>
      <c r="W1473" t="str">
        <f t="shared" si="960"/>
        <v/>
      </c>
      <c r="X1473" t="str">
        <f t="shared" si="961"/>
        <v/>
      </c>
      <c r="Y1473" t="str">
        <f t="shared" si="962"/>
        <v/>
      </c>
      <c r="Z1473" t="str">
        <f t="shared" si="963"/>
        <v/>
      </c>
      <c r="AA1473" t="str">
        <f t="shared" si="964"/>
        <v/>
      </c>
      <c r="AB1473" t="str">
        <f t="shared" si="965"/>
        <v/>
      </c>
      <c r="AC1473" t="str">
        <f t="shared" si="966"/>
        <v/>
      </c>
      <c r="AD1473" t="str">
        <f t="shared" si="967"/>
        <v/>
      </c>
      <c r="AE1473" t="str">
        <f t="shared" si="968"/>
        <v/>
      </c>
      <c r="AF1473" t="str">
        <f t="shared" si="969"/>
        <v/>
      </c>
      <c r="AG1473" t="str">
        <f t="shared" si="970"/>
        <v/>
      </c>
      <c r="AH1473" t="str">
        <f t="shared" si="971"/>
        <v/>
      </c>
      <c r="AI1473" t="str">
        <f t="shared" si="972"/>
        <v/>
      </c>
      <c r="AJ1473" t="str">
        <f t="shared" si="973"/>
        <v/>
      </c>
      <c r="AK1473" t="str">
        <f t="shared" si="974"/>
        <v/>
      </c>
      <c r="AL1473" t="str">
        <f t="shared" si="975"/>
        <v/>
      </c>
      <c r="AM1473" t="str">
        <f t="shared" si="976"/>
        <v/>
      </c>
      <c r="AN1473" t="str">
        <f t="shared" si="977"/>
        <v/>
      </c>
      <c r="AO1473" t="str">
        <f t="shared" si="978"/>
        <v/>
      </c>
      <c r="AP1473" t="str">
        <f t="shared" si="979"/>
        <v/>
      </c>
      <c r="AQ1473" t="str">
        <f t="shared" si="980"/>
        <v/>
      </c>
      <c r="AR1473" t="str">
        <f t="shared" si="981"/>
        <v/>
      </c>
      <c r="AS1473" t="str">
        <f t="shared" si="982"/>
        <v/>
      </c>
      <c r="AT1473" t="str">
        <f t="shared" si="983"/>
        <v/>
      </c>
      <c r="AU1473" t="str">
        <f t="shared" si="984"/>
        <v/>
      </c>
      <c r="AV1473" t="str">
        <f t="shared" si="985"/>
        <v/>
      </c>
      <c r="AW1473" t="str">
        <f t="shared" si="986"/>
        <v/>
      </c>
      <c r="AX1473" t="str">
        <f t="shared" si="987"/>
        <v/>
      </c>
      <c r="AY1473" t="str">
        <f t="shared" si="988"/>
        <v/>
      </c>
      <c r="AZ1473" t="str">
        <f>IF(OR($A1473="",$A1473&lt;&gt;Ficha!$C$4),"",COUNTIF($A$2:$A1473,Ficha!$C$4))</f>
        <v/>
      </c>
    </row>
    <row r="1474" spans="1:52">
      <c r="A1474" s="7" t="str">
        <f>IF(INDEX(Banco!$A:$A,ROW())="","",INDEX(Banco!$A:$A,ROW()))</f>
        <v/>
      </c>
      <c r="B1474" s="7" t="str">
        <f>IF(INDEX(Banco!$B:$B,ROW())="","",INDEX(Banco!$B:$B,ROW()))</f>
        <v/>
      </c>
      <c r="C1474" s="7" t="str">
        <f>IF(INDEX(Banco!$C:$C,ROW())="","",INDEX(Banco!$C:$C,ROW()))</f>
        <v/>
      </c>
      <c r="D1474" s="8" t="str">
        <f>IF(INDEX(Banco!$D:$D,ROW())="","",INDEX(Banco!$D:$D,ROW()))</f>
        <v/>
      </c>
      <c r="E1474" s="8" t="str">
        <f>IF(INDEX(Banco!$E:$E,ROW())="","",INDEX(Banco!$E:$E,ROW()))</f>
        <v/>
      </c>
      <c r="F1474" s="9" t="str">
        <f>IF(INDEX(Banco!$F:$F,ROW())="","",INDEX(Banco!$F:$F,ROW()))</f>
        <v/>
      </c>
      <c r="G1474" s="9" t="str">
        <f>IF(INDEX(Banco!$G:$G,ROW())="","",INDEX(Banco!$G:$G,ROW()))</f>
        <v/>
      </c>
      <c r="H1474" s="7" t="str">
        <f>IF(INDEX(Banco!$H:$H,ROW())="","",INDEX(Banco!$H:$H,ROW()))</f>
        <v/>
      </c>
      <c r="I1474" t="str">
        <f t="shared" ref="I1474:I1501" si="989">IF($T1474="","",INT($T1474/12)&amp;"a "&amp;MOD($T1474,12)&amp;"m")</f>
        <v/>
      </c>
      <c r="J1474" s="10" t="str">
        <f t="shared" ref="J1474:J1501" si="990">IF(OR($F1474="",$G1474=""),"",ROUND($F1474/($G1474/100)^2,2))</f>
        <v/>
      </c>
      <c r="K1474" s="11" t="str">
        <f t="shared" ref="K1474:K1501" si="991">IF(OR($S1474="",$J1474="",$T1474="",$T1474&lt;0,$T1474&gt;228,$Y1474=""),"—",ROUND(IF(ABS($AB1474)&lt;=3,$AB1474,IF($AB1474&gt;3,3+($J1474-$AD1474)/($AD1474-$AC1474),-3+($J1474-$AF1474)/($AE1474-$AF1474))),2))</f>
        <v>—</v>
      </c>
      <c r="L1474" t="str">
        <f t="shared" ref="L1474:L1501" si="992">IF(OR($K1474="",$K1474="—"),"",IF($T1474&lt;=60,IF($K1474&lt;-3,"Magreza acentuada",IF($K1474&lt;-2,"Magreza",IF($K1474&lt;=1,"Eutrofia",IF($K1474&lt;=2,"Risco de sobrepeso",IF($K1474&lt;=3,"Sobrepeso","Obesidade"))))),IF($K1474&lt;-3,"Magreza acentuada",IF($K1474&lt;-2,"Magreza",IF($K1474&lt;=1,"Eutrofia",IF($K1474&lt;=2,"Sobrepeso",IF($K1474&lt;=3,"Obesidade","Obesidade grave")))))))</f>
        <v/>
      </c>
      <c r="M1474" s="11" t="str">
        <f t="shared" ref="M1474:M1501" si="993">IF(OR($S1474="",$V1474="",$T1474="",$T1474&lt;0,$T1474&gt;228,$AG1474=""),"—",ROUND(IF($AG1474=0,LN($V1474/$AH1474)/$AI1474,((($V1474/$AH1474)^$AG1474)-1)/($AG1474*$AI1474)),2))</f>
        <v>—</v>
      </c>
      <c r="N1474" t="str">
        <f t="shared" ref="N1474:N1501" si="994">IF(OR($M1474="",$M1474="—"),"",IF($M1474&lt;-3,"Muito baixa",IF($M1474&lt;-2,"Baixa","Adequada")))</f>
        <v/>
      </c>
      <c r="O1474" s="11" t="str">
        <f t="shared" ref="O1474:O1501" si="995">IF(OR($S1474="",$F1474="",$T1474="",$T1474&lt;0,$T1474&gt;120,$AJ1474=""),"—",ROUND(IF(ABS($AM1474)&lt;=3,$AM1474,IF($AM1474&gt;3,3+($F1474-$AO1474)/($AO1474-$AN1474),-3+($F1474-$AQ1474)/($AP1474-$AQ1474))),2))</f>
        <v>—</v>
      </c>
      <c r="P1474" t="str">
        <f t="shared" ref="P1474:P1501" si="996">IF(OR($O1474="",$O1474="—"),"",IF($O1474&lt;-3,"Muito baixo",IF($O1474&lt;-2,"Baixo",IF($O1474&lt;=2,"Adequado","Elevado"))))</f>
        <v/>
      </c>
      <c r="Q1474" s="11" t="str">
        <f t="shared" ref="Q1474:Q1501" si="997">IF(OR($S1474="",$F1474="",$T1474="",$T1474&lt;0,$T1474&gt;60,$AR1474=""),"—",ROUND(IF(ABS($AU1474)&lt;=3,$AU1474,IF($AU1474&gt;3,3+($F1474-$AW1474)/($AW1474-$AV1474),-3+($F1474-$AY1474)/($AX1474-$AY1474))),2))</f>
        <v>—</v>
      </c>
      <c r="R1474" t="str">
        <f t="shared" ref="R1474:R1501" si="998">IF(OR($Q1474="",$Q1474="—"),"",IF($Q1474&lt;-3,"Magreza acentuada",IF($Q1474&lt;-2,"Magreza",IF($Q1474&lt;=1,"Eutrofia",IF($Q1474&lt;=2,"Risco de sobrepeso",IF($Q1474&lt;=3,"Sobrepeso","Obesidade"))))))</f>
        <v/>
      </c>
      <c r="S1474" t="str">
        <f t="shared" ref="S1474:S1501" si="999">IF($C1474="","",IF(UPPER(LEFT($C1474,1))="M",1,IF(UPPER(LEFT($C1474,1))="F",2,"")))</f>
        <v/>
      </c>
      <c r="T1474" t="str">
        <f t="shared" ref="T1474:T1501" si="1000">IF(OR($D1474="",$E1474=""),"",DATEDIF($D1474,$E1474,"m"))</f>
        <v/>
      </c>
      <c r="U1474" t="str">
        <f t="shared" ref="U1474:U1501" si="1001">IF(OR($D1474="",$E1474=""),"",$E1474-$D1474)</f>
        <v/>
      </c>
      <c r="V1474" t="str">
        <f t="shared" ref="V1474:V1501" si="1002">IF(OR($G1474="",$T1474=""),"",IF($T1474&lt;24,IF(LEFT(LOWER($H1474),4)="em p",$G1474+0.7,$G1474),IF(LEFT(LOWER($H1474),4)="deit",$G1474-0.7,$G1474)))</f>
        <v/>
      </c>
      <c r="W1474" t="str">
        <f t="shared" ref="W1474:W1501" si="1003">IF(OR($S1474="",$T1474=""),"",$S1474*1000000+IF($T1474&lt;=60,$U1474,$T1474))</f>
        <v/>
      </c>
      <c r="X1474" t="str">
        <f t="shared" ref="X1474:X1501" si="1004">IF(OR($S1474="",$V1474="",$T1474&gt;60,$T1474=""),"",$S1474*1000000+ROUND($V1474*10,0))</f>
        <v/>
      </c>
      <c r="Y1474" t="str">
        <f t="shared" ref="Y1474:Y1501" si="1005">IF($W1474="","",IFERROR(INDEX(IF($T1474&lt;=60,imc05_l,imc519_l),MATCH($W1474,IF($T1474&lt;=60,imc05_k,imc519_k),1)),""))</f>
        <v/>
      </c>
      <c r="Z1474" t="str">
        <f t="shared" ref="Z1474:Z1501" si="1006">IF($W1474="","",IFERROR(INDEX(IF($T1474&lt;=60,imc05_m,imc519_m),MATCH($W1474,IF($T1474&lt;=60,imc05_k,imc519_k),1)),""))</f>
        <v/>
      </c>
      <c r="AA1474" t="str">
        <f t="shared" ref="AA1474:AA1501" si="1007">IF($W1474="","",IFERROR(INDEX(IF($T1474&lt;=60,imc05_s,imc519_s),MATCH($W1474,IF($T1474&lt;=60,imc05_k,imc519_k),1)),""))</f>
        <v/>
      </c>
      <c r="AB1474" t="str">
        <f t="shared" ref="AB1474:AB1501" si="1008">IF($Y1474="","",IF($Y1474=0,LN($J1474/$Z1474)/$AA1474,((($J1474/$Z1474)^$Y1474)-1)/($Y1474*$AA1474)))</f>
        <v/>
      </c>
      <c r="AC1474" t="str">
        <f t="shared" ref="AC1474:AC1501" si="1009">IF($Y1474="","",IF($Y1474=0,$Z1474*EXP($AA1474*2),$Z1474*(1+$Y1474*$AA1474*2)^(1/$Y1474)))</f>
        <v/>
      </c>
      <c r="AD1474" t="str">
        <f t="shared" ref="AD1474:AD1501" si="1010">IF($Y1474="","",IF($Y1474=0,$Z1474*EXP($AA1474*3),$Z1474*(1+$Y1474*$AA1474*3)^(1/$Y1474)))</f>
        <v/>
      </c>
      <c r="AE1474" t="str">
        <f t="shared" ref="AE1474:AE1501" si="1011">IF($Y1474="","",IF($Y1474=0,$Z1474*EXP($AA1474*-2),$Z1474*(1+$Y1474*$AA1474*-2)^(1/$Y1474)))</f>
        <v/>
      </c>
      <c r="AF1474" t="str">
        <f t="shared" ref="AF1474:AF1501" si="1012">IF($Y1474="","",IF($Y1474=0,$Z1474*EXP($AA1474*-3),$Z1474*(1+$Y1474*$AA1474*-3)^(1/$Y1474)))</f>
        <v/>
      </c>
      <c r="AG1474" t="str">
        <f t="shared" ref="AG1474:AG1501" si="1013">IF($W1474="","",IFERROR(INDEX(IF($T1474&lt;=60,est05_l,est519_l),MATCH($W1474,IF($T1474&lt;=60,est05_k,est519_k),1)),""))</f>
        <v/>
      </c>
      <c r="AH1474" t="str">
        <f t="shared" ref="AH1474:AH1501" si="1014">IF($W1474="","",IFERROR(INDEX(IF($T1474&lt;=60,est05_m,est519_m),MATCH($W1474,IF($T1474&lt;=60,est05_k,est519_k),1)),""))</f>
        <v/>
      </c>
      <c r="AI1474" t="str">
        <f t="shared" ref="AI1474:AI1501" si="1015">IF($W1474="","",IFERROR(INDEX(IF($T1474&lt;=60,est05_s,est519_s),MATCH($W1474,IF($T1474&lt;=60,est05_k,est519_k),1)),""))</f>
        <v/>
      </c>
      <c r="AJ1474" t="str">
        <f t="shared" ref="AJ1474:AJ1501" si="1016">IF($W1474="","",IFERROR(INDEX(IF($T1474&lt;=60,peso05_l,peso510_l),MATCH($W1474,IF($T1474&lt;=60,peso05_k,peso510_k),1)),""))</f>
        <v/>
      </c>
      <c r="AK1474" t="str">
        <f t="shared" ref="AK1474:AK1501" si="1017">IF($W1474="","",IFERROR(INDEX(IF($T1474&lt;=60,peso05_m,peso510_m),MATCH($W1474,IF($T1474&lt;=60,peso05_k,peso510_k),1)),""))</f>
        <v/>
      </c>
      <c r="AL1474" t="str">
        <f t="shared" ref="AL1474:AL1501" si="1018">IF($W1474="","",IFERROR(INDEX(IF($T1474&lt;=60,peso05_s,peso510_s),MATCH($W1474,IF($T1474&lt;=60,peso05_k,peso510_k),1)),""))</f>
        <v/>
      </c>
      <c r="AM1474" t="str">
        <f t="shared" ref="AM1474:AM1501" si="1019">IF($AJ1474="","",IF($AJ1474=0,LN($F1474/$AK1474)/$AL1474,((($F1474/$AK1474)^$AJ1474)-1)/($AJ1474*$AL1474)))</f>
        <v/>
      </c>
      <c r="AN1474" t="str">
        <f t="shared" ref="AN1474:AN1501" si="1020">IF($AJ1474="","",IF($AJ1474=0,$AK1474*EXP($AL1474*2),$AK1474*(1+$AJ1474*$AL1474*2)^(1/$AJ1474)))</f>
        <v/>
      </c>
      <c r="AO1474" t="str">
        <f t="shared" ref="AO1474:AO1501" si="1021">IF($AJ1474="","",IF($AJ1474=0,$AK1474*EXP($AL1474*3),$AK1474*(1+$AJ1474*$AL1474*3)^(1/$AJ1474)))</f>
        <v/>
      </c>
      <c r="AP1474" t="str">
        <f t="shared" ref="AP1474:AP1501" si="1022">IF($AJ1474="","",IF($AJ1474=0,$AK1474*EXP($AL1474*-2),$AK1474*(1+$AJ1474*$AL1474*-2)^(1/$AJ1474)))</f>
        <v/>
      </c>
      <c r="AQ1474" t="str">
        <f t="shared" ref="AQ1474:AQ1501" si="1023">IF($AJ1474="","",IF($AJ1474=0,$AK1474*EXP($AL1474*-3),$AK1474*(1+$AJ1474*$AL1474*-3)^(1/$AJ1474)))</f>
        <v/>
      </c>
      <c r="AR1474" t="str">
        <f t="shared" ref="AR1474:AR1501" si="1024">IF(OR($X1474="",$T1474&gt;60),"",IFERROR(INDEX(IF($T1474&lt;24,pcomp_l,palt_l),MATCH($X1474,IF($T1474&lt;24,pcomp_k,palt_k),1)),""))</f>
        <v/>
      </c>
      <c r="AS1474" t="str">
        <f t="shared" ref="AS1474:AS1501" si="1025">IF(OR($X1474="",$T1474&gt;60),"",IFERROR(INDEX(IF($T1474&lt;24,pcomp_m,palt_m),MATCH($X1474,IF($T1474&lt;24,pcomp_k,palt_k),1)),""))</f>
        <v/>
      </c>
      <c r="AT1474" t="str">
        <f t="shared" ref="AT1474:AT1501" si="1026">IF(OR($X1474="",$T1474&gt;60),"",IFERROR(INDEX(IF($T1474&lt;24,pcomp_s,palt_s),MATCH($X1474,IF($T1474&lt;24,pcomp_k,palt_k),1)),""))</f>
        <v/>
      </c>
      <c r="AU1474" t="str">
        <f t="shared" ref="AU1474:AU1501" si="1027">IF($AR1474="","",IF($AR1474=0,LN($F1474/$AS1474)/$AT1474,((($F1474/$AS1474)^$AR1474)-1)/($AR1474*$AT1474)))</f>
        <v/>
      </c>
      <c r="AV1474" t="str">
        <f t="shared" ref="AV1474:AV1501" si="1028">IF($AR1474="","",IF($AR1474=0,$AS1474*EXP($AT1474*2),$AS1474*(1+$AR1474*$AT1474*2)^(1/$AR1474)))</f>
        <v/>
      </c>
      <c r="AW1474" t="str">
        <f t="shared" ref="AW1474:AW1501" si="1029">IF($AR1474="","",IF($AR1474=0,$AS1474*EXP($AT1474*3),$AS1474*(1+$AR1474*$AT1474*3)^(1/$AR1474)))</f>
        <v/>
      </c>
      <c r="AX1474" t="str">
        <f t="shared" ref="AX1474:AX1501" si="1030">IF($AR1474="","",IF($AR1474=0,$AS1474*EXP($AT1474*-2),$AS1474*(1+$AR1474*$AT1474*-2)^(1/$AR1474)))</f>
        <v/>
      </c>
      <c r="AY1474" t="str">
        <f t="shared" ref="AY1474:AY1501" si="1031">IF($AR1474="","",IF($AR1474=0,$AS1474*EXP($AT1474*-3),$AS1474*(1+$AR1474*$AT1474*-3)^(1/$AR1474)))</f>
        <v/>
      </c>
      <c r="AZ1474" t="str">
        <f>IF(OR($A1474="",$A1474&lt;&gt;Ficha!$C$4),"",COUNTIF($A$2:$A1474,Ficha!$C$4))</f>
        <v/>
      </c>
    </row>
    <row r="1475" spans="1:52">
      <c r="A1475" s="7" t="str">
        <f>IF(INDEX(Banco!$A:$A,ROW())="","",INDEX(Banco!$A:$A,ROW()))</f>
        <v/>
      </c>
      <c r="B1475" s="7" t="str">
        <f>IF(INDEX(Banco!$B:$B,ROW())="","",INDEX(Banco!$B:$B,ROW()))</f>
        <v/>
      </c>
      <c r="C1475" s="7" t="str">
        <f>IF(INDEX(Banco!$C:$C,ROW())="","",INDEX(Banco!$C:$C,ROW()))</f>
        <v/>
      </c>
      <c r="D1475" s="8" t="str">
        <f>IF(INDEX(Banco!$D:$D,ROW())="","",INDEX(Banco!$D:$D,ROW()))</f>
        <v/>
      </c>
      <c r="E1475" s="8" t="str">
        <f>IF(INDEX(Banco!$E:$E,ROW())="","",INDEX(Banco!$E:$E,ROW()))</f>
        <v/>
      </c>
      <c r="F1475" s="9" t="str">
        <f>IF(INDEX(Banco!$F:$F,ROW())="","",INDEX(Banco!$F:$F,ROW()))</f>
        <v/>
      </c>
      <c r="G1475" s="9" t="str">
        <f>IF(INDEX(Banco!$G:$G,ROW())="","",INDEX(Banco!$G:$G,ROW()))</f>
        <v/>
      </c>
      <c r="H1475" s="7" t="str">
        <f>IF(INDEX(Banco!$H:$H,ROW())="","",INDEX(Banco!$H:$H,ROW()))</f>
        <v/>
      </c>
      <c r="I1475" t="str">
        <f t="shared" si="989"/>
        <v/>
      </c>
      <c r="J1475" s="10" t="str">
        <f t="shared" si="990"/>
        <v/>
      </c>
      <c r="K1475" s="11" t="str">
        <f t="shared" si="991"/>
        <v>—</v>
      </c>
      <c r="L1475" t="str">
        <f t="shared" si="992"/>
        <v/>
      </c>
      <c r="M1475" s="11" t="str">
        <f t="shared" si="993"/>
        <v>—</v>
      </c>
      <c r="N1475" t="str">
        <f t="shared" si="994"/>
        <v/>
      </c>
      <c r="O1475" s="11" t="str">
        <f t="shared" si="995"/>
        <v>—</v>
      </c>
      <c r="P1475" t="str">
        <f t="shared" si="996"/>
        <v/>
      </c>
      <c r="Q1475" s="11" t="str">
        <f t="shared" si="997"/>
        <v>—</v>
      </c>
      <c r="R1475" t="str">
        <f t="shared" si="998"/>
        <v/>
      </c>
      <c r="S1475" t="str">
        <f t="shared" si="999"/>
        <v/>
      </c>
      <c r="T1475" t="str">
        <f t="shared" si="1000"/>
        <v/>
      </c>
      <c r="U1475" t="str">
        <f t="shared" si="1001"/>
        <v/>
      </c>
      <c r="V1475" t="str">
        <f t="shared" si="1002"/>
        <v/>
      </c>
      <c r="W1475" t="str">
        <f t="shared" si="1003"/>
        <v/>
      </c>
      <c r="X1475" t="str">
        <f t="shared" si="1004"/>
        <v/>
      </c>
      <c r="Y1475" t="str">
        <f t="shared" si="1005"/>
        <v/>
      </c>
      <c r="Z1475" t="str">
        <f t="shared" si="1006"/>
        <v/>
      </c>
      <c r="AA1475" t="str">
        <f t="shared" si="1007"/>
        <v/>
      </c>
      <c r="AB1475" t="str">
        <f t="shared" si="1008"/>
        <v/>
      </c>
      <c r="AC1475" t="str">
        <f t="shared" si="1009"/>
        <v/>
      </c>
      <c r="AD1475" t="str">
        <f t="shared" si="1010"/>
        <v/>
      </c>
      <c r="AE1475" t="str">
        <f t="shared" si="1011"/>
        <v/>
      </c>
      <c r="AF1475" t="str">
        <f t="shared" si="1012"/>
        <v/>
      </c>
      <c r="AG1475" t="str">
        <f t="shared" si="1013"/>
        <v/>
      </c>
      <c r="AH1475" t="str">
        <f t="shared" si="1014"/>
        <v/>
      </c>
      <c r="AI1475" t="str">
        <f t="shared" si="1015"/>
        <v/>
      </c>
      <c r="AJ1475" t="str">
        <f t="shared" si="1016"/>
        <v/>
      </c>
      <c r="AK1475" t="str">
        <f t="shared" si="1017"/>
        <v/>
      </c>
      <c r="AL1475" t="str">
        <f t="shared" si="1018"/>
        <v/>
      </c>
      <c r="AM1475" t="str">
        <f t="shared" si="1019"/>
        <v/>
      </c>
      <c r="AN1475" t="str">
        <f t="shared" si="1020"/>
        <v/>
      </c>
      <c r="AO1475" t="str">
        <f t="shared" si="1021"/>
        <v/>
      </c>
      <c r="AP1475" t="str">
        <f t="shared" si="1022"/>
        <v/>
      </c>
      <c r="AQ1475" t="str">
        <f t="shared" si="1023"/>
        <v/>
      </c>
      <c r="AR1475" t="str">
        <f t="shared" si="1024"/>
        <v/>
      </c>
      <c r="AS1475" t="str">
        <f t="shared" si="1025"/>
        <v/>
      </c>
      <c r="AT1475" t="str">
        <f t="shared" si="1026"/>
        <v/>
      </c>
      <c r="AU1475" t="str">
        <f t="shared" si="1027"/>
        <v/>
      </c>
      <c r="AV1475" t="str">
        <f t="shared" si="1028"/>
        <v/>
      </c>
      <c r="AW1475" t="str">
        <f t="shared" si="1029"/>
        <v/>
      </c>
      <c r="AX1475" t="str">
        <f t="shared" si="1030"/>
        <v/>
      </c>
      <c r="AY1475" t="str">
        <f t="shared" si="1031"/>
        <v/>
      </c>
      <c r="AZ1475" t="str">
        <f>IF(OR($A1475="",$A1475&lt;&gt;Ficha!$C$4),"",COUNTIF($A$2:$A1475,Ficha!$C$4))</f>
        <v/>
      </c>
    </row>
    <row r="1476" spans="1:52">
      <c r="A1476" s="7" t="str">
        <f>IF(INDEX(Banco!$A:$A,ROW())="","",INDEX(Banco!$A:$A,ROW()))</f>
        <v/>
      </c>
      <c r="B1476" s="7" t="str">
        <f>IF(INDEX(Banco!$B:$B,ROW())="","",INDEX(Banco!$B:$B,ROW()))</f>
        <v/>
      </c>
      <c r="C1476" s="7" t="str">
        <f>IF(INDEX(Banco!$C:$C,ROW())="","",INDEX(Banco!$C:$C,ROW()))</f>
        <v/>
      </c>
      <c r="D1476" s="8" t="str">
        <f>IF(INDEX(Banco!$D:$D,ROW())="","",INDEX(Banco!$D:$D,ROW()))</f>
        <v/>
      </c>
      <c r="E1476" s="8" t="str">
        <f>IF(INDEX(Banco!$E:$E,ROW())="","",INDEX(Banco!$E:$E,ROW()))</f>
        <v/>
      </c>
      <c r="F1476" s="9" t="str">
        <f>IF(INDEX(Banco!$F:$F,ROW())="","",INDEX(Banco!$F:$F,ROW()))</f>
        <v/>
      </c>
      <c r="G1476" s="9" t="str">
        <f>IF(INDEX(Banco!$G:$G,ROW())="","",INDEX(Banco!$G:$G,ROW()))</f>
        <v/>
      </c>
      <c r="H1476" s="7" t="str">
        <f>IF(INDEX(Banco!$H:$H,ROW())="","",INDEX(Banco!$H:$H,ROW()))</f>
        <v/>
      </c>
      <c r="I1476" t="str">
        <f t="shared" si="989"/>
        <v/>
      </c>
      <c r="J1476" s="10" t="str">
        <f t="shared" si="990"/>
        <v/>
      </c>
      <c r="K1476" s="11" t="str">
        <f t="shared" si="991"/>
        <v>—</v>
      </c>
      <c r="L1476" t="str">
        <f t="shared" si="992"/>
        <v/>
      </c>
      <c r="M1476" s="11" t="str">
        <f t="shared" si="993"/>
        <v>—</v>
      </c>
      <c r="N1476" t="str">
        <f t="shared" si="994"/>
        <v/>
      </c>
      <c r="O1476" s="11" t="str">
        <f t="shared" si="995"/>
        <v>—</v>
      </c>
      <c r="P1476" t="str">
        <f t="shared" si="996"/>
        <v/>
      </c>
      <c r="Q1476" s="11" t="str">
        <f t="shared" si="997"/>
        <v>—</v>
      </c>
      <c r="R1476" t="str">
        <f t="shared" si="998"/>
        <v/>
      </c>
      <c r="S1476" t="str">
        <f t="shared" si="999"/>
        <v/>
      </c>
      <c r="T1476" t="str">
        <f t="shared" si="1000"/>
        <v/>
      </c>
      <c r="U1476" t="str">
        <f t="shared" si="1001"/>
        <v/>
      </c>
      <c r="V1476" t="str">
        <f t="shared" si="1002"/>
        <v/>
      </c>
      <c r="W1476" t="str">
        <f t="shared" si="1003"/>
        <v/>
      </c>
      <c r="X1476" t="str">
        <f t="shared" si="1004"/>
        <v/>
      </c>
      <c r="Y1476" t="str">
        <f t="shared" si="1005"/>
        <v/>
      </c>
      <c r="Z1476" t="str">
        <f t="shared" si="1006"/>
        <v/>
      </c>
      <c r="AA1476" t="str">
        <f t="shared" si="1007"/>
        <v/>
      </c>
      <c r="AB1476" t="str">
        <f t="shared" si="1008"/>
        <v/>
      </c>
      <c r="AC1476" t="str">
        <f t="shared" si="1009"/>
        <v/>
      </c>
      <c r="AD1476" t="str">
        <f t="shared" si="1010"/>
        <v/>
      </c>
      <c r="AE1476" t="str">
        <f t="shared" si="1011"/>
        <v/>
      </c>
      <c r="AF1476" t="str">
        <f t="shared" si="1012"/>
        <v/>
      </c>
      <c r="AG1476" t="str">
        <f t="shared" si="1013"/>
        <v/>
      </c>
      <c r="AH1476" t="str">
        <f t="shared" si="1014"/>
        <v/>
      </c>
      <c r="AI1476" t="str">
        <f t="shared" si="1015"/>
        <v/>
      </c>
      <c r="AJ1476" t="str">
        <f t="shared" si="1016"/>
        <v/>
      </c>
      <c r="AK1476" t="str">
        <f t="shared" si="1017"/>
        <v/>
      </c>
      <c r="AL1476" t="str">
        <f t="shared" si="1018"/>
        <v/>
      </c>
      <c r="AM1476" t="str">
        <f t="shared" si="1019"/>
        <v/>
      </c>
      <c r="AN1476" t="str">
        <f t="shared" si="1020"/>
        <v/>
      </c>
      <c r="AO1476" t="str">
        <f t="shared" si="1021"/>
        <v/>
      </c>
      <c r="AP1476" t="str">
        <f t="shared" si="1022"/>
        <v/>
      </c>
      <c r="AQ1476" t="str">
        <f t="shared" si="1023"/>
        <v/>
      </c>
      <c r="AR1476" t="str">
        <f t="shared" si="1024"/>
        <v/>
      </c>
      <c r="AS1476" t="str">
        <f t="shared" si="1025"/>
        <v/>
      </c>
      <c r="AT1476" t="str">
        <f t="shared" si="1026"/>
        <v/>
      </c>
      <c r="AU1476" t="str">
        <f t="shared" si="1027"/>
        <v/>
      </c>
      <c r="AV1476" t="str">
        <f t="shared" si="1028"/>
        <v/>
      </c>
      <c r="AW1476" t="str">
        <f t="shared" si="1029"/>
        <v/>
      </c>
      <c r="AX1476" t="str">
        <f t="shared" si="1030"/>
        <v/>
      </c>
      <c r="AY1476" t="str">
        <f t="shared" si="1031"/>
        <v/>
      </c>
      <c r="AZ1476" t="str">
        <f>IF(OR($A1476="",$A1476&lt;&gt;Ficha!$C$4),"",COUNTIF($A$2:$A1476,Ficha!$C$4))</f>
        <v/>
      </c>
    </row>
    <row r="1477" spans="1:52">
      <c r="A1477" s="7" t="str">
        <f>IF(INDEX(Banco!$A:$A,ROW())="","",INDEX(Banco!$A:$A,ROW()))</f>
        <v/>
      </c>
      <c r="B1477" s="7" t="str">
        <f>IF(INDEX(Banco!$B:$B,ROW())="","",INDEX(Banco!$B:$B,ROW()))</f>
        <v/>
      </c>
      <c r="C1477" s="7" t="str">
        <f>IF(INDEX(Banco!$C:$C,ROW())="","",INDEX(Banco!$C:$C,ROW()))</f>
        <v/>
      </c>
      <c r="D1477" s="8" t="str">
        <f>IF(INDEX(Banco!$D:$D,ROW())="","",INDEX(Banco!$D:$D,ROW()))</f>
        <v/>
      </c>
      <c r="E1477" s="8" t="str">
        <f>IF(INDEX(Banco!$E:$E,ROW())="","",INDEX(Banco!$E:$E,ROW()))</f>
        <v/>
      </c>
      <c r="F1477" s="9" t="str">
        <f>IF(INDEX(Banco!$F:$F,ROW())="","",INDEX(Banco!$F:$F,ROW()))</f>
        <v/>
      </c>
      <c r="G1477" s="9" t="str">
        <f>IF(INDEX(Banco!$G:$G,ROW())="","",INDEX(Banco!$G:$G,ROW()))</f>
        <v/>
      </c>
      <c r="H1477" s="7" t="str">
        <f>IF(INDEX(Banco!$H:$H,ROW())="","",INDEX(Banco!$H:$H,ROW()))</f>
        <v/>
      </c>
      <c r="I1477" t="str">
        <f t="shared" si="989"/>
        <v/>
      </c>
      <c r="J1477" s="10" t="str">
        <f t="shared" si="990"/>
        <v/>
      </c>
      <c r="K1477" s="11" t="str">
        <f t="shared" si="991"/>
        <v>—</v>
      </c>
      <c r="L1477" t="str">
        <f t="shared" si="992"/>
        <v/>
      </c>
      <c r="M1477" s="11" t="str">
        <f t="shared" si="993"/>
        <v>—</v>
      </c>
      <c r="N1477" t="str">
        <f t="shared" si="994"/>
        <v/>
      </c>
      <c r="O1477" s="11" t="str">
        <f t="shared" si="995"/>
        <v>—</v>
      </c>
      <c r="P1477" t="str">
        <f t="shared" si="996"/>
        <v/>
      </c>
      <c r="Q1477" s="11" t="str">
        <f t="shared" si="997"/>
        <v>—</v>
      </c>
      <c r="R1477" t="str">
        <f t="shared" si="998"/>
        <v/>
      </c>
      <c r="S1477" t="str">
        <f t="shared" si="999"/>
        <v/>
      </c>
      <c r="T1477" t="str">
        <f t="shared" si="1000"/>
        <v/>
      </c>
      <c r="U1477" t="str">
        <f t="shared" si="1001"/>
        <v/>
      </c>
      <c r="V1477" t="str">
        <f t="shared" si="1002"/>
        <v/>
      </c>
      <c r="W1477" t="str">
        <f t="shared" si="1003"/>
        <v/>
      </c>
      <c r="X1477" t="str">
        <f t="shared" si="1004"/>
        <v/>
      </c>
      <c r="Y1477" t="str">
        <f t="shared" si="1005"/>
        <v/>
      </c>
      <c r="Z1477" t="str">
        <f t="shared" si="1006"/>
        <v/>
      </c>
      <c r="AA1477" t="str">
        <f t="shared" si="1007"/>
        <v/>
      </c>
      <c r="AB1477" t="str">
        <f t="shared" si="1008"/>
        <v/>
      </c>
      <c r="AC1477" t="str">
        <f t="shared" si="1009"/>
        <v/>
      </c>
      <c r="AD1477" t="str">
        <f t="shared" si="1010"/>
        <v/>
      </c>
      <c r="AE1477" t="str">
        <f t="shared" si="1011"/>
        <v/>
      </c>
      <c r="AF1477" t="str">
        <f t="shared" si="1012"/>
        <v/>
      </c>
      <c r="AG1477" t="str">
        <f t="shared" si="1013"/>
        <v/>
      </c>
      <c r="AH1477" t="str">
        <f t="shared" si="1014"/>
        <v/>
      </c>
      <c r="AI1477" t="str">
        <f t="shared" si="1015"/>
        <v/>
      </c>
      <c r="AJ1477" t="str">
        <f t="shared" si="1016"/>
        <v/>
      </c>
      <c r="AK1477" t="str">
        <f t="shared" si="1017"/>
        <v/>
      </c>
      <c r="AL1477" t="str">
        <f t="shared" si="1018"/>
        <v/>
      </c>
      <c r="AM1477" t="str">
        <f t="shared" si="1019"/>
        <v/>
      </c>
      <c r="AN1477" t="str">
        <f t="shared" si="1020"/>
        <v/>
      </c>
      <c r="AO1477" t="str">
        <f t="shared" si="1021"/>
        <v/>
      </c>
      <c r="AP1477" t="str">
        <f t="shared" si="1022"/>
        <v/>
      </c>
      <c r="AQ1477" t="str">
        <f t="shared" si="1023"/>
        <v/>
      </c>
      <c r="AR1477" t="str">
        <f t="shared" si="1024"/>
        <v/>
      </c>
      <c r="AS1477" t="str">
        <f t="shared" si="1025"/>
        <v/>
      </c>
      <c r="AT1477" t="str">
        <f t="shared" si="1026"/>
        <v/>
      </c>
      <c r="AU1477" t="str">
        <f t="shared" si="1027"/>
        <v/>
      </c>
      <c r="AV1477" t="str">
        <f t="shared" si="1028"/>
        <v/>
      </c>
      <c r="AW1477" t="str">
        <f t="shared" si="1029"/>
        <v/>
      </c>
      <c r="AX1477" t="str">
        <f t="shared" si="1030"/>
        <v/>
      </c>
      <c r="AY1477" t="str">
        <f t="shared" si="1031"/>
        <v/>
      </c>
      <c r="AZ1477" t="str">
        <f>IF(OR($A1477="",$A1477&lt;&gt;Ficha!$C$4),"",COUNTIF($A$2:$A1477,Ficha!$C$4))</f>
        <v/>
      </c>
    </row>
    <row r="1478" spans="1:52">
      <c r="A1478" s="7" t="str">
        <f>IF(INDEX(Banco!$A:$A,ROW())="","",INDEX(Banco!$A:$A,ROW()))</f>
        <v/>
      </c>
      <c r="B1478" s="7" t="str">
        <f>IF(INDEX(Banco!$B:$B,ROW())="","",INDEX(Banco!$B:$B,ROW()))</f>
        <v/>
      </c>
      <c r="C1478" s="7" t="str">
        <f>IF(INDEX(Banco!$C:$C,ROW())="","",INDEX(Banco!$C:$C,ROW()))</f>
        <v/>
      </c>
      <c r="D1478" s="8" t="str">
        <f>IF(INDEX(Banco!$D:$D,ROW())="","",INDEX(Banco!$D:$D,ROW()))</f>
        <v/>
      </c>
      <c r="E1478" s="8" t="str">
        <f>IF(INDEX(Banco!$E:$E,ROW())="","",INDEX(Banco!$E:$E,ROW()))</f>
        <v/>
      </c>
      <c r="F1478" s="9" t="str">
        <f>IF(INDEX(Banco!$F:$F,ROW())="","",INDEX(Banco!$F:$F,ROW()))</f>
        <v/>
      </c>
      <c r="G1478" s="9" t="str">
        <f>IF(INDEX(Banco!$G:$G,ROW())="","",INDEX(Banco!$G:$G,ROW()))</f>
        <v/>
      </c>
      <c r="H1478" s="7" t="str">
        <f>IF(INDEX(Banco!$H:$H,ROW())="","",INDEX(Banco!$H:$H,ROW()))</f>
        <v/>
      </c>
      <c r="I1478" t="str">
        <f t="shared" si="989"/>
        <v/>
      </c>
      <c r="J1478" s="10" t="str">
        <f t="shared" si="990"/>
        <v/>
      </c>
      <c r="K1478" s="11" t="str">
        <f t="shared" si="991"/>
        <v>—</v>
      </c>
      <c r="L1478" t="str">
        <f t="shared" si="992"/>
        <v/>
      </c>
      <c r="M1478" s="11" t="str">
        <f t="shared" si="993"/>
        <v>—</v>
      </c>
      <c r="N1478" t="str">
        <f t="shared" si="994"/>
        <v/>
      </c>
      <c r="O1478" s="11" t="str">
        <f t="shared" si="995"/>
        <v>—</v>
      </c>
      <c r="P1478" t="str">
        <f t="shared" si="996"/>
        <v/>
      </c>
      <c r="Q1478" s="11" t="str">
        <f t="shared" si="997"/>
        <v>—</v>
      </c>
      <c r="R1478" t="str">
        <f t="shared" si="998"/>
        <v/>
      </c>
      <c r="S1478" t="str">
        <f t="shared" si="999"/>
        <v/>
      </c>
      <c r="T1478" t="str">
        <f t="shared" si="1000"/>
        <v/>
      </c>
      <c r="U1478" t="str">
        <f t="shared" si="1001"/>
        <v/>
      </c>
      <c r="V1478" t="str">
        <f t="shared" si="1002"/>
        <v/>
      </c>
      <c r="W1478" t="str">
        <f t="shared" si="1003"/>
        <v/>
      </c>
      <c r="X1478" t="str">
        <f t="shared" si="1004"/>
        <v/>
      </c>
      <c r="Y1478" t="str">
        <f t="shared" si="1005"/>
        <v/>
      </c>
      <c r="Z1478" t="str">
        <f t="shared" si="1006"/>
        <v/>
      </c>
      <c r="AA1478" t="str">
        <f t="shared" si="1007"/>
        <v/>
      </c>
      <c r="AB1478" t="str">
        <f t="shared" si="1008"/>
        <v/>
      </c>
      <c r="AC1478" t="str">
        <f t="shared" si="1009"/>
        <v/>
      </c>
      <c r="AD1478" t="str">
        <f t="shared" si="1010"/>
        <v/>
      </c>
      <c r="AE1478" t="str">
        <f t="shared" si="1011"/>
        <v/>
      </c>
      <c r="AF1478" t="str">
        <f t="shared" si="1012"/>
        <v/>
      </c>
      <c r="AG1478" t="str">
        <f t="shared" si="1013"/>
        <v/>
      </c>
      <c r="AH1478" t="str">
        <f t="shared" si="1014"/>
        <v/>
      </c>
      <c r="AI1478" t="str">
        <f t="shared" si="1015"/>
        <v/>
      </c>
      <c r="AJ1478" t="str">
        <f t="shared" si="1016"/>
        <v/>
      </c>
      <c r="AK1478" t="str">
        <f t="shared" si="1017"/>
        <v/>
      </c>
      <c r="AL1478" t="str">
        <f t="shared" si="1018"/>
        <v/>
      </c>
      <c r="AM1478" t="str">
        <f t="shared" si="1019"/>
        <v/>
      </c>
      <c r="AN1478" t="str">
        <f t="shared" si="1020"/>
        <v/>
      </c>
      <c r="AO1478" t="str">
        <f t="shared" si="1021"/>
        <v/>
      </c>
      <c r="AP1478" t="str">
        <f t="shared" si="1022"/>
        <v/>
      </c>
      <c r="AQ1478" t="str">
        <f t="shared" si="1023"/>
        <v/>
      </c>
      <c r="AR1478" t="str">
        <f t="shared" si="1024"/>
        <v/>
      </c>
      <c r="AS1478" t="str">
        <f t="shared" si="1025"/>
        <v/>
      </c>
      <c r="AT1478" t="str">
        <f t="shared" si="1026"/>
        <v/>
      </c>
      <c r="AU1478" t="str">
        <f t="shared" si="1027"/>
        <v/>
      </c>
      <c r="AV1478" t="str">
        <f t="shared" si="1028"/>
        <v/>
      </c>
      <c r="AW1478" t="str">
        <f t="shared" si="1029"/>
        <v/>
      </c>
      <c r="AX1478" t="str">
        <f t="shared" si="1030"/>
        <v/>
      </c>
      <c r="AY1478" t="str">
        <f t="shared" si="1031"/>
        <v/>
      </c>
      <c r="AZ1478" t="str">
        <f>IF(OR($A1478="",$A1478&lt;&gt;Ficha!$C$4),"",COUNTIF($A$2:$A1478,Ficha!$C$4))</f>
        <v/>
      </c>
    </row>
    <row r="1479" spans="1:52">
      <c r="A1479" s="7" t="str">
        <f>IF(INDEX(Banco!$A:$A,ROW())="","",INDEX(Banco!$A:$A,ROW()))</f>
        <v/>
      </c>
      <c r="B1479" s="7" t="str">
        <f>IF(INDEX(Banco!$B:$B,ROW())="","",INDEX(Banco!$B:$B,ROW()))</f>
        <v/>
      </c>
      <c r="C1479" s="7" t="str">
        <f>IF(INDEX(Banco!$C:$C,ROW())="","",INDEX(Banco!$C:$C,ROW()))</f>
        <v/>
      </c>
      <c r="D1479" s="8" t="str">
        <f>IF(INDEX(Banco!$D:$D,ROW())="","",INDEX(Banco!$D:$D,ROW()))</f>
        <v/>
      </c>
      <c r="E1479" s="8" t="str">
        <f>IF(INDEX(Banco!$E:$E,ROW())="","",INDEX(Banco!$E:$E,ROW()))</f>
        <v/>
      </c>
      <c r="F1479" s="9" t="str">
        <f>IF(INDEX(Banco!$F:$F,ROW())="","",INDEX(Banco!$F:$F,ROW()))</f>
        <v/>
      </c>
      <c r="G1479" s="9" t="str">
        <f>IF(INDEX(Banco!$G:$G,ROW())="","",INDEX(Banco!$G:$G,ROW()))</f>
        <v/>
      </c>
      <c r="H1479" s="7" t="str">
        <f>IF(INDEX(Banco!$H:$H,ROW())="","",INDEX(Banco!$H:$H,ROW()))</f>
        <v/>
      </c>
      <c r="I1479" t="str">
        <f t="shared" si="989"/>
        <v/>
      </c>
      <c r="J1479" s="10" t="str">
        <f t="shared" si="990"/>
        <v/>
      </c>
      <c r="K1479" s="11" t="str">
        <f t="shared" si="991"/>
        <v>—</v>
      </c>
      <c r="L1479" t="str">
        <f t="shared" si="992"/>
        <v/>
      </c>
      <c r="M1479" s="11" t="str">
        <f t="shared" si="993"/>
        <v>—</v>
      </c>
      <c r="N1479" t="str">
        <f t="shared" si="994"/>
        <v/>
      </c>
      <c r="O1479" s="11" t="str">
        <f t="shared" si="995"/>
        <v>—</v>
      </c>
      <c r="P1479" t="str">
        <f t="shared" si="996"/>
        <v/>
      </c>
      <c r="Q1479" s="11" t="str">
        <f t="shared" si="997"/>
        <v>—</v>
      </c>
      <c r="R1479" t="str">
        <f t="shared" si="998"/>
        <v/>
      </c>
      <c r="S1479" t="str">
        <f t="shared" si="999"/>
        <v/>
      </c>
      <c r="T1479" t="str">
        <f t="shared" si="1000"/>
        <v/>
      </c>
      <c r="U1479" t="str">
        <f t="shared" si="1001"/>
        <v/>
      </c>
      <c r="V1479" t="str">
        <f t="shared" si="1002"/>
        <v/>
      </c>
      <c r="W1479" t="str">
        <f t="shared" si="1003"/>
        <v/>
      </c>
      <c r="X1479" t="str">
        <f t="shared" si="1004"/>
        <v/>
      </c>
      <c r="Y1479" t="str">
        <f t="shared" si="1005"/>
        <v/>
      </c>
      <c r="Z1479" t="str">
        <f t="shared" si="1006"/>
        <v/>
      </c>
      <c r="AA1479" t="str">
        <f t="shared" si="1007"/>
        <v/>
      </c>
      <c r="AB1479" t="str">
        <f t="shared" si="1008"/>
        <v/>
      </c>
      <c r="AC1479" t="str">
        <f t="shared" si="1009"/>
        <v/>
      </c>
      <c r="AD1479" t="str">
        <f t="shared" si="1010"/>
        <v/>
      </c>
      <c r="AE1479" t="str">
        <f t="shared" si="1011"/>
        <v/>
      </c>
      <c r="AF1479" t="str">
        <f t="shared" si="1012"/>
        <v/>
      </c>
      <c r="AG1479" t="str">
        <f t="shared" si="1013"/>
        <v/>
      </c>
      <c r="AH1479" t="str">
        <f t="shared" si="1014"/>
        <v/>
      </c>
      <c r="AI1479" t="str">
        <f t="shared" si="1015"/>
        <v/>
      </c>
      <c r="AJ1479" t="str">
        <f t="shared" si="1016"/>
        <v/>
      </c>
      <c r="AK1479" t="str">
        <f t="shared" si="1017"/>
        <v/>
      </c>
      <c r="AL1479" t="str">
        <f t="shared" si="1018"/>
        <v/>
      </c>
      <c r="AM1479" t="str">
        <f t="shared" si="1019"/>
        <v/>
      </c>
      <c r="AN1479" t="str">
        <f t="shared" si="1020"/>
        <v/>
      </c>
      <c r="AO1479" t="str">
        <f t="shared" si="1021"/>
        <v/>
      </c>
      <c r="AP1479" t="str">
        <f t="shared" si="1022"/>
        <v/>
      </c>
      <c r="AQ1479" t="str">
        <f t="shared" si="1023"/>
        <v/>
      </c>
      <c r="AR1479" t="str">
        <f t="shared" si="1024"/>
        <v/>
      </c>
      <c r="AS1479" t="str">
        <f t="shared" si="1025"/>
        <v/>
      </c>
      <c r="AT1479" t="str">
        <f t="shared" si="1026"/>
        <v/>
      </c>
      <c r="AU1479" t="str">
        <f t="shared" si="1027"/>
        <v/>
      </c>
      <c r="AV1479" t="str">
        <f t="shared" si="1028"/>
        <v/>
      </c>
      <c r="AW1479" t="str">
        <f t="shared" si="1029"/>
        <v/>
      </c>
      <c r="AX1479" t="str">
        <f t="shared" si="1030"/>
        <v/>
      </c>
      <c r="AY1479" t="str">
        <f t="shared" si="1031"/>
        <v/>
      </c>
      <c r="AZ1479" t="str">
        <f>IF(OR($A1479="",$A1479&lt;&gt;Ficha!$C$4),"",COUNTIF($A$2:$A1479,Ficha!$C$4))</f>
        <v/>
      </c>
    </row>
    <row r="1480" spans="1:52">
      <c r="A1480" s="7" t="str">
        <f>IF(INDEX(Banco!$A:$A,ROW())="","",INDEX(Banco!$A:$A,ROW()))</f>
        <v/>
      </c>
      <c r="B1480" s="7" t="str">
        <f>IF(INDEX(Banco!$B:$B,ROW())="","",INDEX(Banco!$B:$B,ROW()))</f>
        <v/>
      </c>
      <c r="C1480" s="7" t="str">
        <f>IF(INDEX(Banco!$C:$C,ROW())="","",INDEX(Banco!$C:$C,ROW()))</f>
        <v/>
      </c>
      <c r="D1480" s="8" t="str">
        <f>IF(INDEX(Banco!$D:$D,ROW())="","",INDEX(Banco!$D:$D,ROW()))</f>
        <v/>
      </c>
      <c r="E1480" s="8" t="str">
        <f>IF(INDEX(Banco!$E:$E,ROW())="","",INDEX(Banco!$E:$E,ROW()))</f>
        <v/>
      </c>
      <c r="F1480" s="9" t="str">
        <f>IF(INDEX(Banco!$F:$F,ROW())="","",INDEX(Banco!$F:$F,ROW()))</f>
        <v/>
      </c>
      <c r="G1480" s="9" t="str">
        <f>IF(INDEX(Banco!$G:$G,ROW())="","",INDEX(Banco!$G:$G,ROW()))</f>
        <v/>
      </c>
      <c r="H1480" s="7" t="str">
        <f>IF(INDEX(Banco!$H:$H,ROW())="","",INDEX(Banco!$H:$H,ROW()))</f>
        <v/>
      </c>
      <c r="I1480" t="str">
        <f t="shared" si="989"/>
        <v/>
      </c>
      <c r="J1480" s="10" t="str">
        <f t="shared" si="990"/>
        <v/>
      </c>
      <c r="K1480" s="11" t="str">
        <f t="shared" si="991"/>
        <v>—</v>
      </c>
      <c r="L1480" t="str">
        <f t="shared" si="992"/>
        <v/>
      </c>
      <c r="M1480" s="11" t="str">
        <f t="shared" si="993"/>
        <v>—</v>
      </c>
      <c r="N1480" t="str">
        <f t="shared" si="994"/>
        <v/>
      </c>
      <c r="O1480" s="11" t="str">
        <f t="shared" si="995"/>
        <v>—</v>
      </c>
      <c r="P1480" t="str">
        <f t="shared" si="996"/>
        <v/>
      </c>
      <c r="Q1480" s="11" t="str">
        <f t="shared" si="997"/>
        <v>—</v>
      </c>
      <c r="R1480" t="str">
        <f t="shared" si="998"/>
        <v/>
      </c>
      <c r="S1480" t="str">
        <f t="shared" si="999"/>
        <v/>
      </c>
      <c r="T1480" t="str">
        <f t="shared" si="1000"/>
        <v/>
      </c>
      <c r="U1480" t="str">
        <f t="shared" si="1001"/>
        <v/>
      </c>
      <c r="V1480" t="str">
        <f t="shared" si="1002"/>
        <v/>
      </c>
      <c r="W1480" t="str">
        <f t="shared" si="1003"/>
        <v/>
      </c>
      <c r="X1480" t="str">
        <f t="shared" si="1004"/>
        <v/>
      </c>
      <c r="Y1480" t="str">
        <f t="shared" si="1005"/>
        <v/>
      </c>
      <c r="Z1480" t="str">
        <f t="shared" si="1006"/>
        <v/>
      </c>
      <c r="AA1480" t="str">
        <f t="shared" si="1007"/>
        <v/>
      </c>
      <c r="AB1480" t="str">
        <f t="shared" si="1008"/>
        <v/>
      </c>
      <c r="AC1480" t="str">
        <f t="shared" si="1009"/>
        <v/>
      </c>
      <c r="AD1480" t="str">
        <f t="shared" si="1010"/>
        <v/>
      </c>
      <c r="AE1480" t="str">
        <f t="shared" si="1011"/>
        <v/>
      </c>
      <c r="AF1480" t="str">
        <f t="shared" si="1012"/>
        <v/>
      </c>
      <c r="AG1480" t="str">
        <f t="shared" si="1013"/>
        <v/>
      </c>
      <c r="AH1480" t="str">
        <f t="shared" si="1014"/>
        <v/>
      </c>
      <c r="AI1480" t="str">
        <f t="shared" si="1015"/>
        <v/>
      </c>
      <c r="AJ1480" t="str">
        <f t="shared" si="1016"/>
        <v/>
      </c>
      <c r="AK1480" t="str">
        <f t="shared" si="1017"/>
        <v/>
      </c>
      <c r="AL1480" t="str">
        <f t="shared" si="1018"/>
        <v/>
      </c>
      <c r="AM1480" t="str">
        <f t="shared" si="1019"/>
        <v/>
      </c>
      <c r="AN1480" t="str">
        <f t="shared" si="1020"/>
        <v/>
      </c>
      <c r="AO1480" t="str">
        <f t="shared" si="1021"/>
        <v/>
      </c>
      <c r="AP1480" t="str">
        <f t="shared" si="1022"/>
        <v/>
      </c>
      <c r="AQ1480" t="str">
        <f t="shared" si="1023"/>
        <v/>
      </c>
      <c r="AR1480" t="str">
        <f t="shared" si="1024"/>
        <v/>
      </c>
      <c r="AS1480" t="str">
        <f t="shared" si="1025"/>
        <v/>
      </c>
      <c r="AT1480" t="str">
        <f t="shared" si="1026"/>
        <v/>
      </c>
      <c r="AU1480" t="str">
        <f t="shared" si="1027"/>
        <v/>
      </c>
      <c r="AV1480" t="str">
        <f t="shared" si="1028"/>
        <v/>
      </c>
      <c r="AW1480" t="str">
        <f t="shared" si="1029"/>
        <v/>
      </c>
      <c r="AX1480" t="str">
        <f t="shared" si="1030"/>
        <v/>
      </c>
      <c r="AY1480" t="str">
        <f t="shared" si="1031"/>
        <v/>
      </c>
      <c r="AZ1480" t="str">
        <f>IF(OR($A1480="",$A1480&lt;&gt;Ficha!$C$4),"",COUNTIF($A$2:$A1480,Ficha!$C$4))</f>
        <v/>
      </c>
    </row>
    <row r="1481" spans="1:52">
      <c r="A1481" s="7" t="str">
        <f>IF(INDEX(Banco!$A:$A,ROW())="","",INDEX(Banco!$A:$A,ROW()))</f>
        <v/>
      </c>
      <c r="B1481" s="7" t="str">
        <f>IF(INDEX(Banco!$B:$B,ROW())="","",INDEX(Banco!$B:$B,ROW()))</f>
        <v/>
      </c>
      <c r="C1481" s="7" t="str">
        <f>IF(INDEX(Banco!$C:$C,ROW())="","",INDEX(Banco!$C:$C,ROW()))</f>
        <v/>
      </c>
      <c r="D1481" s="8" t="str">
        <f>IF(INDEX(Banco!$D:$D,ROW())="","",INDEX(Banco!$D:$D,ROW()))</f>
        <v/>
      </c>
      <c r="E1481" s="8" t="str">
        <f>IF(INDEX(Banco!$E:$E,ROW())="","",INDEX(Banco!$E:$E,ROW()))</f>
        <v/>
      </c>
      <c r="F1481" s="9" t="str">
        <f>IF(INDEX(Banco!$F:$F,ROW())="","",INDEX(Banco!$F:$F,ROW()))</f>
        <v/>
      </c>
      <c r="G1481" s="9" t="str">
        <f>IF(INDEX(Banco!$G:$G,ROW())="","",INDEX(Banco!$G:$G,ROW()))</f>
        <v/>
      </c>
      <c r="H1481" s="7" t="str">
        <f>IF(INDEX(Banco!$H:$H,ROW())="","",INDEX(Banco!$H:$H,ROW()))</f>
        <v/>
      </c>
      <c r="I1481" t="str">
        <f t="shared" si="989"/>
        <v/>
      </c>
      <c r="J1481" s="10" t="str">
        <f t="shared" si="990"/>
        <v/>
      </c>
      <c r="K1481" s="11" t="str">
        <f t="shared" si="991"/>
        <v>—</v>
      </c>
      <c r="L1481" t="str">
        <f t="shared" si="992"/>
        <v/>
      </c>
      <c r="M1481" s="11" t="str">
        <f t="shared" si="993"/>
        <v>—</v>
      </c>
      <c r="N1481" t="str">
        <f t="shared" si="994"/>
        <v/>
      </c>
      <c r="O1481" s="11" t="str">
        <f t="shared" si="995"/>
        <v>—</v>
      </c>
      <c r="P1481" t="str">
        <f t="shared" si="996"/>
        <v/>
      </c>
      <c r="Q1481" s="11" t="str">
        <f t="shared" si="997"/>
        <v>—</v>
      </c>
      <c r="R1481" t="str">
        <f t="shared" si="998"/>
        <v/>
      </c>
      <c r="S1481" t="str">
        <f t="shared" si="999"/>
        <v/>
      </c>
      <c r="T1481" t="str">
        <f t="shared" si="1000"/>
        <v/>
      </c>
      <c r="U1481" t="str">
        <f t="shared" si="1001"/>
        <v/>
      </c>
      <c r="V1481" t="str">
        <f t="shared" si="1002"/>
        <v/>
      </c>
      <c r="W1481" t="str">
        <f t="shared" si="1003"/>
        <v/>
      </c>
      <c r="X1481" t="str">
        <f t="shared" si="1004"/>
        <v/>
      </c>
      <c r="Y1481" t="str">
        <f t="shared" si="1005"/>
        <v/>
      </c>
      <c r="Z1481" t="str">
        <f t="shared" si="1006"/>
        <v/>
      </c>
      <c r="AA1481" t="str">
        <f t="shared" si="1007"/>
        <v/>
      </c>
      <c r="AB1481" t="str">
        <f t="shared" si="1008"/>
        <v/>
      </c>
      <c r="AC1481" t="str">
        <f t="shared" si="1009"/>
        <v/>
      </c>
      <c r="AD1481" t="str">
        <f t="shared" si="1010"/>
        <v/>
      </c>
      <c r="AE1481" t="str">
        <f t="shared" si="1011"/>
        <v/>
      </c>
      <c r="AF1481" t="str">
        <f t="shared" si="1012"/>
        <v/>
      </c>
      <c r="AG1481" t="str">
        <f t="shared" si="1013"/>
        <v/>
      </c>
      <c r="AH1481" t="str">
        <f t="shared" si="1014"/>
        <v/>
      </c>
      <c r="AI1481" t="str">
        <f t="shared" si="1015"/>
        <v/>
      </c>
      <c r="AJ1481" t="str">
        <f t="shared" si="1016"/>
        <v/>
      </c>
      <c r="AK1481" t="str">
        <f t="shared" si="1017"/>
        <v/>
      </c>
      <c r="AL1481" t="str">
        <f t="shared" si="1018"/>
        <v/>
      </c>
      <c r="AM1481" t="str">
        <f t="shared" si="1019"/>
        <v/>
      </c>
      <c r="AN1481" t="str">
        <f t="shared" si="1020"/>
        <v/>
      </c>
      <c r="AO1481" t="str">
        <f t="shared" si="1021"/>
        <v/>
      </c>
      <c r="AP1481" t="str">
        <f t="shared" si="1022"/>
        <v/>
      </c>
      <c r="AQ1481" t="str">
        <f t="shared" si="1023"/>
        <v/>
      </c>
      <c r="AR1481" t="str">
        <f t="shared" si="1024"/>
        <v/>
      </c>
      <c r="AS1481" t="str">
        <f t="shared" si="1025"/>
        <v/>
      </c>
      <c r="AT1481" t="str">
        <f t="shared" si="1026"/>
        <v/>
      </c>
      <c r="AU1481" t="str">
        <f t="shared" si="1027"/>
        <v/>
      </c>
      <c r="AV1481" t="str">
        <f t="shared" si="1028"/>
        <v/>
      </c>
      <c r="AW1481" t="str">
        <f t="shared" si="1029"/>
        <v/>
      </c>
      <c r="AX1481" t="str">
        <f t="shared" si="1030"/>
        <v/>
      </c>
      <c r="AY1481" t="str">
        <f t="shared" si="1031"/>
        <v/>
      </c>
      <c r="AZ1481" t="str">
        <f>IF(OR($A1481="",$A1481&lt;&gt;Ficha!$C$4),"",COUNTIF($A$2:$A1481,Ficha!$C$4))</f>
        <v/>
      </c>
    </row>
    <row r="1482" spans="1:52">
      <c r="A1482" s="7" t="str">
        <f>IF(INDEX(Banco!$A:$A,ROW())="","",INDEX(Banco!$A:$A,ROW()))</f>
        <v/>
      </c>
      <c r="B1482" s="7" t="str">
        <f>IF(INDEX(Banco!$B:$B,ROW())="","",INDEX(Banco!$B:$B,ROW()))</f>
        <v/>
      </c>
      <c r="C1482" s="7" t="str">
        <f>IF(INDEX(Banco!$C:$C,ROW())="","",INDEX(Banco!$C:$C,ROW()))</f>
        <v/>
      </c>
      <c r="D1482" s="8" t="str">
        <f>IF(INDEX(Banco!$D:$D,ROW())="","",INDEX(Banco!$D:$D,ROW()))</f>
        <v/>
      </c>
      <c r="E1482" s="8" t="str">
        <f>IF(INDEX(Banco!$E:$E,ROW())="","",INDEX(Banco!$E:$E,ROW()))</f>
        <v/>
      </c>
      <c r="F1482" s="9" t="str">
        <f>IF(INDEX(Banco!$F:$F,ROW())="","",INDEX(Banco!$F:$F,ROW()))</f>
        <v/>
      </c>
      <c r="G1482" s="9" t="str">
        <f>IF(INDEX(Banco!$G:$G,ROW())="","",INDEX(Banco!$G:$G,ROW()))</f>
        <v/>
      </c>
      <c r="H1482" s="7" t="str">
        <f>IF(INDEX(Banco!$H:$H,ROW())="","",INDEX(Banco!$H:$H,ROW()))</f>
        <v/>
      </c>
      <c r="I1482" t="str">
        <f t="shared" si="989"/>
        <v/>
      </c>
      <c r="J1482" s="10" t="str">
        <f t="shared" si="990"/>
        <v/>
      </c>
      <c r="K1482" s="11" t="str">
        <f t="shared" si="991"/>
        <v>—</v>
      </c>
      <c r="L1482" t="str">
        <f t="shared" si="992"/>
        <v/>
      </c>
      <c r="M1482" s="11" t="str">
        <f t="shared" si="993"/>
        <v>—</v>
      </c>
      <c r="N1482" t="str">
        <f t="shared" si="994"/>
        <v/>
      </c>
      <c r="O1482" s="11" t="str">
        <f t="shared" si="995"/>
        <v>—</v>
      </c>
      <c r="P1482" t="str">
        <f t="shared" si="996"/>
        <v/>
      </c>
      <c r="Q1482" s="11" t="str">
        <f t="shared" si="997"/>
        <v>—</v>
      </c>
      <c r="R1482" t="str">
        <f t="shared" si="998"/>
        <v/>
      </c>
      <c r="S1482" t="str">
        <f t="shared" si="999"/>
        <v/>
      </c>
      <c r="T1482" t="str">
        <f t="shared" si="1000"/>
        <v/>
      </c>
      <c r="U1482" t="str">
        <f t="shared" si="1001"/>
        <v/>
      </c>
      <c r="V1482" t="str">
        <f t="shared" si="1002"/>
        <v/>
      </c>
      <c r="W1482" t="str">
        <f t="shared" si="1003"/>
        <v/>
      </c>
      <c r="X1482" t="str">
        <f t="shared" si="1004"/>
        <v/>
      </c>
      <c r="Y1482" t="str">
        <f t="shared" si="1005"/>
        <v/>
      </c>
      <c r="Z1482" t="str">
        <f t="shared" si="1006"/>
        <v/>
      </c>
      <c r="AA1482" t="str">
        <f t="shared" si="1007"/>
        <v/>
      </c>
      <c r="AB1482" t="str">
        <f t="shared" si="1008"/>
        <v/>
      </c>
      <c r="AC1482" t="str">
        <f t="shared" si="1009"/>
        <v/>
      </c>
      <c r="AD1482" t="str">
        <f t="shared" si="1010"/>
        <v/>
      </c>
      <c r="AE1482" t="str">
        <f t="shared" si="1011"/>
        <v/>
      </c>
      <c r="AF1482" t="str">
        <f t="shared" si="1012"/>
        <v/>
      </c>
      <c r="AG1482" t="str">
        <f t="shared" si="1013"/>
        <v/>
      </c>
      <c r="AH1482" t="str">
        <f t="shared" si="1014"/>
        <v/>
      </c>
      <c r="AI1482" t="str">
        <f t="shared" si="1015"/>
        <v/>
      </c>
      <c r="AJ1482" t="str">
        <f t="shared" si="1016"/>
        <v/>
      </c>
      <c r="AK1482" t="str">
        <f t="shared" si="1017"/>
        <v/>
      </c>
      <c r="AL1482" t="str">
        <f t="shared" si="1018"/>
        <v/>
      </c>
      <c r="AM1482" t="str">
        <f t="shared" si="1019"/>
        <v/>
      </c>
      <c r="AN1482" t="str">
        <f t="shared" si="1020"/>
        <v/>
      </c>
      <c r="AO1482" t="str">
        <f t="shared" si="1021"/>
        <v/>
      </c>
      <c r="AP1482" t="str">
        <f t="shared" si="1022"/>
        <v/>
      </c>
      <c r="AQ1482" t="str">
        <f t="shared" si="1023"/>
        <v/>
      </c>
      <c r="AR1482" t="str">
        <f t="shared" si="1024"/>
        <v/>
      </c>
      <c r="AS1482" t="str">
        <f t="shared" si="1025"/>
        <v/>
      </c>
      <c r="AT1482" t="str">
        <f t="shared" si="1026"/>
        <v/>
      </c>
      <c r="AU1482" t="str">
        <f t="shared" si="1027"/>
        <v/>
      </c>
      <c r="AV1482" t="str">
        <f t="shared" si="1028"/>
        <v/>
      </c>
      <c r="AW1482" t="str">
        <f t="shared" si="1029"/>
        <v/>
      </c>
      <c r="AX1482" t="str">
        <f t="shared" si="1030"/>
        <v/>
      </c>
      <c r="AY1482" t="str">
        <f t="shared" si="1031"/>
        <v/>
      </c>
      <c r="AZ1482" t="str">
        <f>IF(OR($A1482="",$A1482&lt;&gt;Ficha!$C$4),"",COUNTIF($A$2:$A1482,Ficha!$C$4))</f>
        <v/>
      </c>
    </row>
    <row r="1483" spans="1:52">
      <c r="A1483" s="7" t="str">
        <f>IF(INDEX(Banco!$A:$A,ROW())="","",INDEX(Banco!$A:$A,ROW()))</f>
        <v/>
      </c>
      <c r="B1483" s="7" t="str">
        <f>IF(INDEX(Banco!$B:$B,ROW())="","",INDEX(Banco!$B:$B,ROW()))</f>
        <v/>
      </c>
      <c r="C1483" s="7" t="str">
        <f>IF(INDEX(Banco!$C:$C,ROW())="","",INDEX(Banco!$C:$C,ROW()))</f>
        <v/>
      </c>
      <c r="D1483" s="8" t="str">
        <f>IF(INDEX(Banco!$D:$D,ROW())="","",INDEX(Banco!$D:$D,ROW()))</f>
        <v/>
      </c>
      <c r="E1483" s="8" t="str">
        <f>IF(INDEX(Banco!$E:$E,ROW())="","",INDEX(Banco!$E:$E,ROW()))</f>
        <v/>
      </c>
      <c r="F1483" s="9" t="str">
        <f>IF(INDEX(Banco!$F:$F,ROW())="","",INDEX(Banco!$F:$F,ROW()))</f>
        <v/>
      </c>
      <c r="G1483" s="9" t="str">
        <f>IF(INDEX(Banco!$G:$G,ROW())="","",INDEX(Banco!$G:$G,ROW()))</f>
        <v/>
      </c>
      <c r="H1483" s="7" t="str">
        <f>IF(INDEX(Banco!$H:$H,ROW())="","",INDEX(Banco!$H:$H,ROW()))</f>
        <v/>
      </c>
      <c r="I1483" t="str">
        <f t="shared" si="989"/>
        <v/>
      </c>
      <c r="J1483" s="10" t="str">
        <f t="shared" si="990"/>
        <v/>
      </c>
      <c r="K1483" s="11" t="str">
        <f t="shared" si="991"/>
        <v>—</v>
      </c>
      <c r="L1483" t="str">
        <f t="shared" si="992"/>
        <v/>
      </c>
      <c r="M1483" s="11" t="str">
        <f t="shared" si="993"/>
        <v>—</v>
      </c>
      <c r="N1483" t="str">
        <f t="shared" si="994"/>
        <v/>
      </c>
      <c r="O1483" s="11" t="str">
        <f t="shared" si="995"/>
        <v>—</v>
      </c>
      <c r="P1483" t="str">
        <f t="shared" si="996"/>
        <v/>
      </c>
      <c r="Q1483" s="11" t="str">
        <f t="shared" si="997"/>
        <v>—</v>
      </c>
      <c r="R1483" t="str">
        <f t="shared" si="998"/>
        <v/>
      </c>
      <c r="S1483" t="str">
        <f t="shared" si="999"/>
        <v/>
      </c>
      <c r="T1483" t="str">
        <f t="shared" si="1000"/>
        <v/>
      </c>
      <c r="U1483" t="str">
        <f t="shared" si="1001"/>
        <v/>
      </c>
      <c r="V1483" t="str">
        <f t="shared" si="1002"/>
        <v/>
      </c>
      <c r="W1483" t="str">
        <f t="shared" si="1003"/>
        <v/>
      </c>
      <c r="X1483" t="str">
        <f t="shared" si="1004"/>
        <v/>
      </c>
      <c r="Y1483" t="str">
        <f t="shared" si="1005"/>
        <v/>
      </c>
      <c r="Z1483" t="str">
        <f t="shared" si="1006"/>
        <v/>
      </c>
      <c r="AA1483" t="str">
        <f t="shared" si="1007"/>
        <v/>
      </c>
      <c r="AB1483" t="str">
        <f t="shared" si="1008"/>
        <v/>
      </c>
      <c r="AC1483" t="str">
        <f t="shared" si="1009"/>
        <v/>
      </c>
      <c r="AD1483" t="str">
        <f t="shared" si="1010"/>
        <v/>
      </c>
      <c r="AE1483" t="str">
        <f t="shared" si="1011"/>
        <v/>
      </c>
      <c r="AF1483" t="str">
        <f t="shared" si="1012"/>
        <v/>
      </c>
      <c r="AG1483" t="str">
        <f t="shared" si="1013"/>
        <v/>
      </c>
      <c r="AH1483" t="str">
        <f t="shared" si="1014"/>
        <v/>
      </c>
      <c r="AI1483" t="str">
        <f t="shared" si="1015"/>
        <v/>
      </c>
      <c r="AJ1483" t="str">
        <f t="shared" si="1016"/>
        <v/>
      </c>
      <c r="AK1483" t="str">
        <f t="shared" si="1017"/>
        <v/>
      </c>
      <c r="AL1483" t="str">
        <f t="shared" si="1018"/>
        <v/>
      </c>
      <c r="AM1483" t="str">
        <f t="shared" si="1019"/>
        <v/>
      </c>
      <c r="AN1483" t="str">
        <f t="shared" si="1020"/>
        <v/>
      </c>
      <c r="AO1483" t="str">
        <f t="shared" si="1021"/>
        <v/>
      </c>
      <c r="AP1483" t="str">
        <f t="shared" si="1022"/>
        <v/>
      </c>
      <c r="AQ1483" t="str">
        <f t="shared" si="1023"/>
        <v/>
      </c>
      <c r="AR1483" t="str">
        <f t="shared" si="1024"/>
        <v/>
      </c>
      <c r="AS1483" t="str">
        <f t="shared" si="1025"/>
        <v/>
      </c>
      <c r="AT1483" t="str">
        <f t="shared" si="1026"/>
        <v/>
      </c>
      <c r="AU1483" t="str">
        <f t="shared" si="1027"/>
        <v/>
      </c>
      <c r="AV1483" t="str">
        <f t="shared" si="1028"/>
        <v/>
      </c>
      <c r="AW1483" t="str">
        <f t="shared" si="1029"/>
        <v/>
      </c>
      <c r="AX1483" t="str">
        <f t="shared" si="1030"/>
        <v/>
      </c>
      <c r="AY1483" t="str">
        <f t="shared" si="1031"/>
        <v/>
      </c>
      <c r="AZ1483" t="str">
        <f>IF(OR($A1483="",$A1483&lt;&gt;Ficha!$C$4),"",COUNTIF($A$2:$A1483,Ficha!$C$4))</f>
        <v/>
      </c>
    </row>
    <row r="1484" spans="1:52">
      <c r="A1484" s="7" t="str">
        <f>IF(INDEX(Banco!$A:$A,ROW())="","",INDEX(Banco!$A:$A,ROW()))</f>
        <v/>
      </c>
      <c r="B1484" s="7" t="str">
        <f>IF(INDEX(Banco!$B:$B,ROW())="","",INDEX(Banco!$B:$B,ROW()))</f>
        <v/>
      </c>
      <c r="C1484" s="7" t="str">
        <f>IF(INDEX(Banco!$C:$C,ROW())="","",INDEX(Banco!$C:$C,ROW()))</f>
        <v/>
      </c>
      <c r="D1484" s="8" t="str">
        <f>IF(INDEX(Banco!$D:$D,ROW())="","",INDEX(Banco!$D:$D,ROW()))</f>
        <v/>
      </c>
      <c r="E1484" s="8" t="str">
        <f>IF(INDEX(Banco!$E:$E,ROW())="","",INDEX(Banco!$E:$E,ROW()))</f>
        <v/>
      </c>
      <c r="F1484" s="9" t="str">
        <f>IF(INDEX(Banco!$F:$F,ROW())="","",INDEX(Banco!$F:$F,ROW()))</f>
        <v/>
      </c>
      <c r="G1484" s="9" t="str">
        <f>IF(INDEX(Banco!$G:$G,ROW())="","",INDEX(Banco!$G:$G,ROW()))</f>
        <v/>
      </c>
      <c r="H1484" s="7" t="str">
        <f>IF(INDEX(Banco!$H:$H,ROW())="","",INDEX(Banco!$H:$H,ROW()))</f>
        <v/>
      </c>
      <c r="I1484" t="str">
        <f t="shared" si="989"/>
        <v/>
      </c>
      <c r="J1484" s="10" t="str">
        <f t="shared" si="990"/>
        <v/>
      </c>
      <c r="K1484" s="11" t="str">
        <f t="shared" si="991"/>
        <v>—</v>
      </c>
      <c r="L1484" t="str">
        <f t="shared" si="992"/>
        <v/>
      </c>
      <c r="M1484" s="11" t="str">
        <f t="shared" si="993"/>
        <v>—</v>
      </c>
      <c r="N1484" t="str">
        <f t="shared" si="994"/>
        <v/>
      </c>
      <c r="O1484" s="11" t="str">
        <f t="shared" si="995"/>
        <v>—</v>
      </c>
      <c r="P1484" t="str">
        <f t="shared" si="996"/>
        <v/>
      </c>
      <c r="Q1484" s="11" t="str">
        <f t="shared" si="997"/>
        <v>—</v>
      </c>
      <c r="R1484" t="str">
        <f t="shared" si="998"/>
        <v/>
      </c>
      <c r="S1484" t="str">
        <f t="shared" si="999"/>
        <v/>
      </c>
      <c r="T1484" t="str">
        <f t="shared" si="1000"/>
        <v/>
      </c>
      <c r="U1484" t="str">
        <f t="shared" si="1001"/>
        <v/>
      </c>
      <c r="V1484" t="str">
        <f t="shared" si="1002"/>
        <v/>
      </c>
      <c r="W1484" t="str">
        <f t="shared" si="1003"/>
        <v/>
      </c>
      <c r="X1484" t="str">
        <f t="shared" si="1004"/>
        <v/>
      </c>
      <c r="Y1484" t="str">
        <f t="shared" si="1005"/>
        <v/>
      </c>
      <c r="Z1484" t="str">
        <f t="shared" si="1006"/>
        <v/>
      </c>
      <c r="AA1484" t="str">
        <f t="shared" si="1007"/>
        <v/>
      </c>
      <c r="AB1484" t="str">
        <f t="shared" si="1008"/>
        <v/>
      </c>
      <c r="AC1484" t="str">
        <f t="shared" si="1009"/>
        <v/>
      </c>
      <c r="AD1484" t="str">
        <f t="shared" si="1010"/>
        <v/>
      </c>
      <c r="AE1484" t="str">
        <f t="shared" si="1011"/>
        <v/>
      </c>
      <c r="AF1484" t="str">
        <f t="shared" si="1012"/>
        <v/>
      </c>
      <c r="AG1484" t="str">
        <f t="shared" si="1013"/>
        <v/>
      </c>
      <c r="AH1484" t="str">
        <f t="shared" si="1014"/>
        <v/>
      </c>
      <c r="AI1484" t="str">
        <f t="shared" si="1015"/>
        <v/>
      </c>
      <c r="AJ1484" t="str">
        <f t="shared" si="1016"/>
        <v/>
      </c>
      <c r="AK1484" t="str">
        <f t="shared" si="1017"/>
        <v/>
      </c>
      <c r="AL1484" t="str">
        <f t="shared" si="1018"/>
        <v/>
      </c>
      <c r="AM1484" t="str">
        <f t="shared" si="1019"/>
        <v/>
      </c>
      <c r="AN1484" t="str">
        <f t="shared" si="1020"/>
        <v/>
      </c>
      <c r="AO1484" t="str">
        <f t="shared" si="1021"/>
        <v/>
      </c>
      <c r="AP1484" t="str">
        <f t="shared" si="1022"/>
        <v/>
      </c>
      <c r="AQ1484" t="str">
        <f t="shared" si="1023"/>
        <v/>
      </c>
      <c r="AR1484" t="str">
        <f t="shared" si="1024"/>
        <v/>
      </c>
      <c r="AS1484" t="str">
        <f t="shared" si="1025"/>
        <v/>
      </c>
      <c r="AT1484" t="str">
        <f t="shared" si="1026"/>
        <v/>
      </c>
      <c r="AU1484" t="str">
        <f t="shared" si="1027"/>
        <v/>
      </c>
      <c r="AV1484" t="str">
        <f t="shared" si="1028"/>
        <v/>
      </c>
      <c r="AW1484" t="str">
        <f t="shared" si="1029"/>
        <v/>
      </c>
      <c r="AX1484" t="str">
        <f t="shared" si="1030"/>
        <v/>
      </c>
      <c r="AY1484" t="str">
        <f t="shared" si="1031"/>
        <v/>
      </c>
      <c r="AZ1484" t="str">
        <f>IF(OR($A1484="",$A1484&lt;&gt;Ficha!$C$4),"",COUNTIF($A$2:$A1484,Ficha!$C$4))</f>
        <v/>
      </c>
    </row>
    <row r="1485" spans="1:52">
      <c r="A1485" s="7" t="str">
        <f>IF(INDEX(Banco!$A:$A,ROW())="","",INDEX(Banco!$A:$A,ROW()))</f>
        <v/>
      </c>
      <c r="B1485" s="7" t="str">
        <f>IF(INDEX(Banco!$B:$B,ROW())="","",INDEX(Banco!$B:$B,ROW()))</f>
        <v/>
      </c>
      <c r="C1485" s="7" t="str">
        <f>IF(INDEX(Banco!$C:$C,ROW())="","",INDEX(Banco!$C:$C,ROW()))</f>
        <v/>
      </c>
      <c r="D1485" s="8" t="str">
        <f>IF(INDEX(Banco!$D:$D,ROW())="","",INDEX(Banco!$D:$D,ROW()))</f>
        <v/>
      </c>
      <c r="E1485" s="8" t="str">
        <f>IF(INDEX(Banco!$E:$E,ROW())="","",INDEX(Banco!$E:$E,ROW()))</f>
        <v/>
      </c>
      <c r="F1485" s="9" t="str">
        <f>IF(INDEX(Banco!$F:$F,ROW())="","",INDEX(Banco!$F:$F,ROW()))</f>
        <v/>
      </c>
      <c r="G1485" s="9" t="str">
        <f>IF(INDEX(Banco!$G:$G,ROW())="","",INDEX(Banco!$G:$G,ROW()))</f>
        <v/>
      </c>
      <c r="H1485" s="7" t="str">
        <f>IF(INDEX(Banco!$H:$H,ROW())="","",INDEX(Banco!$H:$H,ROW()))</f>
        <v/>
      </c>
      <c r="I1485" t="str">
        <f t="shared" si="989"/>
        <v/>
      </c>
      <c r="J1485" s="10" t="str">
        <f t="shared" si="990"/>
        <v/>
      </c>
      <c r="K1485" s="11" t="str">
        <f t="shared" si="991"/>
        <v>—</v>
      </c>
      <c r="L1485" t="str">
        <f t="shared" si="992"/>
        <v/>
      </c>
      <c r="M1485" s="11" t="str">
        <f t="shared" si="993"/>
        <v>—</v>
      </c>
      <c r="N1485" t="str">
        <f t="shared" si="994"/>
        <v/>
      </c>
      <c r="O1485" s="11" t="str">
        <f t="shared" si="995"/>
        <v>—</v>
      </c>
      <c r="P1485" t="str">
        <f t="shared" si="996"/>
        <v/>
      </c>
      <c r="Q1485" s="11" t="str">
        <f t="shared" si="997"/>
        <v>—</v>
      </c>
      <c r="R1485" t="str">
        <f t="shared" si="998"/>
        <v/>
      </c>
      <c r="S1485" t="str">
        <f t="shared" si="999"/>
        <v/>
      </c>
      <c r="T1485" t="str">
        <f t="shared" si="1000"/>
        <v/>
      </c>
      <c r="U1485" t="str">
        <f t="shared" si="1001"/>
        <v/>
      </c>
      <c r="V1485" t="str">
        <f t="shared" si="1002"/>
        <v/>
      </c>
      <c r="W1485" t="str">
        <f t="shared" si="1003"/>
        <v/>
      </c>
      <c r="X1485" t="str">
        <f t="shared" si="1004"/>
        <v/>
      </c>
      <c r="Y1485" t="str">
        <f t="shared" si="1005"/>
        <v/>
      </c>
      <c r="Z1485" t="str">
        <f t="shared" si="1006"/>
        <v/>
      </c>
      <c r="AA1485" t="str">
        <f t="shared" si="1007"/>
        <v/>
      </c>
      <c r="AB1485" t="str">
        <f t="shared" si="1008"/>
        <v/>
      </c>
      <c r="AC1485" t="str">
        <f t="shared" si="1009"/>
        <v/>
      </c>
      <c r="AD1485" t="str">
        <f t="shared" si="1010"/>
        <v/>
      </c>
      <c r="AE1485" t="str">
        <f t="shared" si="1011"/>
        <v/>
      </c>
      <c r="AF1485" t="str">
        <f t="shared" si="1012"/>
        <v/>
      </c>
      <c r="AG1485" t="str">
        <f t="shared" si="1013"/>
        <v/>
      </c>
      <c r="AH1485" t="str">
        <f t="shared" si="1014"/>
        <v/>
      </c>
      <c r="AI1485" t="str">
        <f t="shared" si="1015"/>
        <v/>
      </c>
      <c r="AJ1485" t="str">
        <f t="shared" si="1016"/>
        <v/>
      </c>
      <c r="AK1485" t="str">
        <f t="shared" si="1017"/>
        <v/>
      </c>
      <c r="AL1485" t="str">
        <f t="shared" si="1018"/>
        <v/>
      </c>
      <c r="AM1485" t="str">
        <f t="shared" si="1019"/>
        <v/>
      </c>
      <c r="AN1485" t="str">
        <f t="shared" si="1020"/>
        <v/>
      </c>
      <c r="AO1485" t="str">
        <f t="shared" si="1021"/>
        <v/>
      </c>
      <c r="AP1485" t="str">
        <f t="shared" si="1022"/>
        <v/>
      </c>
      <c r="AQ1485" t="str">
        <f t="shared" si="1023"/>
        <v/>
      </c>
      <c r="AR1485" t="str">
        <f t="shared" si="1024"/>
        <v/>
      </c>
      <c r="AS1485" t="str">
        <f t="shared" si="1025"/>
        <v/>
      </c>
      <c r="AT1485" t="str">
        <f t="shared" si="1026"/>
        <v/>
      </c>
      <c r="AU1485" t="str">
        <f t="shared" si="1027"/>
        <v/>
      </c>
      <c r="AV1485" t="str">
        <f t="shared" si="1028"/>
        <v/>
      </c>
      <c r="AW1485" t="str">
        <f t="shared" si="1029"/>
        <v/>
      </c>
      <c r="AX1485" t="str">
        <f t="shared" si="1030"/>
        <v/>
      </c>
      <c r="AY1485" t="str">
        <f t="shared" si="1031"/>
        <v/>
      </c>
      <c r="AZ1485" t="str">
        <f>IF(OR($A1485="",$A1485&lt;&gt;Ficha!$C$4),"",COUNTIF($A$2:$A1485,Ficha!$C$4))</f>
        <v/>
      </c>
    </row>
    <row r="1486" spans="1:52">
      <c r="A1486" s="7" t="str">
        <f>IF(INDEX(Banco!$A:$A,ROW())="","",INDEX(Banco!$A:$A,ROW()))</f>
        <v/>
      </c>
      <c r="B1486" s="7" t="str">
        <f>IF(INDEX(Banco!$B:$B,ROW())="","",INDEX(Banco!$B:$B,ROW()))</f>
        <v/>
      </c>
      <c r="C1486" s="7" t="str">
        <f>IF(INDEX(Banco!$C:$C,ROW())="","",INDEX(Banco!$C:$C,ROW()))</f>
        <v/>
      </c>
      <c r="D1486" s="8" t="str">
        <f>IF(INDEX(Banco!$D:$D,ROW())="","",INDEX(Banco!$D:$D,ROW()))</f>
        <v/>
      </c>
      <c r="E1486" s="8" t="str">
        <f>IF(INDEX(Banco!$E:$E,ROW())="","",INDEX(Banco!$E:$E,ROW()))</f>
        <v/>
      </c>
      <c r="F1486" s="9" t="str">
        <f>IF(INDEX(Banco!$F:$F,ROW())="","",INDEX(Banco!$F:$F,ROW()))</f>
        <v/>
      </c>
      <c r="G1486" s="9" t="str">
        <f>IF(INDEX(Banco!$G:$G,ROW())="","",INDEX(Banco!$G:$G,ROW()))</f>
        <v/>
      </c>
      <c r="H1486" s="7" t="str">
        <f>IF(INDEX(Banco!$H:$H,ROW())="","",INDEX(Banco!$H:$H,ROW()))</f>
        <v/>
      </c>
      <c r="I1486" t="str">
        <f t="shared" si="989"/>
        <v/>
      </c>
      <c r="J1486" s="10" t="str">
        <f t="shared" si="990"/>
        <v/>
      </c>
      <c r="K1486" s="11" t="str">
        <f t="shared" si="991"/>
        <v>—</v>
      </c>
      <c r="L1486" t="str">
        <f t="shared" si="992"/>
        <v/>
      </c>
      <c r="M1486" s="11" t="str">
        <f t="shared" si="993"/>
        <v>—</v>
      </c>
      <c r="N1486" t="str">
        <f t="shared" si="994"/>
        <v/>
      </c>
      <c r="O1486" s="11" t="str">
        <f t="shared" si="995"/>
        <v>—</v>
      </c>
      <c r="P1486" t="str">
        <f t="shared" si="996"/>
        <v/>
      </c>
      <c r="Q1486" s="11" t="str">
        <f t="shared" si="997"/>
        <v>—</v>
      </c>
      <c r="R1486" t="str">
        <f t="shared" si="998"/>
        <v/>
      </c>
      <c r="S1486" t="str">
        <f t="shared" si="999"/>
        <v/>
      </c>
      <c r="T1486" t="str">
        <f t="shared" si="1000"/>
        <v/>
      </c>
      <c r="U1486" t="str">
        <f t="shared" si="1001"/>
        <v/>
      </c>
      <c r="V1486" t="str">
        <f t="shared" si="1002"/>
        <v/>
      </c>
      <c r="W1486" t="str">
        <f t="shared" si="1003"/>
        <v/>
      </c>
      <c r="X1486" t="str">
        <f t="shared" si="1004"/>
        <v/>
      </c>
      <c r="Y1486" t="str">
        <f t="shared" si="1005"/>
        <v/>
      </c>
      <c r="Z1486" t="str">
        <f t="shared" si="1006"/>
        <v/>
      </c>
      <c r="AA1486" t="str">
        <f t="shared" si="1007"/>
        <v/>
      </c>
      <c r="AB1486" t="str">
        <f t="shared" si="1008"/>
        <v/>
      </c>
      <c r="AC1486" t="str">
        <f t="shared" si="1009"/>
        <v/>
      </c>
      <c r="AD1486" t="str">
        <f t="shared" si="1010"/>
        <v/>
      </c>
      <c r="AE1486" t="str">
        <f t="shared" si="1011"/>
        <v/>
      </c>
      <c r="AF1486" t="str">
        <f t="shared" si="1012"/>
        <v/>
      </c>
      <c r="AG1486" t="str">
        <f t="shared" si="1013"/>
        <v/>
      </c>
      <c r="AH1486" t="str">
        <f t="shared" si="1014"/>
        <v/>
      </c>
      <c r="AI1486" t="str">
        <f t="shared" si="1015"/>
        <v/>
      </c>
      <c r="AJ1486" t="str">
        <f t="shared" si="1016"/>
        <v/>
      </c>
      <c r="AK1486" t="str">
        <f t="shared" si="1017"/>
        <v/>
      </c>
      <c r="AL1486" t="str">
        <f t="shared" si="1018"/>
        <v/>
      </c>
      <c r="AM1486" t="str">
        <f t="shared" si="1019"/>
        <v/>
      </c>
      <c r="AN1486" t="str">
        <f t="shared" si="1020"/>
        <v/>
      </c>
      <c r="AO1486" t="str">
        <f t="shared" si="1021"/>
        <v/>
      </c>
      <c r="AP1486" t="str">
        <f t="shared" si="1022"/>
        <v/>
      </c>
      <c r="AQ1486" t="str">
        <f t="shared" si="1023"/>
        <v/>
      </c>
      <c r="AR1486" t="str">
        <f t="shared" si="1024"/>
        <v/>
      </c>
      <c r="AS1486" t="str">
        <f t="shared" si="1025"/>
        <v/>
      </c>
      <c r="AT1486" t="str">
        <f t="shared" si="1026"/>
        <v/>
      </c>
      <c r="AU1486" t="str">
        <f t="shared" si="1027"/>
        <v/>
      </c>
      <c r="AV1486" t="str">
        <f t="shared" si="1028"/>
        <v/>
      </c>
      <c r="AW1486" t="str">
        <f t="shared" si="1029"/>
        <v/>
      </c>
      <c r="AX1486" t="str">
        <f t="shared" si="1030"/>
        <v/>
      </c>
      <c r="AY1486" t="str">
        <f t="shared" si="1031"/>
        <v/>
      </c>
      <c r="AZ1486" t="str">
        <f>IF(OR($A1486="",$A1486&lt;&gt;Ficha!$C$4),"",COUNTIF($A$2:$A1486,Ficha!$C$4))</f>
        <v/>
      </c>
    </row>
    <row r="1487" spans="1:52">
      <c r="A1487" s="7" t="str">
        <f>IF(INDEX(Banco!$A:$A,ROW())="","",INDEX(Banco!$A:$A,ROW()))</f>
        <v/>
      </c>
      <c r="B1487" s="7" t="str">
        <f>IF(INDEX(Banco!$B:$B,ROW())="","",INDEX(Banco!$B:$B,ROW()))</f>
        <v/>
      </c>
      <c r="C1487" s="7" t="str">
        <f>IF(INDEX(Banco!$C:$C,ROW())="","",INDEX(Banco!$C:$C,ROW()))</f>
        <v/>
      </c>
      <c r="D1487" s="8" t="str">
        <f>IF(INDEX(Banco!$D:$D,ROW())="","",INDEX(Banco!$D:$D,ROW()))</f>
        <v/>
      </c>
      <c r="E1487" s="8" t="str">
        <f>IF(INDEX(Banco!$E:$E,ROW())="","",INDEX(Banco!$E:$E,ROW()))</f>
        <v/>
      </c>
      <c r="F1487" s="9" t="str">
        <f>IF(INDEX(Banco!$F:$F,ROW())="","",INDEX(Banco!$F:$F,ROW()))</f>
        <v/>
      </c>
      <c r="G1487" s="9" t="str">
        <f>IF(INDEX(Banco!$G:$G,ROW())="","",INDEX(Banco!$G:$G,ROW()))</f>
        <v/>
      </c>
      <c r="H1487" s="7" t="str">
        <f>IF(INDEX(Banco!$H:$H,ROW())="","",INDEX(Banco!$H:$H,ROW()))</f>
        <v/>
      </c>
      <c r="I1487" t="str">
        <f t="shared" si="989"/>
        <v/>
      </c>
      <c r="J1487" s="10" t="str">
        <f t="shared" si="990"/>
        <v/>
      </c>
      <c r="K1487" s="11" t="str">
        <f t="shared" si="991"/>
        <v>—</v>
      </c>
      <c r="L1487" t="str">
        <f t="shared" si="992"/>
        <v/>
      </c>
      <c r="M1487" s="11" t="str">
        <f t="shared" si="993"/>
        <v>—</v>
      </c>
      <c r="N1487" t="str">
        <f t="shared" si="994"/>
        <v/>
      </c>
      <c r="O1487" s="11" t="str">
        <f t="shared" si="995"/>
        <v>—</v>
      </c>
      <c r="P1487" t="str">
        <f t="shared" si="996"/>
        <v/>
      </c>
      <c r="Q1487" s="11" t="str">
        <f t="shared" si="997"/>
        <v>—</v>
      </c>
      <c r="R1487" t="str">
        <f t="shared" si="998"/>
        <v/>
      </c>
      <c r="S1487" t="str">
        <f t="shared" si="999"/>
        <v/>
      </c>
      <c r="T1487" t="str">
        <f t="shared" si="1000"/>
        <v/>
      </c>
      <c r="U1487" t="str">
        <f t="shared" si="1001"/>
        <v/>
      </c>
      <c r="V1487" t="str">
        <f t="shared" si="1002"/>
        <v/>
      </c>
      <c r="W1487" t="str">
        <f t="shared" si="1003"/>
        <v/>
      </c>
      <c r="X1487" t="str">
        <f t="shared" si="1004"/>
        <v/>
      </c>
      <c r="Y1487" t="str">
        <f t="shared" si="1005"/>
        <v/>
      </c>
      <c r="Z1487" t="str">
        <f t="shared" si="1006"/>
        <v/>
      </c>
      <c r="AA1487" t="str">
        <f t="shared" si="1007"/>
        <v/>
      </c>
      <c r="AB1487" t="str">
        <f t="shared" si="1008"/>
        <v/>
      </c>
      <c r="AC1487" t="str">
        <f t="shared" si="1009"/>
        <v/>
      </c>
      <c r="AD1487" t="str">
        <f t="shared" si="1010"/>
        <v/>
      </c>
      <c r="AE1487" t="str">
        <f t="shared" si="1011"/>
        <v/>
      </c>
      <c r="AF1487" t="str">
        <f t="shared" si="1012"/>
        <v/>
      </c>
      <c r="AG1487" t="str">
        <f t="shared" si="1013"/>
        <v/>
      </c>
      <c r="AH1487" t="str">
        <f t="shared" si="1014"/>
        <v/>
      </c>
      <c r="AI1487" t="str">
        <f t="shared" si="1015"/>
        <v/>
      </c>
      <c r="AJ1487" t="str">
        <f t="shared" si="1016"/>
        <v/>
      </c>
      <c r="AK1487" t="str">
        <f t="shared" si="1017"/>
        <v/>
      </c>
      <c r="AL1487" t="str">
        <f t="shared" si="1018"/>
        <v/>
      </c>
      <c r="AM1487" t="str">
        <f t="shared" si="1019"/>
        <v/>
      </c>
      <c r="AN1487" t="str">
        <f t="shared" si="1020"/>
        <v/>
      </c>
      <c r="AO1487" t="str">
        <f t="shared" si="1021"/>
        <v/>
      </c>
      <c r="AP1487" t="str">
        <f t="shared" si="1022"/>
        <v/>
      </c>
      <c r="AQ1487" t="str">
        <f t="shared" si="1023"/>
        <v/>
      </c>
      <c r="AR1487" t="str">
        <f t="shared" si="1024"/>
        <v/>
      </c>
      <c r="AS1487" t="str">
        <f t="shared" si="1025"/>
        <v/>
      </c>
      <c r="AT1487" t="str">
        <f t="shared" si="1026"/>
        <v/>
      </c>
      <c r="AU1487" t="str">
        <f t="shared" si="1027"/>
        <v/>
      </c>
      <c r="AV1487" t="str">
        <f t="shared" si="1028"/>
        <v/>
      </c>
      <c r="AW1487" t="str">
        <f t="shared" si="1029"/>
        <v/>
      </c>
      <c r="AX1487" t="str">
        <f t="shared" si="1030"/>
        <v/>
      </c>
      <c r="AY1487" t="str">
        <f t="shared" si="1031"/>
        <v/>
      </c>
      <c r="AZ1487" t="str">
        <f>IF(OR($A1487="",$A1487&lt;&gt;Ficha!$C$4),"",COUNTIF($A$2:$A1487,Ficha!$C$4))</f>
        <v/>
      </c>
    </row>
    <row r="1488" spans="1:52">
      <c r="A1488" s="7" t="str">
        <f>IF(INDEX(Banco!$A:$A,ROW())="","",INDEX(Banco!$A:$A,ROW()))</f>
        <v/>
      </c>
      <c r="B1488" s="7" t="str">
        <f>IF(INDEX(Banco!$B:$B,ROW())="","",INDEX(Banco!$B:$B,ROW()))</f>
        <v/>
      </c>
      <c r="C1488" s="7" t="str">
        <f>IF(INDEX(Banco!$C:$C,ROW())="","",INDEX(Banco!$C:$C,ROW()))</f>
        <v/>
      </c>
      <c r="D1488" s="8" t="str">
        <f>IF(INDEX(Banco!$D:$D,ROW())="","",INDEX(Banco!$D:$D,ROW()))</f>
        <v/>
      </c>
      <c r="E1488" s="8" t="str">
        <f>IF(INDEX(Banco!$E:$E,ROW())="","",INDEX(Banco!$E:$E,ROW()))</f>
        <v/>
      </c>
      <c r="F1488" s="9" t="str">
        <f>IF(INDEX(Banco!$F:$F,ROW())="","",INDEX(Banco!$F:$F,ROW()))</f>
        <v/>
      </c>
      <c r="G1488" s="9" t="str">
        <f>IF(INDEX(Banco!$G:$G,ROW())="","",INDEX(Banco!$G:$G,ROW()))</f>
        <v/>
      </c>
      <c r="H1488" s="7" t="str">
        <f>IF(INDEX(Banco!$H:$H,ROW())="","",INDEX(Banco!$H:$H,ROW()))</f>
        <v/>
      </c>
      <c r="I1488" t="str">
        <f t="shared" si="989"/>
        <v/>
      </c>
      <c r="J1488" s="10" t="str">
        <f t="shared" si="990"/>
        <v/>
      </c>
      <c r="K1488" s="11" t="str">
        <f t="shared" si="991"/>
        <v>—</v>
      </c>
      <c r="L1488" t="str">
        <f t="shared" si="992"/>
        <v/>
      </c>
      <c r="M1488" s="11" t="str">
        <f t="shared" si="993"/>
        <v>—</v>
      </c>
      <c r="N1488" t="str">
        <f t="shared" si="994"/>
        <v/>
      </c>
      <c r="O1488" s="11" t="str">
        <f t="shared" si="995"/>
        <v>—</v>
      </c>
      <c r="P1488" t="str">
        <f t="shared" si="996"/>
        <v/>
      </c>
      <c r="Q1488" s="11" t="str">
        <f t="shared" si="997"/>
        <v>—</v>
      </c>
      <c r="R1488" t="str">
        <f t="shared" si="998"/>
        <v/>
      </c>
      <c r="S1488" t="str">
        <f t="shared" si="999"/>
        <v/>
      </c>
      <c r="T1488" t="str">
        <f t="shared" si="1000"/>
        <v/>
      </c>
      <c r="U1488" t="str">
        <f t="shared" si="1001"/>
        <v/>
      </c>
      <c r="V1488" t="str">
        <f t="shared" si="1002"/>
        <v/>
      </c>
      <c r="W1488" t="str">
        <f t="shared" si="1003"/>
        <v/>
      </c>
      <c r="X1488" t="str">
        <f t="shared" si="1004"/>
        <v/>
      </c>
      <c r="Y1488" t="str">
        <f t="shared" si="1005"/>
        <v/>
      </c>
      <c r="Z1488" t="str">
        <f t="shared" si="1006"/>
        <v/>
      </c>
      <c r="AA1488" t="str">
        <f t="shared" si="1007"/>
        <v/>
      </c>
      <c r="AB1488" t="str">
        <f t="shared" si="1008"/>
        <v/>
      </c>
      <c r="AC1488" t="str">
        <f t="shared" si="1009"/>
        <v/>
      </c>
      <c r="AD1488" t="str">
        <f t="shared" si="1010"/>
        <v/>
      </c>
      <c r="AE1488" t="str">
        <f t="shared" si="1011"/>
        <v/>
      </c>
      <c r="AF1488" t="str">
        <f t="shared" si="1012"/>
        <v/>
      </c>
      <c r="AG1488" t="str">
        <f t="shared" si="1013"/>
        <v/>
      </c>
      <c r="AH1488" t="str">
        <f t="shared" si="1014"/>
        <v/>
      </c>
      <c r="AI1488" t="str">
        <f t="shared" si="1015"/>
        <v/>
      </c>
      <c r="AJ1488" t="str">
        <f t="shared" si="1016"/>
        <v/>
      </c>
      <c r="AK1488" t="str">
        <f t="shared" si="1017"/>
        <v/>
      </c>
      <c r="AL1488" t="str">
        <f t="shared" si="1018"/>
        <v/>
      </c>
      <c r="AM1488" t="str">
        <f t="shared" si="1019"/>
        <v/>
      </c>
      <c r="AN1488" t="str">
        <f t="shared" si="1020"/>
        <v/>
      </c>
      <c r="AO1488" t="str">
        <f t="shared" si="1021"/>
        <v/>
      </c>
      <c r="AP1488" t="str">
        <f t="shared" si="1022"/>
        <v/>
      </c>
      <c r="AQ1488" t="str">
        <f t="shared" si="1023"/>
        <v/>
      </c>
      <c r="AR1488" t="str">
        <f t="shared" si="1024"/>
        <v/>
      </c>
      <c r="AS1488" t="str">
        <f t="shared" si="1025"/>
        <v/>
      </c>
      <c r="AT1488" t="str">
        <f t="shared" si="1026"/>
        <v/>
      </c>
      <c r="AU1488" t="str">
        <f t="shared" si="1027"/>
        <v/>
      </c>
      <c r="AV1488" t="str">
        <f t="shared" si="1028"/>
        <v/>
      </c>
      <c r="AW1488" t="str">
        <f t="shared" si="1029"/>
        <v/>
      </c>
      <c r="AX1488" t="str">
        <f t="shared" si="1030"/>
        <v/>
      </c>
      <c r="AY1488" t="str">
        <f t="shared" si="1031"/>
        <v/>
      </c>
      <c r="AZ1488" t="str">
        <f>IF(OR($A1488="",$A1488&lt;&gt;Ficha!$C$4),"",COUNTIF($A$2:$A1488,Ficha!$C$4))</f>
        <v/>
      </c>
    </row>
    <row r="1489" spans="1:52">
      <c r="A1489" s="7" t="str">
        <f>IF(INDEX(Banco!$A:$A,ROW())="","",INDEX(Banco!$A:$A,ROW()))</f>
        <v/>
      </c>
      <c r="B1489" s="7" t="str">
        <f>IF(INDEX(Banco!$B:$B,ROW())="","",INDEX(Banco!$B:$B,ROW()))</f>
        <v/>
      </c>
      <c r="C1489" s="7" t="str">
        <f>IF(INDEX(Banco!$C:$C,ROW())="","",INDEX(Banco!$C:$C,ROW()))</f>
        <v/>
      </c>
      <c r="D1489" s="8" t="str">
        <f>IF(INDEX(Banco!$D:$D,ROW())="","",INDEX(Banco!$D:$D,ROW()))</f>
        <v/>
      </c>
      <c r="E1489" s="8" t="str">
        <f>IF(INDEX(Banco!$E:$E,ROW())="","",INDEX(Banco!$E:$E,ROW()))</f>
        <v/>
      </c>
      <c r="F1489" s="9" t="str">
        <f>IF(INDEX(Banco!$F:$F,ROW())="","",INDEX(Banco!$F:$F,ROW()))</f>
        <v/>
      </c>
      <c r="G1489" s="9" t="str">
        <f>IF(INDEX(Banco!$G:$G,ROW())="","",INDEX(Banco!$G:$G,ROW()))</f>
        <v/>
      </c>
      <c r="H1489" s="7" t="str">
        <f>IF(INDEX(Banco!$H:$H,ROW())="","",INDEX(Banco!$H:$H,ROW()))</f>
        <v/>
      </c>
      <c r="I1489" t="str">
        <f t="shared" si="989"/>
        <v/>
      </c>
      <c r="J1489" s="10" t="str">
        <f t="shared" si="990"/>
        <v/>
      </c>
      <c r="K1489" s="11" t="str">
        <f t="shared" si="991"/>
        <v>—</v>
      </c>
      <c r="L1489" t="str">
        <f t="shared" si="992"/>
        <v/>
      </c>
      <c r="M1489" s="11" t="str">
        <f t="shared" si="993"/>
        <v>—</v>
      </c>
      <c r="N1489" t="str">
        <f t="shared" si="994"/>
        <v/>
      </c>
      <c r="O1489" s="11" t="str">
        <f t="shared" si="995"/>
        <v>—</v>
      </c>
      <c r="P1489" t="str">
        <f t="shared" si="996"/>
        <v/>
      </c>
      <c r="Q1489" s="11" t="str">
        <f t="shared" si="997"/>
        <v>—</v>
      </c>
      <c r="R1489" t="str">
        <f t="shared" si="998"/>
        <v/>
      </c>
      <c r="S1489" t="str">
        <f t="shared" si="999"/>
        <v/>
      </c>
      <c r="T1489" t="str">
        <f t="shared" si="1000"/>
        <v/>
      </c>
      <c r="U1489" t="str">
        <f t="shared" si="1001"/>
        <v/>
      </c>
      <c r="V1489" t="str">
        <f t="shared" si="1002"/>
        <v/>
      </c>
      <c r="W1489" t="str">
        <f t="shared" si="1003"/>
        <v/>
      </c>
      <c r="X1489" t="str">
        <f t="shared" si="1004"/>
        <v/>
      </c>
      <c r="Y1489" t="str">
        <f t="shared" si="1005"/>
        <v/>
      </c>
      <c r="Z1489" t="str">
        <f t="shared" si="1006"/>
        <v/>
      </c>
      <c r="AA1489" t="str">
        <f t="shared" si="1007"/>
        <v/>
      </c>
      <c r="AB1489" t="str">
        <f t="shared" si="1008"/>
        <v/>
      </c>
      <c r="AC1489" t="str">
        <f t="shared" si="1009"/>
        <v/>
      </c>
      <c r="AD1489" t="str">
        <f t="shared" si="1010"/>
        <v/>
      </c>
      <c r="AE1489" t="str">
        <f t="shared" si="1011"/>
        <v/>
      </c>
      <c r="AF1489" t="str">
        <f t="shared" si="1012"/>
        <v/>
      </c>
      <c r="AG1489" t="str">
        <f t="shared" si="1013"/>
        <v/>
      </c>
      <c r="AH1489" t="str">
        <f t="shared" si="1014"/>
        <v/>
      </c>
      <c r="AI1489" t="str">
        <f t="shared" si="1015"/>
        <v/>
      </c>
      <c r="AJ1489" t="str">
        <f t="shared" si="1016"/>
        <v/>
      </c>
      <c r="AK1489" t="str">
        <f t="shared" si="1017"/>
        <v/>
      </c>
      <c r="AL1489" t="str">
        <f t="shared" si="1018"/>
        <v/>
      </c>
      <c r="AM1489" t="str">
        <f t="shared" si="1019"/>
        <v/>
      </c>
      <c r="AN1489" t="str">
        <f t="shared" si="1020"/>
        <v/>
      </c>
      <c r="AO1489" t="str">
        <f t="shared" si="1021"/>
        <v/>
      </c>
      <c r="AP1489" t="str">
        <f t="shared" si="1022"/>
        <v/>
      </c>
      <c r="AQ1489" t="str">
        <f t="shared" si="1023"/>
        <v/>
      </c>
      <c r="AR1489" t="str">
        <f t="shared" si="1024"/>
        <v/>
      </c>
      <c r="AS1489" t="str">
        <f t="shared" si="1025"/>
        <v/>
      </c>
      <c r="AT1489" t="str">
        <f t="shared" si="1026"/>
        <v/>
      </c>
      <c r="AU1489" t="str">
        <f t="shared" si="1027"/>
        <v/>
      </c>
      <c r="AV1489" t="str">
        <f t="shared" si="1028"/>
        <v/>
      </c>
      <c r="AW1489" t="str">
        <f t="shared" si="1029"/>
        <v/>
      </c>
      <c r="AX1489" t="str">
        <f t="shared" si="1030"/>
        <v/>
      </c>
      <c r="AY1489" t="str">
        <f t="shared" si="1031"/>
        <v/>
      </c>
      <c r="AZ1489" t="str">
        <f>IF(OR($A1489="",$A1489&lt;&gt;Ficha!$C$4),"",COUNTIF($A$2:$A1489,Ficha!$C$4))</f>
        <v/>
      </c>
    </row>
    <row r="1490" spans="1:52">
      <c r="A1490" s="7" t="str">
        <f>IF(INDEX(Banco!$A:$A,ROW())="","",INDEX(Banco!$A:$A,ROW()))</f>
        <v/>
      </c>
      <c r="B1490" s="7" t="str">
        <f>IF(INDEX(Banco!$B:$B,ROW())="","",INDEX(Banco!$B:$B,ROW()))</f>
        <v/>
      </c>
      <c r="C1490" s="7" t="str">
        <f>IF(INDEX(Banco!$C:$C,ROW())="","",INDEX(Banco!$C:$C,ROW()))</f>
        <v/>
      </c>
      <c r="D1490" s="8" t="str">
        <f>IF(INDEX(Banco!$D:$D,ROW())="","",INDEX(Banco!$D:$D,ROW()))</f>
        <v/>
      </c>
      <c r="E1490" s="8" t="str">
        <f>IF(INDEX(Banco!$E:$E,ROW())="","",INDEX(Banco!$E:$E,ROW()))</f>
        <v/>
      </c>
      <c r="F1490" s="9" t="str">
        <f>IF(INDEX(Banco!$F:$F,ROW())="","",INDEX(Banco!$F:$F,ROW()))</f>
        <v/>
      </c>
      <c r="G1490" s="9" t="str">
        <f>IF(INDEX(Banco!$G:$G,ROW())="","",INDEX(Banco!$G:$G,ROW()))</f>
        <v/>
      </c>
      <c r="H1490" s="7" t="str">
        <f>IF(INDEX(Banco!$H:$H,ROW())="","",INDEX(Banco!$H:$H,ROW()))</f>
        <v/>
      </c>
      <c r="I1490" t="str">
        <f t="shared" si="989"/>
        <v/>
      </c>
      <c r="J1490" s="10" t="str">
        <f t="shared" si="990"/>
        <v/>
      </c>
      <c r="K1490" s="11" t="str">
        <f t="shared" si="991"/>
        <v>—</v>
      </c>
      <c r="L1490" t="str">
        <f t="shared" si="992"/>
        <v/>
      </c>
      <c r="M1490" s="11" t="str">
        <f t="shared" si="993"/>
        <v>—</v>
      </c>
      <c r="N1490" t="str">
        <f t="shared" si="994"/>
        <v/>
      </c>
      <c r="O1490" s="11" t="str">
        <f t="shared" si="995"/>
        <v>—</v>
      </c>
      <c r="P1490" t="str">
        <f t="shared" si="996"/>
        <v/>
      </c>
      <c r="Q1490" s="11" t="str">
        <f t="shared" si="997"/>
        <v>—</v>
      </c>
      <c r="R1490" t="str">
        <f t="shared" si="998"/>
        <v/>
      </c>
      <c r="S1490" t="str">
        <f t="shared" si="999"/>
        <v/>
      </c>
      <c r="T1490" t="str">
        <f t="shared" si="1000"/>
        <v/>
      </c>
      <c r="U1490" t="str">
        <f t="shared" si="1001"/>
        <v/>
      </c>
      <c r="V1490" t="str">
        <f t="shared" si="1002"/>
        <v/>
      </c>
      <c r="W1490" t="str">
        <f t="shared" si="1003"/>
        <v/>
      </c>
      <c r="X1490" t="str">
        <f t="shared" si="1004"/>
        <v/>
      </c>
      <c r="Y1490" t="str">
        <f t="shared" si="1005"/>
        <v/>
      </c>
      <c r="Z1490" t="str">
        <f t="shared" si="1006"/>
        <v/>
      </c>
      <c r="AA1490" t="str">
        <f t="shared" si="1007"/>
        <v/>
      </c>
      <c r="AB1490" t="str">
        <f t="shared" si="1008"/>
        <v/>
      </c>
      <c r="AC1490" t="str">
        <f t="shared" si="1009"/>
        <v/>
      </c>
      <c r="AD1490" t="str">
        <f t="shared" si="1010"/>
        <v/>
      </c>
      <c r="AE1490" t="str">
        <f t="shared" si="1011"/>
        <v/>
      </c>
      <c r="AF1490" t="str">
        <f t="shared" si="1012"/>
        <v/>
      </c>
      <c r="AG1490" t="str">
        <f t="shared" si="1013"/>
        <v/>
      </c>
      <c r="AH1490" t="str">
        <f t="shared" si="1014"/>
        <v/>
      </c>
      <c r="AI1490" t="str">
        <f t="shared" si="1015"/>
        <v/>
      </c>
      <c r="AJ1490" t="str">
        <f t="shared" si="1016"/>
        <v/>
      </c>
      <c r="AK1490" t="str">
        <f t="shared" si="1017"/>
        <v/>
      </c>
      <c r="AL1490" t="str">
        <f t="shared" si="1018"/>
        <v/>
      </c>
      <c r="AM1490" t="str">
        <f t="shared" si="1019"/>
        <v/>
      </c>
      <c r="AN1490" t="str">
        <f t="shared" si="1020"/>
        <v/>
      </c>
      <c r="AO1490" t="str">
        <f t="shared" si="1021"/>
        <v/>
      </c>
      <c r="AP1490" t="str">
        <f t="shared" si="1022"/>
        <v/>
      </c>
      <c r="AQ1490" t="str">
        <f t="shared" si="1023"/>
        <v/>
      </c>
      <c r="AR1490" t="str">
        <f t="shared" si="1024"/>
        <v/>
      </c>
      <c r="AS1490" t="str">
        <f t="shared" si="1025"/>
        <v/>
      </c>
      <c r="AT1490" t="str">
        <f t="shared" si="1026"/>
        <v/>
      </c>
      <c r="AU1490" t="str">
        <f t="shared" si="1027"/>
        <v/>
      </c>
      <c r="AV1490" t="str">
        <f t="shared" si="1028"/>
        <v/>
      </c>
      <c r="AW1490" t="str">
        <f t="shared" si="1029"/>
        <v/>
      </c>
      <c r="AX1490" t="str">
        <f t="shared" si="1030"/>
        <v/>
      </c>
      <c r="AY1490" t="str">
        <f t="shared" si="1031"/>
        <v/>
      </c>
      <c r="AZ1490" t="str">
        <f>IF(OR($A1490="",$A1490&lt;&gt;Ficha!$C$4),"",COUNTIF($A$2:$A1490,Ficha!$C$4))</f>
        <v/>
      </c>
    </row>
    <row r="1491" spans="1:52">
      <c r="A1491" s="7" t="str">
        <f>IF(INDEX(Banco!$A:$A,ROW())="","",INDEX(Banco!$A:$A,ROW()))</f>
        <v/>
      </c>
      <c r="B1491" s="7" t="str">
        <f>IF(INDEX(Banco!$B:$B,ROW())="","",INDEX(Banco!$B:$B,ROW()))</f>
        <v/>
      </c>
      <c r="C1491" s="7" t="str">
        <f>IF(INDEX(Banco!$C:$C,ROW())="","",INDEX(Banco!$C:$C,ROW()))</f>
        <v/>
      </c>
      <c r="D1491" s="8" t="str">
        <f>IF(INDEX(Banco!$D:$D,ROW())="","",INDEX(Banco!$D:$D,ROW()))</f>
        <v/>
      </c>
      <c r="E1491" s="8" t="str">
        <f>IF(INDEX(Banco!$E:$E,ROW())="","",INDEX(Banco!$E:$E,ROW()))</f>
        <v/>
      </c>
      <c r="F1491" s="9" t="str">
        <f>IF(INDEX(Banco!$F:$F,ROW())="","",INDEX(Banco!$F:$F,ROW()))</f>
        <v/>
      </c>
      <c r="G1491" s="9" t="str">
        <f>IF(INDEX(Banco!$G:$G,ROW())="","",INDEX(Banco!$G:$G,ROW()))</f>
        <v/>
      </c>
      <c r="H1491" s="7" t="str">
        <f>IF(INDEX(Banco!$H:$H,ROW())="","",INDEX(Banco!$H:$H,ROW()))</f>
        <v/>
      </c>
      <c r="I1491" t="str">
        <f t="shared" si="989"/>
        <v/>
      </c>
      <c r="J1491" s="10" t="str">
        <f t="shared" si="990"/>
        <v/>
      </c>
      <c r="K1491" s="11" t="str">
        <f t="shared" si="991"/>
        <v>—</v>
      </c>
      <c r="L1491" t="str">
        <f t="shared" si="992"/>
        <v/>
      </c>
      <c r="M1491" s="11" t="str">
        <f t="shared" si="993"/>
        <v>—</v>
      </c>
      <c r="N1491" t="str">
        <f t="shared" si="994"/>
        <v/>
      </c>
      <c r="O1491" s="11" t="str">
        <f t="shared" si="995"/>
        <v>—</v>
      </c>
      <c r="P1491" t="str">
        <f t="shared" si="996"/>
        <v/>
      </c>
      <c r="Q1491" s="11" t="str">
        <f t="shared" si="997"/>
        <v>—</v>
      </c>
      <c r="R1491" t="str">
        <f t="shared" si="998"/>
        <v/>
      </c>
      <c r="S1491" t="str">
        <f t="shared" si="999"/>
        <v/>
      </c>
      <c r="T1491" t="str">
        <f t="shared" si="1000"/>
        <v/>
      </c>
      <c r="U1491" t="str">
        <f t="shared" si="1001"/>
        <v/>
      </c>
      <c r="V1491" t="str">
        <f t="shared" si="1002"/>
        <v/>
      </c>
      <c r="W1491" t="str">
        <f t="shared" si="1003"/>
        <v/>
      </c>
      <c r="X1491" t="str">
        <f t="shared" si="1004"/>
        <v/>
      </c>
      <c r="Y1491" t="str">
        <f t="shared" si="1005"/>
        <v/>
      </c>
      <c r="Z1491" t="str">
        <f t="shared" si="1006"/>
        <v/>
      </c>
      <c r="AA1491" t="str">
        <f t="shared" si="1007"/>
        <v/>
      </c>
      <c r="AB1491" t="str">
        <f t="shared" si="1008"/>
        <v/>
      </c>
      <c r="AC1491" t="str">
        <f t="shared" si="1009"/>
        <v/>
      </c>
      <c r="AD1491" t="str">
        <f t="shared" si="1010"/>
        <v/>
      </c>
      <c r="AE1491" t="str">
        <f t="shared" si="1011"/>
        <v/>
      </c>
      <c r="AF1491" t="str">
        <f t="shared" si="1012"/>
        <v/>
      </c>
      <c r="AG1491" t="str">
        <f t="shared" si="1013"/>
        <v/>
      </c>
      <c r="AH1491" t="str">
        <f t="shared" si="1014"/>
        <v/>
      </c>
      <c r="AI1491" t="str">
        <f t="shared" si="1015"/>
        <v/>
      </c>
      <c r="AJ1491" t="str">
        <f t="shared" si="1016"/>
        <v/>
      </c>
      <c r="AK1491" t="str">
        <f t="shared" si="1017"/>
        <v/>
      </c>
      <c r="AL1491" t="str">
        <f t="shared" si="1018"/>
        <v/>
      </c>
      <c r="AM1491" t="str">
        <f t="shared" si="1019"/>
        <v/>
      </c>
      <c r="AN1491" t="str">
        <f t="shared" si="1020"/>
        <v/>
      </c>
      <c r="AO1491" t="str">
        <f t="shared" si="1021"/>
        <v/>
      </c>
      <c r="AP1491" t="str">
        <f t="shared" si="1022"/>
        <v/>
      </c>
      <c r="AQ1491" t="str">
        <f t="shared" si="1023"/>
        <v/>
      </c>
      <c r="AR1491" t="str">
        <f t="shared" si="1024"/>
        <v/>
      </c>
      <c r="AS1491" t="str">
        <f t="shared" si="1025"/>
        <v/>
      </c>
      <c r="AT1491" t="str">
        <f t="shared" si="1026"/>
        <v/>
      </c>
      <c r="AU1491" t="str">
        <f t="shared" si="1027"/>
        <v/>
      </c>
      <c r="AV1491" t="str">
        <f t="shared" si="1028"/>
        <v/>
      </c>
      <c r="AW1491" t="str">
        <f t="shared" si="1029"/>
        <v/>
      </c>
      <c r="AX1491" t="str">
        <f t="shared" si="1030"/>
        <v/>
      </c>
      <c r="AY1491" t="str">
        <f t="shared" si="1031"/>
        <v/>
      </c>
      <c r="AZ1491" t="str">
        <f>IF(OR($A1491="",$A1491&lt;&gt;Ficha!$C$4),"",COUNTIF($A$2:$A1491,Ficha!$C$4))</f>
        <v/>
      </c>
    </row>
    <row r="1492" spans="1:52">
      <c r="A1492" s="7" t="str">
        <f>IF(INDEX(Banco!$A:$A,ROW())="","",INDEX(Banco!$A:$A,ROW()))</f>
        <v/>
      </c>
      <c r="B1492" s="7" t="str">
        <f>IF(INDEX(Banco!$B:$B,ROW())="","",INDEX(Banco!$B:$B,ROW()))</f>
        <v/>
      </c>
      <c r="C1492" s="7" t="str">
        <f>IF(INDEX(Banco!$C:$C,ROW())="","",INDEX(Banco!$C:$C,ROW()))</f>
        <v/>
      </c>
      <c r="D1492" s="8" t="str">
        <f>IF(INDEX(Banco!$D:$D,ROW())="","",INDEX(Banco!$D:$D,ROW()))</f>
        <v/>
      </c>
      <c r="E1492" s="8" t="str">
        <f>IF(INDEX(Banco!$E:$E,ROW())="","",INDEX(Banco!$E:$E,ROW()))</f>
        <v/>
      </c>
      <c r="F1492" s="9" t="str">
        <f>IF(INDEX(Banco!$F:$F,ROW())="","",INDEX(Banco!$F:$F,ROW()))</f>
        <v/>
      </c>
      <c r="G1492" s="9" t="str">
        <f>IF(INDEX(Banco!$G:$G,ROW())="","",INDEX(Banco!$G:$G,ROW()))</f>
        <v/>
      </c>
      <c r="H1492" s="7" t="str">
        <f>IF(INDEX(Banco!$H:$H,ROW())="","",INDEX(Banco!$H:$H,ROW()))</f>
        <v/>
      </c>
      <c r="I1492" t="str">
        <f t="shared" si="989"/>
        <v/>
      </c>
      <c r="J1492" s="10" t="str">
        <f t="shared" si="990"/>
        <v/>
      </c>
      <c r="K1492" s="11" t="str">
        <f t="shared" si="991"/>
        <v>—</v>
      </c>
      <c r="L1492" t="str">
        <f t="shared" si="992"/>
        <v/>
      </c>
      <c r="M1492" s="11" t="str">
        <f t="shared" si="993"/>
        <v>—</v>
      </c>
      <c r="N1492" t="str">
        <f t="shared" si="994"/>
        <v/>
      </c>
      <c r="O1492" s="11" t="str">
        <f t="shared" si="995"/>
        <v>—</v>
      </c>
      <c r="P1492" t="str">
        <f t="shared" si="996"/>
        <v/>
      </c>
      <c r="Q1492" s="11" t="str">
        <f t="shared" si="997"/>
        <v>—</v>
      </c>
      <c r="R1492" t="str">
        <f t="shared" si="998"/>
        <v/>
      </c>
      <c r="S1492" t="str">
        <f t="shared" si="999"/>
        <v/>
      </c>
      <c r="T1492" t="str">
        <f t="shared" si="1000"/>
        <v/>
      </c>
      <c r="U1492" t="str">
        <f t="shared" si="1001"/>
        <v/>
      </c>
      <c r="V1492" t="str">
        <f t="shared" si="1002"/>
        <v/>
      </c>
      <c r="W1492" t="str">
        <f t="shared" si="1003"/>
        <v/>
      </c>
      <c r="X1492" t="str">
        <f t="shared" si="1004"/>
        <v/>
      </c>
      <c r="Y1492" t="str">
        <f t="shared" si="1005"/>
        <v/>
      </c>
      <c r="Z1492" t="str">
        <f t="shared" si="1006"/>
        <v/>
      </c>
      <c r="AA1492" t="str">
        <f t="shared" si="1007"/>
        <v/>
      </c>
      <c r="AB1492" t="str">
        <f t="shared" si="1008"/>
        <v/>
      </c>
      <c r="AC1492" t="str">
        <f t="shared" si="1009"/>
        <v/>
      </c>
      <c r="AD1492" t="str">
        <f t="shared" si="1010"/>
        <v/>
      </c>
      <c r="AE1492" t="str">
        <f t="shared" si="1011"/>
        <v/>
      </c>
      <c r="AF1492" t="str">
        <f t="shared" si="1012"/>
        <v/>
      </c>
      <c r="AG1492" t="str">
        <f t="shared" si="1013"/>
        <v/>
      </c>
      <c r="AH1492" t="str">
        <f t="shared" si="1014"/>
        <v/>
      </c>
      <c r="AI1492" t="str">
        <f t="shared" si="1015"/>
        <v/>
      </c>
      <c r="AJ1492" t="str">
        <f t="shared" si="1016"/>
        <v/>
      </c>
      <c r="AK1492" t="str">
        <f t="shared" si="1017"/>
        <v/>
      </c>
      <c r="AL1492" t="str">
        <f t="shared" si="1018"/>
        <v/>
      </c>
      <c r="AM1492" t="str">
        <f t="shared" si="1019"/>
        <v/>
      </c>
      <c r="AN1492" t="str">
        <f t="shared" si="1020"/>
        <v/>
      </c>
      <c r="AO1492" t="str">
        <f t="shared" si="1021"/>
        <v/>
      </c>
      <c r="AP1492" t="str">
        <f t="shared" si="1022"/>
        <v/>
      </c>
      <c r="AQ1492" t="str">
        <f t="shared" si="1023"/>
        <v/>
      </c>
      <c r="AR1492" t="str">
        <f t="shared" si="1024"/>
        <v/>
      </c>
      <c r="AS1492" t="str">
        <f t="shared" si="1025"/>
        <v/>
      </c>
      <c r="AT1492" t="str">
        <f t="shared" si="1026"/>
        <v/>
      </c>
      <c r="AU1492" t="str">
        <f t="shared" si="1027"/>
        <v/>
      </c>
      <c r="AV1492" t="str">
        <f t="shared" si="1028"/>
        <v/>
      </c>
      <c r="AW1492" t="str">
        <f t="shared" si="1029"/>
        <v/>
      </c>
      <c r="AX1492" t="str">
        <f t="shared" si="1030"/>
        <v/>
      </c>
      <c r="AY1492" t="str">
        <f t="shared" si="1031"/>
        <v/>
      </c>
      <c r="AZ1492" t="str">
        <f>IF(OR($A1492="",$A1492&lt;&gt;Ficha!$C$4),"",COUNTIF($A$2:$A1492,Ficha!$C$4))</f>
        <v/>
      </c>
    </row>
    <row r="1493" spans="1:52">
      <c r="A1493" s="7" t="str">
        <f>IF(INDEX(Banco!$A:$A,ROW())="","",INDEX(Banco!$A:$A,ROW()))</f>
        <v/>
      </c>
      <c r="B1493" s="7" t="str">
        <f>IF(INDEX(Banco!$B:$B,ROW())="","",INDEX(Banco!$B:$B,ROW()))</f>
        <v/>
      </c>
      <c r="C1493" s="7" t="str">
        <f>IF(INDEX(Banco!$C:$C,ROW())="","",INDEX(Banco!$C:$C,ROW()))</f>
        <v/>
      </c>
      <c r="D1493" s="8" t="str">
        <f>IF(INDEX(Banco!$D:$D,ROW())="","",INDEX(Banco!$D:$D,ROW()))</f>
        <v/>
      </c>
      <c r="E1493" s="8" t="str">
        <f>IF(INDEX(Banco!$E:$E,ROW())="","",INDEX(Banco!$E:$E,ROW()))</f>
        <v/>
      </c>
      <c r="F1493" s="9" t="str">
        <f>IF(INDEX(Banco!$F:$F,ROW())="","",INDEX(Banco!$F:$F,ROW()))</f>
        <v/>
      </c>
      <c r="G1493" s="9" t="str">
        <f>IF(INDEX(Banco!$G:$G,ROW())="","",INDEX(Banco!$G:$G,ROW()))</f>
        <v/>
      </c>
      <c r="H1493" s="7" t="str">
        <f>IF(INDEX(Banco!$H:$H,ROW())="","",INDEX(Banco!$H:$H,ROW()))</f>
        <v/>
      </c>
      <c r="I1493" t="str">
        <f t="shared" si="989"/>
        <v/>
      </c>
      <c r="J1493" s="10" t="str">
        <f t="shared" si="990"/>
        <v/>
      </c>
      <c r="K1493" s="11" t="str">
        <f t="shared" si="991"/>
        <v>—</v>
      </c>
      <c r="L1493" t="str">
        <f t="shared" si="992"/>
        <v/>
      </c>
      <c r="M1493" s="11" t="str">
        <f t="shared" si="993"/>
        <v>—</v>
      </c>
      <c r="N1493" t="str">
        <f t="shared" si="994"/>
        <v/>
      </c>
      <c r="O1493" s="11" t="str">
        <f t="shared" si="995"/>
        <v>—</v>
      </c>
      <c r="P1493" t="str">
        <f t="shared" si="996"/>
        <v/>
      </c>
      <c r="Q1493" s="11" t="str">
        <f t="shared" si="997"/>
        <v>—</v>
      </c>
      <c r="R1493" t="str">
        <f t="shared" si="998"/>
        <v/>
      </c>
      <c r="S1493" t="str">
        <f t="shared" si="999"/>
        <v/>
      </c>
      <c r="T1493" t="str">
        <f t="shared" si="1000"/>
        <v/>
      </c>
      <c r="U1493" t="str">
        <f t="shared" si="1001"/>
        <v/>
      </c>
      <c r="V1493" t="str">
        <f t="shared" si="1002"/>
        <v/>
      </c>
      <c r="W1493" t="str">
        <f t="shared" si="1003"/>
        <v/>
      </c>
      <c r="X1493" t="str">
        <f t="shared" si="1004"/>
        <v/>
      </c>
      <c r="Y1493" t="str">
        <f t="shared" si="1005"/>
        <v/>
      </c>
      <c r="Z1493" t="str">
        <f t="shared" si="1006"/>
        <v/>
      </c>
      <c r="AA1493" t="str">
        <f t="shared" si="1007"/>
        <v/>
      </c>
      <c r="AB1493" t="str">
        <f t="shared" si="1008"/>
        <v/>
      </c>
      <c r="AC1493" t="str">
        <f t="shared" si="1009"/>
        <v/>
      </c>
      <c r="AD1493" t="str">
        <f t="shared" si="1010"/>
        <v/>
      </c>
      <c r="AE1493" t="str">
        <f t="shared" si="1011"/>
        <v/>
      </c>
      <c r="AF1493" t="str">
        <f t="shared" si="1012"/>
        <v/>
      </c>
      <c r="AG1493" t="str">
        <f t="shared" si="1013"/>
        <v/>
      </c>
      <c r="AH1493" t="str">
        <f t="shared" si="1014"/>
        <v/>
      </c>
      <c r="AI1493" t="str">
        <f t="shared" si="1015"/>
        <v/>
      </c>
      <c r="AJ1493" t="str">
        <f t="shared" si="1016"/>
        <v/>
      </c>
      <c r="AK1493" t="str">
        <f t="shared" si="1017"/>
        <v/>
      </c>
      <c r="AL1493" t="str">
        <f t="shared" si="1018"/>
        <v/>
      </c>
      <c r="AM1493" t="str">
        <f t="shared" si="1019"/>
        <v/>
      </c>
      <c r="AN1493" t="str">
        <f t="shared" si="1020"/>
        <v/>
      </c>
      <c r="AO1493" t="str">
        <f t="shared" si="1021"/>
        <v/>
      </c>
      <c r="AP1493" t="str">
        <f t="shared" si="1022"/>
        <v/>
      </c>
      <c r="AQ1493" t="str">
        <f t="shared" si="1023"/>
        <v/>
      </c>
      <c r="AR1493" t="str">
        <f t="shared" si="1024"/>
        <v/>
      </c>
      <c r="AS1493" t="str">
        <f t="shared" si="1025"/>
        <v/>
      </c>
      <c r="AT1493" t="str">
        <f t="shared" si="1026"/>
        <v/>
      </c>
      <c r="AU1493" t="str">
        <f t="shared" si="1027"/>
        <v/>
      </c>
      <c r="AV1493" t="str">
        <f t="shared" si="1028"/>
        <v/>
      </c>
      <c r="AW1493" t="str">
        <f t="shared" si="1029"/>
        <v/>
      </c>
      <c r="AX1493" t="str">
        <f t="shared" si="1030"/>
        <v/>
      </c>
      <c r="AY1493" t="str">
        <f t="shared" si="1031"/>
        <v/>
      </c>
      <c r="AZ1493" t="str">
        <f>IF(OR($A1493="",$A1493&lt;&gt;Ficha!$C$4),"",COUNTIF($A$2:$A1493,Ficha!$C$4))</f>
        <v/>
      </c>
    </row>
    <row r="1494" spans="1:52">
      <c r="A1494" s="7" t="str">
        <f>IF(INDEX(Banco!$A:$A,ROW())="","",INDEX(Banco!$A:$A,ROW()))</f>
        <v/>
      </c>
      <c r="B1494" s="7" t="str">
        <f>IF(INDEX(Banco!$B:$B,ROW())="","",INDEX(Banco!$B:$B,ROW()))</f>
        <v/>
      </c>
      <c r="C1494" s="7" t="str">
        <f>IF(INDEX(Banco!$C:$C,ROW())="","",INDEX(Banco!$C:$C,ROW()))</f>
        <v/>
      </c>
      <c r="D1494" s="8" t="str">
        <f>IF(INDEX(Banco!$D:$D,ROW())="","",INDEX(Banco!$D:$D,ROW()))</f>
        <v/>
      </c>
      <c r="E1494" s="8" t="str">
        <f>IF(INDEX(Banco!$E:$E,ROW())="","",INDEX(Banco!$E:$E,ROW()))</f>
        <v/>
      </c>
      <c r="F1494" s="9" t="str">
        <f>IF(INDEX(Banco!$F:$F,ROW())="","",INDEX(Banco!$F:$F,ROW()))</f>
        <v/>
      </c>
      <c r="G1494" s="9" t="str">
        <f>IF(INDEX(Banco!$G:$G,ROW())="","",INDEX(Banco!$G:$G,ROW()))</f>
        <v/>
      </c>
      <c r="H1494" s="7" t="str">
        <f>IF(INDEX(Banco!$H:$H,ROW())="","",INDEX(Banco!$H:$H,ROW()))</f>
        <v/>
      </c>
      <c r="I1494" t="str">
        <f t="shared" si="989"/>
        <v/>
      </c>
      <c r="J1494" s="10" t="str">
        <f t="shared" si="990"/>
        <v/>
      </c>
      <c r="K1494" s="11" t="str">
        <f t="shared" si="991"/>
        <v>—</v>
      </c>
      <c r="L1494" t="str">
        <f t="shared" si="992"/>
        <v/>
      </c>
      <c r="M1494" s="11" t="str">
        <f t="shared" si="993"/>
        <v>—</v>
      </c>
      <c r="N1494" t="str">
        <f t="shared" si="994"/>
        <v/>
      </c>
      <c r="O1494" s="11" t="str">
        <f t="shared" si="995"/>
        <v>—</v>
      </c>
      <c r="P1494" t="str">
        <f t="shared" si="996"/>
        <v/>
      </c>
      <c r="Q1494" s="11" t="str">
        <f t="shared" si="997"/>
        <v>—</v>
      </c>
      <c r="R1494" t="str">
        <f t="shared" si="998"/>
        <v/>
      </c>
      <c r="S1494" t="str">
        <f t="shared" si="999"/>
        <v/>
      </c>
      <c r="T1494" t="str">
        <f t="shared" si="1000"/>
        <v/>
      </c>
      <c r="U1494" t="str">
        <f t="shared" si="1001"/>
        <v/>
      </c>
      <c r="V1494" t="str">
        <f t="shared" si="1002"/>
        <v/>
      </c>
      <c r="W1494" t="str">
        <f t="shared" si="1003"/>
        <v/>
      </c>
      <c r="X1494" t="str">
        <f t="shared" si="1004"/>
        <v/>
      </c>
      <c r="Y1494" t="str">
        <f t="shared" si="1005"/>
        <v/>
      </c>
      <c r="Z1494" t="str">
        <f t="shared" si="1006"/>
        <v/>
      </c>
      <c r="AA1494" t="str">
        <f t="shared" si="1007"/>
        <v/>
      </c>
      <c r="AB1494" t="str">
        <f t="shared" si="1008"/>
        <v/>
      </c>
      <c r="AC1494" t="str">
        <f t="shared" si="1009"/>
        <v/>
      </c>
      <c r="AD1494" t="str">
        <f t="shared" si="1010"/>
        <v/>
      </c>
      <c r="AE1494" t="str">
        <f t="shared" si="1011"/>
        <v/>
      </c>
      <c r="AF1494" t="str">
        <f t="shared" si="1012"/>
        <v/>
      </c>
      <c r="AG1494" t="str">
        <f t="shared" si="1013"/>
        <v/>
      </c>
      <c r="AH1494" t="str">
        <f t="shared" si="1014"/>
        <v/>
      </c>
      <c r="AI1494" t="str">
        <f t="shared" si="1015"/>
        <v/>
      </c>
      <c r="AJ1494" t="str">
        <f t="shared" si="1016"/>
        <v/>
      </c>
      <c r="AK1494" t="str">
        <f t="shared" si="1017"/>
        <v/>
      </c>
      <c r="AL1494" t="str">
        <f t="shared" si="1018"/>
        <v/>
      </c>
      <c r="AM1494" t="str">
        <f t="shared" si="1019"/>
        <v/>
      </c>
      <c r="AN1494" t="str">
        <f t="shared" si="1020"/>
        <v/>
      </c>
      <c r="AO1494" t="str">
        <f t="shared" si="1021"/>
        <v/>
      </c>
      <c r="AP1494" t="str">
        <f t="shared" si="1022"/>
        <v/>
      </c>
      <c r="AQ1494" t="str">
        <f t="shared" si="1023"/>
        <v/>
      </c>
      <c r="AR1494" t="str">
        <f t="shared" si="1024"/>
        <v/>
      </c>
      <c r="AS1494" t="str">
        <f t="shared" si="1025"/>
        <v/>
      </c>
      <c r="AT1494" t="str">
        <f t="shared" si="1026"/>
        <v/>
      </c>
      <c r="AU1494" t="str">
        <f t="shared" si="1027"/>
        <v/>
      </c>
      <c r="AV1494" t="str">
        <f t="shared" si="1028"/>
        <v/>
      </c>
      <c r="AW1494" t="str">
        <f t="shared" si="1029"/>
        <v/>
      </c>
      <c r="AX1494" t="str">
        <f t="shared" si="1030"/>
        <v/>
      </c>
      <c r="AY1494" t="str">
        <f t="shared" si="1031"/>
        <v/>
      </c>
      <c r="AZ1494" t="str">
        <f>IF(OR($A1494="",$A1494&lt;&gt;Ficha!$C$4),"",COUNTIF($A$2:$A1494,Ficha!$C$4))</f>
        <v/>
      </c>
    </row>
    <row r="1495" spans="1:52">
      <c r="A1495" s="7" t="str">
        <f>IF(INDEX(Banco!$A:$A,ROW())="","",INDEX(Banco!$A:$A,ROW()))</f>
        <v/>
      </c>
      <c r="B1495" s="7" t="str">
        <f>IF(INDEX(Banco!$B:$B,ROW())="","",INDEX(Banco!$B:$B,ROW()))</f>
        <v/>
      </c>
      <c r="C1495" s="7" t="str">
        <f>IF(INDEX(Banco!$C:$C,ROW())="","",INDEX(Banco!$C:$C,ROW()))</f>
        <v/>
      </c>
      <c r="D1495" s="8" t="str">
        <f>IF(INDEX(Banco!$D:$D,ROW())="","",INDEX(Banco!$D:$D,ROW()))</f>
        <v/>
      </c>
      <c r="E1495" s="8" t="str">
        <f>IF(INDEX(Banco!$E:$E,ROW())="","",INDEX(Banco!$E:$E,ROW()))</f>
        <v/>
      </c>
      <c r="F1495" s="9" t="str">
        <f>IF(INDEX(Banco!$F:$F,ROW())="","",INDEX(Banco!$F:$F,ROW()))</f>
        <v/>
      </c>
      <c r="G1495" s="9" t="str">
        <f>IF(INDEX(Banco!$G:$G,ROW())="","",INDEX(Banco!$G:$G,ROW()))</f>
        <v/>
      </c>
      <c r="H1495" s="7" t="str">
        <f>IF(INDEX(Banco!$H:$H,ROW())="","",INDEX(Banco!$H:$H,ROW()))</f>
        <v/>
      </c>
      <c r="I1495" t="str">
        <f t="shared" si="989"/>
        <v/>
      </c>
      <c r="J1495" s="10" t="str">
        <f t="shared" si="990"/>
        <v/>
      </c>
      <c r="K1495" s="11" t="str">
        <f t="shared" si="991"/>
        <v>—</v>
      </c>
      <c r="L1495" t="str">
        <f t="shared" si="992"/>
        <v/>
      </c>
      <c r="M1495" s="11" t="str">
        <f t="shared" si="993"/>
        <v>—</v>
      </c>
      <c r="N1495" t="str">
        <f t="shared" si="994"/>
        <v/>
      </c>
      <c r="O1495" s="11" t="str">
        <f t="shared" si="995"/>
        <v>—</v>
      </c>
      <c r="P1495" t="str">
        <f t="shared" si="996"/>
        <v/>
      </c>
      <c r="Q1495" s="11" t="str">
        <f t="shared" si="997"/>
        <v>—</v>
      </c>
      <c r="R1495" t="str">
        <f t="shared" si="998"/>
        <v/>
      </c>
      <c r="S1495" t="str">
        <f t="shared" si="999"/>
        <v/>
      </c>
      <c r="T1495" t="str">
        <f t="shared" si="1000"/>
        <v/>
      </c>
      <c r="U1495" t="str">
        <f t="shared" si="1001"/>
        <v/>
      </c>
      <c r="V1495" t="str">
        <f t="shared" si="1002"/>
        <v/>
      </c>
      <c r="W1495" t="str">
        <f t="shared" si="1003"/>
        <v/>
      </c>
      <c r="X1495" t="str">
        <f t="shared" si="1004"/>
        <v/>
      </c>
      <c r="Y1495" t="str">
        <f t="shared" si="1005"/>
        <v/>
      </c>
      <c r="Z1495" t="str">
        <f t="shared" si="1006"/>
        <v/>
      </c>
      <c r="AA1495" t="str">
        <f t="shared" si="1007"/>
        <v/>
      </c>
      <c r="AB1495" t="str">
        <f t="shared" si="1008"/>
        <v/>
      </c>
      <c r="AC1495" t="str">
        <f t="shared" si="1009"/>
        <v/>
      </c>
      <c r="AD1495" t="str">
        <f t="shared" si="1010"/>
        <v/>
      </c>
      <c r="AE1495" t="str">
        <f t="shared" si="1011"/>
        <v/>
      </c>
      <c r="AF1495" t="str">
        <f t="shared" si="1012"/>
        <v/>
      </c>
      <c r="AG1495" t="str">
        <f t="shared" si="1013"/>
        <v/>
      </c>
      <c r="AH1495" t="str">
        <f t="shared" si="1014"/>
        <v/>
      </c>
      <c r="AI1495" t="str">
        <f t="shared" si="1015"/>
        <v/>
      </c>
      <c r="AJ1495" t="str">
        <f t="shared" si="1016"/>
        <v/>
      </c>
      <c r="AK1495" t="str">
        <f t="shared" si="1017"/>
        <v/>
      </c>
      <c r="AL1495" t="str">
        <f t="shared" si="1018"/>
        <v/>
      </c>
      <c r="AM1495" t="str">
        <f t="shared" si="1019"/>
        <v/>
      </c>
      <c r="AN1495" t="str">
        <f t="shared" si="1020"/>
        <v/>
      </c>
      <c r="AO1495" t="str">
        <f t="shared" si="1021"/>
        <v/>
      </c>
      <c r="AP1495" t="str">
        <f t="shared" si="1022"/>
        <v/>
      </c>
      <c r="AQ1495" t="str">
        <f t="shared" si="1023"/>
        <v/>
      </c>
      <c r="AR1495" t="str">
        <f t="shared" si="1024"/>
        <v/>
      </c>
      <c r="AS1495" t="str">
        <f t="shared" si="1025"/>
        <v/>
      </c>
      <c r="AT1495" t="str">
        <f t="shared" si="1026"/>
        <v/>
      </c>
      <c r="AU1495" t="str">
        <f t="shared" si="1027"/>
        <v/>
      </c>
      <c r="AV1495" t="str">
        <f t="shared" si="1028"/>
        <v/>
      </c>
      <c r="AW1495" t="str">
        <f t="shared" si="1029"/>
        <v/>
      </c>
      <c r="AX1495" t="str">
        <f t="shared" si="1030"/>
        <v/>
      </c>
      <c r="AY1495" t="str">
        <f t="shared" si="1031"/>
        <v/>
      </c>
      <c r="AZ1495" t="str">
        <f>IF(OR($A1495="",$A1495&lt;&gt;Ficha!$C$4),"",COUNTIF($A$2:$A1495,Ficha!$C$4))</f>
        <v/>
      </c>
    </row>
    <row r="1496" spans="1:52">
      <c r="A1496" s="7" t="str">
        <f>IF(INDEX(Banco!$A:$A,ROW())="","",INDEX(Banco!$A:$A,ROW()))</f>
        <v/>
      </c>
      <c r="B1496" s="7" t="str">
        <f>IF(INDEX(Banco!$B:$B,ROW())="","",INDEX(Banco!$B:$B,ROW()))</f>
        <v/>
      </c>
      <c r="C1496" s="7" t="str">
        <f>IF(INDEX(Banco!$C:$C,ROW())="","",INDEX(Banco!$C:$C,ROW()))</f>
        <v/>
      </c>
      <c r="D1496" s="8" t="str">
        <f>IF(INDEX(Banco!$D:$D,ROW())="","",INDEX(Banco!$D:$D,ROW()))</f>
        <v/>
      </c>
      <c r="E1496" s="8" t="str">
        <f>IF(INDEX(Banco!$E:$E,ROW())="","",INDEX(Banco!$E:$E,ROW()))</f>
        <v/>
      </c>
      <c r="F1496" s="9" t="str">
        <f>IF(INDEX(Banco!$F:$F,ROW())="","",INDEX(Banco!$F:$F,ROW()))</f>
        <v/>
      </c>
      <c r="G1496" s="9" t="str">
        <f>IF(INDEX(Banco!$G:$G,ROW())="","",INDEX(Banco!$G:$G,ROW()))</f>
        <v/>
      </c>
      <c r="H1496" s="7" t="str">
        <f>IF(INDEX(Banco!$H:$H,ROW())="","",INDEX(Banco!$H:$H,ROW()))</f>
        <v/>
      </c>
      <c r="I1496" t="str">
        <f t="shared" si="989"/>
        <v/>
      </c>
      <c r="J1496" s="10" t="str">
        <f t="shared" si="990"/>
        <v/>
      </c>
      <c r="K1496" s="11" t="str">
        <f t="shared" si="991"/>
        <v>—</v>
      </c>
      <c r="L1496" t="str">
        <f t="shared" si="992"/>
        <v/>
      </c>
      <c r="M1496" s="11" t="str">
        <f t="shared" si="993"/>
        <v>—</v>
      </c>
      <c r="N1496" t="str">
        <f t="shared" si="994"/>
        <v/>
      </c>
      <c r="O1496" s="11" t="str">
        <f t="shared" si="995"/>
        <v>—</v>
      </c>
      <c r="P1496" t="str">
        <f t="shared" si="996"/>
        <v/>
      </c>
      <c r="Q1496" s="11" t="str">
        <f t="shared" si="997"/>
        <v>—</v>
      </c>
      <c r="R1496" t="str">
        <f t="shared" si="998"/>
        <v/>
      </c>
      <c r="S1496" t="str">
        <f t="shared" si="999"/>
        <v/>
      </c>
      <c r="T1496" t="str">
        <f t="shared" si="1000"/>
        <v/>
      </c>
      <c r="U1496" t="str">
        <f t="shared" si="1001"/>
        <v/>
      </c>
      <c r="V1496" t="str">
        <f t="shared" si="1002"/>
        <v/>
      </c>
      <c r="W1496" t="str">
        <f t="shared" si="1003"/>
        <v/>
      </c>
      <c r="X1496" t="str">
        <f t="shared" si="1004"/>
        <v/>
      </c>
      <c r="Y1496" t="str">
        <f t="shared" si="1005"/>
        <v/>
      </c>
      <c r="Z1496" t="str">
        <f t="shared" si="1006"/>
        <v/>
      </c>
      <c r="AA1496" t="str">
        <f t="shared" si="1007"/>
        <v/>
      </c>
      <c r="AB1496" t="str">
        <f t="shared" si="1008"/>
        <v/>
      </c>
      <c r="AC1496" t="str">
        <f t="shared" si="1009"/>
        <v/>
      </c>
      <c r="AD1496" t="str">
        <f t="shared" si="1010"/>
        <v/>
      </c>
      <c r="AE1496" t="str">
        <f t="shared" si="1011"/>
        <v/>
      </c>
      <c r="AF1496" t="str">
        <f t="shared" si="1012"/>
        <v/>
      </c>
      <c r="AG1496" t="str">
        <f t="shared" si="1013"/>
        <v/>
      </c>
      <c r="AH1496" t="str">
        <f t="shared" si="1014"/>
        <v/>
      </c>
      <c r="AI1496" t="str">
        <f t="shared" si="1015"/>
        <v/>
      </c>
      <c r="AJ1496" t="str">
        <f t="shared" si="1016"/>
        <v/>
      </c>
      <c r="AK1496" t="str">
        <f t="shared" si="1017"/>
        <v/>
      </c>
      <c r="AL1496" t="str">
        <f t="shared" si="1018"/>
        <v/>
      </c>
      <c r="AM1496" t="str">
        <f t="shared" si="1019"/>
        <v/>
      </c>
      <c r="AN1496" t="str">
        <f t="shared" si="1020"/>
        <v/>
      </c>
      <c r="AO1496" t="str">
        <f t="shared" si="1021"/>
        <v/>
      </c>
      <c r="AP1496" t="str">
        <f t="shared" si="1022"/>
        <v/>
      </c>
      <c r="AQ1496" t="str">
        <f t="shared" si="1023"/>
        <v/>
      </c>
      <c r="AR1496" t="str">
        <f t="shared" si="1024"/>
        <v/>
      </c>
      <c r="AS1496" t="str">
        <f t="shared" si="1025"/>
        <v/>
      </c>
      <c r="AT1496" t="str">
        <f t="shared" si="1026"/>
        <v/>
      </c>
      <c r="AU1496" t="str">
        <f t="shared" si="1027"/>
        <v/>
      </c>
      <c r="AV1496" t="str">
        <f t="shared" si="1028"/>
        <v/>
      </c>
      <c r="AW1496" t="str">
        <f t="shared" si="1029"/>
        <v/>
      </c>
      <c r="AX1496" t="str">
        <f t="shared" si="1030"/>
        <v/>
      </c>
      <c r="AY1496" t="str">
        <f t="shared" si="1031"/>
        <v/>
      </c>
      <c r="AZ1496" t="str">
        <f>IF(OR($A1496="",$A1496&lt;&gt;Ficha!$C$4),"",COUNTIF($A$2:$A1496,Ficha!$C$4))</f>
        <v/>
      </c>
    </row>
    <row r="1497" spans="1:52">
      <c r="A1497" s="7" t="str">
        <f>IF(INDEX(Banco!$A:$A,ROW())="","",INDEX(Banco!$A:$A,ROW()))</f>
        <v/>
      </c>
      <c r="B1497" s="7" t="str">
        <f>IF(INDEX(Banco!$B:$B,ROW())="","",INDEX(Banco!$B:$B,ROW()))</f>
        <v/>
      </c>
      <c r="C1497" s="7" t="str">
        <f>IF(INDEX(Banco!$C:$C,ROW())="","",INDEX(Banco!$C:$C,ROW()))</f>
        <v/>
      </c>
      <c r="D1497" s="8" t="str">
        <f>IF(INDEX(Banco!$D:$D,ROW())="","",INDEX(Banco!$D:$D,ROW()))</f>
        <v/>
      </c>
      <c r="E1497" s="8" t="str">
        <f>IF(INDEX(Banco!$E:$E,ROW())="","",INDEX(Banco!$E:$E,ROW()))</f>
        <v/>
      </c>
      <c r="F1497" s="9" t="str">
        <f>IF(INDEX(Banco!$F:$F,ROW())="","",INDEX(Banco!$F:$F,ROW()))</f>
        <v/>
      </c>
      <c r="G1497" s="9" t="str">
        <f>IF(INDEX(Banco!$G:$G,ROW())="","",INDEX(Banco!$G:$G,ROW()))</f>
        <v/>
      </c>
      <c r="H1497" s="7" t="str">
        <f>IF(INDEX(Banco!$H:$H,ROW())="","",INDEX(Banco!$H:$H,ROW()))</f>
        <v/>
      </c>
      <c r="I1497" t="str">
        <f t="shared" si="989"/>
        <v/>
      </c>
      <c r="J1497" s="10" t="str">
        <f t="shared" si="990"/>
        <v/>
      </c>
      <c r="K1497" s="11" t="str">
        <f t="shared" si="991"/>
        <v>—</v>
      </c>
      <c r="L1497" t="str">
        <f t="shared" si="992"/>
        <v/>
      </c>
      <c r="M1497" s="11" t="str">
        <f t="shared" si="993"/>
        <v>—</v>
      </c>
      <c r="N1497" t="str">
        <f t="shared" si="994"/>
        <v/>
      </c>
      <c r="O1497" s="11" t="str">
        <f t="shared" si="995"/>
        <v>—</v>
      </c>
      <c r="P1497" t="str">
        <f t="shared" si="996"/>
        <v/>
      </c>
      <c r="Q1497" s="11" t="str">
        <f t="shared" si="997"/>
        <v>—</v>
      </c>
      <c r="R1497" t="str">
        <f t="shared" si="998"/>
        <v/>
      </c>
      <c r="S1497" t="str">
        <f t="shared" si="999"/>
        <v/>
      </c>
      <c r="T1497" t="str">
        <f t="shared" si="1000"/>
        <v/>
      </c>
      <c r="U1497" t="str">
        <f t="shared" si="1001"/>
        <v/>
      </c>
      <c r="V1497" t="str">
        <f t="shared" si="1002"/>
        <v/>
      </c>
      <c r="W1497" t="str">
        <f t="shared" si="1003"/>
        <v/>
      </c>
      <c r="X1497" t="str">
        <f t="shared" si="1004"/>
        <v/>
      </c>
      <c r="Y1497" t="str">
        <f t="shared" si="1005"/>
        <v/>
      </c>
      <c r="Z1497" t="str">
        <f t="shared" si="1006"/>
        <v/>
      </c>
      <c r="AA1497" t="str">
        <f t="shared" si="1007"/>
        <v/>
      </c>
      <c r="AB1497" t="str">
        <f t="shared" si="1008"/>
        <v/>
      </c>
      <c r="AC1497" t="str">
        <f t="shared" si="1009"/>
        <v/>
      </c>
      <c r="AD1497" t="str">
        <f t="shared" si="1010"/>
        <v/>
      </c>
      <c r="AE1497" t="str">
        <f t="shared" si="1011"/>
        <v/>
      </c>
      <c r="AF1497" t="str">
        <f t="shared" si="1012"/>
        <v/>
      </c>
      <c r="AG1497" t="str">
        <f t="shared" si="1013"/>
        <v/>
      </c>
      <c r="AH1497" t="str">
        <f t="shared" si="1014"/>
        <v/>
      </c>
      <c r="AI1497" t="str">
        <f t="shared" si="1015"/>
        <v/>
      </c>
      <c r="AJ1497" t="str">
        <f t="shared" si="1016"/>
        <v/>
      </c>
      <c r="AK1497" t="str">
        <f t="shared" si="1017"/>
        <v/>
      </c>
      <c r="AL1497" t="str">
        <f t="shared" si="1018"/>
        <v/>
      </c>
      <c r="AM1497" t="str">
        <f t="shared" si="1019"/>
        <v/>
      </c>
      <c r="AN1497" t="str">
        <f t="shared" si="1020"/>
        <v/>
      </c>
      <c r="AO1497" t="str">
        <f t="shared" si="1021"/>
        <v/>
      </c>
      <c r="AP1497" t="str">
        <f t="shared" si="1022"/>
        <v/>
      </c>
      <c r="AQ1497" t="str">
        <f t="shared" si="1023"/>
        <v/>
      </c>
      <c r="AR1497" t="str">
        <f t="shared" si="1024"/>
        <v/>
      </c>
      <c r="AS1497" t="str">
        <f t="shared" si="1025"/>
        <v/>
      </c>
      <c r="AT1497" t="str">
        <f t="shared" si="1026"/>
        <v/>
      </c>
      <c r="AU1497" t="str">
        <f t="shared" si="1027"/>
        <v/>
      </c>
      <c r="AV1497" t="str">
        <f t="shared" si="1028"/>
        <v/>
      </c>
      <c r="AW1497" t="str">
        <f t="shared" si="1029"/>
        <v/>
      </c>
      <c r="AX1497" t="str">
        <f t="shared" si="1030"/>
        <v/>
      </c>
      <c r="AY1497" t="str">
        <f t="shared" si="1031"/>
        <v/>
      </c>
      <c r="AZ1497" t="str">
        <f>IF(OR($A1497="",$A1497&lt;&gt;Ficha!$C$4),"",COUNTIF($A$2:$A1497,Ficha!$C$4))</f>
        <v/>
      </c>
    </row>
    <row r="1498" spans="1:52">
      <c r="A1498" s="7" t="str">
        <f>IF(INDEX(Banco!$A:$A,ROW())="","",INDEX(Banco!$A:$A,ROW()))</f>
        <v/>
      </c>
      <c r="B1498" s="7" t="str">
        <f>IF(INDEX(Banco!$B:$B,ROW())="","",INDEX(Banco!$B:$B,ROW()))</f>
        <v/>
      </c>
      <c r="C1498" s="7" t="str">
        <f>IF(INDEX(Banco!$C:$C,ROW())="","",INDEX(Banco!$C:$C,ROW()))</f>
        <v/>
      </c>
      <c r="D1498" s="8" t="str">
        <f>IF(INDEX(Banco!$D:$D,ROW())="","",INDEX(Banco!$D:$D,ROW()))</f>
        <v/>
      </c>
      <c r="E1498" s="8" t="str">
        <f>IF(INDEX(Banco!$E:$E,ROW())="","",INDEX(Banco!$E:$E,ROW()))</f>
        <v/>
      </c>
      <c r="F1498" s="9" t="str">
        <f>IF(INDEX(Banco!$F:$F,ROW())="","",INDEX(Banco!$F:$F,ROW()))</f>
        <v/>
      </c>
      <c r="G1498" s="9" t="str">
        <f>IF(INDEX(Banco!$G:$G,ROW())="","",INDEX(Banco!$G:$G,ROW()))</f>
        <v/>
      </c>
      <c r="H1498" s="7" t="str">
        <f>IF(INDEX(Banco!$H:$H,ROW())="","",INDEX(Banco!$H:$H,ROW()))</f>
        <v/>
      </c>
      <c r="I1498" t="str">
        <f t="shared" si="989"/>
        <v/>
      </c>
      <c r="J1498" s="10" t="str">
        <f t="shared" si="990"/>
        <v/>
      </c>
      <c r="K1498" s="11" t="str">
        <f t="shared" si="991"/>
        <v>—</v>
      </c>
      <c r="L1498" t="str">
        <f t="shared" si="992"/>
        <v/>
      </c>
      <c r="M1498" s="11" t="str">
        <f t="shared" si="993"/>
        <v>—</v>
      </c>
      <c r="N1498" t="str">
        <f t="shared" si="994"/>
        <v/>
      </c>
      <c r="O1498" s="11" t="str">
        <f t="shared" si="995"/>
        <v>—</v>
      </c>
      <c r="P1498" t="str">
        <f t="shared" si="996"/>
        <v/>
      </c>
      <c r="Q1498" s="11" t="str">
        <f t="shared" si="997"/>
        <v>—</v>
      </c>
      <c r="R1498" t="str">
        <f t="shared" si="998"/>
        <v/>
      </c>
      <c r="S1498" t="str">
        <f t="shared" si="999"/>
        <v/>
      </c>
      <c r="T1498" t="str">
        <f t="shared" si="1000"/>
        <v/>
      </c>
      <c r="U1498" t="str">
        <f t="shared" si="1001"/>
        <v/>
      </c>
      <c r="V1498" t="str">
        <f t="shared" si="1002"/>
        <v/>
      </c>
      <c r="W1498" t="str">
        <f t="shared" si="1003"/>
        <v/>
      </c>
      <c r="X1498" t="str">
        <f t="shared" si="1004"/>
        <v/>
      </c>
      <c r="Y1498" t="str">
        <f t="shared" si="1005"/>
        <v/>
      </c>
      <c r="Z1498" t="str">
        <f t="shared" si="1006"/>
        <v/>
      </c>
      <c r="AA1498" t="str">
        <f t="shared" si="1007"/>
        <v/>
      </c>
      <c r="AB1498" t="str">
        <f t="shared" si="1008"/>
        <v/>
      </c>
      <c r="AC1498" t="str">
        <f t="shared" si="1009"/>
        <v/>
      </c>
      <c r="AD1498" t="str">
        <f t="shared" si="1010"/>
        <v/>
      </c>
      <c r="AE1498" t="str">
        <f t="shared" si="1011"/>
        <v/>
      </c>
      <c r="AF1498" t="str">
        <f t="shared" si="1012"/>
        <v/>
      </c>
      <c r="AG1498" t="str">
        <f t="shared" si="1013"/>
        <v/>
      </c>
      <c r="AH1498" t="str">
        <f t="shared" si="1014"/>
        <v/>
      </c>
      <c r="AI1498" t="str">
        <f t="shared" si="1015"/>
        <v/>
      </c>
      <c r="AJ1498" t="str">
        <f t="shared" si="1016"/>
        <v/>
      </c>
      <c r="AK1498" t="str">
        <f t="shared" si="1017"/>
        <v/>
      </c>
      <c r="AL1498" t="str">
        <f t="shared" si="1018"/>
        <v/>
      </c>
      <c r="AM1498" t="str">
        <f t="shared" si="1019"/>
        <v/>
      </c>
      <c r="AN1498" t="str">
        <f t="shared" si="1020"/>
        <v/>
      </c>
      <c r="AO1498" t="str">
        <f t="shared" si="1021"/>
        <v/>
      </c>
      <c r="AP1498" t="str">
        <f t="shared" si="1022"/>
        <v/>
      </c>
      <c r="AQ1498" t="str">
        <f t="shared" si="1023"/>
        <v/>
      </c>
      <c r="AR1498" t="str">
        <f t="shared" si="1024"/>
        <v/>
      </c>
      <c r="AS1498" t="str">
        <f t="shared" si="1025"/>
        <v/>
      </c>
      <c r="AT1498" t="str">
        <f t="shared" si="1026"/>
        <v/>
      </c>
      <c r="AU1498" t="str">
        <f t="shared" si="1027"/>
        <v/>
      </c>
      <c r="AV1498" t="str">
        <f t="shared" si="1028"/>
        <v/>
      </c>
      <c r="AW1498" t="str">
        <f t="shared" si="1029"/>
        <v/>
      </c>
      <c r="AX1498" t="str">
        <f t="shared" si="1030"/>
        <v/>
      </c>
      <c r="AY1498" t="str">
        <f t="shared" si="1031"/>
        <v/>
      </c>
      <c r="AZ1498" t="str">
        <f>IF(OR($A1498="",$A1498&lt;&gt;Ficha!$C$4),"",COUNTIF($A$2:$A1498,Ficha!$C$4))</f>
        <v/>
      </c>
    </row>
    <row r="1499" spans="1:52">
      <c r="A1499" s="7" t="str">
        <f>IF(INDEX(Banco!$A:$A,ROW())="","",INDEX(Banco!$A:$A,ROW()))</f>
        <v/>
      </c>
      <c r="B1499" s="7" t="str">
        <f>IF(INDEX(Banco!$B:$B,ROW())="","",INDEX(Banco!$B:$B,ROW()))</f>
        <v/>
      </c>
      <c r="C1499" s="7" t="str">
        <f>IF(INDEX(Banco!$C:$C,ROW())="","",INDEX(Banco!$C:$C,ROW()))</f>
        <v/>
      </c>
      <c r="D1499" s="8" t="str">
        <f>IF(INDEX(Banco!$D:$D,ROW())="","",INDEX(Banco!$D:$D,ROW()))</f>
        <v/>
      </c>
      <c r="E1499" s="8" t="str">
        <f>IF(INDEX(Banco!$E:$E,ROW())="","",INDEX(Banco!$E:$E,ROW()))</f>
        <v/>
      </c>
      <c r="F1499" s="9" t="str">
        <f>IF(INDEX(Banco!$F:$F,ROW())="","",INDEX(Banco!$F:$F,ROW()))</f>
        <v/>
      </c>
      <c r="G1499" s="9" t="str">
        <f>IF(INDEX(Banco!$G:$G,ROW())="","",INDEX(Banco!$G:$G,ROW()))</f>
        <v/>
      </c>
      <c r="H1499" s="7" t="str">
        <f>IF(INDEX(Banco!$H:$H,ROW())="","",INDEX(Banco!$H:$H,ROW()))</f>
        <v/>
      </c>
      <c r="I1499" t="str">
        <f t="shared" si="989"/>
        <v/>
      </c>
      <c r="J1499" s="10" t="str">
        <f t="shared" si="990"/>
        <v/>
      </c>
      <c r="K1499" s="11" t="str">
        <f t="shared" si="991"/>
        <v>—</v>
      </c>
      <c r="L1499" t="str">
        <f t="shared" si="992"/>
        <v/>
      </c>
      <c r="M1499" s="11" t="str">
        <f t="shared" si="993"/>
        <v>—</v>
      </c>
      <c r="N1499" t="str">
        <f t="shared" si="994"/>
        <v/>
      </c>
      <c r="O1499" s="11" t="str">
        <f t="shared" si="995"/>
        <v>—</v>
      </c>
      <c r="P1499" t="str">
        <f t="shared" si="996"/>
        <v/>
      </c>
      <c r="Q1499" s="11" t="str">
        <f t="shared" si="997"/>
        <v>—</v>
      </c>
      <c r="R1499" t="str">
        <f t="shared" si="998"/>
        <v/>
      </c>
      <c r="S1499" t="str">
        <f t="shared" si="999"/>
        <v/>
      </c>
      <c r="T1499" t="str">
        <f t="shared" si="1000"/>
        <v/>
      </c>
      <c r="U1499" t="str">
        <f t="shared" si="1001"/>
        <v/>
      </c>
      <c r="V1499" t="str">
        <f t="shared" si="1002"/>
        <v/>
      </c>
      <c r="W1499" t="str">
        <f t="shared" si="1003"/>
        <v/>
      </c>
      <c r="X1499" t="str">
        <f t="shared" si="1004"/>
        <v/>
      </c>
      <c r="Y1499" t="str">
        <f t="shared" si="1005"/>
        <v/>
      </c>
      <c r="Z1499" t="str">
        <f t="shared" si="1006"/>
        <v/>
      </c>
      <c r="AA1499" t="str">
        <f t="shared" si="1007"/>
        <v/>
      </c>
      <c r="AB1499" t="str">
        <f t="shared" si="1008"/>
        <v/>
      </c>
      <c r="AC1499" t="str">
        <f t="shared" si="1009"/>
        <v/>
      </c>
      <c r="AD1499" t="str">
        <f t="shared" si="1010"/>
        <v/>
      </c>
      <c r="AE1499" t="str">
        <f t="shared" si="1011"/>
        <v/>
      </c>
      <c r="AF1499" t="str">
        <f t="shared" si="1012"/>
        <v/>
      </c>
      <c r="AG1499" t="str">
        <f t="shared" si="1013"/>
        <v/>
      </c>
      <c r="AH1499" t="str">
        <f t="shared" si="1014"/>
        <v/>
      </c>
      <c r="AI1499" t="str">
        <f t="shared" si="1015"/>
        <v/>
      </c>
      <c r="AJ1499" t="str">
        <f t="shared" si="1016"/>
        <v/>
      </c>
      <c r="AK1499" t="str">
        <f t="shared" si="1017"/>
        <v/>
      </c>
      <c r="AL1499" t="str">
        <f t="shared" si="1018"/>
        <v/>
      </c>
      <c r="AM1499" t="str">
        <f t="shared" si="1019"/>
        <v/>
      </c>
      <c r="AN1499" t="str">
        <f t="shared" si="1020"/>
        <v/>
      </c>
      <c r="AO1499" t="str">
        <f t="shared" si="1021"/>
        <v/>
      </c>
      <c r="AP1499" t="str">
        <f t="shared" si="1022"/>
        <v/>
      </c>
      <c r="AQ1499" t="str">
        <f t="shared" si="1023"/>
        <v/>
      </c>
      <c r="AR1499" t="str">
        <f t="shared" si="1024"/>
        <v/>
      </c>
      <c r="AS1499" t="str">
        <f t="shared" si="1025"/>
        <v/>
      </c>
      <c r="AT1499" t="str">
        <f t="shared" si="1026"/>
        <v/>
      </c>
      <c r="AU1499" t="str">
        <f t="shared" si="1027"/>
        <v/>
      </c>
      <c r="AV1499" t="str">
        <f t="shared" si="1028"/>
        <v/>
      </c>
      <c r="AW1499" t="str">
        <f t="shared" si="1029"/>
        <v/>
      </c>
      <c r="AX1499" t="str">
        <f t="shared" si="1030"/>
        <v/>
      </c>
      <c r="AY1499" t="str">
        <f t="shared" si="1031"/>
        <v/>
      </c>
      <c r="AZ1499" t="str">
        <f>IF(OR($A1499="",$A1499&lt;&gt;Ficha!$C$4),"",COUNTIF($A$2:$A1499,Ficha!$C$4))</f>
        <v/>
      </c>
    </row>
    <row r="1500" spans="1:52">
      <c r="A1500" s="7" t="str">
        <f>IF(INDEX(Banco!$A:$A,ROW())="","",INDEX(Banco!$A:$A,ROW()))</f>
        <v/>
      </c>
      <c r="B1500" s="7" t="str">
        <f>IF(INDEX(Banco!$B:$B,ROW())="","",INDEX(Banco!$B:$B,ROW()))</f>
        <v/>
      </c>
      <c r="C1500" s="7" t="str">
        <f>IF(INDEX(Banco!$C:$C,ROW())="","",INDEX(Banco!$C:$C,ROW()))</f>
        <v/>
      </c>
      <c r="D1500" s="8" t="str">
        <f>IF(INDEX(Banco!$D:$D,ROW())="","",INDEX(Banco!$D:$D,ROW()))</f>
        <v/>
      </c>
      <c r="E1500" s="8" t="str">
        <f>IF(INDEX(Banco!$E:$E,ROW())="","",INDEX(Banco!$E:$E,ROW()))</f>
        <v/>
      </c>
      <c r="F1500" s="9" t="str">
        <f>IF(INDEX(Banco!$F:$F,ROW())="","",INDEX(Banco!$F:$F,ROW()))</f>
        <v/>
      </c>
      <c r="G1500" s="9" t="str">
        <f>IF(INDEX(Banco!$G:$G,ROW())="","",INDEX(Banco!$G:$G,ROW()))</f>
        <v/>
      </c>
      <c r="H1500" s="7" t="str">
        <f>IF(INDEX(Banco!$H:$H,ROW())="","",INDEX(Banco!$H:$H,ROW()))</f>
        <v/>
      </c>
      <c r="I1500" t="str">
        <f t="shared" si="989"/>
        <v/>
      </c>
      <c r="J1500" s="10" t="str">
        <f t="shared" si="990"/>
        <v/>
      </c>
      <c r="K1500" s="11" t="str">
        <f t="shared" si="991"/>
        <v>—</v>
      </c>
      <c r="L1500" t="str">
        <f t="shared" si="992"/>
        <v/>
      </c>
      <c r="M1500" s="11" t="str">
        <f t="shared" si="993"/>
        <v>—</v>
      </c>
      <c r="N1500" t="str">
        <f t="shared" si="994"/>
        <v/>
      </c>
      <c r="O1500" s="11" t="str">
        <f t="shared" si="995"/>
        <v>—</v>
      </c>
      <c r="P1500" t="str">
        <f t="shared" si="996"/>
        <v/>
      </c>
      <c r="Q1500" s="11" t="str">
        <f t="shared" si="997"/>
        <v>—</v>
      </c>
      <c r="R1500" t="str">
        <f t="shared" si="998"/>
        <v/>
      </c>
      <c r="S1500" t="str">
        <f t="shared" si="999"/>
        <v/>
      </c>
      <c r="T1500" t="str">
        <f t="shared" si="1000"/>
        <v/>
      </c>
      <c r="U1500" t="str">
        <f t="shared" si="1001"/>
        <v/>
      </c>
      <c r="V1500" t="str">
        <f t="shared" si="1002"/>
        <v/>
      </c>
      <c r="W1500" t="str">
        <f t="shared" si="1003"/>
        <v/>
      </c>
      <c r="X1500" t="str">
        <f t="shared" si="1004"/>
        <v/>
      </c>
      <c r="Y1500" t="str">
        <f t="shared" si="1005"/>
        <v/>
      </c>
      <c r="Z1500" t="str">
        <f t="shared" si="1006"/>
        <v/>
      </c>
      <c r="AA1500" t="str">
        <f t="shared" si="1007"/>
        <v/>
      </c>
      <c r="AB1500" t="str">
        <f t="shared" si="1008"/>
        <v/>
      </c>
      <c r="AC1500" t="str">
        <f t="shared" si="1009"/>
        <v/>
      </c>
      <c r="AD1500" t="str">
        <f t="shared" si="1010"/>
        <v/>
      </c>
      <c r="AE1500" t="str">
        <f t="shared" si="1011"/>
        <v/>
      </c>
      <c r="AF1500" t="str">
        <f t="shared" si="1012"/>
        <v/>
      </c>
      <c r="AG1500" t="str">
        <f t="shared" si="1013"/>
        <v/>
      </c>
      <c r="AH1500" t="str">
        <f t="shared" si="1014"/>
        <v/>
      </c>
      <c r="AI1500" t="str">
        <f t="shared" si="1015"/>
        <v/>
      </c>
      <c r="AJ1500" t="str">
        <f t="shared" si="1016"/>
        <v/>
      </c>
      <c r="AK1500" t="str">
        <f t="shared" si="1017"/>
        <v/>
      </c>
      <c r="AL1500" t="str">
        <f t="shared" si="1018"/>
        <v/>
      </c>
      <c r="AM1500" t="str">
        <f t="shared" si="1019"/>
        <v/>
      </c>
      <c r="AN1500" t="str">
        <f t="shared" si="1020"/>
        <v/>
      </c>
      <c r="AO1500" t="str">
        <f t="shared" si="1021"/>
        <v/>
      </c>
      <c r="AP1500" t="str">
        <f t="shared" si="1022"/>
        <v/>
      </c>
      <c r="AQ1500" t="str">
        <f t="shared" si="1023"/>
        <v/>
      </c>
      <c r="AR1500" t="str">
        <f t="shared" si="1024"/>
        <v/>
      </c>
      <c r="AS1500" t="str">
        <f t="shared" si="1025"/>
        <v/>
      </c>
      <c r="AT1500" t="str">
        <f t="shared" si="1026"/>
        <v/>
      </c>
      <c r="AU1500" t="str">
        <f t="shared" si="1027"/>
        <v/>
      </c>
      <c r="AV1500" t="str">
        <f t="shared" si="1028"/>
        <v/>
      </c>
      <c r="AW1500" t="str">
        <f t="shared" si="1029"/>
        <v/>
      </c>
      <c r="AX1500" t="str">
        <f t="shared" si="1030"/>
        <v/>
      </c>
      <c r="AY1500" t="str">
        <f t="shared" si="1031"/>
        <v/>
      </c>
      <c r="AZ1500" t="str">
        <f>IF(OR($A1500="",$A1500&lt;&gt;Ficha!$C$4),"",COUNTIF($A$2:$A1500,Ficha!$C$4))</f>
        <v/>
      </c>
    </row>
    <row r="1501" spans="1:52">
      <c r="A1501" s="7" t="str">
        <f>IF(INDEX(Banco!$A:$A,ROW())="","",INDEX(Banco!$A:$A,ROW()))</f>
        <v/>
      </c>
      <c r="B1501" s="7" t="str">
        <f>IF(INDEX(Banco!$B:$B,ROW())="","",INDEX(Banco!$B:$B,ROW()))</f>
        <v/>
      </c>
      <c r="C1501" s="7" t="str">
        <f>IF(INDEX(Banco!$C:$C,ROW())="","",INDEX(Banco!$C:$C,ROW()))</f>
        <v/>
      </c>
      <c r="D1501" s="8" t="str">
        <f>IF(INDEX(Banco!$D:$D,ROW())="","",INDEX(Banco!$D:$D,ROW()))</f>
        <v/>
      </c>
      <c r="E1501" s="8" t="str">
        <f>IF(INDEX(Banco!$E:$E,ROW())="","",INDEX(Banco!$E:$E,ROW()))</f>
        <v/>
      </c>
      <c r="F1501" s="9" t="str">
        <f>IF(INDEX(Banco!$F:$F,ROW())="","",INDEX(Banco!$F:$F,ROW()))</f>
        <v/>
      </c>
      <c r="G1501" s="9" t="str">
        <f>IF(INDEX(Banco!$G:$G,ROW())="","",INDEX(Banco!$G:$G,ROW()))</f>
        <v/>
      </c>
      <c r="H1501" s="7" t="str">
        <f>IF(INDEX(Banco!$H:$H,ROW())="","",INDEX(Banco!$H:$H,ROW()))</f>
        <v/>
      </c>
      <c r="I1501" t="str">
        <f t="shared" si="989"/>
        <v/>
      </c>
      <c r="J1501" s="10" t="str">
        <f t="shared" si="990"/>
        <v/>
      </c>
      <c r="K1501" s="11" t="str">
        <f t="shared" si="991"/>
        <v>—</v>
      </c>
      <c r="L1501" t="str">
        <f t="shared" si="992"/>
        <v/>
      </c>
      <c r="M1501" s="11" t="str">
        <f t="shared" si="993"/>
        <v>—</v>
      </c>
      <c r="N1501" t="str">
        <f t="shared" si="994"/>
        <v/>
      </c>
      <c r="O1501" s="11" t="str">
        <f t="shared" si="995"/>
        <v>—</v>
      </c>
      <c r="P1501" t="str">
        <f t="shared" si="996"/>
        <v/>
      </c>
      <c r="Q1501" s="11" t="str">
        <f t="shared" si="997"/>
        <v>—</v>
      </c>
      <c r="R1501" t="str">
        <f t="shared" si="998"/>
        <v/>
      </c>
      <c r="S1501" t="str">
        <f t="shared" si="999"/>
        <v/>
      </c>
      <c r="T1501" t="str">
        <f t="shared" si="1000"/>
        <v/>
      </c>
      <c r="U1501" t="str">
        <f t="shared" si="1001"/>
        <v/>
      </c>
      <c r="V1501" t="str">
        <f t="shared" si="1002"/>
        <v/>
      </c>
      <c r="W1501" t="str">
        <f t="shared" si="1003"/>
        <v/>
      </c>
      <c r="X1501" t="str">
        <f t="shared" si="1004"/>
        <v/>
      </c>
      <c r="Y1501" t="str">
        <f t="shared" si="1005"/>
        <v/>
      </c>
      <c r="Z1501" t="str">
        <f t="shared" si="1006"/>
        <v/>
      </c>
      <c r="AA1501" t="str">
        <f t="shared" si="1007"/>
        <v/>
      </c>
      <c r="AB1501" t="str">
        <f t="shared" si="1008"/>
        <v/>
      </c>
      <c r="AC1501" t="str">
        <f t="shared" si="1009"/>
        <v/>
      </c>
      <c r="AD1501" t="str">
        <f t="shared" si="1010"/>
        <v/>
      </c>
      <c r="AE1501" t="str">
        <f t="shared" si="1011"/>
        <v/>
      </c>
      <c r="AF1501" t="str">
        <f t="shared" si="1012"/>
        <v/>
      </c>
      <c r="AG1501" t="str">
        <f t="shared" si="1013"/>
        <v/>
      </c>
      <c r="AH1501" t="str">
        <f t="shared" si="1014"/>
        <v/>
      </c>
      <c r="AI1501" t="str">
        <f t="shared" si="1015"/>
        <v/>
      </c>
      <c r="AJ1501" t="str">
        <f t="shared" si="1016"/>
        <v/>
      </c>
      <c r="AK1501" t="str">
        <f t="shared" si="1017"/>
        <v/>
      </c>
      <c r="AL1501" t="str">
        <f t="shared" si="1018"/>
        <v/>
      </c>
      <c r="AM1501" t="str">
        <f t="shared" si="1019"/>
        <v/>
      </c>
      <c r="AN1501" t="str">
        <f t="shared" si="1020"/>
        <v/>
      </c>
      <c r="AO1501" t="str">
        <f t="shared" si="1021"/>
        <v/>
      </c>
      <c r="AP1501" t="str">
        <f t="shared" si="1022"/>
        <v/>
      </c>
      <c r="AQ1501" t="str">
        <f t="shared" si="1023"/>
        <v/>
      </c>
      <c r="AR1501" t="str">
        <f t="shared" si="1024"/>
        <v/>
      </c>
      <c r="AS1501" t="str">
        <f t="shared" si="1025"/>
        <v/>
      </c>
      <c r="AT1501" t="str">
        <f t="shared" si="1026"/>
        <v/>
      </c>
      <c r="AU1501" t="str">
        <f t="shared" si="1027"/>
        <v/>
      </c>
      <c r="AV1501" t="str">
        <f t="shared" si="1028"/>
        <v/>
      </c>
      <c r="AW1501" t="str">
        <f t="shared" si="1029"/>
        <v/>
      </c>
      <c r="AX1501" t="str">
        <f t="shared" si="1030"/>
        <v/>
      </c>
      <c r="AY1501" t="str">
        <f t="shared" si="1031"/>
        <v/>
      </c>
      <c r="AZ1501" t="str">
        <f>IF(OR($A1501="",$A1501&lt;&gt;Ficha!$C$4),"",COUNTIF($A$2:$A1501,Ficha!$C$4))</f>
        <v/>
      </c>
    </row>
  </sheetData>
  <autoFilter ref="A1:R1501" xr:uid="{00000000-0009-0000-0000-000001000000}"/>
  <conditionalFormatting sqref="L2:L1501">
    <cfRule type="cellIs" dxfId="69" priority="1" operator="equal">
      <formula>"Eutrofia"</formula>
    </cfRule>
    <cfRule type="cellIs" dxfId="68" priority="2" operator="equal">
      <formula>"Adequada"</formula>
    </cfRule>
    <cfRule type="cellIs" dxfId="67" priority="3" operator="equal">
      <formula>"Adequado"</formula>
    </cfRule>
    <cfRule type="cellIs" dxfId="66" priority="4" operator="equal">
      <formula>"Magreza"</formula>
    </cfRule>
    <cfRule type="cellIs" dxfId="65" priority="5" operator="equal">
      <formula>"Baixa"</formula>
    </cfRule>
    <cfRule type="cellIs" dxfId="64" priority="6" operator="equal">
      <formula>"Baixo"</formula>
    </cfRule>
    <cfRule type="cellIs" dxfId="63" priority="7" operator="equal">
      <formula>"Risco de sobrepeso"</formula>
    </cfRule>
    <cfRule type="cellIs" dxfId="62" priority="8" operator="equal">
      <formula>"Sobrepeso"</formula>
    </cfRule>
    <cfRule type="cellIs" dxfId="61" priority="9" operator="equal">
      <formula>"Elevado"</formula>
    </cfRule>
    <cfRule type="cellIs" dxfId="60" priority="10" operator="equal">
      <formula>"Magreza acentuada"</formula>
    </cfRule>
    <cfRule type="cellIs" dxfId="59" priority="11" operator="equal">
      <formula>"Muito baixa"</formula>
    </cfRule>
    <cfRule type="cellIs" dxfId="58" priority="12" operator="equal">
      <formula>"Muito baixo"</formula>
    </cfRule>
    <cfRule type="cellIs" dxfId="57" priority="13" operator="equal">
      <formula>"Obesidade"</formula>
    </cfRule>
    <cfRule type="cellIs" dxfId="56" priority="14" operator="equal">
      <formula>"Obesidade grave"</formula>
    </cfRule>
  </conditionalFormatting>
  <conditionalFormatting sqref="N2:N1501">
    <cfRule type="cellIs" dxfId="55" priority="15" operator="equal">
      <formula>"Eutrofia"</formula>
    </cfRule>
    <cfRule type="cellIs" dxfId="54" priority="16" operator="equal">
      <formula>"Adequada"</formula>
    </cfRule>
    <cfRule type="cellIs" dxfId="53" priority="17" operator="equal">
      <formula>"Adequado"</formula>
    </cfRule>
    <cfRule type="cellIs" dxfId="52" priority="18" operator="equal">
      <formula>"Magreza"</formula>
    </cfRule>
    <cfRule type="cellIs" dxfId="51" priority="19" operator="equal">
      <formula>"Baixa"</formula>
    </cfRule>
    <cfRule type="cellIs" dxfId="50" priority="20" operator="equal">
      <formula>"Baixo"</formula>
    </cfRule>
    <cfRule type="cellIs" dxfId="49" priority="21" operator="equal">
      <formula>"Risco de sobrepeso"</formula>
    </cfRule>
    <cfRule type="cellIs" dxfId="48" priority="22" operator="equal">
      <formula>"Sobrepeso"</formula>
    </cfRule>
    <cfRule type="cellIs" dxfId="47" priority="23" operator="equal">
      <formula>"Elevado"</formula>
    </cfRule>
    <cfRule type="cellIs" dxfId="46" priority="24" operator="equal">
      <formula>"Magreza acentuada"</formula>
    </cfRule>
    <cfRule type="cellIs" dxfId="45" priority="25" operator="equal">
      <formula>"Muito baixa"</formula>
    </cfRule>
    <cfRule type="cellIs" dxfId="44" priority="26" operator="equal">
      <formula>"Muito baixo"</formula>
    </cfRule>
    <cfRule type="cellIs" dxfId="43" priority="27" operator="equal">
      <formula>"Obesidade"</formula>
    </cfRule>
    <cfRule type="cellIs" dxfId="42" priority="28" operator="equal">
      <formula>"Obesidade grave"</formula>
    </cfRule>
  </conditionalFormatting>
  <conditionalFormatting sqref="P2:P1501">
    <cfRule type="cellIs" dxfId="41" priority="29" operator="equal">
      <formula>"Eutrofia"</formula>
    </cfRule>
    <cfRule type="cellIs" dxfId="40" priority="30" operator="equal">
      <formula>"Adequada"</formula>
    </cfRule>
    <cfRule type="cellIs" dxfId="39" priority="31" operator="equal">
      <formula>"Adequado"</formula>
    </cfRule>
    <cfRule type="cellIs" dxfId="38" priority="32" operator="equal">
      <formula>"Magreza"</formula>
    </cfRule>
    <cfRule type="cellIs" dxfId="37" priority="33" operator="equal">
      <formula>"Baixa"</formula>
    </cfRule>
    <cfRule type="cellIs" dxfId="36" priority="34" operator="equal">
      <formula>"Baixo"</formula>
    </cfRule>
    <cfRule type="cellIs" dxfId="35" priority="35" operator="equal">
      <formula>"Risco de sobrepeso"</formula>
    </cfRule>
    <cfRule type="cellIs" dxfId="34" priority="36" operator="equal">
      <formula>"Sobrepeso"</formula>
    </cfRule>
    <cfRule type="cellIs" dxfId="33" priority="37" operator="equal">
      <formula>"Elevado"</formula>
    </cfRule>
    <cfRule type="cellIs" dxfId="32" priority="38" operator="equal">
      <formula>"Magreza acentuada"</formula>
    </cfRule>
    <cfRule type="cellIs" dxfId="31" priority="39" operator="equal">
      <formula>"Muito baixa"</formula>
    </cfRule>
    <cfRule type="cellIs" dxfId="30" priority="40" operator="equal">
      <formula>"Muito baixo"</formula>
    </cfRule>
    <cfRule type="cellIs" dxfId="29" priority="41" operator="equal">
      <formula>"Obesidade"</formula>
    </cfRule>
    <cfRule type="cellIs" dxfId="28" priority="42" operator="equal">
      <formula>"Obesidade grave"</formula>
    </cfRule>
  </conditionalFormatting>
  <conditionalFormatting sqref="R2:R1501">
    <cfRule type="cellIs" dxfId="27" priority="43" operator="equal">
      <formula>"Eutrofia"</formula>
    </cfRule>
    <cfRule type="cellIs" dxfId="26" priority="44" operator="equal">
      <formula>"Adequada"</formula>
    </cfRule>
    <cfRule type="cellIs" dxfId="25" priority="45" operator="equal">
      <formula>"Adequado"</formula>
    </cfRule>
    <cfRule type="cellIs" dxfId="24" priority="46" operator="equal">
      <formula>"Magreza"</formula>
    </cfRule>
    <cfRule type="cellIs" dxfId="23" priority="47" operator="equal">
      <formula>"Baixa"</formula>
    </cfRule>
    <cfRule type="cellIs" dxfId="22" priority="48" operator="equal">
      <formula>"Baixo"</formula>
    </cfRule>
    <cfRule type="cellIs" dxfId="21" priority="49" operator="equal">
      <formula>"Risco de sobrepeso"</formula>
    </cfRule>
    <cfRule type="cellIs" dxfId="20" priority="50" operator="equal">
      <formula>"Sobrepeso"</formula>
    </cfRule>
    <cfRule type="cellIs" dxfId="19" priority="51" operator="equal">
      <formula>"Elevado"</formula>
    </cfRule>
    <cfRule type="cellIs" dxfId="18" priority="52" operator="equal">
      <formula>"Magreza acentuada"</formula>
    </cfRule>
    <cfRule type="cellIs" dxfId="17" priority="53" operator="equal">
      <formula>"Muito baixa"</formula>
    </cfRule>
    <cfRule type="cellIs" dxfId="16" priority="54" operator="equal">
      <formula>"Muito baixo"</formula>
    </cfRule>
    <cfRule type="cellIs" dxfId="15" priority="55" operator="equal">
      <formula>"Obesidade"</formula>
    </cfRule>
    <cfRule type="cellIs" dxfId="14" priority="56" operator="equal">
      <formula>"Obesidade grave"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38"/>
  <sheetViews>
    <sheetView showGridLines="0" workbookViewId="0"/>
  </sheetViews>
  <sheetFormatPr defaultRowHeight="15"/>
  <cols>
    <col min="2" max="2" width="6" customWidth="1"/>
    <col min="3" max="3" width="12" customWidth="1"/>
    <col min="4" max="4" width="9" customWidth="1"/>
    <col min="5" max="5" width="18" customWidth="1"/>
    <col min="6" max="7" width="9" customWidth="1"/>
    <col min="8" max="8" width="10" customWidth="1"/>
  </cols>
  <sheetData>
    <row r="2" spans="2:8" ht="21">
      <c r="B2" s="12" t="s">
        <v>76</v>
      </c>
    </row>
    <row r="3" spans="2:8">
      <c r="B3" s="22" t="s">
        <v>77</v>
      </c>
      <c r="C3" s="23"/>
      <c r="D3" s="23"/>
      <c r="E3" s="23"/>
      <c r="F3" s="23"/>
      <c r="G3" s="23"/>
      <c r="H3" s="23"/>
    </row>
    <row r="4" spans="2:8">
      <c r="B4" s="13" t="s">
        <v>78</v>
      </c>
      <c r="C4" s="14"/>
    </row>
    <row r="5" spans="2:8">
      <c r="B5" s="13" t="s">
        <v>79</v>
      </c>
      <c r="C5" t="str">
        <f>IFERROR(INDEX(calc_Nome,MATCH(C4,calc_ID,0)),"")</f>
        <v/>
      </c>
    </row>
    <row r="8" spans="2:8" ht="30">
      <c r="B8" s="6" t="s">
        <v>80</v>
      </c>
      <c r="C8" s="6" t="s">
        <v>81</v>
      </c>
      <c r="D8" s="6" t="s">
        <v>82</v>
      </c>
      <c r="E8" s="6" t="s">
        <v>83</v>
      </c>
      <c r="F8" s="6" t="s">
        <v>84</v>
      </c>
      <c r="G8" s="6" t="s">
        <v>85</v>
      </c>
      <c r="H8" s="6" t="s">
        <v>86</v>
      </c>
    </row>
    <row r="9" spans="2:8">
      <c r="B9" s="15" t="str">
        <f>IF(ISNUMBER(MATCH(1,calc_seq,0)),1,"")</f>
        <v/>
      </c>
      <c r="C9" s="16" t="str">
        <f>IFERROR(INDEX(calc_Data,MATCH(1,calc_seq,0)),"")</f>
        <v/>
      </c>
      <c r="D9" s="17" t="str">
        <f>IFERROR(INDEX(calc_zIMC,MATCH(1,calc_seq,0)),"")</f>
        <v/>
      </c>
      <c r="E9" s="15" t="str">
        <f>IFERROR(INDEX(calc_dIMC,MATCH(1,calc_seq,0)),"")</f>
        <v/>
      </c>
      <c r="F9" s="17" t="str">
        <f>IFERROR(INDEX(calc_zEst,MATCH(1,calc_seq,0)),"")</f>
        <v/>
      </c>
      <c r="G9" s="17" t="str">
        <f>IFERROR(INDEX(calc_zPeso,MATCH(1,calc_seq,0)),"")</f>
        <v/>
      </c>
      <c r="H9" s="17" t="str">
        <f>IFERROR(INDEX(calc_zPE,MATCH(1,calc_seq,0)),"")</f>
        <v/>
      </c>
    </row>
    <row r="10" spans="2:8">
      <c r="B10" s="15" t="str">
        <f>IF(ISNUMBER(MATCH(2,calc_seq,0)),2,"")</f>
        <v/>
      </c>
      <c r="C10" s="16" t="str">
        <f>IFERROR(INDEX(calc_Data,MATCH(2,calc_seq,0)),"")</f>
        <v/>
      </c>
      <c r="D10" s="17" t="str">
        <f>IFERROR(INDEX(calc_zIMC,MATCH(2,calc_seq,0)),"")</f>
        <v/>
      </c>
      <c r="E10" s="15" t="str">
        <f>IFERROR(INDEX(calc_dIMC,MATCH(2,calc_seq,0)),"")</f>
        <v/>
      </c>
      <c r="F10" s="17" t="str">
        <f>IFERROR(INDEX(calc_zEst,MATCH(2,calc_seq,0)),"")</f>
        <v/>
      </c>
      <c r="G10" s="17" t="str">
        <f>IFERROR(INDEX(calc_zPeso,MATCH(2,calc_seq,0)),"")</f>
        <v/>
      </c>
      <c r="H10" s="17" t="str">
        <f>IFERROR(INDEX(calc_zPE,MATCH(2,calc_seq,0)),"")</f>
        <v/>
      </c>
    </row>
    <row r="11" spans="2:8">
      <c r="B11" s="15" t="str">
        <f>IF(ISNUMBER(MATCH(3,calc_seq,0)),3,"")</f>
        <v/>
      </c>
      <c r="C11" s="16" t="str">
        <f>IFERROR(INDEX(calc_Data,MATCH(3,calc_seq,0)),"")</f>
        <v/>
      </c>
      <c r="D11" s="17" t="str">
        <f>IFERROR(INDEX(calc_zIMC,MATCH(3,calc_seq,0)),"")</f>
        <v/>
      </c>
      <c r="E11" s="15" t="str">
        <f>IFERROR(INDEX(calc_dIMC,MATCH(3,calc_seq,0)),"")</f>
        <v/>
      </c>
      <c r="F11" s="17" t="str">
        <f>IFERROR(INDEX(calc_zEst,MATCH(3,calc_seq,0)),"")</f>
        <v/>
      </c>
      <c r="G11" s="17" t="str">
        <f>IFERROR(INDEX(calc_zPeso,MATCH(3,calc_seq,0)),"")</f>
        <v/>
      </c>
      <c r="H11" s="17" t="str">
        <f>IFERROR(INDEX(calc_zPE,MATCH(3,calc_seq,0)),"")</f>
        <v/>
      </c>
    </row>
    <row r="12" spans="2:8">
      <c r="B12" s="15" t="str">
        <f>IF(ISNUMBER(MATCH(4,calc_seq,0)),4,"")</f>
        <v/>
      </c>
      <c r="C12" s="16" t="str">
        <f>IFERROR(INDEX(calc_Data,MATCH(4,calc_seq,0)),"")</f>
        <v/>
      </c>
      <c r="D12" s="17" t="str">
        <f>IFERROR(INDEX(calc_zIMC,MATCH(4,calc_seq,0)),"")</f>
        <v/>
      </c>
      <c r="E12" s="15" t="str">
        <f>IFERROR(INDEX(calc_dIMC,MATCH(4,calc_seq,0)),"")</f>
        <v/>
      </c>
      <c r="F12" s="17" t="str">
        <f>IFERROR(INDEX(calc_zEst,MATCH(4,calc_seq,0)),"")</f>
        <v/>
      </c>
      <c r="G12" s="17" t="str">
        <f>IFERROR(INDEX(calc_zPeso,MATCH(4,calc_seq,0)),"")</f>
        <v/>
      </c>
      <c r="H12" s="17" t="str">
        <f>IFERROR(INDEX(calc_zPE,MATCH(4,calc_seq,0)),"")</f>
        <v/>
      </c>
    </row>
    <row r="13" spans="2:8">
      <c r="B13" s="15" t="str">
        <f>IF(ISNUMBER(MATCH(5,calc_seq,0)),5,"")</f>
        <v/>
      </c>
      <c r="C13" s="16" t="str">
        <f>IFERROR(INDEX(calc_Data,MATCH(5,calc_seq,0)),"")</f>
        <v/>
      </c>
      <c r="D13" s="17" t="str">
        <f>IFERROR(INDEX(calc_zIMC,MATCH(5,calc_seq,0)),"")</f>
        <v/>
      </c>
      <c r="E13" s="15" t="str">
        <f>IFERROR(INDEX(calc_dIMC,MATCH(5,calc_seq,0)),"")</f>
        <v/>
      </c>
      <c r="F13" s="17" t="str">
        <f>IFERROR(INDEX(calc_zEst,MATCH(5,calc_seq,0)),"")</f>
        <v/>
      </c>
      <c r="G13" s="17" t="str">
        <f>IFERROR(INDEX(calc_zPeso,MATCH(5,calc_seq,0)),"")</f>
        <v/>
      </c>
      <c r="H13" s="17" t="str">
        <f>IFERROR(INDEX(calc_zPE,MATCH(5,calc_seq,0)),"")</f>
        <v/>
      </c>
    </row>
    <row r="14" spans="2:8">
      <c r="B14" s="15" t="str">
        <f>IF(ISNUMBER(MATCH(6,calc_seq,0)),6,"")</f>
        <v/>
      </c>
      <c r="C14" s="16" t="str">
        <f>IFERROR(INDEX(calc_Data,MATCH(6,calc_seq,0)),"")</f>
        <v/>
      </c>
      <c r="D14" s="17" t="str">
        <f>IFERROR(INDEX(calc_zIMC,MATCH(6,calc_seq,0)),"")</f>
        <v/>
      </c>
      <c r="E14" s="15" t="str">
        <f>IFERROR(INDEX(calc_dIMC,MATCH(6,calc_seq,0)),"")</f>
        <v/>
      </c>
      <c r="F14" s="17" t="str">
        <f>IFERROR(INDEX(calc_zEst,MATCH(6,calc_seq,0)),"")</f>
        <v/>
      </c>
      <c r="G14" s="17" t="str">
        <f>IFERROR(INDEX(calc_zPeso,MATCH(6,calc_seq,0)),"")</f>
        <v/>
      </c>
      <c r="H14" s="17" t="str">
        <f>IFERROR(INDEX(calc_zPE,MATCH(6,calc_seq,0)),"")</f>
        <v/>
      </c>
    </row>
    <row r="15" spans="2:8">
      <c r="B15" s="15" t="str">
        <f>IF(ISNUMBER(MATCH(7,calc_seq,0)),7,"")</f>
        <v/>
      </c>
      <c r="C15" s="16" t="str">
        <f>IFERROR(INDEX(calc_Data,MATCH(7,calc_seq,0)),"")</f>
        <v/>
      </c>
      <c r="D15" s="17" t="str">
        <f>IFERROR(INDEX(calc_zIMC,MATCH(7,calc_seq,0)),"")</f>
        <v/>
      </c>
      <c r="E15" s="15" t="str">
        <f>IFERROR(INDEX(calc_dIMC,MATCH(7,calc_seq,0)),"")</f>
        <v/>
      </c>
      <c r="F15" s="17" t="str">
        <f>IFERROR(INDEX(calc_zEst,MATCH(7,calc_seq,0)),"")</f>
        <v/>
      </c>
      <c r="G15" s="17" t="str">
        <f>IFERROR(INDEX(calc_zPeso,MATCH(7,calc_seq,0)),"")</f>
        <v/>
      </c>
      <c r="H15" s="17" t="str">
        <f>IFERROR(INDEX(calc_zPE,MATCH(7,calc_seq,0)),"")</f>
        <v/>
      </c>
    </row>
    <row r="16" spans="2:8">
      <c r="B16" s="15" t="str">
        <f>IF(ISNUMBER(MATCH(8,calc_seq,0)),8,"")</f>
        <v/>
      </c>
      <c r="C16" s="16" t="str">
        <f>IFERROR(INDEX(calc_Data,MATCH(8,calc_seq,0)),"")</f>
        <v/>
      </c>
      <c r="D16" s="17" t="str">
        <f>IFERROR(INDEX(calc_zIMC,MATCH(8,calc_seq,0)),"")</f>
        <v/>
      </c>
      <c r="E16" s="15" t="str">
        <f>IFERROR(INDEX(calc_dIMC,MATCH(8,calc_seq,0)),"")</f>
        <v/>
      </c>
      <c r="F16" s="17" t="str">
        <f>IFERROR(INDEX(calc_zEst,MATCH(8,calc_seq,0)),"")</f>
        <v/>
      </c>
      <c r="G16" s="17" t="str">
        <f>IFERROR(INDEX(calc_zPeso,MATCH(8,calc_seq,0)),"")</f>
        <v/>
      </c>
      <c r="H16" s="17" t="str">
        <f>IFERROR(INDEX(calc_zPE,MATCH(8,calc_seq,0)),"")</f>
        <v/>
      </c>
    </row>
    <row r="17" spans="2:8">
      <c r="B17" s="15" t="str">
        <f>IF(ISNUMBER(MATCH(9,calc_seq,0)),9,"")</f>
        <v/>
      </c>
      <c r="C17" s="16" t="str">
        <f>IFERROR(INDEX(calc_Data,MATCH(9,calc_seq,0)),"")</f>
        <v/>
      </c>
      <c r="D17" s="17" t="str">
        <f>IFERROR(INDEX(calc_zIMC,MATCH(9,calc_seq,0)),"")</f>
        <v/>
      </c>
      <c r="E17" s="15" t="str">
        <f>IFERROR(INDEX(calc_dIMC,MATCH(9,calc_seq,0)),"")</f>
        <v/>
      </c>
      <c r="F17" s="17" t="str">
        <f>IFERROR(INDEX(calc_zEst,MATCH(9,calc_seq,0)),"")</f>
        <v/>
      </c>
      <c r="G17" s="17" t="str">
        <f>IFERROR(INDEX(calc_zPeso,MATCH(9,calc_seq,0)),"")</f>
        <v/>
      </c>
      <c r="H17" s="17" t="str">
        <f>IFERROR(INDEX(calc_zPE,MATCH(9,calc_seq,0)),"")</f>
        <v/>
      </c>
    </row>
    <row r="18" spans="2:8">
      <c r="B18" s="15" t="str">
        <f>IF(ISNUMBER(MATCH(10,calc_seq,0)),10,"")</f>
        <v/>
      </c>
      <c r="C18" s="16" t="str">
        <f>IFERROR(INDEX(calc_Data,MATCH(10,calc_seq,0)),"")</f>
        <v/>
      </c>
      <c r="D18" s="17" t="str">
        <f>IFERROR(INDEX(calc_zIMC,MATCH(10,calc_seq,0)),"")</f>
        <v/>
      </c>
      <c r="E18" s="15" t="str">
        <f>IFERROR(INDEX(calc_dIMC,MATCH(10,calc_seq,0)),"")</f>
        <v/>
      </c>
      <c r="F18" s="17" t="str">
        <f>IFERROR(INDEX(calc_zEst,MATCH(10,calc_seq,0)),"")</f>
        <v/>
      </c>
      <c r="G18" s="17" t="str">
        <f>IFERROR(INDEX(calc_zPeso,MATCH(10,calc_seq,0)),"")</f>
        <v/>
      </c>
      <c r="H18" s="17" t="str">
        <f>IFERROR(INDEX(calc_zPE,MATCH(10,calc_seq,0)),"")</f>
        <v/>
      </c>
    </row>
    <row r="19" spans="2:8">
      <c r="B19" s="15" t="str">
        <f>IF(ISNUMBER(MATCH(11,calc_seq,0)),11,"")</f>
        <v/>
      </c>
      <c r="C19" s="16" t="str">
        <f>IFERROR(INDEX(calc_Data,MATCH(11,calc_seq,0)),"")</f>
        <v/>
      </c>
      <c r="D19" s="17" t="str">
        <f>IFERROR(INDEX(calc_zIMC,MATCH(11,calc_seq,0)),"")</f>
        <v/>
      </c>
      <c r="E19" s="15" t="str">
        <f>IFERROR(INDEX(calc_dIMC,MATCH(11,calc_seq,0)),"")</f>
        <v/>
      </c>
      <c r="F19" s="17" t="str">
        <f>IFERROR(INDEX(calc_zEst,MATCH(11,calc_seq,0)),"")</f>
        <v/>
      </c>
      <c r="G19" s="17" t="str">
        <f>IFERROR(INDEX(calc_zPeso,MATCH(11,calc_seq,0)),"")</f>
        <v/>
      </c>
      <c r="H19" s="17" t="str">
        <f>IFERROR(INDEX(calc_zPE,MATCH(11,calc_seq,0)),"")</f>
        <v/>
      </c>
    </row>
    <row r="20" spans="2:8">
      <c r="B20" s="15" t="str">
        <f>IF(ISNUMBER(MATCH(12,calc_seq,0)),12,"")</f>
        <v/>
      </c>
      <c r="C20" s="16" t="str">
        <f>IFERROR(INDEX(calc_Data,MATCH(12,calc_seq,0)),"")</f>
        <v/>
      </c>
      <c r="D20" s="17" t="str">
        <f>IFERROR(INDEX(calc_zIMC,MATCH(12,calc_seq,0)),"")</f>
        <v/>
      </c>
      <c r="E20" s="15" t="str">
        <f>IFERROR(INDEX(calc_dIMC,MATCH(12,calc_seq,0)),"")</f>
        <v/>
      </c>
      <c r="F20" s="17" t="str">
        <f>IFERROR(INDEX(calc_zEst,MATCH(12,calc_seq,0)),"")</f>
        <v/>
      </c>
      <c r="G20" s="17" t="str">
        <f>IFERROR(INDEX(calc_zPeso,MATCH(12,calc_seq,0)),"")</f>
        <v/>
      </c>
      <c r="H20" s="17" t="str">
        <f>IFERROR(INDEX(calc_zPE,MATCH(12,calc_seq,0)),"")</f>
        <v/>
      </c>
    </row>
    <row r="21" spans="2:8">
      <c r="B21" s="15" t="str">
        <f>IF(ISNUMBER(MATCH(13,calc_seq,0)),13,"")</f>
        <v/>
      </c>
      <c r="C21" s="16" t="str">
        <f>IFERROR(INDEX(calc_Data,MATCH(13,calc_seq,0)),"")</f>
        <v/>
      </c>
      <c r="D21" s="17" t="str">
        <f>IFERROR(INDEX(calc_zIMC,MATCH(13,calc_seq,0)),"")</f>
        <v/>
      </c>
      <c r="E21" s="15" t="str">
        <f>IFERROR(INDEX(calc_dIMC,MATCH(13,calc_seq,0)),"")</f>
        <v/>
      </c>
      <c r="F21" s="17" t="str">
        <f>IFERROR(INDEX(calc_zEst,MATCH(13,calc_seq,0)),"")</f>
        <v/>
      </c>
      <c r="G21" s="17" t="str">
        <f>IFERROR(INDEX(calc_zPeso,MATCH(13,calc_seq,0)),"")</f>
        <v/>
      </c>
      <c r="H21" s="17" t="str">
        <f>IFERROR(INDEX(calc_zPE,MATCH(13,calc_seq,0)),"")</f>
        <v/>
      </c>
    </row>
    <row r="22" spans="2:8">
      <c r="B22" s="15" t="str">
        <f>IF(ISNUMBER(MATCH(14,calc_seq,0)),14,"")</f>
        <v/>
      </c>
      <c r="C22" s="16" t="str">
        <f>IFERROR(INDEX(calc_Data,MATCH(14,calc_seq,0)),"")</f>
        <v/>
      </c>
      <c r="D22" s="17" t="str">
        <f>IFERROR(INDEX(calc_zIMC,MATCH(14,calc_seq,0)),"")</f>
        <v/>
      </c>
      <c r="E22" s="15" t="str">
        <f>IFERROR(INDEX(calc_dIMC,MATCH(14,calc_seq,0)),"")</f>
        <v/>
      </c>
      <c r="F22" s="17" t="str">
        <f>IFERROR(INDEX(calc_zEst,MATCH(14,calc_seq,0)),"")</f>
        <v/>
      </c>
      <c r="G22" s="17" t="str">
        <f>IFERROR(INDEX(calc_zPeso,MATCH(14,calc_seq,0)),"")</f>
        <v/>
      </c>
      <c r="H22" s="17" t="str">
        <f>IFERROR(INDEX(calc_zPE,MATCH(14,calc_seq,0)),"")</f>
        <v/>
      </c>
    </row>
    <row r="23" spans="2:8">
      <c r="B23" s="15" t="str">
        <f>IF(ISNUMBER(MATCH(15,calc_seq,0)),15,"")</f>
        <v/>
      </c>
      <c r="C23" s="16" t="str">
        <f>IFERROR(INDEX(calc_Data,MATCH(15,calc_seq,0)),"")</f>
        <v/>
      </c>
      <c r="D23" s="17" t="str">
        <f>IFERROR(INDEX(calc_zIMC,MATCH(15,calc_seq,0)),"")</f>
        <v/>
      </c>
      <c r="E23" s="15" t="str">
        <f>IFERROR(INDEX(calc_dIMC,MATCH(15,calc_seq,0)),"")</f>
        <v/>
      </c>
      <c r="F23" s="17" t="str">
        <f>IFERROR(INDEX(calc_zEst,MATCH(15,calc_seq,0)),"")</f>
        <v/>
      </c>
      <c r="G23" s="17" t="str">
        <f>IFERROR(INDEX(calc_zPeso,MATCH(15,calc_seq,0)),"")</f>
        <v/>
      </c>
      <c r="H23" s="17" t="str">
        <f>IFERROR(INDEX(calc_zPE,MATCH(15,calc_seq,0)),"")</f>
        <v/>
      </c>
    </row>
    <row r="24" spans="2:8">
      <c r="B24" s="15" t="str">
        <f>IF(ISNUMBER(MATCH(16,calc_seq,0)),16,"")</f>
        <v/>
      </c>
      <c r="C24" s="16" t="str">
        <f>IFERROR(INDEX(calc_Data,MATCH(16,calc_seq,0)),"")</f>
        <v/>
      </c>
      <c r="D24" s="17" t="str">
        <f>IFERROR(INDEX(calc_zIMC,MATCH(16,calc_seq,0)),"")</f>
        <v/>
      </c>
      <c r="E24" s="15" t="str">
        <f>IFERROR(INDEX(calc_dIMC,MATCH(16,calc_seq,0)),"")</f>
        <v/>
      </c>
      <c r="F24" s="17" t="str">
        <f>IFERROR(INDEX(calc_zEst,MATCH(16,calc_seq,0)),"")</f>
        <v/>
      </c>
      <c r="G24" s="17" t="str">
        <f>IFERROR(INDEX(calc_zPeso,MATCH(16,calc_seq,0)),"")</f>
        <v/>
      </c>
      <c r="H24" s="17" t="str">
        <f>IFERROR(INDEX(calc_zPE,MATCH(16,calc_seq,0)),"")</f>
        <v/>
      </c>
    </row>
    <row r="25" spans="2:8">
      <c r="B25" s="15" t="str">
        <f>IF(ISNUMBER(MATCH(17,calc_seq,0)),17,"")</f>
        <v/>
      </c>
      <c r="C25" s="16" t="str">
        <f>IFERROR(INDEX(calc_Data,MATCH(17,calc_seq,0)),"")</f>
        <v/>
      </c>
      <c r="D25" s="17" t="str">
        <f>IFERROR(INDEX(calc_zIMC,MATCH(17,calc_seq,0)),"")</f>
        <v/>
      </c>
      <c r="E25" s="15" t="str">
        <f>IFERROR(INDEX(calc_dIMC,MATCH(17,calc_seq,0)),"")</f>
        <v/>
      </c>
      <c r="F25" s="17" t="str">
        <f>IFERROR(INDEX(calc_zEst,MATCH(17,calc_seq,0)),"")</f>
        <v/>
      </c>
      <c r="G25" s="17" t="str">
        <f>IFERROR(INDEX(calc_zPeso,MATCH(17,calc_seq,0)),"")</f>
        <v/>
      </c>
      <c r="H25" s="17" t="str">
        <f>IFERROR(INDEX(calc_zPE,MATCH(17,calc_seq,0)),"")</f>
        <v/>
      </c>
    </row>
    <row r="26" spans="2:8">
      <c r="B26" s="15" t="str">
        <f>IF(ISNUMBER(MATCH(18,calc_seq,0)),18,"")</f>
        <v/>
      </c>
      <c r="C26" s="16" t="str">
        <f>IFERROR(INDEX(calc_Data,MATCH(18,calc_seq,0)),"")</f>
        <v/>
      </c>
      <c r="D26" s="17" t="str">
        <f>IFERROR(INDEX(calc_zIMC,MATCH(18,calc_seq,0)),"")</f>
        <v/>
      </c>
      <c r="E26" s="15" t="str">
        <f>IFERROR(INDEX(calc_dIMC,MATCH(18,calc_seq,0)),"")</f>
        <v/>
      </c>
      <c r="F26" s="17" t="str">
        <f>IFERROR(INDEX(calc_zEst,MATCH(18,calc_seq,0)),"")</f>
        <v/>
      </c>
      <c r="G26" s="17" t="str">
        <f>IFERROR(INDEX(calc_zPeso,MATCH(18,calc_seq,0)),"")</f>
        <v/>
      </c>
      <c r="H26" s="17" t="str">
        <f>IFERROR(INDEX(calc_zPE,MATCH(18,calc_seq,0)),"")</f>
        <v/>
      </c>
    </row>
    <row r="27" spans="2:8">
      <c r="B27" s="15" t="str">
        <f>IF(ISNUMBER(MATCH(19,calc_seq,0)),19,"")</f>
        <v/>
      </c>
      <c r="C27" s="16" t="str">
        <f>IFERROR(INDEX(calc_Data,MATCH(19,calc_seq,0)),"")</f>
        <v/>
      </c>
      <c r="D27" s="17" t="str">
        <f>IFERROR(INDEX(calc_zIMC,MATCH(19,calc_seq,0)),"")</f>
        <v/>
      </c>
      <c r="E27" s="15" t="str">
        <f>IFERROR(INDEX(calc_dIMC,MATCH(19,calc_seq,0)),"")</f>
        <v/>
      </c>
      <c r="F27" s="17" t="str">
        <f>IFERROR(INDEX(calc_zEst,MATCH(19,calc_seq,0)),"")</f>
        <v/>
      </c>
      <c r="G27" s="17" t="str">
        <f>IFERROR(INDEX(calc_zPeso,MATCH(19,calc_seq,0)),"")</f>
        <v/>
      </c>
      <c r="H27" s="17" t="str">
        <f>IFERROR(INDEX(calc_zPE,MATCH(19,calc_seq,0)),"")</f>
        <v/>
      </c>
    </row>
    <row r="28" spans="2:8">
      <c r="B28" s="15" t="str">
        <f>IF(ISNUMBER(MATCH(20,calc_seq,0)),20,"")</f>
        <v/>
      </c>
      <c r="C28" s="16" t="str">
        <f>IFERROR(INDEX(calc_Data,MATCH(20,calc_seq,0)),"")</f>
        <v/>
      </c>
      <c r="D28" s="17" t="str">
        <f>IFERROR(INDEX(calc_zIMC,MATCH(20,calc_seq,0)),"")</f>
        <v/>
      </c>
      <c r="E28" s="15" t="str">
        <f>IFERROR(INDEX(calc_dIMC,MATCH(20,calc_seq,0)),"")</f>
        <v/>
      </c>
      <c r="F28" s="17" t="str">
        <f>IFERROR(INDEX(calc_zEst,MATCH(20,calc_seq,0)),"")</f>
        <v/>
      </c>
      <c r="G28" s="17" t="str">
        <f>IFERROR(INDEX(calc_zPeso,MATCH(20,calc_seq,0)),"")</f>
        <v/>
      </c>
      <c r="H28" s="17" t="str">
        <f>IFERROR(INDEX(calc_zPE,MATCH(20,calc_seq,0)),"")</f>
        <v/>
      </c>
    </row>
    <row r="29" spans="2:8">
      <c r="B29" s="15" t="str">
        <f>IF(ISNUMBER(MATCH(21,calc_seq,0)),21,"")</f>
        <v/>
      </c>
      <c r="C29" s="16" t="str">
        <f>IFERROR(INDEX(calc_Data,MATCH(21,calc_seq,0)),"")</f>
        <v/>
      </c>
      <c r="D29" s="17" t="str">
        <f>IFERROR(INDEX(calc_zIMC,MATCH(21,calc_seq,0)),"")</f>
        <v/>
      </c>
      <c r="E29" s="15" t="str">
        <f>IFERROR(INDEX(calc_dIMC,MATCH(21,calc_seq,0)),"")</f>
        <v/>
      </c>
      <c r="F29" s="17" t="str">
        <f>IFERROR(INDEX(calc_zEst,MATCH(21,calc_seq,0)),"")</f>
        <v/>
      </c>
      <c r="G29" s="17" t="str">
        <f>IFERROR(INDEX(calc_zPeso,MATCH(21,calc_seq,0)),"")</f>
        <v/>
      </c>
      <c r="H29" s="17" t="str">
        <f>IFERROR(INDEX(calc_zPE,MATCH(21,calc_seq,0)),"")</f>
        <v/>
      </c>
    </row>
    <row r="30" spans="2:8">
      <c r="B30" s="15" t="str">
        <f>IF(ISNUMBER(MATCH(22,calc_seq,0)),22,"")</f>
        <v/>
      </c>
      <c r="C30" s="16" t="str">
        <f>IFERROR(INDEX(calc_Data,MATCH(22,calc_seq,0)),"")</f>
        <v/>
      </c>
      <c r="D30" s="17" t="str">
        <f>IFERROR(INDEX(calc_zIMC,MATCH(22,calc_seq,0)),"")</f>
        <v/>
      </c>
      <c r="E30" s="15" t="str">
        <f>IFERROR(INDEX(calc_dIMC,MATCH(22,calc_seq,0)),"")</f>
        <v/>
      </c>
      <c r="F30" s="17" t="str">
        <f>IFERROR(INDEX(calc_zEst,MATCH(22,calc_seq,0)),"")</f>
        <v/>
      </c>
      <c r="G30" s="17" t="str">
        <f>IFERROR(INDEX(calc_zPeso,MATCH(22,calc_seq,0)),"")</f>
        <v/>
      </c>
      <c r="H30" s="17" t="str">
        <f>IFERROR(INDEX(calc_zPE,MATCH(22,calc_seq,0)),"")</f>
        <v/>
      </c>
    </row>
    <row r="31" spans="2:8">
      <c r="B31" s="15" t="str">
        <f>IF(ISNUMBER(MATCH(23,calc_seq,0)),23,"")</f>
        <v/>
      </c>
      <c r="C31" s="16" t="str">
        <f>IFERROR(INDEX(calc_Data,MATCH(23,calc_seq,0)),"")</f>
        <v/>
      </c>
      <c r="D31" s="17" t="str">
        <f>IFERROR(INDEX(calc_zIMC,MATCH(23,calc_seq,0)),"")</f>
        <v/>
      </c>
      <c r="E31" s="15" t="str">
        <f>IFERROR(INDEX(calc_dIMC,MATCH(23,calc_seq,0)),"")</f>
        <v/>
      </c>
      <c r="F31" s="17" t="str">
        <f>IFERROR(INDEX(calc_zEst,MATCH(23,calc_seq,0)),"")</f>
        <v/>
      </c>
      <c r="G31" s="17" t="str">
        <f>IFERROR(INDEX(calc_zPeso,MATCH(23,calc_seq,0)),"")</f>
        <v/>
      </c>
      <c r="H31" s="17" t="str">
        <f>IFERROR(INDEX(calc_zPE,MATCH(23,calc_seq,0)),"")</f>
        <v/>
      </c>
    </row>
    <row r="32" spans="2:8">
      <c r="B32" s="15" t="str">
        <f>IF(ISNUMBER(MATCH(24,calc_seq,0)),24,"")</f>
        <v/>
      </c>
      <c r="C32" s="16" t="str">
        <f>IFERROR(INDEX(calc_Data,MATCH(24,calc_seq,0)),"")</f>
        <v/>
      </c>
      <c r="D32" s="17" t="str">
        <f>IFERROR(INDEX(calc_zIMC,MATCH(24,calc_seq,0)),"")</f>
        <v/>
      </c>
      <c r="E32" s="15" t="str">
        <f>IFERROR(INDEX(calc_dIMC,MATCH(24,calc_seq,0)),"")</f>
        <v/>
      </c>
      <c r="F32" s="17" t="str">
        <f>IFERROR(INDEX(calc_zEst,MATCH(24,calc_seq,0)),"")</f>
        <v/>
      </c>
      <c r="G32" s="17" t="str">
        <f>IFERROR(INDEX(calc_zPeso,MATCH(24,calc_seq,0)),"")</f>
        <v/>
      </c>
      <c r="H32" s="17" t="str">
        <f>IFERROR(INDEX(calc_zPE,MATCH(24,calc_seq,0)),"")</f>
        <v/>
      </c>
    </row>
    <row r="33" spans="2:8">
      <c r="B33" s="15" t="str">
        <f>IF(ISNUMBER(MATCH(25,calc_seq,0)),25,"")</f>
        <v/>
      </c>
      <c r="C33" s="16" t="str">
        <f>IFERROR(INDEX(calc_Data,MATCH(25,calc_seq,0)),"")</f>
        <v/>
      </c>
      <c r="D33" s="17" t="str">
        <f>IFERROR(INDEX(calc_zIMC,MATCH(25,calc_seq,0)),"")</f>
        <v/>
      </c>
      <c r="E33" s="15" t="str">
        <f>IFERROR(INDEX(calc_dIMC,MATCH(25,calc_seq,0)),"")</f>
        <v/>
      </c>
      <c r="F33" s="17" t="str">
        <f>IFERROR(INDEX(calc_zEst,MATCH(25,calc_seq,0)),"")</f>
        <v/>
      </c>
      <c r="G33" s="17" t="str">
        <f>IFERROR(INDEX(calc_zPeso,MATCH(25,calc_seq,0)),"")</f>
        <v/>
      </c>
      <c r="H33" s="17" t="str">
        <f>IFERROR(INDEX(calc_zPE,MATCH(25,calc_seq,0)),"")</f>
        <v/>
      </c>
    </row>
    <row r="34" spans="2:8">
      <c r="B34" s="15" t="str">
        <f>IF(ISNUMBER(MATCH(26,calc_seq,0)),26,"")</f>
        <v/>
      </c>
      <c r="C34" s="16" t="str">
        <f>IFERROR(INDEX(calc_Data,MATCH(26,calc_seq,0)),"")</f>
        <v/>
      </c>
      <c r="D34" s="17" t="str">
        <f>IFERROR(INDEX(calc_zIMC,MATCH(26,calc_seq,0)),"")</f>
        <v/>
      </c>
      <c r="E34" s="15" t="str">
        <f>IFERROR(INDEX(calc_dIMC,MATCH(26,calc_seq,0)),"")</f>
        <v/>
      </c>
      <c r="F34" s="17" t="str">
        <f>IFERROR(INDEX(calc_zEst,MATCH(26,calc_seq,0)),"")</f>
        <v/>
      </c>
      <c r="G34" s="17" t="str">
        <f>IFERROR(INDEX(calc_zPeso,MATCH(26,calc_seq,0)),"")</f>
        <v/>
      </c>
      <c r="H34" s="17" t="str">
        <f>IFERROR(INDEX(calc_zPE,MATCH(26,calc_seq,0)),"")</f>
        <v/>
      </c>
    </row>
    <row r="35" spans="2:8">
      <c r="B35" s="15" t="str">
        <f>IF(ISNUMBER(MATCH(27,calc_seq,0)),27,"")</f>
        <v/>
      </c>
      <c r="C35" s="16" t="str">
        <f>IFERROR(INDEX(calc_Data,MATCH(27,calc_seq,0)),"")</f>
        <v/>
      </c>
      <c r="D35" s="17" t="str">
        <f>IFERROR(INDEX(calc_zIMC,MATCH(27,calc_seq,0)),"")</f>
        <v/>
      </c>
      <c r="E35" s="15" t="str">
        <f>IFERROR(INDEX(calc_dIMC,MATCH(27,calc_seq,0)),"")</f>
        <v/>
      </c>
      <c r="F35" s="17" t="str">
        <f>IFERROR(INDEX(calc_zEst,MATCH(27,calc_seq,0)),"")</f>
        <v/>
      </c>
      <c r="G35" s="17" t="str">
        <f>IFERROR(INDEX(calc_zPeso,MATCH(27,calc_seq,0)),"")</f>
        <v/>
      </c>
      <c r="H35" s="17" t="str">
        <f>IFERROR(INDEX(calc_zPE,MATCH(27,calc_seq,0)),"")</f>
        <v/>
      </c>
    </row>
    <row r="36" spans="2:8">
      <c r="B36" s="15" t="str">
        <f>IF(ISNUMBER(MATCH(28,calc_seq,0)),28,"")</f>
        <v/>
      </c>
      <c r="C36" s="16" t="str">
        <f>IFERROR(INDEX(calc_Data,MATCH(28,calc_seq,0)),"")</f>
        <v/>
      </c>
      <c r="D36" s="17" t="str">
        <f>IFERROR(INDEX(calc_zIMC,MATCH(28,calc_seq,0)),"")</f>
        <v/>
      </c>
      <c r="E36" s="15" t="str">
        <f>IFERROR(INDEX(calc_dIMC,MATCH(28,calc_seq,0)),"")</f>
        <v/>
      </c>
      <c r="F36" s="17" t="str">
        <f>IFERROR(INDEX(calc_zEst,MATCH(28,calc_seq,0)),"")</f>
        <v/>
      </c>
      <c r="G36" s="17" t="str">
        <f>IFERROR(INDEX(calc_zPeso,MATCH(28,calc_seq,0)),"")</f>
        <v/>
      </c>
      <c r="H36" s="17" t="str">
        <f>IFERROR(INDEX(calc_zPE,MATCH(28,calc_seq,0)),"")</f>
        <v/>
      </c>
    </row>
    <row r="37" spans="2:8">
      <c r="B37" s="15" t="str">
        <f>IF(ISNUMBER(MATCH(29,calc_seq,0)),29,"")</f>
        <v/>
      </c>
      <c r="C37" s="16" t="str">
        <f>IFERROR(INDEX(calc_Data,MATCH(29,calc_seq,0)),"")</f>
        <v/>
      </c>
      <c r="D37" s="17" t="str">
        <f>IFERROR(INDEX(calc_zIMC,MATCH(29,calc_seq,0)),"")</f>
        <v/>
      </c>
      <c r="E37" s="15" t="str">
        <f>IFERROR(INDEX(calc_dIMC,MATCH(29,calc_seq,0)),"")</f>
        <v/>
      </c>
      <c r="F37" s="17" t="str">
        <f>IFERROR(INDEX(calc_zEst,MATCH(29,calc_seq,0)),"")</f>
        <v/>
      </c>
      <c r="G37" s="17" t="str">
        <f>IFERROR(INDEX(calc_zPeso,MATCH(29,calc_seq,0)),"")</f>
        <v/>
      </c>
      <c r="H37" s="17" t="str">
        <f>IFERROR(INDEX(calc_zPE,MATCH(29,calc_seq,0)),"")</f>
        <v/>
      </c>
    </row>
    <row r="38" spans="2:8">
      <c r="B38" s="15" t="str">
        <f>IF(ISNUMBER(MATCH(30,calc_seq,0)),30,"")</f>
        <v/>
      </c>
      <c r="C38" s="16" t="str">
        <f>IFERROR(INDEX(calc_Data,MATCH(30,calc_seq,0)),"")</f>
        <v/>
      </c>
      <c r="D38" s="17" t="str">
        <f>IFERROR(INDEX(calc_zIMC,MATCH(30,calc_seq,0)),"")</f>
        <v/>
      </c>
      <c r="E38" s="15" t="str">
        <f>IFERROR(INDEX(calc_dIMC,MATCH(30,calc_seq,0)),"")</f>
        <v/>
      </c>
      <c r="F38" s="17" t="str">
        <f>IFERROR(INDEX(calc_zEst,MATCH(30,calc_seq,0)),"")</f>
        <v/>
      </c>
      <c r="G38" s="17" t="str">
        <f>IFERROR(INDEX(calc_zPeso,MATCH(30,calc_seq,0)),"")</f>
        <v/>
      </c>
      <c r="H38" s="17" t="str">
        <f>IFERROR(INDEX(calc_zPE,MATCH(30,calc_seq,0)),"")</f>
        <v/>
      </c>
    </row>
  </sheetData>
  <mergeCells count="1">
    <mergeCell ref="B3:H3"/>
  </mergeCells>
  <dataValidations count="1">
    <dataValidation type="list" allowBlank="1" sqref="C4" xr:uid="{00000000-0002-0000-0200-000000000000}">
      <formula1>calc_ID</formula1>
    </dataValidation>
  </dataValidation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BO9"/>
  <sheetViews>
    <sheetView showGridLines="0" workbookViewId="0"/>
  </sheetViews>
  <sheetFormatPr defaultRowHeight="15"/>
  <cols>
    <col min="2" max="2" width="13" customWidth="1"/>
    <col min="3" max="3" width="14" customWidth="1"/>
    <col min="4" max="5" width="13" customWidth="1"/>
    <col min="6" max="6" width="16" customWidth="1"/>
    <col min="7" max="7" width="13" customWidth="1"/>
    <col min="8" max="8" width="20" customWidth="1"/>
    <col min="26" max="67" width="13" hidden="1" customWidth="1"/>
  </cols>
  <sheetData>
    <row r="2" spans="2:67" ht="21">
      <c r="B2" s="12" t="s">
        <v>87</v>
      </c>
    </row>
    <row r="3" spans="2:67" ht="17.25">
      <c r="F3" s="18" t="s">
        <v>88</v>
      </c>
      <c r="G3" s="5" t="s">
        <v>89</v>
      </c>
      <c r="H3" s="5" t="s">
        <v>90</v>
      </c>
    </row>
    <row r="4" spans="2:67">
      <c r="B4" s="13" t="s">
        <v>26</v>
      </c>
      <c r="C4" s="14"/>
      <c r="D4" s="5" t="s">
        <v>91</v>
      </c>
      <c r="F4" s="13" t="s">
        <v>33</v>
      </c>
      <c r="G4" s="11" t="str">
        <f>$AF$4</f>
        <v/>
      </c>
      <c r="Z4" t="str">
        <f>IF($C$4="","",IF(UPPER(LEFT($C$4,1))="M",1,IF(UPPER(LEFT($C$4,1))="F",2,"")))</f>
        <v/>
      </c>
      <c r="AA4" t="str">
        <f>IF(OR($C$5="",$C$6=""),"",DATEDIF($C$5,$C$6,"m"))</f>
        <v/>
      </c>
      <c r="AB4" t="str">
        <f>IF(OR($C$5="",$C$6=""),"",$C$6-$C$5)</f>
        <v/>
      </c>
      <c r="AC4" t="str">
        <f>IF(OR($C$8="",$AA$4=""),"",IF($AA$4&lt;24,IF(LEFT(LOWER($C$9),4)="em p",$C$8+0.7,$C$8),IF(LEFT(LOWER($C$9),4)="deit",$C$8-0.7,$C$8)))</f>
        <v/>
      </c>
      <c r="AD4" t="str">
        <f>IF(OR($Z$4="",$AA$4=""),"",$Z$4*1000000+IF($AA$4&lt;=60,$AB$4,$AA$4))</f>
        <v/>
      </c>
      <c r="AE4" t="str">
        <f>IF(OR($Z$4="",$AC$4="",$AA$4&gt;60,$AA$4=""),"",$Z$4*1000000+ROUND($AC$4*10,0))</f>
        <v/>
      </c>
      <c r="AF4" t="str">
        <f>IF(OR($C$7="",$C$8=""),"",ROUND($C$7/($C$8/100)^2,2))</f>
        <v/>
      </c>
      <c r="AG4" t="str">
        <f>IF($AD$4="","",IFERROR(INDEX(IF($AA$4&lt;=60,imc05_l,imc519_l),MATCH($AD$4,IF($AA$4&lt;=60,imc05_k,imc519_k),1)),""))</f>
        <v/>
      </c>
      <c r="AH4" t="str">
        <f>IF($AD$4="","",IFERROR(INDEX(IF($AA$4&lt;=60,imc05_m,imc519_m),MATCH($AD$4,IF($AA$4&lt;=60,imc05_k,imc519_k),1)),""))</f>
        <v/>
      </c>
      <c r="AI4" t="str">
        <f>IF($AD$4="","",IFERROR(INDEX(IF($AA$4&lt;=60,imc05_s,imc519_s),MATCH($AD$4,IF($AA$4&lt;=60,imc05_k,imc519_k),1)),""))</f>
        <v/>
      </c>
      <c r="AJ4" t="str">
        <f>IF($AG$4="","",IF($AG$4=0,LN($AF$4/$AH$4)/$AI$4,((($AF$4/$AH$4)^$AG$4)-1)/($AG$4*$AI$4)))</f>
        <v/>
      </c>
      <c r="AK4" t="str">
        <f>IF($AG$4="","",IF($AG$4=0,$AH$4*EXP($AI$4*2),$AH$4*(1+$AG$4*$AI$4*2)^(1/$AG$4)))</f>
        <v/>
      </c>
      <c r="AL4" t="str">
        <f>IF($AG$4="","",IF($AG$4=0,$AH$4*EXP($AI$4*3),$AH$4*(1+$AG$4*$AI$4*3)^(1/$AG$4)))</f>
        <v/>
      </c>
      <c r="AM4" t="str">
        <f>IF($AG$4="","",IF($AG$4=0,$AH$4*EXP($AI$4*-2),$AH$4*(1+$AG$4*$AI$4*-2)^(1/$AG$4)))</f>
        <v/>
      </c>
      <c r="AN4" t="str">
        <f>IF($AG$4="","",IF($AG$4=0,$AH$4*EXP($AI$4*-3),$AH$4*(1+$AG$4*$AI$4*-3)^(1/$AG$4)))</f>
        <v/>
      </c>
      <c r="AO4" t="str">
        <f>IF($AD$4="","",IFERROR(INDEX(IF($AA$4&lt;=60,est05_l,est519_l),MATCH($AD$4,IF($AA$4&lt;=60,est05_k,est519_k),1)),""))</f>
        <v/>
      </c>
      <c r="AP4" t="str">
        <f>IF($AD$4="","",IFERROR(INDEX(IF($AA$4&lt;=60,est05_m,est519_m),MATCH($AD$4,IF($AA$4&lt;=60,est05_k,est519_k),1)),""))</f>
        <v/>
      </c>
      <c r="AQ4" t="str">
        <f>IF($AD$4="","",IFERROR(INDEX(IF($AA$4&lt;=60,est05_s,est519_s),MATCH($AD$4,IF($AA$4&lt;=60,est05_k,est519_k),1)),""))</f>
        <v/>
      </c>
      <c r="AR4" t="str">
        <f>IF($AD$4="","",IFERROR(INDEX(IF($AA$4&lt;=60,peso05_l,peso510_l),MATCH($AD$4,IF($AA$4&lt;=60,peso05_k,peso510_k),1)),""))</f>
        <v/>
      </c>
      <c r="AS4" t="str">
        <f>IF($AD$4="","",IFERROR(INDEX(IF($AA$4&lt;=60,peso05_m,peso510_m),MATCH($AD$4,IF($AA$4&lt;=60,peso05_k,peso510_k),1)),""))</f>
        <v/>
      </c>
      <c r="AT4" t="str">
        <f>IF($AD$4="","",IFERROR(INDEX(IF($AA$4&lt;=60,peso05_s,peso510_s),MATCH($AD$4,IF($AA$4&lt;=60,peso05_k,peso510_k),1)),""))</f>
        <v/>
      </c>
      <c r="AU4" t="str">
        <f>IF($AR$4="","",IF($AR$4=0,LN($C$7/$AS$4)/$AT$4,((($C$7/$AS$4)^$AR$4)-1)/($AR$4*$AT$4)))</f>
        <v/>
      </c>
      <c r="AV4" t="str">
        <f>IF($AR$4="","",IF($AR$4=0,$AS$4*EXP($AT$4*2),$AS$4*(1+$AR$4*$AT$4*2)^(1/$AR$4)))</f>
        <v/>
      </c>
      <c r="AW4" t="str">
        <f>IF($AR$4="","",IF($AR$4=0,$AS$4*EXP($AT$4*3),$AS$4*(1+$AR$4*$AT$4*3)^(1/$AR$4)))</f>
        <v/>
      </c>
      <c r="AX4" t="str">
        <f>IF($AR$4="","",IF($AR$4=0,$AS$4*EXP($AT$4*-2),$AS$4*(1+$AR$4*$AT$4*-2)^(1/$AR$4)))</f>
        <v/>
      </c>
      <c r="AY4" t="str">
        <f>IF($AR$4="","",IF($AR$4=0,$AS$4*EXP($AT$4*-3),$AS$4*(1+$AR$4*$AT$4*-3)^(1/$AR$4)))</f>
        <v/>
      </c>
      <c r="AZ4" t="str">
        <f>IF(OR($AE$4="",$AA$4&gt;60),"",IFERROR(INDEX(IF($AA$4&lt;24,pcomp_l,palt_l),MATCH($AE$4,IF($AA$4&lt;24,pcomp_k,palt_k),1)),""))</f>
        <v/>
      </c>
      <c r="BA4" t="str">
        <f>IF(OR($AE$4="",$AA$4&gt;60),"",IFERROR(INDEX(IF($AA$4&lt;24,pcomp_m,palt_m),MATCH($AE$4,IF($AA$4&lt;24,pcomp_k,palt_k),1)),""))</f>
        <v/>
      </c>
      <c r="BB4" t="str">
        <f>IF(OR($AE$4="",$AA$4&gt;60),"",IFERROR(INDEX(IF($AA$4&lt;24,pcomp_s,palt_s),MATCH($AE$4,IF($AA$4&lt;24,pcomp_k,palt_k),1)),""))</f>
        <v/>
      </c>
      <c r="BC4" t="str">
        <f>IF($AZ$4="","",IF($AZ$4=0,LN($C$7/$BA$4)/$BB$4,((($C$7/$BA$4)^$AZ$4)-1)/($AZ$4*$BB$4)))</f>
        <v/>
      </c>
      <c r="BD4" t="str">
        <f>IF($AZ$4="","",IF($AZ$4=0,$BA$4*EXP($BB$4*2),$BA$4*(1+$AZ$4*$BB$4*2)^(1/$AZ$4)))</f>
        <v/>
      </c>
      <c r="BE4" t="str">
        <f>IF($AZ$4="","",IF($AZ$4=0,$BA$4*EXP($BB$4*3),$BA$4*(1+$AZ$4*$BB$4*3)^(1/$AZ$4)))</f>
        <v/>
      </c>
      <c r="BF4" t="str">
        <f>IF($AZ$4="","",IF($AZ$4=0,$BA$4*EXP($BB$4*-2),$BA$4*(1+$AZ$4*$BB$4*-2)^(1/$AZ$4)))</f>
        <v/>
      </c>
      <c r="BG4" t="str">
        <f>IF($AZ$4="","",IF($AZ$4=0,$BA$4*EXP($BB$4*-3),$BA$4*(1+$AZ$4*$BB$4*-3)^(1/$AZ$4)))</f>
        <v/>
      </c>
      <c r="BH4" t="str">
        <f>IF(OR($Z$4="",$AF$4="",$AA$4="",$AA$4&lt;0,$AA$4&gt;228,$AG$4=""),"—",ROUND(IF(ABS($AJ$4)&lt;=3,$AJ$4,IF($AJ$4&gt;3,3+($AF$4-$AL$4)/($AL$4-$AK$4),-3+($AF$4-$AN$4)/($AM$4-$AN$4))),2))</f>
        <v>—</v>
      </c>
      <c r="BI4" t="str">
        <f>IF(OR($Z$4="",$AC$4="",$AA$4="",$AA$4&lt;0,$AA$4&gt;228,$AO$4=""),"—",ROUND(IF($AO$4=0,LN($AC$4/$AP$4)/$AQ$4,((($AC$4/$AP$4)^$AO$4)-1)/($AO$4*$AQ$4)),2))</f>
        <v>—</v>
      </c>
      <c r="BJ4" t="str">
        <f>IF(OR($Z$4="",$C$7="",$AA$4="",$AA$4&lt;0,$AA$4&gt;120,$AR$4=""),"—",ROUND(IF(ABS($AU$4)&lt;=3,$AU$4,IF($AU$4&gt;3,3+($C$7-$AW$4)/($AW$4-$AV$4),-3+($C$7-$AY$4)/($AX$4-$AY$4))),2))</f>
        <v>—</v>
      </c>
      <c r="BK4" t="str">
        <f>IF(OR($Z$4="",$C$7="",$AA$4="",$AA$4&lt;0,$AA$4&gt;60,$AZ$4=""),"—",ROUND(IF(ABS($BC$4)&lt;=3,$BC$4,IF($BC$4&gt;3,3+($C$7-$BE$4)/($BE$4-$BD$4),-3+($C$7-$BG$4)/($BF$4-$BG$4))),2))</f>
        <v>—</v>
      </c>
      <c r="BL4" t="str">
        <f>IF(OR($BH$4="",$BH$4="—"),"",IF($AA$4&lt;=60,IF($BH$4&lt;-3,"Magreza acentuada",IF($BH$4&lt;-2,"Magreza",IF($BH$4&lt;=1,"Eutrofia",IF($BH$4&lt;=2,"Risco de sobrepeso",IF($BH$4&lt;=3,"Sobrepeso","Obesidade"))))),IF($BH$4&lt;-3,"Magreza acentuada",IF($BH$4&lt;-2,"Magreza",IF($BH$4&lt;=1,"Eutrofia",IF($BH$4&lt;=2,"Sobrepeso",IF($BH$4&lt;=3,"Obesidade","Obesidade grave")))))))</f>
        <v/>
      </c>
      <c r="BM4" t="str">
        <f>IF(OR($BI$4="",$BI$4="—"),"",IF($BI$4&lt;-3,"Muito baixa",IF($BI$4&lt;-2,"Baixa","Adequada")))</f>
        <v/>
      </c>
      <c r="BN4" t="str">
        <f>IF(OR($BJ$4="",$BJ$4="—"),"",IF($BJ$4&lt;-3,"Muito baixo",IF($BJ$4&lt;-2,"Baixo",IF($BJ$4&lt;=2,"Adequado","Elevado"))))</f>
        <v/>
      </c>
      <c r="BO4" t="str">
        <f>IF(OR($BK$4="",$BK$4="—"),"",IF($BK$4&lt;-3,"Magreza acentuada",IF($BK$4&lt;-2,"Magreza",IF($BK$4&lt;=1,"Eutrofia",IF($BK$4&lt;=2,"Risco de sobrepeso",IF($BK$4&lt;=3,"Sobrepeso","Obesidade"))))))</f>
        <v/>
      </c>
    </row>
    <row r="5" spans="2:67">
      <c r="B5" s="13" t="s">
        <v>92</v>
      </c>
      <c r="C5" s="19"/>
      <c r="D5" s="5" t="s">
        <v>93</v>
      </c>
      <c r="F5" s="13" t="s">
        <v>94</v>
      </c>
      <c r="G5" s="11" t="str">
        <f>$BH$4</f>
        <v>—</v>
      </c>
      <c r="H5" t="str">
        <f>$BL$4</f>
        <v/>
      </c>
    </row>
    <row r="6" spans="2:67">
      <c r="B6" s="13" t="s">
        <v>28</v>
      </c>
      <c r="C6" s="19"/>
      <c r="D6" s="5" t="s">
        <v>93</v>
      </c>
      <c r="F6" s="13" t="s">
        <v>95</v>
      </c>
      <c r="G6" s="11" t="str">
        <f>$BI$4</f>
        <v>—</v>
      </c>
      <c r="H6" t="str">
        <f>$BM$4</f>
        <v/>
      </c>
    </row>
    <row r="7" spans="2:67">
      <c r="B7" s="13" t="s">
        <v>29</v>
      </c>
      <c r="C7" s="14"/>
      <c r="D7" s="5"/>
      <c r="F7" s="13" t="s">
        <v>96</v>
      </c>
      <c r="G7" s="11" t="str">
        <f>$BJ$4</f>
        <v>—</v>
      </c>
      <c r="H7" t="str">
        <f>$BN$4</f>
        <v/>
      </c>
    </row>
    <row r="8" spans="2:67">
      <c r="B8" s="13" t="s">
        <v>30</v>
      </c>
      <c r="C8" s="14"/>
      <c r="D8" s="5"/>
      <c r="F8" s="13" t="s">
        <v>97</v>
      </c>
      <c r="G8" s="11" t="str">
        <f>$BK$4</f>
        <v>—</v>
      </c>
      <c r="H8" t="str">
        <f>$BO$4</f>
        <v/>
      </c>
    </row>
    <row r="9" spans="2:67">
      <c r="B9" s="13" t="s">
        <v>31</v>
      </c>
      <c r="C9" s="19"/>
      <c r="D9" s="5" t="s">
        <v>98</v>
      </c>
    </row>
  </sheetData>
  <conditionalFormatting sqref="H4:H8">
    <cfRule type="cellIs" dxfId="13" priority="1" operator="equal">
      <formula>"Eutrofia"</formula>
    </cfRule>
    <cfRule type="cellIs" dxfId="12" priority="2" operator="equal">
      <formula>"Adequada"</formula>
    </cfRule>
    <cfRule type="cellIs" dxfId="11" priority="3" operator="equal">
      <formula>"Adequado"</formula>
    </cfRule>
    <cfRule type="cellIs" dxfId="10" priority="4" operator="equal">
      <formula>"Magreza"</formula>
    </cfRule>
    <cfRule type="cellIs" dxfId="9" priority="5" operator="equal">
      <formula>"Baixa"</formula>
    </cfRule>
    <cfRule type="cellIs" dxfId="8" priority="6" operator="equal">
      <formula>"Baixo"</formula>
    </cfRule>
    <cfRule type="cellIs" dxfId="7" priority="7" operator="equal">
      <formula>"Risco de sobrepeso"</formula>
    </cfRule>
    <cfRule type="cellIs" dxfId="6" priority="8" operator="equal">
      <formula>"Sobrepeso"</formula>
    </cfRule>
    <cfRule type="cellIs" dxfId="5" priority="9" operator="equal">
      <formula>"Elevado"</formula>
    </cfRule>
    <cfRule type="cellIs" dxfId="4" priority="10" operator="equal">
      <formula>"Magreza acentuada"</formula>
    </cfRule>
    <cfRule type="cellIs" dxfId="3" priority="11" operator="equal">
      <formula>"Muito baixa"</formula>
    </cfRule>
    <cfRule type="cellIs" dxfId="2" priority="12" operator="equal">
      <formula>"Muito baixo"</formula>
    </cfRule>
    <cfRule type="cellIs" dxfId="1" priority="13" operator="equal">
      <formula>"Obesidade"</formula>
    </cfRule>
    <cfRule type="cellIs" dxfId="0" priority="14" operator="equal">
      <formula>"Obesidade grave"</formula>
    </cfRule>
  </conditionalFormatting>
  <dataValidations count="2">
    <dataValidation type="list" allowBlank="1" sqref="C4" xr:uid="{00000000-0002-0000-0300-000000000000}">
      <formula1>"Masculino,Feminino"</formula1>
    </dataValidation>
    <dataValidation type="list" allowBlank="1" sqref="C9" xr:uid="{00000000-0002-0000-0300-000001000000}">
      <formula1>"Deitado,Em pe"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E21"/>
  <sheetViews>
    <sheetView showGridLines="0" workbookViewId="0"/>
  </sheetViews>
  <sheetFormatPr defaultRowHeight="15"/>
  <cols>
    <col min="2" max="2" width="42" customWidth="1"/>
    <col min="3" max="4" width="8" customWidth="1"/>
    <col min="5" max="5" width="10" customWidth="1"/>
  </cols>
  <sheetData>
    <row r="2" spans="2:5" ht="21">
      <c r="B2" s="12" t="s">
        <v>99</v>
      </c>
    </row>
    <row r="4" spans="2:5">
      <c r="B4" s="13" t="s">
        <v>100</v>
      </c>
      <c r="E4">
        <f>SUMPRODUCT(--(calc_ID&lt;&gt;""))</f>
        <v>0</v>
      </c>
    </row>
    <row r="5" spans="2:5">
      <c r="B5" s="13" t="s">
        <v>101</v>
      </c>
      <c r="E5">
        <f>SUMPRODUCT(--(calc_dIMC&lt;&gt;""))</f>
        <v>0</v>
      </c>
    </row>
    <row r="7" spans="2:5" ht="17.25">
      <c r="B7" s="18" t="s">
        <v>102</v>
      </c>
    </row>
    <row r="8" spans="2:5">
      <c r="B8" s="20" t="s">
        <v>103</v>
      </c>
      <c r="C8" s="20" t="s">
        <v>104</v>
      </c>
      <c r="D8" s="20" t="s">
        <v>105</v>
      </c>
    </row>
    <row r="9" spans="2:5">
      <c r="B9" t="s">
        <v>106</v>
      </c>
      <c r="C9">
        <f>COUNTIF(calc_dIMC,"Magreza acentuada")</f>
        <v>0</v>
      </c>
      <c r="D9" s="21">
        <f t="shared" ref="D9:D15" si="0">IFERROR(C9/$E$5,0)</f>
        <v>0</v>
      </c>
    </row>
    <row r="10" spans="2:5">
      <c r="B10" t="s">
        <v>107</v>
      </c>
      <c r="C10">
        <f>COUNTIF(calc_dIMC,"Magreza")</f>
        <v>0</v>
      </c>
      <c r="D10" s="21">
        <f t="shared" si="0"/>
        <v>0</v>
      </c>
    </row>
    <row r="11" spans="2:5">
      <c r="B11" t="s">
        <v>108</v>
      </c>
      <c r="C11">
        <f>COUNTIF(calc_dIMC,"Eutrofia")</f>
        <v>0</v>
      </c>
      <c r="D11" s="21">
        <f t="shared" si="0"/>
        <v>0</v>
      </c>
    </row>
    <row r="12" spans="2:5">
      <c r="B12" t="s">
        <v>109</v>
      </c>
      <c r="C12">
        <f>COUNTIF(calc_dIMC,"Risco de sobrepeso")</f>
        <v>0</v>
      </c>
      <c r="D12" s="21">
        <f t="shared" si="0"/>
        <v>0</v>
      </c>
    </row>
    <row r="13" spans="2:5">
      <c r="B13" t="s">
        <v>110</v>
      </c>
      <c r="C13">
        <f>COUNTIF(calc_dIMC,"Sobrepeso")</f>
        <v>0</v>
      </c>
      <c r="D13" s="21">
        <f t="shared" si="0"/>
        <v>0</v>
      </c>
    </row>
    <row r="14" spans="2:5">
      <c r="B14" t="s">
        <v>111</v>
      </c>
      <c r="C14">
        <f>COUNTIF(calc_dIMC,"Obesidade")</f>
        <v>0</v>
      </c>
      <c r="D14" s="21">
        <f t="shared" si="0"/>
        <v>0</v>
      </c>
    </row>
    <row r="15" spans="2:5">
      <c r="B15" t="s">
        <v>112</v>
      </c>
      <c r="C15">
        <f>COUNTIF(calc_dIMC,"Obesidade grave")</f>
        <v>0</v>
      </c>
      <c r="D15" s="21">
        <f t="shared" si="0"/>
        <v>0</v>
      </c>
    </row>
    <row r="18" spans="2:5" ht="17.25">
      <c r="B18" s="18" t="s">
        <v>113</v>
      </c>
    </row>
    <row r="19" spans="2:5">
      <c r="B19" t="s">
        <v>114</v>
      </c>
      <c r="E19" s="21">
        <f>IFERROR((COUNTIF(calc_dIMC,"Sobrepeso")+COUNTIF(calc_dIMC,"Obesidade")+COUNTIF(calc_dIMC,"Obesidade grave"))/$E$5,0)</f>
        <v>0</v>
      </c>
    </row>
    <row r="20" spans="2:5">
      <c r="B20" t="s">
        <v>115</v>
      </c>
      <c r="E20" s="21">
        <f>IFERROR((COUNTIF(calc_dIMC,"Magreza")+COUNTIF(calc_dIMC,"Magreza acentuada"))/$E$5,0)</f>
        <v>0</v>
      </c>
    </row>
    <row r="21" spans="2:5">
      <c r="B21" t="s">
        <v>116</v>
      </c>
      <c r="E21" s="21">
        <f>IFERROR((COUNTIF(calc_dEst,"Baixa")+COUNTIF(calc_dEst,"Muito baixa"))/SUMPRODUCT(--(calc_dEst&lt;&gt;"")),0)</f>
        <v>0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655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1000000</v>
      </c>
      <c r="B2">
        <v>1</v>
      </c>
      <c r="C2">
        <v>0</v>
      </c>
      <c r="D2">
        <v>-0.30530000000000002</v>
      </c>
      <c r="E2">
        <v>13.4069</v>
      </c>
      <c r="F2">
        <v>9.5600000000000004E-2</v>
      </c>
    </row>
    <row r="3" spans="1:6">
      <c r="A3">
        <v>1000001</v>
      </c>
      <c r="B3">
        <v>1</v>
      </c>
      <c r="C3">
        <v>1</v>
      </c>
      <c r="D3">
        <v>-0.1867</v>
      </c>
      <c r="E3">
        <v>13.397600000000001</v>
      </c>
      <c r="F3">
        <v>9.597E-2</v>
      </c>
    </row>
    <row r="4" spans="1:6">
      <c r="A4">
        <v>1000002</v>
      </c>
      <c r="B4">
        <v>1</v>
      </c>
      <c r="C4">
        <v>2</v>
      </c>
      <c r="D4">
        <v>-6.8099999999999994E-2</v>
      </c>
      <c r="E4">
        <v>13.388299999999999</v>
      </c>
      <c r="F4">
        <v>9.6339999999999995E-2</v>
      </c>
    </row>
    <row r="5" spans="1:6">
      <c r="A5">
        <v>1000003</v>
      </c>
      <c r="B5">
        <v>1</v>
      </c>
      <c r="C5">
        <v>3</v>
      </c>
      <c r="D5">
        <v>5.0500000000000003E-2</v>
      </c>
      <c r="E5">
        <v>13.379099999999999</v>
      </c>
      <c r="F5">
        <v>9.672E-2</v>
      </c>
    </row>
    <row r="6" spans="1:6">
      <c r="A6">
        <v>1000004</v>
      </c>
      <c r="B6">
        <v>1</v>
      </c>
      <c r="C6">
        <v>4</v>
      </c>
      <c r="D6">
        <v>0.16900000000000001</v>
      </c>
      <c r="E6">
        <v>13.3698</v>
      </c>
      <c r="F6">
        <v>9.7089999999999996E-2</v>
      </c>
    </row>
    <row r="7" spans="1:6">
      <c r="A7">
        <v>1000005</v>
      </c>
      <c r="B7">
        <v>1</v>
      </c>
      <c r="C7">
        <v>5</v>
      </c>
      <c r="D7">
        <v>0.28760000000000002</v>
      </c>
      <c r="E7">
        <v>13.3606</v>
      </c>
      <c r="F7">
        <v>9.7460000000000005E-2</v>
      </c>
    </row>
    <row r="8" spans="1:6">
      <c r="A8">
        <v>1000006</v>
      </c>
      <c r="B8">
        <v>1</v>
      </c>
      <c r="C8">
        <v>6</v>
      </c>
      <c r="D8">
        <v>0.40620000000000001</v>
      </c>
      <c r="E8">
        <v>13.3513</v>
      </c>
      <c r="F8">
        <v>9.7839999999999996E-2</v>
      </c>
    </row>
    <row r="9" spans="1:6">
      <c r="A9">
        <v>1000007</v>
      </c>
      <c r="B9">
        <v>1</v>
      </c>
      <c r="C9">
        <v>7</v>
      </c>
      <c r="D9">
        <v>0.52470000000000006</v>
      </c>
      <c r="E9">
        <v>13.3421</v>
      </c>
      <c r="F9">
        <v>9.8210000000000006E-2</v>
      </c>
    </row>
    <row r="10" spans="1:6">
      <c r="A10">
        <v>1000008</v>
      </c>
      <c r="B10">
        <v>1</v>
      </c>
      <c r="C10">
        <v>8</v>
      </c>
      <c r="D10">
        <v>0.50939999999999996</v>
      </c>
      <c r="E10">
        <v>13.3843</v>
      </c>
      <c r="F10">
        <v>9.7689999999999999E-2</v>
      </c>
    </row>
    <row r="11" spans="1:6">
      <c r="A11">
        <v>1000009</v>
      </c>
      <c r="B11">
        <v>1</v>
      </c>
      <c r="C11">
        <v>9</v>
      </c>
      <c r="D11">
        <v>0.49409999999999998</v>
      </c>
      <c r="E11">
        <v>13.426500000000001</v>
      </c>
      <c r="F11">
        <v>9.7159999999999996E-2</v>
      </c>
    </row>
    <row r="12" spans="1:6">
      <c r="A12">
        <v>1000010</v>
      </c>
      <c r="B12">
        <v>1</v>
      </c>
      <c r="C12">
        <v>10</v>
      </c>
      <c r="D12">
        <v>0.47889999999999999</v>
      </c>
      <c r="E12">
        <v>13.4687</v>
      </c>
      <c r="F12">
        <v>9.6640000000000004E-2</v>
      </c>
    </row>
    <row r="13" spans="1:6">
      <c r="A13">
        <v>1000011</v>
      </c>
      <c r="B13">
        <v>1</v>
      </c>
      <c r="C13">
        <v>11</v>
      </c>
      <c r="D13">
        <v>0.46360000000000001</v>
      </c>
      <c r="E13">
        <v>13.510999999999999</v>
      </c>
      <c r="F13">
        <v>9.6110000000000001E-2</v>
      </c>
    </row>
    <row r="14" spans="1:6">
      <c r="A14">
        <v>1000012</v>
      </c>
      <c r="B14">
        <v>1</v>
      </c>
      <c r="C14">
        <v>12</v>
      </c>
      <c r="D14">
        <v>0.44829999999999998</v>
      </c>
      <c r="E14">
        <v>13.5532</v>
      </c>
      <c r="F14">
        <v>9.5589999999999994E-2</v>
      </c>
    </row>
    <row r="15" spans="1:6">
      <c r="A15">
        <v>1000013</v>
      </c>
      <c r="B15">
        <v>1</v>
      </c>
      <c r="C15">
        <v>13</v>
      </c>
      <c r="D15">
        <v>0.433</v>
      </c>
      <c r="E15">
        <v>13.5954</v>
      </c>
      <c r="F15">
        <v>9.5070000000000002E-2</v>
      </c>
    </row>
    <row r="16" spans="1:6">
      <c r="A16">
        <v>1000014</v>
      </c>
      <c r="B16">
        <v>1</v>
      </c>
      <c r="C16">
        <v>14</v>
      </c>
      <c r="D16">
        <v>0.41770000000000002</v>
      </c>
      <c r="E16">
        <v>13.637700000000001</v>
      </c>
      <c r="F16">
        <v>9.4539999999999999E-2</v>
      </c>
    </row>
    <row r="17" spans="1:6">
      <c r="A17">
        <v>1000015</v>
      </c>
      <c r="B17">
        <v>1</v>
      </c>
      <c r="C17">
        <v>15</v>
      </c>
      <c r="D17">
        <v>0.40589999999999998</v>
      </c>
      <c r="E17">
        <v>13.7174</v>
      </c>
      <c r="F17">
        <v>9.4159999999999994E-2</v>
      </c>
    </row>
    <row r="18" spans="1:6">
      <c r="A18">
        <v>1000016</v>
      </c>
      <c r="B18">
        <v>1</v>
      </c>
      <c r="C18">
        <v>16</v>
      </c>
      <c r="D18">
        <v>0.39460000000000001</v>
      </c>
      <c r="E18">
        <v>13.800599999999999</v>
      </c>
      <c r="F18">
        <v>9.3799999999999994E-2</v>
      </c>
    </row>
    <row r="19" spans="1:6">
      <c r="A19">
        <v>1000017</v>
      </c>
      <c r="B19">
        <v>1</v>
      </c>
      <c r="C19">
        <v>17</v>
      </c>
      <c r="D19">
        <v>0.38390000000000002</v>
      </c>
      <c r="E19">
        <v>13.885400000000001</v>
      </c>
      <c r="F19">
        <v>9.3469999999999998E-2</v>
      </c>
    </row>
    <row r="20" spans="1:6">
      <c r="A20">
        <v>1000018</v>
      </c>
      <c r="B20">
        <v>1</v>
      </c>
      <c r="C20">
        <v>18</v>
      </c>
      <c r="D20">
        <v>0.3735</v>
      </c>
      <c r="E20">
        <v>13.970700000000001</v>
      </c>
      <c r="F20">
        <v>9.3149999999999997E-2</v>
      </c>
    </row>
    <row r="21" spans="1:6">
      <c r="A21">
        <v>1000019</v>
      </c>
      <c r="B21">
        <v>1</v>
      </c>
      <c r="C21">
        <v>19</v>
      </c>
      <c r="D21">
        <v>0.36359999999999998</v>
      </c>
      <c r="E21">
        <v>14.0558</v>
      </c>
      <c r="F21">
        <v>9.2850000000000002E-2</v>
      </c>
    </row>
    <row r="22" spans="1:6">
      <c r="A22">
        <v>1000020</v>
      </c>
      <c r="B22">
        <v>1</v>
      </c>
      <c r="C22">
        <v>20</v>
      </c>
      <c r="D22">
        <v>0.35410000000000003</v>
      </c>
      <c r="E22">
        <v>14.1404</v>
      </c>
      <c r="F22">
        <v>9.257E-2</v>
      </c>
    </row>
    <row r="23" spans="1:6">
      <c r="A23">
        <v>1000021</v>
      </c>
      <c r="B23">
        <v>1</v>
      </c>
      <c r="C23">
        <v>21</v>
      </c>
      <c r="D23">
        <v>0.34489999999999998</v>
      </c>
      <c r="E23">
        <v>14.2241</v>
      </c>
      <c r="F23">
        <v>9.2299999999999993E-2</v>
      </c>
    </row>
    <row r="24" spans="1:6">
      <c r="A24">
        <v>1000022</v>
      </c>
      <c r="B24">
        <v>1</v>
      </c>
      <c r="C24">
        <v>22</v>
      </c>
      <c r="D24">
        <v>0.33600000000000002</v>
      </c>
      <c r="E24">
        <v>14.3065</v>
      </c>
      <c r="F24">
        <v>9.2039999999999997E-2</v>
      </c>
    </row>
    <row r="25" spans="1:6">
      <c r="A25">
        <v>1000023</v>
      </c>
      <c r="B25">
        <v>1</v>
      </c>
      <c r="C25">
        <v>23</v>
      </c>
      <c r="D25">
        <v>0.32740000000000002</v>
      </c>
      <c r="E25">
        <v>14.387700000000001</v>
      </c>
      <c r="F25">
        <v>9.1800000000000007E-2</v>
      </c>
    </row>
    <row r="26" spans="1:6">
      <c r="A26">
        <v>1000024</v>
      </c>
      <c r="B26">
        <v>1</v>
      </c>
      <c r="C26">
        <v>24</v>
      </c>
      <c r="D26">
        <v>0.31909999999999999</v>
      </c>
      <c r="E26">
        <v>14.467499999999999</v>
      </c>
      <c r="F26">
        <v>9.1560000000000002E-2</v>
      </c>
    </row>
    <row r="27" spans="1:6">
      <c r="A27">
        <v>1000025</v>
      </c>
      <c r="B27">
        <v>1</v>
      </c>
      <c r="C27">
        <v>25</v>
      </c>
      <c r="D27">
        <v>0.311</v>
      </c>
      <c r="E27">
        <v>14.5457</v>
      </c>
      <c r="F27">
        <v>9.1340000000000005E-2</v>
      </c>
    </row>
    <row r="28" spans="1:6">
      <c r="A28">
        <v>1000026</v>
      </c>
      <c r="B28">
        <v>1</v>
      </c>
      <c r="C28">
        <v>26</v>
      </c>
      <c r="D28">
        <v>0.30320000000000003</v>
      </c>
      <c r="E28">
        <v>14.6225</v>
      </c>
      <c r="F28">
        <v>9.1120000000000007E-2</v>
      </c>
    </row>
    <row r="29" spans="1:6">
      <c r="A29">
        <v>1000027</v>
      </c>
      <c r="B29">
        <v>1</v>
      </c>
      <c r="C29">
        <v>27</v>
      </c>
      <c r="D29">
        <v>0.29549999999999998</v>
      </c>
      <c r="E29">
        <v>14.697699999999999</v>
      </c>
      <c r="F29">
        <v>9.0920000000000001E-2</v>
      </c>
    </row>
    <row r="30" spans="1:6">
      <c r="A30">
        <v>1000028</v>
      </c>
      <c r="B30">
        <v>1</v>
      </c>
      <c r="C30">
        <v>28</v>
      </c>
      <c r="D30">
        <v>0.28810000000000002</v>
      </c>
      <c r="E30">
        <v>14.7714</v>
      </c>
      <c r="F30">
        <v>9.0719999999999995E-2</v>
      </c>
    </row>
    <row r="31" spans="1:6">
      <c r="A31">
        <v>1000029</v>
      </c>
      <c r="B31">
        <v>1</v>
      </c>
      <c r="C31">
        <v>29</v>
      </c>
      <c r="D31">
        <v>0.28089999999999998</v>
      </c>
      <c r="E31">
        <v>14.8436</v>
      </c>
      <c r="F31">
        <v>9.0529999999999999E-2</v>
      </c>
    </row>
    <row r="32" spans="1:6">
      <c r="A32">
        <v>1000030</v>
      </c>
      <c r="B32">
        <v>1</v>
      </c>
      <c r="C32">
        <v>30</v>
      </c>
      <c r="D32">
        <v>0.27379999999999999</v>
      </c>
      <c r="E32">
        <v>14.914</v>
      </c>
      <c r="F32">
        <v>9.035E-2</v>
      </c>
    </row>
    <row r="33" spans="1:6">
      <c r="A33">
        <v>1000031</v>
      </c>
      <c r="B33">
        <v>1</v>
      </c>
      <c r="C33">
        <v>31</v>
      </c>
      <c r="D33">
        <v>0.26690000000000003</v>
      </c>
      <c r="E33">
        <v>14.982200000000001</v>
      </c>
      <c r="F33">
        <v>9.017E-2</v>
      </c>
    </row>
    <row r="34" spans="1:6">
      <c r="A34">
        <v>1000032</v>
      </c>
      <c r="B34">
        <v>1</v>
      </c>
      <c r="C34">
        <v>32</v>
      </c>
      <c r="D34">
        <v>0.26019999999999999</v>
      </c>
      <c r="E34">
        <v>15.048500000000001</v>
      </c>
      <c r="F34">
        <v>0.09</v>
      </c>
    </row>
    <row r="35" spans="1:6">
      <c r="A35">
        <v>1000033</v>
      </c>
      <c r="B35">
        <v>1</v>
      </c>
      <c r="C35">
        <v>33</v>
      </c>
      <c r="D35">
        <v>0.25359999999999999</v>
      </c>
      <c r="E35">
        <v>15.1127</v>
      </c>
      <c r="F35">
        <v>8.9840000000000003E-2</v>
      </c>
    </row>
    <row r="36" spans="1:6">
      <c r="A36">
        <v>1000034</v>
      </c>
      <c r="B36">
        <v>1</v>
      </c>
      <c r="C36">
        <v>34</v>
      </c>
      <c r="D36">
        <v>0.2472</v>
      </c>
      <c r="E36">
        <v>15.175000000000001</v>
      </c>
      <c r="F36">
        <v>8.9679999999999996E-2</v>
      </c>
    </row>
    <row r="37" spans="1:6">
      <c r="A37">
        <v>1000035</v>
      </c>
      <c r="B37">
        <v>1</v>
      </c>
      <c r="C37">
        <v>35</v>
      </c>
      <c r="D37">
        <v>0.2409</v>
      </c>
      <c r="E37">
        <v>15.2355</v>
      </c>
      <c r="F37">
        <v>8.9529999999999998E-2</v>
      </c>
    </row>
    <row r="38" spans="1:6">
      <c r="A38">
        <v>1000036</v>
      </c>
      <c r="B38">
        <v>1</v>
      </c>
      <c r="C38">
        <v>36</v>
      </c>
      <c r="D38">
        <v>0.23480000000000001</v>
      </c>
      <c r="E38">
        <v>15.2942</v>
      </c>
      <c r="F38">
        <v>8.9380000000000001E-2</v>
      </c>
    </row>
    <row r="39" spans="1:6">
      <c r="A39">
        <v>1000037</v>
      </c>
      <c r="B39">
        <v>1</v>
      </c>
      <c r="C39">
        <v>37</v>
      </c>
      <c r="D39">
        <v>0.22869999999999999</v>
      </c>
      <c r="E39">
        <v>15.351100000000001</v>
      </c>
      <c r="F39">
        <v>8.924E-2</v>
      </c>
    </row>
    <row r="40" spans="1:6">
      <c r="A40">
        <v>1000038</v>
      </c>
      <c r="B40">
        <v>1</v>
      </c>
      <c r="C40">
        <v>38</v>
      </c>
      <c r="D40">
        <v>0.2228</v>
      </c>
      <c r="E40">
        <v>15.4062</v>
      </c>
      <c r="F40">
        <v>8.9099999999999999E-2</v>
      </c>
    </row>
    <row r="41" spans="1:6">
      <c r="A41">
        <v>1000039</v>
      </c>
      <c r="B41">
        <v>1</v>
      </c>
      <c r="C41">
        <v>39</v>
      </c>
      <c r="D41">
        <v>0.217</v>
      </c>
      <c r="E41">
        <v>15.4597</v>
      </c>
      <c r="F41">
        <v>8.8969999999999994E-2</v>
      </c>
    </row>
    <row r="42" spans="1:6">
      <c r="A42">
        <v>1000040</v>
      </c>
      <c r="B42">
        <v>1</v>
      </c>
      <c r="C42">
        <v>40</v>
      </c>
      <c r="D42">
        <v>0.21129999999999999</v>
      </c>
      <c r="E42">
        <v>15.5115</v>
      </c>
      <c r="F42">
        <v>8.8840000000000002E-2</v>
      </c>
    </row>
    <row r="43" spans="1:6">
      <c r="A43">
        <v>1000041</v>
      </c>
      <c r="B43">
        <v>1</v>
      </c>
      <c r="C43">
        <v>41</v>
      </c>
      <c r="D43">
        <v>0.20580000000000001</v>
      </c>
      <c r="E43">
        <v>15.5618</v>
      </c>
      <c r="F43">
        <v>8.8709999999999997E-2</v>
      </c>
    </row>
    <row r="44" spans="1:6">
      <c r="A44">
        <v>1000042</v>
      </c>
      <c r="B44">
        <v>1</v>
      </c>
      <c r="C44">
        <v>42</v>
      </c>
      <c r="D44">
        <v>0.20030000000000001</v>
      </c>
      <c r="E44">
        <v>15.6107</v>
      </c>
      <c r="F44">
        <v>8.8590000000000002E-2</v>
      </c>
    </row>
    <row r="45" spans="1:6">
      <c r="A45">
        <v>1000043</v>
      </c>
      <c r="B45">
        <v>1</v>
      </c>
      <c r="C45">
        <v>43</v>
      </c>
      <c r="D45">
        <v>0.19489999999999999</v>
      </c>
      <c r="E45">
        <v>15.658200000000001</v>
      </c>
      <c r="F45">
        <v>8.8469999999999993E-2</v>
      </c>
    </row>
    <row r="46" spans="1:6">
      <c r="A46">
        <v>1000044</v>
      </c>
      <c r="B46">
        <v>1</v>
      </c>
      <c r="C46">
        <v>44</v>
      </c>
      <c r="D46">
        <v>0.18959999999999999</v>
      </c>
      <c r="E46">
        <v>15.7043</v>
      </c>
      <c r="F46">
        <v>8.8349999999999998E-2</v>
      </c>
    </row>
    <row r="47" spans="1:6">
      <c r="A47">
        <v>1000045</v>
      </c>
      <c r="B47">
        <v>1</v>
      </c>
      <c r="C47">
        <v>45</v>
      </c>
      <c r="D47">
        <v>0.18440000000000001</v>
      </c>
      <c r="E47">
        <v>15.7492</v>
      </c>
      <c r="F47">
        <v>8.8239999999999999E-2</v>
      </c>
    </row>
    <row r="48" spans="1:6">
      <c r="A48">
        <v>1000046</v>
      </c>
      <c r="B48">
        <v>1</v>
      </c>
      <c r="C48">
        <v>46</v>
      </c>
      <c r="D48">
        <v>0.17929999999999999</v>
      </c>
      <c r="E48">
        <v>15.792899999999999</v>
      </c>
      <c r="F48">
        <v>8.813E-2</v>
      </c>
    </row>
    <row r="49" spans="1:6">
      <c r="A49">
        <v>1000047</v>
      </c>
      <c r="B49">
        <v>1</v>
      </c>
      <c r="C49">
        <v>47</v>
      </c>
      <c r="D49">
        <v>0.17430000000000001</v>
      </c>
      <c r="E49">
        <v>15.8353</v>
      </c>
      <c r="F49">
        <v>8.8020000000000001E-2</v>
      </c>
    </row>
    <row r="50" spans="1:6">
      <c r="A50">
        <v>1000048</v>
      </c>
      <c r="B50">
        <v>1</v>
      </c>
      <c r="C50">
        <v>48</v>
      </c>
      <c r="D50">
        <v>0.16930000000000001</v>
      </c>
      <c r="E50">
        <v>15.8767</v>
      </c>
      <c r="F50">
        <v>8.7919999999999998E-2</v>
      </c>
    </row>
    <row r="51" spans="1:6">
      <c r="A51">
        <v>1000049</v>
      </c>
      <c r="B51">
        <v>1</v>
      </c>
      <c r="C51">
        <v>49</v>
      </c>
      <c r="D51">
        <v>0.16450000000000001</v>
      </c>
      <c r="E51">
        <v>15.9169</v>
      </c>
      <c r="F51">
        <v>8.7819999999999995E-2</v>
      </c>
    </row>
    <row r="52" spans="1:6">
      <c r="A52">
        <v>1000050</v>
      </c>
      <c r="B52">
        <v>1</v>
      </c>
      <c r="C52">
        <v>50</v>
      </c>
      <c r="D52">
        <v>0.15970000000000001</v>
      </c>
      <c r="E52">
        <v>15.956</v>
      </c>
      <c r="F52">
        <v>8.7720000000000006E-2</v>
      </c>
    </row>
    <row r="53" spans="1:6">
      <c r="A53">
        <v>1000051</v>
      </c>
      <c r="B53">
        <v>1</v>
      </c>
      <c r="C53">
        <v>51</v>
      </c>
      <c r="D53">
        <v>0.155</v>
      </c>
      <c r="E53">
        <v>15.9941</v>
      </c>
      <c r="F53">
        <v>8.7620000000000003E-2</v>
      </c>
    </row>
    <row r="54" spans="1:6">
      <c r="A54">
        <v>1000052</v>
      </c>
      <c r="B54">
        <v>1</v>
      </c>
      <c r="C54">
        <v>52</v>
      </c>
      <c r="D54">
        <v>0.15029999999999999</v>
      </c>
      <c r="E54">
        <v>16.031099999999999</v>
      </c>
      <c r="F54">
        <v>8.7529999999999997E-2</v>
      </c>
    </row>
    <row r="55" spans="1:6">
      <c r="A55">
        <v>1000053</v>
      </c>
      <c r="B55">
        <v>1</v>
      </c>
      <c r="C55">
        <v>53</v>
      </c>
      <c r="D55">
        <v>0.1457</v>
      </c>
      <c r="E55">
        <v>16.0672</v>
      </c>
      <c r="F55">
        <v>8.7429999999999994E-2</v>
      </c>
    </row>
    <row r="56" spans="1:6">
      <c r="A56">
        <v>1000054</v>
      </c>
      <c r="B56">
        <v>1</v>
      </c>
      <c r="C56">
        <v>54</v>
      </c>
      <c r="D56">
        <v>0.14119999999999999</v>
      </c>
      <c r="E56">
        <v>16.1023</v>
      </c>
      <c r="F56">
        <v>8.7340000000000001E-2</v>
      </c>
    </row>
    <row r="57" spans="1:6">
      <c r="A57">
        <v>1000055</v>
      </c>
      <c r="B57">
        <v>1</v>
      </c>
      <c r="C57">
        <v>55</v>
      </c>
      <c r="D57">
        <v>0.1368</v>
      </c>
      <c r="E57">
        <v>16.136500000000002</v>
      </c>
      <c r="F57">
        <v>8.7249999999999994E-2</v>
      </c>
    </row>
    <row r="58" spans="1:6">
      <c r="A58">
        <v>1000056</v>
      </c>
      <c r="B58">
        <v>1</v>
      </c>
      <c r="C58">
        <v>56</v>
      </c>
      <c r="D58">
        <v>0.13239999999999999</v>
      </c>
      <c r="E58">
        <v>16.169799999999999</v>
      </c>
      <c r="F58">
        <v>8.7169999999999997E-2</v>
      </c>
    </row>
    <row r="59" spans="1:6">
      <c r="A59">
        <v>1000057</v>
      </c>
      <c r="B59">
        <v>1</v>
      </c>
      <c r="C59">
        <v>57</v>
      </c>
      <c r="D59">
        <v>0.128</v>
      </c>
      <c r="E59">
        <v>16.202100000000002</v>
      </c>
      <c r="F59">
        <v>8.7080000000000005E-2</v>
      </c>
    </row>
    <row r="60" spans="1:6">
      <c r="A60">
        <v>1000058</v>
      </c>
      <c r="B60">
        <v>1</v>
      </c>
      <c r="C60">
        <v>58</v>
      </c>
      <c r="D60">
        <v>0.12379999999999999</v>
      </c>
      <c r="E60">
        <v>16.233599999999999</v>
      </c>
      <c r="F60">
        <v>8.6999999999999994E-2</v>
      </c>
    </row>
    <row r="61" spans="1:6">
      <c r="A61">
        <v>1000059</v>
      </c>
      <c r="B61">
        <v>1</v>
      </c>
      <c r="C61">
        <v>59</v>
      </c>
      <c r="D61">
        <v>0.1196</v>
      </c>
      <c r="E61">
        <v>16.264199999999999</v>
      </c>
      <c r="F61">
        <v>8.6919999999999997E-2</v>
      </c>
    </row>
    <row r="62" spans="1:6">
      <c r="A62">
        <v>1000060</v>
      </c>
      <c r="B62">
        <v>1</v>
      </c>
      <c r="C62">
        <v>60</v>
      </c>
      <c r="D62">
        <v>0.1154</v>
      </c>
      <c r="E62">
        <v>16.2941</v>
      </c>
      <c r="F62">
        <v>8.6840000000000001E-2</v>
      </c>
    </row>
    <row r="63" spans="1:6">
      <c r="A63">
        <v>1000061</v>
      </c>
      <c r="B63">
        <v>1</v>
      </c>
      <c r="C63">
        <v>61</v>
      </c>
      <c r="D63">
        <v>0.1113</v>
      </c>
      <c r="E63">
        <v>16.3231</v>
      </c>
      <c r="F63">
        <v>8.6760000000000004E-2</v>
      </c>
    </row>
    <row r="64" spans="1:6">
      <c r="A64">
        <v>1000062</v>
      </c>
      <c r="B64">
        <v>1</v>
      </c>
      <c r="C64">
        <v>62</v>
      </c>
      <c r="D64">
        <v>0.1072</v>
      </c>
      <c r="E64">
        <v>16.351299999999998</v>
      </c>
      <c r="F64">
        <v>8.6690000000000003E-2</v>
      </c>
    </row>
    <row r="65" spans="1:6">
      <c r="A65">
        <v>1000063</v>
      </c>
      <c r="B65">
        <v>1</v>
      </c>
      <c r="C65">
        <v>63</v>
      </c>
      <c r="D65">
        <v>0.1032</v>
      </c>
      <c r="E65">
        <v>16.378699999999998</v>
      </c>
      <c r="F65">
        <v>8.6610000000000006E-2</v>
      </c>
    </row>
    <row r="66" spans="1:6">
      <c r="A66">
        <v>1000064</v>
      </c>
      <c r="B66">
        <v>1</v>
      </c>
      <c r="C66">
        <v>64</v>
      </c>
      <c r="D66">
        <v>9.9299999999999999E-2</v>
      </c>
      <c r="E66">
        <v>16.4053</v>
      </c>
      <c r="F66">
        <v>8.6540000000000006E-2</v>
      </c>
    </row>
    <row r="67" spans="1:6">
      <c r="A67">
        <v>1000065</v>
      </c>
      <c r="B67">
        <v>1</v>
      </c>
      <c r="C67">
        <v>65</v>
      </c>
      <c r="D67">
        <v>9.5399999999999999E-2</v>
      </c>
      <c r="E67">
        <v>16.4312</v>
      </c>
      <c r="F67">
        <v>8.6459999999999995E-2</v>
      </c>
    </row>
    <row r="68" spans="1:6">
      <c r="A68">
        <v>1000066</v>
      </c>
      <c r="B68">
        <v>1</v>
      </c>
      <c r="C68">
        <v>66</v>
      </c>
      <c r="D68">
        <v>9.1499999999999998E-2</v>
      </c>
      <c r="E68">
        <v>16.456199999999999</v>
      </c>
      <c r="F68">
        <v>8.6389999999999995E-2</v>
      </c>
    </row>
    <row r="69" spans="1:6">
      <c r="A69">
        <v>1000067</v>
      </c>
      <c r="B69">
        <v>1</v>
      </c>
      <c r="C69">
        <v>67</v>
      </c>
      <c r="D69">
        <v>8.77E-2</v>
      </c>
      <c r="E69">
        <v>16.480599999999999</v>
      </c>
      <c r="F69">
        <v>8.6319999999999994E-2</v>
      </c>
    </row>
    <row r="70" spans="1:6">
      <c r="A70">
        <v>1000068</v>
      </c>
      <c r="B70">
        <v>1</v>
      </c>
      <c r="C70">
        <v>68</v>
      </c>
      <c r="D70">
        <v>8.4000000000000005E-2</v>
      </c>
      <c r="E70">
        <v>16.504200000000001</v>
      </c>
      <c r="F70">
        <v>8.6260000000000003E-2</v>
      </c>
    </row>
    <row r="71" spans="1:6">
      <c r="A71">
        <v>1000069</v>
      </c>
      <c r="B71">
        <v>1</v>
      </c>
      <c r="C71">
        <v>69</v>
      </c>
      <c r="D71">
        <v>8.0299999999999996E-2</v>
      </c>
      <c r="E71">
        <v>16.527100000000001</v>
      </c>
      <c r="F71">
        <v>8.6190000000000003E-2</v>
      </c>
    </row>
    <row r="72" spans="1:6">
      <c r="A72">
        <v>1000070</v>
      </c>
      <c r="B72">
        <v>1</v>
      </c>
      <c r="C72">
        <v>70</v>
      </c>
      <c r="D72">
        <v>7.6600000000000001E-2</v>
      </c>
      <c r="E72">
        <v>16.549399999999999</v>
      </c>
      <c r="F72">
        <v>8.6120000000000002E-2</v>
      </c>
    </row>
    <row r="73" spans="1:6">
      <c r="A73">
        <v>1000071</v>
      </c>
      <c r="B73">
        <v>1</v>
      </c>
      <c r="C73">
        <v>71</v>
      </c>
      <c r="D73">
        <v>7.2900000000000006E-2</v>
      </c>
      <c r="E73">
        <v>16.571000000000002</v>
      </c>
      <c r="F73">
        <v>8.6059999999999998E-2</v>
      </c>
    </row>
    <row r="74" spans="1:6">
      <c r="A74">
        <v>1000072</v>
      </c>
      <c r="B74">
        <v>1</v>
      </c>
      <c r="C74">
        <v>72</v>
      </c>
      <c r="D74">
        <v>6.93E-2</v>
      </c>
      <c r="E74">
        <v>16.591999999999999</v>
      </c>
      <c r="F74">
        <v>8.5989999999999997E-2</v>
      </c>
    </row>
    <row r="75" spans="1:6">
      <c r="A75">
        <v>1000073</v>
      </c>
      <c r="B75">
        <v>1</v>
      </c>
      <c r="C75">
        <v>73</v>
      </c>
      <c r="D75">
        <v>6.5799999999999997E-2</v>
      </c>
      <c r="E75">
        <v>16.612400000000001</v>
      </c>
      <c r="F75">
        <v>8.5930000000000006E-2</v>
      </c>
    </row>
    <row r="76" spans="1:6">
      <c r="A76">
        <v>1000074</v>
      </c>
      <c r="B76">
        <v>1</v>
      </c>
      <c r="C76">
        <v>74</v>
      </c>
      <c r="D76">
        <v>6.2300000000000001E-2</v>
      </c>
      <c r="E76">
        <v>16.632100000000001</v>
      </c>
      <c r="F76">
        <v>8.5870000000000002E-2</v>
      </c>
    </row>
    <row r="77" spans="1:6">
      <c r="A77">
        <v>1000075</v>
      </c>
      <c r="B77">
        <v>1</v>
      </c>
      <c r="C77">
        <v>75</v>
      </c>
      <c r="D77">
        <v>5.8799999999999998E-2</v>
      </c>
      <c r="E77">
        <v>16.651399999999999</v>
      </c>
      <c r="F77">
        <v>8.5809999999999997E-2</v>
      </c>
    </row>
    <row r="78" spans="1:6">
      <c r="A78">
        <v>1000076</v>
      </c>
      <c r="B78">
        <v>1</v>
      </c>
      <c r="C78">
        <v>76</v>
      </c>
      <c r="D78">
        <v>5.5399999999999998E-2</v>
      </c>
      <c r="E78">
        <v>16.670000000000002</v>
      </c>
      <c r="F78">
        <v>8.5750000000000007E-2</v>
      </c>
    </row>
    <row r="79" spans="1:6">
      <c r="A79">
        <v>1000077</v>
      </c>
      <c r="B79">
        <v>1</v>
      </c>
      <c r="C79">
        <v>77</v>
      </c>
      <c r="D79">
        <v>5.1999999999999998E-2</v>
      </c>
      <c r="E79">
        <v>16.688199999999998</v>
      </c>
      <c r="F79">
        <v>8.5690000000000002E-2</v>
      </c>
    </row>
    <row r="80" spans="1:6">
      <c r="A80">
        <v>1000078</v>
      </c>
      <c r="B80">
        <v>1</v>
      </c>
      <c r="C80">
        <v>78</v>
      </c>
      <c r="D80">
        <v>4.8599999999999997E-2</v>
      </c>
      <c r="E80">
        <v>16.7058</v>
      </c>
      <c r="F80">
        <v>8.5639999999999994E-2</v>
      </c>
    </row>
    <row r="81" spans="1:6">
      <c r="A81">
        <v>1000079</v>
      </c>
      <c r="B81">
        <v>1</v>
      </c>
      <c r="C81">
        <v>79</v>
      </c>
      <c r="D81">
        <v>4.5199999999999997E-2</v>
      </c>
      <c r="E81">
        <v>16.722899999999999</v>
      </c>
      <c r="F81">
        <v>8.5580000000000003E-2</v>
      </c>
    </row>
    <row r="82" spans="1:6">
      <c r="A82">
        <v>1000080</v>
      </c>
      <c r="B82">
        <v>1</v>
      </c>
      <c r="C82">
        <v>80</v>
      </c>
      <c r="D82">
        <v>4.19E-2</v>
      </c>
      <c r="E82">
        <v>16.739599999999999</v>
      </c>
      <c r="F82">
        <v>8.5519999999999999E-2</v>
      </c>
    </row>
    <row r="83" spans="1:6">
      <c r="A83">
        <v>1000081</v>
      </c>
      <c r="B83">
        <v>1</v>
      </c>
      <c r="C83">
        <v>81</v>
      </c>
      <c r="D83">
        <v>3.8699999999999998E-2</v>
      </c>
      <c r="E83">
        <v>16.755700000000001</v>
      </c>
      <c r="F83">
        <v>8.5470000000000004E-2</v>
      </c>
    </row>
    <row r="84" spans="1:6">
      <c r="A84">
        <v>1000082</v>
      </c>
      <c r="B84">
        <v>1</v>
      </c>
      <c r="C84">
        <v>82</v>
      </c>
      <c r="D84">
        <v>3.5400000000000001E-2</v>
      </c>
      <c r="E84">
        <v>16.7715</v>
      </c>
      <c r="F84">
        <v>8.541E-2</v>
      </c>
    </row>
    <row r="85" spans="1:6">
      <c r="A85">
        <v>1000083</v>
      </c>
      <c r="B85">
        <v>1</v>
      </c>
      <c r="C85">
        <v>83</v>
      </c>
      <c r="D85">
        <v>3.2199999999999999E-2</v>
      </c>
      <c r="E85">
        <v>16.7867</v>
      </c>
      <c r="F85">
        <v>8.5360000000000005E-2</v>
      </c>
    </row>
    <row r="86" spans="1:6">
      <c r="A86">
        <v>1000084</v>
      </c>
      <c r="B86">
        <v>1</v>
      </c>
      <c r="C86">
        <v>84</v>
      </c>
      <c r="D86">
        <v>2.9100000000000001E-2</v>
      </c>
      <c r="E86">
        <v>16.801600000000001</v>
      </c>
      <c r="F86">
        <v>8.5309999999999997E-2</v>
      </c>
    </row>
    <row r="87" spans="1:6">
      <c r="A87">
        <v>1000085</v>
      </c>
      <c r="B87">
        <v>1</v>
      </c>
      <c r="C87">
        <v>85</v>
      </c>
      <c r="D87">
        <v>2.5899999999999999E-2</v>
      </c>
      <c r="E87">
        <v>16.816099999999999</v>
      </c>
      <c r="F87">
        <v>8.5260000000000002E-2</v>
      </c>
    </row>
    <row r="88" spans="1:6">
      <c r="A88">
        <v>1000086</v>
      </c>
      <c r="B88">
        <v>1</v>
      </c>
      <c r="C88">
        <v>86</v>
      </c>
      <c r="D88">
        <v>2.2800000000000001E-2</v>
      </c>
      <c r="E88">
        <v>16.830100000000002</v>
      </c>
      <c r="F88">
        <v>8.5209999999999994E-2</v>
      </c>
    </row>
    <row r="89" spans="1:6">
      <c r="A89">
        <v>1000087</v>
      </c>
      <c r="B89">
        <v>1</v>
      </c>
      <c r="C89">
        <v>87</v>
      </c>
      <c r="D89">
        <v>1.9699999999999999E-2</v>
      </c>
      <c r="E89">
        <v>16.843800000000002</v>
      </c>
      <c r="F89">
        <v>8.516E-2</v>
      </c>
    </row>
    <row r="90" spans="1:6">
      <c r="A90">
        <v>1000088</v>
      </c>
      <c r="B90">
        <v>1</v>
      </c>
      <c r="C90">
        <v>88</v>
      </c>
      <c r="D90">
        <v>1.67E-2</v>
      </c>
      <c r="E90">
        <v>16.857099999999999</v>
      </c>
      <c r="F90">
        <v>8.5110000000000005E-2</v>
      </c>
    </row>
    <row r="91" spans="1:6">
      <c r="A91">
        <v>1000089</v>
      </c>
      <c r="B91">
        <v>1</v>
      </c>
      <c r="C91">
        <v>89</v>
      </c>
      <c r="D91">
        <v>1.37E-2</v>
      </c>
      <c r="E91">
        <v>16.870100000000001</v>
      </c>
      <c r="F91">
        <v>8.5059999999999997E-2</v>
      </c>
    </row>
    <row r="92" spans="1:6">
      <c r="A92">
        <v>1000090</v>
      </c>
      <c r="B92">
        <v>1</v>
      </c>
      <c r="C92">
        <v>90</v>
      </c>
      <c r="D92">
        <v>1.0699999999999999E-2</v>
      </c>
      <c r="E92">
        <v>16.8827</v>
      </c>
      <c r="F92">
        <v>8.5010000000000002E-2</v>
      </c>
    </row>
    <row r="93" spans="1:6">
      <c r="A93">
        <v>1000091</v>
      </c>
      <c r="B93">
        <v>1</v>
      </c>
      <c r="C93">
        <v>91</v>
      </c>
      <c r="D93">
        <v>7.7000000000000002E-3</v>
      </c>
      <c r="E93">
        <v>16.895</v>
      </c>
      <c r="F93">
        <v>8.4959999999999994E-2</v>
      </c>
    </row>
    <row r="94" spans="1:6">
      <c r="A94">
        <v>1000092</v>
      </c>
      <c r="B94">
        <v>1</v>
      </c>
      <c r="C94">
        <v>92</v>
      </c>
      <c r="D94">
        <v>4.7999999999999996E-3</v>
      </c>
      <c r="E94">
        <v>16.9069</v>
      </c>
      <c r="F94">
        <v>8.4919999999999995E-2</v>
      </c>
    </row>
    <row r="95" spans="1:6">
      <c r="A95">
        <v>1000093</v>
      </c>
      <c r="B95">
        <v>1</v>
      </c>
      <c r="C95">
        <v>93</v>
      </c>
      <c r="D95">
        <v>1.8E-3</v>
      </c>
      <c r="E95">
        <v>16.918600000000001</v>
      </c>
      <c r="F95">
        <v>8.4870000000000001E-2</v>
      </c>
    </row>
    <row r="96" spans="1:6">
      <c r="A96">
        <v>1000094</v>
      </c>
      <c r="B96">
        <v>1</v>
      </c>
      <c r="C96">
        <v>94</v>
      </c>
      <c r="D96">
        <v>-1.1000000000000001E-3</v>
      </c>
      <c r="E96">
        <v>16.9299</v>
      </c>
      <c r="F96">
        <v>8.4830000000000003E-2</v>
      </c>
    </row>
    <row r="97" spans="1:6">
      <c r="A97">
        <v>1000095</v>
      </c>
      <c r="B97">
        <v>1</v>
      </c>
      <c r="C97">
        <v>95</v>
      </c>
      <c r="D97">
        <v>-3.8999999999999998E-3</v>
      </c>
      <c r="E97">
        <v>16.940999999999999</v>
      </c>
      <c r="F97">
        <v>8.4779999999999994E-2</v>
      </c>
    </row>
    <row r="98" spans="1:6">
      <c r="A98">
        <v>1000096</v>
      </c>
      <c r="B98">
        <v>1</v>
      </c>
      <c r="C98">
        <v>96</v>
      </c>
      <c r="D98">
        <v>-6.7999999999999996E-3</v>
      </c>
      <c r="E98">
        <v>16.951799999999999</v>
      </c>
      <c r="F98">
        <v>8.4739999999999996E-2</v>
      </c>
    </row>
    <row r="99" spans="1:6">
      <c r="A99">
        <v>1000097</v>
      </c>
      <c r="B99">
        <v>1</v>
      </c>
      <c r="C99">
        <v>97</v>
      </c>
      <c r="D99">
        <v>-9.5999999999999992E-3</v>
      </c>
      <c r="E99">
        <v>16.962299999999999</v>
      </c>
      <c r="F99">
        <v>8.4699999999999998E-2</v>
      </c>
    </row>
    <row r="100" spans="1:6">
      <c r="A100">
        <v>1000098</v>
      </c>
      <c r="B100">
        <v>1</v>
      </c>
      <c r="C100">
        <v>98</v>
      </c>
      <c r="D100">
        <v>-1.24E-2</v>
      </c>
      <c r="E100">
        <v>16.9725</v>
      </c>
      <c r="F100">
        <v>8.4650000000000003E-2</v>
      </c>
    </row>
    <row r="101" spans="1:6">
      <c r="A101">
        <v>1000099</v>
      </c>
      <c r="B101">
        <v>1</v>
      </c>
      <c r="C101">
        <v>99</v>
      </c>
      <c r="D101">
        <v>-1.5100000000000001E-2</v>
      </c>
      <c r="E101">
        <v>16.982500000000002</v>
      </c>
      <c r="F101">
        <v>8.4610000000000005E-2</v>
      </c>
    </row>
    <row r="102" spans="1:6">
      <c r="A102">
        <v>1000100</v>
      </c>
      <c r="B102">
        <v>1</v>
      </c>
      <c r="C102">
        <v>100</v>
      </c>
      <c r="D102">
        <v>-1.7899999999999999E-2</v>
      </c>
      <c r="E102">
        <v>16.9923</v>
      </c>
      <c r="F102">
        <v>8.4570000000000006E-2</v>
      </c>
    </row>
    <row r="103" spans="1:6">
      <c r="A103">
        <v>1000101</v>
      </c>
      <c r="B103">
        <v>1</v>
      </c>
      <c r="C103">
        <v>101</v>
      </c>
      <c r="D103">
        <v>-2.06E-2</v>
      </c>
      <c r="E103">
        <v>17.001799999999999</v>
      </c>
      <c r="F103">
        <v>8.4529999999999994E-2</v>
      </c>
    </row>
    <row r="104" spans="1:6">
      <c r="A104">
        <v>1000102</v>
      </c>
      <c r="B104">
        <v>1</v>
      </c>
      <c r="C104">
        <v>102</v>
      </c>
      <c r="D104">
        <v>-2.3300000000000001E-2</v>
      </c>
      <c r="E104">
        <v>17.011099999999999</v>
      </c>
      <c r="F104">
        <v>8.4489999999999996E-2</v>
      </c>
    </row>
    <row r="105" spans="1:6">
      <c r="A105">
        <v>1000103</v>
      </c>
      <c r="B105">
        <v>1</v>
      </c>
      <c r="C105">
        <v>103</v>
      </c>
      <c r="D105">
        <v>-2.5999999999999999E-2</v>
      </c>
      <c r="E105">
        <v>17.020099999999999</v>
      </c>
      <c r="F105">
        <v>8.4449999999999997E-2</v>
      </c>
    </row>
    <row r="106" spans="1:6">
      <c r="A106">
        <v>1000104</v>
      </c>
      <c r="B106">
        <v>1</v>
      </c>
      <c r="C106">
        <v>104</v>
      </c>
      <c r="D106">
        <v>-2.87E-2</v>
      </c>
      <c r="E106">
        <v>17.029</v>
      </c>
      <c r="F106">
        <v>8.4409999999999999E-2</v>
      </c>
    </row>
    <row r="107" spans="1:6">
      <c r="A107">
        <v>1000105</v>
      </c>
      <c r="B107">
        <v>1</v>
      </c>
      <c r="C107">
        <v>105</v>
      </c>
      <c r="D107">
        <v>-3.1300000000000001E-2</v>
      </c>
      <c r="E107">
        <v>17.037600000000001</v>
      </c>
      <c r="F107">
        <v>8.4370000000000001E-2</v>
      </c>
    </row>
    <row r="108" spans="1:6">
      <c r="A108">
        <v>1000106</v>
      </c>
      <c r="B108">
        <v>1</v>
      </c>
      <c r="C108">
        <v>106</v>
      </c>
      <c r="D108">
        <v>-3.39E-2</v>
      </c>
      <c r="E108">
        <v>17.046099999999999</v>
      </c>
      <c r="F108">
        <v>8.4330000000000002E-2</v>
      </c>
    </row>
    <row r="109" spans="1:6">
      <c r="A109">
        <v>1000107</v>
      </c>
      <c r="B109">
        <v>1</v>
      </c>
      <c r="C109">
        <v>107</v>
      </c>
      <c r="D109">
        <v>-3.6499999999999998E-2</v>
      </c>
      <c r="E109">
        <v>17.054400000000001</v>
      </c>
      <c r="F109">
        <v>8.4290000000000004E-2</v>
      </c>
    </row>
    <row r="110" spans="1:6">
      <c r="A110">
        <v>1000108</v>
      </c>
      <c r="B110">
        <v>1</v>
      </c>
      <c r="C110">
        <v>108</v>
      </c>
      <c r="D110">
        <v>-3.9100000000000003E-2</v>
      </c>
      <c r="E110">
        <v>17.0624</v>
      </c>
      <c r="F110">
        <v>8.4260000000000002E-2</v>
      </c>
    </row>
    <row r="111" spans="1:6">
      <c r="A111">
        <v>1000109</v>
      </c>
      <c r="B111">
        <v>1</v>
      </c>
      <c r="C111">
        <v>109</v>
      </c>
      <c r="D111">
        <v>-4.1599999999999998E-2</v>
      </c>
      <c r="E111">
        <v>17.070399999999999</v>
      </c>
      <c r="F111">
        <v>8.4220000000000003E-2</v>
      </c>
    </row>
    <row r="112" spans="1:6">
      <c r="A112">
        <v>1000110</v>
      </c>
      <c r="B112">
        <v>1</v>
      </c>
      <c r="C112">
        <v>110</v>
      </c>
      <c r="D112">
        <v>-4.4200000000000003E-2</v>
      </c>
      <c r="E112">
        <v>17.078099999999999</v>
      </c>
      <c r="F112">
        <v>8.4180000000000005E-2</v>
      </c>
    </row>
    <row r="113" spans="1:6">
      <c r="A113">
        <v>1000111</v>
      </c>
      <c r="B113">
        <v>1</v>
      </c>
      <c r="C113">
        <v>111</v>
      </c>
      <c r="D113">
        <v>-4.6699999999999998E-2</v>
      </c>
      <c r="E113">
        <v>17.085699999999999</v>
      </c>
      <c r="F113">
        <v>8.4150000000000003E-2</v>
      </c>
    </row>
    <row r="114" spans="1:6">
      <c r="A114">
        <v>1000112</v>
      </c>
      <c r="B114">
        <v>1</v>
      </c>
      <c r="C114">
        <v>112</v>
      </c>
      <c r="D114">
        <v>-4.9200000000000001E-2</v>
      </c>
      <c r="E114">
        <v>17.0931</v>
      </c>
      <c r="F114">
        <v>8.4110000000000004E-2</v>
      </c>
    </row>
    <row r="115" spans="1:6">
      <c r="A115">
        <v>1000113</v>
      </c>
      <c r="B115">
        <v>1</v>
      </c>
      <c r="C115">
        <v>113</v>
      </c>
      <c r="D115">
        <v>-5.1700000000000003E-2</v>
      </c>
      <c r="E115">
        <v>17.100300000000001</v>
      </c>
      <c r="F115">
        <v>8.4080000000000002E-2</v>
      </c>
    </row>
    <row r="116" spans="1:6">
      <c r="A116">
        <v>1000114</v>
      </c>
      <c r="B116">
        <v>1</v>
      </c>
      <c r="C116">
        <v>114</v>
      </c>
      <c r="D116">
        <v>-5.4100000000000002E-2</v>
      </c>
      <c r="E116">
        <v>17.107399999999998</v>
      </c>
      <c r="F116">
        <v>8.4040000000000004E-2</v>
      </c>
    </row>
    <row r="117" spans="1:6">
      <c r="A117">
        <v>1000115</v>
      </c>
      <c r="B117">
        <v>1</v>
      </c>
      <c r="C117">
        <v>115</v>
      </c>
      <c r="D117">
        <v>-5.6599999999999998E-2</v>
      </c>
      <c r="E117">
        <v>17.1144</v>
      </c>
      <c r="F117">
        <v>8.4010000000000001E-2</v>
      </c>
    </row>
    <row r="118" spans="1:6">
      <c r="A118">
        <v>1000116</v>
      </c>
      <c r="B118">
        <v>1</v>
      </c>
      <c r="C118">
        <v>116</v>
      </c>
      <c r="D118">
        <v>-5.8999999999999997E-2</v>
      </c>
      <c r="E118">
        <v>17.121200000000002</v>
      </c>
      <c r="F118">
        <v>8.3970000000000003E-2</v>
      </c>
    </row>
    <row r="119" spans="1:6">
      <c r="A119">
        <v>1000117</v>
      </c>
      <c r="B119">
        <v>1</v>
      </c>
      <c r="C119">
        <v>117</v>
      </c>
      <c r="D119">
        <v>-6.1400000000000003E-2</v>
      </c>
      <c r="E119">
        <v>17.1279</v>
      </c>
      <c r="F119">
        <v>8.3940000000000001E-2</v>
      </c>
    </row>
    <row r="120" spans="1:6">
      <c r="A120">
        <v>1000118</v>
      </c>
      <c r="B120">
        <v>1</v>
      </c>
      <c r="C120">
        <v>118</v>
      </c>
      <c r="D120">
        <v>-6.3799999999999996E-2</v>
      </c>
      <c r="E120">
        <v>17.134399999999999</v>
      </c>
      <c r="F120">
        <v>8.3909999999999998E-2</v>
      </c>
    </row>
    <row r="121" spans="1:6">
      <c r="A121">
        <v>1000119</v>
      </c>
      <c r="B121">
        <v>1</v>
      </c>
      <c r="C121">
        <v>119</v>
      </c>
      <c r="D121">
        <v>-6.6199999999999995E-2</v>
      </c>
      <c r="E121">
        <v>17.140899999999998</v>
      </c>
      <c r="F121">
        <v>8.387E-2</v>
      </c>
    </row>
    <row r="122" spans="1:6">
      <c r="A122">
        <v>1000120</v>
      </c>
      <c r="B122">
        <v>1</v>
      </c>
      <c r="C122">
        <v>120</v>
      </c>
      <c r="D122">
        <v>-6.8599999999999994E-2</v>
      </c>
      <c r="E122">
        <v>17.147200000000002</v>
      </c>
      <c r="F122">
        <v>8.3839999999999998E-2</v>
      </c>
    </row>
    <row r="123" spans="1:6">
      <c r="A123">
        <v>1000121</v>
      </c>
      <c r="B123">
        <v>1</v>
      </c>
      <c r="C123">
        <v>121</v>
      </c>
      <c r="D123">
        <v>-7.0900000000000005E-2</v>
      </c>
      <c r="E123">
        <v>17.153300000000002</v>
      </c>
      <c r="F123">
        <v>8.3809999999999996E-2</v>
      </c>
    </row>
    <row r="124" spans="1:6">
      <c r="A124">
        <v>1000122</v>
      </c>
      <c r="B124">
        <v>1</v>
      </c>
      <c r="C124">
        <v>122</v>
      </c>
      <c r="D124">
        <v>-7.3200000000000001E-2</v>
      </c>
      <c r="E124">
        <v>17.159400000000002</v>
      </c>
      <c r="F124">
        <v>8.3779999999999993E-2</v>
      </c>
    </row>
    <row r="125" spans="1:6">
      <c r="A125">
        <v>1000123</v>
      </c>
      <c r="B125">
        <v>1</v>
      </c>
      <c r="C125">
        <v>123</v>
      </c>
      <c r="D125">
        <v>-7.5600000000000001E-2</v>
      </c>
      <c r="E125">
        <v>17.165299999999998</v>
      </c>
      <c r="F125">
        <v>8.3750000000000005E-2</v>
      </c>
    </row>
    <row r="126" spans="1:6">
      <c r="A126">
        <v>1000124</v>
      </c>
      <c r="B126">
        <v>1</v>
      </c>
      <c r="C126">
        <v>124</v>
      </c>
      <c r="D126">
        <v>-7.7899999999999997E-2</v>
      </c>
      <c r="E126">
        <v>17.171199999999999</v>
      </c>
      <c r="F126">
        <v>8.3710000000000007E-2</v>
      </c>
    </row>
    <row r="127" spans="1:6">
      <c r="A127">
        <v>1000125</v>
      </c>
      <c r="B127">
        <v>1</v>
      </c>
      <c r="C127">
        <v>125</v>
      </c>
      <c r="D127">
        <v>-8.0100000000000005E-2</v>
      </c>
      <c r="E127">
        <v>17.1769</v>
      </c>
      <c r="F127">
        <v>8.3680000000000004E-2</v>
      </c>
    </row>
    <row r="128" spans="1:6">
      <c r="A128">
        <v>1000126</v>
      </c>
      <c r="B128">
        <v>1</v>
      </c>
      <c r="C128">
        <v>126</v>
      </c>
      <c r="D128">
        <v>-8.2400000000000001E-2</v>
      </c>
      <c r="E128">
        <v>17.182500000000001</v>
      </c>
      <c r="F128">
        <v>8.3650000000000002E-2</v>
      </c>
    </row>
    <row r="129" spans="1:6">
      <c r="A129">
        <v>1000127</v>
      </c>
      <c r="B129">
        <v>1</v>
      </c>
      <c r="C129">
        <v>127</v>
      </c>
      <c r="D129">
        <v>-8.4699999999999998E-2</v>
      </c>
      <c r="E129">
        <v>17.187999999999999</v>
      </c>
      <c r="F129">
        <v>8.362E-2</v>
      </c>
    </row>
    <row r="130" spans="1:6">
      <c r="A130">
        <v>1000128</v>
      </c>
      <c r="B130">
        <v>1</v>
      </c>
      <c r="C130">
        <v>128</v>
      </c>
      <c r="D130">
        <v>-8.6900000000000005E-2</v>
      </c>
      <c r="E130">
        <v>17.1934</v>
      </c>
      <c r="F130">
        <v>8.3589999999999998E-2</v>
      </c>
    </row>
    <row r="131" spans="1:6">
      <c r="A131">
        <v>1000129</v>
      </c>
      <c r="B131">
        <v>1</v>
      </c>
      <c r="C131">
        <v>129</v>
      </c>
      <c r="D131">
        <v>-8.9099999999999999E-2</v>
      </c>
      <c r="E131">
        <v>17.198699999999999</v>
      </c>
      <c r="F131">
        <v>8.3559999999999995E-2</v>
      </c>
    </row>
    <row r="132" spans="1:6">
      <c r="A132">
        <v>1000130</v>
      </c>
      <c r="B132">
        <v>1</v>
      </c>
      <c r="C132">
        <v>130</v>
      </c>
      <c r="D132">
        <v>-9.1300000000000006E-2</v>
      </c>
      <c r="E132">
        <v>17.203800000000001</v>
      </c>
      <c r="F132">
        <v>8.3540000000000003E-2</v>
      </c>
    </row>
    <row r="133" spans="1:6">
      <c r="A133">
        <v>1000131</v>
      </c>
      <c r="B133">
        <v>1</v>
      </c>
      <c r="C133">
        <v>131</v>
      </c>
      <c r="D133">
        <v>-9.35E-2</v>
      </c>
      <c r="E133">
        <v>17.2089</v>
      </c>
      <c r="F133">
        <v>8.3510000000000001E-2</v>
      </c>
    </row>
    <row r="134" spans="1:6">
      <c r="A134">
        <v>1000132</v>
      </c>
      <c r="B134">
        <v>1</v>
      </c>
      <c r="C134">
        <v>132</v>
      </c>
      <c r="D134">
        <v>-9.5699999999999993E-2</v>
      </c>
      <c r="E134">
        <v>17.213799999999999</v>
      </c>
      <c r="F134">
        <v>8.3479999999999999E-2</v>
      </c>
    </row>
    <row r="135" spans="1:6">
      <c r="A135">
        <v>1000133</v>
      </c>
      <c r="B135">
        <v>1</v>
      </c>
      <c r="C135">
        <v>133</v>
      </c>
      <c r="D135">
        <v>-9.7900000000000001E-2</v>
      </c>
      <c r="E135">
        <v>17.218699999999998</v>
      </c>
      <c r="F135">
        <v>8.3449999999999996E-2</v>
      </c>
    </row>
    <row r="136" spans="1:6">
      <c r="A136">
        <v>1000134</v>
      </c>
      <c r="B136">
        <v>1</v>
      </c>
      <c r="C136">
        <v>134</v>
      </c>
      <c r="D136">
        <v>-0.1</v>
      </c>
      <c r="E136">
        <v>17.223400000000002</v>
      </c>
      <c r="F136">
        <v>8.3419999999999994E-2</v>
      </c>
    </row>
    <row r="137" spans="1:6">
      <c r="A137">
        <v>1000135</v>
      </c>
      <c r="B137">
        <v>1</v>
      </c>
      <c r="C137">
        <v>135</v>
      </c>
      <c r="D137">
        <v>-0.1022</v>
      </c>
      <c r="E137">
        <v>17.228100000000001</v>
      </c>
      <c r="F137">
        <v>8.3400000000000002E-2</v>
      </c>
    </row>
    <row r="138" spans="1:6">
      <c r="A138">
        <v>1000136</v>
      </c>
      <c r="B138">
        <v>1</v>
      </c>
      <c r="C138">
        <v>136</v>
      </c>
      <c r="D138">
        <v>-0.1043</v>
      </c>
      <c r="E138">
        <v>17.232600000000001</v>
      </c>
      <c r="F138">
        <v>8.337E-2</v>
      </c>
    </row>
    <row r="139" spans="1:6">
      <c r="A139">
        <v>1000137</v>
      </c>
      <c r="B139">
        <v>1</v>
      </c>
      <c r="C139">
        <v>137</v>
      </c>
      <c r="D139">
        <v>-0.10639999999999999</v>
      </c>
      <c r="E139">
        <v>17.236999999999998</v>
      </c>
      <c r="F139">
        <v>8.3339999999999997E-2</v>
      </c>
    </row>
    <row r="140" spans="1:6">
      <c r="A140">
        <v>1000138</v>
      </c>
      <c r="B140">
        <v>1</v>
      </c>
      <c r="C140">
        <v>138</v>
      </c>
      <c r="D140">
        <v>-0.1085</v>
      </c>
      <c r="E140">
        <v>17.241399999999999</v>
      </c>
      <c r="F140">
        <v>8.3320000000000005E-2</v>
      </c>
    </row>
    <row r="141" spans="1:6">
      <c r="A141">
        <v>1000139</v>
      </c>
      <c r="B141">
        <v>1</v>
      </c>
      <c r="C141">
        <v>139</v>
      </c>
      <c r="D141">
        <v>-0.1106</v>
      </c>
      <c r="E141">
        <v>17.2456</v>
      </c>
      <c r="F141">
        <v>8.3290000000000003E-2</v>
      </c>
    </row>
    <row r="142" spans="1:6">
      <c r="A142">
        <v>1000140</v>
      </c>
      <c r="B142">
        <v>1</v>
      </c>
      <c r="C142">
        <v>140</v>
      </c>
      <c r="D142">
        <v>-0.11269999999999999</v>
      </c>
      <c r="E142">
        <v>17.249700000000001</v>
      </c>
      <c r="F142">
        <v>8.3260000000000001E-2</v>
      </c>
    </row>
    <row r="143" spans="1:6">
      <c r="A143">
        <v>1000141</v>
      </c>
      <c r="B143">
        <v>1</v>
      </c>
      <c r="C143">
        <v>141</v>
      </c>
      <c r="D143">
        <v>-0.1147</v>
      </c>
      <c r="E143">
        <v>17.253699999999998</v>
      </c>
      <c r="F143">
        <v>8.3239999999999995E-2</v>
      </c>
    </row>
    <row r="144" spans="1:6">
      <c r="A144">
        <v>1000142</v>
      </c>
      <c r="B144">
        <v>1</v>
      </c>
      <c r="C144">
        <v>142</v>
      </c>
      <c r="D144">
        <v>-0.1168</v>
      </c>
      <c r="E144">
        <v>17.2576</v>
      </c>
      <c r="F144">
        <v>8.3210000000000006E-2</v>
      </c>
    </row>
    <row r="145" spans="1:6">
      <c r="A145">
        <v>1000143</v>
      </c>
      <c r="B145">
        <v>1</v>
      </c>
      <c r="C145">
        <v>143</v>
      </c>
      <c r="D145">
        <v>-0.1188</v>
      </c>
      <c r="E145">
        <v>17.261500000000002</v>
      </c>
      <c r="F145">
        <v>8.319E-2</v>
      </c>
    </row>
    <row r="146" spans="1:6">
      <c r="A146">
        <v>1000144</v>
      </c>
      <c r="B146">
        <v>1</v>
      </c>
      <c r="C146">
        <v>144</v>
      </c>
      <c r="D146">
        <v>-0.1208</v>
      </c>
      <c r="E146">
        <v>17.2652</v>
      </c>
      <c r="F146">
        <v>8.3159999999999998E-2</v>
      </c>
    </row>
    <row r="147" spans="1:6">
      <c r="A147">
        <v>1000145</v>
      </c>
      <c r="B147">
        <v>1</v>
      </c>
      <c r="C147">
        <v>145</v>
      </c>
      <c r="D147">
        <v>-0.1229</v>
      </c>
      <c r="E147">
        <v>17.268799999999999</v>
      </c>
      <c r="F147">
        <v>8.3140000000000006E-2</v>
      </c>
    </row>
    <row r="148" spans="1:6">
      <c r="A148">
        <v>1000146</v>
      </c>
      <c r="B148">
        <v>1</v>
      </c>
      <c r="C148">
        <v>146</v>
      </c>
      <c r="D148">
        <v>-0.1249</v>
      </c>
      <c r="E148">
        <v>17.272300000000001</v>
      </c>
      <c r="F148">
        <v>8.3110000000000003E-2</v>
      </c>
    </row>
    <row r="149" spans="1:6">
      <c r="A149">
        <v>1000147</v>
      </c>
      <c r="B149">
        <v>1</v>
      </c>
      <c r="C149">
        <v>147</v>
      </c>
      <c r="D149">
        <v>-0.12690000000000001</v>
      </c>
      <c r="E149">
        <v>17.275700000000001</v>
      </c>
      <c r="F149">
        <v>8.3089999999999997E-2</v>
      </c>
    </row>
    <row r="150" spans="1:6">
      <c r="A150">
        <v>1000148</v>
      </c>
      <c r="B150">
        <v>1</v>
      </c>
      <c r="C150">
        <v>148</v>
      </c>
      <c r="D150">
        <v>-0.1288</v>
      </c>
      <c r="E150">
        <v>17.2791</v>
      </c>
      <c r="F150">
        <v>8.3059999999999995E-2</v>
      </c>
    </row>
    <row r="151" spans="1:6">
      <c r="A151">
        <v>1000149</v>
      </c>
      <c r="B151">
        <v>1</v>
      </c>
      <c r="C151">
        <v>149</v>
      </c>
      <c r="D151">
        <v>-0.1308</v>
      </c>
      <c r="E151">
        <v>17.282299999999999</v>
      </c>
      <c r="F151">
        <v>8.3040000000000003E-2</v>
      </c>
    </row>
    <row r="152" spans="1:6">
      <c r="A152">
        <v>1000150</v>
      </c>
      <c r="B152">
        <v>1</v>
      </c>
      <c r="C152">
        <v>150</v>
      </c>
      <c r="D152">
        <v>-0.1328</v>
      </c>
      <c r="E152">
        <v>17.285399999999999</v>
      </c>
      <c r="F152">
        <v>8.3019999999999997E-2</v>
      </c>
    </row>
    <row r="153" spans="1:6">
      <c r="A153">
        <v>1000151</v>
      </c>
      <c r="B153">
        <v>1</v>
      </c>
      <c r="C153">
        <v>151</v>
      </c>
      <c r="D153">
        <v>-0.13469999999999999</v>
      </c>
      <c r="E153">
        <v>17.288499999999999</v>
      </c>
      <c r="F153">
        <v>8.2989999999999994E-2</v>
      </c>
    </row>
    <row r="154" spans="1:6">
      <c r="A154">
        <v>1000152</v>
      </c>
      <c r="B154">
        <v>1</v>
      </c>
      <c r="C154">
        <v>152</v>
      </c>
      <c r="D154">
        <v>-0.1366</v>
      </c>
      <c r="E154">
        <v>17.291399999999999</v>
      </c>
      <c r="F154">
        <v>8.2970000000000002E-2</v>
      </c>
    </row>
    <row r="155" spans="1:6">
      <c r="A155">
        <v>1000153</v>
      </c>
      <c r="B155">
        <v>1</v>
      </c>
      <c r="C155">
        <v>153</v>
      </c>
      <c r="D155">
        <v>-0.1386</v>
      </c>
      <c r="E155">
        <v>17.2943</v>
      </c>
      <c r="F155">
        <v>8.2949999999999996E-2</v>
      </c>
    </row>
    <row r="156" spans="1:6">
      <c r="A156">
        <v>1000154</v>
      </c>
      <c r="B156">
        <v>1</v>
      </c>
      <c r="C156">
        <v>154</v>
      </c>
      <c r="D156">
        <v>-0.14050000000000001</v>
      </c>
      <c r="E156">
        <v>17.297000000000001</v>
      </c>
      <c r="F156">
        <v>8.2919999999999994E-2</v>
      </c>
    </row>
    <row r="157" spans="1:6">
      <c r="A157">
        <v>1000155</v>
      </c>
      <c r="B157">
        <v>1</v>
      </c>
      <c r="C157">
        <v>155</v>
      </c>
      <c r="D157">
        <v>-0.1424</v>
      </c>
      <c r="E157">
        <v>17.299700000000001</v>
      </c>
      <c r="F157">
        <v>8.2900000000000001E-2</v>
      </c>
    </row>
    <row r="158" spans="1:6">
      <c r="A158">
        <v>1000156</v>
      </c>
      <c r="B158">
        <v>1</v>
      </c>
      <c r="C158">
        <v>156</v>
      </c>
      <c r="D158">
        <v>-0.14430000000000001</v>
      </c>
      <c r="E158">
        <v>17.302299999999999</v>
      </c>
      <c r="F158">
        <v>8.2879999999999995E-2</v>
      </c>
    </row>
    <row r="159" spans="1:6">
      <c r="A159">
        <v>1000157</v>
      </c>
      <c r="B159">
        <v>1</v>
      </c>
      <c r="C159">
        <v>157</v>
      </c>
      <c r="D159">
        <v>-0.1462</v>
      </c>
      <c r="E159">
        <v>17.3048</v>
      </c>
      <c r="F159">
        <v>8.2849999999999993E-2</v>
      </c>
    </row>
    <row r="160" spans="1:6">
      <c r="A160">
        <v>1000158</v>
      </c>
      <c r="B160">
        <v>1</v>
      </c>
      <c r="C160">
        <v>158</v>
      </c>
      <c r="D160">
        <v>-0.14799999999999999</v>
      </c>
      <c r="E160">
        <v>17.307200000000002</v>
      </c>
      <c r="F160">
        <v>8.2830000000000001E-2</v>
      </c>
    </row>
    <row r="161" spans="1:6">
      <c r="A161">
        <v>1000159</v>
      </c>
      <c r="B161">
        <v>1</v>
      </c>
      <c r="C161">
        <v>159</v>
      </c>
      <c r="D161">
        <v>-0.14990000000000001</v>
      </c>
      <c r="E161">
        <v>17.3095</v>
      </c>
      <c r="F161">
        <v>8.2809999999999995E-2</v>
      </c>
    </row>
    <row r="162" spans="1:6">
      <c r="A162">
        <v>1000160</v>
      </c>
      <c r="B162">
        <v>1</v>
      </c>
      <c r="C162">
        <v>160</v>
      </c>
      <c r="D162">
        <v>-0.15179999999999999</v>
      </c>
      <c r="E162">
        <v>17.311699999999998</v>
      </c>
      <c r="F162">
        <v>8.2790000000000002E-2</v>
      </c>
    </row>
    <row r="163" spans="1:6">
      <c r="A163">
        <v>1000161</v>
      </c>
      <c r="B163">
        <v>1</v>
      </c>
      <c r="C163">
        <v>161</v>
      </c>
      <c r="D163">
        <v>-0.15359999999999999</v>
      </c>
      <c r="E163">
        <v>17.3139</v>
      </c>
      <c r="F163">
        <v>8.2769999999999996E-2</v>
      </c>
    </row>
    <row r="164" spans="1:6">
      <c r="A164">
        <v>1000162</v>
      </c>
      <c r="B164">
        <v>1</v>
      </c>
      <c r="C164">
        <v>162</v>
      </c>
      <c r="D164">
        <v>-0.15540000000000001</v>
      </c>
      <c r="E164">
        <v>17.315999999999999</v>
      </c>
      <c r="F164">
        <v>8.2750000000000004E-2</v>
      </c>
    </row>
    <row r="165" spans="1:6">
      <c r="A165">
        <v>1000163</v>
      </c>
      <c r="B165">
        <v>1</v>
      </c>
      <c r="C165">
        <v>163</v>
      </c>
      <c r="D165">
        <v>-0.1573</v>
      </c>
      <c r="E165">
        <v>17.318000000000001</v>
      </c>
      <c r="F165">
        <v>8.2720000000000002E-2</v>
      </c>
    </row>
    <row r="166" spans="1:6">
      <c r="A166">
        <v>1000164</v>
      </c>
      <c r="B166">
        <v>1</v>
      </c>
      <c r="C166">
        <v>164</v>
      </c>
      <c r="D166">
        <v>-0.15909999999999999</v>
      </c>
      <c r="E166">
        <v>17.319900000000001</v>
      </c>
      <c r="F166">
        <v>8.2699999999999996E-2</v>
      </c>
    </row>
    <row r="167" spans="1:6">
      <c r="A167">
        <v>1000165</v>
      </c>
      <c r="B167">
        <v>1</v>
      </c>
      <c r="C167">
        <v>165</v>
      </c>
      <c r="D167">
        <v>-0.16089999999999999</v>
      </c>
      <c r="E167">
        <v>17.3218</v>
      </c>
      <c r="F167">
        <v>8.2680000000000003E-2</v>
      </c>
    </row>
    <row r="168" spans="1:6">
      <c r="A168">
        <v>1000166</v>
      </c>
      <c r="B168">
        <v>1</v>
      </c>
      <c r="C168">
        <v>166</v>
      </c>
      <c r="D168">
        <v>-0.16270000000000001</v>
      </c>
      <c r="E168">
        <v>17.323499999999999</v>
      </c>
      <c r="F168">
        <v>8.2659999999999997E-2</v>
      </c>
    </row>
    <row r="169" spans="1:6">
      <c r="A169">
        <v>1000167</v>
      </c>
      <c r="B169">
        <v>1</v>
      </c>
      <c r="C169">
        <v>167</v>
      </c>
      <c r="D169">
        <v>-0.16450000000000001</v>
      </c>
      <c r="E169">
        <v>17.325199999999999</v>
      </c>
      <c r="F169">
        <v>8.2640000000000005E-2</v>
      </c>
    </row>
    <row r="170" spans="1:6">
      <c r="A170">
        <v>1000168</v>
      </c>
      <c r="B170">
        <v>1</v>
      </c>
      <c r="C170">
        <v>168</v>
      </c>
      <c r="D170">
        <v>-0.1663</v>
      </c>
      <c r="E170">
        <v>17.326799999999999</v>
      </c>
      <c r="F170">
        <v>8.2619999999999999E-2</v>
      </c>
    </row>
    <row r="171" spans="1:6">
      <c r="A171">
        <v>1000169</v>
      </c>
      <c r="B171">
        <v>1</v>
      </c>
      <c r="C171">
        <v>169</v>
      </c>
      <c r="D171">
        <v>-0.16800000000000001</v>
      </c>
      <c r="E171">
        <v>17.328399999999998</v>
      </c>
      <c r="F171">
        <v>8.2600000000000007E-2</v>
      </c>
    </row>
    <row r="172" spans="1:6">
      <c r="A172">
        <v>1000170</v>
      </c>
      <c r="B172">
        <v>1</v>
      </c>
      <c r="C172">
        <v>170</v>
      </c>
      <c r="D172">
        <v>-0.16980000000000001</v>
      </c>
      <c r="E172">
        <v>17.329899999999999</v>
      </c>
      <c r="F172">
        <v>8.2580000000000001E-2</v>
      </c>
    </row>
    <row r="173" spans="1:6">
      <c r="A173">
        <v>1000171</v>
      </c>
      <c r="B173">
        <v>1</v>
      </c>
      <c r="C173">
        <v>171</v>
      </c>
      <c r="D173">
        <v>-0.17150000000000001</v>
      </c>
      <c r="E173">
        <v>17.331299999999999</v>
      </c>
      <c r="F173">
        <v>8.2559999999999995E-2</v>
      </c>
    </row>
    <row r="174" spans="1:6">
      <c r="A174">
        <v>1000172</v>
      </c>
      <c r="B174">
        <v>1</v>
      </c>
      <c r="C174">
        <v>172</v>
      </c>
      <c r="D174">
        <v>-0.17330000000000001</v>
      </c>
      <c r="E174">
        <v>17.332599999999999</v>
      </c>
      <c r="F174">
        <v>8.2540000000000002E-2</v>
      </c>
    </row>
    <row r="175" spans="1:6">
      <c r="A175">
        <v>1000173</v>
      </c>
      <c r="B175">
        <v>1</v>
      </c>
      <c r="C175">
        <v>173</v>
      </c>
      <c r="D175">
        <v>-0.17499999999999999</v>
      </c>
      <c r="E175">
        <v>17.3338</v>
      </c>
      <c r="F175">
        <v>8.2519999999999996E-2</v>
      </c>
    </row>
    <row r="176" spans="1:6">
      <c r="A176">
        <v>1000174</v>
      </c>
      <c r="B176">
        <v>1</v>
      </c>
      <c r="C176">
        <v>174</v>
      </c>
      <c r="D176">
        <v>-0.17680000000000001</v>
      </c>
      <c r="E176">
        <v>17.335000000000001</v>
      </c>
      <c r="F176">
        <v>8.2500000000000004E-2</v>
      </c>
    </row>
    <row r="177" spans="1:6">
      <c r="A177">
        <v>1000175</v>
      </c>
      <c r="B177">
        <v>1</v>
      </c>
      <c r="C177">
        <v>175</v>
      </c>
      <c r="D177">
        <v>-0.17849999999999999</v>
      </c>
      <c r="E177">
        <v>17.336099999999998</v>
      </c>
      <c r="F177">
        <v>8.2479999999999998E-2</v>
      </c>
    </row>
    <row r="178" spans="1:6">
      <c r="A178">
        <v>1000176</v>
      </c>
      <c r="B178">
        <v>1</v>
      </c>
      <c r="C178">
        <v>176</v>
      </c>
      <c r="D178">
        <v>-0.1802</v>
      </c>
      <c r="E178">
        <v>17.3371</v>
      </c>
      <c r="F178">
        <v>8.2460000000000006E-2</v>
      </c>
    </row>
    <row r="179" spans="1:6">
      <c r="A179">
        <v>1000177</v>
      </c>
      <c r="B179">
        <v>1</v>
      </c>
      <c r="C179">
        <v>177</v>
      </c>
      <c r="D179">
        <v>-0.18190000000000001</v>
      </c>
      <c r="E179">
        <v>17.338100000000001</v>
      </c>
      <c r="F179">
        <v>8.2439999999999999E-2</v>
      </c>
    </row>
    <row r="180" spans="1:6">
      <c r="A180">
        <v>1000178</v>
      </c>
      <c r="B180">
        <v>1</v>
      </c>
      <c r="C180">
        <v>178</v>
      </c>
      <c r="D180">
        <v>-0.18360000000000001</v>
      </c>
      <c r="E180">
        <v>17.338999999999999</v>
      </c>
      <c r="F180">
        <v>8.2419999999999993E-2</v>
      </c>
    </row>
    <row r="181" spans="1:6">
      <c r="A181">
        <v>1000179</v>
      </c>
      <c r="B181">
        <v>1</v>
      </c>
      <c r="C181">
        <v>179</v>
      </c>
      <c r="D181">
        <v>-0.18529999999999999</v>
      </c>
      <c r="E181">
        <v>17.3398</v>
      </c>
      <c r="F181">
        <v>8.2409999999999997E-2</v>
      </c>
    </row>
    <row r="182" spans="1:6">
      <c r="A182">
        <v>1000180</v>
      </c>
      <c r="B182">
        <v>1</v>
      </c>
      <c r="C182">
        <v>180</v>
      </c>
      <c r="D182">
        <v>-0.187</v>
      </c>
      <c r="E182">
        <v>17.340599999999998</v>
      </c>
      <c r="F182">
        <v>8.2390000000000005E-2</v>
      </c>
    </row>
    <row r="183" spans="1:6">
      <c r="A183">
        <v>1000181</v>
      </c>
      <c r="B183">
        <v>1</v>
      </c>
      <c r="C183">
        <v>181</v>
      </c>
      <c r="D183">
        <v>-0.18859999999999999</v>
      </c>
      <c r="E183">
        <v>17.341200000000001</v>
      </c>
      <c r="F183">
        <v>8.2369999999999999E-2</v>
      </c>
    </row>
    <row r="184" spans="1:6">
      <c r="A184">
        <v>1000182</v>
      </c>
      <c r="B184">
        <v>1</v>
      </c>
      <c r="C184">
        <v>182</v>
      </c>
      <c r="D184">
        <v>-0.1903</v>
      </c>
      <c r="E184">
        <v>17.341899999999999</v>
      </c>
      <c r="F184">
        <v>8.2350000000000007E-2</v>
      </c>
    </row>
    <row r="185" spans="1:6">
      <c r="A185">
        <v>1000183</v>
      </c>
      <c r="B185">
        <v>1</v>
      </c>
      <c r="C185">
        <v>183</v>
      </c>
      <c r="D185">
        <v>-0.19189999999999999</v>
      </c>
      <c r="E185">
        <v>17.342400000000001</v>
      </c>
      <c r="F185">
        <v>8.233E-2</v>
      </c>
    </row>
    <row r="186" spans="1:6">
      <c r="A186">
        <v>1000184</v>
      </c>
      <c r="B186">
        <v>1</v>
      </c>
      <c r="C186">
        <v>184</v>
      </c>
      <c r="D186">
        <v>-0.19359999999999999</v>
      </c>
      <c r="E186">
        <v>17.3429</v>
      </c>
      <c r="F186">
        <v>8.2309999999999994E-2</v>
      </c>
    </row>
    <row r="187" spans="1:6">
      <c r="A187">
        <v>1000185</v>
      </c>
      <c r="B187">
        <v>1</v>
      </c>
      <c r="C187">
        <v>185</v>
      </c>
      <c r="D187">
        <v>-0.19520000000000001</v>
      </c>
      <c r="E187">
        <v>17.343299999999999</v>
      </c>
      <c r="F187">
        <v>8.2299999999999998E-2</v>
      </c>
    </row>
    <row r="188" spans="1:6">
      <c r="A188">
        <v>1000186</v>
      </c>
      <c r="B188">
        <v>1</v>
      </c>
      <c r="C188">
        <v>186</v>
      </c>
      <c r="D188">
        <v>-0.19689999999999999</v>
      </c>
      <c r="E188">
        <v>17.343699999999998</v>
      </c>
      <c r="F188">
        <v>8.2280000000000006E-2</v>
      </c>
    </row>
    <row r="189" spans="1:6">
      <c r="A189">
        <v>1000187</v>
      </c>
      <c r="B189">
        <v>1</v>
      </c>
      <c r="C189">
        <v>187</v>
      </c>
      <c r="D189">
        <v>-0.19850000000000001</v>
      </c>
      <c r="E189">
        <v>17.343900000000001</v>
      </c>
      <c r="F189">
        <v>8.226E-2</v>
      </c>
    </row>
    <row r="190" spans="1:6">
      <c r="A190">
        <v>1000188</v>
      </c>
      <c r="B190">
        <v>1</v>
      </c>
      <c r="C190">
        <v>188</v>
      </c>
      <c r="D190">
        <v>-0.2001</v>
      </c>
      <c r="E190">
        <v>17.344100000000001</v>
      </c>
      <c r="F190">
        <v>8.2239999999999994E-2</v>
      </c>
    </row>
    <row r="191" spans="1:6">
      <c r="A191">
        <v>1000189</v>
      </c>
      <c r="B191">
        <v>1</v>
      </c>
      <c r="C191">
        <v>189</v>
      </c>
      <c r="D191">
        <v>-0.20169999999999999</v>
      </c>
      <c r="E191">
        <v>17.3443</v>
      </c>
      <c r="F191">
        <v>8.2220000000000001E-2</v>
      </c>
    </row>
    <row r="192" spans="1:6">
      <c r="A192">
        <v>1000190</v>
      </c>
      <c r="B192">
        <v>1</v>
      </c>
      <c r="C192">
        <v>190</v>
      </c>
      <c r="D192">
        <v>-0.20330000000000001</v>
      </c>
      <c r="E192">
        <v>17.3444</v>
      </c>
      <c r="F192">
        <v>8.2210000000000005E-2</v>
      </c>
    </row>
    <row r="193" spans="1:6">
      <c r="A193">
        <v>1000191</v>
      </c>
      <c r="B193">
        <v>1</v>
      </c>
      <c r="C193">
        <v>191</v>
      </c>
      <c r="D193">
        <v>-0.2049</v>
      </c>
      <c r="E193">
        <v>17.3444</v>
      </c>
      <c r="F193">
        <v>8.2189999999999999E-2</v>
      </c>
    </row>
    <row r="194" spans="1:6">
      <c r="A194">
        <v>1000192</v>
      </c>
      <c r="B194">
        <v>1</v>
      </c>
      <c r="C194">
        <v>192</v>
      </c>
      <c r="D194">
        <v>-0.20649999999999999</v>
      </c>
      <c r="E194">
        <v>17.3443</v>
      </c>
      <c r="F194">
        <v>8.2170000000000007E-2</v>
      </c>
    </row>
    <row r="195" spans="1:6">
      <c r="A195">
        <v>1000193</v>
      </c>
      <c r="B195">
        <v>1</v>
      </c>
      <c r="C195">
        <v>193</v>
      </c>
      <c r="D195">
        <v>-0.20810000000000001</v>
      </c>
      <c r="E195">
        <v>17.344200000000001</v>
      </c>
      <c r="F195">
        <v>8.2159999999999997E-2</v>
      </c>
    </row>
    <row r="196" spans="1:6">
      <c r="A196">
        <v>1000194</v>
      </c>
      <c r="B196">
        <v>1</v>
      </c>
      <c r="C196">
        <v>194</v>
      </c>
      <c r="D196">
        <v>-0.2097</v>
      </c>
      <c r="E196">
        <v>17.344000000000001</v>
      </c>
      <c r="F196">
        <v>8.2140000000000005E-2</v>
      </c>
    </row>
    <row r="197" spans="1:6">
      <c r="A197">
        <v>1000195</v>
      </c>
      <c r="B197">
        <v>1</v>
      </c>
      <c r="C197">
        <v>195</v>
      </c>
      <c r="D197">
        <v>-0.2112</v>
      </c>
      <c r="E197">
        <v>17.343800000000002</v>
      </c>
      <c r="F197">
        <v>8.2119999999999999E-2</v>
      </c>
    </row>
    <row r="198" spans="1:6">
      <c r="A198">
        <v>1000196</v>
      </c>
      <c r="B198">
        <v>1</v>
      </c>
      <c r="C198">
        <v>196</v>
      </c>
      <c r="D198">
        <v>-0.21279999999999999</v>
      </c>
      <c r="E198">
        <v>17.343399999999999</v>
      </c>
      <c r="F198">
        <v>8.2100000000000006E-2</v>
      </c>
    </row>
    <row r="199" spans="1:6">
      <c r="A199">
        <v>1000197</v>
      </c>
      <c r="B199">
        <v>1</v>
      </c>
      <c r="C199">
        <v>197</v>
      </c>
      <c r="D199">
        <v>-0.21440000000000001</v>
      </c>
      <c r="E199">
        <v>17.3431</v>
      </c>
      <c r="F199">
        <v>8.2089999999999996E-2</v>
      </c>
    </row>
    <row r="200" spans="1:6">
      <c r="A200">
        <v>1000198</v>
      </c>
      <c r="B200">
        <v>1</v>
      </c>
      <c r="C200">
        <v>198</v>
      </c>
      <c r="D200">
        <v>-0.21590000000000001</v>
      </c>
      <c r="E200">
        <v>17.342600000000001</v>
      </c>
      <c r="F200">
        <v>8.2070000000000004E-2</v>
      </c>
    </row>
    <row r="201" spans="1:6">
      <c r="A201">
        <v>1000199</v>
      </c>
      <c r="B201">
        <v>1</v>
      </c>
      <c r="C201">
        <v>199</v>
      </c>
      <c r="D201">
        <v>-0.21740000000000001</v>
      </c>
      <c r="E201">
        <v>17.342099999999999</v>
      </c>
      <c r="F201">
        <v>8.2049999999999998E-2</v>
      </c>
    </row>
    <row r="202" spans="1:6">
      <c r="A202">
        <v>1000200</v>
      </c>
      <c r="B202">
        <v>1</v>
      </c>
      <c r="C202">
        <v>200</v>
      </c>
      <c r="D202">
        <v>-0.219</v>
      </c>
      <c r="E202">
        <v>17.3416</v>
      </c>
      <c r="F202">
        <v>8.2040000000000002E-2</v>
      </c>
    </row>
    <row r="203" spans="1:6">
      <c r="A203">
        <v>1000201</v>
      </c>
      <c r="B203">
        <v>1</v>
      </c>
      <c r="C203">
        <v>201</v>
      </c>
      <c r="D203">
        <v>-0.2205</v>
      </c>
      <c r="E203">
        <v>17.340900000000001</v>
      </c>
      <c r="F203">
        <v>8.2019999999999996E-2</v>
      </c>
    </row>
    <row r="204" spans="1:6">
      <c r="A204">
        <v>1000202</v>
      </c>
      <c r="B204">
        <v>1</v>
      </c>
      <c r="C204">
        <v>202</v>
      </c>
      <c r="D204">
        <v>-0.222</v>
      </c>
      <c r="E204">
        <v>17.340199999999999</v>
      </c>
      <c r="F204">
        <v>8.201E-2</v>
      </c>
    </row>
    <row r="205" spans="1:6">
      <c r="A205">
        <v>1000203</v>
      </c>
      <c r="B205">
        <v>1</v>
      </c>
      <c r="C205">
        <v>203</v>
      </c>
      <c r="D205">
        <v>-0.2235</v>
      </c>
      <c r="E205">
        <v>17.339500000000001</v>
      </c>
      <c r="F205">
        <v>8.1989999999999993E-2</v>
      </c>
    </row>
    <row r="206" spans="1:6">
      <c r="A206">
        <v>1000204</v>
      </c>
      <c r="B206">
        <v>1</v>
      </c>
      <c r="C206">
        <v>204</v>
      </c>
      <c r="D206">
        <v>-0.22509999999999999</v>
      </c>
      <c r="E206">
        <v>17.338699999999999</v>
      </c>
      <c r="F206">
        <v>8.1970000000000001E-2</v>
      </c>
    </row>
    <row r="207" spans="1:6">
      <c r="A207">
        <v>1000205</v>
      </c>
      <c r="B207">
        <v>1</v>
      </c>
      <c r="C207">
        <v>205</v>
      </c>
      <c r="D207">
        <v>-0.2266</v>
      </c>
      <c r="E207">
        <v>17.337800000000001</v>
      </c>
      <c r="F207">
        <v>8.1960000000000005E-2</v>
      </c>
    </row>
    <row r="208" spans="1:6">
      <c r="A208">
        <v>1000206</v>
      </c>
      <c r="B208">
        <v>1</v>
      </c>
      <c r="C208">
        <v>206</v>
      </c>
      <c r="D208">
        <v>-0.2281</v>
      </c>
      <c r="E208">
        <v>17.3369</v>
      </c>
      <c r="F208">
        <v>8.1939999999999999E-2</v>
      </c>
    </row>
    <row r="209" spans="1:6">
      <c r="A209">
        <v>1000207</v>
      </c>
      <c r="B209">
        <v>1</v>
      </c>
      <c r="C209">
        <v>207</v>
      </c>
      <c r="D209">
        <v>-0.22950000000000001</v>
      </c>
      <c r="E209">
        <v>17.335899999999999</v>
      </c>
      <c r="F209">
        <v>8.1930000000000003E-2</v>
      </c>
    </row>
    <row r="210" spans="1:6">
      <c r="A210">
        <v>1000208</v>
      </c>
      <c r="B210">
        <v>1</v>
      </c>
      <c r="C210">
        <v>208</v>
      </c>
      <c r="D210">
        <v>-0.23100000000000001</v>
      </c>
      <c r="E210">
        <v>17.334900000000001</v>
      </c>
      <c r="F210">
        <v>8.1909999999999997E-2</v>
      </c>
    </row>
    <row r="211" spans="1:6">
      <c r="A211">
        <v>1000209</v>
      </c>
      <c r="B211">
        <v>1</v>
      </c>
      <c r="C211">
        <v>209</v>
      </c>
      <c r="D211">
        <v>-0.23250000000000001</v>
      </c>
      <c r="E211">
        <v>17.3338</v>
      </c>
      <c r="F211">
        <v>8.1890000000000004E-2</v>
      </c>
    </row>
    <row r="212" spans="1:6">
      <c r="A212">
        <v>1000210</v>
      </c>
      <c r="B212">
        <v>1</v>
      </c>
      <c r="C212">
        <v>210</v>
      </c>
      <c r="D212">
        <v>-0.23400000000000001</v>
      </c>
      <c r="E212">
        <v>17.332599999999999</v>
      </c>
      <c r="F212">
        <v>8.1879999999999994E-2</v>
      </c>
    </row>
    <row r="213" spans="1:6">
      <c r="A213">
        <v>1000211</v>
      </c>
      <c r="B213">
        <v>1</v>
      </c>
      <c r="C213">
        <v>211</v>
      </c>
      <c r="D213">
        <v>-0.2354</v>
      </c>
      <c r="E213">
        <v>17.331399999999999</v>
      </c>
      <c r="F213">
        <v>8.1860000000000002E-2</v>
      </c>
    </row>
    <row r="214" spans="1:6">
      <c r="A214">
        <v>1000212</v>
      </c>
      <c r="B214">
        <v>1</v>
      </c>
      <c r="C214">
        <v>212</v>
      </c>
      <c r="D214">
        <v>-0.2369</v>
      </c>
      <c r="E214">
        <v>17.330200000000001</v>
      </c>
      <c r="F214">
        <v>8.1850000000000006E-2</v>
      </c>
    </row>
    <row r="215" spans="1:6">
      <c r="A215">
        <v>1000213</v>
      </c>
      <c r="B215">
        <v>1</v>
      </c>
      <c r="C215">
        <v>213</v>
      </c>
      <c r="D215">
        <v>-0.2384</v>
      </c>
      <c r="E215">
        <v>17.328900000000001</v>
      </c>
      <c r="F215">
        <v>8.183E-2</v>
      </c>
    </row>
    <row r="216" spans="1:6">
      <c r="A216">
        <v>1000214</v>
      </c>
      <c r="B216">
        <v>1</v>
      </c>
      <c r="C216">
        <v>214</v>
      </c>
      <c r="D216">
        <v>-0.23980000000000001</v>
      </c>
      <c r="E216">
        <v>17.327500000000001</v>
      </c>
      <c r="F216">
        <v>8.1820000000000004E-2</v>
      </c>
    </row>
    <row r="217" spans="1:6">
      <c r="A217">
        <v>1000215</v>
      </c>
      <c r="B217">
        <v>1</v>
      </c>
      <c r="C217">
        <v>215</v>
      </c>
      <c r="D217">
        <v>-0.24129999999999999</v>
      </c>
      <c r="E217">
        <v>17.3261</v>
      </c>
      <c r="F217">
        <v>8.1799999999999998E-2</v>
      </c>
    </row>
    <row r="218" spans="1:6">
      <c r="A218">
        <v>1000216</v>
      </c>
      <c r="B218">
        <v>1</v>
      </c>
      <c r="C218">
        <v>216</v>
      </c>
      <c r="D218">
        <v>-0.2427</v>
      </c>
      <c r="E218">
        <v>17.3246</v>
      </c>
      <c r="F218">
        <v>8.1790000000000002E-2</v>
      </c>
    </row>
    <row r="219" spans="1:6">
      <c r="A219">
        <v>1000217</v>
      </c>
      <c r="B219">
        <v>1</v>
      </c>
      <c r="C219">
        <v>217</v>
      </c>
      <c r="D219">
        <v>-0.24410000000000001</v>
      </c>
      <c r="E219">
        <v>17.323</v>
      </c>
      <c r="F219">
        <v>8.1769999999999995E-2</v>
      </c>
    </row>
    <row r="220" spans="1:6">
      <c r="A220">
        <v>1000218</v>
      </c>
      <c r="B220">
        <v>1</v>
      </c>
      <c r="C220">
        <v>218</v>
      </c>
      <c r="D220">
        <v>-0.24560000000000001</v>
      </c>
      <c r="E220">
        <v>17.3215</v>
      </c>
      <c r="F220">
        <v>8.1759999999999999E-2</v>
      </c>
    </row>
    <row r="221" spans="1:6">
      <c r="A221">
        <v>1000219</v>
      </c>
      <c r="B221">
        <v>1</v>
      </c>
      <c r="C221">
        <v>219</v>
      </c>
      <c r="D221">
        <v>-0.247</v>
      </c>
      <c r="E221">
        <v>17.319800000000001</v>
      </c>
      <c r="F221">
        <v>8.1739999999999993E-2</v>
      </c>
    </row>
    <row r="222" spans="1:6">
      <c r="A222">
        <v>1000220</v>
      </c>
      <c r="B222">
        <v>1</v>
      </c>
      <c r="C222">
        <v>220</v>
      </c>
      <c r="D222">
        <v>-0.24840000000000001</v>
      </c>
      <c r="E222">
        <v>17.318100000000001</v>
      </c>
      <c r="F222">
        <v>8.1729999999999997E-2</v>
      </c>
    </row>
    <row r="223" spans="1:6">
      <c r="A223">
        <v>1000221</v>
      </c>
      <c r="B223">
        <v>1</v>
      </c>
      <c r="C223">
        <v>221</v>
      </c>
      <c r="D223">
        <v>-0.24979999999999999</v>
      </c>
      <c r="E223">
        <v>17.316400000000002</v>
      </c>
      <c r="F223">
        <v>8.1710000000000005E-2</v>
      </c>
    </row>
    <row r="224" spans="1:6">
      <c r="A224">
        <v>1000222</v>
      </c>
      <c r="B224">
        <v>1</v>
      </c>
      <c r="C224">
        <v>222</v>
      </c>
      <c r="D224">
        <v>-0.25119999999999998</v>
      </c>
      <c r="E224">
        <v>17.314599999999999</v>
      </c>
      <c r="F224">
        <v>8.1699999999999995E-2</v>
      </c>
    </row>
    <row r="225" spans="1:6">
      <c r="A225">
        <v>1000223</v>
      </c>
      <c r="B225">
        <v>1</v>
      </c>
      <c r="C225">
        <v>223</v>
      </c>
      <c r="D225">
        <v>-0.25259999999999999</v>
      </c>
      <c r="E225">
        <v>17.3127</v>
      </c>
      <c r="F225">
        <v>8.1680000000000003E-2</v>
      </c>
    </row>
    <row r="226" spans="1:6">
      <c r="A226">
        <v>1000224</v>
      </c>
      <c r="B226">
        <v>1</v>
      </c>
      <c r="C226">
        <v>224</v>
      </c>
      <c r="D226">
        <v>-0.254</v>
      </c>
      <c r="E226">
        <v>17.3108</v>
      </c>
      <c r="F226">
        <v>8.1670000000000006E-2</v>
      </c>
    </row>
    <row r="227" spans="1:6">
      <c r="A227">
        <v>1000225</v>
      </c>
      <c r="B227">
        <v>1</v>
      </c>
      <c r="C227">
        <v>225</v>
      </c>
      <c r="D227">
        <v>-0.25540000000000002</v>
      </c>
      <c r="E227">
        <v>17.308900000000001</v>
      </c>
      <c r="F227">
        <v>8.165E-2</v>
      </c>
    </row>
    <row r="228" spans="1:6">
      <c r="A228">
        <v>1000226</v>
      </c>
      <c r="B228">
        <v>1</v>
      </c>
      <c r="C228">
        <v>226</v>
      </c>
      <c r="D228">
        <v>-0.25679999999999997</v>
      </c>
      <c r="E228">
        <v>17.306899999999999</v>
      </c>
      <c r="F228">
        <v>8.1640000000000004E-2</v>
      </c>
    </row>
    <row r="229" spans="1:6">
      <c r="A229">
        <v>1000227</v>
      </c>
      <c r="B229">
        <v>1</v>
      </c>
      <c r="C229">
        <v>227</v>
      </c>
      <c r="D229">
        <v>-0.2581</v>
      </c>
      <c r="E229">
        <v>17.3048</v>
      </c>
      <c r="F229">
        <v>8.1629999999999994E-2</v>
      </c>
    </row>
    <row r="230" spans="1:6">
      <c r="A230">
        <v>1000228</v>
      </c>
      <c r="B230">
        <v>1</v>
      </c>
      <c r="C230">
        <v>228</v>
      </c>
      <c r="D230">
        <v>-0.25950000000000001</v>
      </c>
      <c r="E230">
        <v>17.302700000000002</v>
      </c>
      <c r="F230">
        <v>8.1610000000000002E-2</v>
      </c>
    </row>
    <row r="231" spans="1:6">
      <c r="A231">
        <v>1000229</v>
      </c>
      <c r="B231">
        <v>1</v>
      </c>
      <c r="C231">
        <v>229</v>
      </c>
      <c r="D231">
        <v>-0.26090000000000002</v>
      </c>
      <c r="E231">
        <v>17.300599999999999</v>
      </c>
      <c r="F231">
        <v>8.1600000000000006E-2</v>
      </c>
    </row>
    <row r="232" spans="1:6">
      <c r="A232">
        <v>1000230</v>
      </c>
      <c r="B232">
        <v>1</v>
      </c>
      <c r="C232">
        <v>230</v>
      </c>
      <c r="D232">
        <v>-0.26219999999999999</v>
      </c>
      <c r="E232">
        <v>17.298400000000001</v>
      </c>
      <c r="F232">
        <v>8.158E-2</v>
      </c>
    </row>
    <row r="233" spans="1:6">
      <c r="A233">
        <v>1000231</v>
      </c>
      <c r="B233">
        <v>1</v>
      </c>
      <c r="C233">
        <v>231</v>
      </c>
      <c r="D233">
        <v>-0.2636</v>
      </c>
      <c r="E233">
        <v>17.296199999999999</v>
      </c>
      <c r="F233">
        <v>8.1570000000000004E-2</v>
      </c>
    </row>
    <row r="234" spans="1:6">
      <c r="A234">
        <v>1000232</v>
      </c>
      <c r="B234">
        <v>1</v>
      </c>
      <c r="C234">
        <v>232</v>
      </c>
      <c r="D234">
        <v>-0.26500000000000001</v>
      </c>
      <c r="E234">
        <v>17.293900000000001</v>
      </c>
      <c r="F234">
        <v>8.1549999999999997E-2</v>
      </c>
    </row>
    <row r="235" spans="1:6">
      <c r="A235">
        <v>1000233</v>
      </c>
      <c r="B235">
        <v>1</v>
      </c>
      <c r="C235">
        <v>233</v>
      </c>
      <c r="D235">
        <v>-0.26629999999999998</v>
      </c>
      <c r="E235">
        <v>17.291599999999999</v>
      </c>
      <c r="F235">
        <v>8.1540000000000001E-2</v>
      </c>
    </row>
    <row r="236" spans="1:6">
      <c r="A236">
        <v>1000234</v>
      </c>
      <c r="B236">
        <v>1</v>
      </c>
      <c r="C236">
        <v>234</v>
      </c>
      <c r="D236">
        <v>-0.2676</v>
      </c>
      <c r="E236">
        <v>17.289200000000001</v>
      </c>
      <c r="F236">
        <v>8.1530000000000005E-2</v>
      </c>
    </row>
    <row r="237" spans="1:6">
      <c r="A237">
        <v>1000235</v>
      </c>
      <c r="B237">
        <v>1</v>
      </c>
      <c r="C237">
        <v>235</v>
      </c>
      <c r="D237">
        <v>-0.26900000000000002</v>
      </c>
      <c r="E237">
        <v>17.286799999999999</v>
      </c>
      <c r="F237">
        <v>8.1509999999999999E-2</v>
      </c>
    </row>
    <row r="238" spans="1:6">
      <c r="A238">
        <v>1000236</v>
      </c>
      <c r="B238">
        <v>1</v>
      </c>
      <c r="C238">
        <v>236</v>
      </c>
      <c r="D238">
        <v>-0.27029999999999998</v>
      </c>
      <c r="E238">
        <v>17.284400000000002</v>
      </c>
      <c r="F238">
        <v>8.1500000000000003E-2</v>
      </c>
    </row>
    <row r="239" spans="1:6">
      <c r="A239">
        <v>1000237</v>
      </c>
      <c r="B239">
        <v>1</v>
      </c>
      <c r="C239">
        <v>237</v>
      </c>
      <c r="D239">
        <v>-0.27160000000000001</v>
      </c>
      <c r="E239">
        <v>17.2819</v>
      </c>
      <c r="F239">
        <v>8.1490000000000007E-2</v>
      </c>
    </row>
    <row r="240" spans="1:6">
      <c r="A240">
        <v>1000238</v>
      </c>
      <c r="B240">
        <v>1</v>
      </c>
      <c r="C240">
        <v>238</v>
      </c>
      <c r="D240">
        <v>-0.27300000000000002</v>
      </c>
      <c r="E240">
        <v>17.279399999999999</v>
      </c>
      <c r="F240">
        <v>8.1470000000000001E-2</v>
      </c>
    </row>
    <row r="241" spans="1:6">
      <c r="A241">
        <v>1000239</v>
      </c>
      <c r="B241">
        <v>1</v>
      </c>
      <c r="C241">
        <v>239</v>
      </c>
      <c r="D241">
        <v>-0.27429999999999999</v>
      </c>
      <c r="E241">
        <v>17.276800000000001</v>
      </c>
      <c r="F241">
        <v>8.1460000000000005E-2</v>
      </c>
    </row>
    <row r="242" spans="1:6">
      <c r="A242">
        <v>1000240</v>
      </c>
      <c r="B242">
        <v>1</v>
      </c>
      <c r="C242">
        <v>240</v>
      </c>
      <c r="D242">
        <v>-0.27560000000000001</v>
      </c>
      <c r="E242">
        <v>17.2742</v>
      </c>
      <c r="F242">
        <v>8.1449999999999995E-2</v>
      </c>
    </row>
    <row r="243" spans="1:6">
      <c r="A243">
        <v>1000241</v>
      </c>
      <c r="B243">
        <v>1</v>
      </c>
      <c r="C243">
        <v>241</v>
      </c>
      <c r="D243">
        <v>-0.27689999999999998</v>
      </c>
      <c r="E243">
        <v>17.2715</v>
      </c>
      <c r="F243">
        <v>8.1430000000000002E-2</v>
      </c>
    </row>
    <row r="244" spans="1:6">
      <c r="A244">
        <v>1000242</v>
      </c>
      <c r="B244">
        <v>1</v>
      </c>
      <c r="C244">
        <v>242</v>
      </c>
      <c r="D244">
        <v>-0.2782</v>
      </c>
      <c r="E244">
        <v>17.268799999999999</v>
      </c>
      <c r="F244">
        <v>8.1420000000000006E-2</v>
      </c>
    </row>
    <row r="245" spans="1:6">
      <c r="A245">
        <v>1000243</v>
      </c>
      <c r="B245">
        <v>1</v>
      </c>
      <c r="C245">
        <v>243</v>
      </c>
      <c r="D245">
        <v>-0.27950000000000003</v>
      </c>
      <c r="E245">
        <v>17.266100000000002</v>
      </c>
      <c r="F245">
        <v>8.1409999999999996E-2</v>
      </c>
    </row>
    <row r="246" spans="1:6">
      <c r="A246">
        <v>1000244</v>
      </c>
      <c r="B246">
        <v>1</v>
      </c>
      <c r="C246">
        <v>244</v>
      </c>
      <c r="D246">
        <v>-0.28079999999999999</v>
      </c>
      <c r="E246">
        <v>17.263300000000001</v>
      </c>
      <c r="F246">
        <v>8.1390000000000004E-2</v>
      </c>
    </row>
    <row r="247" spans="1:6">
      <c r="A247">
        <v>1000245</v>
      </c>
      <c r="B247">
        <v>1</v>
      </c>
      <c r="C247">
        <v>245</v>
      </c>
      <c r="D247">
        <v>-0.28210000000000002</v>
      </c>
      <c r="E247">
        <v>17.2605</v>
      </c>
      <c r="F247">
        <v>8.1379999999999994E-2</v>
      </c>
    </row>
    <row r="248" spans="1:6">
      <c r="A248">
        <v>1000246</v>
      </c>
      <c r="B248">
        <v>1</v>
      </c>
      <c r="C248">
        <v>246</v>
      </c>
      <c r="D248">
        <v>-0.28339999999999999</v>
      </c>
      <c r="E248">
        <v>17.2577</v>
      </c>
      <c r="F248">
        <v>8.1369999999999998E-2</v>
      </c>
    </row>
    <row r="249" spans="1:6">
      <c r="A249">
        <v>1000247</v>
      </c>
      <c r="B249">
        <v>1</v>
      </c>
      <c r="C249">
        <v>247</v>
      </c>
      <c r="D249">
        <v>-0.28470000000000001</v>
      </c>
      <c r="E249">
        <v>17.254799999999999</v>
      </c>
      <c r="F249">
        <v>8.1350000000000006E-2</v>
      </c>
    </row>
    <row r="250" spans="1:6">
      <c r="A250">
        <v>1000248</v>
      </c>
      <c r="B250">
        <v>1</v>
      </c>
      <c r="C250">
        <v>248</v>
      </c>
      <c r="D250">
        <v>-0.28589999999999999</v>
      </c>
      <c r="E250">
        <v>17.251899999999999</v>
      </c>
      <c r="F250">
        <v>8.1339999999999996E-2</v>
      </c>
    </row>
    <row r="251" spans="1:6">
      <c r="A251">
        <v>1000249</v>
      </c>
      <c r="B251">
        <v>1</v>
      </c>
      <c r="C251">
        <v>249</v>
      </c>
      <c r="D251">
        <v>-0.28720000000000001</v>
      </c>
      <c r="E251">
        <v>17.248999999999999</v>
      </c>
      <c r="F251">
        <v>8.133E-2</v>
      </c>
    </row>
    <row r="252" spans="1:6">
      <c r="A252">
        <v>1000250</v>
      </c>
      <c r="B252">
        <v>1</v>
      </c>
      <c r="C252">
        <v>250</v>
      </c>
      <c r="D252">
        <v>-0.28849999999999998</v>
      </c>
      <c r="E252">
        <v>17.245999999999999</v>
      </c>
      <c r="F252">
        <v>8.1309999999999993E-2</v>
      </c>
    </row>
    <row r="253" spans="1:6">
      <c r="A253">
        <v>1000251</v>
      </c>
      <c r="B253">
        <v>1</v>
      </c>
      <c r="C253">
        <v>251</v>
      </c>
      <c r="D253">
        <v>-0.2898</v>
      </c>
      <c r="E253">
        <v>17.242999999999999</v>
      </c>
      <c r="F253">
        <v>8.1299999999999997E-2</v>
      </c>
    </row>
    <row r="254" spans="1:6">
      <c r="A254">
        <v>1000252</v>
      </c>
      <c r="B254">
        <v>1</v>
      </c>
      <c r="C254">
        <v>252</v>
      </c>
      <c r="D254">
        <v>-0.29099999999999998</v>
      </c>
      <c r="E254">
        <v>17.239899999999999</v>
      </c>
      <c r="F254">
        <v>8.1290000000000001E-2</v>
      </c>
    </row>
    <row r="255" spans="1:6">
      <c r="A255">
        <v>1000253</v>
      </c>
      <c r="B255">
        <v>1</v>
      </c>
      <c r="C255">
        <v>253</v>
      </c>
      <c r="D255">
        <v>-0.2923</v>
      </c>
      <c r="E255">
        <v>17.236799999999999</v>
      </c>
      <c r="F255">
        <v>8.1280000000000005E-2</v>
      </c>
    </row>
    <row r="256" spans="1:6">
      <c r="A256">
        <v>1000254</v>
      </c>
      <c r="B256">
        <v>1</v>
      </c>
      <c r="C256">
        <v>254</v>
      </c>
      <c r="D256">
        <v>-0.29349999999999998</v>
      </c>
      <c r="E256">
        <v>17.233699999999999</v>
      </c>
      <c r="F256">
        <v>8.1259999999999999E-2</v>
      </c>
    </row>
    <row r="257" spans="1:6">
      <c r="A257">
        <v>1000255</v>
      </c>
      <c r="B257">
        <v>1</v>
      </c>
      <c r="C257">
        <v>255</v>
      </c>
      <c r="D257">
        <v>-0.29480000000000001</v>
      </c>
      <c r="E257">
        <v>17.230599999999999</v>
      </c>
      <c r="F257">
        <v>8.1250000000000003E-2</v>
      </c>
    </row>
    <row r="258" spans="1:6">
      <c r="A258">
        <v>1000256</v>
      </c>
      <c r="B258">
        <v>1</v>
      </c>
      <c r="C258">
        <v>256</v>
      </c>
      <c r="D258">
        <v>-0.29599999999999999</v>
      </c>
      <c r="E258">
        <v>17.227399999999999</v>
      </c>
      <c r="F258">
        <v>8.1240000000000007E-2</v>
      </c>
    </row>
    <row r="259" spans="1:6">
      <c r="A259">
        <v>1000257</v>
      </c>
      <c r="B259">
        <v>1</v>
      </c>
      <c r="C259">
        <v>257</v>
      </c>
      <c r="D259">
        <v>-0.29720000000000002</v>
      </c>
      <c r="E259">
        <v>17.2242</v>
      </c>
      <c r="F259">
        <v>8.1220000000000001E-2</v>
      </c>
    </row>
    <row r="260" spans="1:6">
      <c r="A260">
        <v>1000258</v>
      </c>
      <c r="B260">
        <v>1</v>
      </c>
      <c r="C260">
        <v>258</v>
      </c>
      <c r="D260">
        <v>-0.29849999999999999</v>
      </c>
      <c r="E260">
        <v>17.221</v>
      </c>
      <c r="F260">
        <v>8.1210000000000004E-2</v>
      </c>
    </row>
    <row r="261" spans="1:6">
      <c r="A261">
        <v>1000259</v>
      </c>
      <c r="B261">
        <v>1</v>
      </c>
      <c r="C261">
        <v>259</v>
      </c>
      <c r="D261">
        <v>-0.29970000000000002</v>
      </c>
      <c r="E261">
        <v>17.217700000000001</v>
      </c>
      <c r="F261">
        <v>8.1199999999999994E-2</v>
      </c>
    </row>
    <row r="262" spans="1:6">
      <c r="A262">
        <v>1000260</v>
      </c>
      <c r="B262">
        <v>1</v>
      </c>
      <c r="C262">
        <v>260</v>
      </c>
      <c r="D262">
        <v>-0.3009</v>
      </c>
      <c r="E262">
        <v>17.214400000000001</v>
      </c>
      <c r="F262">
        <v>8.1189999999999998E-2</v>
      </c>
    </row>
    <row r="263" spans="1:6">
      <c r="A263">
        <v>1000261</v>
      </c>
      <c r="B263">
        <v>1</v>
      </c>
      <c r="C263">
        <v>261</v>
      </c>
      <c r="D263">
        <v>-0.30220000000000002</v>
      </c>
      <c r="E263">
        <v>17.211099999999998</v>
      </c>
      <c r="F263">
        <v>8.1170000000000006E-2</v>
      </c>
    </row>
    <row r="264" spans="1:6">
      <c r="A264">
        <v>1000262</v>
      </c>
      <c r="B264">
        <v>1</v>
      </c>
      <c r="C264">
        <v>262</v>
      </c>
      <c r="D264">
        <v>-0.3034</v>
      </c>
      <c r="E264">
        <v>17.207799999999999</v>
      </c>
      <c r="F264">
        <v>8.1159999999999996E-2</v>
      </c>
    </row>
    <row r="265" spans="1:6">
      <c r="A265">
        <v>1000263</v>
      </c>
      <c r="B265">
        <v>1</v>
      </c>
      <c r="C265">
        <v>263</v>
      </c>
      <c r="D265">
        <v>-0.30459999999999998</v>
      </c>
      <c r="E265">
        <v>17.2044</v>
      </c>
      <c r="F265">
        <v>8.115E-2</v>
      </c>
    </row>
    <row r="266" spans="1:6">
      <c r="A266">
        <v>1000264</v>
      </c>
      <c r="B266">
        <v>1</v>
      </c>
      <c r="C266">
        <v>264</v>
      </c>
      <c r="D266">
        <v>-0.30580000000000002</v>
      </c>
      <c r="E266">
        <v>17.2011</v>
      </c>
      <c r="F266">
        <v>8.1140000000000004E-2</v>
      </c>
    </row>
    <row r="267" spans="1:6">
      <c r="A267">
        <v>1000265</v>
      </c>
      <c r="B267">
        <v>1</v>
      </c>
      <c r="C267">
        <v>265</v>
      </c>
      <c r="D267">
        <v>-0.307</v>
      </c>
      <c r="E267">
        <v>17.197600000000001</v>
      </c>
      <c r="F267">
        <v>8.1129999999999994E-2</v>
      </c>
    </row>
    <row r="268" spans="1:6">
      <c r="A268">
        <v>1000266</v>
      </c>
      <c r="B268">
        <v>1</v>
      </c>
      <c r="C268">
        <v>266</v>
      </c>
      <c r="D268">
        <v>-0.30819999999999997</v>
      </c>
      <c r="E268">
        <v>17.194199999999999</v>
      </c>
      <c r="F268">
        <v>8.1110000000000002E-2</v>
      </c>
    </row>
    <row r="269" spans="1:6">
      <c r="A269">
        <v>1000267</v>
      </c>
      <c r="B269">
        <v>1</v>
      </c>
      <c r="C269">
        <v>267</v>
      </c>
      <c r="D269">
        <v>-0.30940000000000001</v>
      </c>
      <c r="E269">
        <v>17.190799999999999</v>
      </c>
      <c r="F269">
        <v>8.1100000000000005E-2</v>
      </c>
    </row>
    <row r="270" spans="1:6">
      <c r="A270">
        <v>1000268</v>
      </c>
      <c r="B270">
        <v>1</v>
      </c>
      <c r="C270">
        <v>268</v>
      </c>
      <c r="D270">
        <v>-0.31059999999999999</v>
      </c>
      <c r="E270">
        <v>17.1873</v>
      </c>
      <c r="F270">
        <v>8.1089999999999995E-2</v>
      </c>
    </row>
    <row r="271" spans="1:6">
      <c r="A271">
        <v>1000269</v>
      </c>
      <c r="B271">
        <v>1</v>
      </c>
      <c r="C271">
        <v>269</v>
      </c>
      <c r="D271">
        <v>-0.31180000000000002</v>
      </c>
      <c r="E271">
        <v>17.183800000000002</v>
      </c>
      <c r="F271">
        <v>8.1079999999999999E-2</v>
      </c>
    </row>
    <row r="272" spans="1:6">
      <c r="A272">
        <v>1000270</v>
      </c>
      <c r="B272">
        <v>1</v>
      </c>
      <c r="C272">
        <v>270</v>
      </c>
      <c r="D272">
        <v>-0.313</v>
      </c>
      <c r="E272">
        <v>17.180299999999999</v>
      </c>
      <c r="F272">
        <v>8.1070000000000003E-2</v>
      </c>
    </row>
    <row r="273" spans="1:6">
      <c r="A273">
        <v>1000271</v>
      </c>
      <c r="B273">
        <v>1</v>
      </c>
      <c r="C273">
        <v>271</v>
      </c>
      <c r="D273">
        <v>-0.31419999999999998</v>
      </c>
      <c r="E273">
        <v>17.1767</v>
      </c>
      <c r="F273">
        <v>8.1049999999999997E-2</v>
      </c>
    </row>
    <row r="274" spans="1:6">
      <c r="A274">
        <v>1000272</v>
      </c>
      <c r="B274">
        <v>1</v>
      </c>
      <c r="C274">
        <v>272</v>
      </c>
      <c r="D274">
        <v>-0.31530000000000002</v>
      </c>
      <c r="E274">
        <v>17.173100000000002</v>
      </c>
      <c r="F274">
        <v>8.1040000000000001E-2</v>
      </c>
    </row>
    <row r="275" spans="1:6">
      <c r="A275">
        <v>1000273</v>
      </c>
      <c r="B275">
        <v>1</v>
      </c>
      <c r="C275">
        <v>273</v>
      </c>
      <c r="D275">
        <v>-0.3165</v>
      </c>
      <c r="E275">
        <v>17.169599999999999</v>
      </c>
      <c r="F275">
        <v>8.1030000000000005E-2</v>
      </c>
    </row>
    <row r="276" spans="1:6">
      <c r="A276">
        <v>1000274</v>
      </c>
      <c r="B276">
        <v>1</v>
      </c>
      <c r="C276">
        <v>274</v>
      </c>
      <c r="D276">
        <v>-0.31769999999999998</v>
      </c>
      <c r="E276">
        <v>17.165900000000001</v>
      </c>
      <c r="F276">
        <v>8.1019999999999995E-2</v>
      </c>
    </row>
    <row r="277" spans="1:6">
      <c r="A277">
        <v>1000275</v>
      </c>
      <c r="B277">
        <v>1</v>
      </c>
      <c r="C277">
        <v>275</v>
      </c>
      <c r="D277">
        <v>-0.31890000000000002</v>
      </c>
      <c r="E277">
        <v>17.162299999999998</v>
      </c>
      <c r="F277">
        <v>8.1009999999999999E-2</v>
      </c>
    </row>
    <row r="278" spans="1:6">
      <c r="A278">
        <v>1000276</v>
      </c>
      <c r="B278">
        <v>1</v>
      </c>
      <c r="C278">
        <v>276</v>
      </c>
      <c r="D278">
        <v>-0.32</v>
      </c>
      <c r="E278">
        <v>17.1587</v>
      </c>
      <c r="F278">
        <v>8.0990000000000006E-2</v>
      </c>
    </row>
    <row r="279" spans="1:6">
      <c r="A279">
        <v>1000277</v>
      </c>
      <c r="B279">
        <v>1</v>
      </c>
      <c r="C279">
        <v>277</v>
      </c>
      <c r="D279">
        <v>-0.32119999999999999</v>
      </c>
      <c r="E279">
        <v>17.155000000000001</v>
      </c>
      <c r="F279">
        <v>8.0979999999999996E-2</v>
      </c>
    </row>
    <row r="280" spans="1:6">
      <c r="A280">
        <v>1000278</v>
      </c>
      <c r="B280">
        <v>1</v>
      </c>
      <c r="C280">
        <v>278</v>
      </c>
      <c r="D280">
        <v>-0.32229999999999998</v>
      </c>
      <c r="E280">
        <v>17.151299999999999</v>
      </c>
      <c r="F280">
        <v>8.097E-2</v>
      </c>
    </row>
    <row r="281" spans="1:6">
      <c r="A281">
        <v>1000279</v>
      </c>
      <c r="B281">
        <v>1</v>
      </c>
      <c r="C281">
        <v>279</v>
      </c>
      <c r="D281">
        <v>-0.32350000000000001</v>
      </c>
      <c r="E281">
        <v>17.147600000000001</v>
      </c>
      <c r="F281">
        <v>8.0960000000000004E-2</v>
      </c>
    </row>
    <row r="282" spans="1:6">
      <c r="A282">
        <v>1000280</v>
      </c>
      <c r="B282">
        <v>1</v>
      </c>
      <c r="C282">
        <v>280</v>
      </c>
      <c r="D282">
        <v>-0.3246</v>
      </c>
      <c r="E282">
        <v>17.143899999999999</v>
      </c>
      <c r="F282">
        <v>8.0949999999999994E-2</v>
      </c>
    </row>
    <row r="283" spans="1:6">
      <c r="A283">
        <v>1000281</v>
      </c>
      <c r="B283">
        <v>1</v>
      </c>
      <c r="C283">
        <v>281</v>
      </c>
      <c r="D283">
        <v>-0.32579999999999998</v>
      </c>
      <c r="E283">
        <v>17.1402</v>
      </c>
      <c r="F283">
        <v>8.0939999999999998E-2</v>
      </c>
    </row>
    <row r="284" spans="1:6">
      <c r="A284">
        <v>1000282</v>
      </c>
      <c r="B284">
        <v>1</v>
      </c>
      <c r="C284">
        <v>282</v>
      </c>
      <c r="D284">
        <v>-0.32690000000000002</v>
      </c>
      <c r="E284">
        <v>17.136399999999998</v>
      </c>
      <c r="F284">
        <v>8.0930000000000002E-2</v>
      </c>
    </row>
    <row r="285" spans="1:6">
      <c r="A285">
        <v>1000283</v>
      </c>
      <c r="B285">
        <v>1</v>
      </c>
      <c r="C285">
        <v>283</v>
      </c>
      <c r="D285">
        <v>-0.3281</v>
      </c>
      <c r="E285">
        <v>17.1326</v>
      </c>
      <c r="F285">
        <v>8.0909999999999996E-2</v>
      </c>
    </row>
    <row r="286" spans="1:6">
      <c r="A286">
        <v>1000284</v>
      </c>
      <c r="B286">
        <v>1</v>
      </c>
      <c r="C286">
        <v>284</v>
      </c>
      <c r="D286">
        <v>-0.32919999999999999</v>
      </c>
      <c r="E286">
        <v>17.128799999999998</v>
      </c>
      <c r="F286">
        <v>8.09E-2</v>
      </c>
    </row>
    <row r="287" spans="1:6">
      <c r="A287">
        <v>1000285</v>
      </c>
      <c r="B287">
        <v>1</v>
      </c>
      <c r="C287">
        <v>285</v>
      </c>
      <c r="D287">
        <v>-0.33029999999999998</v>
      </c>
      <c r="E287">
        <v>17.125</v>
      </c>
      <c r="F287">
        <v>8.0890000000000004E-2</v>
      </c>
    </row>
    <row r="288" spans="1:6">
      <c r="A288">
        <v>1000286</v>
      </c>
      <c r="B288">
        <v>1</v>
      </c>
      <c r="C288">
        <v>286</v>
      </c>
      <c r="D288">
        <v>-0.33150000000000002</v>
      </c>
      <c r="E288">
        <v>17.121200000000002</v>
      </c>
      <c r="F288">
        <v>8.0879999999999994E-2</v>
      </c>
    </row>
    <row r="289" spans="1:6">
      <c r="A289">
        <v>1000287</v>
      </c>
      <c r="B289">
        <v>1</v>
      </c>
      <c r="C289">
        <v>287</v>
      </c>
      <c r="D289">
        <v>-0.33260000000000001</v>
      </c>
      <c r="E289">
        <v>17.1174</v>
      </c>
      <c r="F289">
        <v>8.0869999999999997E-2</v>
      </c>
    </row>
    <row r="290" spans="1:6">
      <c r="A290">
        <v>1000288</v>
      </c>
      <c r="B290">
        <v>1</v>
      </c>
      <c r="C290">
        <v>288</v>
      </c>
      <c r="D290">
        <v>-0.3337</v>
      </c>
      <c r="E290">
        <v>17.113499999999998</v>
      </c>
      <c r="F290">
        <v>8.0860000000000001E-2</v>
      </c>
    </row>
    <row r="291" spans="1:6">
      <c r="A291">
        <v>1000289</v>
      </c>
      <c r="B291">
        <v>1</v>
      </c>
      <c r="C291">
        <v>289</v>
      </c>
      <c r="D291">
        <v>-0.33479999999999999</v>
      </c>
      <c r="E291">
        <v>17.1097</v>
      </c>
      <c r="F291">
        <v>8.0850000000000005E-2</v>
      </c>
    </row>
    <row r="292" spans="1:6">
      <c r="A292">
        <v>1000290</v>
      </c>
      <c r="B292">
        <v>1</v>
      </c>
      <c r="C292">
        <v>290</v>
      </c>
      <c r="D292">
        <v>-0.33589999999999998</v>
      </c>
      <c r="E292">
        <v>17.105799999999999</v>
      </c>
      <c r="F292">
        <v>8.0839999999999995E-2</v>
      </c>
    </row>
    <row r="293" spans="1:6">
      <c r="A293">
        <v>1000291</v>
      </c>
      <c r="B293">
        <v>1</v>
      </c>
      <c r="C293">
        <v>291</v>
      </c>
      <c r="D293">
        <v>-0.33710000000000001</v>
      </c>
      <c r="E293">
        <v>17.101900000000001</v>
      </c>
      <c r="F293">
        <v>8.0820000000000003E-2</v>
      </c>
    </row>
    <row r="294" spans="1:6">
      <c r="A294">
        <v>1000292</v>
      </c>
      <c r="B294">
        <v>1</v>
      </c>
      <c r="C294">
        <v>292</v>
      </c>
      <c r="D294">
        <v>-0.3382</v>
      </c>
      <c r="E294">
        <v>17.097999999999999</v>
      </c>
      <c r="F294">
        <v>8.0810000000000007E-2</v>
      </c>
    </row>
    <row r="295" spans="1:6">
      <c r="A295">
        <v>1000293</v>
      </c>
      <c r="B295">
        <v>1</v>
      </c>
      <c r="C295">
        <v>293</v>
      </c>
      <c r="D295">
        <v>-0.33929999999999999</v>
      </c>
      <c r="E295">
        <v>17.094100000000001</v>
      </c>
      <c r="F295">
        <v>8.0799999999999997E-2</v>
      </c>
    </row>
    <row r="296" spans="1:6">
      <c r="A296">
        <v>1000294</v>
      </c>
      <c r="B296">
        <v>1</v>
      </c>
      <c r="C296">
        <v>294</v>
      </c>
      <c r="D296">
        <v>-0.34039999999999998</v>
      </c>
      <c r="E296">
        <v>17.0901</v>
      </c>
      <c r="F296">
        <v>8.0790000000000001E-2</v>
      </c>
    </row>
    <row r="297" spans="1:6">
      <c r="A297">
        <v>1000295</v>
      </c>
      <c r="B297">
        <v>1</v>
      </c>
      <c r="C297">
        <v>295</v>
      </c>
      <c r="D297">
        <v>-0.34150000000000003</v>
      </c>
      <c r="E297">
        <v>17.086200000000002</v>
      </c>
      <c r="F297">
        <v>8.0780000000000005E-2</v>
      </c>
    </row>
    <row r="298" spans="1:6">
      <c r="A298">
        <v>1000296</v>
      </c>
      <c r="B298">
        <v>1</v>
      </c>
      <c r="C298">
        <v>296</v>
      </c>
      <c r="D298">
        <v>-0.34260000000000002</v>
      </c>
      <c r="E298">
        <v>17.0823</v>
      </c>
      <c r="F298">
        <v>8.0769999999999995E-2</v>
      </c>
    </row>
    <row r="299" spans="1:6">
      <c r="A299">
        <v>1000297</v>
      </c>
      <c r="B299">
        <v>1</v>
      </c>
      <c r="C299">
        <v>297</v>
      </c>
      <c r="D299">
        <v>-0.34370000000000001</v>
      </c>
      <c r="E299">
        <v>17.078299999999999</v>
      </c>
      <c r="F299">
        <v>8.0759999999999998E-2</v>
      </c>
    </row>
    <row r="300" spans="1:6">
      <c r="A300">
        <v>1000298</v>
      </c>
      <c r="B300">
        <v>1</v>
      </c>
      <c r="C300">
        <v>298</v>
      </c>
      <c r="D300">
        <v>-0.3448</v>
      </c>
      <c r="E300">
        <v>17.074300000000001</v>
      </c>
      <c r="F300">
        <v>8.0750000000000002E-2</v>
      </c>
    </row>
    <row r="301" spans="1:6">
      <c r="A301">
        <v>1000299</v>
      </c>
      <c r="B301">
        <v>1</v>
      </c>
      <c r="C301">
        <v>299</v>
      </c>
      <c r="D301">
        <v>-0.3458</v>
      </c>
      <c r="E301">
        <v>17.0703</v>
      </c>
      <c r="F301">
        <v>8.0740000000000006E-2</v>
      </c>
    </row>
    <row r="302" spans="1:6">
      <c r="A302">
        <v>1000300</v>
      </c>
      <c r="B302">
        <v>1</v>
      </c>
      <c r="C302">
        <v>300</v>
      </c>
      <c r="D302">
        <v>-0.34689999999999999</v>
      </c>
      <c r="E302">
        <v>17.066299999999998</v>
      </c>
      <c r="F302">
        <v>8.0729999999999996E-2</v>
      </c>
    </row>
    <row r="303" spans="1:6">
      <c r="A303">
        <v>1000301</v>
      </c>
      <c r="B303">
        <v>1</v>
      </c>
      <c r="C303">
        <v>301</v>
      </c>
      <c r="D303">
        <v>-0.34799999999999998</v>
      </c>
      <c r="E303">
        <v>17.0623</v>
      </c>
      <c r="F303">
        <v>8.0710000000000004E-2</v>
      </c>
    </row>
    <row r="304" spans="1:6">
      <c r="A304">
        <v>1000302</v>
      </c>
      <c r="B304">
        <v>1</v>
      </c>
      <c r="C304">
        <v>302</v>
      </c>
      <c r="D304">
        <v>-0.34910000000000002</v>
      </c>
      <c r="E304">
        <v>17.058299999999999</v>
      </c>
      <c r="F304">
        <v>8.0699999999999994E-2</v>
      </c>
    </row>
    <row r="305" spans="1:6">
      <c r="A305">
        <v>1000303</v>
      </c>
      <c r="B305">
        <v>1</v>
      </c>
      <c r="C305">
        <v>303</v>
      </c>
      <c r="D305">
        <v>-0.35020000000000001</v>
      </c>
      <c r="E305">
        <v>17.054300000000001</v>
      </c>
      <c r="F305">
        <v>8.0689999999999998E-2</v>
      </c>
    </row>
    <row r="306" spans="1:6">
      <c r="A306">
        <v>1000304</v>
      </c>
      <c r="B306">
        <v>1</v>
      </c>
      <c r="C306">
        <v>304</v>
      </c>
      <c r="D306">
        <v>-0.35120000000000001</v>
      </c>
      <c r="E306">
        <v>17.0503</v>
      </c>
      <c r="F306">
        <v>8.0680000000000002E-2</v>
      </c>
    </row>
    <row r="307" spans="1:6">
      <c r="A307">
        <v>1000305</v>
      </c>
      <c r="B307">
        <v>1</v>
      </c>
      <c r="C307">
        <v>305</v>
      </c>
      <c r="D307">
        <v>-0.3523</v>
      </c>
      <c r="E307">
        <v>17.046299999999999</v>
      </c>
      <c r="F307">
        <v>8.0670000000000006E-2</v>
      </c>
    </row>
    <row r="308" spans="1:6">
      <c r="A308">
        <v>1000306</v>
      </c>
      <c r="B308">
        <v>1</v>
      </c>
      <c r="C308">
        <v>306</v>
      </c>
      <c r="D308">
        <v>-0.35339999999999999</v>
      </c>
      <c r="E308">
        <v>17.042200000000001</v>
      </c>
      <c r="F308">
        <v>8.0659999999999996E-2</v>
      </c>
    </row>
    <row r="309" spans="1:6">
      <c r="A309">
        <v>1000307</v>
      </c>
      <c r="B309">
        <v>1</v>
      </c>
      <c r="C309">
        <v>307</v>
      </c>
      <c r="D309">
        <v>-0.35439999999999999</v>
      </c>
      <c r="E309">
        <v>17.0382</v>
      </c>
      <c r="F309">
        <v>8.0649999999999999E-2</v>
      </c>
    </row>
    <row r="310" spans="1:6">
      <c r="A310">
        <v>1000308</v>
      </c>
      <c r="B310">
        <v>1</v>
      </c>
      <c r="C310">
        <v>308</v>
      </c>
      <c r="D310">
        <v>-0.35549999999999998</v>
      </c>
      <c r="E310">
        <v>17.034099999999999</v>
      </c>
      <c r="F310">
        <v>8.0640000000000003E-2</v>
      </c>
    </row>
    <row r="311" spans="1:6">
      <c r="A311">
        <v>1000309</v>
      </c>
      <c r="B311">
        <v>1</v>
      </c>
      <c r="C311">
        <v>309</v>
      </c>
      <c r="D311">
        <v>-0.35649999999999998</v>
      </c>
      <c r="E311">
        <v>17.030100000000001</v>
      </c>
      <c r="F311">
        <v>8.0629999999999993E-2</v>
      </c>
    </row>
    <row r="312" spans="1:6">
      <c r="A312">
        <v>1000310</v>
      </c>
      <c r="B312">
        <v>1</v>
      </c>
      <c r="C312">
        <v>310</v>
      </c>
      <c r="D312">
        <v>-0.35759999999999997</v>
      </c>
      <c r="E312">
        <v>17.026</v>
      </c>
      <c r="F312">
        <v>8.0619999999999997E-2</v>
      </c>
    </row>
    <row r="313" spans="1:6">
      <c r="A313">
        <v>1000311</v>
      </c>
      <c r="B313">
        <v>1</v>
      </c>
      <c r="C313">
        <v>311</v>
      </c>
      <c r="D313">
        <v>-0.35859999999999997</v>
      </c>
      <c r="E313">
        <v>17.021899999999999</v>
      </c>
      <c r="F313">
        <v>8.0610000000000001E-2</v>
      </c>
    </row>
    <row r="314" spans="1:6">
      <c r="A314">
        <v>1000312</v>
      </c>
      <c r="B314">
        <v>1</v>
      </c>
      <c r="C314">
        <v>312</v>
      </c>
      <c r="D314">
        <v>-0.35970000000000002</v>
      </c>
      <c r="E314">
        <v>17.017800000000001</v>
      </c>
      <c r="F314">
        <v>8.0600000000000005E-2</v>
      </c>
    </row>
    <row r="315" spans="1:6">
      <c r="A315">
        <v>1000313</v>
      </c>
      <c r="B315">
        <v>1</v>
      </c>
      <c r="C315">
        <v>313</v>
      </c>
      <c r="D315">
        <v>-0.36070000000000002</v>
      </c>
      <c r="E315">
        <v>17.0138</v>
      </c>
      <c r="F315">
        <v>8.0589999999999995E-2</v>
      </c>
    </row>
    <row r="316" spans="1:6">
      <c r="A316">
        <v>1000314</v>
      </c>
      <c r="B316">
        <v>1</v>
      </c>
      <c r="C316">
        <v>314</v>
      </c>
      <c r="D316">
        <v>-0.36180000000000001</v>
      </c>
      <c r="E316">
        <v>17.009699999999999</v>
      </c>
      <c r="F316">
        <v>8.0579999999999999E-2</v>
      </c>
    </row>
    <row r="317" spans="1:6">
      <c r="A317">
        <v>1000315</v>
      </c>
      <c r="B317">
        <v>1</v>
      </c>
      <c r="C317">
        <v>315</v>
      </c>
      <c r="D317">
        <v>-0.36280000000000001</v>
      </c>
      <c r="E317">
        <v>17.005600000000001</v>
      </c>
      <c r="F317">
        <v>8.0570000000000003E-2</v>
      </c>
    </row>
    <row r="318" spans="1:6">
      <c r="A318">
        <v>1000316</v>
      </c>
      <c r="B318">
        <v>1</v>
      </c>
      <c r="C318">
        <v>316</v>
      </c>
      <c r="D318">
        <v>-0.36380000000000001</v>
      </c>
      <c r="E318">
        <v>17.0015</v>
      </c>
      <c r="F318">
        <v>8.0560000000000007E-2</v>
      </c>
    </row>
    <row r="319" spans="1:6">
      <c r="A319">
        <v>1000317</v>
      </c>
      <c r="B319">
        <v>1</v>
      </c>
      <c r="C319">
        <v>317</v>
      </c>
      <c r="D319">
        <v>-0.3649</v>
      </c>
      <c r="E319">
        <v>16.997399999999999</v>
      </c>
      <c r="F319">
        <v>8.0549999999999997E-2</v>
      </c>
    </row>
    <row r="320" spans="1:6">
      <c r="A320">
        <v>1000318</v>
      </c>
      <c r="B320">
        <v>1</v>
      </c>
      <c r="C320">
        <v>318</v>
      </c>
      <c r="D320">
        <v>-0.3659</v>
      </c>
      <c r="E320">
        <v>16.993300000000001</v>
      </c>
      <c r="F320">
        <v>8.054E-2</v>
      </c>
    </row>
    <row r="321" spans="1:6">
      <c r="A321">
        <v>1000319</v>
      </c>
      <c r="B321">
        <v>1</v>
      </c>
      <c r="C321">
        <v>319</v>
      </c>
      <c r="D321">
        <v>-0.3669</v>
      </c>
      <c r="E321">
        <v>16.9892</v>
      </c>
      <c r="F321">
        <v>8.0530000000000004E-2</v>
      </c>
    </row>
    <row r="322" spans="1:6">
      <c r="A322">
        <v>1000320</v>
      </c>
      <c r="B322">
        <v>1</v>
      </c>
      <c r="C322">
        <v>320</v>
      </c>
      <c r="D322">
        <v>-0.3679</v>
      </c>
      <c r="E322">
        <v>16.984999999999999</v>
      </c>
      <c r="F322">
        <v>8.0519999999999994E-2</v>
      </c>
    </row>
    <row r="323" spans="1:6">
      <c r="A323">
        <v>1000321</v>
      </c>
      <c r="B323">
        <v>1</v>
      </c>
      <c r="C323">
        <v>321</v>
      </c>
      <c r="D323">
        <v>-0.36899999999999999</v>
      </c>
      <c r="E323">
        <v>16.980899999999998</v>
      </c>
      <c r="F323">
        <v>8.0509999999999998E-2</v>
      </c>
    </row>
    <row r="324" spans="1:6">
      <c r="A324">
        <v>1000322</v>
      </c>
      <c r="B324">
        <v>1</v>
      </c>
      <c r="C324">
        <v>322</v>
      </c>
      <c r="D324">
        <v>-0.37</v>
      </c>
      <c r="E324">
        <v>16.976800000000001</v>
      </c>
      <c r="F324">
        <v>8.0500000000000002E-2</v>
      </c>
    </row>
    <row r="325" spans="1:6">
      <c r="A325">
        <v>1000323</v>
      </c>
      <c r="B325">
        <v>1</v>
      </c>
      <c r="C325">
        <v>323</v>
      </c>
      <c r="D325">
        <v>-0.371</v>
      </c>
      <c r="E325">
        <v>16.9727</v>
      </c>
      <c r="F325">
        <v>8.0490000000000006E-2</v>
      </c>
    </row>
    <row r="326" spans="1:6">
      <c r="A326">
        <v>1000324</v>
      </c>
      <c r="B326">
        <v>1</v>
      </c>
      <c r="C326">
        <v>324</v>
      </c>
      <c r="D326">
        <v>-0.372</v>
      </c>
      <c r="E326">
        <v>16.968599999999999</v>
      </c>
      <c r="F326">
        <v>8.0479999999999996E-2</v>
      </c>
    </row>
    <row r="327" spans="1:6">
      <c r="A327">
        <v>1000325</v>
      </c>
      <c r="B327">
        <v>1</v>
      </c>
      <c r="C327">
        <v>325</v>
      </c>
      <c r="D327">
        <v>-0.373</v>
      </c>
      <c r="E327">
        <v>16.964400000000001</v>
      </c>
      <c r="F327">
        <v>8.047E-2</v>
      </c>
    </row>
    <row r="328" spans="1:6">
      <c r="A328">
        <v>1000326</v>
      </c>
      <c r="B328">
        <v>1</v>
      </c>
      <c r="C328">
        <v>326</v>
      </c>
      <c r="D328">
        <v>-0.374</v>
      </c>
      <c r="E328">
        <v>16.9603</v>
      </c>
      <c r="F328">
        <v>8.0460000000000004E-2</v>
      </c>
    </row>
    <row r="329" spans="1:6">
      <c r="A329">
        <v>1000327</v>
      </c>
      <c r="B329">
        <v>1</v>
      </c>
      <c r="C329">
        <v>327</v>
      </c>
      <c r="D329">
        <v>-0.375</v>
      </c>
      <c r="E329">
        <v>16.956199999999999</v>
      </c>
      <c r="F329">
        <v>8.0449999999999994E-2</v>
      </c>
    </row>
    <row r="330" spans="1:6">
      <c r="A330">
        <v>1000328</v>
      </c>
      <c r="B330">
        <v>1</v>
      </c>
      <c r="C330">
        <v>328</v>
      </c>
      <c r="D330">
        <v>-0.376</v>
      </c>
      <c r="E330">
        <v>16.952100000000002</v>
      </c>
      <c r="F330">
        <v>8.0439999999999998E-2</v>
      </c>
    </row>
    <row r="331" spans="1:6">
      <c r="A331">
        <v>1000329</v>
      </c>
      <c r="B331">
        <v>1</v>
      </c>
      <c r="C331">
        <v>329</v>
      </c>
      <c r="D331">
        <v>-0.377</v>
      </c>
      <c r="E331">
        <v>16.947900000000001</v>
      </c>
      <c r="F331">
        <v>8.0430000000000001E-2</v>
      </c>
    </row>
    <row r="332" spans="1:6">
      <c r="A332">
        <v>1000330</v>
      </c>
      <c r="B332">
        <v>1</v>
      </c>
      <c r="C332">
        <v>330</v>
      </c>
      <c r="D332">
        <v>-0.378</v>
      </c>
      <c r="E332">
        <v>16.9438</v>
      </c>
      <c r="F332">
        <v>8.0420000000000005E-2</v>
      </c>
    </row>
    <row r="333" spans="1:6">
      <c r="A333">
        <v>1000331</v>
      </c>
      <c r="B333">
        <v>1</v>
      </c>
      <c r="C333">
        <v>331</v>
      </c>
      <c r="D333">
        <v>-0.379</v>
      </c>
      <c r="E333">
        <v>16.939699999999998</v>
      </c>
      <c r="F333">
        <v>8.0409999999999995E-2</v>
      </c>
    </row>
    <row r="334" spans="1:6">
      <c r="A334">
        <v>1000332</v>
      </c>
      <c r="B334">
        <v>1</v>
      </c>
      <c r="C334">
        <v>332</v>
      </c>
      <c r="D334">
        <v>-0.38</v>
      </c>
      <c r="E334">
        <v>16.935500000000001</v>
      </c>
      <c r="F334">
        <v>8.0399999999999999E-2</v>
      </c>
    </row>
    <row r="335" spans="1:6">
      <c r="A335">
        <v>1000333</v>
      </c>
      <c r="B335">
        <v>1</v>
      </c>
      <c r="C335">
        <v>333</v>
      </c>
      <c r="D335">
        <v>-0.38100000000000001</v>
      </c>
      <c r="E335">
        <v>16.9314</v>
      </c>
      <c r="F335">
        <v>8.0390000000000003E-2</v>
      </c>
    </row>
    <row r="336" spans="1:6">
      <c r="A336">
        <v>1000334</v>
      </c>
      <c r="B336">
        <v>1</v>
      </c>
      <c r="C336">
        <v>334</v>
      </c>
      <c r="D336">
        <v>-0.38200000000000001</v>
      </c>
      <c r="E336">
        <v>16.927299999999999</v>
      </c>
      <c r="F336">
        <v>8.0379999999999993E-2</v>
      </c>
    </row>
    <row r="337" spans="1:6">
      <c r="A337">
        <v>1000335</v>
      </c>
      <c r="B337">
        <v>1</v>
      </c>
      <c r="C337">
        <v>335</v>
      </c>
      <c r="D337">
        <v>-0.38300000000000001</v>
      </c>
      <c r="E337">
        <v>16.923100000000002</v>
      </c>
      <c r="F337">
        <v>8.0369999999999997E-2</v>
      </c>
    </row>
    <row r="338" spans="1:6">
      <c r="A338">
        <v>1000336</v>
      </c>
      <c r="B338">
        <v>1</v>
      </c>
      <c r="C338">
        <v>336</v>
      </c>
      <c r="D338">
        <v>-0.38390000000000002</v>
      </c>
      <c r="E338">
        <v>16.919</v>
      </c>
      <c r="F338">
        <v>8.0360000000000001E-2</v>
      </c>
    </row>
    <row r="339" spans="1:6">
      <c r="A339">
        <v>1000337</v>
      </c>
      <c r="B339">
        <v>1</v>
      </c>
      <c r="C339">
        <v>337</v>
      </c>
      <c r="D339">
        <v>-0.38490000000000002</v>
      </c>
      <c r="E339">
        <v>16.9148</v>
      </c>
      <c r="F339">
        <v>8.0350000000000005E-2</v>
      </c>
    </row>
    <row r="340" spans="1:6">
      <c r="A340">
        <v>1000338</v>
      </c>
      <c r="B340">
        <v>1</v>
      </c>
      <c r="C340">
        <v>338</v>
      </c>
      <c r="D340">
        <v>-0.38590000000000002</v>
      </c>
      <c r="E340">
        <v>16.910699999999999</v>
      </c>
      <c r="F340">
        <v>8.0339999999999995E-2</v>
      </c>
    </row>
    <row r="341" spans="1:6">
      <c r="A341">
        <v>1000339</v>
      </c>
      <c r="B341">
        <v>1</v>
      </c>
      <c r="C341">
        <v>339</v>
      </c>
      <c r="D341">
        <v>-0.38690000000000002</v>
      </c>
      <c r="E341">
        <v>16.906600000000001</v>
      </c>
      <c r="F341">
        <v>8.0329999999999999E-2</v>
      </c>
    </row>
    <row r="342" spans="1:6">
      <c r="A342">
        <v>1000340</v>
      </c>
      <c r="B342">
        <v>1</v>
      </c>
      <c r="C342">
        <v>340</v>
      </c>
      <c r="D342">
        <v>-0.38779999999999998</v>
      </c>
      <c r="E342">
        <v>16.9024</v>
      </c>
      <c r="F342">
        <v>8.0320000000000003E-2</v>
      </c>
    </row>
    <row r="343" spans="1:6">
      <c r="A343">
        <v>1000341</v>
      </c>
      <c r="B343">
        <v>1</v>
      </c>
      <c r="C343">
        <v>341</v>
      </c>
      <c r="D343">
        <v>-0.38879999999999998</v>
      </c>
      <c r="E343">
        <v>16.898299999999999</v>
      </c>
      <c r="F343">
        <v>8.0310000000000006E-2</v>
      </c>
    </row>
    <row r="344" spans="1:6">
      <c r="A344">
        <v>1000342</v>
      </c>
      <c r="B344">
        <v>1</v>
      </c>
      <c r="C344">
        <v>342</v>
      </c>
      <c r="D344">
        <v>-0.38979999999999998</v>
      </c>
      <c r="E344">
        <v>16.894200000000001</v>
      </c>
      <c r="F344">
        <v>8.0299999999999996E-2</v>
      </c>
    </row>
    <row r="345" spans="1:6">
      <c r="A345">
        <v>1000343</v>
      </c>
      <c r="B345">
        <v>1</v>
      </c>
      <c r="C345">
        <v>343</v>
      </c>
      <c r="D345">
        <v>-0.39069999999999999</v>
      </c>
      <c r="E345">
        <v>16.89</v>
      </c>
      <c r="F345">
        <v>8.029E-2</v>
      </c>
    </row>
    <row r="346" spans="1:6">
      <c r="A346">
        <v>1000344</v>
      </c>
      <c r="B346">
        <v>1</v>
      </c>
      <c r="C346">
        <v>344</v>
      </c>
      <c r="D346">
        <v>-0.39169999999999999</v>
      </c>
      <c r="E346">
        <v>16.885899999999999</v>
      </c>
      <c r="F346">
        <v>8.0280000000000004E-2</v>
      </c>
    </row>
    <row r="347" spans="1:6">
      <c r="A347">
        <v>1000345</v>
      </c>
      <c r="B347">
        <v>1</v>
      </c>
      <c r="C347">
        <v>345</v>
      </c>
      <c r="D347">
        <v>-0.3926</v>
      </c>
      <c r="E347">
        <v>16.881699999999999</v>
      </c>
      <c r="F347">
        <v>8.0269999999999994E-2</v>
      </c>
    </row>
    <row r="348" spans="1:6">
      <c r="A348">
        <v>1000346</v>
      </c>
      <c r="B348">
        <v>1</v>
      </c>
      <c r="C348">
        <v>346</v>
      </c>
      <c r="D348">
        <v>-0.39360000000000001</v>
      </c>
      <c r="E348">
        <v>16.877600000000001</v>
      </c>
      <c r="F348">
        <v>8.0259999999999998E-2</v>
      </c>
    </row>
    <row r="349" spans="1:6">
      <c r="A349">
        <v>1000347</v>
      </c>
      <c r="B349">
        <v>1</v>
      </c>
      <c r="C349">
        <v>347</v>
      </c>
      <c r="D349">
        <v>-0.39450000000000002</v>
      </c>
      <c r="E349">
        <v>16.8735</v>
      </c>
      <c r="F349">
        <v>8.0250000000000002E-2</v>
      </c>
    </row>
    <row r="350" spans="1:6">
      <c r="A350">
        <v>1000348</v>
      </c>
      <c r="B350">
        <v>1</v>
      </c>
      <c r="C350">
        <v>348</v>
      </c>
      <c r="D350">
        <v>-0.39550000000000002</v>
      </c>
      <c r="E350">
        <v>16.869299999999999</v>
      </c>
      <c r="F350">
        <v>8.0240000000000006E-2</v>
      </c>
    </row>
    <row r="351" spans="1:6">
      <c r="A351">
        <v>1000349</v>
      </c>
      <c r="B351">
        <v>1</v>
      </c>
      <c r="C351">
        <v>349</v>
      </c>
      <c r="D351">
        <v>-0.39639999999999997</v>
      </c>
      <c r="E351">
        <v>16.865200000000002</v>
      </c>
      <c r="F351">
        <v>8.0229999999999996E-2</v>
      </c>
    </row>
    <row r="352" spans="1:6">
      <c r="A352">
        <v>1000350</v>
      </c>
      <c r="B352">
        <v>1</v>
      </c>
      <c r="C352">
        <v>350</v>
      </c>
      <c r="D352">
        <v>-0.39739999999999998</v>
      </c>
      <c r="E352">
        <v>16.861000000000001</v>
      </c>
      <c r="F352">
        <v>8.022E-2</v>
      </c>
    </row>
    <row r="353" spans="1:6">
      <c r="A353">
        <v>1000351</v>
      </c>
      <c r="B353">
        <v>1</v>
      </c>
      <c r="C353">
        <v>351</v>
      </c>
      <c r="D353">
        <v>-0.39829999999999999</v>
      </c>
      <c r="E353">
        <v>16.8569</v>
      </c>
      <c r="F353">
        <v>8.022E-2</v>
      </c>
    </row>
    <row r="354" spans="1:6">
      <c r="A354">
        <v>1000352</v>
      </c>
      <c r="B354">
        <v>1</v>
      </c>
      <c r="C354">
        <v>352</v>
      </c>
      <c r="D354">
        <v>-0.39929999999999999</v>
      </c>
      <c r="E354">
        <v>16.852799999999998</v>
      </c>
      <c r="F354">
        <v>8.0210000000000004E-2</v>
      </c>
    </row>
    <row r="355" spans="1:6">
      <c r="A355">
        <v>1000353</v>
      </c>
      <c r="B355">
        <v>1</v>
      </c>
      <c r="C355">
        <v>353</v>
      </c>
      <c r="D355">
        <v>-0.4002</v>
      </c>
      <c r="E355">
        <v>16.848600000000001</v>
      </c>
      <c r="F355">
        <v>8.0199999999999994E-2</v>
      </c>
    </row>
    <row r="356" spans="1:6">
      <c r="A356">
        <v>1000354</v>
      </c>
      <c r="B356">
        <v>1</v>
      </c>
      <c r="C356">
        <v>354</v>
      </c>
      <c r="D356">
        <v>-0.40110000000000001</v>
      </c>
      <c r="E356">
        <v>16.8445</v>
      </c>
      <c r="F356">
        <v>8.0189999999999997E-2</v>
      </c>
    </row>
    <row r="357" spans="1:6">
      <c r="A357">
        <v>1000355</v>
      </c>
      <c r="B357">
        <v>1</v>
      </c>
      <c r="C357">
        <v>355</v>
      </c>
      <c r="D357">
        <v>-0.40210000000000001</v>
      </c>
      <c r="E357">
        <v>16.840399999999999</v>
      </c>
      <c r="F357">
        <v>8.0180000000000001E-2</v>
      </c>
    </row>
    <row r="358" spans="1:6">
      <c r="A358">
        <v>1000356</v>
      </c>
      <c r="B358">
        <v>1</v>
      </c>
      <c r="C358">
        <v>356</v>
      </c>
      <c r="D358">
        <v>-0.40300000000000002</v>
      </c>
      <c r="E358">
        <v>16.836300000000001</v>
      </c>
      <c r="F358">
        <v>8.0170000000000005E-2</v>
      </c>
    </row>
    <row r="359" spans="1:6">
      <c r="A359">
        <v>1000357</v>
      </c>
      <c r="B359">
        <v>1</v>
      </c>
      <c r="C359">
        <v>357</v>
      </c>
      <c r="D359">
        <v>-0.40389999999999998</v>
      </c>
      <c r="E359">
        <v>16.832100000000001</v>
      </c>
      <c r="F359">
        <v>8.0159999999999995E-2</v>
      </c>
    </row>
    <row r="360" spans="1:6">
      <c r="A360">
        <v>1000358</v>
      </c>
      <c r="B360">
        <v>1</v>
      </c>
      <c r="C360">
        <v>358</v>
      </c>
      <c r="D360">
        <v>-0.40489999999999998</v>
      </c>
      <c r="E360">
        <v>16.827999999999999</v>
      </c>
      <c r="F360">
        <v>8.0149999999999999E-2</v>
      </c>
    </row>
    <row r="361" spans="1:6">
      <c r="A361">
        <v>1000359</v>
      </c>
      <c r="B361">
        <v>1</v>
      </c>
      <c r="C361">
        <v>359</v>
      </c>
      <c r="D361">
        <v>-0.40579999999999999</v>
      </c>
      <c r="E361">
        <v>16.823899999999998</v>
      </c>
      <c r="F361">
        <v>8.0140000000000003E-2</v>
      </c>
    </row>
    <row r="362" spans="1:6">
      <c r="A362">
        <v>1000360</v>
      </c>
      <c r="B362">
        <v>1</v>
      </c>
      <c r="C362">
        <v>360</v>
      </c>
      <c r="D362">
        <v>-0.40670000000000001</v>
      </c>
      <c r="E362">
        <v>16.819800000000001</v>
      </c>
      <c r="F362">
        <v>8.0130000000000007E-2</v>
      </c>
    </row>
    <row r="363" spans="1:6">
      <c r="A363">
        <v>1000361</v>
      </c>
      <c r="B363">
        <v>1</v>
      </c>
      <c r="C363">
        <v>361</v>
      </c>
      <c r="D363">
        <v>-0.40760000000000002</v>
      </c>
      <c r="E363">
        <v>16.8156</v>
      </c>
      <c r="F363">
        <v>8.0119999999999997E-2</v>
      </c>
    </row>
    <row r="364" spans="1:6">
      <c r="A364">
        <v>1000362</v>
      </c>
      <c r="B364">
        <v>1</v>
      </c>
      <c r="C364">
        <v>362</v>
      </c>
      <c r="D364">
        <v>-0.40849999999999997</v>
      </c>
      <c r="E364">
        <v>16.811499999999999</v>
      </c>
      <c r="F364">
        <v>8.0110000000000001E-2</v>
      </c>
    </row>
    <row r="365" spans="1:6">
      <c r="A365">
        <v>1000363</v>
      </c>
      <c r="B365">
        <v>1</v>
      </c>
      <c r="C365">
        <v>363</v>
      </c>
      <c r="D365">
        <v>-0.40949999999999998</v>
      </c>
      <c r="E365">
        <v>16.807400000000001</v>
      </c>
      <c r="F365">
        <v>8.0110000000000001E-2</v>
      </c>
    </row>
    <row r="366" spans="1:6">
      <c r="A366">
        <v>1000364</v>
      </c>
      <c r="B366">
        <v>1</v>
      </c>
      <c r="C366">
        <v>364</v>
      </c>
      <c r="D366">
        <v>-0.41039999999999999</v>
      </c>
      <c r="E366">
        <v>16.8033</v>
      </c>
      <c r="F366">
        <v>8.0100000000000005E-2</v>
      </c>
    </row>
    <row r="367" spans="1:6">
      <c r="A367">
        <v>1000365</v>
      </c>
      <c r="B367">
        <v>1</v>
      </c>
      <c r="C367">
        <v>365</v>
      </c>
      <c r="D367">
        <v>-0.4113</v>
      </c>
      <c r="E367">
        <v>16.799199999999999</v>
      </c>
      <c r="F367">
        <v>8.0089999999999995E-2</v>
      </c>
    </row>
    <row r="368" spans="1:6">
      <c r="A368">
        <v>1000366</v>
      </c>
      <c r="B368">
        <v>1</v>
      </c>
      <c r="C368">
        <v>366</v>
      </c>
      <c r="D368">
        <v>-0.41220000000000001</v>
      </c>
      <c r="E368">
        <v>16.795100000000001</v>
      </c>
      <c r="F368">
        <v>8.0079999999999998E-2</v>
      </c>
    </row>
    <row r="369" spans="1:6">
      <c r="A369">
        <v>1000367</v>
      </c>
      <c r="B369">
        <v>1</v>
      </c>
      <c r="C369">
        <v>367</v>
      </c>
      <c r="D369">
        <v>-0.41310000000000002</v>
      </c>
      <c r="E369">
        <v>16.790900000000001</v>
      </c>
      <c r="F369">
        <v>8.0070000000000002E-2</v>
      </c>
    </row>
    <row r="370" spans="1:6">
      <c r="A370">
        <v>1000368</v>
      </c>
      <c r="B370">
        <v>1</v>
      </c>
      <c r="C370">
        <v>368</v>
      </c>
      <c r="D370">
        <v>-0.41399999999999998</v>
      </c>
      <c r="E370">
        <v>16.786799999999999</v>
      </c>
      <c r="F370">
        <v>8.0060000000000006E-2</v>
      </c>
    </row>
    <row r="371" spans="1:6">
      <c r="A371">
        <v>1000369</v>
      </c>
      <c r="B371">
        <v>1</v>
      </c>
      <c r="C371">
        <v>369</v>
      </c>
      <c r="D371">
        <v>-0.41489999999999999</v>
      </c>
      <c r="E371">
        <v>16.782699999999998</v>
      </c>
      <c r="F371">
        <v>8.0049999999999996E-2</v>
      </c>
    </row>
    <row r="372" spans="1:6">
      <c r="A372">
        <v>1000370</v>
      </c>
      <c r="B372">
        <v>1</v>
      </c>
      <c r="C372">
        <v>370</v>
      </c>
      <c r="D372">
        <v>-0.4158</v>
      </c>
      <c r="E372">
        <v>16.778600000000001</v>
      </c>
      <c r="F372">
        <v>8.004E-2</v>
      </c>
    </row>
    <row r="373" spans="1:6">
      <c r="A373">
        <v>1000371</v>
      </c>
      <c r="B373">
        <v>1</v>
      </c>
      <c r="C373">
        <v>371</v>
      </c>
      <c r="D373">
        <v>-0.41670000000000001</v>
      </c>
      <c r="E373">
        <v>16.7745</v>
      </c>
      <c r="F373">
        <v>8.0030000000000004E-2</v>
      </c>
    </row>
    <row r="374" spans="1:6">
      <c r="A374">
        <v>1000372</v>
      </c>
      <c r="B374">
        <v>1</v>
      </c>
      <c r="C374">
        <v>372</v>
      </c>
      <c r="D374">
        <v>-0.41760000000000003</v>
      </c>
      <c r="E374">
        <v>16.770399999999999</v>
      </c>
      <c r="F374">
        <v>8.0030000000000004E-2</v>
      </c>
    </row>
    <row r="375" spans="1:6">
      <c r="A375">
        <v>1000373</v>
      </c>
      <c r="B375">
        <v>1</v>
      </c>
      <c r="C375">
        <v>373</v>
      </c>
      <c r="D375">
        <v>-0.41849999999999998</v>
      </c>
      <c r="E375">
        <v>16.766300000000001</v>
      </c>
      <c r="F375">
        <v>8.0019999999999994E-2</v>
      </c>
    </row>
    <row r="376" spans="1:6">
      <c r="A376">
        <v>1000374</v>
      </c>
      <c r="B376">
        <v>1</v>
      </c>
      <c r="C376">
        <v>374</v>
      </c>
      <c r="D376">
        <v>-0.4194</v>
      </c>
      <c r="E376">
        <v>16.7622</v>
      </c>
      <c r="F376">
        <v>8.0009999999999998E-2</v>
      </c>
    </row>
    <row r="377" spans="1:6">
      <c r="A377">
        <v>1000375</v>
      </c>
      <c r="B377">
        <v>1</v>
      </c>
      <c r="C377">
        <v>375</v>
      </c>
      <c r="D377">
        <v>-0.42030000000000001</v>
      </c>
      <c r="E377">
        <v>16.758199999999999</v>
      </c>
      <c r="F377">
        <v>0.08</v>
      </c>
    </row>
    <row r="378" spans="1:6">
      <c r="A378">
        <v>1000376</v>
      </c>
      <c r="B378">
        <v>1</v>
      </c>
      <c r="C378">
        <v>376</v>
      </c>
      <c r="D378">
        <v>-0.42109999999999997</v>
      </c>
      <c r="E378">
        <v>16.754100000000001</v>
      </c>
      <c r="F378">
        <v>7.9990000000000006E-2</v>
      </c>
    </row>
    <row r="379" spans="1:6">
      <c r="A379">
        <v>1000377</v>
      </c>
      <c r="B379">
        <v>1</v>
      </c>
      <c r="C379">
        <v>377</v>
      </c>
      <c r="D379">
        <v>-0.42199999999999999</v>
      </c>
      <c r="E379">
        <v>16.75</v>
      </c>
      <c r="F379">
        <v>7.9979999999999996E-2</v>
      </c>
    </row>
    <row r="380" spans="1:6">
      <c r="A380">
        <v>1000378</v>
      </c>
      <c r="B380">
        <v>1</v>
      </c>
      <c r="C380">
        <v>378</v>
      </c>
      <c r="D380">
        <v>-0.4229</v>
      </c>
      <c r="E380">
        <v>16.745899999999999</v>
      </c>
      <c r="F380">
        <v>7.9969999999999999E-2</v>
      </c>
    </row>
    <row r="381" spans="1:6">
      <c r="A381">
        <v>1000379</v>
      </c>
      <c r="B381">
        <v>1</v>
      </c>
      <c r="C381">
        <v>379</v>
      </c>
      <c r="D381">
        <v>-0.42380000000000001</v>
      </c>
      <c r="E381">
        <v>16.741800000000001</v>
      </c>
      <c r="F381">
        <v>7.9960000000000003E-2</v>
      </c>
    </row>
    <row r="382" spans="1:6">
      <c r="A382">
        <v>1000380</v>
      </c>
      <c r="B382">
        <v>1</v>
      </c>
      <c r="C382">
        <v>380</v>
      </c>
      <c r="D382">
        <v>-0.42470000000000002</v>
      </c>
      <c r="E382">
        <v>16.7377</v>
      </c>
      <c r="F382">
        <v>7.9960000000000003E-2</v>
      </c>
    </row>
    <row r="383" spans="1:6">
      <c r="A383">
        <v>1000381</v>
      </c>
      <c r="B383">
        <v>1</v>
      </c>
      <c r="C383">
        <v>381</v>
      </c>
      <c r="D383">
        <v>-0.42549999999999999</v>
      </c>
      <c r="E383">
        <v>16.733699999999999</v>
      </c>
      <c r="F383">
        <v>7.9949999999999993E-2</v>
      </c>
    </row>
    <row r="384" spans="1:6">
      <c r="A384">
        <v>1000382</v>
      </c>
      <c r="B384">
        <v>1</v>
      </c>
      <c r="C384">
        <v>382</v>
      </c>
      <c r="D384">
        <v>-0.4264</v>
      </c>
      <c r="E384">
        <v>16.729600000000001</v>
      </c>
      <c r="F384">
        <v>7.9939999999999997E-2</v>
      </c>
    </row>
    <row r="385" spans="1:6">
      <c r="A385">
        <v>1000383</v>
      </c>
      <c r="B385">
        <v>1</v>
      </c>
      <c r="C385">
        <v>383</v>
      </c>
      <c r="D385">
        <v>-0.42730000000000001</v>
      </c>
      <c r="E385">
        <v>16.7255</v>
      </c>
      <c r="F385">
        <v>7.9930000000000001E-2</v>
      </c>
    </row>
    <row r="386" spans="1:6">
      <c r="A386">
        <v>1000384</v>
      </c>
      <c r="B386">
        <v>1</v>
      </c>
      <c r="C386">
        <v>384</v>
      </c>
      <c r="D386">
        <v>-0.42820000000000003</v>
      </c>
      <c r="E386">
        <v>16.721499999999999</v>
      </c>
      <c r="F386">
        <v>7.9920000000000005E-2</v>
      </c>
    </row>
    <row r="387" spans="1:6">
      <c r="A387">
        <v>1000385</v>
      </c>
      <c r="B387">
        <v>1</v>
      </c>
      <c r="C387">
        <v>385</v>
      </c>
      <c r="D387">
        <v>-0.42899999999999999</v>
      </c>
      <c r="E387">
        <v>16.717400000000001</v>
      </c>
      <c r="F387">
        <v>7.9909999999999995E-2</v>
      </c>
    </row>
    <row r="388" spans="1:6">
      <c r="A388">
        <v>1000386</v>
      </c>
      <c r="B388">
        <v>1</v>
      </c>
      <c r="C388">
        <v>386</v>
      </c>
      <c r="D388">
        <v>-0.4299</v>
      </c>
      <c r="E388">
        <v>16.7134</v>
      </c>
      <c r="F388">
        <v>7.9899999999999999E-2</v>
      </c>
    </row>
    <row r="389" spans="1:6">
      <c r="A389">
        <v>1000387</v>
      </c>
      <c r="B389">
        <v>1</v>
      </c>
      <c r="C389">
        <v>387</v>
      </c>
      <c r="D389">
        <v>-0.43080000000000002</v>
      </c>
      <c r="E389">
        <v>16.709299999999999</v>
      </c>
      <c r="F389">
        <v>7.9899999999999999E-2</v>
      </c>
    </row>
    <row r="390" spans="1:6">
      <c r="A390">
        <v>1000388</v>
      </c>
      <c r="B390">
        <v>1</v>
      </c>
      <c r="C390">
        <v>388</v>
      </c>
      <c r="D390">
        <v>-0.43159999999999998</v>
      </c>
      <c r="E390">
        <v>16.705300000000001</v>
      </c>
      <c r="F390">
        <v>7.9890000000000003E-2</v>
      </c>
    </row>
    <row r="391" spans="1:6">
      <c r="A391">
        <v>1000389</v>
      </c>
      <c r="B391">
        <v>1</v>
      </c>
      <c r="C391">
        <v>389</v>
      </c>
      <c r="D391">
        <v>-0.4325</v>
      </c>
      <c r="E391">
        <v>16.7012</v>
      </c>
      <c r="F391">
        <v>7.9880000000000007E-2</v>
      </c>
    </row>
    <row r="392" spans="1:6">
      <c r="A392">
        <v>1000390</v>
      </c>
      <c r="B392">
        <v>1</v>
      </c>
      <c r="C392">
        <v>390</v>
      </c>
      <c r="D392">
        <v>-0.43330000000000002</v>
      </c>
      <c r="E392">
        <v>16.697199999999999</v>
      </c>
      <c r="F392">
        <v>7.9869999999999997E-2</v>
      </c>
    </row>
    <row r="393" spans="1:6">
      <c r="A393">
        <v>1000391</v>
      </c>
      <c r="B393">
        <v>1</v>
      </c>
      <c r="C393">
        <v>391</v>
      </c>
      <c r="D393">
        <v>-0.43419999999999997</v>
      </c>
      <c r="E393">
        <v>16.693200000000001</v>
      </c>
      <c r="F393">
        <v>7.986E-2</v>
      </c>
    </row>
    <row r="394" spans="1:6">
      <c r="A394">
        <v>1000392</v>
      </c>
      <c r="B394">
        <v>1</v>
      </c>
      <c r="C394">
        <v>392</v>
      </c>
      <c r="D394">
        <v>-0.435</v>
      </c>
      <c r="E394">
        <v>16.6891</v>
      </c>
      <c r="F394">
        <v>7.9850000000000004E-2</v>
      </c>
    </row>
    <row r="395" spans="1:6">
      <c r="A395">
        <v>1000393</v>
      </c>
      <c r="B395">
        <v>1</v>
      </c>
      <c r="C395">
        <v>393</v>
      </c>
      <c r="D395">
        <v>-0.43590000000000001</v>
      </c>
      <c r="E395">
        <v>16.685099999999998</v>
      </c>
      <c r="F395">
        <v>7.9839999999999994E-2</v>
      </c>
    </row>
    <row r="396" spans="1:6">
      <c r="A396">
        <v>1000394</v>
      </c>
      <c r="B396">
        <v>1</v>
      </c>
      <c r="C396">
        <v>394</v>
      </c>
      <c r="D396">
        <v>-0.43669999999999998</v>
      </c>
      <c r="E396">
        <v>16.681100000000001</v>
      </c>
      <c r="F396">
        <v>7.9839999999999994E-2</v>
      </c>
    </row>
    <row r="397" spans="1:6">
      <c r="A397">
        <v>1000395</v>
      </c>
      <c r="B397">
        <v>1</v>
      </c>
      <c r="C397">
        <v>395</v>
      </c>
      <c r="D397">
        <v>-0.43759999999999999</v>
      </c>
      <c r="E397">
        <v>16.677099999999999</v>
      </c>
      <c r="F397">
        <v>7.9829999999999998E-2</v>
      </c>
    </row>
    <row r="398" spans="1:6">
      <c r="A398">
        <v>1000396</v>
      </c>
      <c r="B398">
        <v>1</v>
      </c>
      <c r="C398">
        <v>396</v>
      </c>
      <c r="D398">
        <v>-0.43840000000000001</v>
      </c>
      <c r="E398">
        <v>16.673100000000002</v>
      </c>
      <c r="F398">
        <v>7.9820000000000002E-2</v>
      </c>
    </row>
    <row r="399" spans="1:6">
      <c r="A399">
        <v>1000397</v>
      </c>
      <c r="B399">
        <v>1</v>
      </c>
      <c r="C399">
        <v>397</v>
      </c>
      <c r="D399">
        <v>-0.43930000000000002</v>
      </c>
      <c r="E399">
        <v>16.6691</v>
      </c>
      <c r="F399">
        <v>7.9810000000000006E-2</v>
      </c>
    </row>
    <row r="400" spans="1:6">
      <c r="A400">
        <v>1000398</v>
      </c>
      <c r="B400">
        <v>1</v>
      </c>
      <c r="C400">
        <v>398</v>
      </c>
      <c r="D400">
        <v>-0.44009999999999999</v>
      </c>
      <c r="E400">
        <v>16.665099999999999</v>
      </c>
      <c r="F400">
        <v>7.9799999999999996E-2</v>
      </c>
    </row>
    <row r="401" spans="1:6">
      <c r="A401">
        <v>1000399</v>
      </c>
      <c r="B401">
        <v>1</v>
      </c>
      <c r="C401">
        <v>399</v>
      </c>
      <c r="D401">
        <v>-0.441</v>
      </c>
      <c r="E401">
        <v>16.661100000000001</v>
      </c>
      <c r="F401">
        <v>7.9799999999999996E-2</v>
      </c>
    </row>
    <row r="402" spans="1:6">
      <c r="A402">
        <v>1000400</v>
      </c>
      <c r="B402">
        <v>1</v>
      </c>
      <c r="C402">
        <v>400</v>
      </c>
      <c r="D402">
        <v>-0.44180000000000003</v>
      </c>
      <c r="E402">
        <v>16.6571</v>
      </c>
      <c r="F402">
        <v>7.979E-2</v>
      </c>
    </row>
    <row r="403" spans="1:6">
      <c r="A403">
        <v>1000401</v>
      </c>
      <c r="B403">
        <v>1</v>
      </c>
      <c r="C403">
        <v>401</v>
      </c>
      <c r="D403">
        <v>-0.44259999999999999</v>
      </c>
      <c r="E403">
        <v>16.653099999999998</v>
      </c>
      <c r="F403">
        <v>7.9780000000000004E-2</v>
      </c>
    </row>
    <row r="404" spans="1:6">
      <c r="A404">
        <v>1000402</v>
      </c>
      <c r="B404">
        <v>1</v>
      </c>
      <c r="C404">
        <v>402</v>
      </c>
      <c r="D404">
        <v>-0.44350000000000001</v>
      </c>
      <c r="E404">
        <v>16.649100000000001</v>
      </c>
      <c r="F404">
        <v>7.9769999999999994E-2</v>
      </c>
    </row>
    <row r="405" spans="1:6">
      <c r="A405">
        <v>1000403</v>
      </c>
      <c r="B405">
        <v>1</v>
      </c>
      <c r="C405">
        <v>403</v>
      </c>
      <c r="D405">
        <v>-0.44429999999999997</v>
      </c>
      <c r="E405">
        <v>16.645099999999999</v>
      </c>
      <c r="F405">
        <v>7.9759999999999998E-2</v>
      </c>
    </row>
    <row r="406" spans="1:6">
      <c r="A406">
        <v>1000404</v>
      </c>
      <c r="B406">
        <v>1</v>
      </c>
      <c r="C406">
        <v>404</v>
      </c>
      <c r="D406">
        <v>-0.4451</v>
      </c>
      <c r="E406">
        <v>16.641200000000001</v>
      </c>
      <c r="F406">
        <v>7.9750000000000001E-2</v>
      </c>
    </row>
    <row r="407" spans="1:6">
      <c r="A407">
        <v>1000405</v>
      </c>
      <c r="B407">
        <v>1</v>
      </c>
      <c r="C407">
        <v>405</v>
      </c>
      <c r="D407">
        <v>-0.44600000000000001</v>
      </c>
      <c r="E407">
        <v>16.6372</v>
      </c>
      <c r="F407">
        <v>7.9750000000000001E-2</v>
      </c>
    </row>
    <row r="408" spans="1:6">
      <c r="A408">
        <v>1000406</v>
      </c>
      <c r="B408">
        <v>1</v>
      </c>
      <c r="C408">
        <v>406</v>
      </c>
      <c r="D408">
        <v>-0.44679999999999997</v>
      </c>
      <c r="E408">
        <v>16.633199999999999</v>
      </c>
      <c r="F408">
        <v>7.9740000000000005E-2</v>
      </c>
    </row>
    <row r="409" spans="1:6">
      <c r="A409">
        <v>1000407</v>
      </c>
      <c r="B409">
        <v>1</v>
      </c>
      <c r="C409">
        <v>407</v>
      </c>
      <c r="D409">
        <v>-0.4476</v>
      </c>
      <c r="E409">
        <v>16.629300000000001</v>
      </c>
      <c r="F409">
        <v>7.9729999999999995E-2</v>
      </c>
    </row>
    <row r="410" spans="1:6">
      <c r="A410">
        <v>1000408</v>
      </c>
      <c r="B410">
        <v>1</v>
      </c>
      <c r="C410">
        <v>408</v>
      </c>
      <c r="D410">
        <v>-0.44840000000000002</v>
      </c>
      <c r="E410">
        <v>16.625299999999999</v>
      </c>
      <c r="F410">
        <v>7.9719999999999999E-2</v>
      </c>
    </row>
    <row r="411" spans="1:6">
      <c r="A411">
        <v>1000409</v>
      </c>
      <c r="B411">
        <v>1</v>
      </c>
      <c r="C411">
        <v>409</v>
      </c>
      <c r="D411">
        <v>-0.44929999999999998</v>
      </c>
      <c r="E411">
        <v>16.621400000000001</v>
      </c>
      <c r="F411">
        <v>7.9710000000000003E-2</v>
      </c>
    </row>
    <row r="412" spans="1:6">
      <c r="A412">
        <v>1000410</v>
      </c>
      <c r="B412">
        <v>1</v>
      </c>
      <c r="C412">
        <v>410</v>
      </c>
      <c r="D412">
        <v>-0.4501</v>
      </c>
      <c r="E412">
        <v>16.6175</v>
      </c>
      <c r="F412">
        <v>7.9710000000000003E-2</v>
      </c>
    </row>
    <row r="413" spans="1:6">
      <c r="A413">
        <v>1000411</v>
      </c>
      <c r="B413">
        <v>1</v>
      </c>
      <c r="C413">
        <v>411</v>
      </c>
      <c r="D413">
        <v>-0.45090000000000002</v>
      </c>
      <c r="E413">
        <v>16.613499999999998</v>
      </c>
      <c r="F413">
        <v>7.9699999999999993E-2</v>
      </c>
    </row>
    <row r="414" spans="1:6">
      <c r="A414">
        <v>1000412</v>
      </c>
      <c r="B414">
        <v>1</v>
      </c>
      <c r="C414">
        <v>412</v>
      </c>
      <c r="D414">
        <v>-0.45169999999999999</v>
      </c>
      <c r="E414">
        <v>16.6096</v>
      </c>
      <c r="F414">
        <v>7.9689999999999997E-2</v>
      </c>
    </row>
    <row r="415" spans="1:6">
      <c r="A415">
        <v>1000413</v>
      </c>
      <c r="B415">
        <v>1</v>
      </c>
      <c r="C415">
        <v>413</v>
      </c>
      <c r="D415">
        <v>-0.45250000000000001</v>
      </c>
      <c r="E415">
        <v>16.605699999999999</v>
      </c>
      <c r="F415">
        <v>7.9680000000000001E-2</v>
      </c>
    </row>
    <row r="416" spans="1:6">
      <c r="A416">
        <v>1000414</v>
      </c>
      <c r="B416">
        <v>1</v>
      </c>
      <c r="C416">
        <v>414</v>
      </c>
      <c r="D416">
        <v>-0.45329999999999998</v>
      </c>
      <c r="E416">
        <v>16.601800000000001</v>
      </c>
      <c r="F416">
        <v>7.9670000000000005E-2</v>
      </c>
    </row>
    <row r="417" spans="1:6">
      <c r="A417">
        <v>1000415</v>
      </c>
      <c r="B417">
        <v>1</v>
      </c>
      <c r="C417">
        <v>415</v>
      </c>
      <c r="D417">
        <v>-0.4541</v>
      </c>
      <c r="E417">
        <v>16.597899999999999</v>
      </c>
      <c r="F417">
        <v>7.9659999999999995E-2</v>
      </c>
    </row>
    <row r="418" spans="1:6">
      <c r="A418">
        <v>1000416</v>
      </c>
      <c r="B418">
        <v>1</v>
      </c>
      <c r="C418">
        <v>416</v>
      </c>
      <c r="D418">
        <v>-0.45500000000000002</v>
      </c>
      <c r="E418">
        <v>16.594000000000001</v>
      </c>
      <c r="F418">
        <v>7.9659999999999995E-2</v>
      </c>
    </row>
    <row r="419" spans="1:6">
      <c r="A419">
        <v>1000417</v>
      </c>
      <c r="B419">
        <v>1</v>
      </c>
      <c r="C419">
        <v>417</v>
      </c>
      <c r="D419">
        <v>-0.45579999999999998</v>
      </c>
      <c r="E419">
        <v>16.5901</v>
      </c>
      <c r="F419">
        <v>7.9649999999999999E-2</v>
      </c>
    </row>
    <row r="420" spans="1:6">
      <c r="A420">
        <v>1000418</v>
      </c>
      <c r="B420">
        <v>1</v>
      </c>
      <c r="C420">
        <v>418</v>
      </c>
      <c r="D420">
        <v>-0.45660000000000001</v>
      </c>
      <c r="E420">
        <v>16.586200000000002</v>
      </c>
      <c r="F420">
        <v>7.9640000000000002E-2</v>
      </c>
    </row>
    <row r="421" spans="1:6">
      <c r="A421">
        <v>1000419</v>
      </c>
      <c r="B421">
        <v>1</v>
      </c>
      <c r="C421">
        <v>419</v>
      </c>
      <c r="D421">
        <v>-0.45739999999999997</v>
      </c>
      <c r="E421">
        <v>16.5823</v>
      </c>
      <c r="F421">
        <v>7.9630000000000006E-2</v>
      </c>
    </row>
    <row r="422" spans="1:6">
      <c r="A422">
        <v>1000420</v>
      </c>
      <c r="B422">
        <v>1</v>
      </c>
      <c r="C422">
        <v>420</v>
      </c>
      <c r="D422">
        <v>-0.4582</v>
      </c>
      <c r="E422">
        <v>16.578399999999998</v>
      </c>
      <c r="F422">
        <v>7.9630000000000006E-2</v>
      </c>
    </row>
    <row r="423" spans="1:6">
      <c r="A423">
        <v>1000421</v>
      </c>
      <c r="B423">
        <v>1</v>
      </c>
      <c r="C423">
        <v>421</v>
      </c>
      <c r="D423">
        <v>-0.45900000000000002</v>
      </c>
      <c r="E423">
        <v>16.5745</v>
      </c>
      <c r="F423">
        <v>7.9619999999999996E-2</v>
      </c>
    </row>
    <row r="424" spans="1:6">
      <c r="A424">
        <v>1000422</v>
      </c>
      <c r="B424">
        <v>1</v>
      </c>
      <c r="C424">
        <v>422</v>
      </c>
      <c r="D424">
        <v>-0.45979999999999999</v>
      </c>
      <c r="E424">
        <v>16.570699999999999</v>
      </c>
      <c r="F424">
        <v>7.961E-2</v>
      </c>
    </row>
    <row r="425" spans="1:6">
      <c r="A425">
        <v>1000423</v>
      </c>
      <c r="B425">
        <v>1</v>
      </c>
      <c r="C425">
        <v>423</v>
      </c>
      <c r="D425">
        <v>-0.46060000000000001</v>
      </c>
      <c r="E425">
        <v>16.566800000000001</v>
      </c>
      <c r="F425">
        <v>7.9600000000000004E-2</v>
      </c>
    </row>
    <row r="426" spans="1:6">
      <c r="A426">
        <v>1000424</v>
      </c>
      <c r="B426">
        <v>1</v>
      </c>
      <c r="C426">
        <v>424</v>
      </c>
      <c r="D426">
        <v>-0.46139999999999998</v>
      </c>
      <c r="E426">
        <v>16.562899999999999</v>
      </c>
      <c r="F426">
        <v>7.9589999999999994E-2</v>
      </c>
    </row>
    <row r="427" spans="1:6">
      <c r="A427">
        <v>1000425</v>
      </c>
      <c r="B427">
        <v>1</v>
      </c>
      <c r="C427">
        <v>425</v>
      </c>
      <c r="D427">
        <v>-0.46210000000000001</v>
      </c>
      <c r="E427">
        <v>16.559100000000001</v>
      </c>
      <c r="F427">
        <v>7.9589999999999994E-2</v>
      </c>
    </row>
    <row r="428" spans="1:6">
      <c r="A428">
        <v>1000426</v>
      </c>
      <c r="B428">
        <v>1</v>
      </c>
      <c r="C428">
        <v>426</v>
      </c>
      <c r="D428">
        <v>-0.46289999999999998</v>
      </c>
      <c r="E428">
        <v>16.555299999999999</v>
      </c>
      <c r="F428">
        <v>7.9579999999999998E-2</v>
      </c>
    </row>
    <row r="429" spans="1:6">
      <c r="A429">
        <v>1000427</v>
      </c>
      <c r="B429">
        <v>1</v>
      </c>
      <c r="C429">
        <v>427</v>
      </c>
      <c r="D429">
        <v>-0.4637</v>
      </c>
      <c r="E429">
        <v>16.551400000000001</v>
      </c>
      <c r="F429">
        <v>7.9570000000000002E-2</v>
      </c>
    </row>
    <row r="430" spans="1:6">
      <c r="A430">
        <v>1000428</v>
      </c>
      <c r="B430">
        <v>1</v>
      </c>
      <c r="C430">
        <v>428</v>
      </c>
      <c r="D430">
        <v>-0.46450000000000002</v>
      </c>
      <c r="E430">
        <v>16.547599999999999</v>
      </c>
      <c r="F430">
        <v>7.9560000000000006E-2</v>
      </c>
    </row>
    <row r="431" spans="1:6">
      <c r="A431">
        <v>1000429</v>
      </c>
      <c r="B431">
        <v>1</v>
      </c>
      <c r="C431">
        <v>429</v>
      </c>
      <c r="D431">
        <v>-0.46529999999999999</v>
      </c>
      <c r="E431">
        <v>16.543800000000001</v>
      </c>
      <c r="F431">
        <v>7.9549999999999996E-2</v>
      </c>
    </row>
    <row r="432" spans="1:6">
      <c r="A432">
        <v>1000430</v>
      </c>
      <c r="B432">
        <v>1</v>
      </c>
      <c r="C432">
        <v>430</v>
      </c>
      <c r="D432">
        <v>-0.46610000000000001</v>
      </c>
      <c r="E432">
        <v>16.539899999999999</v>
      </c>
      <c r="F432">
        <v>7.9549999999999996E-2</v>
      </c>
    </row>
    <row r="433" spans="1:6">
      <c r="A433">
        <v>1000431</v>
      </c>
      <c r="B433">
        <v>1</v>
      </c>
      <c r="C433">
        <v>431</v>
      </c>
      <c r="D433">
        <v>-0.46689999999999998</v>
      </c>
      <c r="E433">
        <v>16.536100000000001</v>
      </c>
      <c r="F433">
        <v>7.954E-2</v>
      </c>
    </row>
    <row r="434" spans="1:6">
      <c r="A434">
        <v>1000432</v>
      </c>
      <c r="B434">
        <v>1</v>
      </c>
      <c r="C434">
        <v>432</v>
      </c>
      <c r="D434">
        <v>-0.4677</v>
      </c>
      <c r="E434">
        <v>16.532299999999999</v>
      </c>
      <c r="F434">
        <v>7.9530000000000003E-2</v>
      </c>
    </row>
    <row r="435" spans="1:6">
      <c r="A435">
        <v>1000433</v>
      </c>
      <c r="B435">
        <v>1</v>
      </c>
      <c r="C435">
        <v>433</v>
      </c>
      <c r="D435">
        <v>-0.46839999999999998</v>
      </c>
      <c r="E435">
        <v>16.528500000000001</v>
      </c>
      <c r="F435">
        <v>7.9519999999999993E-2</v>
      </c>
    </row>
    <row r="436" spans="1:6">
      <c r="A436">
        <v>1000434</v>
      </c>
      <c r="B436">
        <v>1</v>
      </c>
      <c r="C436">
        <v>434</v>
      </c>
      <c r="D436">
        <v>-0.46920000000000001</v>
      </c>
      <c r="E436">
        <v>16.524699999999999</v>
      </c>
      <c r="F436">
        <v>7.9519999999999993E-2</v>
      </c>
    </row>
    <row r="437" spans="1:6">
      <c r="A437">
        <v>1000435</v>
      </c>
      <c r="B437">
        <v>1</v>
      </c>
      <c r="C437">
        <v>435</v>
      </c>
      <c r="D437">
        <v>-0.47</v>
      </c>
      <c r="E437">
        <v>16.520900000000001</v>
      </c>
      <c r="F437">
        <v>7.9509999999999997E-2</v>
      </c>
    </row>
    <row r="438" spans="1:6">
      <c r="A438">
        <v>1000436</v>
      </c>
      <c r="B438">
        <v>1</v>
      </c>
      <c r="C438">
        <v>436</v>
      </c>
      <c r="D438">
        <v>-0.4708</v>
      </c>
      <c r="E438">
        <v>16.517199999999999</v>
      </c>
      <c r="F438">
        <v>7.9500000000000001E-2</v>
      </c>
    </row>
    <row r="439" spans="1:6">
      <c r="A439">
        <v>1000437</v>
      </c>
      <c r="B439">
        <v>1</v>
      </c>
      <c r="C439">
        <v>437</v>
      </c>
      <c r="D439">
        <v>-0.47149999999999997</v>
      </c>
      <c r="E439">
        <v>16.513400000000001</v>
      </c>
      <c r="F439">
        <v>7.9490000000000005E-2</v>
      </c>
    </row>
    <row r="440" spans="1:6">
      <c r="A440">
        <v>1000438</v>
      </c>
      <c r="B440">
        <v>1</v>
      </c>
      <c r="C440">
        <v>438</v>
      </c>
      <c r="D440">
        <v>-0.4723</v>
      </c>
      <c r="E440">
        <v>16.509599999999999</v>
      </c>
      <c r="F440">
        <v>7.9490000000000005E-2</v>
      </c>
    </row>
    <row r="441" spans="1:6">
      <c r="A441">
        <v>1000439</v>
      </c>
      <c r="B441">
        <v>1</v>
      </c>
      <c r="C441">
        <v>439</v>
      </c>
      <c r="D441">
        <v>-0.47310000000000002</v>
      </c>
      <c r="E441">
        <v>16.5059</v>
      </c>
      <c r="F441">
        <v>7.9479999999999995E-2</v>
      </c>
    </row>
    <row r="442" spans="1:6">
      <c r="A442">
        <v>1000440</v>
      </c>
      <c r="B442">
        <v>1</v>
      </c>
      <c r="C442">
        <v>440</v>
      </c>
      <c r="D442">
        <v>-0.4738</v>
      </c>
      <c r="E442">
        <v>16.502099999999999</v>
      </c>
      <c r="F442">
        <v>7.9469999999999999E-2</v>
      </c>
    </row>
    <row r="443" spans="1:6">
      <c r="A443">
        <v>1000441</v>
      </c>
      <c r="B443">
        <v>1</v>
      </c>
      <c r="C443">
        <v>441</v>
      </c>
      <c r="D443">
        <v>-0.47460000000000002</v>
      </c>
      <c r="E443">
        <v>16.4984</v>
      </c>
      <c r="F443">
        <v>7.9460000000000003E-2</v>
      </c>
    </row>
    <row r="444" spans="1:6">
      <c r="A444">
        <v>1000442</v>
      </c>
      <c r="B444">
        <v>1</v>
      </c>
      <c r="C444">
        <v>442</v>
      </c>
      <c r="D444">
        <v>-0.47539999999999999</v>
      </c>
      <c r="E444">
        <v>16.494599999999998</v>
      </c>
      <c r="F444">
        <v>7.9460000000000003E-2</v>
      </c>
    </row>
    <row r="445" spans="1:6">
      <c r="A445">
        <v>1000443</v>
      </c>
      <c r="B445">
        <v>1</v>
      </c>
      <c r="C445">
        <v>443</v>
      </c>
      <c r="D445">
        <v>-0.47610000000000002</v>
      </c>
      <c r="E445">
        <v>16.4909</v>
      </c>
      <c r="F445">
        <v>7.9450000000000007E-2</v>
      </c>
    </row>
    <row r="446" spans="1:6">
      <c r="A446">
        <v>1000444</v>
      </c>
      <c r="B446">
        <v>1</v>
      </c>
      <c r="C446">
        <v>444</v>
      </c>
      <c r="D446">
        <v>-0.47689999999999999</v>
      </c>
      <c r="E446">
        <v>16.487100000000002</v>
      </c>
      <c r="F446">
        <v>7.9439999999999997E-2</v>
      </c>
    </row>
    <row r="447" spans="1:6">
      <c r="A447">
        <v>1000445</v>
      </c>
      <c r="B447">
        <v>1</v>
      </c>
      <c r="C447">
        <v>445</v>
      </c>
      <c r="D447">
        <v>-0.47770000000000001</v>
      </c>
      <c r="E447">
        <v>16.4834</v>
      </c>
      <c r="F447">
        <v>7.9430000000000001E-2</v>
      </c>
    </row>
    <row r="448" spans="1:6">
      <c r="A448">
        <v>1000446</v>
      </c>
      <c r="B448">
        <v>1</v>
      </c>
      <c r="C448">
        <v>446</v>
      </c>
      <c r="D448">
        <v>-0.47839999999999999</v>
      </c>
      <c r="E448">
        <v>16.479700000000001</v>
      </c>
      <c r="F448">
        <v>7.9430000000000001E-2</v>
      </c>
    </row>
    <row r="449" spans="1:6">
      <c r="A449">
        <v>1000447</v>
      </c>
      <c r="B449">
        <v>1</v>
      </c>
      <c r="C449">
        <v>447</v>
      </c>
      <c r="D449">
        <v>-0.47920000000000001</v>
      </c>
      <c r="E449">
        <v>16.475999999999999</v>
      </c>
      <c r="F449">
        <v>7.9420000000000004E-2</v>
      </c>
    </row>
    <row r="450" spans="1:6">
      <c r="A450">
        <v>1000448</v>
      </c>
      <c r="B450">
        <v>1</v>
      </c>
      <c r="C450">
        <v>448</v>
      </c>
      <c r="D450">
        <v>-0.47989999999999999</v>
      </c>
      <c r="E450">
        <v>16.472300000000001</v>
      </c>
      <c r="F450">
        <v>7.9409999999999994E-2</v>
      </c>
    </row>
    <row r="451" spans="1:6">
      <c r="A451">
        <v>1000449</v>
      </c>
      <c r="B451">
        <v>1</v>
      </c>
      <c r="C451">
        <v>449</v>
      </c>
      <c r="D451">
        <v>-0.48070000000000002</v>
      </c>
      <c r="E451">
        <v>16.468599999999999</v>
      </c>
      <c r="F451">
        <v>7.9399999999999998E-2</v>
      </c>
    </row>
    <row r="452" spans="1:6">
      <c r="A452">
        <v>1000450</v>
      </c>
      <c r="B452">
        <v>1</v>
      </c>
      <c r="C452">
        <v>450</v>
      </c>
      <c r="D452">
        <v>-0.48139999999999999</v>
      </c>
      <c r="E452">
        <v>16.4649</v>
      </c>
      <c r="F452">
        <v>7.9399999999999998E-2</v>
      </c>
    </row>
    <row r="453" spans="1:6">
      <c r="A453">
        <v>1000451</v>
      </c>
      <c r="B453">
        <v>1</v>
      </c>
      <c r="C453">
        <v>451</v>
      </c>
      <c r="D453">
        <v>-0.48220000000000002</v>
      </c>
      <c r="E453">
        <v>16.461200000000002</v>
      </c>
      <c r="F453">
        <v>7.9390000000000002E-2</v>
      </c>
    </row>
    <row r="454" spans="1:6">
      <c r="A454">
        <v>1000452</v>
      </c>
      <c r="B454">
        <v>1</v>
      </c>
      <c r="C454">
        <v>452</v>
      </c>
      <c r="D454">
        <v>-0.4829</v>
      </c>
      <c r="E454">
        <v>16.457599999999999</v>
      </c>
      <c r="F454">
        <v>7.9380000000000006E-2</v>
      </c>
    </row>
    <row r="455" spans="1:6">
      <c r="A455">
        <v>1000453</v>
      </c>
      <c r="B455">
        <v>1</v>
      </c>
      <c r="C455">
        <v>453</v>
      </c>
      <c r="D455">
        <v>-0.48370000000000002</v>
      </c>
      <c r="E455">
        <v>16.453900000000001</v>
      </c>
      <c r="F455">
        <v>7.9369999999999996E-2</v>
      </c>
    </row>
    <row r="456" spans="1:6">
      <c r="A456">
        <v>1000454</v>
      </c>
      <c r="B456">
        <v>1</v>
      </c>
      <c r="C456">
        <v>454</v>
      </c>
      <c r="D456">
        <v>-0.4844</v>
      </c>
      <c r="E456">
        <v>16.450199999999999</v>
      </c>
      <c r="F456">
        <v>7.9369999999999996E-2</v>
      </c>
    </row>
    <row r="457" spans="1:6">
      <c r="A457">
        <v>1000455</v>
      </c>
      <c r="B457">
        <v>1</v>
      </c>
      <c r="C457">
        <v>455</v>
      </c>
      <c r="D457">
        <v>-0.48520000000000002</v>
      </c>
      <c r="E457">
        <v>16.4466</v>
      </c>
      <c r="F457">
        <v>7.936E-2</v>
      </c>
    </row>
    <row r="458" spans="1:6">
      <c r="A458">
        <v>1000456</v>
      </c>
      <c r="B458">
        <v>1</v>
      </c>
      <c r="C458">
        <v>456</v>
      </c>
      <c r="D458">
        <v>-0.4859</v>
      </c>
      <c r="E458">
        <v>16.442900000000002</v>
      </c>
      <c r="F458">
        <v>7.9350000000000004E-2</v>
      </c>
    </row>
    <row r="459" spans="1:6">
      <c r="A459">
        <v>1000457</v>
      </c>
      <c r="B459">
        <v>1</v>
      </c>
      <c r="C459">
        <v>457</v>
      </c>
      <c r="D459">
        <v>-0.48670000000000002</v>
      </c>
      <c r="E459">
        <v>16.439299999999999</v>
      </c>
      <c r="F459">
        <v>7.9339999999999994E-2</v>
      </c>
    </row>
    <row r="460" spans="1:6">
      <c r="A460">
        <v>1000458</v>
      </c>
      <c r="B460">
        <v>1</v>
      </c>
      <c r="C460">
        <v>458</v>
      </c>
      <c r="D460">
        <v>-0.4874</v>
      </c>
      <c r="E460">
        <v>16.435700000000001</v>
      </c>
      <c r="F460">
        <v>7.9339999999999994E-2</v>
      </c>
    </row>
    <row r="461" spans="1:6">
      <c r="A461">
        <v>1000459</v>
      </c>
      <c r="B461">
        <v>1</v>
      </c>
      <c r="C461">
        <v>459</v>
      </c>
      <c r="D461">
        <v>-0.48809999999999998</v>
      </c>
      <c r="E461">
        <v>16.431999999999999</v>
      </c>
      <c r="F461">
        <v>7.9329999999999998E-2</v>
      </c>
    </row>
    <row r="462" spans="1:6">
      <c r="A462">
        <v>1000460</v>
      </c>
      <c r="B462">
        <v>1</v>
      </c>
      <c r="C462">
        <v>460</v>
      </c>
      <c r="D462">
        <v>-0.4889</v>
      </c>
      <c r="E462">
        <v>16.4284</v>
      </c>
      <c r="F462">
        <v>7.9320000000000002E-2</v>
      </c>
    </row>
    <row r="463" spans="1:6">
      <c r="A463">
        <v>1000461</v>
      </c>
      <c r="B463">
        <v>1</v>
      </c>
      <c r="C463">
        <v>461</v>
      </c>
      <c r="D463">
        <v>-0.48959999999999998</v>
      </c>
      <c r="E463">
        <v>16.424800000000001</v>
      </c>
      <c r="F463">
        <v>7.9310000000000005E-2</v>
      </c>
    </row>
    <row r="464" spans="1:6">
      <c r="A464">
        <v>1000462</v>
      </c>
      <c r="B464">
        <v>1</v>
      </c>
      <c r="C464">
        <v>462</v>
      </c>
      <c r="D464">
        <v>-0.49030000000000001</v>
      </c>
      <c r="E464">
        <v>16.421199999999999</v>
      </c>
      <c r="F464">
        <v>7.9310000000000005E-2</v>
      </c>
    </row>
    <row r="465" spans="1:6">
      <c r="A465">
        <v>1000463</v>
      </c>
      <c r="B465">
        <v>1</v>
      </c>
      <c r="C465">
        <v>463</v>
      </c>
      <c r="D465">
        <v>-0.49109999999999998</v>
      </c>
      <c r="E465">
        <v>16.4176</v>
      </c>
      <c r="F465">
        <v>7.9299999999999995E-2</v>
      </c>
    </row>
    <row r="466" spans="1:6">
      <c r="A466">
        <v>1000464</v>
      </c>
      <c r="B466">
        <v>1</v>
      </c>
      <c r="C466">
        <v>464</v>
      </c>
      <c r="D466">
        <v>-0.49180000000000001</v>
      </c>
      <c r="E466">
        <v>16.414000000000001</v>
      </c>
      <c r="F466">
        <v>7.9289999999999999E-2</v>
      </c>
    </row>
    <row r="467" spans="1:6">
      <c r="A467">
        <v>1000465</v>
      </c>
      <c r="B467">
        <v>1</v>
      </c>
      <c r="C467">
        <v>465</v>
      </c>
      <c r="D467">
        <v>-0.49249999999999999</v>
      </c>
      <c r="E467">
        <v>16.410399999999999</v>
      </c>
      <c r="F467">
        <v>7.9289999999999999E-2</v>
      </c>
    </row>
    <row r="468" spans="1:6">
      <c r="A468">
        <v>1000466</v>
      </c>
      <c r="B468">
        <v>1</v>
      </c>
      <c r="C468">
        <v>466</v>
      </c>
      <c r="D468">
        <v>-0.49330000000000002</v>
      </c>
      <c r="E468">
        <v>16.4069</v>
      </c>
      <c r="F468">
        <v>7.9280000000000003E-2</v>
      </c>
    </row>
    <row r="469" spans="1:6">
      <c r="A469">
        <v>1000467</v>
      </c>
      <c r="B469">
        <v>1</v>
      </c>
      <c r="C469">
        <v>467</v>
      </c>
      <c r="D469">
        <v>-0.49399999999999999</v>
      </c>
      <c r="E469">
        <v>16.403300000000002</v>
      </c>
      <c r="F469">
        <v>7.9269999999999993E-2</v>
      </c>
    </row>
    <row r="470" spans="1:6">
      <c r="A470">
        <v>1000468</v>
      </c>
      <c r="B470">
        <v>1</v>
      </c>
      <c r="C470">
        <v>468</v>
      </c>
      <c r="D470">
        <v>-0.49469999999999997</v>
      </c>
      <c r="E470">
        <v>16.399699999999999</v>
      </c>
      <c r="F470">
        <v>7.9259999999999997E-2</v>
      </c>
    </row>
    <row r="471" spans="1:6">
      <c r="A471">
        <v>1000469</v>
      </c>
      <c r="B471">
        <v>1</v>
      </c>
      <c r="C471">
        <v>469</v>
      </c>
      <c r="D471">
        <v>-0.49540000000000001</v>
      </c>
      <c r="E471">
        <v>16.3962</v>
      </c>
      <c r="F471">
        <v>7.9259999999999997E-2</v>
      </c>
    </row>
    <row r="472" spans="1:6">
      <c r="A472">
        <v>1000470</v>
      </c>
      <c r="B472">
        <v>1</v>
      </c>
      <c r="C472">
        <v>470</v>
      </c>
      <c r="D472">
        <v>-0.49619999999999997</v>
      </c>
      <c r="E472">
        <v>16.392600000000002</v>
      </c>
      <c r="F472">
        <v>7.9250000000000001E-2</v>
      </c>
    </row>
    <row r="473" spans="1:6">
      <c r="A473">
        <v>1000471</v>
      </c>
      <c r="B473">
        <v>1</v>
      </c>
      <c r="C473">
        <v>471</v>
      </c>
      <c r="D473">
        <v>-0.49690000000000001</v>
      </c>
      <c r="E473">
        <v>16.389099999999999</v>
      </c>
      <c r="F473">
        <v>7.9240000000000005E-2</v>
      </c>
    </row>
    <row r="474" spans="1:6">
      <c r="A474">
        <v>1000472</v>
      </c>
      <c r="B474">
        <v>1</v>
      </c>
      <c r="C474">
        <v>472</v>
      </c>
      <c r="D474">
        <v>-0.49759999999999999</v>
      </c>
      <c r="E474">
        <v>16.3856</v>
      </c>
      <c r="F474">
        <v>7.9240000000000005E-2</v>
      </c>
    </row>
    <row r="475" spans="1:6">
      <c r="A475">
        <v>1000473</v>
      </c>
      <c r="B475">
        <v>1</v>
      </c>
      <c r="C475">
        <v>473</v>
      </c>
      <c r="D475">
        <v>-0.49830000000000002</v>
      </c>
      <c r="E475">
        <v>16.382100000000001</v>
      </c>
      <c r="F475">
        <v>7.9229999999999995E-2</v>
      </c>
    </row>
    <row r="476" spans="1:6">
      <c r="A476">
        <v>1000474</v>
      </c>
      <c r="B476">
        <v>1</v>
      </c>
      <c r="C476">
        <v>474</v>
      </c>
      <c r="D476">
        <v>-0.499</v>
      </c>
      <c r="E476">
        <v>16.378499999999999</v>
      </c>
      <c r="F476">
        <v>7.9219999999999999E-2</v>
      </c>
    </row>
    <row r="477" spans="1:6">
      <c r="A477">
        <v>1000475</v>
      </c>
      <c r="B477">
        <v>1</v>
      </c>
      <c r="C477">
        <v>475</v>
      </c>
      <c r="D477">
        <v>-0.49969999999999998</v>
      </c>
      <c r="E477">
        <v>16.375</v>
      </c>
      <c r="F477">
        <v>7.9210000000000003E-2</v>
      </c>
    </row>
    <row r="478" spans="1:6">
      <c r="A478">
        <v>1000476</v>
      </c>
      <c r="B478">
        <v>1</v>
      </c>
      <c r="C478">
        <v>476</v>
      </c>
      <c r="D478">
        <v>-0.50049999999999994</v>
      </c>
      <c r="E478">
        <v>16.371500000000001</v>
      </c>
      <c r="F478">
        <v>7.9210000000000003E-2</v>
      </c>
    </row>
    <row r="479" spans="1:6">
      <c r="A479">
        <v>1000477</v>
      </c>
      <c r="B479">
        <v>1</v>
      </c>
      <c r="C479">
        <v>477</v>
      </c>
      <c r="D479">
        <v>-0.50119999999999998</v>
      </c>
      <c r="E479">
        <v>16.367999999999999</v>
      </c>
      <c r="F479">
        <v>7.9200000000000007E-2</v>
      </c>
    </row>
    <row r="480" spans="1:6">
      <c r="A480">
        <v>1000478</v>
      </c>
      <c r="B480">
        <v>1</v>
      </c>
      <c r="C480">
        <v>478</v>
      </c>
      <c r="D480">
        <v>-0.50190000000000001</v>
      </c>
      <c r="E480">
        <v>16.364599999999999</v>
      </c>
      <c r="F480">
        <v>7.9189999999999997E-2</v>
      </c>
    </row>
    <row r="481" spans="1:6">
      <c r="A481">
        <v>1000479</v>
      </c>
      <c r="B481">
        <v>1</v>
      </c>
      <c r="C481">
        <v>479</v>
      </c>
      <c r="D481">
        <v>-0.50260000000000005</v>
      </c>
      <c r="E481">
        <v>16.3611</v>
      </c>
      <c r="F481">
        <v>7.9189999999999997E-2</v>
      </c>
    </row>
    <row r="482" spans="1:6">
      <c r="A482">
        <v>1000480</v>
      </c>
      <c r="B482">
        <v>1</v>
      </c>
      <c r="C482">
        <v>480</v>
      </c>
      <c r="D482">
        <v>-0.50329999999999997</v>
      </c>
      <c r="E482">
        <v>16.357600000000001</v>
      </c>
      <c r="F482">
        <v>7.918E-2</v>
      </c>
    </row>
    <row r="483" spans="1:6">
      <c r="A483">
        <v>1000481</v>
      </c>
      <c r="B483">
        <v>1</v>
      </c>
      <c r="C483">
        <v>481</v>
      </c>
      <c r="D483">
        <v>-0.504</v>
      </c>
      <c r="E483">
        <v>16.354099999999999</v>
      </c>
      <c r="F483">
        <v>7.9170000000000004E-2</v>
      </c>
    </row>
    <row r="484" spans="1:6">
      <c r="A484">
        <v>1000482</v>
      </c>
      <c r="B484">
        <v>1</v>
      </c>
      <c r="C484">
        <v>482</v>
      </c>
      <c r="D484">
        <v>-0.50470000000000004</v>
      </c>
      <c r="E484">
        <v>16.3507</v>
      </c>
      <c r="F484">
        <v>7.9159999999999994E-2</v>
      </c>
    </row>
    <row r="485" spans="1:6">
      <c r="A485">
        <v>1000483</v>
      </c>
      <c r="B485">
        <v>1</v>
      </c>
      <c r="C485">
        <v>483</v>
      </c>
      <c r="D485">
        <v>-0.50539999999999996</v>
      </c>
      <c r="E485">
        <v>16.347200000000001</v>
      </c>
      <c r="F485">
        <v>7.9159999999999994E-2</v>
      </c>
    </row>
    <row r="486" spans="1:6">
      <c r="A486">
        <v>1000484</v>
      </c>
      <c r="B486">
        <v>1</v>
      </c>
      <c r="C486">
        <v>484</v>
      </c>
      <c r="D486">
        <v>-0.50609999999999999</v>
      </c>
      <c r="E486">
        <v>16.343800000000002</v>
      </c>
      <c r="F486">
        <v>7.9149999999999998E-2</v>
      </c>
    </row>
    <row r="487" spans="1:6">
      <c r="A487">
        <v>1000485</v>
      </c>
      <c r="B487">
        <v>1</v>
      </c>
      <c r="C487">
        <v>485</v>
      </c>
      <c r="D487">
        <v>-0.50680000000000003</v>
      </c>
      <c r="E487">
        <v>16.340399999999999</v>
      </c>
      <c r="F487">
        <v>7.9140000000000002E-2</v>
      </c>
    </row>
    <row r="488" spans="1:6">
      <c r="A488">
        <v>1000486</v>
      </c>
      <c r="B488">
        <v>1</v>
      </c>
      <c r="C488">
        <v>486</v>
      </c>
      <c r="D488">
        <v>-0.50749999999999995</v>
      </c>
      <c r="E488">
        <v>16.3369</v>
      </c>
      <c r="F488">
        <v>7.9140000000000002E-2</v>
      </c>
    </row>
    <row r="489" spans="1:6">
      <c r="A489">
        <v>1000487</v>
      </c>
      <c r="B489">
        <v>1</v>
      </c>
      <c r="C489">
        <v>487</v>
      </c>
      <c r="D489">
        <v>-0.50819999999999999</v>
      </c>
      <c r="E489">
        <v>16.333500000000001</v>
      </c>
      <c r="F489">
        <v>7.9130000000000006E-2</v>
      </c>
    </row>
    <row r="490" spans="1:6">
      <c r="A490">
        <v>1000488</v>
      </c>
      <c r="B490">
        <v>1</v>
      </c>
      <c r="C490">
        <v>488</v>
      </c>
      <c r="D490">
        <v>-0.50890000000000002</v>
      </c>
      <c r="E490">
        <v>16.330100000000002</v>
      </c>
      <c r="F490">
        <v>7.9119999999999996E-2</v>
      </c>
    </row>
    <row r="491" spans="1:6">
      <c r="A491">
        <v>1000489</v>
      </c>
      <c r="B491">
        <v>1</v>
      </c>
      <c r="C491">
        <v>489</v>
      </c>
      <c r="D491">
        <v>-0.50960000000000005</v>
      </c>
      <c r="E491">
        <v>16.326699999999999</v>
      </c>
      <c r="F491">
        <v>7.9119999999999996E-2</v>
      </c>
    </row>
    <row r="492" spans="1:6">
      <c r="A492">
        <v>1000490</v>
      </c>
      <c r="B492">
        <v>1</v>
      </c>
      <c r="C492">
        <v>490</v>
      </c>
      <c r="D492">
        <v>-0.51029999999999998</v>
      </c>
      <c r="E492">
        <v>16.3233</v>
      </c>
      <c r="F492">
        <v>7.911E-2</v>
      </c>
    </row>
    <row r="493" spans="1:6">
      <c r="A493">
        <v>1000491</v>
      </c>
      <c r="B493">
        <v>1</v>
      </c>
      <c r="C493">
        <v>491</v>
      </c>
      <c r="D493">
        <v>-0.51100000000000001</v>
      </c>
      <c r="E493">
        <v>16.319900000000001</v>
      </c>
      <c r="F493">
        <v>7.9100000000000004E-2</v>
      </c>
    </row>
    <row r="494" spans="1:6">
      <c r="A494">
        <v>1000492</v>
      </c>
      <c r="B494">
        <v>1</v>
      </c>
      <c r="C494">
        <v>492</v>
      </c>
      <c r="D494">
        <v>-0.51170000000000004</v>
      </c>
      <c r="E494">
        <v>16.316500000000001</v>
      </c>
      <c r="F494">
        <v>7.9089999999999994E-2</v>
      </c>
    </row>
    <row r="495" spans="1:6">
      <c r="A495">
        <v>1000493</v>
      </c>
      <c r="B495">
        <v>1</v>
      </c>
      <c r="C495">
        <v>493</v>
      </c>
      <c r="D495">
        <v>-0.51239999999999997</v>
      </c>
      <c r="E495">
        <v>16.313099999999999</v>
      </c>
      <c r="F495">
        <v>7.9089999999999994E-2</v>
      </c>
    </row>
    <row r="496" spans="1:6">
      <c r="A496">
        <v>1000494</v>
      </c>
      <c r="B496">
        <v>1</v>
      </c>
      <c r="C496">
        <v>494</v>
      </c>
      <c r="D496">
        <v>-0.5131</v>
      </c>
      <c r="E496">
        <v>16.309799999999999</v>
      </c>
      <c r="F496">
        <v>7.9079999999999998E-2</v>
      </c>
    </row>
    <row r="497" spans="1:6">
      <c r="A497">
        <v>1000495</v>
      </c>
      <c r="B497">
        <v>1</v>
      </c>
      <c r="C497">
        <v>495</v>
      </c>
      <c r="D497">
        <v>-0.51380000000000003</v>
      </c>
      <c r="E497">
        <v>16.3064</v>
      </c>
      <c r="F497">
        <v>7.9070000000000001E-2</v>
      </c>
    </row>
    <row r="498" spans="1:6">
      <c r="A498">
        <v>1000496</v>
      </c>
      <c r="B498">
        <v>1</v>
      </c>
      <c r="C498">
        <v>496</v>
      </c>
      <c r="D498">
        <v>-0.51439999999999997</v>
      </c>
      <c r="E498">
        <v>16.303100000000001</v>
      </c>
      <c r="F498">
        <v>7.9070000000000001E-2</v>
      </c>
    </row>
    <row r="499" spans="1:6">
      <c r="A499">
        <v>1000497</v>
      </c>
      <c r="B499">
        <v>1</v>
      </c>
      <c r="C499">
        <v>497</v>
      </c>
      <c r="D499">
        <v>-0.5151</v>
      </c>
      <c r="E499">
        <v>16.299700000000001</v>
      </c>
      <c r="F499">
        <v>7.9060000000000005E-2</v>
      </c>
    </row>
    <row r="500" spans="1:6">
      <c r="A500">
        <v>1000498</v>
      </c>
      <c r="B500">
        <v>1</v>
      </c>
      <c r="C500">
        <v>498</v>
      </c>
      <c r="D500">
        <v>-0.51580000000000004</v>
      </c>
      <c r="E500">
        <v>16.296399999999998</v>
      </c>
      <c r="F500">
        <v>7.9049999999999995E-2</v>
      </c>
    </row>
    <row r="501" spans="1:6">
      <c r="A501">
        <v>1000499</v>
      </c>
      <c r="B501">
        <v>1</v>
      </c>
      <c r="C501">
        <v>499</v>
      </c>
      <c r="D501">
        <v>-0.51649999999999996</v>
      </c>
      <c r="E501">
        <v>16.292999999999999</v>
      </c>
      <c r="F501">
        <v>7.9049999999999995E-2</v>
      </c>
    </row>
    <row r="502" spans="1:6">
      <c r="A502">
        <v>1000500</v>
      </c>
      <c r="B502">
        <v>1</v>
      </c>
      <c r="C502">
        <v>500</v>
      </c>
      <c r="D502">
        <v>-0.51719999999999999</v>
      </c>
      <c r="E502">
        <v>16.2897</v>
      </c>
      <c r="F502">
        <v>7.9039999999999999E-2</v>
      </c>
    </row>
    <row r="503" spans="1:6">
      <c r="A503">
        <v>1000501</v>
      </c>
      <c r="B503">
        <v>1</v>
      </c>
      <c r="C503">
        <v>501</v>
      </c>
      <c r="D503">
        <v>-0.51790000000000003</v>
      </c>
      <c r="E503">
        <v>16.2864</v>
      </c>
      <c r="F503">
        <v>7.9030000000000003E-2</v>
      </c>
    </row>
    <row r="504" spans="1:6">
      <c r="A504">
        <v>1000502</v>
      </c>
      <c r="B504">
        <v>1</v>
      </c>
      <c r="C504">
        <v>502</v>
      </c>
      <c r="D504">
        <v>-0.51849999999999996</v>
      </c>
      <c r="E504">
        <v>16.283100000000001</v>
      </c>
      <c r="F504">
        <v>7.9030000000000003E-2</v>
      </c>
    </row>
    <row r="505" spans="1:6">
      <c r="A505">
        <v>1000503</v>
      </c>
      <c r="B505">
        <v>1</v>
      </c>
      <c r="C505">
        <v>503</v>
      </c>
      <c r="D505">
        <v>-0.51919999999999999</v>
      </c>
      <c r="E505">
        <v>16.279800000000002</v>
      </c>
      <c r="F505">
        <v>7.9020000000000007E-2</v>
      </c>
    </row>
    <row r="506" spans="1:6">
      <c r="A506">
        <v>1000504</v>
      </c>
      <c r="B506">
        <v>1</v>
      </c>
      <c r="C506">
        <v>504</v>
      </c>
      <c r="D506">
        <v>-0.51990000000000003</v>
      </c>
      <c r="E506">
        <v>16.276499999999999</v>
      </c>
      <c r="F506">
        <v>7.9009999999999997E-2</v>
      </c>
    </row>
    <row r="507" spans="1:6">
      <c r="A507">
        <v>1000505</v>
      </c>
      <c r="B507">
        <v>1</v>
      </c>
      <c r="C507">
        <v>505</v>
      </c>
      <c r="D507">
        <v>-0.52059999999999995</v>
      </c>
      <c r="E507">
        <v>16.273199999999999</v>
      </c>
      <c r="F507">
        <v>7.9009999999999997E-2</v>
      </c>
    </row>
    <row r="508" spans="1:6">
      <c r="A508">
        <v>1000506</v>
      </c>
      <c r="B508">
        <v>1</v>
      </c>
      <c r="C508">
        <v>506</v>
      </c>
      <c r="D508">
        <v>-0.5212</v>
      </c>
      <c r="E508">
        <v>16.2699</v>
      </c>
      <c r="F508">
        <v>7.9000000000000001E-2</v>
      </c>
    </row>
    <row r="509" spans="1:6">
      <c r="A509">
        <v>1000507</v>
      </c>
      <c r="B509">
        <v>1</v>
      </c>
      <c r="C509">
        <v>507</v>
      </c>
      <c r="D509">
        <v>-0.52190000000000003</v>
      </c>
      <c r="E509">
        <v>16.2666</v>
      </c>
      <c r="F509">
        <v>7.8990000000000005E-2</v>
      </c>
    </row>
    <row r="510" spans="1:6">
      <c r="A510">
        <v>1000508</v>
      </c>
      <c r="B510">
        <v>1</v>
      </c>
      <c r="C510">
        <v>508</v>
      </c>
      <c r="D510">
        <v>-0.52259999999999995</v>
      </c>
      <c r="E510">
        <v>16.263400000000001</v>
      </c>
      <c r="F510">
        <v>7.8990000000000005E-2</v>
      </c>
    </row>
    <row r="511" spans="1:6">
      <c r="A511">
        <v>1000509</v>
      </c>
      <c r="B511">
        <v>1</v>
      </c>
      <c r="C511">
        <v>509</v>
      </c>
      <c r="D511">
        <v>-0.52329999999999999</v>
      </c>
      <c r="E511">
        <v>16.260100000000001</v>
      </c>
      <c r="F511">
        <v>7.8979999999999995E-2</v>
      </c>
    </row>
    <row r="512" spans="1:6">
      <c r="A512">
        <v>1000510</v>
      </c>
      <c r="B512">
        <v>1</v>
      </c>
      <c r="C512">
        <v>510</v>
      </c>
      <c r="D512">
        <v>-0.52390000000000003</v>
      </c>
      <c r="E512">
        <v>16.256799999999998</v>
      </c>
      <c r="F512">
        <v>7.8969999999999999E-2</v>
      </c>
    </row>
    <row r="513" spans="1:6">
      <c r="A513">
        <v>1000511</v>
      </c>
      <c r="B513">
        <v>1</v>
      </c>
      <c r="C513">
        <v>511</v>
      </c>
      <c r="D513">
        <v>-0.52459999999999996</v>
      </c>
      <c r="E513">
        <v>16.253599999999999</v>
      </c>
      <c r="F513">
        <v>7.8969999999999999E-2</v>
      </c>
    </row>
    <row r="514" spans="1:6">
      <c r="A514">
        <v>1000512</v>
      </c>
      <c r="B514">
        <v>1</v>
      </c>
      <c r="C514">
        <v>512</v>
      </c>
      <c r="D514">
        <v>-0.52529999999999999</v>
      </c>
      <c r="E514">
        <v>16.250399999999999</v>
      </c>
      <c r="F514">
        <v>7.8960000000000002E-2</v>
      </c>
    </row>
    <row r="515" spans="1:6">
      <c r="A515">
        <v>1000513</v>
      </c>
      <c r="B515">
        <v>1</v>
      </c>
      <c r="C515">
        <v>513</v>
      </c>
      <c r="D515">
        <v>-0.52590000000000003</v>
      </c>
      <c r="E515">
        <v>16.2471</v>
      </c>
      <c r="F515">
        <v>7.8950000000000006E-2</v>
      </c>
    </row>
    <row r="516" spans="1:6">
      <c r="A516">
        <v>1000514</v>
      </c>
      <c r="B516">
        <v>1</v>
      </c>
      <c r="C516">
        <v>514</v>
      </c>
      <c r="D516">
        <v>-0.52659999999999996</v>
      </c>
      <c r="E516">
        <v>16.2439</v>
      </c>
      <c r="F516">
        <v>7.8950000000000006E-2</v>
      </c>
    </row>
    <row r="517" spans="1:6">
      <c r="A517">
        <v>1000515</v>
      </c>
      <c r="B517">
        <v>1</v>
      </c>
      <c r="C517">
        <v>515</v>
      </c>
      <c r="D517">
        <v>-0.52729999999999999</v>
      </c>
      <c r="E517">
        <v>16.2407</v>
      </c>
      <c r="F517">
        <v>7.8939999999999996E-2</v>
      </c>
    </row>
    <row r="518" spans="1:6">
      <c r="A518">
        <v>1000516</v>
      </c>
      <c r="B518">
        <v>1</v>
      </c>
      <c r="C518">
        <v>516</v>
      </c>
      <c r="D518">
        <v>-0.52790000000000004</v>
      </c>
      <c r="E518">
        <v>16.237500000000001</v>
      </c>
      <c r="F518">
        <v>7.893E-2</v>
      </c>
    </row>
    <row r="519" spans="1:6">
      <c r="A519">
        <v>1000517</v>
      </c>
      <c r="B519">
        <v>1</v>
      </c>
      <c r="C519">
        <v>517</v>
      </c>
      <c r="D519">
        <v>-0.52859999999999996</v>
      </c>
      <c r="E519">
        <v>16.234300000000001</v>
      </c>
      <c r="F519">
        <v>7.893E-2</v>
      </c>
    </row>
    <row r="520" spans="1:6">
      <c r="A520">
        <v>1000518</v>
      </c>
      <c r="B520">
        <v>1</v>
      </c>
      <c r="C520">
        <v>518</v>
      </c>
      <c r="D520">
        <v>-0.5292</v>
      </c>
      <c r="E520">
        <v>16.231100000000001</v>
      </c>
      <c r="F520">
        <v>7.8920000000000004E-2</v>
      </c>
    </row>
    <row r="521" spans="1:6">
      <c r="A521">
        <v>1000519</v>
      </c>
      <c r="B521">
        <v>1</v>
      </c>
      <c r="C521">
        <v>519</v>
      </c>
      <c r="D521">
        <v>-0.52990000000000004</v>
      </c>
      <c r="E521">
        <v>16.227900000000002</v>
      </c>
      <c r="F521">
        <v>7.8909999999999994E-2</v>
      </c>
    </row>
    <row r="522" spans="1:6">
      <c r="A522">
        <v>1000520</v>
      </c>
      <c r="B522">
        <v>1</v>
      </c>
      <c r="C522">
        <v>520</v>
      </c>
      <c r="D522">
        <v>-0.53059999999999996</v>
      </c>
      <c r="E522">
        <v>16.224699999999999</v>
      </c>
      <c r="F522">
        <v>7.8909999999999994E-2</v>
      </c>
    </row>
    <row r="523" spans="1:6">
      <c r="A523">
        <v>1000521</v>
      </c>
      <c r="B523">
        <v>1</v>
      </c>
      <c r="C523">
        <v>521</v>
      </c>
      <c r="D523">
        <v>-0.53120000000000001</v>
      </c>
      <c r="E523">
        <v>16.221499999999999</v>
      </c>
      <c r="F523">
        <v>7.8899999999999998E-2</v>
      </c>
    </row>
    <row r="524" spans="1:6">
      <c r="A524">
        <v>1000522</v>
      </c>
      <c r="B524">
        <v>1</v>
      </c>
      <c r="C524">
        <v>522</v>
      </c>
      <c r="D524">
        <v>-0.53190000000000004</v>
      </c>
      <c r="E524">
        <v>16.218399999999999</v>
      </c>
      <c r="F524">
        <v>7.8890000000000002E-2</v>
      </c>
    </row>
    <row r="525" spans="1:6">
      <c r="A525">
        <v>1000523</v>
      </c>
      <c r="B525">
        <v>1</v>
      </c>
      <c r="C525">
        <v>523</v>
      </c>
      <c r="D525">
        <v>-0.53249999999999997</v>
      </c>
      <c r="E525">
        <v>16.215199999999999</v>
      </c>
      <c r="F525">
        <v>7.8890000000000002E-2</v>
      </c>
    </row>
    <row r="526" spans="1:6">
      <c r="A526">
        <v>1000524</v>
      </c>
      <c r="B526">
        <v>1</v>
      </c>
      <c r="C526">
        <v>524</v>
      </c>
      <c r="D526">
        <v>-0.53320000000000001</v>
      </c>
      <c r="E526">
        <v>16.2121</v>
      </c>
      <c r="F526">
        <v>7.8880000000000006E-2</v>
      </c>
    </row>
    <row r="527" spans="1:6">
      <c r="A527">
        <v>1000525</v>
      </c>
      <c r="B527">
        <v>1</v>
      </c>
      <c r="C527">
        <v>525</v>
      </c>
      <c r="D527">
        <v>-0.53380000000000005</v>
      </c>
      <c r="E527">
        <v>16.2089</v>
      </c>
      <c r="F527">
        <v>7.8869999999999996E-2</v>
      </c>
    </row>
    <row r="528" spans="1:6">
      <c r="A528">
        <v>1000526</v>
      </c>
      <c r="B528">
        <v>1</v>
      </c>
      <c r="C528">
        <v>526</v>
      </c>
      <c r="D528">
        <v>-0.53449999999999998</v>
      </c>
      <c r="E528">
        <v>16.2058</v>
      </c>
      <c r="F528">
        <v>7.8869999999999996E-2</v>
      </c>
    </row>
    <row r="529" spans="1:6">
      <c r="A529">
        <v>1000527</v>
      </c>
      <c r="B529">
        <v>1</v>
      </c>
      <c r="C529">
        <v>527</v>
      </c>
      <c r="D529">
        <v>-0.53510000000000002</v>
      </c>
      <c r="E529">
        <v>16.2027</v>
      </c>
      <c r="F529">
        <v>7.886E-2</v>
      </c>
    </row>
    <row r="530" spans="1:6">
      <c r="A530">
        <v>1000528</v>
      </c>
      <c r="B530">
        <v>1</v>
      </c>
      <c r="C530">
        <v>528</v>
      </c>
      <c r="D530">
        <v>-0.53580000000000005</v>
      </c>
      <c r="E530">
        <v>16.1996</v>
      </c>
      <c r="F530">
        <v>7.8850000000000003E-2</v>
      </c>
    </row>
    <row r="531" spans="1:6">
      <c r="A531">
        <v>1000529</v>
      </c>
      <c r="B531">
        <v>1</v>
      </c>
      <c r="C531">
        <v>529</v>
      </c>
      <c r="D531">
        <v>-0.53639999999999999</v>
      </c>
      <c r="E531">
        <v>16.196400000000001</v>
      </c>
      <c r="F531">
        <v>7.8850000000000003E-2</v>
      </c>
    </row>
    <row r="532" spans="1:6">
      <c r="A532">
        <v>1000530</v>
      </c>
      <c r="B532">
        <v>1</v>
      </c>
      <c r="C532">
        <v>530</v>
      </c>
      <c r="D532">
        <v>-0.53710000000000002</v>
      </c>
      <c r="E532">
        <v>16.193300000000001</v>
      </c>
      <c r="F532">
        <v>7.8839999999999993E-2</v>
      </c>
    </row>
    <row r="533" spans="1:6">
      <c r="A533">
        <v>1000531</v>
      </c>
      <c r="B533">
        <v>1</v>
      </c>
      <c r="C533">
        <v>531</v>
      </c>
      <c r="D533">
        <v>-0.53769999999999996</v>
      </c>
      <c r="E533">
        <v>16.190200000000001</v>
      </c>
      <c r="F533">
        <v>7.8829999999999997E-2</v>
      </c>
    </row>
    <row r="534" spans="1:6">
      <c r="A534">
        <v>1000532</v>
      </c>
      <c r="B534">
        <v>1</v>
      </c>
      <c r="C534">
        <v>532</v>
      </c>
      <c r="D534">
        <v>-0.5383</v>
      </c>
      <c r="E534">
        <v>16.187200000000001</v>
      </c>
      <c r="F534">
        <v>7.8829999999999997E-2</v>
      </c>
    </row>
    <row r="535" spans="1:6">
      <c r="A535">
        <v>1000533</v>
      </c>
      <c r="B535">
        <v>1</v>
      </c>
      <c r="C535">
        <v>533</v>
      </c>
      <c r="D535">
        <v>-0.53900000000000003</v>
      </c>
      <c r="E535">
        <v>16.184100000000001</v>
      </c>
      <c r="F535">
        <v>7.8820000000000001E-2</v>
      </c>
    </row>
    <row r="536" spans="1:6">
      <c r="A536">
        <v>1000534</v>
      </c>
      <c r="B536">
        <v>1</v>
      </c>
      <c r="C536">
        <v>534</v>
      </c>
      <c r="D536">
        <v>-0.53959999999999997</v>
      </c>
      <c r="E536">
        <v>16.181000000000001</v>
      </c>
      <c r="F536">
        <v>7.8810000000000005E-2</v>
      </c>
    </row>
    <row r="537" spans="1:6">
      <c r="A537">
        <v>1000535</v>
      </c>
      <c r="B537">
        <v>1</v>
      </c>
      <c r="C537">
        <v>535</v>
      </c>
      <c r="D537">
        <v>-0.5403</v>
      </c>
      <c r="E537">
        <v>16.177900000000001</v>
      </c>
      <c r="F537">
        <v>7.8810000000000005E-2</v>
      </c>
    </row>
    <row r="538" spans="1:6">
      <c r="A538">
        <v>1000536</v>
      </c>
      <c r="B538">
        <v>1</v>
      </c>
      <c r="C538">
        <v>536</v>
      </c>
      <c r="D538">
        <v>-0.54090000000000005</v>
      </c>
      <c r="E538">
        <v>16.174900000000001</v>
      </c>
      <c r="F538">
        <v>7.8799999999999995E-2</v>
      </c>
    </row>
    <row r="539" spans="1:6">
      <c r="A539">
        <v>1000537</v>
      </c>
      <c r="B539">
        <v>1</v>
      </c>
      <c r="C539">
        <v>537</v>
      </c>
      <c r="D539">
        <v>-0.54149999999999998</v>
      </c>
      <c r="E539">
        <v>16.171800000000001</v>
      </c>
      <c r="F539">
        <v>7.8799999999999995E-2</v>
      </c>
    </row>
    <row r="540" spans="1:6">
      <c r="A540">
        <v>1000538</v>
      </c>
      <c r="B540">
        <v>1</v>
      </c>
      <c r="C540">
        <v>538</v>
      </c>
      <c r="D540">
        <v>-0.54220000000000002</v>
      </c>
      <c r="E540">
        <v>16.168800000000001</v>
      </c>
      <c r="F540">
        <v>7.8789999999999999E-2</v>
      </c>
    </row>
    <row r="541" spans="1:6">
      <c r="A541">
        <v>1000539</v>
      </c>
      <c r="B541">
        <v>1</v>
      </c>
      <c r="C541">
        <v>539</v>
      </c>
      <c r="D541">
        <v>-0.54279999999999995</v>
      </c>
      <c r="E541">
        <v>16.165800000000001</v>
      </c>
      <c r="F541">
        <v>7.8780000000000003E-2</v>
      </c>
    </row>
    <row r="542" spans="1:6">
      <c r="A542">
        <v>1000540</v>
      </c>
      <c r="B542">
        <v>1</v>
      </c>
      <c r="C542">
        <v>540</v>
      </c>
      <c r="D542">
        <v>-0.54339999999999999</v>
      </c>
      <c r="E542">
        <v>16.162700000000001</v>
      </c>
      <c r="F542">
        <v>7.8780000000000003E-2</v>
      </c>
    </row>
    <row r="543" spans="1:6">
      <c r="A543">
        <v>1000541</v>
      </c>
      <c r="B543">
        <v>1</v>
      </c>
      <c r="C543">
        <v>541</v>
      </c>
      <c r="D543">
        <v>-0.54410000000000003</v>
      </c>
      <c r="E543">
        <v>16.159700000000001</v>
      </c>
      <c r="F543">
        <v>7.8770000000000007E-2</v>
      </c>
    </row>
    <row r="544" spans="1:6">
      <c r="A544">
        <v>1000542</v>
      </c>
      <c r="B544">
        <v>1</v>
      </c>
      <c r="C544">
        <v>542</v>
      </c>
      <c r="D544">
        <v>-0.54469999999999996</v>
      </c>
      <c r="E544">
        <v>16.156700000000001</v>
      </c>
      <c r="F544">
        <v>7.8759999999999997E-2</v>
      </c>
    </row>
    <row r="545" spans="1:6">
      <c r="A545">
        <v>1000543</v>
      </c>
      <c r="B545">
        <v>1</v>
      </c>
      <c r="C545">
        <v>543</v>
      </c>
      <c r="D545">
        <v>-0.54530000000000001</v>
      </c>
      <c r="E545">
        <v>16.153700000000001</v>
      </c>
      <c r="F545">
        <v>7.8759999999999997E-2</v>
      </c>
    </row>
    <row r="546" spans="1:6">
      <c r="A546">
        <v>1000544</v>
      </c>
      <c r="B546">
        <v>1</v>
      </c>
      <c r="C546">
        <v>544</v>
      </c>
      <c r="D546">
        <v>-0.54600000000000004</v>
      </c>
      <c r="E546">
        <v>16.150700000000001</v>
      </c>
      <c r="F546">
        <v>7.8750000000000001E-2</v>
      </c>
    </row>
    <row r="547" spans="1:6">
      <c r="A547">
        <v>1000545</v>
      </c>
      <c r="B547">
        <v>1</v>
      </c>
      <c r="C547">
        <v>545</v>
      </c>
      <c r="D547">
        <v>-0.54659999999999997</v>
      </c>
      <c r="E547">
        <v>16.1477</v>
      </c>
      <c r="F547">
        <v>7.8740000000000004E-2</v>
      </c>
    </row>
    <row r="548" spans="1:6">
      <c r="A548">
        <v>1000546</v>
      </c>
      <c r="B548">
        <v>1</v>
      </c>
      <c r="C548">
        <v>546</v>
      </c>
      <c r="D548">
        <v>-0.54720000000000002</v>
      </c>
      <c r="E548">
        <v>16.1447</v>
      </c>
      <c r="F548">
        <v>7.8740000000000004E-2</v>
      </c>
    </row>
    <row r="549" spans="1:6">
      <c r="A549">
        <v>1000547</v>
      </c>
      <c r="B549">
        <v>1</v>
      </c>
      <c r="C549">
        <v>547</v>
      </c>
      <c r="D549">
        <v>-0.54790000000000005</v>
      </c>
      <c r="E549">
        <v>16.1418</v>
      </c>
      <c r="F549">
        <v>7.8729999999999994E-2</v>
      </c>
    </row>
    <row r="550" spans="1:6">
      <c r="A550">
        <v>1000548</v>
      </c>
      <c r="B550">
        <v>1</v>
      </c>
      <c r="C550">
        <v>548</v>
      </c>
      <c r="D550">
        <v>-0.54849999999999999</v>
      </c>
      <c r="E550">
        <v>16.1388</v>
      </c>
      <c r="F550">
        <v>7.8729999999999994E-2</v>
      </c>
    </row>
    <row r="551" spans="1:6">
      <c r="A551">
        <v>1000549</v>
      </c>
      <c r="B551">
        <v>1</v>
      </c>
      <c r="C551">
        <v>549</v>
      </c>
      <c r="D551">
        <v>-0.54910000000000003</v>
      </c>
      <c r="E551">
        <v>16.135899999999999</v>
      </c>
      <c r="F551">
        <v>7.8719999999999998E-2</v>
      </c>
    </row>
    <row r="552" spans="1:6">
      <c r="A552">
        <v>1000550</v>
      </c>
      <c r="B552">
        <v>1</v>
      </c>
      <c r="C552">
        <v>550</v>
      </c>
      <c r="D552">
        <v>-0.54969999999999997</v>
      </c>
      <c r="E552">
        <v>16.132899999999999</v>
      </c>
      <c r="F552">
        <v>7.8710000000000002E-2</v>
      </c>
    </row>
    <row r="553" spans="1:6">
      <c r="A553">
        <v>1000551</v>
      </c>
      <c r="B553">
        <v>1</v>
      </c>
      <c r="C553">
        <v>551</v>
      </c>
      <c r="D553">
        <v>-0.55030000000000001</v>
      </c>
      <c r="E553">
        <v>16.13</v>
      </c>
      <c r="F553">
        <v>7.8710000000000002E-2</v>
      </c>
    </row>
    <row r="554" spans="1:6">
      <c r="A554">
        <v>1000552</v>
      </c>
      <c r="B554">
        <v>1</v>
      </c>
      <c r="C554">
        <v>552</v>
      </c>
      <c r="D554">
        <v>-0.55100000000000005</v>
      </c>
      <c r="E554">
        <v>16.126999999999999</v>
      </c>
      <c r="F554">
        <v>7.8700000000000006E-2</v>
      </c>
    </row>
    <row r="555" spans="1:6">
      <c r="A555">
        <v>1000553</v>
      </c>
      <c r="B555">
        <v>1</v>
      </c>
      <c r="C555">
        <v>553</v>
      </c>
      <c r="D555">
        <v>-0.55159999999999998</v>
      </c>
      <c r="E555">
        <v>16.124099999999999</v>
      </c>
      <c r="F555">
        <v>7.8689999999999996E-2</v>
      </c>
    </row>
    <row r="556" spans="1:6">
      <c r="A556">
        <v>1000554</v>
      </c>
      <c r="B556">
        <v>1</v>
      </c>
      <c r="C556">
        <v>554</v>
      </c>
      <c r="D556">
        <v>-0.55220000000000002</v>
      </c>
      <c r="E556">
        <v>16.121200000000002</v>
      </c>
      <c r="F556">
        <v>7.8689999999999996E-2</v>
      </c>
    </row>
    <row r="557" spans="1:6">
      <c r="A557">
        <v>1000555</v>
      </c>
      <c r="B557">
        <v>1</v>
      </c>
      <c r="C557">
        <v>555</v>
      </c>
      <c r="D557">
        <v>-0.55279999999999996</v>
      </c>
      <c r="E557">
        <v>16.118300000000001</v>
      </c>
      <c r="F557">
        <v>7.868E-2</v>
      </c>
    </row>
    <row r="558" spans="1:6">
      <c r="A558">
        <v>1000556</v>
      </c>
      <c r="B558">
        <v>1</v>
      </c>
      <c r="C558">
        <v>556</v>
      </c>
      <c r="D558">
        <v>-0.5534</v>
      </c>
      <c r="E558">
        <v>16.115400000000001</v>
      </c>
      <c r="F558">
        <v>7.8670000000000004E-2</v>
      </c>
    </row>
    <row r="559" spans="1:6">
      <c r="A559">
        <v>1000557</v>
      </c>
      <c r="B559">
        <v>1</v>
      </c>
      <c r="C559">
        <v>557</v>
      </c>
      <c r="D559">
        <v>-0.55410000000000004</v>
      </c>
      <c r="E559">
        <v>16.112500000000001</v>
      </c>
      <c r="F559">
        <v>7.8670000000000004E-2</v>
      </c>
    </row>
    <row r="560" spans="1:6">
      <c r="A560">
        <v>1000558</v>
      </c>
      <c r="B560">
        <v>1</v>
      </c>
      <c r="C560">
        <v>558</v>
      </c>
      <c r="D560">
        <v>-0.55469999999999997</v>
      </c>
      <c r="E560">
        <v>16.1096</v>
      </c>
      <c r="F560">
        <v>7.8659999999999994E-2</v>
      </c>
    </row>
    <row r="561" spans="1:6">
      <c r="A561">
        <v>1000559</v>
      </c>
      <c r="B561">
        <v>1</v>
      </c>
      <c r="C561">
        <v>559</v>
      </c>
      <c r="D561">
        <v>-0.55530000000000002</v>
      </c>
      <c r="E561">
        <v>16.1067</v>
      </c>
      <c r="F561">
        <v>7.8659999999999994E-2</v>
      </c>
    </row>
    <row r="562" spans="1:6">
      <c r="A562">
        <v>1000560</v>
      </c>
      <c r="B562">
        <v>1</v>
      </c>
      <c r="C562">
        <v>560</v>
      </c>
      <c r="D562">
        <v>-0.55589999999999995</v>
      </c>
      <c r="E562">
        <v>16.103899999999999</v>
      </c>
      <c r="F562">
        <v>7.8649999999999998E-2</v>
      </c>
    </row>
    <row r="563" spans="1:6">
      <c r="A563">
        <v>1000561</v>
      </c>
      <c r="B563">
        <v>1</v>
      </c>
      <c r="C563">
        <v>561</v>
      </c>
      <c r="D563">
        <v>-0.55649999999999999</v>
      </c>
      <c r="E563">
        <v>16.100999999999999</v>
      </c>
      <c r="F563">
        <v>7.8640000000000002E-2</v>
      </c>
    </row>
    <row r="564" spans="1:6">
      <c r="A564">
        <v>1000562</v>
      </c>
      <c r="B564">
        <v>1</v>
      </c>
      <c r="C564">
        <v>562</v>
      </c>
      <c r="D564">
        <v>-0.55710000000000004</v>
      </c>
      <c r="E564">
        <v>16.098099999999999</v>
      </c>
      <c r="F564">
        <v>7.8640000000000002E-2</v>
      </c>
    </row>
    <row r="565" spans="1:6">
      <c r="A565">
        <v>1000563</v>
      </c>
      <c r="B565">
        <v>1</v>
      </c>
      <c r="C565">
        <v>563</v>
      </c>
      <c r="D565">
        <v>-0.55769999999999997</v>
      </c>
      <c r="E565">
        <v>16.095300000000002</v>
      </c>
      <c r="F565">
        <v>7.8630000000000005E-2</v>
      </c>
    </row>
    <row r="566" spans="1:6">
      <c r="A566">
        <v>1000564</v>
      </c>
      <c r="B566">
        <v>1</v>
      </c>
      <c r="C566">
        <v>564</v>
      </c>
      <c r="D566">
        <v>-0.55830000000000002</v>
      </c>
      <c r="E566">
        <v>16.092500000000001</v>
      </c>
      <c r="F566">
        <v>7.8630000000000005E-2</v>
      </c>
    </row>
    <row r="567" spans="1:6">
      <c r="A567">
        <v>1000565</v>
      </c>
      <c r="B567">
        <v>1</v>
      </c>
      <c r="C567">
        <v>565</v>
      </c>
      <c r="D567">
        <v>-0.55889999999999995</v>
      </c>
      <c r="E567">
        <v>16.089600000000001</v>
      </c>
      <c r="F567">
        <v>7.8619999999999995E-2</v>
      </c>
    </row>
    <row r="568" spans="1:6">
      <c r="A568">
        <v>1000566</v>
      </c>
      <c r="B568">
        <v>1</v>
      </c>
      <c r="C568">
        <v>566</v>
      </c>
      <c r="D568">
        <v>-0.5595</v>
      </c>
      <c r="E568">
        <v>16.0868</v>
      </c>
      <c r="F568">
        <v>7.8609999999999999E-2</v>
      </c>
    </row>
    <row r="569" spans="1:6">
      <c r="A569">
        <v>1000567</v>
      </c>
      <c r="B569">
        <v>1</v>
      </c>
      <c r="C569">
        <v>567</v>
      </c>
      <c r="D569">
        <v>-0.56020000000000003</v>
      </c>
      <c r="E569">
        <v>16.084</v>
      </c>
      <c r="F569">
        <v>7.8609999999999999E-2</v>
      </c>
    </row>
    <row r="570" spans="1:6">
      <c r="A570">
        <v>1000568</v>
      </c>
      <c r="B570">
        <v>1</v>
      </c>
      <c r="C570">
        <v>568</v>
      </c>
      <c r="D570">
        <v>-0.56079999999999997</v>
      </c>
      <c r="E570">
        <v>16.081199999999999</v>
      </c>
      <c r="F570">
        <v>7.8600000000000003E-2</v>
      </c>
    </row>
    <row r="571" spans="1:6">
      <c r="A571">
        <v>1000569</v>
      </c>
      <c r="B571">
        <v>1</v>
      </c>
      <c r="C571">
        <v>569</v>
      </c>
      <c r="D571">
        <v>-0.56140000000000001</v>
      </c>
      <c r="E571">
        <v>16.078399999999998</v>
      </c>
      <c r="F571">
        <v>7.8589999999999993E-2</v>
      </c>
    </row>
    <row r="572" spans="1:6">
      <c r="A572">
        <v>1000570</v>
      </c>
      <c r="B572">
        <v>1</v>
      </c>
      <c r="C572">
        <v>570</v>
      </c>
      <c r="D572">
        <v>-0.56200000000000006</v>
      </c>
      <c r="E572">
        <v>16.075600000000001</v>
      </c>
      <c r="F572">
        <v>7.8589999999999993E-2</v>
      </c>
    </row>
    <row r="573" spans="1:6">
      <c r="A573">
        <v>1000571</v>
      </c>
      <c r="B573">
        <v>1</v>
      </c>
      <c r="C573">
        <v>571</v>
      </c>
      <c r="D573">
        <v>-0.56259999999999999</v>
      </c>
      <c r="E573">
        <v>16.072800000000001</v>
      </c>
      <c r="F573">
        <v>7.8579999999999997E-2</v>
      </c>
    </row>
    <row r="574" spans="1:6">
      <c r="A574">
        <v>1000572</v>
      </c>
      <c r="B574">
        <v>1</v>
      </c>
      <c r="C574">
        <v>572</v>
      </c>
      <c r="D574">
        <v>-0.56320000000000003</v>
      </c>
      <c r="E574">
        <v>16.0701</v>
      </c>
      <c r="F574">
        <v>7.8579999999999997E-2</v>
      </c>
    </row>
    <row r="575" spans="1:6">
      <c r="A575">
        <v>1000573</v>
      </c>
      <c r="B575">
        <v>1</v>
      </c>
      <c r="C575">
        <v>573</v>
      </c>
      <c r="D575">
        <v>-0.56379999999999997</v>
      </c>
      <c r="E575">
        <v>16.067299999999999</v>
      </c>
      <c r="F575">
        <v>7.8570000000000001E-2</v>
      </c>
    </row>
    <row r="576" spans="1:6">
      <c r="A576">
        <v>1000574</v>
      </c>
      <c r="B576">
        <v>1</v>
      </c>
      <c r="C576">
        <v>574</v>
      </c>
      <c r="D576">
        <v>-0.56440000000000001</v>
      </c>
      <c r="E576">
        <v>16.064599999999999</v>
      </c>
      <c r="F576">
        <v>7.8560000000000005E-2</v>
      </c>
    </row>
    <row r="577" spans="1:6">
      <c r="A577">
        <v>1000575</v>
      </c>
      <c r="B577">
        <v>1</v>
      </c>
      <c r="C577">
        <v>575</v>
      </c>
      <c r="D577">
        <v>-0.56499999999999995</v>
      </c>
      <c r="E577">
        <v>16.061800000000002</v>
      </c>
      <c r="F577">
        <v>7.8560000000000005E-2</v>
      </c>
    </row>
    <row r="578" spans="1:6">
      <c r="A578">
        <v>1000576</v>
      </c>
      <c r="B578">
        <v>1</v>
      </c>
      <c r="C578">
        <v>576</v>
      </c>
      <c r="D578">
        <v>-0.56559999999999999</v>
      </c>
      <c r="E578">
        <v>16.059100000000001</v>
      </c>
      <c r="F578">
        <v>7.8549999999999995E-2</v>
      </c>
    </row>
    <row r="579" spans="1:6">
      <c r="A579">
        <v>1000577</v>
      </c>
      <c r="B579">
        <v>1</v>
      </c>
      <c r="C579">
        <v>577</v>
      </c>
      <c r="D579">
        <v>-0.56620000000000004</v>
      </c>
      <c r="E579">
        <v>16.0564</v>
      </c>
      <c r="F579">
        <v>7.8549999999999995E-2</v>
      </c>
    </row>
    <row r="580" spans="1:6">
      <c r="A580">
        <v>1000578</v>
      </c>
      <c r="B580">
        <v>1</v>
      </c>
      <c r="C580">
        <v>578</v>
      </c>
      <c r="D580">
        <v>-0.56669999999999998</v>
      </c>
      <c r="E580">
        <v>16.053599999999999</v>
      </c>
      <c r="F580">
        <v>7.8539999999999999E-2</v>
      </c>
    </row>
    <row r="581" spans="1:6">
      <c r="A581">
        <v>1000579</v>
      </c>
      <c r="B581">
        <v>1</v>
      </c>
      <c r="C581">
        <v>579</v>
      </c>
      <c r="D581">
        <v>-0.56730000000000003</v>
      </c>
      <c r="E581">
        <v>16.050899999999999</v>
      </c>
      <c r="F581">
        <v>7.8530000000000003E-2</v>
      </c>
    </row>
    <row r="582" spans="1:6">
      <c r="A582">
        <v>1000580</v>
      </c>
      <c r="B582">
        <v>1</v>
      </c>
      <c r="C582">
        <v>580</v>
      </c>
      <c r="D582">
        <v>-0.56789999999999996</v>
      </c>
      <c r="E582">
        <v>16.048200000000001</v>
      </c>
      <c r="F582">
        <v>7.8530000000000003E-2</v>
      </c>
    </row>
    <row r="583" spans="1:6">
      <c r="A583">
        <v>1000581</v>
      </c>
      <c r="B583">
        <v>1</v>
      </c>
      <c r="C583">
        <v>581</v>
      </c>
      <c r="D583">
        <v>-0.56850000000000001</v>
      </c>
      <c r="E583">
        <v>16.045500000000001</v>
      </c>
      <c r="F583">
        <v>7.8520000000000006E-2</v>
      </c>
    </row>
    <row r="584" spans="1:6">
      <c r="A584">
        <v>1000582</v>
      </c>
      <c r="B584">
        <v>1</v>
      </c>
      <c r="C584">
        <v>582</v>
      </c>
      <c r="D584">
        <v>-0.56910000000000005</v>
      </c>
      <c r="E584">
        <v>16.042899999999999</v>
      </c>
      <c r="F584">
        <v>7.8520000000000006E-2</v>
      </c>
    </row>
    <row r="585" spans="1:6">
      <c r="A585">
        <v>1000583</v>
      </c>
      <c r="B585">
        <v>1</v>
      </c>
      <c r="C585">
        <v>583</v>
      </c>
      <c r="D585">
        <v>-0.56969999999999998</v>
      </c>
      <c r="E585">
        <v>16.040199999999999</v>
      </c>
      <c r="F585">
        <v>7.8509999999999996E-2</v>
      </c>
    </row>
    <row r="586" spans="1:6">
      <c r="A586">
        <v>1000584</v>
      </c>
      <c r="B586">
        <v>1</v>
      </c>
      <c r="C586">
        <v>584</v>
      </c>
      <c r="D586">
        <v>-0.57030000000000003</v>
      </c>
      <c r="E586">
        <v>16.037500000000001</v>
      </c>
      <c r="F586">
        <v>7.85E-2</v>
      </c>
    </row>
    <row r="587" spans="1:6">
      <c r="A587">
        <v>1000585</v>
      </c>
      <c r="B587">
        <v>1</v>
      </c>
      <c r="C587">
        <v>585</v>
      </c>
      <c r="D587">
        <v>-0.57089999999999996</v>
      </c>
      <c r="E587">
        <v>16.0349</v>
      </c>
      <c r="F587">
        <v>7.85E-2</v>
      </c>
    </row>
    <row r="588" spans="1:6">
      <c r="A588">
        <v>1000586</v>
      </c>
      <c r="B588">
        <v>1</v>
      </c>
      <c r="C588">
        <v>586</v>
      </c>
      <c r="D588">
        <v>-0.57150000000000001</v>
      </c>
      <c r="E588">
        <v>16.0322</v>
      </c>
      <c r="F588">
        <v>7.8490000000000004E-2</v>
      </c>
    </row>
    <row r="589" spans="1:6">
      <c r="A589">
        <v>1000587</v>
      </c>
      <c r="B589">
        <v>1</v>
      </c>
      <c r="C589">
        <v>587</v>
      </c>
      <c r="D589">
        <v>-0.57210000000000005</v>
      </c>
      <c r="E589">
        <v>16.029599999999999</v>
      </c>
      <c r="F589">
        <v>7.8490000000000004E-2</v>
      </c>
    </row>
    <row r="590" spans="1:6">
      <c r="A590">
        <v>1000588</v>
      </c>
      <c r="B590">
        <v>1</v>
      </c>
      <c r="C590">
        <v>588</v>
      </c>
      <c r="D590">
        <v>-0.5726</v>
      </c>
      <c r="E590">
        <v>16.026900000000001</v>
      </c>
      <c r="F590">
        <v>7.8479999999999994E-2</v>
      </c>
    </row>
    <row r="591" spans="1:6">
      <c r="A591">
        <v>1000589</v>
      </c>
      <c r="B591">
        <v>1</v>
      </c>
      <c r="C591">
        <v>589</v>
      </c>
      <c r="D591">
        <v>-0.57320000000000004</v>
      </c>
      <c r="E591">
        <v>16.0243</v>
      </c>
      <c r="F591">
        <v>7.8469999999999998E-2</v>
      </c>
    </row>
    <row r="592" spans="1:6">
      <c r="A592">
        <v>1000590</v>
      </c>
      <c r="B592">
        <v>1</v>
      </c>
      <c r="C592">
        <v>590</v>
      </c>
      <c r="D592">
        <v>-0.57379999999999998</v>
      </c>
      <c r="E592">
        <v>16.021699999999999</v>
      </c>
      <c r="F592">
        <v>7.8469999999999998E-2</v>
      </c>
    </row>
    <row r="593" spans="1:6">
      <c r="A593">
        <v>1000591</v>
      </c>
      <c r="B593">
        <v>1</v>
      </c>
      <c r="C593">
        <v>591</v>
      </c>
      <c r="D593">
        <v>-0.57440000000000002</v>
      </c>
      <c r="E593">
        <v>16.019100000000002</v>
      </c>
      <c r="F593">
        <v>7.8460000000000002E-2</v>
      </c>
    </row>
    <row r="594" spans="1:6">
      <c r="A594">
        <v>1000592</v>
      </c>
      <c r="B594">
        <v>1</v>
      </c>
      <c r="C594">
        <v>592</v>
      </c>
      <c r="D594">
        <v>-0.57499999999999996</v>
      </c>
      <c r="E594">
        <v>16.016500000000001</v>
      </c>
      <c r="F594">
        <v>7.8460000000000002E-2</v>
      </c>
    </row>
    <row r="595" spans="1:6">
      <c r="A595">
        <v>1000593</v>
      </c>
      <c r="B595">
        <v>1</v>
      </c>
      <c r="C595">
        <v>593</v>
      </c>
      <c r="D595">
        <v>-0.57550000000000001</v>
      </c>
      <c r="E595">
        <v>16.0139</v>
      </c>
      <c r="F595">
        <v>7.8450000000000006E-2</v>
      </c>
    </row>
    <row r="596" spans="1:6">
      <c r="A596">
        <v>1000594</v>
      </c>
      <c r="B596">
        <v>1</v>
      </c>
      <c r="C596">
        <v>594</v>
      </c>
      <c r="D596">
        <v>-0.57609999999999995</v>
      </c>
      <c r="E596">
        <v>16.011299999999999</v>
      </c>
      <c r="F596">
        <v>7.8439999999999996E-2</v>
      </c>
    </row>
    <row r="597" spans="1:6">
      <c r="A597">
        <v>1000595</v>
      </c>
      <c r="B597">
        <v>1</v>
      </c>
      <c r="C597">
        <v>595</v>
      </c>
      <c r="D597">
        <v>-0.57669999999999999</v>
      </c>
      <c r="E597">
        <v>16.008800000000001</v>
      </c>
      <c r="F597">
        <v>7.8439999999999996E-2</v>
      </c>
    </row>
    <row r="598" spans="1:6">
      <c r="A598">
        <v>1000596</v>
      </c>
      <c r="B598">
        <v>1</v>
      </c>
      <c r="C598">
        <v>596</v>
      </c>
      <c r="D598">
        <v>-0.57730000000000004</v>
      </c>
      <c r="E598">
        <v>16.0062</v>
      </c>
      <c r="F598">
        <v>7.843E-2</v>
      </c>
    </row>
    <row r="599" spans="1:6">
      <c r="A599">
        <v>1000597</v>
      </c>
      <c r="B599">
        <v>1</v>
      </c>
      <c r="C599">
        <v>597</v>
      </c>
      <c r="D599">
        <v>-0.57789999999999997</v>
      </c>
      <c r="E599">
        <v>16.003599999999999</v>
      </c>
      <c r="F599">
        <v>7.843E-2</v>
      </c>
    </row>
    <row r="600" spans="1:6">
      <c r="A600">
        <v>1000598</v>
      </c>
      <c r="B600">
        <v>1</v>
      </c>
      <c r="C600">
        <v>598</v>
      </c>
      <c r="D600">
        <v>-0.57840000000000003</v>
      </c>
      <c r="E600">
        <v>16.001100000000001</v>
      </c>
      <c r="F600">
        <v>7.8420000000000004E-2</v>
      </c>
    </row>
    <row r="601" spans="1:6">
      <c r="A601">
        <v>1000599</v>
      </c>
      <c r="B601">
        <v>1</v>
      </c>
      <c r="C601">
        <v>599</v>
      </c>
      <c r="D601">
        <v>-0.57899999999999996</v>
      </c>
      <c r="E601">
        <v>15.9986</v>
      </c>
      <c r="F601">
        <v>7.8409999999999994E-2</v>
      </c>
    </row>
    <row r="602" spans="1:6">
      <c r="A602">
        <v>1000600</v>
      </c>
      <c r="B602">
        <v>1</v>
      </c>
      <c r="C602">
        <v>600</v>
      </c>
      <c r="D602">
        <v>-0.5796</v>
      </c>
      <c r="E602">
        <v>15.996</v>
      </c>
      <c r="F602">
        <v>7.8409999999999994E-2</v>
      </c>
    </row>
    <row r="603" spans="1:6">
      <c r="A603">
        <v>1000601</v>
      </c>
      <c r="B603">
        <v>1</v>
      </c>
      <c r="C603">
        <v>601</v>
      </c>
      <c r="D603">
        <v>-0.58020000000000005</v>
      </c>
      <c r="E603">
        <v>15.993499999999999</v>
      </c>
      <c r="F603">
        <v>7.8399999999999997E-2</v>
      </c>
    </row>
    <row r="604" spans="1:6">
      <c r="A604">
        <v>1000602</v>
      </c>
      <c r="B604">
        <v>1</v>
      </c>
      <c r="C604">
        <v>602</v>
      </c>
      <c r="D604">
        <v>-0.58069999999999999</v>
      </c>
      <c r="E604">
        <v>15.991</v>
      </c>
      <c r="F604">
        <v>7.8399999999999997E-2</v>
      </c>
    </row>
    <row r="605" spans="1:6">
      <c r="A605">
        <v>1000603</v>
      </c>
      <c r="B605">
        <v>1</v>
      </c>
      <c r="C605">
        <v>603</v>
      </c>
      <c r="D605">
        <v>-0.58130000000000004</v>
      </c>
      <c r="E605">
        <v>15.9885</v>
      </c>
      <c r="F605">
        <v>7.8390000000000001E-2</v>
      </c>
    </row>
    <row r="606" spans="1:6">
      <c r="A606">
        <v>1000604</v>
      </c>
      <c r="B606">
        <v>1</v>
      </c>
      <c r="C606">
        <v>604</v>
      </c>
      <c r="D606">
        <v>-0.58189999999999997</v>
      </c>
      <c r="E606">
        <v>15.986000000000001</v>
      </c>
      <c r="F606">
        <v>7.8380000000000005E-2</v>
      </c>
    </row>
    <row r="607" spans="1:6">
      <c r="A607">
        <v>1000605</v>
      </c>
      <c r="B607">
        <v>1</v>
      </c>
      <c r="C607">
        <v>605</v>
      </c>
      <c r="D607">
        <v>-0.58240000000000003</v>
      </c>
      <c r="E607">
        <v>15.983499999999999</v>
      </c>
      <c r="F607">
        <v>7.8380000000000005E-2</v>
      </c>
    </row>
    <row r="608" spans="1:6">
      <c r="A608">
        <v>1000606</v>
      </c>
      <c r="B608">
        <v>1</v>
      </c>
      <c r="C608">
        <v>606</v>
      </c>
      <c r="D608">
        <v>-0.58299999999999996</v>
      </c>
      <c r="E608">
        <v>15.9811</v>
      </c>
      <c r="F608">
        <v>7.8369999999999995E-2</v>
      </c>
    </row>
    <row r="609" spans="1:6">
      <c r="A609">
        <v>1000607</v>
      </c>
      <c r="B609">
        <v>1</v>
      </c>
      <c r="C609">
        <v>607</v>
      </c>
      <c r="D609">
        <v>-0.58360000000000001</v>
      </c>
      <c r="E609">
        <v>15.9786</v>
      </c>
      <c r="F609">
        <v>7.8369999999999995E-2</v>
      </c>
    </row>
    <row r="610" spans="1:6">
      <c r="A610">
        <v>1000608</v>
      </c>
      <c r="B610">
        <v>1</v>
      </c>
      <c r="C610">
        <v>608</v>
      </c>
      <c r="D610">
        <v>-0.58409999999999995</v>
      </c>
      <c r="E610">
        <v>15.976100000000001</v>
      </c>
      <c r="F610">
        <v>7.8359999999999999E-2</v>
      </c>
    </row>
    <row r="611" spans="1:6">
      <c r="A611">
        <v>1000609</v>
      </c>
      <c r="B611">
        <v>1</v>
      </c>
      <c r="C611">
        <v>609</v>
      </c>
      <c r="D611">
        <v>-0.5847</v>
      </c>
      <c r="E611">
        <v>15.973699999999999</v>
      </c>
      <c r="F611">
        <v>7.8359999999999999E-2</v>
      </c>
    </row>
    <row r="612" spans="1:6">
      <c r="A612">
        <v>1000610</v>
      </c>
      <c r="B612">
        <v>1</v>
      </c>
      <c r="C612">
        <v>610</v>
      </c>
      <c r="D612">
        <v>-0.58530000000000004</v>
      </c>
      <c r="E612">
        <v>15.971299999999999</v>
      </c>
      <c r="F612">
        <v>7.8350000000000003E-2</v>
      </c>
    </row>
    <row r="613" spans="1:6">
      <c r="A613">
        <v>1000611</v>
      </c>
      <c r="B613">
        <v>1</v>
      </c>
      <c r="C613">
        <v>611</v>
      </c>
      <c r="D613">
        <v>-0.58579999999999999</v>
      </c>
      <c r="E613">
        <v>15.9688</v>
      </c>
      <c r="F613">
        <v>7.8340000000000007E-2</v>
      </c>
    </row>
    <row r="614" spans="1:6">
      <c r="A614">
        <v>1000612</v>
      </c>
      <c r="B614">
        <v>1</v>
      </c>
      <c r="C614">
        <v>612</v>
      </c>
      <c r="D614">
        <v>-0.58640000000000003</v>
      </c>
      <c r="E614">
        <v>15.9664</v>
      </c>
      <c r="F614">
        <v>7.8340000000000007E-2</v>
      </c>
    </row>
    <row r="615" spans="1:6">
      <c r="A615">
        <v>1000613</v>
      </c>
      <c r="B615">
        <v>1</v>
      </c>
      <c r="C615">
        <v>613</v>
      </c>
      <c r="D615">
        <v>-0.58699999999999997</v>
      </c>
      <c r="E615">
        <v>15.964</v>
      </c>
      <c r="F615">
        <v>7.8329999999999997E-2</v>
      </c>
    </row>
    <row r="616" spans="1:6">
      <c r="A616">
        <v>1000614</v>
      </c>
      <c r="B616">
        <v>1</v>
      </c>
      <c r="C616">
        <v>614</v>
      </c>
      <c r="D616">
        <v>-0.58750000000000002</v>
      </c>
      <c r="E616">
        <v>15.961600000000001</v>
      </c>
      <c r="F616">
        <v>7.8329999999999997E-2</v>
      </c>
    </row>
    <row r="617" spans="1:6">
      <c r="A617">
        <v>1000615</v>
      </c>
      <c r="B617">
        <v>1</v>
      </c>
      <c r="C617">
        <v>615</v>
      </c>
      <c r="D617">
        <v>-0.58809999999999996</v>
      </c>
      <c r="E617">
        <v>15.959199999999999</v>
      </c>
      <c r="F617">
        <v>7.8320000000000001E-2</v>
      </c>
    </row>
    <row r="618" spans="1:6">
      <c r="A618">
        <v>1000616</v>
      </c>
      <c r="B618">
        <v>1</v>
      </c>
      <c r="C618">
        <v>616</v>
      </c>
      <c r="D618">
        <v>-0.58860000000000001</v>
      </c>
      <c r="E618">
        <v>15.956799999999999</v>
      </c>
      <c r="F618">
        <v>7.8320000000000001E-2</v>
      </c>
    </row>
    <row r="619" spans="1:6">
      <c r="A619">
        <v>1000617</v>
      </c>
      <c r="B619">
        <v>1</v>
      </c>
      <c r="C619">
        <v>617</v>
      </c>
      <c r="D619">
        <v>-0.58919999999999995</v>
      </c>
      <c r="E619">
        <v>15.9544</v>
      </c>
      <c r="F619">
        <v>7.8310000000000005E-2</v>
      </c>
    </row>
    <row r="620" spans="1:6">
      <c r="A620">
        <v>1000618</v>
      </c>
      <c r="B620">
        <v>1</v>
      </c>
      <c r="C620">
        <v>618</v>
      </c>
      <c r="D620">
        <v>-0.58979999999999999</v>
      </c>
      <c r="E620">
        <v>15.9521</v>
      </c>
      <c r="F620">
        <v>7.8299999999999995E-2</v>
      </c>
    </row>
    <row r="621" spans="1:6">
      <c r="A621">
        <v>1000619</v>
      </c>
      <c r="B621">
        <v>1</v>
      </c>
      <c r="C621">
        <v>619</v>
      </c>
      <c r="D621">
        <v>-0.59030000000000005</v>
      </c>
      <c r="E621">
        <v>15.9497</v>
      </c>
      <c r="F621">
        <v>7.8299999999999995E-2</v>
      </c>
    </row>
    <row r="622" spans="1:6">
      <c r="A622">
        <v>1000620</v>
      </c>
      <c r="B622">
        <v>1</v>
      </c>
      <c r="C622">
        <v>620</v>
      </c>
      <c r="D622">
        <v>-0.59089999999999998</v>
      </c>
      <c r="E622">
        <v>15.9473</v>
      </c>
      <c r="F622">
        <v>7.8289999999999998E-2</v>
      </c>
    </row>
    <row r="623" spans="1:6">
      <c r="A623">
        <v>1000621</v>
      </c>
      <c r="B623">
        <v>1</v>
      </c>
      <c r="C623">
        <v>621</v>
      </c>
      <c r="D623">
        <v>-0.59140000000000004</v>
      </c>
      <c r="E623">
        <v>15.945</v>
      </c>
      <c r="F623">
        <v>7.8289999999999998E-2</v>
      </c>
    </row>
    <row r="624" spans="1:6">
      <c r="A624">
        <v>1000622</v>
      </c>
      <c r="B624">
        <v>1</v>
      </c>
      <c r="C624">
        <v>622</v>
      </c>
      <c r="D624">
        <v>-0.59199999999999997</v>
      </c>
      <c r="E624">
        <v>15.9427</v>
      </c>
      <c r="F624">
        <v>7.8280000000000002E-2</v>
      </c>
    </row>
    <row r="625" spans="1:6">
      <c r="A625">
        <v>1000623</v>
      </c>
      <c r="B625">
        <v>1</v>
      </c>
      <c r="C625">
        <v>623</v>
      </c>
      <c r="D625">
        <v>-0.59250000000000003</v>
      </c>
      <c r="E625">
        <v>15.940300000000001</v>
      </c>
      <c r="F625">
        <v>7.8270000000000006E-2</v>
      </c>
    </row>
    <row r="626" spans="1:6">
      <c r="A626">
        <v>1000624</v>
      </c>
      <c r="B626">
        <v>1</v>
      </c>
      <c r="C626">
        <v>624</v>
      </c>
      <c r="D626">
        <v>-0.59309999999999996</v>
      </c>
      <c r="E626">
        <v>15.938000000000001</v>
      </c>
      <c r="F626">
        <v>7.8270000000000006E-2</v>
      </c>
    </row>
    <row r="627" spans="1:6">
      <c r="A627">
        <v>1000625</v>
      </c>
      <c r="B627">
        <v>1</v>
      </c>
      <c r="C627">
        <v>625</v>
      </c>
      <c r="D627">
        <v>-0.59360000000000002</v>
      </c>
      <c r="E627">
        <v>15.935700000000001</v>
      </c>
      <c r="F627">
        <v>7.8259999999999996E-2</v>
      </c>
    </row>
    <row r="628" spans="1:6">
      <c r="A628">
        <v>1000626</v>
      </c>
      <c r="B628">
        <v>1</v>
      </c>
      <c r="C628">
        <v>626</v>
      </c>
      <c r="D628">
        <v>-0.59419999999999995</v>
      </c>
      <c r="E628">
        <v>15.933400000000001</v>
      </c>
      <c r="F628">
        <v>7.8259999999999996E-2</v>
      </c>
    </row>
    <row r="629" spans="1:6">
      <c r="A629">
        <v>1000627</v>
      </c>
      <c r="B629">
        <v>1</v>
      </c>
      <c r="C629">
        <v>627</v>
      </c>
      <c r="D629">
        <v>-0.59470000000000001</v>
      </c>
      <c r="E629">
        <v>15.931100000000001</v>
      </c>
      <c r="F629">
        <v>7.825E-2</v>
      </c>
    </row>
    <row r="630" spans="1:6">
      <c r="A630">
        <v>1000628</v>
      </c>
      <c r="B630">
        <v>1</v>
      </c>
      <c r="C630">
        <v>628</v>
      </c>
      <c r="D630">
        <v>-0.59530000000000005</v>
      </c>
      <c r="E630">
        <v>15.928800000000001</v>
      </c>
      <c r="F630">
        <v>7.825E-2</v>
      </c>
    </row>
    <row r="631" spans="1:6">
      <c r="A631">
        <v>1000629</v>
      </c>
      <c r="B631">
        <v>1</v>
      </c>
      <c r="C631">
        <v>629</v>
      </c>
      <c r="D631">
        <v>-0.5958</v>
      </c>
      <c r="E631">
        <v>15.926600000000001</v>
      </c>
      <c r="F631">
        <v>7.8240000000000004E-2</v>
      </c>
    </row>
    <row r="632" spans="1:6">
      <c r="A632">
        <v>1000630</v>
      </c>
      <c r="B632">
        <v>1</v>
      </c>
      <c r="C632">
        <v>630</v>
      </c>
      <c r="D632">
        <v>-0.59640000000000004</v>
      </c>
      <c r="E632">
        <v>15.924300000000001</v>
      </c>
      <c r="F632">
        <v>7.8240000000000004E-2</v>
      </c>
    </row>
    <row r="633" spans="1:6">
      <c r="A633">
        <v>1000631</v>
      </c>
      <c r="B633">
        <v>1</v>
      </c>
      <c r="C633">
        <v>631</v>
      </c>
      <c r="D633">
        <v>-0.59689999999999999</v>
      </c>
      <c r="E633">
        <v>15.922000000000001</v>
      </c>
      <c r="F633">
        <v>7.8229999999999994E-2</v>
      </c>
    </row>
    <row r="634" spans="1:6">
      <c r="A634">
        <v>1000632</v>
      </c>
      <c r="B634">
        <v>1</v>
      </c>
      <c r="C634">
        <v>632</v>
      </c>
      <c r="D634">
        <v>-0.59750000000000003</v>
      </c>
      <c r="E634">
        <v>15.9198</v>
      </c>
      <c r="F634">
        <v>7.8219999999999998E-2</v>
      </c>
    </row>
    <row r="635" spans="1:6">
      <c r="A635">
        <v>1000633</v>
      </c>
      <c r="B635">
        <v>1</v>
      </c>
      <c r="C635">
        <v>633</v>
      </c>
      <c r="D635">
        <v>-0.59799999999999998</v>
      </c>
      <c r="E635">
        <v>15.9176</v>
      </c>
      <c r="F635">
        <v>7.8219999999999998E-2</v>
      </c>
    </row>
    <row r="636" spans="1:6">
      <c r="A636">
        <v>1000634</v>
      </c>
      <c r="B636">
        <v>1</v>
      </c>
      <c r="C636">
        <v>634</v>
      </c>
      <c r="D636">
        <v>-0.59860000000000002</v>
      </c>
      <c r="E636">
        <v>15.9153</v>
      </c>
      <c r="F636">
        <v>7.8210000000000002E-2</v>
      </c>
    </row>
    <row r="637" spans="1:6">
      <c r="A637">
        <v>1000635</v>
      </c>
      <c r="B637">
        <v>1</v>
      </c>
      <c r="C637">
        <v>635</v>
      </c>
      <c r="D637">
        <v>-0.59909999999999997</v>
      </c>
      <c r="E637">
        <v>15.9131</v>
      </c>
      <c r="F637">
        <v>7.8210000000000002E-2</v>
      </c>
    </row>
    <row r="638" spans="1:6">
      <c r="A638">
        <v>1000636</v>
      </c>
      <c r="B638">
        <v>1</v>
      </c>
      <c r="C638">
        <v>636</v>
      </c>
      <c r="D638">
        <v>-0.59960000000000002</v>
      </c>
      <c r="E638">
        <v>15.9109</v>
      </c>
      <c r="F638">
        <v>7.8200000000000006E-2</v>
      </c>
    </row>
    <row r="639" spans="1:6">
      <c r="A639">
        <v>1000637</v>
      </c>
      <c r="B639">
        <v>1</v>
      </c>
      <c r="C639">
        <v>637</v>
      </c>
      <c r="D639">
        <v>-0.60019999999999996</v>
      </c>
      <c r="E639">
        <v>15.9087</v>
      </c>
      <c r="F639">
        <v>7.8200000000000006E-2</v>
      </c>
    </row>
    <row r="640" spans="1:6">
      <c r="A640">
        <v>1000638</v>
      </c>
      <c r="B640">
        <v>1</v>
      </c>
      <c r="C640">
        <v>638</v>
      </c>
      <c r="D640">
        <v>-0.60070000000000001</v>
      </c>
      <c r="E640">
        <v>15.906499999999999</v>
      </c>
      <c r="F640">
        <v>7.8189999999999996E-2</v>
      </c>
    </row>
    <row r="641" spans="1:6">
      <c r="A641">
        <v>1000639</v>
      </c>
      <c r="B641">
        <v>1</v>
      </c>
      <c r="C641">
        <v>639</v>
      </c>
      <c r="D641">
        <v>-0.60129999999999995</v>
      </c>
      <c r="E641">
        <v>15.904299999999999</v>
      </c>
      <c r="F641">
        <v>7.8179999999999999E-2</v>
      </c>
    </row>
    <row r="642" spans="1:6">
      <c r="A642">
        <v>1000640</v>
      </c>
      <c r="B642">
        <v>1</v>
      </c>
      <c r="C642">
        <v>640</v>
      </c>
      <c r="D642">
        <v>-0.6018</v>
      </c>
      <c r="E642">
        <v>15.902100000000001</v>
      </c>
      <c r="F642">
        <v>7.8179999999999999E-2</v>
      </c>
    </row>
    <row r="643" spans="1:6">
      <c r="A643">
        <v>1000641</v>
      </c>
      <c r="B643">
        <v>1</v>
      </c>
      <c r="C643">
        <v>641</v>
      </c>
      <c r="D643">
        <v>-0.60229999999999995</v>
      </c>
      <c r="E643">
        <v>15.9</v>
      </c>
      <c r="F643">
        <v>7.8170000000000003E-2</v>
      </c>
    </row>
    <row r="644" spans="1:6">
      <c r="A644">
        <v>1000642</v>
      </c>
      <c r="B644">
        <v>1</v>
      </c>
      <c r="C644">
        <v>642</v>
      </c>
      <c r="D644">
        <v>-0.60289999999999999</v>
      </c>
      <c r="E644">
        <v>15.8978</v>
      </c>
      <c r="F644">
        <v>7.8170000000000003E-2</v>
      </c>
    </row>
    <row r="645" spans="1:6">
      <c r="A645">
        <v>1000643</v>
      </c>
      <c r="B645">
        <v>1</v>
      </c>
      <c r="C645">
        <v>643</v>
      </c>
      <c r="D645">
        <v>-0.60340000000000005</v>
      </c>
      <c r="E645">
        <v>15.8956</v>
      </c>
      <c r="F645">
        <v>7.8159999999999993E-2</v>
      </c>
    </row>
    <row r="646" spans="1:6">
      <c r="A646">
        <v>1000644</v>
      </c>
      <c r="B646">
        <v>1</v>
      </c>
      <c r="C646">
        <v>644</v>
      </c>
      <c r="D646">
        <v>-0.60399999999999998</v>
      </c>
      <c r="E646">
        <v>15.8935</v>
      </c>
      <c r="F646">
        <v>7.8159999999999993E-2</v>
      </c>
    </row>
    <row r="647" spans="1:6">
      <c r="A647">
        <v>1000645</v>
      </c>
      <c r="B647">
        <v>1</v>
      </c>
      <c r="C647">
        <v>645</v>
      </c>
      <c r="D647">
        <v>-0.60450000000000004</v>
      </c>
      <c r="E647">
        <v>15.891299999999999</v>
      </c>
      <c r="F647">
        <v>7.8149999999999997E-2</v>
      </c>
    </row>
    <row r="648" spans="1:6">
      <c r="A648">
        <v>1000646</v>
      </c>
      <c r="B648">
        <v>1</v>
      </c>
      <c r="C648">
        <v>646</v>
      </c>
      <c r="D648">
        <v>-0.60499999999999998</v>
      </c>
      <c r="E648">
        <v>15.889200000000001</v>
      </c>
      <c r="F648">
        <v>7.8149999999999997E-2</v>
      </c>
    </row>
    <row r="649" spans="1:6">
      <c r="A649">
        <v>1000647</v>
      </c>
      <c r="B649">
        <v>1</v>
      </c>
      <c r="C649">
        <v>647</v>
      </c>
      <c r="D649">
        <v>-0.60560000000000003</v>
      </c>
      <c r="E649">
        <v>15.8871</v>
      </c>
      <c r="F649">
        <v>7.8140000000000001E-2</v>
      </c>
    </row>
    <row r="650" spans="1:6">
      <c r="A650">
        <v>1000648</v>
      </c>
      <c r="B650">
        <v>1</v>
      </c>
      <c r="C650">
        <v>648</v>
      </c>
      <c r="D650">
        <v>-0.60609999999999997</v>
      </c>
      <c r="E650">
        <v>15.885</v>
      </c>
      <c r="F650">
        <v>7.8130000000000005E-2</v>
      </c>
    </row>
    <row r="651" spans="1:6">
      <c r="A651">
        <v>1000649</v>
      </c>
      <c r="B651">
        <v>1</v>
      </c>
      <c r="C651">
        <v>649</v>
      </c>
      <c r="D651">
        <v>-0.60660000000000003</v>
      </c>
      <c r="E651">
        <v>15.882899999999999</v>
      </c>
      <c r="F651">
        <v>7.8130000000000005E-2</v>
      </c>
    </row>
    <row r="652" spans="1:6">
      <c r="A652">
        <v>1000650</v>
      </c>
      <c r="B652">
        <v>1</v>
      </c>
      <c r="C652">
        <v>650</v>
      </c>
      <c r="D652">
        <v>-0.60719999999999996</v>
      </c>
      <c r="E652">
        <v>15.880800000000001</v>
      </c>
      <c r="F652">
        <v>7.8119999999999995E-2</v>
      </c>
    </row>
    <row r="653" spans="1:6">
      <c r="A653">
        <v>1000651</v>
      </c>
      <c r="B653">
        <v>1</v>
      </c>
      <c r="C653">
        <v>651</v>
      </c>
      <c r="D653">
        <v>-0.60770000000000002</v>
      </c>
      <c r="E653">
        <v>15.8787</v>
      </c>
      <c r="F653">
        <v>7.8119999999999995E-2</v>
      </c>
    </row>
    <row r="654" spans="1:6">
      <c r="A654">
        <v>1000652</v>
      </c>
      <c r="B654">
        <v>1</v>
      </c>
      <c r="C654">
        <v>652</v>
      </c>
      <c r="D654">
        <v>-0.60819999999999996</v>
      </c>
      <c r="E654">
        <v>15.8766</v>
      </c>
      <c r="F654">
        <v>7.8109999999999999E-2</v>
      </c>
    </row>
    <row r="655" spans="1:6">
      <c r="A655">
        <v>1000653</v>
      </c>
      <c r="B655">
        <v>1</v>
      </c>
      <c r="C655">
        <v>653</v>
      </c>
      <c r="D655">
        <v>-0.60870000000000002</v>
      </c>
      <c r="E655">
        <v>15.874499999999999</v>
      </c>
      <c r="F655">
        <v>7.8109999999999999E-2</v>
      </c>
    </row>
    <row r="656" spans="1:6">
      <c r="A656">
        <v>1000654</v>
      </c>
      <c r="B656">
        <v>1</v>
      </c>
      <c r="C656">
        <v>654</v>
      </c>
      <c r="D656">
        <v>-0.60929999999999995</v>
      </c>
      <c r="E656">
        <v>15.8725</v>
      </c>
      <c r="F656">
        <v>7.8100000000000003E-2</v>
      </c>
    </row>
    <row r="657" spans="1:6">
      <c r="A657">
        <v>1000655</v>
      </c>
      <c r="B657">
        <v>1</v>
      </c>
      <c r="C657">
        <v>655</v>
      </c>
      <c r="D657">
        <v>-0.60980000000000001</v>
      </c>
      <c r="E657">
        <v>15.8704</v>
      </c>
      <c r="F657">
        <v>7.8100000000000003E-2</v>
      </c>
    </row>
    <row r="658" spans="1:6">
      <c r="A658">
        <v>1000656</v>
      </c>
      <c r="B658">
        <v>1</v>
      </c>
      <c r="C658">
        <v>656</v>
      </c>
      <c r="D658">
        <v>-0.61029999999999995</v>
      </c>
      <c r="E658">
        <v>15.868399999999999</v>
      </c>
      <c r="F658">
        <v>7.8090000000000007E-2</v>
      </c>
    </row>
    <row r="659" spans="1:6">
      <c r="A659">
        <v>1000657</v>
      </c>
      <c r="B659">
        <v>1</v>
      </c>
      <c r="C659">
        <v>657</v>
      </c>
      <c r="D659">
        <v>-0.6109</v>
      </c>
      <c r="E659">
        <v>15.866300000000001</v>
      </c>
      <c r="F659">
        <v>7.8090000000000007E-2</v>
      </c>
    </row>
    <row r="660" spans="1:6">
      <c r="A660">
        <v>1000658</v>
      </c>
      <c r="B660">
        <v>1</v>
      </c>
      <c r="C660">
        <v>658</v>
      </c>
      <c r="D660">
        <v>-0.61140000000000005</v>
      </c>
      <c r="E660">
        <v>15.8643</v>
      </c>
      <c r="F660">
        <v>7.8079999999999997E-2</v>
      </c>
    </row>
    <row r="661" spans="1:6">
      <c r="A661">
        <v>1000659</v>
      </c>
      <c r="B661">
        <v>1</v>
      </c>
      <c r="C661">
        <v>659</v>
      </c>
      <c r="D661">
        <v>-0.6119</v>
      </c>
      <c r="E661">
        <v>15.862299999999999</v>
      </c>
      <c r="F661">
        <v>7.8070000000000001E-2</v>
      </c>
    </row>
    <row r="662" spans="1:6">
      <c r="A662">
        <v>1000660</v>
      </c>
      <c r="B662">
        <v>1</v>
      </c>
      <c r="C662">
        <v>660</v>
      </c>
      <c r="D662">
        <v>-0.61240000000000006</v>
      </c>
      <c r="E662">
        <v>15.860200000000001</v>
      </c>
      <c r="F662">
        <v>7.8070000000000001E-2</v>
      </c>
    </row>
    <row r="663" spans="1:6">
      <c r="A663">
        <v>1000661</v>
      </c>
      <c r="B663">
        <v>1</v>
      </c>
      <c r="C663">
        <v>661</v>
      </c>
      <c r="D663">
        <v>-0.61299999999999999</v>
      </c>
      <c r="E663">
        <v>15.8582</v>
      </c>
      <c r="F663">
        <v>7.8060000000000004E-2</v>
      </c>
    </row>
    <row r="664" spans="1:6">
      <c r="A664">
        <v>1000662</v>
      </c>
      <c r="B664">
        <v>1</v>
      </c>
      <c r="C664">
        <v>662</v>
      </c>
      <c r="D664">
        <v>-0.61350000000000005</v>
      </c>
      <c r="E664">
        <v>15.856199999999999</v>
      </c>
      <c r="F664">
        <v>7.8060000000000004E-2</v>
      </c>
    </row>
    <row r="665" spans="1:6">
      <c r="A665">
        <v>1000663</v>
      </c>
      <c r="B665">
        <v>1</v>
      </c>
      <c r="C665">
        <v>663</v>
      </c>
      <c r="D665">
        <v>-0.61399999999999999</v>
      </c>
      <c r="E665">
        <v>15.854200000000001</v>
      </c>
      <c r="F665">
        <v>7.8049999999999994E-2</v>
      </c>
    </row>
    <row r="666" spans="1:6">
      <c r="A666">
        <v>1000664</v>
      </c>
      <c r="B666">
        <v>1</v>
      </c>
      <c r="C666">
        <v>664</v>
      </c>
      <c r="D666">
        <v>-0.61450000000000005</v>
      </c>
      <c r="E666">
        <v>15.8522</v>
      </c>
      <c r="F666">
        <v>7.8049999999999994E-2</v>
      </c>
    </row>
    <row r="667" spans="1:6">
      <c r="A667">
        <v>1000665</v>
      </c>
      <c r="B667">
        <v>1</v>
      </c>
      <c r="C667">
        <v>665</v>
      </c>
      <c r="D667">
        <v>-0.61499999999999999</v>
      </c>
      <c r="E667">
        <v>15.850300000000001</v>
      </c>
      <c r="F667">
        <v>7.8039999999999998E-2</v>
      </c>
    </row>
    <row r="668" spans="1:6">
      <c r="A668">
        <v>1000666</v>
      </c>
      <c r="B668">
        <v>1</v>
      </c>
      <c r="C668">
        <v>666</v>
      </c>
      <c r="D668">
        <v>-0.61560000000000004</v>
      </c>
      <c r="E668">
        <v>15.8483</v>
      </c>
      <c r="F668">
        <v>7.8039999999999998E-2</v>
      </c>
    </row>
    <row r="669" spans="1:6">
      <c r="A669">
        <v>1000667</v>
      </c>
      <c r="B669">
        <v>1</v>
      </c>
      <c r="C669">
        <v>667</v>
      </c>
      <c r="D669">
        <v>-0.61609999999999998</v>
      </c>
      <c r="E669">
        <v>15.846299999999999</v>
      </c>
      <c r="F669">
        <v>7.8030000000000002E-2</v>
      </c>
    </row>
    <row r="670" spans="1:6">
      <c r="A670">
        <v>1000668</v>
      </c>
      <c r="B670">
        <v>1</v>
      </c>
      <c r="C670">
        <v>668</v>
      </c>
      <c r="D670">
        <v>-0.61660000000000004</v>
      </c>
      <c r="E670">
        <v>15.8444</v>
      </c>
      <c r="F670">
        <v>7.8030000000000002E-2</v>
      </c>
    </row>
    <row r="671" spans="1:6">
      <c r="A671">
        <v>1000669</v>
      </c>
      <c r="B671">
        <v>1</v>
      </c>
      <c r="C671">
        <v>669</v>
      </c>
      <c r="D671">
        <v>-0.61709999999999998</v>
      </c>
      <c r="E671">
        <v>15.8424</v>
      </c>
      <c r="F671">
        <v>7.8020000000000006E-2</v>
      </c>
    </row>
    <row r="672" spans="1:6">
      <c r="A672">
        <v>1000670</v>
      </c>
      <c r="B672">
        <v>1</v>
      </c>
      <c r="C672">
        <v>670</v>
      </c>
      <c r="D672">
        <v>-0.61760000000000004</v>
      </c>
      <c r="E672">
        <v>15.8405</v>
      </c>
      <c r="F672">
        <v>7.8020000000000006E-2</v>
      </c>
    </row>
    <row r="673" spans="1:6">
      <c r="A673">
        <v>1000671</v>
      </c>
      <c r="B673">
        <v>1</v>
      </c>
      <c r="C673">
        <v>671</v>
      </c>
      <c r="D673">
        <v>-0.61809999999999998</v>
      </c>
      <c r="E673">
        <v>15.8385</v>
      </c>
      <c r="F673">
        <v>7.8009999999999996E-2</v>
      </c>
    </row>
    <row r="674" spans="1:6">
      <c r="A674">
        <v>1000672</v>
      </c>
      <c r="B674">
        <v>1</v>
      </c>
      <c r="C674">
        <v>672</v>
      </c>
      <c r="D674">
        <v>-0.61870000000000003</v>
      </c>
      <c r="E674">
        <v>15.836600000000001</v>
      </c>
      <c r="F674">
        <v>7.8E-2</v>
      </c>
    </row>
    <row r="675" spans="1:6">
      <c r="A675">
        <v>1000673</v>
      </c>
      <c r="B675">
        <v>1</v>
      </c>
      <c r="C675">
        <v>673</v>
      </c>
      <c r="D675">
        <v>-0.61919999999999997</v>
      </c>
      <c r="E675">
        <v>15.8347</v>
      </c>
      <c r="F675">
        <v>7.8E-2</v>
      </c>
    </row>
    <row r="676" spans="1:6">
      <c r="A676">
        <v>1000674</v>
      </c>
      <c r="B676">
        <v>1</v>
      </c>
      <c r="C676">
        <v>674</v>
      </c>
      <c r="D676">
        <v>-0.61970000000000003</v>
      </c>
      <c r="E676">
        <v>15.832800000000001</v>
      </c>
      <c r="F676">
        <v>7.7990000000000004E-2</v>
      </c>
    </row>
    <row r="677" spans="1:6">
      <c r="A677">
        <v>1000675</v>
      </c>
      <c r="B677">
        <v>1</v>
      </c>
      <c r="C677">
        <v>675</v>
      </c>
      <c r="D677">
        <v>-0.62019999999999997</v>
      </c>
      <c r="E677">
        <v>15.8309</v>
      </c>
      <c r="F677">
        <v>7.7990000000000004E-2</v>
      </c>
    </row>
    <row r="678" spans="1:6">
      <c r="A678">
        <v>1000676</v>
      </c>
      <c r="B678">
        <v>1</v>
      </c>
      <c r="C678">
        <v>676</v>
      </c>
      <c r="D678">
        <v>-0.62070000000000003</v>
      </c>
      <c r="E678">
        <v>15.829000000000001</v>
      </c>
      <c r="F678">
        <v>7.7979999999999994E-2</v>
      </c>
    </row>
    <row r="679" spans="1:6">
      <c r="A679">
        <v>1000677</v>
      </c>
      <c r="B679">
        <v>1</v>
      </c>
      <c r="C679">
        <v>677</v>
      </c>
      <c r="D679">
        <v>-0.62119999999999997</v>
      </c>
      <c r="E679">
        <v>15.8271</v>
      </c>
      <c r="F679">
        <v>7.7979999999999994E-2</v>
      </c>
    </row>
    <row r="680" spans="1:6">
      <c r="A680">
        <v>1000678</v>
      </c>
      <c r="B680">
        <v>1</v>
      </c>
      <c r="C680">
        <v>678</v>
      </c>
      <c r="D680">
        <v>-0.62170000000000003</v>
      </c>
      <c r="E680">
        <v>15.825200000000001</v>
      </c>
      <c r="F680">
        <v>7.7969999999999998E-2</v>
      </c>
    </row>
    <row r="681" spans="1:6">
      <c r="A681">
        <v>1000679</v>
      </c>
      <c r="B681">
        <v>1</v>
      </c>
      <c r="C681">
        <v>679</v>
      </c>
      <c r="D681">
        <v>-0.62219999999999998</v>
      </c>
      <c r="E681">
        <v>15.8233</v>
      </c>
      <c r="F681">
        <v>7.7969999999999998E-2</v>
      </c>
    </row>
    <row r="682" spans="1:6">
      <c r="A682">
        <v>1000680</v>
      </c>
      <c r="B682">
        <v>1</v>
      </c>
      <c r="C682">
        <v>680</v>
      </c>
      <c r="D682">
        <v>-0.62270000000000003</v>
      </c>
      <c r="E682">
        <v>15.821400000000001</v>
      </c>
      <c r="F682">
        <v>7.7960000000000002E-2</v>
      </c>
    </row>
    <row r="683" spans="1:6">
      <c r="A683">
        <v>1000681</v>
      </c>
      <c r="B683">
        <v>1</v>
      </c>
      <c r="C683">
        <v>681</v>
      </c>
      <c r="D683">
        <v>-0.62329999999999997</v>
      </c>
      <c r="E683">
        <v>15.819599999999999</v>
      </c>
      <c r="F683">
        <v>7.7960000000000002E-2</v>
      </c>
    </row>
    <row r="684" spans="1:6">
      <c r="A684">
        <v>1000682</v>
      </c>
      <c r="B684">
        <v>1</v>
      </c>
      <c r="C684">
        <v>682</v>
      </c>
      <c r="D684">
        <v>-0.62380000000000002</v>
      </c>
      <c r="E684">
        <v>15.8177</v>
      </c>
      <c r="F684">
        <v>7.7950000000000005E-2</v>
      </c>
    </row>
    <row r="685" spans="1:6">
      <c r="A685">
        <v>1000683</v>
      </c>
      <c r="B685">
        <v>1</v>
      </c>
      <c r="C685">
        <v>683</v>
      </c>
      <c r="D685">
        <v>-0.62429999999999997</v>
      </c>
      <c r="E685">
        <v>15.815799999999999</v>
      </c>
      <c r="F685">
        <v>7.7950000000000005E-2</v>
      </c>
    </row>
    <row r="686" spans="1:6">
      <c r="A686">
        <v>1000684</v>
      </c>
      <c r="B686">
        <v>1</v>
      </c>
      <c r="C686">
        <v>684</v>
      </c>
      <c r="D686">
        <v>-0.62480000000000002</v>
      </c>
      <c r="E686">
        <v>15.814</v>
      </c>
      <c r="F686">
        <v>7.7939999999999995E-2</v>
      </c>
    </row>
    <row r="687" spans="1:6">
      <c r="A687">
        <v>1000685</v>
      </c>
      <c r="B687">
        <v>1</v>
      </c>
      <c r="C687">
        <v>685</v>
      </c>
      <c r="D687">
        <v>-0.62529999999999997</v>
      </c>
      <c r="E687">
        <v>15.812200000000001</v>
      </c>
      <c r="F687">
        <v>7.7939999999999995E-2</v>
      </c>
    </row>
    <row r="688" spans="1:6">
      <c r="A688">
        <v>1000686</v>
      </c>
      <c r="B688">
        <v>1</v>
      </c>
      <c r="C688">
        <v>686</v>
      </c>
      <c r="D688">
        <v>-0.62580000000000002</v>
      </c>
      <c r="E688">
        <v>15.8103</v>
      </c>
      <c r="F688">
        <v>7.7929999999999999E-2</v>
      </c>
    </row>
    <row r="689" spans="1:6">
      <c r="A689">
        <v>1000687</v>
      </c>
      <c r="B689">
        <v>1</v>
      </c>
      <c r="C689">
        <v>687</v>
      </c>
      <c r="D689">
        <v>-0.62629999999999997</v>
      </c>
      <c r="E689">
        <v>15.8085</v>
      </c>
      <c r="F689">
        <v>7.7920000000000003E-2</v>
      </c>
    </row>
    <row r="690" spans="1:6">
      <c r="A690">
        <v>1000688</v>
      </c>
      <c r="B690">
        <v>1</v>
      </c>
      <c r="C690">
        <v>688</v>
      </c>
      <c r="D690">
        <v>-0.62680000000000002</v>
      </c>
      <c r="E690">
        <v>15.806699999999999</v>
      </c>
      <c r="F690">
        <v>7.7920000000000003E-2</v>
      </c>
    </row>
    <row r="691" spans="1:6">
      <c r="A691">
        <v>1000689</v>
      </c>
      <c r="B691">
        <v>1</v>
      </c>
      <c r="C691">
        <v>689</v>
      </c>
      <c r="D691">
        <v>-0.62729999999999997</v>
      </c>
      <c r="E691">
        <v>15.8049</v>
      </c>
      <c r="F691">
        <v>7.7909999999999993E-2</v>
      </c>
    </row>
    <row r="692" spans="1:6">
      <c r="A692">
        <v>1000690</v>
      </c>
      <c r="B692">
        <v>1</v>
      </c>
      <c r="C692">
        <v>690</v>
      </c>
      <c r="D692">
        <v>-0.62780000000000002</v>
      </c>
      <c r="E692">
        <v>15.803100000000001</v>
      </c>
      <c r="F692">
        <v>7.7909999999999993E-2</v>
      </c>
    </row>
    <row r="693" spans="1:6">
      <c r="A693">
        <v>1000691</v>
      </c>
      <c r="B693">
        <v>1</v>
      </c>
      <c r="C693">
        <v>691</v>
      </c>
      <c r="D693">
        <v>-0.62829999999999997</v>
      </c>
      <c r="E693">
        <v>15.801299999999999</v>
      </c>
      <c r="F693">
        <v>7.7899999999999997E-2</v>
      </c>
    </row>
    <row r="694" spans="1:6">
      <c r="A694">
        <v>1000692</v>
      </c>
      <c r="B694">
        <v>1</v>
      </c>
      <c r="C694">
        <v>692</v>
      </c>
      <c r="D694">
        <v>-0.62880000000000003</v>
      </c>
      <c r="E694">
        <v>15.7995</v>
      </c>
      <c r="F694">
        <v>7.7899999999999997E-2</v>
      </c>
    </row>
    <row r="695" spans="1:6">
      <c r="A695">
        <v>1000693</v>
      </c>
      <c r="B695">
        <v>1</v>
      </c>
      <c r="C695">
        <v>693</v>
      </c>
      <c r="D695">
        <v>-0.62929999999999997</v>
      </c>
      <c r="E695">
        <v>15.797700000000001</v>
      </c>
      <c r="F695">
        <v>7.7890000000000001E-2</v>
      </c>
    </row>
    <row r="696" spans="1:6">
      <c r="A696">
        <v>1000694</v>
      </c>
      <c r="B696">
        <v>1</v>
      </c>
      <c r="C696">
        <v>694</v>
      </c>
      <c r="D696">
        <v>-0.62980000000000003</v>
      </c>
      <c r="E696">
        <v>15.7959</v>
      </c>
      <c r="F696">
        <v>7.7890000000000001E-2</v>
      </c>
    </row>
    <row r="697" spans="1:6">
      <c r="A697">
        <v>1000695</v>
      </c>
      <c r="B697">
        <v>1</v>
      </c>
      <c r="C697">
        <v>695</v>
      </c>
      <c r="D697">
        <v>-0.63029999999999997</v>
      </c>
      <c r="E697">
        <v>15.7941</v>
      </c>
      <c r="F697">
        <v>7.7880000000000005E-2</v>
      </c>
    </row>
    <row r="698" spans="1:6">
      <c r="A698">
        <v>1000696</v>
      </c>
      <c r="B698">
        <v>1</v>
      </c>
      <c r="C698">
        <v>696</v>
      </c>
      <c r="D698">
        <v>-0.63080000000000003</v>
      </c>
      <c r="E698">
        <v>15.792400000000001</v>
      </c>
      <c r="F698">
        <v>7.7880000000000005E-2</v>
      </c>
    </row>
    <row r="699" spans="1:6">
      <c r="A699">
        <v>1000697</v>
      </c>
      <c r="B699">
        <v>1</v>
      </c>
      <c r="C699">
        <v>697</v>
      </c>
      <c r="D699">
        <v>-0.63129999999999997</v>
      </c>
      <c r="E699">
        <v>15.7906</v>
      </c>
      <c r="F699">
        <v>7.7869999999999995E-2</v>
      </c>
    </row>
    <row r="700" spans="1:6">
      <c r="A700">
        <v>1000698</v>
      </c>
      <c r="B700">
        <v>1</v>
      </c>
      <c r="C700">
        <v>698</v>
      </c>
      <c r="D700">
        <v>-0.63180000000000003</v>
      </c>
      <c r="E700">
        <v>15.7888</v>
      </c>
      <c r="F700">
        <v>7.7869999999999995E-2</v>
      </c>
    </row>
    <row r="701" spans="1:6">
      <c r="A701">
        <v>1000699</v>
      </c>
      <c r="B701">
        <v>1</v>
      </c>
      <c r="C701">
        <v>699</v>
      </c>
      <c r="D701">
        <v>-0.63229999999999997</v>
      </c>
      <c r="E701">
        <v>15.787100000000001</v>
      </c>
      <c r="F701">
        <v>7.7859999999999999E-2</v>
      </c>
    </row>
    <row r="702" spans="1:6">
      <c r="A702">
        <v>1000700</v>
      </c>
      <c r="B702">
        <v>1</v>
      </c>
      <c r="C702">
        <v>700</v>
      </c>
      <c r="D702">
        <v>-0.63280000000000003</v>
      </c>
      <c r="E702">
        <v>15.785299999999999</v>
      </c>
      <c r="F702">
        <v>7.7859999999999999E-2</v>
      </c>
    </row>
    <row r="703" spans="1:6">
      <c r="A703">
        <v>1000701</v>
      </c>
      <c r="B703">
        <v>1</v>
      </c>
      <c r="C703">
        <v>701</v>
      </c>
      <c r="D703">
        <v>-0.63329999999999997</v>
      </c>
      <c r="E703">
        <v>15.7836</v>
      </c>
      <c r="F703">
        <v>7.7850000000000003E-2</v>
      </c>
    </row>
    <row r="704" spans="1:6">
      <c r="A704">
        <v>1000702</v>
      </c>
      <c r="B704">
        <v>1</v>
      </c>
      <c r="C704">
        <v>702</v>
      </c>
      <c r="D704">
        <v>-0.63380000000000003</v>
      </c>
      <c r="E704">
        <v>15.7819</v>
      </c>
      <c r="F704">
        <v>7.7850000000000003E-2</v>
      </c>
    </row>
    <row r="705" spans="1:6">
      <c r="A705">
        <v>1000703</v>
      </c>
      <c r="B705">
        <v>1</v>
      </c>
      <c r="C705">
        <v>703</v>
      </c>
      <c r="D705">
        <v>-0.63429999999999997</v>
      </c>
      <c r="E705">
        <v>15.780200000000001</v>
      </c>
      <c r="F705">
        <v>7.7840000000000006E-2</v>
      </c>
    </row>
    <row r="706" spans="1:6">
      <c r="A706">
        <v>1000704</v>
      </c>
      <c r="B706">
        <v>1</v>
      </c>
      <c r="C706">
        <v>704</v>
      </c>
      <c r="D706">
        <v>-0.63480000000000003</v>
      </c>
      <c r="E706">
        <v>15.7784</v>
      </c>
      <c r="F706">
        <v>7.7840000000000006E-2</v>
      </c>
    </row>
    <row r="707" spans="1:6">
      <c r="A707">
        <v>1000705</v>
      </c>
      <c r="B707">
        <v>1</v>
      </c>
      <c r="C707">
        <v>705</v>
      </c>
      <c r="D707">
        <v>-0.63519999999999999</v>
      </c>
      <c r="E707">
        <v>15.7767</v>
      </c>
      <c r="F707">
        <v>7.7829999999999996E-2</v>
      </c>
    </row>
    <row r="708" spans="1:6">
      <c r="A708">
        <v>1000706</v>
      </c>
      <c r="B708">
        <v>1</v>
      </c>
      <c r="C708">
        <v>706</v>
      </c>
      <c r="D708">
        <v>-0.63570000000000004</v>
      </c>
      <c r="E708">
        <v>15.775</v>
      </c>
      <c r="F708">
        <v>7.7829999999999996E-2</v>
      </c>
    </row>
    <row r="709" spans="1:6">
      <c r="A709">
        <v>1000707</v>
      </c>
      <c r="B709">
        <v>1</v>
      </c>
      <c r="C709">
        <v>707</v>
      </c>
      <c r="D709">
        <v>-0.63619999999999999</v>
      </c>
      <c r="E709">
        <v>15.773300000000001</v>
      </c>
      <c r="F709">
        <v>7.782E-2</v>
      </c>
    </row>
    <row r="710" spans="1:6">
      <c r="A710">
        <v>1000708</v>
      </c>
      <c r="B710">
        <v>1</v>
      </c>
      <c r="C710">
        <v>708</v>
      </c>
      <c r="D710">
        <v>-0.63670000000000004</v>
      </c>
      <c r="E710">
        <v>15.771599999999999</v>
      </c>
      <c r="F710">
        <v>7.782E-2</v>
      </c>
    </row>
    <row r="711" spans="1:6">
      <c r="A711">
        <v>1000709</v>
      </c>
      <c r="B711">
        <v>1</v>
      </c>
      <c r="C711">
        <v>709</v>
      </c>
      <c r="D711">
        <v>-0.63719999999999999</v>
      </c>
      <c r="E711">
        <v>15.7699</v>
      </c>
      <c r="F711">
        <v>7.7810000000000004E-2</v>
      </c>
    </row>
    <row r="712" spans="1:6">
      <c r="A712">
        <v>1000710</v>
      </c>
      <c r="B712">
        <v>1</v>
      </c>
      <c r="C712">
        <v>710</v>
      </c>
      <c r="D712">
        <v>-0.63770000000000004</v>
      </c>
      <c r="E712">
        <v>15.7682</v>
      </c>
      <c r="F712">
        <v>7.7810000000000004E-2</v>
      </c>
    </row>
    <row r="713" spans="1:6">
      <c r="A713">
        <v>1000711</v>
      </c>
      <c r="B713">
        <v>1</v>
      </c>
      <c r="C713">
        <v>711</v>
      </c>
      <c r="D713">
        <v>-0.63819999999999999</v>
      </c>
      <c r="E713">
        <v>15.766500000000001</v>
      </c>
      <c r="F713">
        <v>7.7799999999999994E-2</v>
      </c>
    </row>
    <row r="714" spans="1:6">
      <c r="A714">
        <v>1000712</v>
      </c>
      <c r="B714">
        <v>1</v>
      </c>
      <c r="C714">
        <v>712</v>
      </c>
      <c r="D714">
        <v>-0.63870000000000005</v>
      </c>
      <c r="E714">
        <v>15.764900000000001</v>
      </c>
      <c r="F714">
        <v>7.7799999999999994E-2</v>
      </c>
    </row>
    <row r="715" spans="1:6">
      <c r="A715">
        <v>1000713</v>
      </c>
      <c r="B715">
        <v>1</v>
      </c>
      <c r="C715">
        <v>713</v>
      </c>
      <c r="D715">
        <v>-0.63919999999999999</v>
      </c>
      <c r="E715">
        <v>15.763199999999999</v>
      </c>
      <c r="F715">
        <v>7.7789999999999998E-2</v>
      </c>
    </row>
    <row r="716" spans="1:6">
      <c r="A716">
        <v>1000714</v>
      </c>
      <c r="B716">
        <v>1</v>
      </c>
      <c r="C716">
        <v>714</v>
      </c>
      <c r="D716">
        <v>-0.63959999999999995</v>
      </c>
      <c r="E716">
        <v>15.7615</v>
      </c>
      <c r="F716">
        <v>7.7789999999999998E-2</v>
      </c>
    </row>
    <row r="717" spans="1:6">
      <c r="A717">
        <v>1000715</v>
      </c>
      <c r="B717">
        <v>1</v>
      </c>
      <c r="C717">
        <v>715</v>
      </c>
      <c r="D717">
        <v>-0.6401</v>
      </c>
      <c r="E717">
        <v>15.7599</v>
      </c>
      <c r="F717">
        <v>7.7780000000000002E-2</v>
      </c>
    </row>
    <row r="718" spans="1:6">
      <c r="A718">
        <v>1000716</v>
      </c>
      <c r="B718">
        <v>1</v>
      </c>
      <c r="C718">
        <v>716</v>
      </c>
      <c r="D718">
        <v>-0.64059999999999995</v>
      </c>
      <c r="E718">
        <v>15.7582</v>
      </c>
      <c r="F718">
        <v>7.7780000000000002E-2</v>
      </c>
    </row>
    <row r="719" spans="1:6">
      <c r="A719">
        <v>1000717</v>
      </c>
      <c r="B719">
        <v>1</v>
      </c>
      <c r="C719">
        <v>717</v>
      </c>
      <c r="D719">
        <v>-0.6411</v>
      </c>
      <c r="E719">
        <v>15.756600000000001</v>
      </c>
      <c r="F719">
        <v>7.7770000000000006E-2</v>
      </c>
    </row>
    <row r="720" spans="1:6">
      <c r="A720">
        <v>1000718</v>
      </c>
      <c r="B720">
        <v>1</v>
      </c>
      <c r="C720">
        <v>718</v>
      </c>
      <c r="D720">
        <v>-0.64159999999999995</v>
      </c>
      <c r="E720">
        <v>15.754899999999999</v>
      </c>
      <c r="F720">
        <v>7.7770000000000006E-2</v>
      </c>
    </row>
    <row r="721" spans="1:6">
      <c r="A721">
        <v>1000719</v>
      </c>
      <c r="B721">
        <v>1</v>
      </c>
      <c r="C721">
        <v>719</v>
      </c>
      <c r="D721">
        <v>-0.6421</v>
      </c>
      <c r="E721">
        <v>15.753299999999999</v>
      </c>
      <c r="F721">
        <v>7.7759999999999996E-2</v>
      </c>
    </row>
    <row r="722" spans="1:6">
      <c r="A722">
        <v>1000720</v>
      </c>
      <c r="B722">
        <v>1</v>
      </c>
      <c r="C722">
        <v>720</v>
      </c>
      <c r="D722">
        <v>-0.64249999999999996</v>
      </c>
      <c r="E722">
        <v>15.7517</v>
      </c>
      <c r="F722">
        <v>7.7759999999999996E-2</v>
      </c>
    </row>
    <row r="723" spans="1:6">
      <c r="A723">
        <v>1000721</v>
      </c>
      <c r="B723">
        <v>1</v>
      </c>
      <c r="C723">
        <v>721</v>
      </c>
      <c r="D723">
        <v>-0.64300000000000002</v>
      </c>
      <c r="E723">
        <v>15.75</v>
      </c>
      <c r="F723">
        <v>7.775E-2</v>
      </c>
    </row>
    <row r="724" spans="1:6">
      <c r="A724">
        <v>1000722</v>
      </c>
      <c r="B724">
        <v>1</v>
      </c>
      <c r="C724">
        <v>722</v>
      </c>
      <c r="D724">
        <v>-0.64349999999999996</v>
      </c>
      <c r="E724">
        <v>15.7484</v>
      </c>
      <c r="F724">
        <v>7.775E-2</v>
      </c>
    </row>
    <row r="725" spans="1:6">
      <c r="A725">
        <v>1000723</v>
      </c>
      <c r="B725">
        <v>1</v>
      </c>
      <c r="C725">
        <v>723</v>
      </c>
      <c r="D725">
        <v>-0.64400000000000002</v>
      </c>
      <c r="E725">
        <v>15.7468</v>
      </c>
      <c r="F725">
        <v>7.7740000000000004E-2</v>
      </c>
    </row>
    <row r="726" spans="1:6">
      <c r="A726">
        <v>1000724</v>
      </c>
      <c r="B726">
        <v>1</v>
      </c>
      <c r="C726">
        <v>724</v>
      </c>
      <c r="D726">
        <v>-0.64449999999999996</v>
      </c>
      <c r="E726">
        <v>15.745200000000001</v>
      </c>
      <c r="F726">
        <v>7.7740000000000004E-2</v>
      </c>
    </row>
    <row r="727" spans="1:6">
      <c r="A727">
        <v>1000725</v>
      </c>
      <c r="B727">
        <v>1</v>
      </c>
      <c r="C727">
        <v>725</v>
      </c>
      <c r="D727">
        <v>-0.64490000000000003</v>
      </c>
      <c r="E727">
        <v>15.743600000000001</v>
      </c>
      <c r="F727">
        <v>7.7729999999999994E-2</v>
      </c>
    </row>
    <row r="728" spans="1:6">
      <c r="A728">
        <v>1000726</v>
      </c>
      <c r="B728">
        <v>1</v>
      </c>
      <c r="C728">
        <v>726</v>
      </c>
      <c r="D728">
        <v>-0.64539999999999997</v>
      </c>
      <c r="E728">
        <v>15.742000000000001</v>
      </c>
      <c r="F728">
        <v>7.7729999999999994E-2</v>
      </c>
    </row>
    <row r="729" spans="1:6">
      <c r="A729">
        <v>1000727</v>
      </c>
      <c r="B729">
        <v>1</v>
      </c>
      <c r="C729">
        <v>727</v>
      </c>
      <c r="D729">
        <v>-0.64590000000000003</v>
      </c>
      <c r="E729">
        <v>15.740399999999999</v>
      </c>
      <c r="F729">
        <v>7.7719999999999997E-2</v>
      </c>
    </row>
    <row r="730" spans="1:6">
      <c r="A730">
        <v>1000728</v>
      </c>
      <c r="B730">
        <v>1</v>
      </c>
      <c r="C730">
        <v>728</v>
      </c>
      <c r="D730">
        <v>-0.64639999999999997</v>
      </c>
      <c r="E730">
        <v>15.738799999999999</v>
      </c>
      <c r="F730">
        <v>7.7719999999999997E-2</v>
      </c>
    </row>
    <row r="731" spans="1:6">
      <c r="A731">
        <v>1000729</v>
      </c>
      <c r="B731">
        <v>1</v>
      </c>
      <c r="C731">
        <v>729</v>
      </c>
      <c r="D731">
        <v>-0.64690000000000003</v>
      </c>
      <c r="E731">
        <v>15.7372</v>
      </c>
      <c r="F731">
        <v>7.7710000000000001E-2</v>
      </c>
    </row>
    <row r="732" spans="1:6">
      <c r="A732">
        <v>1000730</v>
      </c>
      <c r="B732">
        <v>1</v>
      </c>
      <c r="C732">
        <v>730</v>
      </c>
      <c r="D732">
        <v>-0.64729999999999999</v>
      </c>
      <c r="E732">
        <v>15.7356</v>
      </c>
      <c r="F732">
        <v>7.7710000000000001E-2</v>
      </c>
    </row>
    <row r="733" spans="1:6">
      <c r="A733">
        <v>1000731</v>
      </c>
      <c r="B733">
        <v>1</v>
      </c>
      <c r="C733">
        <v>731</v>
      </c>
      <c r="D733">
        <v>-0.61870000000000003</v>
      </c>
      <c r="E733">
        <v>16.018899999999999</v>
      </c>
      <c r="F733">
        <v>7.7850000000000003E-2</v>
      </c>
    </row>
    <row r="734" spans="1:6">
      <c r="A734">
        <v>1000732</v>
      </c>
      <c r="B734">
        <v>1</v>
      </c>
      <c r="C734">
        <v>732</v>
      </c>
      <c r="D734">
        <v>-0.61750000000000005</v>
      </c>
      <c r="E734">
        <v>16.017600000000002</v>
      </c>
      <c r="F734">
        <v>7.7850000000000003E-2</v>
      </c>
    </row>
    <row r="735" spans="1:6">
      <c r="A735">
        <v>1000733</v>
      </c>
      <c r="B735">
        <v>1</v>
      </c>
      <c r="C735">
        <v>733</v>
      </c>
      <c r="D735">
        <v>-0.61639999999999995</v>
      </c>
      <c r="E735">
        <v>16.016300000000001</v>
      </c>
      <c r="F735">
        <v>7.7850000000000003E-2</v>
      </c>
    </row>
    <row r="736" spans="1:6">
      <c r="A736">
        <v>1000734</v>
      </c>
      <c r="B736">
        <v>1</v>
      </c>
      <c r="C736">
        <v>734</v>
      </c>
      <c r="D736">
        <v>-0.61519999999999997</v>
      </c>
      <c r="E736">
        <v>16.015000000000001</v>
      </c>
      <c r="F736">
        <v>7.7850000000000003E-2</v>
      </c>
    </row>
    <row r="737" spans="1:6">
      <c r="A737">
        <v>1000735</v>
      </c>
      <c r="B737">
        <v>1</v>
      </c>
      <c r="C737">
        <v>735</v>
      </c>
      <c r="D737">
        <v>-0.61399999999999999</v>
      </c>
      <c r="E737">
        <v>16.0136</v>
      </c>
      <c r="F737">
        <v>7.7859999999999999E-2</v>
      </c>
    </row>
    <row r="738" spans="1:6">
      <c r="A738">
        <v>1000736</v>
      </c>
      <c r="B738">
        <v>1</v>
      </c>
      <c r="C738">
        <v>736</v>
      </c>
      <c r="D738">
        <v>-0.6129</v>
      </c>
      <c r="E738">
        <v>16.0123</v>
      </c>
      <c r="F738">
        <v>7.7859999999999999E-2</v>
      </c>
    </row>
    <row r="739" spans="1:6">
      <c r="A739">
        <v>1000737</v>
      </c>
      <c r="B739">
        <v>1</v>
      </c>
      <c r="C739">
        <v>737</v>
      </c>
      <c r="D739">
        <v>-0.61170000000000002</v>
      </c>
      <c r="E739">
        <v>16.010999999999999</v>
      </c>
      <c r="F739">
        <v>7.7859999999999999E-2</v>
      </c>
    </row>
    <row r="740" spans="1:6">
      <c r="A740">
        <v>1000738</v>
      </c>
      <c r="B740">
        <v>1</v>
      </c>
      <c r="C740">
        <v>738</v>
      </c>
      <c r="D740">
        <v>-0.61050000000000004</v>
      </c>
      <c r="E740">
        <v>16.009699999999999</v>
      </c>
      <c r="F740">
        <v>7.7859999999999999E-2</v>
      </c>
    </row>
    <row r="741" spans="1:6">
      <c r="A741">
        <v>1000739</v>
      </c>
      <c r="B741">
        <v>1</v>
      </c>
      <c r="C741">
        <v>739</v>
      </c>
      <c r="D741">
        <v>-0.60940000000000005</v>
      </c>
      <c r="E741">
        <v>16.008400000000002</v>
      </c>
      <c r="F741">
        <v>7.7869999999999995E-2</v>
      </c>
    </row>
    <row r="742" spans="1:6">
      <c r="A742">
        <v>1000740</v>
      </c>
      <c r="B742">
        <v>1</v>
      </c>
      <c r="C742">
        <v>740</v>
      </c>
      <c r="D742">
        <v>-0.60819999999999996</v>
      </c>
      <c r="E742">
        <v>16.007100000000001</v>
      </c>
      <c r="F742">
        <v>7.7869999999999995E-2</v>
      </c>
    </row>
    <row r="743" spans="1:6">
      <c r="A743">
        <v>1000741</v>
      </c>
      <c r="B743">
        <v>1</v>
      </c>
      <c r="C743">
        <v>741</v>
      </c>
      <c r="D743">
        <v>-0.60699999999999998</v>
      </c>
      <c r="E743">
        <v>16.005800000000001</v>
      </c>
      <c r="F743">
        <v>7.7869999999999995E-2</v>
      </c>
    </row>
    <row r="744" spans="1:6">
      <c r="A744">
        <v>1000742</v>
      </c>
      <c r="B744">
        <v>1</v>
      </c>
      <c r="C744">
        <v>742</v>
      </c>
      <c r="D744">
        <v>-0.60589999999999999</v>
      </c>
      <c r="E744">
        <v>16.0045</v>
      </c>
      <c r="F744">
        <v>7.7869999999999995E-2</v>
      </c>
    </row>
    <row r="745" spans="1:6">
      <c r="A745">
        <v>1000743</v>
      </c>
      <c r="B745">
        <v>1</v>
      </c>
      <c r="C745">
        <v>743</v>
      </c>
      <c r="D745">
        <v>-0.60470000000000002</v>
      </c>
      <c r="E745">
        <v>16.0032</v>
      </c>
      <c r="F745">
        <v>7.7869999999999995E-2</v>
      </c>
    </row>
    <row r="746" spans="1:6">
      <c r="A746">
        <v>1000744</v>
      </c>
      <c r="B746">
        <v>1</v>
      </c>
      <c r="C746">
        <v>744</v>
      </c>
      <c r="D746">
        <v>-0.60360000000000003</v>
      </c>
      <c r="E746">
        <v>16.001899999999999</v>
      </c>
      <c r="F746">
        <v>7.7880000000000005E-2</v>
      </c>
    </row>
    <row r="747" spans="1:6">
      <c r="A747">
        <v>1000745</v>
      </c>
      <c r="B747">
        <v>1</v>
      </c>
      <c r="C747">
        <v>745</v>
      </c>
      <c r="D747">
        <v>-0.60240000000000005</v>
      </c>
      <c r="E747">
        <v>16.000599999999999</v>
      </c>
      <c r="F747">
        <v>7.7880000000000005E-2</v>
      </c>
    </row>
    <row r="748" spans="1:6">
      <c r="A748">
        <v>1000746</v>
      </c>
      <c r="B748">
        <v>1</v>
      </c>
      <c r="C748">
        <v>746</v>
      </c>
      <c r="D748">
        <v>-0.60119999999999996</v>
      </c>
      <c r="E748">
        <v>15.9993</v>
      </c>
      <c r="F748">
        <v>7.7880000000000005E-2</v>
      </c>
    </row>
    <row r="749" spans="1:6">
      <c r="A749">
        <v>1000747</v>
      </c>
      <c r="B749">
        <v>1</v>
      </c>
      <c r="C749">
        <v>747</v>
      </c>
      <c r="D749">
        <v>-0.60009999999999997</v>
      </c>
      <c r="E749">
        <v>15.997999999999999</v>
      </c>
      <c r="F749">
        <v>7.7880000000000005E-2</v>
      </c>
    </row>
    <row r="750" spans="1:6">
      <c r="A750">
        <v>1000748</v>
      </c>
      <c r="B750">
        <v>1</v>
      </c>
      <c r="C750">
        <v>748</v>
      </c>
      <c r="D750">
        <v>-0.59889999999999999</v>
      </c>
      <c r="E750">
        <v>15.996700000000001</v>
      </c>
      <c r="F750">
        <v>7.7890000000000001E-2</v>
      </c>
    </row>
    <row r="751" spans="1:6">
      <c r="A751">
        <v>1000749</v>
      </c>
      <c r="B751">
        <v>1</v>
      </c>
      <c r="C751">
        <v>749</v>
      </c>
      <c r="D751">
        <v>-0.5978</v>
      </c>
      <c r="E751">
        <v>15.9954</v>
      </c>
      <c r="F751">
        <v>7.7890000000000001E-2</v>
      </c>
    </row>
    <row r="752" spans="1:6">
      <c r="A752">
        <v>1000750</v>
      </c>
      <c r="B752">
        <v>1</v>
      </c>
      <c r="C752">
        <v>750</v>
      </c>
      <c r="D752">
        <v>-0.59660000000000002</v>
      </c>
      <c r="E752">
        <v>15.9941</v>
      </c>
      <c r="F752">
        <v>7.7890000000000001E-2</v>
      </c>
    </row>
    <row r="753" spans="1:6">
      <c r="A753">
        <v>1000751</v>
      </c>
      <c r="B753">
        <v>1</v>
      </c>
      <c r="C753">
        <v>751</v>
      </c>
      <c r="D753">
        <v>-0.59550000000000003</v>
      </c>
      <c r="E753">
        <v>15.992800000000001</v>
      </c>
      <c r="F753">
        <v>7.7890000000000001E-2</v>
      </c>
    </row>
    <row r="754" spans="1:6">
      <c r="A754">
        <v>1000752</v>
      </c>
      <c r="B754">
        <v>1</v>
      </c>
      <c r="C754">
        <v>752</v>
      </c>
      <c r="D754">
        <v>-0.59430000000000005</v>
      </c>
      <c r="E754">
        <v>15.9915</v>
      </c>
      <c r="F754">
        <v>7.7890000000000001E-2</v>
      </c>
    </row>
    <row r="755" spans="1:6">
      <c r="A755">
        <v>1000753</v>
      </c>
      <c r="B755">
        <v>1</v>
      </c>
      <c r="C755">
        <v>753</v>
      </c>
      <c r="D755">
        <v>-0.59319999999999995</v>
      </c>
      <c r="E755">
        <v>15.9902</v>
      </c>
      <c r="F755">
        <v>7.7899999999999997E-2</v>
      </c>
    </row>
    <row r="756" spans="1:6">
      <c r="A756">
        <v>1000754</v>
      </c>
      <c r="B756">
        <v>1</v>
      </c>
      <c r="C756">
        <v>754</v>
      </c>
      <c r="D756">
        <v>-0.59199999999999997</v>
      </c>
      <c r="E756">
        <v>15.988899999999999</v>
      </c>
      <c r="F756">
        <v>7.7899999999999997E-2</v>
      </c>
    </row>
    <row r="757" spans="1:6">
      <c r="A757">
        <v>1000755</v>
      </c>
      <c r="B757">
        <v>1</v>
      </c>
      <c r="C757">
        <v>755</v>
      </c>
      <c r="D757">
        <v>-0.59089999999999998</v>
      </c>
      <c r="E757">
        <v>15.9876</v>
      </c>
      <c r="F757">
        <v>7.7899999999999997E-2</v>
      </c>
    </row>
    <row r="758" spans="1:6">
      <c r="A758">
        <v>1000756</v>
      </c>
      <c r="B758">
        <v>1</v>
      </c>
      <c r="C758">
        <v>756</v>
      </c>
      <c r="D758">
        <v>-0.5897</v>
      </c>
      <c r="E758">
        <v>15.9863</v>
      </c>
      <c r="F758">
        <v>7.7899999999999997E-2</v>
      </c>
    </row>
    <row r="759" spans="1:6">
      <c r="A759">
        <v>1000757</v>
      </c>
      <c r="B759">
        <v>1</v>
      </c>
      <c r="C759">
        <v>757</v>
      </c>
      <c r="D759">
        <v>-0.58860000000000001</v>
      </c>
      <c r="E759">
        <v>15.984999999999999</v>
      </c>
      <c r="F759">
        <v>7.7909999999999993E-2</v>
      </c>
    </row>
    <row r="760" spans="1:6">
      <c r="A760">
        <v>1000758</v>
      </c>
      <c r="B760">
        <v>1</v>
      </c>
      <c r="C760">
        <v>758</v>
      </c>
      <c r="D760">
        <v>-0.58740000000000003</v>
      </c>
      <c r="E760">
        <v>15.9838</v>
      </c>
      <c r="F760">
        <v>7.7909999999999993E-2</v>
      </c>
    </row>
    <row r="761" spans="1:6">
      <c r="A761">
        <v>1000759</v>
      </c>
      <c r="B761">
        <v>1</v>
      </c>
      <c r="C761">
        <v>759</v>
      </c>
      <c r="D761">
        <v>-0.58630000000000004</v>
      </c>
      <c r="E761">
        <v>15.9825</v>
      </c>
      <c r="F761">
        <v>7.7909999999999993E-2</v>
      </c>
    </row>
    <row r="762" spans="1:6">
      <c r="A762">
        <v>1000760</v>
      </c>
      <c r="B762">
        <v>1</v>
      </c>
      <c r="C762">
        <v>760</v>
      </c>
      <c r="D762">
        <v>-0.58509999999999995</v>
      </c>
      <c r="E762">
        <v>15.981199999999999</v>
      </c>
      <c r="F762">
        <v>7.7909999999999993E-2</v>
      </c>
    </row>
    <row r="763" spans="1:6">
      <c r="A763">
        <v>1000761</v>
      </c>
      <c r="B763">
        <v>1</v>
      </c>
      <c r="C763">
        <v>761</v>
      </c>
      <c r="D763">
        <v>-0.58399999999999996</v>
      </c>
      <c r="E763">
        <v>15.979900000000001</v>
      </c>
      <c r="F763">
        <v>7.7920000000000003E-2</v>
      </c>
    </row>
    <row r="764" spans="1:6">
      <c r="A764">
        <v>1000762</v>
      </c>
      <c r="B764">
        <v>1</v>
      </c>
      <c r="C764">
        <v>762</v>
      </c>
      <c r="D764">
        <v>-0.58279999999999998</v>
      </c>
      <c r="E764">
        <v>15.9786</v>
      </c>
      <c r="F764">
        <v>7.7920000000000003E-2</v>
      </c>
    </row>
    <row r="765" spans="1:6">
      <c r="A765">
        <v>1000763</v>
      </c>
      <c r="B765">
        <v>1</v>
      </c>
      <c r="C765">
        <v>763</v>
      </c>
      <c r="D765">
        <v>-0.58169999999999999</v>
      </c>
      <c r="E765">
        <v>15.9773</v>
      </c>
      <c r="F765">
        <v>7.7920000000000003E-2</v>
      </c>
    </row>
    <row r="766" spans="1:6">
      <c r="A766">
        <v>1000764</v>
      </c>
      <c r="B766">
        <v>1</v>
      </c>
      <c r="C766">
        <v>764</v>
      </c>
      <c r="D766">
        <v>-0.58050000000000002</v>
      </c>
      <c r="E766">
        <v>15.976000000000001</v>
      </c>
      <c r="F766">
        <v>7.7920000000000003E-2</v>
      </c>
    </row>
    <row r="767" spans="1:6">
      <c r="A767">
        <v>1000765</v>
      </c>
      <c r="B767">
        <v>1</v>
      </c>
      <c r="C767">
        <v>765</v>
      </c>
      <c r="D767">
        <v>-0.57940000000000003</v>
      </c>
      <c r="E767">
        <v>15.9748</v>
      </c>
      <c r="F767">
        <v>7.7929999999999999E-2</v>
      </c>
    </row>
    <row r="768" spans="1:6">
      <c r="A768">
        <v>1000766</v>
      </c>
      <c r="B768">
        <v>1</v>
      </c>
      <c r="C768">
        <v>766</v>
      </c>
      <c r="D768">
        <v>-0.57830000000000004</v>
      </c>
      <c r="E768">
        <v>15.9735</v>
      </c>
      <c r="F768">
        <v>7.7929999999999999E-2</v>
      </c>
    </row>
    <row r="769" spans="1:6">
      <c r="A769">
        <v>1000767</v>
      </c>
      <c r="B769">
        <v>1</v>
      </c>
      <c r="C769">
        <v>767</v>
      </c>
      <c r="D769">
        <v>-0.57709999999999995</v>
      </c>
      <c r="E769">
        <v>15.972200000000001</v>
      </c>
      <c r="F769">
        <v>7.7929999999999999E-2</v>
      </c>
    </row>
    <row r="770" spans="1:6">
      <c r="A770">
        <v>1000768</v>
      </c>
      <c r="B770">
        <v>1</v>
      </c>
      <c r="C770">
        <v>768</v>
      </c>
      <c r="D770">
        <v>-0.57599999999999996</v>
      </c>
      <c r="E770">
        <v>15.9709</v>
      </c>
      <c r="F770">
        <v>7.7929999999999999E-2</v>
      </c>
    </row>
    <row r="771" spans="1:6">
      <c r="A771">
        <v>1000769</v>
      </c>
      <c r="B771">
        <v>1</v>
      </c>
      <c r="C771">
        <v>769</v>
      </c>
      <c r="D771">
        <v>-0.57479999999999998</v>
      </c>
      <c r="E771">
        <v>15.9697</v>
      </c>
      <c r="F771">
        <v>7.7939999999999995E-2</v>
      </c>
    </row>
    <row r="772" spans="1:6">
      <c r="A772">
        <v>1000770</v>
      </c>
      <c r="B772">
        <v>1</v>
      </c>
      <c r="C772">
        <v>770</v>
      </c>
      <c r="D772">
        <v>-0.57369999999999999</v>
      </c>
      <c r="E772">
        <v>15.968400000000001</v>
      </c>
      <c r="F772">
        <v>7.7939999999999995E-2</v>
      </c>
    </row>
    <row r="773" spans="1:6">
      <c r="A773">
        <v>1000771</v>
      </c>
      <c r="B773">
        <v>1</v>
      </c>
      <c r="C773">
        <v>771</v>
      </c>
      <c r="D773">
        <v>-0.5726</v>
      </c>
      <c r="E773">
        <v>15.9671</v>
      </c>
      <c r="F773">
        <v>7.7939999999999995E-2</v>
      </c>
    </row>
    <row r="774" spans="1:6">
      <c r="A774">
        <v>1000772</v>
      </c>
      <c r="B774">
        <v>1</v>
      </c>
      <c r="C774">
        <v>772</v>
      </c>
      <c r="D774">
        <v>-0.57140000000000002</v>
      </c>
      <c r="E774">
        <v>15.9658</v>
      </c>
      <c r="F774">
        <v>7.7939999999999995E-2</v>
      </c>
    </row>
    <row r="775" spans="1:6">
      <c r="A775">
        <v>1000773</v>
      </c>
      <c r="B775">
        <v>1</v>
      </c>
      <c r="C775">
        <v>773</v>
      </c>
      <c r="D775">
        <v>-0.57030000000000003</v>
      </c>
      <c r="E775">
        <v>15.964600000000001</v>
      </c>
      <c r="F775">
        <v>7.7950000000000005E-2</v>
      </c>
    </row>
    <row r="776" spans="1:6">
      <c r="A776">
        <v>1000774</v>
      </c>
      <c r="B776">
        <v>1</v>
      </c>
      <c r="C776">
        <v>774</v>
      </c>
      <c r="D776">
        <v>-0.56920000000000004</v>
      </c>
      <c r="E776">
        <v>15.9633</v>
      </c>
      <c r="F776">
        <v>7.7950000000000005E-2</v>
      </c>
    </row>
    <row r="777" spans="1:6">
      <c r="A777">
        <v>1000775</v>
      </c>
      <c r="B777">
        <v>1</v>
      </c>
      <c r="C777">
        <v>775</v>
      </c>
      <c r="D777">
        <v>-0.56799999999999995</v>
      </c>
      <c r="E777">
        <v>15.962</v>
      </c>
      <c r="F777">
        <v>7.7950000000000005E-2</v>
      </c>
    </row>
    <row r="778" spans="1:6">
      <c r="A778">
        <v>1000776</v>
      </c>
      <c r="B778">
        <v>1</v>
      </c>
      <c r="C778">
        <v>776</v>
      </c>
      <c r="D778">
        <v>-0.56689999999999996</v>
      </c>
      <c r="E778">
        <v>15.960699999999999</v>
      </c>
      <c r="F778">
        <v>7.7950000000000005E-2</v>
      </c>
    </row>
    <row r="779" spans="1:6">
      <c r="A779">
        <v>1000777</v>
      </c>
      <c r="B779">
        <v>1</v>
      </c>
      <c r="C779">
        <v>777</v>
      </c>
      <c r="D779">
        <v>-0.56579999999999997</v>
      </c>
      <c r="E779">
        <v>15.9595</v>
      </c>
      <c r="F779">
        <v>7.7960000000000002E-2</v>
      </c>
    </row>
    <row r="780" spans="1:6">
      <c r="A780">
        <v>1000778</v>
      </c>
      <c r="B780">
        <v>1</v>
      </c>
      <c r="C780">
        <v>778</v>
      </c>
      <c r="D780">
        <v>-0.56469999999999998</v>
      </c>
      <c r="E780">
        <v>15.9582</v>
      </c>
      <c r="F780">
        <v>7.7960000000000002E-2</v>
      </c>
    </row>
    <row r="781" spans="1:6">
      <c r="A781">
        <v>1000779</v>
      </c>
      <c r="B781">
        <v>1</v>
      </c>
      <c r="C781">
        <v>779</v>
      </c>
      <c r="D781">
        <v>-0.5635</v>
      </c>
      <c r="E781">
        <v>15.956899999999999</v>
      </c>
      <c r="F781">
        <v>7.7960000000000002E-2</v>
      </c>
    </row>
    <row r="782" spans="1:6">
      <c r="A782">
        <v>1000780</v>
      </c>
      <c r="B782">
        <v>1</v>
      </c>
      <c r="C782">
        <v>780</v>
      </c>
      <c r="D782">
        <v>-0.56240000000000001</v>
      </c>
      <c r="E782">
        <v>15.9557</v>
      </c>
      <c r="F782">
        <v>7.7960000000000002E-2</v>
      </c>
    </row>
    <row r="783" spans="1:6">
      <c r="A783">
        <v>1000781</v>
      </c>
      <c r="B783">
        <v>1</v>
      </c>
      <c r="C783">
        <v>781</v>
      </c>
      <c r="D783">
        <v>-0.56130000000000002</v>
      </c>
      <c r="E783">
        <v>15.9544</v>
      </c>
      <c r="F783">
        <v>7.7969999999999998E-2</v>
      </c>
    </row>
    <row r="784" spans="1:6">
      <c r="A784">
        <v>1000782</v>
      </c>
      <c r="B784">
        <v>1</v>
      </c>
      <c r="C784">
        <v>782</v>
      </c>
      <c r="D784">
        <v>-0.56020000000000003</v>
      </c>
      <c r="E784">
        <v>15.953200000000001</v>
      </c>
      <c r="F784">
        <v>7.7969999999999998E-2</v>
      </c>
    </row>
    <row r="785" spans="1:6">
      <c r="A785">
        <v>1000783</v>
      </c>
      <c r="B785">
        <v>1</v>
      </c>
      <c r="C785">
        <v>783</v>
      </c>
      <c r="D785">
        <v>-0.55900000000000005</v>
      </c>
      <c r="E785">
        <v>15.9519</v>
      </c>
      <c r="F785">
        <v>7.7969999999999998E-2</v>
      </c>
    </row>
    <row r="786" spans="1:6">
      <c r="A786">
        <v>1000784</v>
      </c>
      <c r="B786">
        <v>1</v>
      </c>
      <c r="C786">
        <v>784</v>
      </c>
      <c r="D786">
        <v>-0.55789999999999995</v>
      </c>
      <c r="E786">
        <v>15.9506</v>
      </c>
      <c r="F786">
        <v>7.7979999999999994E-2</v>
      </c>
    </row>
    <row r="787" spans="1:6">
      <c r="A787">
        <v>1000785</v>
      </c>
      <c r="B787">
        <v>1</v>
      </c>
      <c r="C787">
        <v>785</v>
      </c>
      <c r="D787">
        <v>-0.55679999999999996</v>
      </c>
      <c r="E787">
        <v>15.949400000000001</v>
      </c>
      <c r="F787">
        <v>7.7979999999999994E-2</v>
      </c>
    </row>
    <row r="788" spans="1:6">
      <c r="A788">
        <v>1000786</v>
      </c>
      <c r="B788">
        <v>1</v>
      </c>
      <c r="C788">
        <v>786</v>
      </c>
      <c r="D788">
        <v>-0.55569999999999997</v>
      </c>
      <c r="E788">
        <v>15.9481</v>
      </c>
      <c r="F788">
        <v>7.7979999999999994E-2</v>
      </c>
    </row>
    <row r="789" spans="1:6">
      <c r="A789">
        <v>1000787</v>
      </c>
      <c r="B789">
        <v>1</v>
      </c>
      <c r="C789">
        <v>787</v>
      </c>
      <c r="D789">
        <v>-0.55459999999999998</v>
      </c>
      <c r="E789">
        <v>15.9468</v>
      </c>
      <c r="F789">
        <v>7.7979999999999994E-2</v>
      </c>
    </row>
    <row r="790" spans="1:6">
      <c r="A790">
        <v>1000788</v>
      </c>
      <c r="B790">
        <v>1</v>
      </c>
      <c r="C790">
        <v>788</v>
      </c>
      <c r="D790">
        <v>-0.55349999999999999</v>
      </c>
      <c r="E790">
        <v>15.945600000000001</v>
      </c>
      <c r="F790">
        <v>7.7990000000000004E-2</v>
      </c>
    </row>
    <row r="791" spans="1:6">
      <c r="A791">
        <v>1000789</v>
      </c>
      <c r="B791">
        <v>1</v>
      </c>
      <c r="C791">
        <v>789</v>
      </c>
      <c r="D791">
        <v>-0.55230000000000001</v>
      </c>
      <c r="E791">
        <v>15.9443</v>
      </c>
      <c r="F791">
        <v>7.7990000000000004E-2</v>
      </c>
    </row>
    <row r="792" spans="1:6">
      <c r="A792">
        <v>1000790</v>
      </c>
      <c r="B792">
        <v>1</v>
      </c>
      <c r="C792">
        <v>790</v>
      </c>
      <c r="D792">
        <v>-0.55120000000000002</v>
      </c>
      <c r="E792">
        <v>15.943099999999999</v>
      </c>
      <c r="F792">
        <v>7.7990000000000004E-2</v>
      </c>
    </row>
    <row r="793" spans="1:6">
      <c r="A793">
        <v>1000791</v>
      </c>
      <c r="B793">
        <v>1</v>
      </c>
      <c r="C793">
        <v>791</v>
      </c>
      <c r="D793">
        <v>-0.55010000000000003</v>
      </c>
      <c r="E793">
        <v>15.941800000000001</v>
      </c>
      <c r="F793">
        <v>7.7990000000000004E-2</v>
      </c>
    </row>
    <row r="794" spans="1:6">
      <c r="A794">
        <v>1000792</v>
      </c>
      <c r="B794">
        <v>1</v>
      </c>
      <c r="C794">
        <v>792</v>
      </c>
      <c r="D794">
        <v>-0.54900000000000004</v>
      </c>
      <c r="E794">
        <v>15.9406</v>
      </c>
      <c r="F794">
        <v>7.8E-2</v>
      </c>
    </row>
    <row r="795" spans="1:6">
      <c r="A795">
        <v>1000793</v>
      </c>
      <c r="B795">
        <v>1</v>
      </c>
      <c r="C795">
        <v>793</v>
      </c>
      <c r="D795">
        <v>-0.54790000000000005</v>
      </c>
      <c r="E795">
        <v>15.939299999999999</v>
      </c>
      <c r="F795">
        <v>7.8E-2</v>
      </c>
    </row>
    <row r="796" spans="1:6">
      <c r="A796">
        <v>1000794</v>
      </c>
      <c r="B796">
        <v>1</v>
      </c>
      <c r="C796">
        <v>794</v>
      </c>
      <c r="D796">
        <v>-0.54679999999999995</v>
      </c>
      <c r="E796">
        <v>15.9381</v>
      </c>
      <c r="F796">
        <v>7.8E-2</v>
      </c>
    </row>
    <row r="797" spans="1:6">
      <c r="A797">
        <v>1000795</v>
      </c>
      <c r="B797">
        <v>1</v>
      </c>
      <c r="C797">
        <v>795</v>
      </c>
      <c r="D797">
        <v>-0.54569999999999996</v>
      </c>
      <c r="E797">
        <v>15.9368</v>
      </c>
      <c r="F797">
        <v>7.8009999999999996E-2</v>
      </c>
    </row>
    <row r="798" spans="1:6">
      <c r="A798">
        <v>1000796</v>
      </c>
      <c r="B798">
        <v>1</v>
      </c>
      <c r="C798">
        <v>796</v>
      </c>
      <c r="D798">
        <v>-0.54459999999999997</v>
      </c>
      <c r="E798">
        <v>15.935600000000001</v>
      </c>
      <c r="F798">
        <v>7.8009999999999996E-2</v>
      </c>
    </row>
    <row r="799" spans="1:6">
      <c r="A799">
        <v>1000797</v>
      </c>
      <c r="B799">
        <v>1</v>
      </c>
      <c r="C799">
        <v>797</v>
      </c>
      <c r="D799">
        <v>-0.54349999999999998</v>
      </c>
      <c r="E799">
        <v>15.9343</v>
      </c>
      <c r="F799">
        <v>7.8009999999999996E-2</v>
      </c>
    </row>
    <row r="800" spans="1:6">
      <c r="A800">
        <v>1000798</v>
      </c>
      <c r="B800">
        <v>1</v>
      </c>
      <c r="C800">
        <v>798</v>
      </c>
      <c r="D800">
        <v>-0.54239999999999999</v>
      </c>
      <c r="E800">
        <v>15.9331</v>
      </c>
      <c r="F800">
        <v>7.8009999999999996E-2</v>
      </c>
    </row>
    <row r="801" spans="1:6">
      <c r="A801">
        <v>1000799</v>
      </c>
      <c r="B801">
        <v>1</v>
      </c>
      <c r="C801">
        <v>799</v>
      </c>
      <c r="D801">
        <v>-0.5413</v>
      </c>
      <c r="E801">
        <v>15.931800000000001</v>
      </c>
      <c r="F801">
        <v>7.8020000000000006E-2</v>
      </c>
    </row>
    <row r="802" spans="1:6">
      <c r="A802">
        <v>1000800</v>
      </c>
      <c r="B802">
        <v>1</v>
      </c>
      <c r="C802">
        <v>800</v>
      </c>
      <c r="D802">
        <v>-0.54020000000000001</v>
      </c>
      <c r="E802">
        <v>15.9306</v>
      </c>
      <c r="F802">
        <v>7.8020000000000006E-2</v>
      </c>
    </row>
    <row r="803" spans="1:6">
      <c r="A803">
        <v>1000801</v>
      </c>
      <c r="B803">
        <v>1</v>
      </c>
      <c r="C803">
        <v>801</v>
      </c>
      <c r="D803">
        <v>-0.53910000000000002</v>
      </c>
      <c r="E803">
        <v>15.9293</v>
      </c>
      <c r="F803">
        <v>7.8020000000000006E-2</v>
      </c>
    </row>
    <row r="804" spans="1:6">
      <c r="A804">
        <v>1000802</v>
      </c>
      <c r="B804">
        <v>1</v>
      </c>
      <c r="C804">
        <v>802</v>
      </c>
      <c r="D804">
        <v>-0.53800000000000003</v>
      </c>
      <c r="E804">
        <v>15.928100000000001</v>
      </c>
      <c r="F804">
        <v>7.8030000000000002E-2</v>
      </c>
    </row>
    <row r="805" spans="1:6">
      <c r="A805">
        <v>1000803</v>
      </c>
      <c r="B805">
        <v>1</v>
      </c>
      <c r="C805">
        <v>803</v>
      </c>
      <c r="D805">
        <v>-0.53690000000000004</v>
      </c>
      <c r="E805">
        <v>15.9268</v>
      </c>
      <c r="F805">
        <v>7.8030000000000002E-2</v>
      </c>
    </row>
    <row r="806" spans="1:6">
      <c r="A806">
        <v>1000804</v>
      </c>
      <c r="B806">
        <v>1</v>
      </c>
      <c r="C806">
        <v>804</v>
      </c>
      <c r="D806">
        <v>-0.53580000000000005</v>
      </c>
      <c r="E806">
        <v>15.925599999999999</v>
      </c>
      <c r="F806">
        <v>7.8030000000000002E-2</v>
      </c>
    </row>
    <row r="807" spans="1:6">
      <c r="A807">
        <v>1000805</v>
      </c>
      <c r="B807">
        <v>1</v>
      </c>
      <c r="C807">
        <v>805</v>
      </c>
      <c r="D807">
        <v>-0.53469999999999995</v>
      </c>
      <c r="E807">
        <v>15.9244</v>
      </c>
      <c r="F807">
        <v>7.8030000000000002E-2</v>
      </c>
    </row>
    <row r="808" spans="1:6">
      <c r="A808">
        <v>1000806</v>
      </c>
      <c r="B808">
        <v>1</v>
      </c>
      <c r="C808">
        <v>806</v>
      </c>
      <c r="D808">
        <v>-0.53359999999999996</v>
      </c>
      <c r="E808">
        <v>15.9231</v>
      </c>
      <c r="F808">
        <v>7.8039999999999998E-2</v>
      </c>
    </row>
    <row r="809" spans="1:6">
      <c r="A809">
        <v>1000807</v>
      </c>
      <c r="B809">
        <v>1</v>
      </c>
      <c r="C809">
        <v>807</v>
      </c>
      <c r="D809">
        <v>-0.53249999999999997</v>
      </c>
      <c r="E809">
        <v>15.921900000000001</v>
      </c>
      <c r="F809">
        <v>7.8039999999999998E-2</v>
      </c>
    </row>
    <row r="810" spans="1:6">
      <c r="A810">
        <v>1000808</v>
      </c>
      <c r="B810">
        <v>1</v>
      </c>
      <c r="C810">
        <v>808</v>
      </c>
      <c r="D810">
        <v>-0.53149999999999997</v>
      </c>
      <c r="E810">
        <v>15.9206</v>
      </c>
      <c r="F810">
        <v>7.8039999999999998E-2</v>
      </c>
    </row>
    <row r="811" spans="1:6">
      <c r="A811">
        <v>1000809</v>
      </c>
      <c r="B811">
        <v>1</v>
      </c>
      <c r="C811">
        <v>809</v>
      </c>
      <c r="D811">
        <v>-0.53039999999999998</v>
      </c>
      <c r="E811">
        <v>15.9194</v>
      </c>
      <c r="F811">
        <v>7.8049999999999994E-2</v>
      </c>
    </row>
    <row r="812" spans="1:6">
      <c r="A812">
        <v>1000810</v>
      </c>
      <c r="B812">
        <v>1</v>
      </c>
      <c r="C812">
        <v>810</v>
      </c>
      <c r="D812">
        <v>-0.52929999999999999</v>
      </c>
      <c r="E812">
        <v>15.918200000000001</v>
      </c>
      <c r="F812">
        <v>7.8049999999999994E-2</v>
      </c>
    </row>
    <row r="813" spans="1:6">
      <c r="A813">
        <v>1000811</v>
      </c>
      <c r="B813">
        <v>1</v>
      </c>
      <c r="C813">
        <v>811</v>
      </c>
      <c r="D813">
        <v>-0.5282</v>
      </c>
      <c r="E813">
        <v>15.9169</v>
      </c>
      <c r="F813">
        <v>7.8049999999999994E-2</v>
      </c>
    </row>
    <row r="814" spans="1:6">
      <c r="A814">
        <v>1000812</v>
      </c>
      <c r="B814">
        <v>1</v>
      </c>
      <c r="C814">
        <v>812</v>
      </c>
      <c r="D814">
        <v>-0.52710000000000001</v>
      </c>
      <c r="E814">
        <v>15.915699999999999</v>
      </c>
      <c r="F814">
        <v>7.8049999999999994E-2</v>
      </c>
    </row>
    <row r="815" spans="1:6">
      <c r="A815">
        <v>1000813</v>
      </c>
      <c r="B815">
        <v>1</v>
      </c>
      <c r="C815">
        <v>813</v>
      </c>
      <c r="D815">
        <v>-0.52600000000000002</v>
      </c>
      <c r="E815">
        <v>15.9145</v>
      </c>
      <c r="F815">
        <v>7.8060000000000004E-2</v>
      </c>
    </row>
    <row r="816" spans="1:6">
      <c r="A816">
        <v>1000814</v>
      </c>
      <c r="B816">
        <v>1</v>
      </c>
      <c r="C816">
        <v>814</v>
      </c>
      <c r="D816">
        <v>-0.52500000000000002</v>
      </c>
      <c r="E816">
        <v>15.9132</v>
      </c>
      <c r="F816">
        <v>7.8060000000000004E-2</v>
      </c>
    </row>
    <row r="817" spans="1:6">
      <c r="A817">
        <v>1000815</v>
      </c>
      <c r="B817">
        <v>1</v>
      </c>
      <c r="C817">
        <v>815</v>
      </c>
      <c r="D817">
        <v>-0.52390000000000003</v>
      </c>
      <c r="E817">
        <v>15.912000000000001</v>
      </c>
      <c r="F817">
        <v>7.8060000000000004E-2</v>
      </c>
    </row>
    <row r="818" spans="1:6">
      <c r="A818">
        <v>1000816</v>
      </c>
      <c r="B818">
        <v>1</v>
      </c>
      <c r="C818">
        <v>816</v>
      </c>
      <c r="D818">
        <v>-0.52280000000000004</v>
      </c>
      <c r="E818">
        <v>15.9108</v>
      </c>
      <c r="F818">
        <v>7.8070000000000001E-2</v>
      </c>
    </row>
    <row r="819" spans="1:6">
      <c r="A819">
        <v>1000817</v>
      </c>
      <c r="B819">
        <v>1</v>
      </c>
      <c r="C819">
        <v>817</v>
      </c>
      <c r="D819">
        <v>-0.52170000000000005</v>
      </c>
      <c r="E819">
        <v>15.9095</v>
      </c>
      <c r="F819">
        <v>7.8070000000000001E-2</v>
      </c>
    </row>
    <row r="820" spans="1:6">
      <c r="A820">
        <v>1000818</v>
      </c>
      <c r="B820">
        <v>1</v>
      </c>
      <c r="C820">
        <v>818</v>
      </c>
      <c r="D820">
        <v>-0.52070000000000005</v>
      </c>
      <c r="E820">
        <v>15.908300000000001</v>
      </c>
      <c r="F820">
        <v>7.8070000000000001E-2</v>
      </c>
    </row>
    <row r="821" spans="1:6">
      <c r="A821">
        <v>1000819</v>
      </c>
      <c r="B821">
        <v>1</v>
      </c>
      <c r="C821">
        <v>819</v>
      </c>
      <c r="D821">
        <v>-0.51959999999999995</v>
      </c>
      <c r="E821">
        <v>15.9071</v>
      </c>
      <c r="F821">
        <v>7.8079999999999997E-2</v>
      </c>
    </row>
    <row r="822" spans="1:6">
      <c r="A822">
        <v>1000820</v>
      </c>
      <c r="B822">
        <v>1</v>
      </c>
      <c r="C822">
        <v>820</v>
      </c>
      <c r="D822">
        <v>-0.51849999999999996</v>
      </c>
      <c r="E822">
        <v>15.905799999999999</v>
      </c>
      <c r="F822">
        <v>7.8079999999999997E-2</v>
      </c>
    </row>
    <row r="823" spans="1:6">
      <c r="A823">
        <v>1000821</v>
      </c>
      <c r="B823">
        <v>1</v>
      </c>
      <c r="C823">
        <v>821</v>
      </c>
      <c r="D823">
        <v>-0.51749999999999996</v>
      </c>
      <c r="E823">
        <v>15.9046</v>
      </c>
      <c r="F823">
        <v>7.8079999999999997E-2</v>
      </c>
    </row>
    <row r="824" spans="1:6">
      <c r="A824">
        <v>1000822</v>
      </c>
      <c r="B824">
        <v>1</v>
      </c>
      <c r="C824">
        <v>822</v>
      </c>
      <c r="D824">
        <v>-0.51639999999999997</v>
      </c>
      <c r="E824">
        <v>15.9034</v>
      </c>
      <c r="F824">
        <v>7.8090000000000007E-2</v>
      </c>
    </row>
    <row r="825" spans="1:6">
      <c r="A825">
        <v>1000823</v>
      </c>
      <c r="B825">
        <v>1</v>
      </c>
      <c r="C825">
        <v>823</v>
      </c>
      <c r="D825">
        <v>-0.51529999999999998</v>
      </c>
      <c r="E825">
        <v>15.902200000000001</v>
      </c>
      <c r="F825">
        <v>7.8090000000000007E-2</v>
      </c>
    </row>
    <row r="826" spans="1:6">
      <c r="A826">
        <v>1000824</v>
      </c>
      <c r="B826">
        <v>1</v>
      </c>
      <c r="C826">
        <v>824</v>
      </c>
      <c r="D826">
        <v>-0.51429999999999998</v>
      </c>
      <c r="E826">
        <v>15.9009</v>
      </c>
      <c r="F826">
        <v>7.8090000000000007E-2</v>
      </c>
    </row>
    <row r="827" spans="1:6">
      <c r="A827">
        <v>1000825</v>
      </c>
      <c r="B827">
        <v>1</v>
      </c>
      <c r="C827">
        <v>825</v>
      </c>
      <c r="D827">
        <v>-0.51319999999999999</v>
      </c>
      <c r="E827">
        <v>15.899699999999999</v>
      </c>
      <c r="F827">
        <v>7.8090000000000007E-2</v>
      </c>
    </row>
    <row r="828" spans="1:6">
      <c r="A828">
        <v>1000826</v>
      </c>
      <c r="B828">
        <v>1</v>
      </c>
      <c r="C828">
        <v>826</v>
      </c>
      <c r="D828">
        <v>-0.51219999999999999</v>
      </c>
      <c r="E828">
        <v>15.8985</v>
      </c>
      <c r="F828">
        <v>7.8100000000000003E-2</v>
      </c>
    </row>
    <row r="829" spans="1:6">
      <c r="A829">
        <v>1000827</v>
      </c>
      <c r="B829">
        <v>1</v>
      </c>
      <c r="C829">
        <v>827</v>
      </c>
      <c r="D829">
        <v>-0.5111</v>
      </c>
      <c r="E829">
        <v>15.8973</v>
      </c>
      <c r="F829">
        <v>7.8100000000000003E-2</v>
      </c>
    </row>
    <row r="830" spans="1:6">
      <c r="A830">
        <v>1000828</v>
      </c>
      <c r="B830">
        <v>1</v>
      </c>
      <c r="C830">
        <v>828</v>
      </c>
      <c r="D830">
        <v>-0.5101</v>
      </c>
      <c r="E830">
        <v>15.896100000000001</v>
      </c>
      <c r="F830">
        <v>7.8100000000000003E-2</v>
      </c>
    </row>
    <row r="831" spans="1:6">
      <c r="A831">
        <v>1000829</v>
      </c>
      <c r="B831">
        <v>1</v>
      </c>
      <c r="C831">
        <v>829</v>
      </c>
      <c r="D831">
        <v>-0.50900000000000001</v>
      </c>
      <c r="E831">
        <v>15.8948</v>
      </c>
      <c r="F831">
        <v>7.8109999999999999E-2</v>
      </c>
    </row>
    <row r="832" spans="1:6">
      <c r="A832">
        <v>1000830</v>
      </c>
      <c r="B832">
        <v>1</v>
      </c>
      <c r="C832">
        <v>830</v>
      </c>
      <c r="D832">
        <v>-0.50800000000000001</v>
      </c>
      <c r="E832">
        <v>15.893599999999999</v>
      </c>
      <c r="F832">
        <v>7.8109999999999999E-2</v>
      </c>
    </row>
    <row r="833" spans="1:6">
      <c r="A833">
        <v>1000831</v>
      </c>
      <c r="B833">
        <v>1</v>
      </c>
      <c r="C833">
        <v>831</v>
      </c>
      <c r="D833">
        <v>-0.50690000000000002</v>
      </c>
      <c r="E833">
        <v>15.8924</v>
      </c>
      <c r="F833">
        <v>7.8109999999999999E-2</v>
      </c>
    </row>
    <row r="834" spans="1:6">
      <c r="A834">
        <v>1000832</v>
      </c>
      <c r="B834">
        <v>1</v>
      </c>
      <c r="C834">
        <v>832</v>
      </c>
      <c r="D834">
        <v>-0.50590000000000002</v>
      </c>
      <c r="E834">
        <v>15.8912</v>
      </c>
      <c r="F834">
        <v>7.8119999999999995E-2</v>
      </c>
    </row>
    <row r="835" spans="1:6">
      <c r="A835">
        <v>1000833</v>
      </c>
      <c r="B835">
        <v>1</v>
      </c>
      <c r="C835">
        <v>833</v>
      </c>
      <c r="D835">
        <v>-0.50480000000000003</v>
      </c>
      <c r="E835">
        <v>15.89</v>
      </c>
      <c r="F835">
        <v>7.8119999999999995E-2</v>
      </c>
    </row>
    <row r="836" spans="1:6">
      <c r="A836">
        <v>1000834</v>
      </c>
      <c r="B836">
        <v>1</v>
      </c>
      <c r="C836">
        <v>834</v>
      </c>
      <c r="D836">
        <v>-0.50380000000000003</v>
      </c>
      <c r="E836">
        <v>15.8888</v>
      </c>
      <c r="F836">
        <v>7.8119999999999995E-2</v>
      </c>
    </row>
    <row r="837" spans="1:6">
      <c r="A837">
        <v>1000835</v>
      </c>
      <c r="B837">
        <v>1</v>
      </c>
      <c r="C837">
        <v>835</v>
      </c>
      <c r="D837">
        <v>-0.50270000000000004</v>
      </c>
      <c r="E837">
        <v>15.887499999999999</v>
      </c>
      <c r="F837">
        <v>7.8130000000000005E-2</v>
      </c>
    </row>
    <row r="838" spans="1:6">
      <c r="A838">
        <v>1000836</v>
      </c>
      <c r="B838">
        <v>1</v>
      </c>
      <c r="C838">
        <v>836</v>
      </c>
      <c r="D838">
        <v>-0.50170000000000003</v>
      </c>
      <c r="E838">
        <v>15.8863</v>
      </c>
      <c r="F838">
        <v>7.8130000000000005E-2</v>
      </c>
    </row>
    <row r="839" spans="1:6">
      <c r="A839">
        <v>1000837</v>
      </c>
      <c r="B839">
        <v>1</v>
      </c>
      <c r="C839">
        <v>837</v>
      </c>
      <c r="D839">
        <v>-0.50060000000000004</v>
      </c>
      <c r="E839">
        <v>15.8851</v>
      </c>
      <c r="F839">
        <v>7.8130000000000005E-2</v>
      </c>
    </row>
    <row r="840" spans="1:6">
      <c r="A840">
        <v>1000838</v>
      </c>
      <c r="B840">
        <v>1</v>
      </c>
      <c r="C840">
        <v>838</v>
      </c>
      <c r="D840">
        <v>-0.49959999999999999</v>
      </c>
      <c r="E840">
        <v>15.883900000000001</v>
      </c>
      <c r="F840">
        <v>7.8140000000000001E-2</v>
      </c>
    </row>
    <row r="841" spans="1:6">
      <c r="A841">
        <v>1000839</v>
      </c>
      <c r="B841">
        <v>1</v>
      </c>
      <c r="C841">
        <v>839</v>
      </c>
      <c r="D841">
        <v>-0.49859999999999999</v>
      </c>
      <c r="E841">
        <v>15.8827</v>
      </c>
      <c r="F841">
        <v>7.8140000000000001E-2</v>
      </c>
    </row>
    <row r="842" spans="1:6">
      <c r="A842">
        <v>1000840</v>
      </c>
      <c r="B842">
        <v>1</v>
      </c>
      <c r="C842">
        <v>840</v>
      </c>
      <c r="D842">
        <v>-0.4975</v>
      </c>
      <c r="E842">
        <v>15.881500000000001</v>
      </c>
      <c r="F842">
        <v>7.8140000000000001E-2</v>
      </c>
    </row>
    <row r="843" spans="1:6">
      <c r="A843">
        <v>1000841</v>
      </c>
      <c r="B843">
        <v>1</v>
      </c>
      <c r="C843">
        <v>841</v>
      </c>
      <c r="D843">
        <v>-0.4965</v>
      </c>
      <c r="E843">
        <v>15.8803</v>
      </c>
      <c r="F843">
        <v>7.8149999999999997E-2</v>
      </c>
    </row>
    <row r="844" spans="1:6">
      <c r="A844">
        <v>1000842</v>
      </c>
      <c r="B844">
        <v>1</v>
      </c>
      <c r="C844">
        <v>842</v>
      </c>
      <c r="D844">
        <v>-0.4955</v>
      </c>
      <c r="E844">
        <v>15.879099999999999</v>
      </c>
      <c r="F844">
        <v>7.8149999999999997E-2</v>
      </c>
    </row>
    <row r="845" spans="1:6">
      <c r="A845">
        <v>1000843</v>
      </c>
      <c r="B845">
        <v>1</v>
      </c>
      <c r="C845">
        <v>843</v>
      </c>
      <c r="D845">
        <v>-0.49440000000000001</v>
      </c>
      <c r="E845">
        <v>15.8779</v>
      </c>
      <c r="F845">
        <v>7.8149999999999997E-2</v>
      </c>
    </row>
    <row r="846" spans="1:6">
      <c r="A846">
        <v>1000844</v>
      </c>
      <c r="B846">
        <v>1</v>
      </c>
      <c r="C846">
        <v>844</v>
      </c>
      <c r="D846">
        <v>-0.49340000000000001</v>
      </c>
      <c r="E846">
        <v>15.8767</v>
      </c>
      <c r="F846">
        <v>7.8159999999999993E-2</v>
      </c>
    </row>
    <row r="847" spans="1:6">
      <c r="A847">
        <v>1000845</v>
      </c>
      <c r="B847">
        <v>1</v>
      </c>
      <c r="C847">
        <v>845</v>
      </c>
      <c r="D847">
        <v>-0.4924</v>
      </c>
      <c r="E847">
        <v>15.875500000000001</v>
      </c>
      <c r="F847">
        <v>7.8159999999999993E-2</v>
      </c>
    </row>
    <row r="848" spans="1:6">
      <c r="A848">
        <v>1000846</v>
      </c>
      <c r="B848">
        <v>1</v>
      </c>
      <c r="C848">
        <v>846</v>
      </c>
      <c r="D848">
        <v>-0.4914</v>
      </c>
      <c r="E848">
        <v>15.8742</v>
      </c>
      <c r="F848">
        <v>7.8159999999999993E-2</v>
      </c>
    </row>
    <row r="849" spans="1:6">
      <c r="A849">
        <v>1000847</v>
      </c>
      <c r="B849">
        <v>1</v>
      </c>
      <c r="C849">
        <v>847</v>
      </c>
      <c r="D849">
        <v>-0.4904</v>
      </c>
      <c r="E849">
        <v>15.872999999999999</v>
      </c>
      <c r="F849">
        <v>7.8170000000000003E-2</v>
      </c>
    </row>
    <row r="850" spans="1:6">
      <c r="A850">
        <v>1000848</v>
      </c>
      <c r="B850">
        <v>1</v>
      </c>
      <c r="C850">
        <v>848</v>
      </c>
      <c r="D850">
        <v>-0.48930000000000001</v>
      </c>
      <c r="E850">
        <v>15.8718</v>
      </c>
      <c r="F850">
        <v>7.8170000000000003E-2</v>
      </c>
    </row>
    <row r="851" spans="1:6">
      <c r="A851">
        <v>1000849</v>
      </c>
      <c r="B851">
        <v>1</v>
      </c>
      <c r="C851">
        <v>849</v>
      </c>
      <c r="D851">
        <v>-0.48830000000000001</v>
      </c>
      <c r="E851">
        <v>15.8706</v>
      </c>
      <c r="F851">
        <v>7.8170000000000003E-2</v>
      </c>
    </row>
    <row r="852" spans="1:6">
      <c r="A852">
        <v>1000850</v>
      </c>
      <c r="B852">
        <v>1</v>
      </c>
      <c r="C852">
        <v>850</v>
      </c>
      <c r="D852">
        <v>-0.48730000000000001</v>
      </c>
      <c r="E852">
        <v>15.869400000000001</v>
      </c>
      <c r="F852">
        <v>7.8179999999999999E-2</v>
      </c>
    </row>
    <row r="853" spans="1:6">
      <c r="A853">
        <v>1000851</v>
      </c>
      <c r="B853">
        <v>1</v>
      </c>
      <c r="C853">
        <v>851</v>
      </c>
      <c r="D853">
        <v>-0.48630000000000001</v>
      </c>
      <c r="E853">
        <v>15.8682</v>
      </c>
      <c r="F853">
        <v>7.8179999999999999E-2</v>
      </c>
    </row>
    <row r="854" spans="1:6">
      <c r="A854">
        <v>1000852</v>
      </c>
      <c r="B854">
        <v>1</v>
      </c>
      <c r="C854">
        <v>852</v>
      </c>
      <c r="D854">
        <v>-0.48530000000000001</v>
      </c>
      <c r="E854">
        <v>15.867000000000001</v>
      </c>
      <c r="F854">
        <v>7.8179999999999999E-2</v>
      </c>
    </row>
    <row r="855" spans="1:6">
      <c r="A855">
        <v>1000853</v>
      </c>
      <c r="B855">
        <v>1</v>
      </c>
      <c r="C855">
        <v>853</v>
      </c>
      <c r="D855">
        <v>-0.48430000000000001</v>
      </c>
      <c r="E855">
        <v>15.8658</v>
      </c>
      <c r="F855">
        <v>7.8189999999999996E-2</v>
      </c>
    </row>
    <row r="856" spans="1:6">
      <c r="A856">
        <v>1000854</v>
      </c>
      <c r="B856">
        <v>1</v>
      </c>
      <c r="C856">
        <v>854</v>
      </c>
      <c r="D856">
        <v>-0.48330000000000001</v>
      </c>
      <c r="E856">
        <v>15.864599999999999</v>
      </c>
      <c r="F856">
        <v>7.8189999999999996E-2</v>
      </c>
    </row>
    <row r="857" spans="1:6">
      <c r="A857">
        <v>1000855</v>
      </c>
      <c r="B857">
        <v>1</v>
      </c>
      <c r="C857">
        <v>855</v>
      </c>
      <c r="D857">
        <v>-0.48230000000000001</v>
      </c>
      <c r="E857">
        <v>15.8634</v>
      </c>
      <c r="F857">
        <v>7.8189999999999996E-2</v>
      </c>
    </row>
    <row r="858" spans="1:6">
      <c r="A858">
        <v>1000856</v>
      </c>
      <c r="B858">
        <v>1</v>
      </c>
      <c r="C858">
        <v>856</v>
      </c>
      <c r="D858">
        <v>-0.48130000000000001</v>
      </c>
      <c r="E858">
        <v>15.8622</v>
      </c>
      <c r="F858">
        <v>7.8200000000000006E-2</v>
      </c>
    </row>
    <row r="859" spans="1:6">
      <c r="A859">
        <v>1000857</v>
      </c>
      <c r="B859">
        <v>1</v>
      </c>
      <c r="C859">
        <v>857</v>
      </c>
      <c r="D859">
        <v>-0.4803</v>
      </c>
      <c r="E859">
        <v>15.8611</v>
      </c>
      <c r="F859">
        <v>7.8200000000000006E-2</v>
      </c>
    </row>
    <row r="860" spans="1:6">
      <c r="A860">
        <v>1000858</v>
      </c>
      <c r="B860">
        <v>1</v>
      </c>
      <c r="C860">
        <v>858</v>
      </c>
      <c r="D860">
        <v>-0.4793</v>
      </c>
      <c r="E860">
        <v>15.8599</v>
      </c>
      <c r="F860">
        <v>7.8200000000000006E-2</v>
      </c>
    </row>
    <row r="861" spans="1:6">
      <c r="A861">
        <v>1000859</v>
      </c>
      <c r="B861">
        <v>1</v>
      </c>
      <c r="C861">
        <v>859</v>
      </c>
      <c r="D861">
        <v>-0.4783</v>
      </c>
      <c r="E861">
        <v>15.858700000000001</v>
      </c>
      <c r="F861">
        <v>7.8210000000000002E-2</v>
      </c>
    </row>
    <row r="862" spans="1:6">
      <c r="A862">
        <v>1000860</v>
      </c>
      <c r="B862">
        <v>1</v>
      </c>
      <c r="C862">
        <v>860</v>
      </c>
      <c r="D862">
        <v>-0.4773</v>
      </c>
      <c r="E862">
        <v>15.8575</v>
      </c>
      <c r="F862">
        <v>7.8210000000000002E-2</v>
      </c>
    </row>
    <row r="863" spans="1:6">
      <c r="A863">
        <v>1000861</v>
      </c>
      <c r="B863">
        <v>1</v>
      </c>
      <c r="C863">
        <v>861</v>
      </c>
      <c r="D863">
        <v>-0.4763</v>
      </c>
      <c r="E863">
        <v>15.856299999999999</v>
      </c>
      <c r="F863">
        <v>7.8210000000000002E-2</v>
      </c>
    </row>
    <row r="864" spans="1:6">
      <c r="A864">
        <v>1000862</v>
      </c>
      <c r="B864">
        <v>1</v>
      </c>
      <c r="C864">
        <v>862</v>
      </c>
      <c r="D864">
        <v>-0.4753</v>
      </c>
      <c r="E864">
        <v>15.8551</v>
      </c>
      <c r="F864">
        <v>7.8219999999999998E-2</v>
      </c>
    </row>
    <row r="865" spans="1:6">
      <c r="A865">
        <v>1000863</v>
      </c>
      <c r="B865">
        <v>1</v>
      </c>
      <c r="C865">
        <v>863</v>
      </c>
      <c r="D865">
        <v>-0.4743</v>
      </c>
      <c r="E865">
        <v>15.853899999999999</v>
      </c>
      <c r="F865">
        <v>7.8219999999999998E-2</v>
      </c>
    </row>
    <row r="866" spans="1:6">
      <c r="A866">
        <v>1000864</v>
      </c>
      <c r="B866">
        <v>1</v>
      </c>
      <c r="C866">
        <v>864</v>
      </c>
      <c r="D866">
        <v>-0.4733</v>
      </c>
      <c r="E866">
        <v>15.8527</v>
      </c>
      <c r="F866">
        <v>7.8219999999999998E-2</v>
      </c>
    </row>
    <row r="867" spans="1:6">
      <c r="A867">
        <v>1000865</v>
      </c>
      <c r="B867">
        <v>1</v>
      </c>
      <c r="C867">
        <v>865</v>
      </c>
      <c r="D867">
        <v>-0.4723</v>
      </c>
      <c r="E867">
        <v>15.8515</v>
      </c>
      <c r="F867">
        <v>7.8229999999999994E-2</v>
      </c>
    </row>
    <row r="868" spans="1:6">
      <c r="A868">
        <v>1000866</v>
      </c>
      <c r="B868">
        <v>1</v>
      </c>
      <c r="C868">
        <v>866</v>
      </c>
      <c r="D868">
        <v>-0.4713</v>
      </c>
      <c r="E868">
        <v>15.850300000000001</v>
      </c>
      <c r="F868">
        <v>7.8229999999999994E-2</v>
      </c>
    </row>
    <row r="869" spans="1:6">
      <c r="A869">
        <v>1000867</v>
      </c>
      <c r="B869">
        <v>1</v>
      </c>
      <c r="C869">
        <v>867</v>
      </c>
      <c r="D869">
        <v>-0.47039999999999998</v>
      </c>
      <c r="E869">
        <v>15.8491</v>
      </c>
      <c r="F869">
        <v>7.8240000000000004E-2</v>
      </c>
    </row>
    <row r="870" spans="1:6">
      <c r="A870">
        <v>1000868</v>
      </c>
      <c r="B870">
        <v>1</v>
      </c>
      <c r="C870">
        <v>868</v>
      </c>
      <c r="D870">
        <v>-0.46939999999999998</v>
      </c>
      <c r="E870">
        <v>15.848000000000001</v>
      </c>
      <c r="F870">
        <v>7.8240000000000004E-2</v>
      </c>
    </row>
    <row r="871" spans="1:6">
      <c r="A871">
        <v>1000869</v>
      </c>
      <c r="B871">
        <v>1</v>
      </c>
      <c r="C871">
        <v>869</v>
      </c>
      <c r="D871">
        <v>-0.46839999999999998</v>
      </c>
      <c r="E871">
        <v>15.8468</v>
      </c>
      <c r="F871">
        <v>7.8240000000000004E-2</v>
      </c>
    </row>
    <row r="872" spans="1:6">
      <c r="A872">
        <v>1000870</v>
      </c>
      <c r="B872">
        <v>1</v>
      </c>
      <c r="C872">
        <v>870</v>
      </c>
      <c r="D872">
        <v>-0.46739999999999998</v>
      </c>
      <c r="E872">
        <v>15.845599999999999</v>
      </c>
      <c r="F872">
        <v>7.825E-2</v>
      </c>
    </row>
    <row r="873" spans="1:6">
      <c r="A873">
        <v>1000871</v>
      </c>
      <c r="B873">
        <v>1</v>
      </c>
      <c r="C873">
        <v>871</v>
      </c>
      <c r="D873">
        <v>-0.46650000000000003</v>
      </c>
      <c r="E873">
        <v>15.8444</v>
      </c>
      <c r="F873">
        <v>7.825E-2</v>
      </c>
    </row>
    <row r="874" spans="1:6">
      <c r="A874">
        <v>1000872</v>
      </c>
      <c r="B874">
        <v>1</v>
      </c>
      <c r="C874">
        <v>872</v>
      </c>
      <c r="D874">
        <v>-0.46550000000000002</v>
      </c>
      <c r="E874">
        <v>15.8432</v>
      </c>
      <c r="F874">
        <v>7.825E-2</v>
      </c>
    </row>
    <row r="875" spans="1:6">
      <c r="A875">
        <v>1000873</v>
      </c>
      <c r="B875">
        <v>1</v>
      </c>
      <c r="C875">
        <v>873</v>
      </c>
      <c r="D875">
        <v>-0.46450000000000002</v>
      </c>
      <c r="E875">
        <v>15.842000000000001</v>
      </c>
      <c r="F875">
        <v>7.8259999999999996E-2</v>
      </c>
    </row>
    <row r="876" spans="1:6">
      <c r="A876">
        <v>1000874</v>
      </c>
      <c r="B876">
        <v>1</v>
      </c>
      <c r="C876">
        <v>874</v>
      </c>
      <c r="D876">
        <v>-0.46360000000000001</v>
      </c>
      <c r="E876">
        <v>15.8409</v>
      </c>
      <c r="F876">
        <v>7.8259999999999996E-2</v>
      </c>
    </row>
    <row r="877" spans="1:6">
      <c r="A877">
        <v>1000875</v>
      </c>
      <c r="B877">
        <v>1</v>
      </c>
      <c r="C877">
        <v>875</v>
      </c>
      <c r="D877">
        <v>-0.46260000000000001</v>
      </c>
      <c r="E877">
        <v>15.839700000000001</v>
      </c>
      <c r="F877">
        <v>7.8259999999999996E-2</v>
      </c>
    </row>
    <row r="878" spans="1:6">
      <c r="A878">
        <v>1000876</v>
      </c>
      <c r="B878">
        <v>1</v>
      </c>
      <c r="C878">
        <v>876</v>
      </c>
      <c r="D878">
        <v>-0.46160000000000001</v>
      </c>
      <c r="E878">
        <v>15.8385</v>
      </c>
      <c r="F878">
        <v>7.8270000000000006E-2</v>
      </c>
    </row>
    <row r="879" spans="1:6">
      <c r="A879">
        <v>1000877</v>
      </c>
      <c r="B879">
        <v>1</v>
      </c>
      <c r="C879">
        <v>877</v>
      </c>
      <c r="D879">
        <v>-0.4607</v>
      </c>
      <c r="E879">
        <v>15.837300000000001</v>
      </c>
      <c r="F879">
        <v>7.8270000000000006E-2</v>
      </c>
    </row>
    <row r="880" spans="1:6">
      <c r="A880">
        <v>1000878</v>
      </c>
      <c r="B880">
        <v>1</v>
      </c>
      <c r="C880">
        <v>878</v>
      </c>
      <c r="D880">
        <v>-0.4597</v>
      </c>
      <c r="E880">
        <v>15.8361</v>
      </c>
      <c r="F880">
        <v>7.8280000000000002E-2</v>
      </c>
    </row>
    <row r="881" spans="1:6">
      <c r="A881">
        <v>1000879</v>
      </c>
      <c r="B881">
        <v>1</v>
      </c>
      <c r="C881">
        <v>879</v>
      </c>
      <c r="D881">
        <v>-0.4587</v>
      </c>
      <c r="E881">
        <v>15.835000000000001</v>
      </c>
      <c r="F881">
        <v>7.8280000000000002E-2</v>
      </c>
    </row>
    <row r="882" spans="1:6">
      <c r="A882">
        <v>1000880</v>
      </c>
      <c r="B882">
        <v>1</v>
      </c>
      <c r="C882">
        <v>880</v>
      </c>
      <c r="D882">
        <v>-0.45779999999999998</v>
      </c>
      <c r="E882">
        <v>15.8338</v>
      </c>
      <c r="F882">
        <v>7.8280000000000002E-2</v>
      </c>
    </row>
    <row r="883" spans="1:6">
      <c r="A883">
        <v>1000881</v>
      </c>
      <c r="B883">
        <v>1</v>
      </c>
      <c r="C883">
        <v>881</v>
      </c>
      <c r="D883">
        <v>-0.45679999999999998</v>
      </c>
      <c r="E883">
        <v>15.832599999999999</v>
      </c>
      <c r="F883">
        <v>7.8289999999999998E-2</v>
      </c>
    </row>
    <row r="884" spans="1:6">
      <c r="A884">
        <v>1000882</v>
      </c>
      <c r="B884">
        <v>1</v>
      </c>
      <c r="C884">
        <v>882</v>
      </c>
      <c r="D884">
        <v>-0.45590000000000003</v>
      </c>
      <c r="E884">
        <v>15.8314</v>
      </c>
      <c r="F884">
        <v>7.8289999999999998E-2</v>
      </c>
    </row>
    <row r="885" spans="1:6">
      <c r="A885">
        <v>1000883</v>
      </c>
      <c r="B885">
        <v>1</v>
      </c>
      <c r="C885">
        <v>883</v>
      </c>
      <c r="D885">
        <v>-0.45490000000000003</v>
      </c>
      <c r="E885">
        <v>15.830299999999999</v>
      </c>
      <c r="F885">
        <v>7.8289999999999998E-2</v>
      </c>
    </row>
    <row r="886" spans="1:6">
      <c r="A886">
        <v>1000884</v>
      </c>
      <c r="B886">
        <v>1</v>
      </c>
      <c r="C886">
        <v>884</v>
      </c>
      <c r="D886">
        <v>-0.45400000000000001</v>
      </c>
      <c r="E886">
        <v>15.8291</v>
      </c>
      <c r="F886">
        <v>7.8299999999999995E-2</v>
      </c>
    </row>
    <row r="887" spans="1:6">
      <c r="A887">
        <v>1000885</v>
      </c>
      <c r="B887">
        <v>1</v>
      </c>
      <c r="C887">
        <v>885</v>
      </c>
      <c r="D887">
        <v>-0.4531</v>
      </c>
      <c r="E887">
        <v>15.8279</v>
      </c>
      <c r="F887">
        <v>7.8299999999999995E-2</v>
      </c>
    </row>
    <row r="888" spans="1:6">
      <c r="A888">
        <v>1000886</v>
      </c>
      <c r="B888">
        <v>1</v>
      </c>
      <c r="C888">
        <v>886</v>
      </c>
      <c r="D888">
        <v>-0.4521</v>
      </c>
      <c r="E888">
        <v>15.826700000000001</v>
      </c>
      <c r="F888">
        <v>7.8310000000000005E-2</v>
      </c>
    </row>
    <row r="889" spans="1:6">
      <c r="A889">
        <v>1000887</v>
      </c>
      <c r="B889">
        <v>1</v>
      </c>
      <c r="C889">
        <v>887</v>
      </c>
      <c r="D889">
        <v>-0.45119999999999999</v>
      </c>
      <c r="E889">
        <v>15.8256</v>
      </c>
      <c r="F889">
        <v>7.8310000000000005E-2</v>
      </c>
    </row>
    <row r="890" spans="1:6">
      <c r="A890">
        <v>1000888</v>
      </c>
      <c r="B890">
        <v>1</v>
      </c>
      <c r="C890">
        <v>888</v>
      </c>
      <c r="D890">
        <v>-0.45019999999999999</v>
      </c>
      <c r="E890">
        <v>15.824400000000001</v>
      </c>
      <c r="F890">
        <v>7.8310000000000005E-2</v>
      </c>
    </row>
    <row r="891" spans="1:6">
      <c r="A891">
        <v>1000889</v>
      </c>
      <c r="B891">
        <v>1</v>
      </c>
      <c r="C891">
        <v>889</v>
      </c>
      <c r="D891">
        <v>-0.44929999999999998</v>
      </c>
      <c r="E891">
        <v>15.8232</v>
      </c>
      <c r="F891">
        <v>7.8320000000000001E-2</v>
      </c>
    </row>
    <row r="892" spans="1:6">
      <c r="A892">
        <v>1000890</v>
      </c>
      <c r="B892">
        <v>1</v>
      </c>
      <c r="C892">
        <v>890</v>
      </c>
      <c r="D892">
        <v>-0.44840000000000002</v>
      </c>
      <c r="E892">
        <v>15.822100000000001</v>
      </c>
      <c r="F892">
        <v>7.8320000000000001E-2</v>
      </c>
    </row>
    <row r="893" spans="1:6">
      <c r="A893">
        <v>1000891</v>
      </c>
      <c r="B893">
        <v>1</v>
      </c>
      <c r="C893">
        <v>891</v>
      </c>
      <c r="D893">
        <v>-0.44740000000000002</v>
      </c>
      <c r="E893">
        <v>15.8209</v>
      </c>
      <c r="F893">
        <v>7.8320000000000001E-2</v>
      </c>
    </row>
    <row r="894" spans="1:6">
      <c r="A894">
        <v>1000892</v>
      </c>
      <c r="B894">
        <v>1</v>
      </c>
      <c r="C894">
        <v>892</v>
      </c>
      <c r="D894">
        <v>-0.44650000000000001</v>
      </c>
      <c r="E894">
        <v>15.819699999999999</v>
      </c>
      <c r="F894">
        <v>7.8329999999999997E-2</v>
      </c>
    </row>
    <row r="895" spans="1:6">
      <c r="A895">
        <v>1000893</v>
      </c>
      <c r="B895">
        <v>1</v>
      </c>
      <c r="C895">
        <v>893</v>
      </c>
      <c r="D895">
        <v>-0.4456</v>
      </c>
      <c r="E895">
        <v>15.8186</v>
      </c>
      <c r="F895">
        <v>7.8329999999999997E-2</v>
      </c>
    </row>
    <row r="896" spans="1:6">
      <c r="A896">
        <v>1000894</v>
      </c>
      <c r="B896">
        <v>1</v>
      </c>
      <c r="C896">
        <v>894</v>
      </c>
      <c r="D896">
        <v>-0.4446</v>
      </c>
      <c r="E896">
        <v>15.817399999999999</v>
      </c>
      <c r="F896">
        <v>7.8340000000000007E-2</v>
      </c>
    </row>
    <row r="897" spans="1:6">
      <c r="A897">
        <v>1000895</v>
      </c>
      <c r="B897">
        <v>1</v>
      </c>
      <c r="C897">
        <v>895</v>
      </c>
      <c r="D897">
        <v>-0.44369999999999998</v>
      </c>
      <c r="E897">
        <v>15.8162</v>
      </c>
      <c r="F897">
        <v>7.8340000000000007E-2</v>
      </c>
    </row>
    <row r="898" spans="1:6">
      <c r="A898">
        <v>1000896</v>
      </c>
      <c r="B898">
        <v>1</v>
      </c>
      <c r="C898">
        <v>896</v>
      </c>
      <c r="D898">
        <v>-0.44280000000000003</v>
      </c>
      <c r="E898">
        <v>15.815099999999999</v>
      </c>
      <c r="F898">
        <v>7.8340000000000007E-2</v>
      </c>
    </row>
    <row r="899" spans="1:6">
      <c r="A899">
        <v>1000897</v>
      </c>
      <c r="B899">
        <v>1</v>
      </c>
      <c r="C899">
        <v>897</v>
      </c>
      <c r="D899">
        <v>-0.44190000000000002</v>
      </c>
      <c r="E899">
        <v>15.8139</v>
      </c>
      <c r="F899">
        <v>7.8350000000000003E-2</v>
      </c>
    </row>
    <row r="900" spans="1:6">
      <c r="A900">
        <v>1000898</v>
      </c>
      <c r="B900">
        <v>1</v>
      </c>
      <c r="C900">
        <v>898</v>
      </c>
      <c r="D900">
        <v>-0.441</v>
      </c>
      <c r="E900">
        <v>15.8127</v>
      </c>
      <c r="F900">
        <v>7.8350000000000003E-2</v>
      </c>
    </row>
    <row r="901" spans="1:6">
      <c r="A901">
        <v>1000899</v>
      </c>
      <c r="B901">
        <v>1</v>
      </c>
      <c r="C901">
        <v>899</v>
      </c>
      <c r="D901">
        <v>-0.44009999999999999</v>
      </c>
      <c r="E901">
        <v>15.8116</v>
      </c>
      <c r="F901">
        <v>7.8350000000000003E-2</v>
      </c>
    </row>
    <row r="902" spans="1:6">
      <c r="A902">
        <v>1000900</v>
      </c>
      <c r="B902">
        <v>1</v>
      </c>
      <c r="C902">
        <v>900</v>
      </c>
      <c r="D902">
        <v>-0.43909999999999999</v>
      </c>
      <c r="E902">
        <v>15.8104</v>
      </c>
      <c r="F902">
        <v>7.8359999999999999E-2</v>
      </c>
    </row>
    <row r="903" spans="1:6">
      <c r="A903">
        <v>1000901</v>
      </c>
      <c r="B903">
        <v>1</v>
      </c>
      <c r="C903">
        <v>901</v>
      </c>
      <c r="D903">
        <v>-0.43819999999999998</v>
      </c>
      <c r="E903">
        <v>15.8093</v>
      </c>
      <c r="F903">
        <v>7.8359999999999999E-2</v>
      </c>
    </row>
    <row r="904" spans="1:6">
      <c r="A904">
        <v>1000902</v>
      </c>
      <c r="B904">
        <v>1</v>
      </c>
      <c r="C904">
        <v>902</v>
      </c>
      <c r="D904">
        <v>-0.43730000000000002</v>
      </c>
      <c r="E904">
        <v>15.8081</v>
      </c>
      <c r="F904">
        <v>7.8369999999999995E-2</v>
      </c>
    </row>
    <row r="905" spans="1:6">
      <c r="A905">
        <v>1000903</v>
      </c>
      <c r="B905">
        <v>1</v>
      </c>
      <c r="C905">
        <v>903</v>
      </c>
      <c r="D905">
        <v>-0.43640000000000001</v>
      </c>
      <c r="E905">
        <v>15.806900000000001</v>
      </c>
      <c r="F905">
        <v>7.8369999999999995E-2</v>
      </c>
    </row>
    <row r="906" spans="1:6">
      <c r="A906">
        <v>1000904</v>
      </c>
      <c r="B906">
        <v>1</v>
      </c>
      <c r="C906">
        <v>904</v>
      </c>
      <c r="D906">
        <v>-0.4355</v>
      </c>
      <c r="E906">
        <v>15.8058</v>
      </c>
      <c r="F906">
        <v>7.8369999999999995E-2</v>
      </c>
    </row>
    <row r="907" spans="1:6">
      <c r="A907">
        <v>1000905</v>
      </c>
      <c r="B907">
        <v>1</v>
      </c>
      <c r="C907">
        <v>905</v>
      </c>
      <c r="D907">
        <v>-0.43459999999999999</v>
      </c>
      <c r="E907">
        <v>15.804600000000001</v>
      </c>
      <c r="F907">
        <v>7.8380000000000005E-2</v>
      </c>
    </row>
    <row r="908" spans="1:6">
      <c r="A908">
        <v>1000906</v>
      </c>
      <c r="B908">
        <v>1</v>
      </c>
      <c r="C908">
        <v>906</v>
      </c>
      <c r="D908">
        <v>-0.43369999999999997</v>
      </c>
      <c r="E908">
        <v>15.8035</v>
      </c>
      <c r="F908">
        <v>7.8380000000000005E-2</v>
      </c>
    </row>
    <row r="909" spans="1:6">
      <c r="A909">
        <v>1000907</v>
      </c>
      <c r="B909">
        <v>1</v>
      </c>
      <c r="C909">
        <v>907</v>
      </c>
      <c r="D909">
        <v>-0.43280000000000002</v>
      </c>
      <c r="E909">
        <v>15.802300000000001</v>
      </c>
      <c r="F909">
        <v>7.8390000000000001E-2</v>
      </c>
    </row>
    <row r="910" spans="1:6">
      <c r="A910">
        <v>1000908</v>
      </c>
      <c r="B910">
        <v>1</v>
      </c>
      <c r="C910">
        <v>908</v>
      </c>
      <c r="D910">
        <v>-0.43190000000000001</v>
      </c>
      <c r="E910">
        <v>15.8012</v>
      </c>
      <c r="F910">
        <v>7.8390000000000001E-2</v>
      </c>
    </row>
    <row r="911" spans="1:6">
      <c r="A911">
        <v>1000909</v>
      </c>
      <c r="B911">
        <v>1</v>
      </c>
      <c r="C911">
        <v>909</v>
      </c>
      <c r="D911">
        <v>-0.43099999999999999</v>
      </c>
      <c r="E911">
        <v>15.8</v>
      </c>
      <c r="F911">
        <v>7.8390000000000001E-2</v>
      </c>
    </row>
    <row r="912" spans="1:6">
      <c r="A912">
        <v>1000910</v>
      </c>
      <c r="B912">
        <v>1</v>
      </c>
      <c r="C912">
        <v>910</v>
      </c>
      <c r="D912">
        <v>-0.43009999999999998</v>
      </c>
      <c r="E912">
        <v>15.7989</v>
      </c>
      <c r="F912">
        <v>7.8399999999999997E-2</v>
      </c>
    </row>
    <row r="913" spans="1:6">
      <c r="A913">
        <v>1000911</v>
      </c>
      <c r="B913">
        <v>1</v>
      </c>
      <c r="C913">
        <v>911</v>
      </c>
      <c r="D913">
        <v>-0.42930000000000001</v>
      </c>
      <c r="E913">
        <v>15.797700000000001</v>
      </c>
      <c r="F913">
        <v>7.8399999999999997E-2</v>
      </c>
    </row>
    <row r="914" spans="1:6">
      <c r="A914">
        <v>1000912</v>
      </c>
      <c r="B914">
        <v>1</v>
      </c>
      <c r="C914">
        <v>912</v>
      </c>
      <c r="D914">
        <v>-0.4284</v>
      </c>
      <c r="E914">
        <v>15.7966</v>
      </c>
      <c r="F914">
        <v>7.8409999999999994E-2</v>
      </c>
    </row>
    <row r="915" spans="1:6">
      <c r="A915">
        <v>1000913</v>
      </c>
      <c r="B915">
        <v>1</v>
      </c>
      <c r="C915">
        <v>913</v>
      </c>
      <c r="D915">
        <v>-0.42749999999999999</v>
      </c>
      <c r="E915">
        <v>15.795400000000001</v>
      </c>
      <c r="F915">
        <v>7.8409999999999994E-2</v>
      </c>
    </row>
    <row r="916" spans="1:6">
      <c r="A916">
        <v>1000914</v>
      </c>
      <c r="B916">
        <v>1</v>
      </c>
      <c r="C916">
        <v>914</v>
      </c>
      <c r="D916">
        <v>-0.42659999999999998</v>
      </c>
      <c r="E916">
        <v>15.7943</v>
      </c>
      <c r="F916">
        <v>7.8409999999999994E-2</v>
      </c>
    </row>
    <row r="917" spans="1:6">
      <c r="A917">
        <v>1000915</v>
      </c>
      <c r="B917">
        <v>1</v>
      </c>
      <c r="C917">
        <v>915</v>
      </c>
      <c r="D917">
        <v>-0.42570000000000002</v>
      </c>
      <c r="E917">
        <v>15.793100000000001</v>
      </c>
      <c r="F917">
        <v>7.8420000000000004E-2</v>
      </c>
    </row>
    <row r="918" spans="1:6">
      <c r="A918">
        <v>1000916</v>
      </c>
      <c r="B918">
        <v>1</v>
      </c>
      <c r="C918">
        <v>916</v>
      </c>
      <c r="D918">
        <v>-0.4249</v>
      </c>
      <c r="E918">
        <v>15.792</v>
      </c>
      <c r="F918">
        <v>7.8420000000000004E-2</v>
      </c>
    </row>
    <row r="919" spans="1:6">
      <c r="A919">
        <v>1000917</v>
      </c>
      <c r="B919">
        <v>1</v>
      </c>
      <c r="C919">
        <v>917</v>
      </c>
      <c r="D919">
        <v>-0.42399999999999999</v>
      </c>
      <c r="E919">
        <v>15.790800000000001</v>
      </c>
      <c r="F919">
        <v>7.843E-2</v>
      </c>
    </row>
    <row r="920" spans="1:6">
      <c r="A920">
        <v>1000918</v>
      </c>
      <c r="B920">
        <v>1</v>
      </c>
      <c r="C920">
        <v>918</v>
      </c>
      <c r="D920">
        <v>-0.42309999999999998</v>
      </c>
      <c r="E920">
        <v>15.7897</v>
      </c>
      <c r="F920">
        <v>7.843E-2</v>
      </c>
    </row>
    <row r="921" spans="1:6">
      <c r="A921">
        <v>1000919</v>
      </c>
      <c r="B921">
        <v>1</v>
      </c>
      <c r="C921">
        <v>919</v>
      </c>
      <c r="D921">
        <v>-0.42220000000000002</v>
      </c>
      <c r="E921">
        <v>15.788500000000001</v>
      </c>
      <c r="F921">
        <v>7.843E-2</v>
      </c>
    </row>
    <row r="922" spans="1:6">
      <c r="A922">
        <v>1000920</v>
      </c>
      <c r="B922">
        <v>1</v>
      </c>
      <c r="C922">
        <v>920</v>
      </c>
      <c r="D922">
        <v>-0.4214</v>
      </c>
      <c r="E922">
        <v>15.7874</v>
      </c>
      <c r="F922">
        <v>7.8439999999999996E-2</v>
      </c>
    </row>
    <row r="923" spans="1:6">
      <c r="A923">
        <v>1000921</v>
      </c>
      <c r="B923">
        <v>1</v>
      </c>
      <c r="C923">
        <v>921</v>
      </c>
      <c r="D923">
        <v>-0.42049999999999998</v>
      </c>
      <c r="E923">
        <v>15.786199999999999</v>
      </c>
      <c r="F923">
        <v>7.8439999999999996E-2</v>
      </c>
    </row>
    <row r="924" spans="1:6">
      <c r="A924">
        <v>1000922</v>
      </c>
      <c r="B924">
        <v>1</v>
      </c>
      <c r="C924">
        <v>922</v>
      </c>
      <c r="D924">
        <v>-0.41959999999999997</v>
      </c>
      <c r="E924">
        <v>15.7851</v>
      </c>
      <c r="F924">
        <v>7.8450000000000006E-2</v>
      </c>
    </row>
    <row r="925" spans="1:6">
      <c r="A925">
        <v>1000923</v>
      </c>
      <c r="B925">
        <v>1</v>
      </c>
      <c r="C925">
        <v>923</v>
      </c>
      <c r="D925">
        <v>-0.41880000000000001</v>
      </c>
      <c r="E925">
        <v>15.783899999999999</v>
      </c>
      <c r="F925">
        <v>7.8450000000000006E-2</v>
      </c>
    </row>
    <row r="926" spans="1:6">
      <c r="A926">
        <v>1000924</v>
      </c>
      <c r="B926">
        <v>1</v>
      </c>
      <c r="C926">
        <v>924</v>
      </c>
      <c r="D926">
        <v>-0.41789999999999999</v>
      </c>
      <c r="E926">
        <v>15.7828</v>
      </c>
      <c r="F926">
        <v>7.8450000000000006E-2</v>
      </c>
    </row>
    <row r="927" spans="1:6">
      <c r="A927">
        <v>1000925</v>
      </c>
      <c r="B927">
        <v>1</v>
      </c>
      <c r="C927">
        <v>925</v>
      </c>
      <c r="D927">
        <v>-0.41710000000000003</v>
      </c>
      <c r="E927">
        <v>15.781700000000001</v>
      </c>
      <c r="F927">
        <v>7.8460000000000002E-2</v>
      </c>
    </row>
    <row r="928" spans="1:6">
      <c r="A928">
        <v>1000926</v>
      </c>
      <c r="B928">
        <v>1</v>
      </c>
      <c r="C928">
        <v>926</v>
      </c>
      <c r="D928">
        <v>-0.41620000000000001</v>
      </c>
      <c r="E928">
        <v>15.7805</v>
      </c>
      <c r="F928">
        <v>7.8460000000000002E-2</v>
      </c>
    </row>
    <row r="929" spans="1:6">
      <c r="A929">
        <v>1000927</v>
      </c>
      <c r="B929">
        <v>1</v>
      </c>
      <c r="C929">
        <v>927</v>
      </c>
      <c r="D929">
        <v>-0.41539999999999999</v>
      </c>
      <c r="E929">
        <v>15.779400000000001</v>
      </c>
      <c r="F929">
        <v>7.8469999999999998E-2</v>
      </c>
    </row>
    <row r="930" spans="1:6">
      <c r="A930">
        <v>1000928</v>
      </c>
      <c r="B930">
        <v>1</v>
      </c>
      <c r="C930">
        <v>928</v>
      </c>
      <c r="D930">
        <v>-0.41449999999999998</v>
      </c>
      <c r="E930">
        <v>15.7782</v>
      </c>
      <c r="F930">
        <v>7.8469999999999998E-2</v>
      </c>
    </row>
    <row r="931" spans="1:6">
      <c r="A931">
        <v>1000929</v>
      </c>
      <c r="B931">
        <v>1</v>
      </c>
      <c r="C931">
        <v>929</v>
      </c>
      <c r="D931">
        <v>-0.41370000000000001</v>
      </c>
      <c r="E931">
        <v>15.777100000000001</v>
      </c>
      <c r="F931">
        <v>7.8479999999999994E-2</v>
      </c>
    </row>
    <row r="932" spans="1:6">
      <c r="A932">
        <v>1000930</v>
      </c>
      <c r="B932">
        <v>1</v>
      </c>
      <c r="C932">
        <v>930</v>
      </c>
      <c r="D932">
        <v>-0.4128</v>
      </c>
      <c r="E932">
        <v>15.776</v>
      </c>
      <c r="F932">
        <v>7.8479999999999994E-2</v>
      </c>
    </row>
    <row r="933" spans="1:6">
      <c r="A933">
        <v>1000931</v>
      </c>
      <c r="B933">
        <v>1</v>
      </c>
      <c r="C933">
        <v>931</v>
      </c>
      <c r="D933">
        <v>-0.41199999999999998</v>
      </c>
      <c r="E933">
        <v>15.774800000000001</v>
      </c>
      <c r="F933">
        <v>7.8479999999999994E-2</v>
      </c>
    </row>
    <row r="934" spans="1:6">
      <c r="A934">
        <v>1000932</v>
      </c>
      <c r="B934">
        <v>1</v>
      </c>
      <c r="C934">
        <v>932</v>
      </c>
      <c r="D934">
        <v>-0.41110000000000002</v>
      </c>
      <c r="E934">
        <v>15.7737</v>
      </c>
      <c r="F934">
        <v>7.8490000000000004E-2</v>
      </c>
    </row>
    <row r="935" spans="1:6">
      <c r="A935">
        <v>1000933</v>
      </c>
      <c r="B935">
        <v>1</v>
      </c>
      <c r="C935">
        <v>933</v>
      </c>
      <c r="D935">
        <v>-0.4103</v>
      </c>
      <c r="E935">
        <v>15.772600000000001</v>
      </c>
      <c r="F935">
        <v>7.8490000000000004E-2</v>
      </c>
    </row>
    <row r="936" spans="1:6">
      <c r="A936">
        <v>1000934</v>
      </c>
      <c r="B936">
        <v>1</v>
      </c>
      <c r="C936">
        <v>934</v>
      </c>
      <c r="D936">
        <v>-0.40949999999999998</v>
      </c>
      <c r="E936">
        <v>15.7714</v>
      </c>
      <c r="F936">
        <v>7.85E-2</v>
      </c>
    </row>
    <row r="937" spans="1:6">
      <c r="A937">
        <v>1000935</v>
      </c>
      <c r="B937">
        <v>1</v>
      </c>
      <c r="C937">
        <v>935</v>
      </c>
      <c r="D937">
        <v>-0.40860000000000002</v>
      </c>
      <c r="E937">
        <v>15.770300000000001</v>
      </c>
      <c r="F937">
        <v>7.85E-2</v>
      </c>
    </row>
    <row r="938" spans="1:6">
      <c r="A938">
        <v>1000936</v>
      </c>
      <c r="B938">
        <v>1</v>
      </c>
      <c r="C938">
        <v>936</v>
      </c>
      <c r="D938">
        <v>-0.4078</v>
      </c>
      <c r="E938">
        <v>15.7692</v>
      </c>
      <c r="F938">
        <v>7.85E-2</v>
      </c>
    </row>
    <row r="939" spans="1:6">
      <c r="A939">
        <v>1000937</v>
      </c>
      <c r="B939">
        <v>1</v>
      </c>
      <c r="C939">
        <v>937</v>
      </c>
      <c r="D939">
        <v>-0.40699999999999997</v>
      </c>
      <c r="E939">
        <v>15.768000000000001</v>
      </c>
      <c r="F939">
        <v>7.8509999999999996E-2</v>
      </c>
    </row>
    <row r="940" spans="1:6">
      <c r="A940">
        <v>1000938</v>
      </c>
      <c r="B940">
        <v>1</v>
      </c>
      <c r="C940">
        <v>938</v>
      </c>
      <c r="D940">
        <v>-0.40620000000000001</v>
      </c>
      <c r="E940">
        <v>15.7669</v>
      </c>
      <c r="F940">
        <v>7.8509999999999996E-2</v>
      </c>
    </row>
    <row r="941" spans="1:6">
      <c r="A941">
        <v>1000939</v>
      </c>
      <c r="B941">
        <v>1</v>
      </c>
      <c r="C941">
        <v>939</v>
      </c>
      <c r="D941">
        <v>-0.40529999999999999</v>
      </c>
      <c r="E941">
        <v>15.7658</v>
      </c>
      <c r="F941">
        <v>7.8520000000000006E-2</v>
      </c>
    </row>
    <row r="942" spans="1:6">
      <c r="A942">
        <v>1000940</v>
      </c>
      <c r="B942">
        <v>1</v>
      </c>
      <c r="C942">
        <v>940</v>
      </c>
      <c r="D942">
        <v>-0.40450000000000003</v>
      </c>
      <c r="E942">
        <v>15.7646</v>
      </c>
      <c r="F942">
        <v>7.8520000000000006E-2</v>
      </c>
    </row>
    <row r="943" spans="1:6">
      <c r="A943">
        <v>1000941</v>
      </c>
      <c r="B943">
        <v>1</v>
      </c>
      <c r="C943">
        <v>941</v>
      </c>
      <c r="D943">
        <v>-0.4037</v>
      </c>
      <c r="E943">
        <v>15.763500000000001</v>
      </c>
      <c r="F943">
        <v>7.8530000000000003E-2</v>
      </c>
    </row>
    <row r="944" spans="1:6">
      <c r="A944">
        <v>1000942</v>
      </c>
      <c r="B944">
        <v>1</v>
      </c>
      <c r="C944">
        <v>942</v>
      </c>
      <c r="D944">
        <v>-0.40289999999999998</v>
      </c>
      <c r="E944">
        <v>15.7624</v>
      </c>
      <c r="F944">
        <v>7.8530000000000003E-2</v>
      </c>
    </row>
    <row r="945" spans="1:6">
      <c r="A945">
        <v>1000943</v>
      </c>
      <c r="B945">
        <v>1</v>
      </c>
      <c r="C945">
        <v>943</v>
      </c>
      <c r="D945">
        <v>-0.40210000000000001</v>
      </c>
      <c r="E945">
        <v>15.761200000000001</v>
      </c>
      <c r="F945">
        <v>7.8530000000000003E-2</v>
      </c>
    </row>
    <row r="946" spans="1:6">
      <c r="A946">
        <v>1000944</v>
      </c>
      <c r="B946">
        <v>1</v>
      </c>
      <c r="C946">
        <v>944</v>
      </c>
      <c r="D946">
        <v>-0.40129999999999999</v>
      </c>
      <c r="E946">
        <v>15.7601</v>
      </c>
      <c r="F946">
        <v>7.8539999999999999E-2</v>
      </c>
    </row>
    <row r="947" spans="1:6">
      <c r="A947">
        <v>1000945</v>
      </c>
      <c r="B947">
        <v>1</v>
      </c>
      <c r="C947">
        <v>945</v>
      </c>
      <c r="D947">
        <v>-0.40050000000000002</v>
      </c>
      <c r="E947">
        <v>15.759</v>
      </c>
      <c r="F947">
        <v>7.8539999999999999E-2</v>
      </c>
    </row>
    <row r="948" spans="1:6">
      <c r="A948">
        <v>1000946</v>
      </c>
      <c r="B948">
        <v>1</v>
      </c>
      <c r="C948">
        <v>946</v>
      </c>
      <c r="D948">
        <v>-0.3997</v>
      </c>
      <c r="E948">
        <v>15.757899999999999</v>
      </c>
      <c r="F948">
        <v>7.8549999999999995E-2</v>
      </c>
    </row>
    <row r="949" spans="1:6">
      <c r="A949">
        <v>1000947</v>
      </c>
      <c r="B949">
        <v>1</v>
      </c>
      <c r="C949">
        <v>947</v>
      </c>
      <c r="D949">
        <v>-0.39879999999999999</v>
      </c>
      <c r="E949">
        <v>15.7567</v>
      </c>
      <c r="F949">
        <v>7.8549999999999995E-2</v>
      </c>
    </row>
    <row r="950" spans="1:6">
      <c r="A950">
        <v>1000948</v>
      </c>
      <c r="B950">
        <v>1</v>
      </c>
      <c r="C950">
        <v>948</v>
      </c>
      <c r="D950">
        <v>-0.39800000000000002</v>
      </c>
      <c r="E950">
        <v>15.755599999999999</v>
      </c>
      <c r="F950">
        <v>7.8560000000000005E-2</v>
      </c>
    </row>
    <row r="951" spans="1:6">
      <c r="A951">
        <v>1000949</v>
      </c>
      <c r="B951">
        <v>1</v>
      </c>
      <c r="C951">
        <v>949</v>
      </c>
      <c r="D951">
        <v>-0.39729999999999999</v>
      </c>
      <c r="E951">
        <v>15.7545</v>
      </c>
      <c r="F951">
        <v>7.8560000000000005E-2</v>
      </c>
    </row>
    <row r="952" spans="1:6">
      <c r="A952">
        <v>1000950</v>
      </c>
      <c r="B952">
        <v>1</v>
      </c>
      <c r="C952">
        <v>950</v>
      </c>
      <c r="D952">
        <v>-0.39650000000000002</v>
      </c>
      <c r="E952">
        <v>15.753399999999999</v>
      </c>
      <c r="F952">
        <v>7.8570000000000001E-2</v>
      </c>
    </row>
    <row r="953" spans="1:6">
      <c r="A953">
        <v>1000951</v>
      </c>
      <c r="B953">
        <v>1</v>
      </c>
      <c r="C953">
        <v>951</v>
      </c>
      <c r="D953">
        <v>-0.3957</v>
      </c>
      <c r="E953">
        <v>15.7522</v>
      </c>
      <c r="F953">
        <v>7.8570000000000001E-2</v>
      </c>
    </row>
    <row r="954" spans="1:6">
      <c r="A954">
        <v>1000952</v>
      </c>
      <c r="B954">
        <v>1</v>
      </c>
      <c r="C954">
        <v>952</v>
      </c>
      <c r="D954">
        <v>-0.39489999999999997</v>
      </c>
      <c r="E954">
        <v>15.751099999999999</v>
      </c>
      <c r="F954">
        <v>7.8570000000000001E-2</v>
      </c>
    </row>
    <row r="955" spans="1:6">
      <c r="A955">
        <v>1000953</v>
      </c>
      <c r="B955">
        <v>1</v>
      </c>
      <c r="C955">
        <v>953</v>
      </c>
      <c r="D955">
        <v>-0.39410000000000001</v>
      </c>
      <c r="E955">
        <v>15.75</v>
      </c>
      <c r="F955">
        <v>7.8579999999999997E-2</v>
      </c>
    </row>
    <row r="956" spans="1:6">
      <c r="A956">
        <v>1000954</v>
      </c>
      <c r="B956">
        <v>1</v>
      </c>
      <c r="C956">
        <v>954</v>
      </c>
      <c r="D956">
        <v>-0.39329999999999998</v>
      </c>
      <c r="E956">
        <v>15.748900000000001</v>
      </c>
      <c r="F956">
        <v>7.8579999999999997E-2</v>
      </c>
    </row>
    <row r="957" spans="1:6">
      <c r="A957">
        <v>1000955</v>
      </c>
      <c r="B957">
        <v>1</v>
      </c>
      <c r="C957">
        <v>955</v>
      </c>
      <c r="D957">
        <v>-0.39250000000000002</v>
      </c>
      <c r="E957">
        <v>15.7478</v>
      </c>
      <c r="F957">
        <v>7.8589999999999993E-2</v>
      </c>
    </row>
    <row r="958" spans="1:6">
      <c r="A958">
        <v>1000956</v>
      </c>
      <c r="B958">
        <v>1</v>
      </c>
      <c r="C958">
        <v>956</v>
      </c>
      <c r="D958">
        <v>-0.39169999999999999</v>
      </c>
      <c r="E958">
        <v>15.746600000000001</v>
      </c>
      <c r="F958">
        <v>7.8589999999999993E-2</v>
      </c>
    </row>
    <row r="959" spans="1:6">
      <c r="A959">
        <v>1000957</v>
      </c>
      <c r="B959">
        <v>1</v>
      </c>
      <c r="C959">
        <v>957</v>
      </c>
      <c r="D959">
        <v>-0.39100000000000001</v>
      </c>
      <c r="E959">
        <v>15.7455</v>
      </c>
      <c r="F959">
        <v>7.8600000000000003E-2</v>
      </c>
    </row>
    <row r="960" spans="1:6">
      <c r="A960">
        <v>1000958</v>
      </c>
      <c r="B960">
        <v>1</v>
      </c>
      <c r="C960">
        <v>958</v>
      </c>
      <c r="D960">
        <v>-0.39019999999999999</v>
      </c>
      <c r="E960">
        <v>15.744400000000001</v>
      </c>
      <c r="F960">
        <v>7.8600000000000003E-2</v>
      </c>
    </row>
    <row r="961" spans="1:6">
      <c r="A961">
        <v>1000959</v>
      </c>
      <c r="B961">
        <v>1</v>
      </c>
      <c r="C961">
        <v>959</v>
      </c>
      <c r="D961">
        <v>-0.38940000000000002</v>
      </c>
      <c r="E961">
        <v>15.7433</v>
      </c>
      <c r="F961">
        <v>7.8609999999999999E-2</v>
      </c>
    </row>
    <row r="962" spans="1:6">
      <c r="A962">
        <v>1000960</v>
      </c>
      <c r="B962">
        <v>1</v>
      </c>
      <c r="C962">
        <v>960</v>
      </c>
      <c r="D962">
        <v>-0.3886</v>
      </c>
      <c r="E962">
        <v>15.7422</v>
      </c>
      <c r="F962">
        <v>7.8609999999999999E-2</v>
      </c>
    </row>
    <row r="963" spans="1:6">
      <c r="A963">
        <v>1000961</v>
      </c>
      <c r="B963">
        <v>1</v>
      </c>
      <c r="C963">
        <v>961</v>
      </c>
      <c r="D963">
        <v>-0.38790000000000002</v>
      </c>
      <c r="E963">
        <v>15.741099999999999</v>
      </c>
      <c r="F963">
        <v>7.8609999999999999E-2</v>
      </c>
    </row>
    <row r="964" spans="1:6">
      <c r="A964">
        <v>1000962</v>
      </c>
      <c r="B964">
        <v>1</v>
      </c>
      <c r="C964">
        <v>962</v>
      </c>
      <c r="D964">
        <v>-0.3871</v>
      </c>
      <c r="E964">
        <v>15.74</v>
      </c>
      <c r="F964">
        <v>7.8619999999999995E-2</v>
      </c>
    </row>
    <row r="965" spans="1:6">
      <c r="A965">
        <v>1000963</v>
      </c>
      <c r="B965">
        <v>1</v>
      </c>
      <c r="C965">
        <v>963</v>
      </c>
      <c r="D965">
        <v>-0.38640000000000002</v>
      </c>
      <c r="E965">
        <v>15.738799999999999</v>
      </c>
      <c r="F965">
        <v>7.8619999999999995E-2</v>
      </c>
    </row>
    <row r="966" spans="1:6">
      <c r="A966">
        <v>1000964</v>
      </c>
      <c r="B966">
        <v>1</v>
      </c>
      <c r="C966">
        <v>964</v>
      </c>
      <c r="D966">
        <v>-0.3856</v>
      </c>
      <c r="E966">
        <v>15.7377</v>
      </c>
      <c r="F966">
        <v>7.8630000000000005E-2</v>
      </c>
    </row>
    <row r="967" spans="1:6">
      <c r="A967">
        <v>1000965</v>
      </c>
      <c r="B967">
        <v>1</v>
      </c>
      <c r="C967">
        <v>965</v>
      </c>
      <c r="D967">
        <v>-0.38479999999999998</v>
      </c>
      <c r="E967">
        <v>15.736599999999999</v>
      </c>
      <c r="F967">
        <v>7.8630000000000005E-2</v>
      </c>
    </row>
    <row r="968" spans="1:6">
      <c r="A968">
        <v>1000966</v>
      </c>
      <c r="B968">
        <v>1</v>
      </c>
      <c r="C968">
        <v>966</v>
      </c>
      <c r="D968">
        <v>-0.3841</v>
      </c>
      <c r="E968">
        <v>15.7355</v>
      </c>
      <c r="F968">
        <v>7.8640000000000002E-2</v>
      </c>
    </row>
    <row r="969" spans="1:6">
      <c r="A969">
        <v>1000967</v>
      </c>
      <c r="B969">
        <v>1</v>
      </c>
      <c r="C969">
        <v>967</v>
      </c>
      <c r="D969">
        <v>-0.38329999999999997</v>
      </c>
      <c r="E969">
        <v>15.734400000000001</v>
      </c>
      <c r="F969">
        <v>7.8640000000000002E-2</v>
      </c>
    </row>
    <row r="970" spans="1:6">
      <c r="A970">
        <v>1000968</v>
      </c>
      <c r="B970">
        <v>1</v>
      </c>
      <c r="C970">
        <v>968</v>
      </c>
      <c r="D970">
        <v>-0.3826</v>
      </c>
      <c r="E970">
        <v>15.7333</v>
      </c>
      <c r="F970">
        <v>7.8649999999999998E-2</v>
      </c>
    </row>
    <row r="971" spans="1:6">
      <c r="A971">
        <v>1000969</v>
      </c>
      <c r="B971">
        <v>1</v>
      </c>
      <c r="C971">
        <v>969</v>
      </c>
      <c r="D971">
        <v>-0.38179999999999997</v>
      </c>
      <c r="E971">
        <v>15.732200000000001</v>
      </c>
      <c r="F971">
        <v>7.8649999999999998E-2</v>
      </c>
    </row>
    <row r="972" spans="1:6">
      <c r="A972">
        <v>1000970</v>
      </c>
      <c r="B972">
        <v>1</v>
      </c>
      <c r="C972">
        <v>970</v>
      </c>
      <c r="D972">
        <v>-0.38109999999999999</v>
      </c>
      <c r="E972">
        <v>15.7311</v>
      </c>
      <c r="F972">
        <v>7.8649999999999998E-2</v>
      </c>
    </row>
    <row r="973" spans="1:6">
      <c r="A973">
        <v>1000971</v>
      </c>
      <c r="B973">
        <v>1</v>
      </c>
      <c r="C973">
        <v>971</v>
      </c>
      <c r="D973">
        <v>-0.38040000000000002</v>
      </c>
      <c r="E973">
        <v>15.73</v>
      </c>
      <c r="F973">
        <v>7.8659999999999994E-2</v>
      </c>
    </row>
    <row r="974" spans="1:6">
      <c r="A974">
        <v>1000972</v>
      </c>
      <c r="B974">
        <v>1</v>
      </c>
      <c r="C974">
        <v>972</v>
      </c>
      <c r="D974">
        <v>-0.37959999999999999</v>
      </c>
      <c r="E974">
        <v>15.728899999999999</v>
      </c>
      <c r="F974">
        <v>7.8659999999999994E-2</v>
      </c>
    </row>
    <row r="975" spans="1:6">
      <c r="A975">
        <v>1000973</v>
      </c>
      <c r="B975">
        <v>1</v>
      </c>
      <c r="C975">
        <v>973</v>
      </c>
      <c r="D975">
        <v>-0.37890000000000001</v>
      </c>
      <c r="E975">
        <v>15.7278</v>
      </c>
      <c r="F975">
        <v>7.8670000000000004E-2</v>
      </c>
    </row>
    <row r="976" spans="1:6">
      <c r="A976">
        <v>1000974</v>
      </c>
      <c r="B976">
        <v>1</v>
      </c>
      <c r="C976">
        <v>974</v>
      </c>
      <c r="D976">
        <v>-0.37819999999999998</v>
      </c>
      <c r="E976">
        <v>15.726699999999999</v>
      </c>
      <c r="F976">
        <v>7.8670000000000004E-2</v>
      </c>
    </row>
    <row r="977" spans="1:6">
      <c r="A977">
        <v>1000975</v>
      </c>
      <c r="B977">
        <v>1</v>
      </c>
      <c r="C977">
        <v>975</v>
      </c>
      <c r="D977">
        <v>-0.37740000000000001</v>
      </c>
      <c r="E977">
        <v>15.7256</v>
      </c>
      <c r="F977">
        <v>7.868E-2</v>
      </c>
    </row>
    <row r="978" spans="1:6">
      <c r="A978">
        <v>1000976</v>
      </c>
      <c r="B978">
        <v>1</v>
      </c>
      <c r="C978">
        <v>976</v>
      </c>
      <c r="D978">
        <v>-0.37669999999999998</v>
      </c>
      <c r="E978">
        <v>15.724500000000001</v>
      </c>
      <c r="F978">
        <v>7.868E-2</v>
      </c>
    </row>
    <row r="979" spans="1:6">
      <c r="A979">
        <v>1000977</v>
      </c>
      <c r="B979">
        <v>1</v>
      </c>
      <c r="C979">
        <v>977</v>
      </c>
      <c r="D979">
        <v>-0.376</v>
      </c>
      <c r="E979">
        <v>15.7234</v>
      </c>
      <c r="F979">
        <v>7.8689999999999996E-2</v>
      </c>
    </row>
    <row r="980" spans="1:6">
      <c r="A980">
        <v>1000978</v>
      </c>
      <c r="B980">
        <v>1</v>
      </c>
      <c r="C980">
        <v>978</v>
      </c>
      <c r="D980">
        <v>-0.37530000000000002</v>
      </c>
      <c r="E980">
        <v>15.722200000000001</v>
      </c>
      <c r="F980">
        <v>7.8689999999999996E-2</v>
      </c>
    </row>
    <row r="981" spans="1:6">
      <c r="A981">
        <v>1000979</v>
      </c>
      <c r="B981">
        <v>1</v>
      </c>
      <c r="C981">
        <v>979</v>
      </c>
      <c r="D981">
        <v>-0.3745</v>
      </c>
      <c r="E981">
        <v>15.7211</v>
      </c>
      <c r="F981">
        <v>7.8700000000000006E-2</v>
      </c>
    </row>
    <row r="982" spans="1:6">
      <c r="A982">
        <v>1000980</v>
      </c>
      <c r="B982">
        <v>1</v>
      </c>
      <c r="C982">
        <v>980</v>
      </c>
      <c r="D982">
        <v>-0.37380000000000002</v>
      </c>
      <c r="E982">
        <v>15.72</v>
      </c>
      <c r="F982">
        <v>7.8700000000000006E-2</v>
      </c>
    </row>
    <row r="983" spans="1:6">
      <c r="A983">
        <v>1000981</v>
      </c>
      <c r="B983">
        <v>1</v>
      </c>
      <c r="C983">
        <v>981</v>
      </c>
      <c r="D983">
        <v>-0.37309999999999999</v>
      </c>
      <c r="E983">
        <v>15.718999999999999</v>
      </c>
      <c r="F983">
        <v>7.8710000000000002E-2</v>
      </c>
    </row>
    <row r="984" spans="1:6">
      <c r="A984">
        <v>1000982</v>
      </c>
      <c r="B984">
        <v>1</v>
      </c>
      <c r="C984">
        <v>982</v>
      </c>
      <c r="D984">
        <v>-0.37240000000000001</v>
      </c>
      <c r="E984">
        <v>15.7179</v>
      </c>
      <c r="F984">
        <v>7.8710000000000002E-2</v>
      </c>
    </row>
    <row r="985" spans="1:6">
      <c r="A985">
        <v>1000983</v>
      </c>
      <c r="B985">
        <v>1</v>
      </c>
      <c r="C985">
        <v>983</v>
      </c>
      <c r="D985">
        <v>-0.37169999999999997</v>
      </c>
      <c r="E985">
        <v>15.716799999999999</v>
      </c>
      <c r="F985">
        <v>7.8719999999999998E-2</v>
      </c>
    </row>
    <row r="986" spans="1:6">
      <c r="A986">
        <v>1000984</v>
      </c>
      <c r="B986">
        <v>1</v>
      </c>
      <c r="C986">
        <v>984</v>
      </c>
      <c r="D986">
        <v>-0.371</v>
      </c>
      <c r="E986">
        <v>15.7157</v>
      </c>
      <c r="F986">
        <v>7.8719999999999998E-2</v>
      </c>
    </row>
    <row r="987" spans="1:6">
      <c r="A987">
        <v>1000985</v>
      </c>
      <c r="B987">
        <v>1</v>
      </c>
      <c r="C987">
        <v>985</v>
      </c>
      <c r="D987">
        <v>-0.37030000000000002</v>
      </c>
      <c r="E987">
        <v>15.714600000000001</v>
      </c>
      <c r="F987">
        <v>7.8719999999999998E-2</v>
      </c>
    </row>
    <row r="988" spans="1:6">
      <c r="A988">
        <v>1000986</v>
      </c>
      <c r="B988">
        <v>1</v>
      </c>
      <c r="C988">
        <v>986</v>
      </c>
      <c r="D988">
        <v>-0.36959999999999998</v>
      </c>
      <c r="E988">
        <v>15.7135</v>
      </c>
      <c r="F988">
        <v>7.8729999999999994E-2</v>
      </c>
    </row>
    <row r="989" spans="1:6">
      <c r="A989">
        <v>1000987</v>
      </c>
      <c r="B989">
        <v>1</v>
      </c>
      <c r="C989">
        <v>987</v>
      </c>
      <c r="D989">
        <v>-0.36890000000000001</v>
      </c>
      <c r="E989">
        <v>15.712400000000001</v>
      </c>
      <c r="F989">
        <v>7.8729999999999994E-2</v>
      </c>
    </row>
    <row r="990" spans="1:6">
      <c r="A990">
        <v>1000988</v>
      </c>
      <c r="B990">
        <v>1</v>
      </c>
      <c r="C990">
        <v>988</v>
      </c>
      <c r="D990">
        <v>-0.36820000000000003</v>
      </c>
      <c r="E990">
        <v>15.7113</v>
      </c>
      <c r="F990">
        <v>7.8740000000000004E-2</v>
      </c>
    </row>
    <row r="991" spans="1:6">
      <c r="A991">
        <v>1000989</v>
      </c>
      <c r="B991">
        <v>1</v>
      </c>
      <c r="C991">
        <v>989</v>
      </c>
      <c r="D991">
        <v>-0.36749999999999999</v>
      </c>
      <c r="E991">
        <v>15.7102</v>
      </c>
      <c r="F991">
        <v>7.8740000000000004E-2</v>
      </c>
    </row>
    <row r="992" spans="1:6">
      <c r="A992">
        <v>1000990</v>
      </c>
      <c r="B992">
        <v>1</v>
      </c>
      <c r="C992">
        <v>990</v>
      </c>
      <c r="D992">
        <v>-0.36680000000000001</v>
      </c>
      <c r="E992">
        <v>15.709099999999999</v>
      </c>
      <c r="F992">
        <v>7.8750000000000001E-2</v>
      </c>
    </row>
    <row r="993" spans="1:6">
      <c r="A993">
        <v>1000991</v>
      </c>
      <c r="B993">
        <v>1</v>
      </c>
      <c r="C993">
        <v>991</v>
      </c>
      <c r="D993">
        <v>-0.36609999999999998</v>
      </c>
      <c r="E993">
        <v>15.708</v>
      </c>
      <c r="F993">
        <v>7.8750000000000001E-2</v>
      </c>
    </row>
    <row r="994" spans="1:6">
      <c r="A994">
        <v>1000992</v>
      </c>
      <c r="B994">
        <v>1</v>
      </c>
      <c r="C994">
        <v>992</v>
      </c>
      <c r="D994">
        <v>-0.36549999999999999</v>
      </c>
      <c r="E994">
        <v>15.706899999999999</v>
      </c>
      <c r="F994">
        <v>7.8759999999999997E-2</v>
      </c>
    </row>
    <row r="995" spans="1:6">
      <c r="A995">
        <v>1000993</v>
      </c>
      <c r="B995">
        <v>1</v>
      </c>
      <c r="C995">
        <v>993</v>
      </c>
      <c r="D995">
        <v>-0.36480000000000001</v>
      </c>
      <c r="E995">
        <v>15.7058</v>
      </c>
      <c r="F995">
        <v>7.8759999999999997E-2</v>
      </c>
    </row>
    <row r="996" spans="1:6">
      <c r="A996">
        <v>1000994</v>
      </c>
      <c r="B996">
        <v>1</v>
      </c>
      <c r="C996">
        <v>994</v>
      </c>
      <c r="D996">
        <v>-0.36409999999999998</v>
      </c>
      <c r="E996">
        <v>15.704700000000001</v>
      </c>
      <c r="F996">
        <v>7.8770000000000007E-2</v>
      </c>
    </row>
    <row r="997" spans="1:6">
      <c r="A997">
        <v>1000995</v>
      </c>
      <c r="B997">
        <v>1</v>
      </c>
      <c r="C997">
        <v>995</v>
      </c>
      <c r="D997">
        <v>-0.3634</v>
      </c>
      <c r="E997">
        <v>15.7037</v>
      </c>
      <c r="F997">
        <v>7.8770000000000007E-2</v>
      </c>
    </row>
    <row r="998" spans="1:6">
      <c r="A998">
        <v>1000996</v>
      </c>
      <c r="B998">
        <v>1</v>
      </c>
      <c r="C998">
        <v>996</v>
      </c>
      <c r="D998">
        <v>-0.36280000000000001</v>
      </c>
      <c r="E998">
        <v>15.7026</v>
      </c>
      <c r="F998">
        <v>7.8780000000000003E-2</v>
      </c>
    </row>
    <row r="999" spans="1:6">
      <c r="A999">
        <v>1000997</v>
      </c>
      <c r="B999">
        <v>1</v>
      </c>
      <c r="C999">
        <v>997</v>
      </c>
      <c r="D999">
        <v>-0.36209999999999998</v>
      </c>
      <c r="E999">
        <v>15.701499999999999</v>
      </c>
      <c r="F999">
        <v>7.8780000000000003E-2</v>
      </c>
    </row>
    <row r="1000" spans="1:6">
      <c r="A1000">
        <v>1000998</v>
      </c>
      <c r="B1000">
        <v>1</v>
      </c>
      <c r="C1000">
        <v>998</v>
      </c>
      <c r="D1000">
        <v>-0.3614</v>
      </c>
      <c r="E1000">
        <v>15.7004</v>
      </c>
      <c r="F1000">
        <v>7.8789999999999999E-2</v>
      </c>
    </row>
    <row r="1001" spans="1:6">
      <c r="A1001">
        <v>1000999</v>
      </c>
      <c r="B1001">
        <v>1</v>
      </c>
      <c r="C1001">
        <v>999</v>
      </c>
      <c r="D1001">
        <v>-0.36080000000000001</v>
      </c>
      <c r="E1001">
        <v>15.699299999999999</v>
      </c>
      <c r="F1001">
        <v>7.8789999999999999E-2</v>
      </c>
    </row>
    <row r="1002" spans="1:6">
      <c r="A1002">
        <v>1001000</v>
      </c>
      <c r="B1002">
        <v>1</v>
      </c>
      <c r="C1002">
        <v>1000</v>
      </c>
      <c r="D1002">
        <v>-0.36009999999999998</v>
      </c>
      <c r="E1002">
        <v>15.6982</v>
      </c>
      <c r="F1002">
        <v>7.8799999999999995E-2</v>
      </c>
    </row>
    <row r="1003" spans="1:6">
      <c r="A1003">
        <v>1001001</v>
      </c>
      <c r="B1003">
        <v>1</v>
      </c>
      <c r="C1003">
        <v>1001</v>
      </c>
      <c r="D1003">
        <v>-0.3594</v>
      </c>
      <c r="E1003">
        <v>15.697100000000001</v>
      </c>
      <c r="F1003">
        <v>7.8799999999999995E-2</v>
      </c>
    </row>
    <row r="1004" spans="1:6">
      <c r="A1004">
        <v>1001002</v>
      </c>
      <c r="B1004">
        <v>1</v>
      </c>
      <c r="C1004">
        <v>1002</v>
      </c>
      <c r="D1004">
        <v>-0.35880000000000001</v>
      </c>
      <c r="E1004">
        <v>15.696099999999999</v>
      </c>
      <c r="F1004">
        <v>7.8810000000000005E-2</v>
      </c>
    </row>
    <row r="1005" spans="1:6">
      <c r="A1005">
        <v>1001003</v>
      </c>
      <c r="B1005">
        <v>1</v>
      </c>
      <c r="C1005">
        <v>1003</v>
      </c>
      <c r="D1005">
        <v>-0.35809999999999997</v>
      </c>
      <c r="E1005">
        <v>15.695</v>
      </c>
      <c r="F1005">
        <v>7.8810000000000005E-2</v>
      </c>
    </row>
    <row r="1006" spans="1:6">
      <c r="A1006">
        <v>1001004</v>
      </c>
      <c r="B1006">
        <v>1</v>
      </c>
      <c r="C1006">
        <v>1004</v>
      </c>
      <c r="D1006">
        <v>-0.35749999999999998</v>
      </c>
      <c r="E1006">
        <v>15.693899999999999</v>
      </c>
      <c r="F1006">
        <v>7.8820000000000001E-2</v>
      </c>
    </row>
    <row r="1007" spans="1:6">
      <c r="A1007">
        <v>1001005</v>
      </c>
      <c r="B1007">
        <v>1</v>
      </c>
      <c r="C1007">
        <v>1005</v>
      </c>
      <c r="D1007">
        <v>-0.35680000000000001</v>
      </c>
      <c r="E1007">
        <v>15.6928</v>
      </c>
      <c r="F1007">
        <v>7.8820000000000001E-2</v>
      </c>
    </row>
    <row r="1008" spans="1:6">
      <c r="A1008">
        <v>1001006</v>
      </c>
      <c r="B1008">
        <v>1</v>
      </c>
      <c r="C1008">
        <v>1006</v>
      </c>
      <c r="D1008">
        <v>-0.35620000000000002</v>
      </c>
      <c r="E1008">
        <v>15.691700000000001</v>
      </c>
      <c r="F1008">
        <v>7.8829999999999997E-2</v>
      </c>
    </row>
    <row r="1009" spans="1:6">
      <c r="A1009">
        <v>1001007</v>
      </c>
      <c r="B1009">
        <v>1</v>
      </c>
      <c r="C1009">
        <v>1007</v>
      </c>
      <c r="D1009">
        <v>-0.35560000000000003</v>
      </c>
      <c r="E1009">
        <v>15.6907</v>
      </c>
      <c r="F1009">
        <v>7.8829999999999997E-2</v>
      </c>
    </row>
    <row r="1010" spans="1:6">
      <c r="A1010">
        <v>1001008</v>
      </c>
      <c r="B1010">
        <v>1</v>
      </c>
      <c r="C1010">
        <v>1008</v>
      </c>
      <c r="D1010">
        <v>-0.35489999999999999</v>
      </c>
      <c r="E1010">
        <v>15.6896</v>
      </c>
      <c r="F1010">
        <v>7.8839999999999993E-2</v>
      </c>
    </row>
    <row r="1011" spans="1:6">
      <c r="A1011">
        <v>1001009</v>
      </c>
      <c r="B1011">
        <v>1</v>
      </c>
      <c r="C1011">
        <v>1009</v>
      </c>
      <c r="D1011">
        <v>-0.3543</v>
      </c>
      <c r="E1011">
        <v>15.688499999999999</v>
      </c>
      <c r="F1011">
        <v>7.8839999999999993E-2</v>
      </c>
    </row>
    <row r="1012" spans="1:6">
      <c r="A1012">
        <v>1001010</v>
      </c>
      <c r="B1012">
        <v>1</v>
      </c>
      <c r="C1012">
        <v>1010</v>
      </c>
      <c r="D1012">
        <v>-0.35360000000000003</v>
      </c>
      <c r="E1012">
        <v>15.6874</v>
      </c>
      <c r="F1012">
        <v>7.8850000000000003E-2</v>
      </c>
    </row>
    <row r="1013" spans="1:6">
      <c r="A1013">
        <v>1001011</v>
      </c>
      <c r="B1013">
        <v>1</v>
      </c>
      <c r="C1013">
        <v>1011</v>
      </c>
      <c r="D1013">
        <v>-0.35299999999999998</v>
      </c>
      <c r="E1013">
        <v>15.686400000000001</v>
      </c>
      <c r="F1013">
        <v>7.8850000000000003E-2</v>
      </c>
    </row>
    <row r="1014" spans="1:6">
      <c r="A1014">
        <v>1001012</v>
      </c>
      <c r="B1014">
        <v>1</v>
      </c>
      <c r="C1014">
        <v>1012</v>
      </c>
      <c r="D1014">
        <v>-0.35239999999999999</v>
      </c>
      <c r="E1014">
        <v>15.6853</v>
      </c>
      <c r="F1014">
        <v>7.886E-2</v>
      </c>
    </row>
    <row r="1015" spans="1:6">
      <c r="A1015">
        <v>1001013</v>
      </c>
      <c r="B1015">
        <v>1</v>
      </c>
      <c r="C1015">
        <v>1013</v>
      </c>
      <c r="D1015">
        <v>-0.3518</v>
      </c>
      <c r="E1015">
        <v>15.684200000000001</v>
      </c>
      <c r="F1015">
        <v>7.886E-2</v>
      </c>
    </row>
    <row r="1016" spans="1:6">
      <c r="A1016">
        <v>1001014</v>
      </c>
      <c r="B1016">
        <v>1</v>
      </c>
      <c r="C1016">
        <v>1014</v>
      </c>
      <c r="D1016">
        <v>-0.35110000000000002</v>
      </c>
      <c r="E1016">
        <v>15.683199999999999</v>
      </c>
      <c r="F1016">
        <v>7.8869999999999996E-2</v>
      </c>
    </row>
    <row r="1017" spans="1:6">
      <c r="A1017">
        <v>1001015</v>
      </c>
      <c r="B1017">
        <v>1</v>
      </c>
      <c r="C1017">
        <v>1015</v>
      </c>
      <c r="D1017">
        <v>-0.35049999999999998</v>
      </c>
      <c r="E1017">
        <v>15.6821</v>
      </c>
      <c r="F1017">
        <v>7.8869999999999996E-2</v>
      </c>
    </row>
    <row r="1018" spans="1:6">
      <c r="A1018">
        <v>1001016</v>
      </c>
      <c r="B1018">
        <v>1</v>
      </c>
      <c r="C1018">
        <v>1016</v>
      </c>
      <c r="D1018">
        <v>-0.34989999999999999</v>
      </c>
      <c r="E1018">
        <v>15.680999999999999</v>
      </c>
      <c r="F1018">
        <v>7.8880000000000006E-2</v>
      </c>
    </row>
    <row r="1019" spans="1:6">
      <c r="A1019">
        <v>1001017</v>
      </c>
      <c r="B1019">
        <v>1</v>
      </c>
      <c r="C1019">
        <v>1017</v>
      </c>
      <c r="D1019">
        <v>-0.3493</v>
      </c>
      <c r="E1019">
        <v>15.6799</v>
      </c>
      <c r="F1019">
        <v>7.8880000000000006E-2</v>
      </c>
    </row>
    <row r="1020" spans="1:6">
      <c r="A1020">
        <v>1001018</v>
      </c>
      <c r="B1020">
        <v>1</v>
      </c>
      <c r="C1020">
        <v>1018</v>
      </c>
      <c r="D1020">
        <v>-0.34870000000000001</v>
      </c>
      <c r="E1020">
        <v>15.678900000000001</v>
      </c>
      <c r="F1020">
        <v>7.8890000000000002E-2</v>
      </c>
    </row>
    <row r="1021" spans="1:6">
      <c r="A1021">
        <v>1001019</v>
      </c>
      <c r="B1021">
        <v>1</v>
      </c>
      <c r="C1021">
        <v>1019</v>
      </c>
      <c r="D1021">
        <v>-0.34810000000000002</v>
      </c>
      <c r="E1021">
        <v>15.6778</v>
      </c>
      <c r="F1021">
        <v>7.8890000000000002E-2</v>
      </c>
    </row>
    <row r="1022" spans="1:6">
      <c r="A1022">
        <v>1001020</v>
      </c>
      <c r="B1022">
        <v>1</v>
      </c>
      <c r="C1022">
        <v>1020</v>
      </c>
      <c r="D1022">
        <v>-0.34749999999999998</v>
      </c>
      <c r="E1022">
        <v>15.6767</v>
      </c>
      <c r="F1022">
        <v>7.8899999999999998E-2</v>
      </c>
    </row>
    <row r="1023" spans="1:6">
      <c r="A1023">
        <v>1001021</v>
      </c>
      <c r="B1023">
        <v>1</v>
      </c>
      <c r="C1023">
        <v>1021</v>
      </c>
      <c r="D1023">
        <v>-0.34689999999999999</v>
      </c>
      <c r="E1023">
        <v>15.675700000000001</v>
      </c>
      <c r="F1023">
        <v>7.8899999999999998E-2</v>
      </c>
    </row>
    <row r="1024" spans="1:6">
      <c r="A1024">
        <v>1001022</v>
      </c>
      <c r="B1024">
        <v>1</v>
      </c>
      <c r="C1024">
        <v>1022</v>
      </c>
      <c r="D1024">
        <v>-0.3463</v>
      </c>
      <c r="E1024">
        <v>15.6746</v>
      </c>
      <c r="F1024">
        <v>7.8909999999999994E-2</v>
      </c>
    </row>
    <row r="1025" spans="1:6">
      <c r="A1025">
        <v>1001023</v>
      </c>
      <c r="B1025">
        <v>1</v>
      </c>
      <c r="C1025">
        <v>1023</v>
      </c>
      <c r="D1025">
        <v>-0.34570000000000001</v>
      </c>
      <c r="E1025">
        <v>15.673500000000001</v>
      </c>
      <c r="F1025">
        <v>7.8909999999999994E-2</v>
      </c>
    </row>
    <row r="1026" spans="1:6">
      <c r="A1026">
        <v>1001024</v>
      </c>
      <c r="B1026">
        <v>1</v>
      </c>
      <c r="C1026">
        <v>1024</v>
      </c>
      <c r="D1026">
        <v>-0.34510000000000002</v>
      </c>
      <c r="E1026">
        <v>15.672499999999999</v>
      </c>
      <c r="F1026">
        <v>7.8920000000000004E-2</v>
      </c>
    </row>
    <row r="1027" spans="1:6">
      <c r="A1027">
        <v>1001025</v>
      </c>
      <c r="B1027">
        <v>1</v>
      </c>
      <c r="C1027">
        <v>1025</v>
      </c>
      <c r="D1027">
        <v>-0.34449999999999997</v>
      </c>
      <c r="E1027">
        <v>15.6714</v>
      </c>
      <c r="F1027">
        <v>7.8920000000000004E-2</v>
      </c>
    </row>
    <row r="1028" spans="1:6">
      <c r="A1028">
        <v>1001026</v>
      </c>
      <c r="B1028">
        <v>1</v>
      </c>
      <c r="C1028">
        <v>1026</v>
      </c>
      <c r="D1028">
        <v>-0.34389999999999998</v>
      </c>
      <c r="E1028">
        <v>15.670400000000001</v>
      </c>
      <c r="F1028">
        <v>7.893E-2</v>
      </c>
    </row>
    <row r="1029" spans="1:6">
      <c r="A1029">
        <v>1001027</v>
      </c>
      <c r="B1029">
        <v>1</v>
      </c>
      <c r="C1029">
        <v>1027</v>
      </c>
      <c r="D1029">
        <v>-0.34329999999999999</v>
      </c>
      <c r="E1029">
        <v>15.6693</v>
      </c>
      <c r="F1029">
        <v>7.893E-2</v>
      </c>
    </row>
    <row r="1030" spans="1:6">
      <c r="A1030">
        <v>1001028</v>
      </c>
      <c r="B1030">
        <v>1</v>
      </c>
      <c r="C1030">
        <v>1028</v>
      </c>
      <c r="D1030">
        <v>-0.3427</v>
      </c>
      <c r="E1030">
        <v>15.668200000000001</v>
      </c>
      <c r="F1030">
        <v>7.8939999999999996E-2</v>
      </c>
    </row>
    <row r="1031" spans="1:6">
      <c r="A1031">
        <v>1001029</v>
      </c>
      <c r="B1031">
        <v>1</v>
      </c>
      <c r="C1031">
        <v>1029</v>
      </c>
      <c r="D1031">
        <v>-0.3422</v>
      </c>
      <c r="E1031">
        <v>15.667199999999999</v>
      </c>
      <c r="F1031">
        <v>7.8939999999999996E-2</v>
      </c>
    </row>
    <row r="1032" spans="1:6">
      <c r="A1032">
        <v>1001030</v>
      </c>
      <c r="B1032">
        <v>1</v>
      </c>
      <c r="C1032">
        <v>1030</v>
      </c>
      <c r="D1032">
        <v>-0.34160000000000001</v>
      </c>
      <c r="E1032">
        <v>15.6661</v>
      </c>
      <c r="F1032">
        <v>7.8950000000000006E-2</v>
      </c>
    </row>
    <row r="1033" spans="1:6">
      <c r="A1033">
        <v>1001031</v>
      </c>
      <c r="B1033">
        <v>1</v>
      </c>
      <c r="C1033">
        <v>1031</v>
      </c>
      <c r="D1033">
        <v>-0.34100000000000003</v>
      </c>
      <c r="E1033">
        <v>15.665100000000001</v>
      </c>
      <c r="F1033">
        <v>7.8950000000000006E-2</v>
      </c>
    </row>
    <row r="1034" spans="1:6">
      <c r="A1034">
        <v>1001032</v>
      </c>
      <c r="B1034">
        <v>1</v>
      </c>
      <c r="C1034">
        <v>1032</v>
      </c>
      <c r="D1034">
        <v>-0.34039999999999998</v>
      </c>
      <c r="E1034">
        <v>15.664</v>
      </c>
      <c r="F1034">
        <v>7.8960000000000002E-2</v>
      </c>
    </row>
    <row r="1035" spans="1:6">
      <c r="A1035">
        <v>1001033</v>
      </c>
      <c r="B1035">
        <v>1</v>
      </c>
      <c r="C1035">
        <v>1033</v>
      </c>
      <c r="D1035">
        <v>-0.33989999999999998</v>
      </c>
      <c r="E1035">
        <v>15.663</v>
      </c>
      <c r="F1035">
        <v>7.8960000000000002E-2</v>
      </c>
    </row>
    <row r="1036" spans="1:6">
      <c r="A1036">
        <v>1001034</v>
      </c>
      <c r="B1036">
        <v>1</v>
      </c>
      <c r="C1036">
        <v>1034</v>
      </c>
      <c r="D1036">
        <v>-0.33929999999999999</v>
      </c>
      <c r="E1036">
        <v>15.661899999999999</v>
      </c>
      <c r="F1036">
        <v>7.8969999999999999E-2</v>
      </c>
    </row>
    <row r="1037" spans="1:6">
      <c r="A1037">
        <v>1001035</v>
      </c>
      <c r="B1037">
        <v>1</v>
      </c>
      <c r="C1037">
        <v>1035</v>
      </c>
      <c r="D1037">
        <v>-0.33879999999999999</v>
      </c>
      <c r="E1037">
        <v>15.6609</v>
      </c>
      <c r="F1037">
        <v>7.8969999999999999E-2</v>
      </c>
    </row>
    <row r="1038" spans="1:6">
      <c r="A1038">
        <v>1001036</v>
      </c>
      <c r="B1038">
        <v>1</v>
      </c>
      <c r="C1038">
        <v>1036</v>
      </c>
      <c r="D1038">
        <v>-0.3382</v>
      </c>
      <c r="E1038">
        <v>15.659800000000001</v>
      </c>
      <c r="F1038">
        <v>7.8979999999999995E-2</v>
      </c>
    </row>
    <row r="1039" spans="1:6">
      <c r="A1039">
        <v>1001037</v>
      </c>
      <c r="B1039">
        <v>1</v>
      </c>
      <c r="C1039">
        <v>1037</v>
      </c>
      <c r="D1039">
        <v>-0.33760000000000001</v>
      </c>
      <c r="E1039">
        <v>15.658799999999999</v>
      </c>
      <c r="F1039">
        <v>7.8979999999999995E-2</v>
      </c>
    </row>
    <row r="1040" spans="1:6">
      <c r="A1040">
        <v>1001038</v>
      </c>
      <c r="B1040">
        <v>1</v>
      </c>
      <c r="C1040">
        <v>1038</v>
      </c>
      <c r="D1040">
        <v>-0.33710000000000001</v>
      </c>
      <c r="E1040">
        <v>15.6577</v>
      </c>
      <c r="F1040">
        <v>7.8990000000000005E-2</v>
      </c>
    </row>
    <row r="1041" spans="1:6">
      <c r="A1041">
        <v>1001039</v>
      </c>
      <c r="B1041">
        <v>1</v>
      </c>
      <c r="C1041">
        <v>1039</v>
      </c>
      <c r="D1041">
        <v>-0.33650000000000002</v>
      </c>
      <c r="E1041">
        <v>15.656700000000001</v>
      </c>
      <c r="F1041">
        <v>7.8990000000000005E-2</v>
      </c>
    </row>
    <row r="1042" spans="1:6">
      <c r="A1042">
        <v>1001040</v>
      </c>
      <c r="B1042">
        <v>1</v>
      </c>
      <c r="C1042">
        <v>1040</v>
      </c>
      <c r="D1042">
        <v>-0.33600000000000002</v>
      </c>
      <c r="E1042">
        <v>15.6556</v>
      </c>
      <c r="F1042">
        <v>7.9000000000000001E-2</v>
      </c>
    </row>
    <row r="1043" spans="1:6">
      <c r="A1043">
        <v>1001041</v>
      </c>
      <c r="B1043">
        <v>1</v>
      </c>
      <c r="C1043">
        <v>1041</v>
      </c>
      <c r="D1043">
        <v>-0.33539999999999998</v>
      </c>
      <c r="E1043">
        <v>15.6546</v>
      </c>
      <c r="F1043">
        <v>7.9000000000000001E-2</v>
      </c>
    </row>
    <row r="1044" spans="1:6">
      <c r="A1044">
        <v>1001042</v>
      </c>
      <c r="B1044">
        <v>1</v>
      </c>
      <c r="C1044">
        <v>1042</v>
      </c>
      <c r="D1044">
        <v>-0.33489999999999998</v>
      </c>
      <c r="E1044">
        <v>15.653499999999999</v>
      </c>
      <c r="F1044">
        <v>7.9009999999999997E-2</v>
      </c>
    </row>
    <row r="1045" spans="1:6">
      <c r="A1045">
        <v>1001043</v>
      </c>
      <c r="B1045">
        <v>1</v>
      </c>
      <c r="C1045">
        <v>1043</v>
      </c>
      <c r="D1045">
        <v>-0.33439999999999998</v>
      </c>
      <c r="E1045">
        <v>15.6525</v>
      </c>
      <c r="F1045">
        <v>7.9009999999999997E-2</v>
      </c>
    </row>
    <row r="1046" spans="1:6">
      <c r="A1046">
        <v>1001044</v>
      </c>
      <c r="B1046">
        <v>1</v>
      </c>
      <c r="C1046">
        <v>1044</v>
      </c>
      <c r="D1046">
        <v>-0.33379999999999999</v>
      </c>
      <c r="E1046">
        <v>15.651400000000001</v>
      </c>
      <c r="F1046">
        <v>7.9020000000000007E-2</v>
      </c>
    </row>
    <row r="1047" spans="1:6">
      <c r="A1047">
        <v>1001045</v>
      </c>
      <c r="B1047">
        <v>1</v>
      </c>
      <c r="C1047">
        <v>1045</v>
      </c>
      <c r="D1047">
        <v>-0.33329999999999999</v>
      </c>
      <c r="E1047">
        <v>15.650399999999999</v>
      </c>
      <c r="F1047">
        <v>7.9030000000000003E-2</v>
      </c>
    </row>
    <row r="1048" spans="1:6">
      <c r="A1048">
        <v>1001046</v>
      </c>
      <c r="B1048">
        <v>1</v>
      </c>
      <c r="C1048">
        <v>1046</v>
      </c>
      <c r="D1048">
        <v>-0.33279999999999998</v>
      </c>
      <c r="E1048">
        <v>15.6493</v>
      </c>
      <c r="F1048">
        <v>7.9030000000000003E-2</v>
      </c>
    </row>
    <row r="1049" spans="1:6">
      <c r="A1049">
        <v>1001047</v>
      </c>
      <c r="B1049">
        <v>1</v>
      </c>
      <c r="C1049">
        <v>1047</v>
      </c>
      <c r="D1049">
        <v>-0.3322</v>
      </c>
      <c r="E1049">
        <v>15.648300000000001</v>
      </c>
      <c r="F1049">
        <v>7.9039999999999999E-2</v>
      </c>
    </row>
    <row r="1050" spans="1:6">
      <c r="A1050">
        <v>1001048</v>
      </c>
      <c r="B1050">
        <v>1</v>
      </c>
      <c r="C1050">
        <v>1048</v>
      </c>
      <c r="D1050">
        <v>-0.33169999999999999</v>
      </c>
      <c r="E1050">
        <v>15.6473</v>
      </c>
      <c r="F1050">
        <v>7.9039999999999999E-2</v>
      </c>
    </row>
    <row r="1051" spans="1:6">
      <c r="A1051">
        <v>1001049</v>
      </c>
      <c r="B1051">
        <v>1</v>
      </c>
      <c r="C1051">
        <v>1049</v>
      </c>
      <c r="D1051">
        <v>-0.33119999999999999</v>
      </c>
      <c r="E1051">
        <v>15.6462</v>
      </c>
      <c r="F1051">
        <v>7.9049999999999995E-2</v>
      </c>
    </row>
    <row r="1052" spans="1:6">
      <c r="A1052">
        <v>1001050</v>
      </c>
      <c r="B1052">
        <v>1</v>
      </c>
      <c r="C1052">
        <v>1050</v>
      </c>
      <c r="D1052">
        <v>-0.33069999999999999</v>
      </c>
      <c r="E1052">
        <v>15.645200000000001</v>
      </c>
      <c r="F1052">
        <v>7.9049999999999995E-2</v>
      </c>
    </row>
    <row r="1053" spans="1:6">
      <c r="A1053">
        <v>1001051</v>
      </c>
      <c r="B1053">
        <v>1</v>
      </c>
      <c r="C1053">
        <v>1051</v>
      </c>
      <c r="D1053">
        <v>-0.33019999999999999</v>
      </c>
      <c r="E1053">
        <v>15.6441</v>
      </c>
      <c r="F1053">
        <v>7.9060000000000005E-2</v>
      </c>
    </row>
    <row r="1054" spans="1:6">
      <c r="A1054">
        <v>1001052</v>
      </c>
      <c r="B1054">
        <v>1</v>
      </c>
      <c r="C1054">
        <v>1052</v>
      </c>
      <c r="D1054">
        <v>-0.3296</v>
      </c>
      <c r="E1054">
        <v>15.6431</v>
      </c>
      <c r="F1054">
        <v>7.9060000000000005E-2</v>
      </c>
    </row>
    <row r="1055" spans="1:6">
      <c r="A1055">
        <v>1001053</v>
      </c>
      <c r="B1055">
        <v>1</v>
      </c>
      <c r="C1055">
        <v>1053</v>
      </c>
      <c r="D1055">
        <v>-0.3291</v>
      </c>
      <c r="E1055">
        <v>15.642099999999999</v>
      </c>
      <c r="F1055">
        <v>7.9070000000000001E-2</v>
      </c>
    </row>
    <row r="1056" spans="1:6">
      <c r="A1056">
        <v>1001054</v>
      </c>
      <c r="B1056">
        <v>1</v>
      </c>
      <c r="C1056">
        <v>1054</v>
      </c>
      <c r="D1056">
        <v>-0.3286</v>
      </c>
      <c r="E1056">
        <v>15.641</v>
      </c>
      <c r="F1056">
        <v>7.9070000000000001E-2</v>
      </c>
    </row>
    <row r="1057" spans="1:6">
      <c r="A1057">
        <v>1001055</v>
      </c>
      <c r="B1057">
        <v>1</v>
      </c>
      <c r="C1057">
        <v>1055</v>
      </c>
      <c r="D1057">
        <v>-0.3281</v>
      </c>
      <c r="E1057">
        <v>15.64</v>
      </c>
      <c r="F1057">
        <v>7.9079999999999998E-2</v>
      </c>
    </row>
    <row r="1058" spans="1:6">
      <c r="A1058">
        <v>1001056</v>
      </c>
      <c r="B1058">
        <v>1</v>
      </c>
      <c r="C1058">
        <v>1056</v>
      </c>
      <c r="D1058">
        <v>-0.3276</v>
      </c>
      <c r="E1058">
        <v>15.638999999999999</v>
      </c>
      <c r="F1058">
        <v>7.9079999999999998E-2</v>
      </c>
    </row>
    <row r="1059" spans="1:6">
      <c r="A1059">
        <v>1001057</v>
      </c>
      <c r="B1059">
        <v>1</v>
      </c>
      <c r="C1059">
        <v>1057</v>
      </c>
      <c r="D1059">
        <v>-0.3271</v>
      </c>
      <c r="E1059">
        <v>15.6379</v>
      </c>
      <c r="F1059">
        <v>7.9089999999999994E-2</v>
      </c>
    </row>
    <row r="1060" spans="1:6">
      <c r="A1060">
        <v>1001058</v>
      </c>
      <c r="B1060">
        <v>1</v>
      </c>
      <c r="C1060">
        <v>1058</v>
      </c>
      <c r="D1060">
        <v>-0.3266</v>
      </c>
      <c r="E1060">
        <v>15.636900000000001</v>
      </c>
      <c r="F1060">
        <v>7.9100000000000004E-2</v>
      </c>
    </row>
    <row r="1061" spans="1:6">
      <c r="A1061">
        <v>1001059</v>
      </c>
      <c r="B1061">
        <v>1</v>
      </c>
      <c r="C1061">
        <v>1059</v>
      </c>
      <c r="D1061">
        <v>-0.3261</v>
      </c>
      <c r="E1061">
        <v>15.635899999999999</v>
      </c>
      <c r="F1061">
        <v>7.9100000000000004E-2</v>
      </c>
    </row>
    <row r="1062" spans="1:6">
      <c r="A1062">
        <v>1001060</v>
      </c>
      <c r="B1062">
        <v>1</v>
      </c>
      <c r="C1062">
        <v>1060</v>
      </c>
      <c r="D1062">
        <v>-0.32569999999999999</v>
      </c>
      <c r="E1062">
        <v>15.6349</v>
      </c>
      <c r="F1062">
        <v>7.911E-2</v>
      </c>
    </row>
    <row r="1063" spans="1:6">
      <c r="A1063">
        <v>1001061</v>
      </c>
      <c r="B1063">
        <v>1</v>
      </c>
      <c r="C1063">
        <v>1061</v>
      </c>
      <c r="D1063">
        <v>-0.32519999999999999</v>
      </c>
      <c r="E1063">
        <v>15.633800000000001</v>
      </c>
      <c r="F1063">
        <v>7.911E-2</v>
      </c>
    </row>
    <row r="1064" spans="1:6">
      <c r="A1064">
        <v>1001062</v>
      </c>
      <c r="B1064">
        <v>1</v>
      </c>
      <c r="C1064">
        <v>1062</v>
      </c>
      <c r="D1064">
        <v>-0.32469999999999999</v>
      </c>
      <c r="E1064">
        <v>15.6328</v>
      </c>
      <c r="F1064">
        <v>7.9119999999999996E-2</v>
      </c>
    </row>
    <row r="1065" spans="1:6">
      <c r="A1065">
        <v>1001063</v>
      </c>
      <c r="B1065">
        <v>1</v>
      </c>
      <c r="C1065">
        <v>1063</v>
      </c>
      <c r="D1065">
        <v>-0.32419999999999999</v>
      </c>
      <c r="E1065">
        <v>15.6318</v>
      </c>
      <c r="F1065">
        <v>7.9119999999999996E-2</v>
      </c>
    </row>
    <row r="1066" spans="1:6">
      <c r="A1066">
        <v>1001064</v>
      </c>
      <c r="B1066">
        <v>1</v>
      </c>
      <c r="C1066">
        <v>1064</v>
      </c>
      <c r="D1066">
        <v>-0.32369999999999999</v>
      </c>
      <c r="E1066">
        <v>15.630800000000001</v>
      </c>
      <c r="F1066">
        <v>7.9130000000000006E-2</v>
      </c>
    </row>
    <row r="1067" spans="1:6">
      <c r="A1067">
        <v>1001065</v>
      </c>
      <c r="B1067">
        <v>1</v>
      </c>
      <c r="C1067">
        <v>1065</v>
      </c>
      <c r="D1067">
        <v>-0.32329999999999998</v>
      </c>
      <c r="E1067">
        <v>15.6297</v>
      </c>
      <c r="F1067">
        <v>7.9130000000000006E-2</v>
      </c>
    </row>
    <row r="1068" spans="1:6">
      <c r="A1068">
        <v>1001066</v>
      </c>
      <c r="B1068">
        <v>1</v>
      </c>
      <c r="C1068">
        <v>1066</v>
      </c>
      <c r="D1068">
        <v>-0.32279999999999998</v>
      </c>
      <c r="E1068">
        <v>15.6287</v>
      </c>
      <c r="F1068">
        <v>7.9140000000000002E-2</v>
      </c>
    </row>
    <row r="1069" spans="1:6">
      <c r="A1069">
        <v>1001067</v>
      </c>
      <c r="B1069">
        <v>1</v>
      </c>
      <c r="C1069">
        <v>1067</v>
      </c>
      <c r="D1069">
        <v>-0.32229999999999998</v>
      </c>
      <c r="E1069">
        <v>15.627700000000001</v>
      </c>
      <c r="F1069">
        <v>7.9149999999999998E-2</v>
      </c>
    </row>
    <row r="1070" spans="1:6">
      <c r="A1070">
        <v>1001068</v>
      </c>
      <c r="B1070">
        <v>1</v>
      </c>
      <c r="C1070">
        <v>1068</v>
      </c>
      <c r="D1070">
        <v>-0.32179999999999997</v>
      </c>
      <c r="E1070">
        <v>15.6267</v>
      </c>
      <c r="F1070">
        <v>7.9149999999999998E-2</v>
      </c>
    </row>
    <row r="1071" spans="1:6">
      <c r="A1071">
        <v>1001069</v>
      </c>
      <c r="B1071">
        <v>1</v>
      </c>
      <c r="C1071">
        <v>1069</v>
      </c>
      <c r="D1071">
        <v>-0.32140000000000002</v>
      </c>
      <c r="E1071">
        <v>15.6256</v>
      </c>
      <c r="F1071">
        <v>7.9159999999999994E-2</v>
      </c>
    </row>
    <row r="1072" spans="1:6">
      <c r="A1072">
        <v>1001070</v>
      </c>
      <c r="B1072">
        <v>1</v>
      </c>
      <c r="C1072">
        <v>1070</v>
      </c>
      <c r="D1072">
        <v>-0.32090000000000002</v>
      </c>
      <c r="E1072">
        <v>15.624599999999999</v>
      </c>
      <c r="F1072">
        <v>7.9159999999999994E-2</v>
      </c>
    </row>
    <row r="1073" spans="1:6">
      <c r="A1073">
        <v>1001071</v>
      </c>
      <c r="B1073">
        <v>1</v>
      </c>
      <c r="C1073">
        <v>1071</v>
      </c>
      <c r="D1073">
        <v>-0.32050000000000001</v>
      </c>
      <c r="E1073">
        <v>15.6236</v>
      </c>
      <c r="F1073">
        <v>7.9170000000000004E-2</v>
      </c>
    </row>
    <row r="1074" spans="1:6">
      <c r="A1074">
        <v>1001072</v>
      </c>
      <c r="B1074">
        <v>1</v>
      </c>
      <c r="C1074">
        <v>1072</v>
      </c>
      <c r="D1074">
        <v>-0.32</v>
      </c>
      <c r="E1074">
        <v>15.6226</v>
      </c>
      <c r="F1074">
        <v>7.9170000000000004E-2</v>
      </c>
    </row>
    <row r="1075" spans="1:6">
      <c r="A1075">
        <v>1001073</v>
      </c>
      <c r="B1075">
        <v>1</v>
      </c>
      <c r="C1075">
        <v>1073</v>
      </c>
      <c r="D1075">
        <v>-0.3196</v>
      </c>
      <c r="E1075">
        <v>15.621600000000001</v>
      </c>
      <c r="F1075">
        <v>7.918E-2</v>
      </c>
    </row>
    <row r="1076" spans="1:6">
      <c r="A1076">
        <v>1001074</v>
      </c>
      <c r="B1076">
        <v>1</v>
      </c>
      <c r="C1076">
        <v>1074</v>
      </c>
      <c r="D1076">
        <v>-0.31909999999999999</v>
      </c>
      <c r="E1076">
        <v>15.6206</v>
      </c>
      <c r="F1076">
        <v>7.918E-2</v>
      </c>
    </row>
    <row r="1077" spans="1:6">
      <c r="A1077">
        <v>1001075</v>
      </c>
      <c r="B1077">
        <v>1</v>
      </c>
      <c r="C1077">
        <v>1075</v>
      </c>
      <c r="D1077">
        <v>-0.31869999999999998</v>
      </c>
      <c r="E1077">
        <v>15.6196</v>
      </c>
      <c r="F1077">
        <v>7.9189999999999997E-2</v>
      </c>
    </row>
    <row r="1078" spans="1:6">
      <c r="A1078">
        <v>1001076</v>
      </c>
      <c r="B1078">
        <v>1</v>
      </c>
      <c r="C1078">
        <v>1076</v>
      </c>
      <c r="D1078">
        <v>-0.31819999999999998</v>
      </c>
      <c r="E1078">
        <v>15.618499999999999</v>
      </c>
      <c r="F1078">
        <v>7.9200000000000007E-2</v>
      </c>
    </row>
    <row r="1079" spans="1:6">
      <c r="A1079">
        <v>1001077</v>
      </c>
      <c r="B1079">
        <v>1</v>
      </c>
      <c r="C1079">
        <v>1077</v>
      </c>
      <c r="D1079">
        <v>-0.31780000000000003</v>
      </c>
      <c r="E1079">
        <v>15.6175</v>
      </c>
      <c r="F1079">
        <v>7.9200000000000007E-2</v>
      </c>
    </row>
    <row r="1080" spans="1:6">
      <c r="A1080">
        <v>1001078</v>
      </c>
      <c r="B1080">
        <v>1</v>
      </c>
      <c r="C1080">
        <v>1078</v>
      </c>
      <c r="D1080">
        <v>-0.31740000000000002</v>
      </c>
      <c r="E1080">
        <v>15.6165</v>
      </c>
      <c r="F1080">
        <v>7.9210000000000003E-2</v>
      </c>
    </row>
    <row r="1081" spans="1:6">
      <c r="A1081">
        <v>1001079</v>
      </c>
      <c r="B1081">
        <v>1</v>
      </c>
      <c r="C1081">
        <v>1079</v>
      </c>
      <c r="D1081">
        <v>-0.31690000000000002</v>
      </c>
      <c r="E1081">
        <v>15.615500000000001</v>
      </c>
      <c r="F1081">
        <v>7.9210000000000003E-2</v>
      </c>
    </row>
    <row r="1082" spans="1:6">
      <c r="A1082">
        <v>1001080</v>
      </c>
      <c r="B1082">
        <v>1</v>
      </c>
      <c r="C1082">
        <v>1080</v>
      </c>
      <c r="D1082">
        <v>-0.3165</v>
      </c>
      <c r="E1082">
        <v>15.6145</v>
      </c>
      <c r="F1082">
        <v>7.9219999999999999E-2</v>
      </c>
    </row>
    <row r="1083" spans="1:6">
      <c r="A1083">
        <v>1001081</v>
      </c>
      <c r="B1083">
        <v>1</v>
      </c>
      <c r="C1083">
        <v>1081</v>
      </c>
      <c r="D1083">
        <v>-0.31609999999999999</v>
      </c>
      <c r="E1083">
        <v>15.6135</v>
      </c>
      <c r="F1083">
        <v>7.9219999999999999E-2</v>
      </c>
    </row>
    <row r="1084" spans="1:6">
      <c r="A1084">
        <v>1001082</v>
      </c>
      <c r="B1084">
        <v>1</v>
      </c>
      <c r="C1084">
        <v>1082</v>
      </c>
      <c r="D1084">
        <v>-0.31559999999999999</v>
      </c>
      <c r="E1084">
        <v>15.612500000000001</v>
      </c>
      <c r="F1084">
        <v>7.9229999999999995E-2</v>
      </c>
    </row>
    <row r="1085" spans="1:6">
      <c r="A1085">
        <v>1001083</v>
      </c>
      <c r="B1085">
        <v>1</v>
      </c>
      <c r="C1085">
        <v>1083</v>
      </c>
      <c r="D1085">
        <v>-0.31519999999999998</v>
      </c>
      <c r="E1085">
        <v>15.611499999999999</v>
      </c>
      <c r="F1085">
        <v>7.9240000000000005E-2</v>
      </c>
    </row>
    <row r="1086" spans="1:6">
      <c r="A1086">
        <v>1001084</v>
      </c>
      <c r="B1086">
        <v>1</v>
      </c>
      <c r="C1086">
        <v>1084</v>
      </c>
      <c r="D1086">
        <v>-0.31480000000000002</v>
      </c>
      <c r="E1086">
        <v>15.6105</v>
      </c>
      <c r="F1086">
        <v>7.9240000000000005E-2</v>
      </c>
    </row>
    <row r="1087" spans="1:6">
      <c r="A1087">
        <v>1001085</v>
      </c>
      <c r="B1087">
        <v>1</v>
      </c>
      <c r="C1087">
        <v>1085</v>
      </c>
      <c r="D1087">
        <v>-0.31440000000000001</v>
      </c>
      <c r="E1087">
        <v>15.609500000000001</v>
      </c>
      <c r="F1087">
        <v>7.9250000000000001E-2</v>
      </c>
    </row>
    <row r="1088" spans="1:6">
      <c r="A1088">
        <v>1001086</v>
      </c>
      <c r="B1088">
        <v>1</v>
      </c>
      <c r="C1088">
        <v>1086</v>
      </c>
      <c r="D1088">
        <v>-0.314</v>
      </c>
      <c r="E1088">
        <v>15.608499999999999</v>
      </c>
      <c r="F1088">
        <v>7.9250000000000001E-2</v>
      </c>
    </row>
    <row r="1089" spans="1:6">
      <c r="A1089">
        <v>1001087</v>
      </c>
      <c r="B1089">
        <v>1</v>
      </c>
      <c r="C1089">
        <v>1087</v>
      </c>
      <c r="D1089">
        <v>-0.31359999999999999</v>
      </c>
      <c r="E1089">
        <v>15.6075</v>
      </c>
      <c r="F1089">
        <v>7.9259999999999997E-2</v>
      </c>
    </row>
    <row r="1090" spans="1:6">
      <c r="A1090">
        <v>1001088</v>
      </c>
      <c r="B1090">
        <v>1</v>
      </c>
      <c r="C1090">
        <v>1088</v>
      </c>
      <c r="D1090">
        <v>-0.31319999999999998</v>
      </c>
      <c r="E1090">
        <v>15.6065</v>
      </c>
      <c r="F1090">
        <v>7.9259999999999997E-2</v>
      </c>
    </row>
    <row r="1091" spans="1:6">
      <c r="A1091">
        <v>1001089</v>
      </c>
      <c r="B1091">
        <v>1</v>
      </c>
      <c r="C1091">
        <v>1089</v>
      </c>
      <c r="D1091">
        <v>-0.31280000000000002</v>
      </c>
      <c r="E1091">
        <v>15.605499999999999</v>
      </c>
      <c r="F1091">
        <v>7.9269999999999993E-2</v>
      </c>
    </row>
    <row r="1092" spans="1:6">
      <c r="A1092">
        <v>1001090</v>
      </c>
      <c r="B1092">
        <v>1</v>
      </c>
      <c r="C1092">
        <v>1090</v>
      </c>
      <c r="D1092">
        <v>-0.31240000000000001</v>
      </c>
      <c r="E1092">
        <v>15.6045</v>
      </c>
      <c r="F1092">
        <v>7.9280000000000003E-2</v>
      </c>
    </row>
    <row r="1093" spans="1:6">
      <c r="A1093">
        <v>1001091</v>
      </c>
      <c r="B1093">
        <v>1</v>
      </c>
      <c r="C1093">
        <v>1091</v>
      </c>
      <c r="D1093">
        <v>-0.312</v>
      </c>
      <c r="E1093">
        <v>15.6035</v>
      </c>
      <c r="F1093">
        <v>7.9280000000000003E-2</v>
      </c>
    </row>
    <row r="1094" spans="1:6">
      <c r="A1094">
        <v>1001092</v>
      </c>
      <c r="B1094">
        <v>1</v>
      </c>
      <c r="C1094">
        <v>1092</v>
      </c>
      <c r="D1094">
        <v>-0.31159999999999999</v>
      </c>
      <c r="E1094">
        <v>15.602499999999999</v>
      </c>
      <c r="F1094">
        <v>7.9289999999999999E-2</v>
      </c>
    </row>
    <row r="1095" spans="1:6">
      <c r="A1095">
        <v>1001093</v>
      </c>
      <c r="B1095">
        <v>1</v>
      </c>
      <c r="C1095">
        <v>1093</v>
      </c>
      <c r="D1095">
        <v>-0.31119999999999998</v>
      </c>
      <c r="E1095">
        <v>15.6015</v>
      </c>
      <c r="F1095">
        <v>7.9289999999999999E-2</v>
      </c>
    </row>
    <row r="1096" spans="1:6">
      <c r="A1096">
        <v>1001094</v>
      </c>
      <c r="B1096">
        <v>1</v>
      </c>
      <c r="C1096">
        <v>1094</v>
      </c>
      <c r="D1096">
        <v>-0.31080000000000002</v>
      </c>
      <c r="E1096">
        <v>15.6005</v>
      </c>
      <c r="F1096">
        <v>7.9299999999999995E-2</v>
      </c>
    </row>
    <row r="1097" spans="1:6">
      <c r="A1097">
        <v>1001095</v>
      </c>
      <c r="B1097">
        <v>1</v>
      </c>
      <c r="C1097">
        <v>1095</v>
      </c>
      <c r="D1097">
        <v>-0.31040000000000001</v>
      </c>
      <c r="E1097">
        <v>15.599500000000001</v>
      </c>
      <c r="F1097">
        <v>7.9310000000000005E-2</v>
      </c>
    </row>
    <row r="1098" spans="1:6">
      <c r="A1098">
        <v>1001096</v>
      </c>
      <c r="B1098">
        <v>1</v>
      </c>
      <c r="C1098">
        <v>1096</v>
      </c>
      <c r="D1098">
        <v>-0.31</v>
      </c>
      <c r="E1098">
        <v>15.598599999999999</v>
      </c>
      <c r="F1098">
        <v>7.9310000000000005E-2</v>
      </c>
    </row>
    <row r="1099" spans="1:6">
      <c r="A1099">
        <v>1001097</v>
      </c>
      <c r="B1099">
        <v>1</v>
      </c>
      <c r="C1099">
        <v>1097</v>
      </c>
      <c r="D1099">
        <v>-0.30969999999999998</v>
      </c>
      <c r="E1099">
        <v>15.5976</v>
      </c>
      <c r="F1099">
        <v>7.9320000000000002E-2</v>
      </c>
    </row>
    <row r="1100" spans="1:6">
      <c r="A1100">
        <v>1001098</v>
      </c>
      <c r="B1100">
        <v>1</v>
      </c>
      <c r="C1100">
        <v>1098</v>
      </c>
      <c r="D1100">
        <v>-0.30930000000000002</v>
      </c>
      <c r="E1100">
        <v>15.5966</v>
      </c>
      <c r="F1100">
        <v>7.9320000000000002E-2</v>
      </c>
    </row>
    <row r="1101" spans="1:6">
      <c r="A1101">
        <v>1001099</v>
      </c>
      <c r="B1101">
        <v>1</v>
      </c>
      <c r="C1101">
        <v>1099</v>
      </c>
      <c r="D1101">
        <v>-0.30890000000000001</v>
      </c>
      <c r="E1101">
        <v>15.595599999999999</v>
      </c>
      <c r="F1101">
        <v>7.9329999999999998E-2</v>
      </c>
    </row>
    <row r="1102" spans="1:6">
      <c r="A1102">
        <v>1001100</v>
      </c>
      <c r="B1102">
        <v>1</v>
      </c>
      <c r="C1102">
        <v>1100</v>
      </c>
      <c r="D1102">
        <v>-0.3085</v>
      </c>
      <c r="E1102">
        <v>15.5946</v>
      </c>
      <c r="F1102">
        <v>7.9339999999999994E-2</v>
      </c>
    </row>
    <row r="1103" spans="1:6">
      <c r="A1103">
        <v>1001101</v>
      </c>
      <c r="B1103">
        <v>1</v>
      </c>
      <c r="C1103">
        <v>1101</v>
      </c>
      <c r="D1103">
        <v>-0.30819999999999997</v>
      </c>
      <c r="E1103">
        <v>15.5936</v>
      </c>
      <c r="F1103">
        <v>7.9339999999999994E-2</v>
      </c>
    </row>
    <row r="1104" spans="1:6">
      <c r="A1104">
        <v>1001102</v>
      </c>
      <c r="B1104">
        <v>1</v>
      </c>
      <c r="C1104">
        <v>1102</v>
      </c>
      <c r="D1104">
        <v>-0.30780000000000002</v>
      </c>
      <c r="E1104">
        <v>15.592599999999999</v>
      </c>
      <c r="F1104">
        <v>7.9350000000000004E-2</v>
      </c>
    </row>
    <row r="1105" spans="1:6">
      <c r="A1105">
        <v>1001103</v>
      </c>
      <c r="B1105">
        <v>1</v>
      </c>
      <c r="C1105">
        <v>1103</v>
      </c>
      <c r="D1105">
        <v>-0.30740000000000001</v>
      </c>
      <c r="E1105">
        <v>15.591699999999999</v>
      </c>
      <c r="F1105">
        <v>7.9350000000000004E-2</v>
      </c>
    </row>
    <row r="1106" spans="1:6">
      <c r="A1106">
        <v>1001104</v>
      </c>
      <c r="B1106">
        <v>1</v>
      </c>
      <c r="C1106">
        <v>1104</v>
      </c>
      <c r="D1106">
        <v>-0.30709999999999998</v>
      </c>
      <c r="E1106">
        <v>15.5907</v>
      </c>
      <c r="F1106">
        <v>7.936E-2</v>
      </c>
    </row>
    <row r="1107" spans="1:6">
      <c r="A1107">
        <v>1001105</v>
      </c>
      <c r="B1107">
        <v>1</v>
      </c>
      <c r="C1107">
        <v>1105</v>
      </c>
      <c r="D1107">
        <v>-0.30669999999999997</v>
      </c>
      <c r="E1107">
        <v>15.589700000000001</v>
      </c>
      <c r="F1107">
        <v>7.936E-2</v>
      </c>
    </row>
    <row r="1108" spans="1:6">
      <c r="A1108">
        <v>1001106</v>
      </c>
      <c r="B1108">
        <v>1</v>
      </c>
      <c r="C1108">
        <v>1106</v>
      </c>
      <c r="D1108">
        <v>-0.30640000000000001</v>
      </c>
      <c r="E1108">
        <v>15.588699999999999</v>
      </c>
      <c r="F1108">
        <v>7.9369999999999996E-2</v>
      </c>
    </row>
    <row r="1109" spans="1:6">
      <c r="A1109">
        <v>1001107</v>
      </c>
      <c r="B1109">
        <v>1</v>
      </c>
      <c r="C1109">
        <v>1107</v>
      </c>
      <c r="D1109">
        <v>-0.30599999999999999</v>
      </c>
      <c r="E1109">
        <v>15.5878</v>
      </c>
      <c r="F1109">
        <v>7.9380000000000006E-2</v>
      </c>
    </row>
    <row r="1110" spans="1:6">
      <c r="A1110">
        <v>1001108</v>
      </c>
      <c r="B1110">
        <v>1</v>
      </c>
      <c r="C1110">
        <v>1108</v>
      </c>
      <c r="D1110">
        <v>-0.30570000000000003</v>
      </c>
      <c r="E1110">
        <v>15.5868</v>
      </c>
      <c r="F1110">
        <v>7.9380000000000006E-2</v>
      </c>
    </row>
    <row r="1111" spans="1:6">
      <c r="A1111">
        <v>1001109</v>
      </c>
      <c r="B1111">
        <v>1</v>
      </c>
      <c r="C1111">
        <v>1109</v>
      </c>
      <c r="D1111">
        <v>-0.3054</v>
      </c>
      <c r="E1111">
        <v>15.585800000000001</v>
      </c>
      <c r="F1111">
        <v>7.9390000000000002E-2</v>
      </c>
    </row>
    <row r="1112" spans="1:6">
      <c r="A1112">
        <v>1001110</v>
      </c>
      <c r="B1112">
        <v>1</v>
      </c>
      <c r="C1112">
        <v>1110</v>
      </c>
      <c r="D1112">
        <v>-0.30499999999999999</v>
      </c>
      <c r="E1112">
        <v>15.5848</v>
      </c>
      <c r="F1112">
        <v>7.9399999999999998E-2</v>
      </c>
    </row>
    <row r="1113" spans="1:6">
      <c r="A1113">
        <v>1001111</v>
      </c>
      <c r="B1113">
        <v>1</v>
      </c>
      <c r="C1113">
        <v>1111</v>
      </c>
      <c r="D1113">
        <v>-0.30470000000000003</v>
      </c>
      <c r="E1113">
        <v>15.5839</v>
      </c>
      <c r="F1113">
        <v>7.9399999999999998E-2</v>
      </c>
    </row>
    <row r="1114" spans="1:6">
      <c r="A1114">
        <v>1001112</v>
      </c>
      <c r="B1114">
        <v>1</v>
      </c>
      <c r="C1114">
        <v>1112</v>
      </c>
      <c r="D1114">
        <v>-0.30430000000000001</v>
      </c>
      <c r="E1114">
        <v>15.5829</v>
      </c>
      <c r="F1114">
        <v>7.9409999999999994E-2</v>
      </c>
    </row>
    <row r="1115" spans="1:6">
      <c r="A1115">
        <v>1001113</v>
      </c>
      <c r="B1115">
        <v>1</v>
      </c>
      <c r="C1115">
        <v>1113</v>
      </c>
      <c r="D1115">
        <v>-0.30399999999999999</v>
      </c>
      <c r="E1115">
        <v>15.581899999999999</v>
      </c>
      <c r="F1115">
        <v>7.9409999999999994E-2</v>
      </c>
    </row>
    <row r="1116" spans="1:6">
      <c r="A1116">
        <v>1001114</v>
      </c>
      <c r="B1116">
        <v>1</v>
      </c>
      <c r="C1116">
        <v>1114</v>
      </c>
      <c r="D1116">
        <v>-0.30370000000000003</v>
      </c>
      <c r="E1116">
        <v>15.581</v>
      </c>
      <c r="F1116">
        <v>7.9420000000000004E-2</v>
      </c>
    </row>
    <row r="1117" spans="1:6">
      <c r="A1117">
        <v>1001115</v>
      </c>
      <c r="B1117">
        <v>1</v>
      </c>
      <c r="C1117">
        <v>1115</v>
      </c>
      <c r="D1117">
        <v>-0.3034</v>
      </c>
      <c r="E1117">
        <v>15.58</v>
      </c>
      <c r="F1117">
        <v>7.9430000000000001E-2</v>
      </c>
    </row>
    <row r="1118" spans="1:6">
      <c r="A1118">
        <v>1001116</v>
      </c>
      <c r="B1118">
        <v>1</v>
      </c>
      <c r="C1118">
        <v>1116</v>
      </c>
      <c r="D1118">
        <v>-0.30309999999999998</v>
      </c>
      <c r="E1118">
        <v>15.579000000000001</v>
      </c>
      <c r="F1118">
        <v>7.9430000000000001E-2</v>
      </c>
    </row>
    <row r="1119" spans="1:6">
      <c r="A1119">
        <v>1001117</v>
      </c>
      <c r="B1119">
        <v>1</v>
      </c>
      <c r="C1119">
        <v>1117</v>
      </c>
      <c r="D1119">
        <v>-0.30270000000000002</v>
      </c>
      <c r="E1119">
        <v>15.578099999999999</v>
      </c>
      <c r="F1119">
        <v>7.9439999999999997E-2</v>
      </c>
    </row>
    <row r="1120" spans="1:6">
      <c r="A1120">
        <v>1001118</v>
      </c>
      <c r="B1120">
        <v>1</v>
      </c>
      <c r="C1120">
        <v>1118</v>
      </c>
      <c r="D1120">
        <v>-0.3024</v>
      </c>
      <c r="E1120">
        <v>15.5771</v>
      </c>
      <c r="F1120">
        <v>7.9439999999999997E-2</v>
      </c>
    </row>
    <row r="1121" spans="1:6">
      <c r="A1121">
        <v>1001119</v>
      </c>
      <c r="B1121">
        <v>1</v>
      </c>
      <c r="C1121">
        <v>1119</v>
      </c>
      <c r="D1121">
        <v>-0.30209999999999998</v>
      </c>
      <c r="E1121">
        <v>15.5761</v>
      </c>
      <c r="F1121">
        <v>7.9450000000000007E-2</v>
      </c>
    </row>
    <row r="1122" spans="1:6">
      <c r="A1122">
        <v>1001120</v>
      </c>
      <c r="B1122">
        <v>1</v>
      </c>
      <c r="C1122">
        <v>1120</v>
      </c>
      <c r="D1122">
        <v>-0.30180000000000001</v>
      </c>
      <c r="E1122">
        <v>15.575200000000001</v>
      </c>
      <c r="F1122">
        <v>7.9460000000000003E-2</v>
      </c>
    </row>
    <row r="1123" spans="1:6">
      <c r="A1123">
        <v>1001121</v>
      </c>
      <c r="B1123">
        <v>1</v>
      </c>
      <c r="C1123">
        <v>1121</v>
      </c>
      <c r="D1123">
        <v>-0.30149999999999999</v>
      </c>
      <c r="E1123">
        <v>15.574199999999999</v>
      </c>
      <c r="F1123">
        <v>7.9460000000000003E-2</v>
      </c>
    </row>
    <row r="1124" spans="1:6">
      <c r="A1124">
        <v>1001122</v>
      </c>
      <c r="B1124">
        <v>1</v>
      </c>
      <c r="C1124">
        <v>1122</v>
      </c>
      <c r="D1124">
        <v>-0.30120000000000002</v>
      </c>
      <c r="E1124">
        <v>15.5733</v>
      </c>
      <c r="F1124">
        <v>7.9469999999999999E-2</v>
      </c>
    </row>
    <row r="1125" spans="1:6">
      <c r="A1125">
        <v>1001123</v>
      </c>
      <c r="B1125">
        <v>1</v>
      </c>
      <c r="C1125">
        <v>1123</v>
      </c>
      <c r="D1125">
        <v>-0.3009</v>
      </c>
      <c r="E1125">
        <v>15.5723</v>
      </c>
      <c r="F1125">
        <v>7.9479999999999995E-2</v>
      </c>
    </row>
    <row r="1126" spans="1:6">
      <c r="A1126">
        <v>1001124</v>
      </c>
      <c r="B1126">
        <v>1</v>
      </c>
      <c r="C1126">
        <v>1124</v>
      </c>
      <c r="D1126">
        <v>-0.30059999999999998</v>
      </c>
      <c r="E1126">
        <v>15.571400000000001</v>
      </c>
      <c r="F1126">
        <v>7.9479999999999995E-2</v>
      </c>
    </row>
    <row r="1127" spans="1:6">
      <c r="A1127">
        <v>1001125</v>
      </c>
      <c r="B1127">
        <v>1</v>
      </c>
      <c r="C1127">
        <v>1125</v>
      </c>
      <c r="D1127">
        <v>-0.30030000000000001</v>
      </c>
      <c r="E1127">
        <v>15.570399999999999</v>
      </c>
      <c r="F1127">
        <v>7.9490000000000005E-2</v>
      </c>
    </row>
    <row r="1128" spans="1:6">
      <c r="A1128">
        <v>1001126</v>
      </c>
      <c r="B1128">
        <v>1</v>
      </c>
      <c r="C1128">
        <v>1126</v>
      </c>
      <c r="D1128">
        <v>-0.3</v>
      </c>
      <c r="E1128">
        <v>15.5695</v>
      </c>
      <c r="F1128">
        <v>7.9490000000000005E-2</v>
      </c>
    </row>
    <row r="1129" spans="1:6">
      <c r="A1129">
        <v>1001127</v>
      </c>
      <c r="B1129">
        <v>1</v>
      </c>
      <c r="C1129">
        <v>1127</v>
      </c>
      <c r="D1129">
        <v>-0.29970000000000002</v>
      </c>
      <c r="E1129">
        <v>15.5685</v>
      </c>
      <c r="F1129">
        <v>7.9500000000000001E-2</v>
      </c>
    </row>
    <row r="1130" spans="1:6">
      <c r="A1130">
        <v>1001128</v>
      </c>
      <c r="B1130">
        <v>1</v>
      </c>
      <c r="C1130">
        <v>1128</v>
      </c>
      <c r="D1130">
        <v>-0.29949999999999999</v>
      </c>
      <c r="E1130">
        <v>15.567600000000001</v>
      </c>
      <c r="F1130">
        <v>7.9509999999999997E-2</v>
      </c>
    </row>
    <row r="1131" spans="1:6">
      <c r="A1131">
        <v>1001129</v>
      </c>
      <c r="B1131">
        <v>1</v>
      </c>
      <c r="C1131">
        <v>1129</v>
      </c>
      <c r="D1131">
        <v>-0.29920000000000002</v>
      </c>
      <c r="E1131">
        <v>15.566599999999999</v>
      </c>
      <c r="F1131">
        <v>7.9509999999999997E-2</v>
      </c>
    </row>
    <row r="1132" spans="1:6">
      <c r="A1132">
        <v>1001130</v>
      </c>
      <c r="B1132">
        <v>1</v>
      </c>
      <c r="C1132">
        <v>1130</v>
      </c>
      <c r="D1132">
        <v>-0.2989</v>
      </c>
      <c r="E1132">
        <v>15.5657</v>
      </c>
      <c r="F1132">
        <v>7.9519999999999993E-2</v>
      </c>
    </row>
    <row r="1133" spans="1:6">
      <c r="A1133">
        <v>1001131</v>
      </c>
      <c r="B1133">
        <v>1</v>
      </c>
      <c r="C1133">
        <v>1131</v>
      </c>
      <c r="D1133">
        <v>-0.29859999999999998</v>
      </c>
      <c r="E1133">
        <v>15.5647</v>
      </c>
      <c r="F1133">
        <v>7.9530000000000003E-2</v>
      </c>
    </row>
    <row r="1134" spans="1:6">
      <c r="A1134">
        <v>1001132</v>
      </c>
      <c r="B1134">
        <v>1</v>
      </c>
      <c r="C1134">
        <v>1132</v>
      </c>
      <c r="D1134">
        <v>-0.2984</v>
      </c>
      <c r="E1134">
        <v>15.563800000000001</v>
      </c>
      <c r="F1134">
        <v>7.9530000000000003E-2</v>
      </c>
    </row>
    <row r="1135" spans="1:6">
      <c r="A1135">
        <v>1001133</v>
      </c>
      <c r="B1135">
        <v>1</v>
      </c>
      <c r="C1135">
        <v>1133</v>
      </c>
      <c r="D1135">
        <v>-0.29809999999999998</v>
      </c>
      <c r="E1135">
        <v>15.562799999999999</v>
      </c>
      <c r="F1135">
        <v>7.954E-2</v>
      </c>
    </row>
    <row r="1136" spans="1:6">
      <c r="A1136">
        <v>1001134</v>
      </c>
      <c r="B1136">
        <v>1</v>
      </c>
      <c r="C1136">
        <v>1134</v>
      </c>
      <c r="D1136">
        <v>-0.29780000000000001</v>
      </c>
      <c r="E1136">
        <v>15.5619</v>
      </c>
      <c r="F1136">
        <v>7.954E-2</v>
      </c>
    </row>
    <row r="1137" spans="1:6">
      <c r="A1137">
        <v>1001135</v>
      </c>
      <c r="B1137">
        <v>1</v>
      </c>
      <c r="C1137">
        <v>1135</v>
      </c>
      <c r="D1137">
        <v>-0.29759999999999998</v>
      </c>
      <c r="E1137">
        <v>15.5609</v>
      </c>
      <c r="F1137">
        <v>7.9549999999999996E-2</v>
      </c>
    </row>
    <row r="1138" spans="1:6">
      <c r="A1138">
        <v>1001136</v>
      </c>
      <c r="B1138">
        <v>1</v>
      </c>
      <c r="C1138">
        <v>1136</v>
      </c>
      <c r="D1138">
        <v>-0.29730000000000001</v>
      </c>
      <c r="E1138">
        <v>15.56</v>
      </c>
      <c r="F1138">
        <v>7.9560000000000006E-2</v>
      </c>
    </row>
    <row r="1139" spans="1:6">
      <c r="A1139">
        <v>1001137</v>
      </c>
      <c r="B1139">
        <v>1</v>
      </c>
      <c r="C1139">
        <v>1137</v>
      </c>
      <c r="D1139">
        <v>-0.29709999999999998</v>
      </c>
      <c r="E1139">
        <v>15.559100000000001</v>
      </c>
      <c r="F1139">
        <v>7.9560000000000006E-2</v>
      </c>
    </row>
    <row r="1140" spans="1:6">
      <c r="A1140">
        <v>1001138</v>
      </c>
      <c r="B1140">
        <v>1</v>
      </c>
      <c r="C1140">
        <v>1138</v>
      </c>
      <c r="D1140">
        <v>-0.29680000000000001</v>
      </c>
      <c r="E1140">
        <v>15.5581</v>
      </c>
      <c r="F1140">
        <v>7.9570000000000002E-2</v>
      </c>
    </row>
    <row r="1141" spans="1:6">
      <c r="A1141">
        <v>1001139</v>
      </c>
      <c r="B1141">
        <v>1</v>
      </c>
      <c r="C1141">
        <v>1139</v>
      </c>
      <c r="D1141">
        <v>-0.29659999999999997</v>
      </c>
      <c r="E1141">
        <v>15.5572</v>
      </c>
      <c r="F1141">
        <v>7.9579999999999998E-2</v>
      </c>
    </row>
    <row r="1142" spans="1:6">
      <c r="A1142">
        <v>1001140</v>
      </c>
      <c r="B1142">
        <v>1</v>
      </c>
      <c r="C1142">
        <v>1140</v>
      </c>
      <c r="D1142">
        <v>-0.29630000000000001</v>
      </c>
      <c r="E1142">
        <v>15.5563</v>
      </c>
      <c r="F1142">
        <v>7.9579999999999998E-2</v>
      </c>
    </row>
    <row r="1143" spans="1:6">
      <c r="A1143">
        <v>1001141</v>
      </c>
      <c r="B1143">
        <v>1</v>
      </c>
      <c r="C1143">
        <v>1141</v>
      </c>
      <c r="D1143">
        <v>-0.29609999999999997</v>
      </c>
      <c r="E1143">
        <v>15.555300000000001</v>
      </c>
      <c r="F1143">
        <v>7.9589999999999994E-2</v>
      </c>
    </row>
    <row r="1144" spans="1:6">
      <c r="A1144">
        <v>1001142</v>
      </c>
      <c r="B1144">
        <v>1</v>
      </c>
      <c r="C1144">
        <v>1142</v>
      </c>
      <c r="D1144">
        <v>-0.2959</v>
      </c>
      <c r="E1144">
        <v>15.554399999999999</v>
      </c>
      <c r="F1144">
        <v>7.9600000000000004E-2</v>
      </c>
    </row>
    <row r="1145" spans="1:6">
      <c r="A1145">
        <v>1001143</v>
      </c>
      <c r="B1145">
        <v>1</v>
      </c>
      <c r="C1145">
        <v>1143</v>
      </c>
      <c r="D1145">
        <v>-0.29559999999999997</v>
      </c>
      <c r="E1145">
        <v>15.5535</v>
      </c>
      <c r="F1145">
        <v>7.9600000000000004E-2</v>
      </c>
    </row>
    <row r="1146" spans="1:6">
      <c r="A1146">
        <v>1001144</v>
      </c>
      <c r="B1146">
        <v>1</v>
      </c>
      <c r="C1146">
        <v>1144</v>
      </c>
      <c r="D1146">
        <v>-0.2954</v>
      </c>
      <c r="E1146">
        <v>15.5525</v>
      </c>
      <c r="F1146">
        <v>7.961E-2</v>
      </c>
    </row>
    <row r="1147" spans="1:6">
      <c r="A1147">
        <v>1001145</v>
      </c>
      <c r="B1147">
        <v>1</v>
      </c>
      <c r="C1147">
        <v>1145</v>
      </c>
      <c r="D1147">
        <v>-0.29520000000000002</v>
      </c>
      <c r="E1147">
        <v>15.551600000000001</v>
      </c>
      <c r="F1147">
        <v>7.9619999999999996E-2</v>
      </c>
    </row>
    <row r="1148" spans="1:6">
      <c r="A1148">
        <v>1001146</v>
      </c>
      <c r="B1148">
        <v>1</v>
      </c>
      <c r="C1148">
        <v>1146</v>
      </c>
      <c r="D1148">
        <v>-0.2949</v>
      </c>
      <c r="E1148">
        <v>15.550700000000001</v>
      </c>
      <c r="F1148">
        <v>7.9619999999999996E-2</v>
      </c>
    </row>
    <row r="1149" spans="1:6">
      <c r="A1149">
        <v>1001147</v>
      </c>
      <c r="B1149">
        <v>1</v>
      </c>
      <c r="C1149">
        <v>1147</v>
      </c>
      <c r="D1149">
        <v>-0.29470000000000002</v>
      </c>
      <c r="E1149">
        <v>15.549799999999999</v>
      </c>
      <c r="F1149">
        <v>7.9630000000000006E-2</v>
      </c>
    </row>
    <row r="1150" spans="1:6">
      <c r="A1150">
        <v>1001148</v>
      </c>
      <c r="B1150">
        <v>1</v>
      </c>
      <c r="C1150">
        <v>1148</v>
      </c>
      <c r="D1150">
        <v>-0.29449999999999998</v>
      </c>
      <c r="E1150">
        <v>15.5489</v>
      </c>
      <c r="F1150">
        <v>7.9640000000000002E-2</v>
      </c>
    </row>
    <row r="1151" spans="1:6">
      <c r="A1151">
        <v>1001149</v>
      </c>
      <c r="B1151">
        <v>1</v>
      </c>
      <c r="C1151">
        <v>1149</v>
      </c>
      <c r="D1151">
        <v>-0.29430000000000001</v>
      </c>
      <c r="E1151">
        <v>15.5479</v>
      </c>
      <c r="F1151">
        <v>7.9640000000000002E-2</v>
      </c>
    </row>
    <row r="1152" spans="1:6">
      <c r="A1152">
        <v>1001150</v>
      </c>
      <c r="B1152">
        <v>1</v>
      </c>
      <c r="C1152">
        <v>1150</v>
      </c>
      <c r="D1152">
        <v>-0.29409999999999997</v>
      </c>
      <c r="E1152">
        <v>15.547000000000001</v>
      </c>
      <c r="F1152">
        <v>7.9649999999999999E-2</v>
      </c>
    </row>
    <row r="1153" spans="1:6">
      <c r="A1153">
        <v>1001151</v>
      </c>
      <c r="B1153">
        <v>1</v>
      </c>
      <c r="C1153">
        <v>1151</v>
      </c>
      <c r="D1153">
        <v>-0.29389999999999999</v>
      </c>
      <c r="E1153">
        <v>15.546099999999999</v>
      </c>
      <c r="F1153">
        <v>7.9659999999999995E-2</v>
      </c>
    </row>
    <row r="1154" spans="1:6">
      <c r="A1154">
        <v>1001152</v>
      </c>
      <c r="B1154">
        <v>1</v>
      </c>
      <c r="C1154">
        <v>1152</v>
      </c>
      <c r="D1154">
        <v>-0.29370000000000002</v>
      </c>
      <c r="E1154">
        <v>15.545199999999999</v>
      </c>
      <c r="F1154">
        <v>7.9659999999999995E-2</v>
      </c>
    </row>
    <row r="1155" spans="1:6">
      <c r="A1155">
        <v>1001153</v>
      </c>
      <c r="B1155">
        <v>1</v>
      </c>
      <c r="C1155">
        <v>1153</v>
      </c>
      <c r="D1155">
        <v>-0.29339999999999999</v>
      </c>
      <c r="E1155">
        <v>15.5443</v>
      </c>
      <c r="F1155">
        <v>7.9670000000000005E-2</v>
      </c>
    </row>
    <row r="1156" spans="1:6">
      <c r="A1156">
        <v>1001154</v>
      </c>
      <c r="B1156">
        <v>1</v>
      </c>
      <c r="C1156">
        <v>1154</v>
      </c>
      <c r="D1156">
        <v>-0.29320000000000002</v>
      </c>
      <c r="E1156">
        <v>15.5434</v>
      </c>
      <c r="F1156">
        <v>7.9670000000000005E-2</v>
      </c>
    </row>
    <row r="1157" spans="1:6">
      <c r="A1157">
        <v>1001155</v>
      </c>
      <c r="B1157">
        <v>1</v>
      </c>
      <c r="C1157">
        <v>1155</v>
      </c>
      <c r="D1157">
        <v>-0.29310000000000003</v>
      </c>
      <c r="E1157">
        <v>15.542400000000001</v>
      </c>
      <c r="F1157">
        <v>7.9680000000000001E-2</v>
      </c>
    </row>
    <row r="1158" spans="1:6">
      <c r="A1158">
        <v>1001156</v>
      </c>
      <c r="B1158">
        <v>1</v>
      </c>
      <c r="C1158">
        <v>1156</v>
      </c>
      <c r="D1158">
        <v>-0.29289999999999999</v>
      </c>
      <c r="E1158">
        <v>15.541499999999999</v>
      </c>
      <c r="F1158">
        <v>7.9689999999999997E-2</v>
      </c>
    </row>
    <row r="1159" spans="1:6">
      <c r="A1159">
        <v>1001157</v>
      </c>
      <c r="B1159">
        <v>1</v>
      </c>
      <c r="C1159">
        <v>1157</v>
      </c>
      <c r="D1159">
        <v>-0.29270000000000002</v>
      </c>
      <c r="E1159">
        <v>15.5406</v>
      </c>
      <c r="F1159">
        <v>7.9689999999999997E-2</v>
      </c>
    </row>
    <row r="1160" spans="1:6">
      <c r="A1160">
        <v>1001158</v>
      </c>
      <c r="B1160">
        <v>1</v>
      </c>
      <c r="C1160">
        <v>1158</v>
      </c>
      <c r="D1160">
        <v>-0.29249999999999998</v>
      </c>
      <c r="E1160">
        <v>15.5397</v>
      </c>
      <c r="F1160">
        <v>7.9699999999999993E-2</v>
      </c>
    </row>
    <row r="1161" spans="1:6">
      <c r="A1161">
        <v>1001159</v>
      </c>
      <c r="B1161">
        <v>1</v>
      </c>
      <c r="C1161">
        <v>1159</v>
      </c>
      <c r="D1161">
        <v>-0.2923</v>
      </c>
      <c r="E1161">
        <v>15.5388</v>
      </c>
      <c r="F1161">
        <v>7.9710000000000003E-2</v>
      </c>
    </row>
    <row r="1162" spans="1:6">
      <c r="A1162">
        <v>1001160</v>
      </c>
      <c r="B1162">
        <v>1</v>
      </c>
      <c r="C1162">
        <v>1160</v>
      </c>
      <c r="D1162">
        <v>-0.29210000000000003</v>
      </c>
      <c r="E1162">
        <v>15.5379</v>
      </c>
      <c r="F1162">
        <v>7.9719999999999999E-2</v>
      </c>
    </row>
    <row r="1163" spans="1:6">
      <c r="A1163">
        <v>1001161</v>
      </c>
      <c r="B1163">
        <v>1</v>
      </c>
      <c r="C1163">
        <v>1161</v>
      </c>
      <c r="D1163">
        <v>-0.29189999999999999</v>
      </c>
      <c r="E1163">
        <v>15.537000000000001</v>
      </c>
      <c r="F1163">
        <v>7.9719999999999999E-2</v>
      </c>
    </row>
    <row r="1164" spans="1:6">
      <c r="A1164">
        <v>1001162</v>
      </c>
      <c r="B1164">
        <v>1</v>
      </c>
      <c r="C1164">
        <v>1162</v>
      </c>
      <c r="D1164">
        <v>-0.2918</v>
      </c>
      <c r="E1164">
        <v>15.536099999999999</v>
      </c>
      <c r="F1164">
        <v>7.9729999999999995E-2</v>
      </c>
    </row>
    <row r="1165" spans="1:6">
      <c r="A1165">
        <v>1001163</v>
      </c>
      <c r="B1165">
        <v>1</v>
      </c>
      <c r="C1165">
        <v>1163</v>
      </c>
      <c r="D1165">
        <v>-0.29160000000000003</v>
      </c>
      <c r="E1165">
        <v>15.5352</v>
      </c>
      <c r="F1165">
        <v>7.9740000000000005E-2</v>
      </c>
    </row>
    <row r="1166" spans="1:6">
      <c r="A1166">
        <v>1001164</v>
      </c>
      <c r="B1166">
        <v>1</v>
      </c>
      <c r="C1166">
        <v>1164</v>
      </c>
      <c r="D1166">
        <v>-0.29139999999999999</v>
      </c>
      <c r="E1166">
        <v>15.5343</v>
      </c>
      <c r="F1166">
        <v>7.9740000000000005E-2</v>
      </c>
    </row>
    <row r="1167" spans="1:6">
      <c r="A1167">
        <v>1001165</v>
      </c>
      <c r="B1167">
        <v>1</v>
      </c>
      <c r="C1167">
        <v>1165</v>
      </c>
      <c r="D1167">
        <v>-0.2913</v>
      </c>
      <c r="E1167">
        <v>15.5334</v>
      </c>
      <c r="F1167">
        <v>7.9750000000000001E-2</v>
      </c>
    </row>
    <row r="1168" spans="1:6">
      <c r="A1168">
        <v>1001166</v>
      </c>
      <c r="B1168">
        <v>1</v>
      </c>
      <c r="C1168">
        <v>1166</v>
      </c>
      <c r="D1168">
        <v>-0.29110000000000003</v>
      </c>
      <c r="E1168">
        <v>15.532500000000001</v>
      </c>
      <c r="F1168">
        <v>7.9759999999999998E-2</v>
      </c>
    </row>
    <row r="1169" spans="1:6">
      <c r="A1169">
        <v>1001167</v>
      </c>
      <c r="B1169">
        <v>1</v>
      </c>
      <c r="C1169">
        <v>1167</v>
      </c>
      <c r="D1169">
        <v>-0.29089999999999999</v>
      </c>
      <c r="E1169">
        <v>15.531599999999999</v>
      </c>
      <c r="F1169">
        <v>7.9759999999999998E-2</v>
      </c>
    </row>
    <row r="1170" spans="1:6">
      <c r="A1170">
        <v>1001168</v>
      </c>
      <c r="B1170">
        <v>1</v>
      </c>
      <c r="C1170">
        <v>1168</v>
      </c>
      <c r="D1170">
        <v>-0.2908</v>
      </c>
      <c r="E1170">
        <v>15.5307</v>
      </c>
      <c r="F1170">
        <v>7.9769999999999994E-2</v>
      </c>
    </row>
    <row r="1171" spans="1:6">
      <c r="A1171">
        <v>1001169</v>
      </c>
      <c r="B1171">
        <v>1</v>
      </c>
      <c r="C1171">
        <v>1169</v>
      </c>
      <c r="D1171">
        <v>-0.29060000000000002</v>
      </c>
      <c r="E1171">
        <v>15.5298</v>
      </c>
      <c r="F1171">
        <v>7.9780000000000004E-2</v>
      </c>
    </row>
    <row r="1172" spans="1:6">
      <c r="A1172">
        <v>1001170</v>
      </c>
      <c r="B1172">
        <v>1</v>
      </c>
      <c r="C1172">
        <v>1170</v>
      </c>
      <c r="D1172">
        <v>-0.29049999999999998</v>
      </c>
      <c r="E1172">
        <v>15.5289</v>
      </c>
      <c r="F1172">
        <v>7.9780000000000004E-2</v>
      </c>
    </row>
    <row r="1173" spans="1:6">
      <c r="A1173">
        <v>1001171</v>
      </c>
      <c r="B1173">
        <v>1</v>
      </c>
      <c r="C1173">
        <v>1171</v>
      </c>
      <c r="D1173">
        <v>-0.2903</v>
      </c>
      <c r="E1173">
        <v>15.5281</v>
      </c>
      <c r="F1173">
        <v>7.979E-2</v>
      </c>
    </row>
    <row r="1174" spans="1:6">
      <c r="A1174">
        <v>1001172</v>
      </c>
      <c r="B1174">
        <v>1</v>
      </c>
      <c r="C1174">
        <v>1172</v>
      </c>
      <c r="D1174">
        <v>-0.29020000000000001</v>
      </c>
      <c r="E1174">
        <v>15.527200000000001</v>
      </c>
      <c r="F1174">
        <v>7.9799999999999996E-2</v>
      </c>
    </row>
    <row r="1175" spans="1:6">
      <c r="A1175">
        <v>1001173</v>
      </c>
      <c r="B1175">
        <v>1</v>
      </c>
      <c r="C1175">
        <v>1173</v>
      </c>
      <c r="D1175">
        <v>-0.29010000000000002</v>
      </c>
      <c r="E1175">
        <v>15.526300000000001</v>
      </c>
      <c r="F1175">
        <v>7.9799999999999996E-2</v>
      </c>
    </row>
    <row r="1176" spans="1:6">
      <c r="A1176">
        <v>1001174</v>
      </c>
      <c r="B1176">
        <v>1</v>
      </c>
      <c r="C1176">
        <v>1174</v>
      </c>
      <c r="D1176">
        <v>-0.28989999999999999</v>
      </c>
      <c r="E1176">
        <v>15.525399999999999</v>
      </c>
      <c r="F1176">
        <v>7.9810000000000006E-2</v>
      </c>
    </row>
    <row r="1177" spans="1:6">
      <c r="A1177">
        <v>1001175</v>
      </c>
      <c r="B1177">
        <v>1</v>
      </c>
      <c r="C1177">
        <v>1175</v>
      </c>
      <c r="D1177">
        <v>-0.2898</v>
      </c>
      <c r="E1177">
        <v>15.5245</v>
      </c>
      <c r="F1177">
        <v>7.9820000000000002E-2</v>
      </c>
    </row>
    <row r="1178" spans="1:6">
      <c r="A1178">
        <v>1001176</v>
      </c>
      <c r="B1178">
        <v>1</v>
      </c>
      <c r="C1178">
        <v>1176</v>
      </c>
      <c r="D1178">
        <v>-0.28970000000000001</v>
      </c>
      <c r="E1178">
        <v>15.5236</v>
      </c>
      <c r="F1178">
        <v>7.9820000000000002E-2</v>
      </c>
    </row>
    <row r="1179" spans="1:6">
      <c r="A1179">
        <v>1001177</v>
      </c>
      <c r="B1179">
        <v>1</v>
      </c>
      <c r="C1179">
        <v>1177</v>
      </c>
      <c r="D1179">
        <v>-0.28949999999999998</v>
      </c>
      <c r="E1179">
        <v>15.5228</v>
      </c>
      <c r="F1179">
        <v>7.9829999999999998E-2</v>
      </c>
    </row>
    <row r="1180" spans="1:6">
      <c r="A1180">
        <v>1001178</v>
      </c>
      <c r="B1180">
        <v>1</v>
      </c>
      <c r="C1180">
        <v>1178</v>
      </c>
      <c r="D1180">
        <v>-0.28939999999999999</v>
      </c>
      <c r="E1180">
        <v>15.5219</v>
      </c>
      <c r="F1180">
        <v>7.9839999999999994E-2</v>
      </c>
    </row>
    <row r="1181" spans="1:6">
      <c r="A1181">
        <v>1001179</v>
      </c>
      <c r="B1181">
        <v>1</v>
      </c>
      <c r="C1181">
        <v>1179</v>
      </c>
      <c r="D1181">
        <v>-0.2893</v>
      </c>
      <c r="E1181">
        <v>15.521000000000001</v>
      </c>
      <c r="F1181">
        <v>7.9850000000000004E-2</v>
      </c>
    </row>
    <row r="1182" spans="1:6">
      <c r="A1182">
        <v>1001180</v>
      </c>
      <c r="B1182">
        <v>1</v>
      </c>
      <c r="C1182">
        <v>1180</v>
      </c>
      <c r="D1182">
        <v>-0.28920000000000001</v>
      </c>
      <c r="E1182">
        <v>15.520099999999999</v>
      </c>
      <c r="F1182">
        <v>7.9850000000000004E-2</v>
      </c>
    </row>
    <row r="1183" spans="1:6">
      <c r="A1183">
        <v>1001181</v>
      </c>
      <c r="B1183">
        <v>1</v>
      </c>
      <c r="C1183">
        <v>1181</v>
      </c>
      <c r="D1183">
        <v>-0.28899999999999998</v>
      </c>
      <c r="E1183">
        <v>15.519299999999999</v>
      </c>
      <c r="F1183">
        <v>7.986E-2</v>
      </c>
    </row>
    <row r="1184" spans="1:6">
      <c r="A1184">
        <v>1001182</v>
      </c>
      <c r="B1184">
        <v>1</v>
      </c>
      <c r="C1184">
        <v>1182</v>
      </c>
      <c r="D1184">
        <v>-0.28889999999999999</v>
      </c>
      <c r="E1184">
        <v>15.5184</v>
      </c>
      <c r="F1184">
        <v>7.9869999999999997E-2</v>
      </c>
    </row>
    <row r="1185" spans="1:6">
      <c r="A1185">
        <v>1001183</v>
      </c>
      <c r="B1185">
        <v>1</v>
      </c>
      <c r="C1185">
        <v>1183</v>
      </c>
      <c r="D1185">
        <v>-0.2888</v>
      </c>
      <c r="E1185">
        <v>15.5175</v>
      </c>
      <c r="F1185">
        <v>7.9869999999999997E-2</v>
      </c>
    </row>
    <row r="1186" spans="1:6">
      <c r="A1186">
        <v>1001184</v>
      </c>
      <c r="B1186">
        <v>1</v>
      </c>
      <c r="C1186">
        <v>1184</v>
      </c>
      <c r="D1186">
        <v>-0.28870000000000001</v>
      </c>
      <c r="E1186">
        <v>15.5167</v>
      </c>
      <c r="F1186">
        <v>7.9880000000000007E-2</v>
      </c>
    </row>
    <row r="1187" spans="1:6">
      <c r="A1187">
        <v>1001185</v>
      </c>
      <c r="B1187">
        <v>1</v>
      </c>
      <c r="C1187">
        <v>1185</v>
      </c>
      <c r="D1187">
        <v>-0.28860000000000002</v>
      </c>
      <c r="E1187">
        <v>15.5158</v>
      </c>
      <c r="F1187">
        <v>7.9890000000000003E-2</v>
      </c>
    </row>
    <row r="1188" spans="1:6">
      <c r="A1188">
        <v>1001186</v>
      </c>
      <c r="B1188">
        <v>1</v>
      </c>
      <c r="C1188">
        <v>1186</v>
      </c>
      <c r="D1188">
        <v>-0.28849999999999998</v>
      </c>
      <c r="E1188">
        <v>15.514900000000001</v>
      </c>
      <c r="F1188">
        <v>7.9890000000000003E-2</v>
      </c>
    </row>
    <row r="1189" spans="1:6">
      <c r="A1189">
        <v>1001187</v>
      </c>
      <c r="B1189">
        <v>1</v>
      </c>
      <c r="C1189">
        <v>1187</v>
      </c>
      <c r="D1189">
        <v>-0.28839999999999999</v>
      </c>
      <c r="E1189">
        <v>15.514099999999999</v>
      </c>
      <c r="F1189">
        <v>7.9899999999999999E-2</v>
      </c>
    </row>
    <row r="1190" spans="1:6">
      <c r="A1190">
        <v>1001188</v>
      </c>
      <c r="B1190">
        <v>1</v>
      </c>
      <c r="C1190">
        <v>1188</v>
      </c>
      <c r="D1190">
        <v>-0.2883</v>
      </c>
      <c r="E1190">
        <v>15.513199999999999</v>
      </c>
      <c r="F1190">
        <v>7.9909999999999995E-2</v>
      </c>
    </row>
    <row r="1191" spans="1:6">
      <c r="A1191">
        <v>1001189</v>
      </c>
      <c r="B1191">
        <v>1</v>
      </c>
      <c r="C1191">
        <v>1189</v>
      </c>
      <c r="D1191">
        <v>-0.28820000000000001</v>
      </c>
      <c r="E1191">
        <v>15.5123</v>
      </c>
      <c r="F1191">
        <v>7.9920000000000005E-2</v>
      </c>
    </row>
    <row r="1192" spans="1:6">
      <c r="A1192">
        <v>1001190</v>
      </c>
      <c r="B1192">
        <v>1</v>
      </c>
      <c r="C1192">
        <v>1190</v>
      </c>
      <c r="D1192">
        <v>-0.28810000000000002</v>
      </c>
      <c r="E1192">
        <v>15.5115</v>
      </c>
      <c r="F1192">
        <v>7.9920000000000005E-2</v>
      </c>
    </row>
    <row r="1193" spans="1:6">
      <c r="A1193">
        <v>1001191</v>
      </c>
      <c r="B1193">
        <v>1</v>
      </c>
      <c r="C1193">
        <v>1191</v>
      </c>
      <c r="D1193">
        <v>-0.28810000000000002</v>
      </c>
      <c r="E1193">
        <v>15.5106</v>
      </c>
      <c r="F1193">
        <v>7.9930000000000001E-2</v>
      </c>
    </row>
    <row r="1194" spans="1:6">
      <c r="A1194">
        <v>1001192</v>
      </c>
      <c r="B1194">
        <v>1</v>
      </c>
      <c r="C1194">
        <v>1192</v>
      </c>
      <c r="D1194">
        <v>-0.28799999999999998</v>
      </c>
      <c r="E1194">
        <v>15.5098</v>
      </c>
      <c r="F1194">
        <v>7.9939999999999997E-2</v>
      </c>
    </row>
    <row r="1195" spans="1:6">
      <c r="A1195">
        <v>1001193</v>
      </c>
      <c r="B1195">
        <v>1</v>
      </c>
      <c r="C1195">
        <v>1193</v>
      </c>
      <c r="D1195">
        <v>-0.28789999999999999</v>
      </c>
      <c r="E1195">
        <v>15.508900000000001</v>
      </c>
      <c r="F1195">
        <v>7.9939999999999997E-2</v>
      </c>
    </row>
    <row r="1196" spans="1:6">
      <c r="A1196">
        <v>1001194</v>
      </c>
      <c r="B1196">
        <v>1</v>
      </c>
      <c r="C1196">
        <v>1194</v>
      </c>
      <c r="D1196">
        <v>-0.2878</v>
      </c>
      <c r="E1196">
        <v>15.508100000000001</v>
      </c>
      <c r="F1196">
        <v>7.9949999999999993E-2</v>
      </c>
    </row>
    <row r="1197" spans="1:6">
      <c r="A1197">
        <v>1001195</v>
      </c>
      <c r="B1197">
        <v>1</v>
      </c>
      <c r="C1197">
        <v>1195</v>
      </c>
      <c r="D1197">
        <v>-0.28770000000000001</v>
      </c>
      <c r="E1197">
        <v>15.507199999999999</v>
      </c>
      <c r="F1197">
        <v>7.9960000000000003E-2</v>
      </c>
    </row>
    <row r="1198" spans="1:6">
      <c r="A1198">
        <v>1001196</v>
      </c>
      <c r="B1198">
        <v>1</v>
      </c>
      <c r="C1198">
        <v>1196</v>
      </c>
      <c r="D1198">
        <v>-0.28770000000000001</v>
      </c>
      <c r="E1198">
        <v>15.506399999999999</v>
      </c>
      <c r="F1198">
        <v>7.9969999999999999E-2</v>
      </c>
    </row>
    <row r="1199" spans="1:6">
      <c r="A1199">
        <v>1001197</v>
      </c>
      <c r="B1199">
        <v>1</v>
      </c>
      <c r="C1199">
        <v>1197</v>
      </c>
      <c r="D1199">
        <v>-0.28760000000000002</v>
      </c>
      <c r="E1199">
        <v>15.5055</v>
      </c>
      <c r="F1199">
        <v>7.9969999999999999E-2</v>
      </c>
    </row>
    <row r="1200" spans="1:6">
      <c r="A1200">
        <v>1001198</v>
      </c>
      <c r="B1200">
        <v>1</v>
      </c>
      <c r="C1200">
        <v>1198</v>
      </c>
      <c r="D1200">
        <v>-0.28749999999999998</v>
      </c>
      <c r="E1200">
        <v>15.5047</v>
      </c>
      <c r="F1200">
        <v>7.9979999999999996E-2</v>
      </c>
    </row>
    <row r="1201" spans="1:6">
      <c r="A1201">
        <v>1001199</v>
      </c>
      <c r="B1201">
        <v>1</v>
      </c>
      <c r="C1201">
        <v>1199</v>
      </c>
      <c r="D1201">
        <v>-0.28749999999999998</v>
      </c>
      <c r="E1201">
        <v>15.5038</v>
      </c>
      <c r="F1201">
        <v>7.9990000000000006E-2</v>
      </c>
    </row>
    <row r="1202" spans="1:6">
      <c r="A1202">
        <v>1001200</v>
      </c>
      <c r="B1202">
        <v>1</v>
      </c>
      <c r="C1202">
        <v>1200</v>
      </c>
      <c r="D1202">
        <v>-0.28739999999999999</v>
      </c>
      <c r="E1202">
        <v>15.503</v>
      </c>
      <c r="F1202">
        <v>7.9990000000000006E-2</v>
      </c>
    </row>
    <row r="1203" spans="1:6">
      <c r="A1203">
        <v>1001201</v>
      </c>
      <c r="B1203">
        <v>1</v>
      </c>
      <c r="C1203">
        <v>1201</v>
      </c>
      <c r="D1203">
        <v>-0.28739999999999999</v>
      </c>
      <c r="E1203">
        <v>15.5021</v>
      </c>
      <c r="F1203">
        <v>0.08</v>
      </c>
    </row>
    <row r="1204" spans="1:6">
      <c r="A1204">
        <v>1001202</v>
      </c>
      <c r="B1204">
        <v>1</v>
      </c>
      <c r="C1204">
        <v>1202</v>
      </c>
      <c r="D1204">
        <v>-0.2873</v>
      </c>
      <c r="E1204">
        <v>15.501300000000001</v>
      </c>
      <c r="F1204">
        <v>8.0009999999999998E-2</v>
      </c>
    </row>
    <row r="1205" spans="1:6">
      <c r="A1205">
        <v>1001203</v>
      </c>
      <c r="B1205">
        <v>1</v>
      </c>
      <c r="C1205">
        <v>1203</v>
      </c>
      <c r="D1205">
        <v>-0.2873</v>
      </c>
      <c r="E1205">
        <v>15.500500000000001</v>
      </c>
      <c r="F1205">
        <v>8.0019999999999994E-2</v>
      </c>
    </row>
    <row r="1206" spans="1:6">
      <c r="A1206">
        <v>1001204</v>
      </c>
      <c r="B1206">
        <v>1</v>
      </c>
      <c r="C1206">
        <v>1204</v>
      </c>
      <c r="D1206">
        <v>-0.28720000000000001</v>
      </c>
      <c r="E1206">
        <v>15.499599999999999</v>
      </c>
      <c r="F1206">
        <v>8.0019999999999994E-2</v>
      </c>
    </row>
    <row r="1207" spans="1:6">
      <c r="A1207">
        <v>1001205</v>
      </c>
      <c r="B1207">
        <v>1</v>
      </c>
      <c r="C1207">
        <v>1205</v>
      </c>
      <c r="D1207">
        <v>-0.28720000000000001</v>
      </c>
      <c r="E1207">
        <v>15.498799999999999</v>
      </c>
      <c r="F1207">
        <v>8.0030000000000004E-2</v>
      </c>
    </row>
    <row r="1208" spans="1:6">
      <c r="A1208">
        <v>1001206</v>
      </c>
      <c r="B1208">
        <v>1</v>
      </c>
      <c r="C1208">
        <v>1206</v>
      </c>
      <c r="D1208">
        <v>-0.28710000000000002</v>
      </c>
      <c r="E1208">
        <v>15.497999999999999</v>
      </c>
      <c r="F1208">
        <v>8.004E-2</v>
      </c>
    </row>
    <row r="1209" spans="1:6">
      <c r="A1209">
        <v>1001207</v>
      </c>
      <c r="B1209">
        <v>1</v>
      </c>
      <c r="C1209">
        <v>1207</v>
      </c>
      <c r="D1209">
        <v>-0.28710000000000002</v>
      </c>
      <c r="E1209">
        <v>15.4971</v>
      </c>
      <c r="F1209">
        <v>8.0049999999999996E-2</v>
      </c>
    </row>
    <row r="1210" spans="1:6">
      <c r="A1210">
        <v>1001208</v>
      </c>
      <c r="B1210">
        <v>1</v>
      </c>
      <c r="C1210">
        <v>1208</v>
      </c>
      <c r="D1210">
        <v>-0.28710000000000002</v>
      </c>
      <c r="E1210">
        <v>15.4963</v>
      </c>
      <c r="F1210">
        <v>8.0049999999999996E-2</v>
      </c>
    </row>
    <row r="1211" spans="1:6">
      <c r="A1211">
        <v>1001209</v>
      </c>
      <c r="B1211">
        <v>1</v>
      </c>
      <c r="C1211">
        <v>1209</v>
      </c>
      <c r="D1211">
        <v>-0.28699999999999998</v>
      </c>
      <c r="E1211">
        <v>15.4955</v>
      </c>
      <c r="F1211">
        <v>8.0060000000000006E-2</v>
      </c>
    </row>
    <row r="1212" spans="1:6">
      <c r="A1212">
        <v>1001210</v>
      </c>
      <c r="B1212">
        <v>1</v>
      </c>
      <c r="C1212">
        <v>1210</v>
      </c>
      <c r="D1212">
        <v>-0.28699999999999998</v>
      </c>
      <c r="E1212">
        <v>15.4946</v>
      </c>
      <c r="F1212">
        <v>8.0070000000000002E-2</v>
      </c>
    </row>
    <row r="1213" spans="1:6">
      <c r="A1213">
        <v>1001211</v>
      </c>
      <c r="B1213">
        <v>1</v>
      </c>
      <c r="C1213">
        <v>1211</v>
      </c>
      <c r="D1213">
        <v>-0.28699999999999998</v>
      </c>
      <c r="E1213">
        <v>15.4938</v>
      </c>
      <c r="F1213">
        <v>8.0079999999999998E-2</v>
      </c>
    </row>
    <row r="1214" spans="1:6">
      <c r="A1214">
        <v>1001212</v>
      </c>
      <c r="B1214">
        <v>1</v>
      </c>
      <c r="C1214">
        <v>1212</v>
      </c>
      <c r="D1214">
        <v>-0.28699999999999998</v>
      </c>
      <c r="E1214">
        <v>15.493</v>
      </c>
      <c r="F1214">
        <v>8.0079999999999998E-2</v>
      </c>
    </row>
    <row r="1215" spans="1:6">
      <c r="A1215">
        <v>1001213</v>
      </c>
      <c r="B1215">
        <v>1</v>
      </c>
      <c r="C1215">
        <v>1213</v>
      </c>
      <c r="D1215">
        <v>-0.28689999999999999</v>
      </c>
      <c r="E1215">
        <v>15.4922</v>
      </c>
      <c r="F1215">
        <v>8.0089999999999995E-2</v>
      </c>
    </row>
    <row r="1216" spans="1:6">
      <c r="A1216">
        <v>1001214</v>
      </c>
      <c r="B1216">
        <v>1</v>
      </c>
      <c r="C1216">
        <v>1214</v>
      </c>
      <c r="D1216">
        <v>-0.28689999999999999</v>
      </c>
      <c r="E1216">
        <v>15.491400000000001</v>
      </c>
      <c r="F1216">
        <v>8.0100000000000005E-2</v>
      </c>
    </row>
    <row r="1217" spans="1:6">
      <c r="A1217">
        <v>1001215</v>
      </c>
      <c r="B1217">
        <v>1</v>
      </c>
      <c r="C1217">
        <v>1215</v>
      </c>
      <c r="D1217">
        <v>-0.28689999999999999</v>
      </c>
      <c r="E1217">
        <v>15.490500000000001</v>
      </c>
      <c r="F1217">
        <v>8.0110000000000001E-2</v>
      </c>
    </row>
    <row r="1218" spans="1:6">
      <c r="A1218">
        <v>1001216</v>
      </c>
      <c r="B1218">
        <v>1</v>
      </c>
      <c r="C1218">
        <v>1216</v>
      </c>
      <c r="D1218">
        <v>-0.28689999999999999</v>
      </c>
      <c r="E1218">
        <v>15.489699999999999</v>
      </c>
      <c r="F1218">
        <v>8.0110000000000001E-2</v>
      </c>
    </row>
    <row r="1219" spans="1:6">
      <c r="A1219">
        <v>1001217</v>
      </c>
      <c r="B1219">
        <v>1</v>
      </c>
      <c r="C1219">
        <v>1217</v>
      </c>
      <c r="D1219">
        <v>-0.28689999999999999</v>
      </c>
      <c r="E1219">
        <v>15.488899999999999</v>
      </c>
      <c r="F1219">
        <v>8.0119999999999997E-2</v>
      </c>
    </row>
    <row r="1220" spans="1:6">
      <c r="A1220">
        <v>1001218</v>
      </c>
      <c r="B1220">
        <v>1</v>
      </c>
      <c r="C1220">
        <v>1218</v>
      </c>
      <c r="D1220">
        <v>-0.28689999999999999</v>
      </c>
      <c r="E1220">
        <v>15.488099999999999</v>
      </c>
      <c r="F1220">
        <v>8.0130000000000007E-2</v>
      </c>
    </row>
    <row r="1221" spans="1:6">
      <c r="A1221">
        <v>1001219</v>
      </c>
      <c r="B1221">
        <v>1</v>
      </c>
      <c r="C1221">
        <v>1219</v>
      </c>
      <c r="D1221">
        <v>-0.28689999999999999</v>
      </c>
      <c r="E1221">
        <v>15.487299999999999</v>
      </c>
      <c r="F1221">
        <v>8.0140000000000003E-2</v>
      </c>
    </row>
    <row r="1222" spans="1:6">
      <c r="A1222">
        <v>1001220</v>
      </c>
      <c r="B1222">
        <v>1</v>
      </c>
      <c r="C1222">
        <v>1220</v>
      </c>
      <c r="D1222">
        <v>-0.28689999999999999</v>
      </c>
      <c r="E1222">
        <v>15.486499999999999</v>
      </c>
      <c r="F1222">
        <v>8.0140000000000003E-2</v>
      </c>
    </row>
    <row r="1223" spans="1:6">
      <c r="A1223">
        <v>1001221</v>
      </c>
      <c r="B1223">
        <v>1</v>
      </c>
      <c r="C1223">
        <v>1221</v>
      </c>
      <c r="D1223">
        <v>-0.28689999999999999</v>
      </c>
      <c r="E1223">
        <v>15.4857</v>
      </c>
      <c r="F1223">
        <v>8.0149999999999999E-2</v>
      </c>
    </row>
    <row r="1224" spans="1:6">
      <c r="A1224">
        <v>1001222</v>
      </c>
      <c r="B1224">
        <v>1</v>
      </c>
      <c r="C1224">
        <v>1222</v>
      </c>
      <c r="D1224">
        <v>-0.28689999999999999</v>
      </c>
      <c r="E1224">
        <v>15.4848</v>
      </c>
      <c r="F1224">
        <v>8.0159999999999995E-2</v>
      </c>
    </row>
    <row r="1225" spans="1:6">
      <c r="A1225">
        <v>1001223</v>
      </c>
      <c r="B1225">
        <v>1</v>
      </c>
      <c r="C1225">
        <v>1223</v>
      </c>
      <c r="D1225">
        <v>-0.28689999999999999</v>
      </c>
      <c r="E1225">
        <v>15.484</v>
      </c>
      <c r="F1225">
        <v>8.0170000000000005E-2</v>
      </c>
    </row>
    <row r="1226" spans="1:6">
      <c r="A1226">
        <v>1001224</v>
      </c>
      <c r="B1226">
        <v>1</v>
      </c>
      <c r="C1226">
        <v>1224</v>
      </c>
      <c r="D1226">
        <v>-0.28689999999999999</v>
      </c>
      <c r="E1226">
        <v>15.4832</v>
      </c>
      <c r="F1226">
        <v>8.0170000000000005E-2</v>
      </c>
    </row>
    <row r="1227" spans="1:6">
      <c r="A1227">
        <v>1001225</v>
      </c>
      <c r="B1227">
        <v>1</v>
      </c>
      <c r="C1227">
        <v>1225</v>
      </c>
      <c r="D1227">
        <v>-0.28689999999999999</v>
      </c>
      <c r="E1227">
        <v>15.4824</v>
      </c>
      <c r="F1227">
        <v>8.0180000000000001E-2</v>
      </c>
    </row>
    <row r="1228" spans="1:6">
      <c r="A1228">
        <v>1001226</v>
      </c>
      <c r="B1228">
        <v>1</v>
      </c>
      <c r="C1228">
        <v>1226</v>
      </c>
      <c r="D1228">
        <v>-0.28699999999999998</v>
      </c>
      <c r="E1228">
        <v>15.4816</v>
      </c>
      <c r="F1228">
        <v>8.0189999999999997E-2</v>
      </c>
    </row>
    <row r="1229" spans="1:6">
      <c r="A1229">
        <v>1001227</v>
      </c>
      <c r="B1229">
        <v>1</v>
      </c>
      <c r="C1229">
        <v>1227</v>
      </c>
      <c r="D1229">
        <v>-0.28699999999999998</v>
      </c>
      <c r="E1229">
        <v>15.4808</v>
      </c>
      <c r="F1229">
        <v>8.0199999999999994E-2</v>
      </c>
    </row>
    <row r="1230" spans="1:6">
      <c r="A1230">
        <v>1001228</v>
      </c>
      <c r="B1230">
        <v>1</v>
      </c>
      <c r="C1230">
        <v>1228</v>
      </c>
      <c r="D1230">
        <v>-0.28699999999999998</v>
      </c>
      <c r="E1230">
        <v>15.48</v>
      </c>
      <c r="F1230">
        <v>8.0199999999999994E-2</v>
      </c>
    </row>
    <row r="1231" spans="1:6">
      <c r="A1231">
        <v>1001229</v>
      </c>
      <c r="B1231">
        <v>1</v>
      </c>
      <c r="C1231">
        <v>1229</v>
      </c>
      <c r="D1231">
        <v>-0.28699999999999998</v>
      </c>
      <c r="E1231">
        <v>15.479200000000001</v>
      </c>
      <c r="F1231">
        <v>8.0210000000000004E-2</v>
      </c>
    </row>
    <row r="1232" spans="1:6">
      <c r="A1232">
        <v>1001230</v>
      </c>
      <c r="B1232">
        <v>1</v>
      </c>
      <c r="C1232">
        <v>1230</v>
      </c>
      <c r="D1232">
        <v>-0.28710000000000002</v>
      </c>
      <c r="E1232">
        <v>15.4785</v>
      </c>
      <c r="F1232">
        <v>8.022E-2</v>
      </c>
    </row>
    <row r="1233" spans="1:6">
      <c r="A1233">
        <v>1001231</v>
      </c>
      <c r="B1233">
        <v>1</v>
      </c>
      <c r="C1233">
        <v>1231</v>
      </c>
      <c r="D1233">
        <v>-0.28710000000000002</v>
      </c>
      <c r="E1233">
        <v>15.4777</v>
      </c>
      <c r="F1233">
        <v>8.0229999999999996E-2</v>
      </c>
    </row>
    <row r="1234" spans="1:6">
      <c r="A1234">
        <v>1001232</v>
      </c>
      <c r="B1234">
        <v>1</v>
      </c>
      <c r="C1234">
        <v>1232</v>
      </c>
      <c r="D1234">
        <v>-0.28710000000000002</v>
      </c>
      <c r="E1234">
        <v>15.476900000000001</v>
      </c>
      <c r="F1234">
        <v>8.0229999999999996E-2</v>
      </c>
    </row>
    <row r="1235" spans="1:6">
      <c r="A1235">
        <v>1001233</v>
      </c>
      <c r="B1235">
        <v>1</v>
      </c>
      <c r="C1235">
        <v>1233</v>
      </c>
      <c r="D1235">
        <v>-0.28720000000000001</v>
      </c>
      <c r="E1235">
        <v>15.476100000000001</v>
      </c>
      <c r="F1235">
        <v>8.0240000000000006E-2</v>
      </c>
    </row>
    <row r="1236" spans="1:6">
      <c r="A1236">
        <v>1001234</v>
      </c>
      <c r="B1236">
        <v>1</v>
      </c>
      <c r="C1236">
        <v>1234</v>
      </c>
      <c r="D1236">
        <v>-0.28720000000000001</v>
      </c>
      <c r="E1236">
        <v>15.475300000000001</v>
      </c>
      <c r="F1236">
        <v>8.0250000000000002E-2</v>
      </c>
    </row>
    <row r="1237" spans="1:6">
      <c r="A1237">
        <v>1001235</v>
      </c>
      <c r="B1237">
        <v>1</v>
      </c>
      <c r="C1237">
        <v>1235</v>
      </c>
      <c r="D1237">
        <v>-0.2873</v>
      </c>
      <c r="E1237">
        <v>15.474500000000001</v>
      </c>
      <c r="F1237">
        <v>8.0259999999999998E-2</v>
      </c>
    </row>
    <row r="1238" spans="1:6">
      <c r="A1238">
        <v>1001236</v>
      </c>
      <c r="B1238">
        <v>1</v>
      </c>
      <c r="C1238">
        <v>1236</v>
      </c>
      <c r="D1238">
        <v>-0.2873</v>
      </c>
      <c r="E1238">
        <v>15.473699999999999</v>
      </c>
      <c r="F1238">
        <v>8.0269999999999994E-2</v>
      </c>
    </row>
    <row r="1239" spans="1:6">
      <c r="A1239">
        <v>1001237</v>
      </c>
      <c r="B1239">
        <v>1</v>
      </c>
      <c r="C1239">
        <v>1237</v>
      </c>
      <c r="D1239">
        <v>-0.28739999999999999</v>
      </c>
      <c r="E1239">
        <v>15.472899999999999</v>
      </c>
      <c r="F1239">
        <v>8.0269999999999994E-2</v>
      </c>
    </row>
    <row r="1240" spans="1:6">
      <c r="A1240">
        <v>1001238</v>
      </c>
      <c r="B1240">
        <v>1</v>
      </c>
      <c r="C1240">
        <v>1238</v>
      </c>
      <c r="D1240">
        <v>-0.28739999999999999</v>
      </c>
      <c r="E1240">
        <v>15.472200000000001</v>
      </c>
      <c r="F1240">
        <v>8.0280000000000004E-2</v>
      </c>
    </row>
    <row r="1241" spans="1:6">
      <c r="A1241">
        <v>1001239</v>
      </c>
      <c r="B1241">
        <v>1</v>
      </c>
      <c r="C1241">
        <v>1239</v>
      </c>
      <c r="D1241">
        <v>-0.28749999999999998</v>
      </c>
      <c r="E1241">
        <v>15.471399999999999</v>
      </c>
      <c r="F1241">
        <v>8.029E-2</v>
      </c>
    </row>
    <row r="1242" spans="1:6">
      <c r="A1242">
        <v>1001240</v>
      </c>
      <c r="B1242">
        <v>1</v>
      </c>
      <c r="C1242">
        <v>1240</v>
      </c>
      <c r="D1242">
        <v>-0.28749999999999998</v>
      </c>
      <c r="E1242">
        <v>15.470599999999999</v>
      </c>
      <c r="F1242">
        <v>8.0299999999999996E-2</v>
      </c>
    </row>
    <row r="1243" spans="1:6">
      <c r="A1243">
        <v>1001241</v>
      </c>
      <c r="B1243">
        <v>1</v>
      </c>
      <c r="C1243">
        <v>1241</v>
      </c>
      <c r="D1243">
        <v>-0.28760000000000002</v>
      </c>
      <c r="E1243">
        <v>15.469799999999999</v>
      </c>
      <c r="F1243">
        <v>8.0310000000000006E-2</v>
      </c>
    </row>
    <row r="1244" spans="1:6">
      <c r="A1244">
        <v>1001242</v>
      </c>
      <c r="B1244">
        <v>1</v>
      </c>
      <c r="C1244">
        <v>1242</v>
      </c>
      <c r="D1244">
        <v>-0.28770000000000001</v>
      </c>
      <c r="E1244">
        <v>15.469099999999999</v>
      </c>
      <c r="F1244">
        <v>8.0310000000000006E-2</v>
      </c>
    </row>
    <row r="1245" spans="1:6">
      <c r="A1245">
        <v>1001243</v>
      </c>
      <c r="B1245">
        <v>1</v>
      </c>
      <c r="C1245">
        <v>1243</v>
      </c>
      <c r="D1245">
        <v>-0.28770000000000001</v>
      </c>
      <c r="E1245">
        <v>15.468299999999999</v>
      </c>
      <c r="F1245">
        <v>8.0320000000000003E-2</v>
      </c>
    </row>
    <row r="1246" spans="1:6">
      <c r="A1246">
        <v>1001244</v>
      </c>
      <c r="B1246">
        <v>1</v>
      </c>
      <c r="C1246">
        <v>1244</v>
      </c>
      <c r="D1246">
        <v>-0.2878</v>
      </c>
      <c r="E1246">
        <v>15.467499999999999</v>
      </c>
      <c r="F1246">
        <v>8.0329999999999999E-2</v>
      </c>
    </row>
    <row r="1247" spans="1:6">
      <c r="A1247">
        <v>1001245</v>
      </c>
      <c r="B1247">
        <v>1</v>
      </c>
      <c r="C1247">
        <v>1245</v>
      </c>
      <c r="D1247">
        <v>-0.28789999999999999</v>
      </c>
      <c r="E1247">
        <v>15.466699999999999</v>
      </c>
      <c r="F1247">
        <v>8.0339999999999995E-2</v>
      </c>
    </row>
    <row r="1248" spans="1:6">
      <c r="A1248">
        <v>1001246</v>
      </c>
      <c r="B1248">
        <v>1</v>
      </c>
      <c r="C1248">
        <v>1246</v>
      </c>
      <c r="D1248">
        <v>-0.28799999999999998</v>
      </c>
      <c r="E1248">
        <v>15.465999999999999</v>
      </c>
      <c r="F1248">
        <v>8.0339999999999995E-2</v>
      </c>
    </row>
    <row r="1249" spans="1:6">
      <c r="A1249">
        <v>1001247</v>
      </c>
      <c r="B1249">
        <v>1</v>
      </c>
      <c r="C1249">
        <v>1247</v>
      </c>
      <c r="D1249">
        <v>-0.28799999999999998</v>
      </c>
      <c r="E1249">
        <v>15.465199999999999</v>
      </c>
      <c r="F1249">
        <v>8.0350000000000005E-2</v>
      </c>
    </row>
    <row r="1250" spans="1:6">
      <c r="A1250">
        <v>1001248</v>
      </c>
      <c r="B1250">
        <v>1</v>
      </c>
      <c r="C1250">
        <v>1248</v>
      </c>
      <c r="D1250">
        <v>-0.28810000000000002</v>
      </c>
      <c r="E1250">
        <v>15.464499999999999</v>
      </c>
      <c r="F1250">
        <v>8.0360000000000001E-2</v>
      </c>
    </row>
    <row r="1251" spans="1:6">
      <c r="A1251">
        <v>1001249</v>
      </c>
      <c r="B1251">
        <v>1</v>
      </c>
      <c r="C1251">
        <v>1249</v>
      </c>
      <c r="D1251">
        <v>-0.28820000000000001</v>
      </c>
      <c r="E1251">
        <v>15.463699999999999</v>
      </c>
      <c r="F1251">
        <v>8.0369999999999997E-2</v>
      </c>
    </row>
    <row r="1252" spans="1:6">
      <c r="A1252">
        <v>1001250</v>
      </c>
      <c r="B1252">
        <v>1</v>
      </c>
      <c r="C1252">
        <v>1250</v>
      </c>
      <c r="D1252">
        <v>-0.2883</v>
      </c>
      <c r="E1252">
        <v>15.462899999999999</v>
      </c>
      <c r="F1252">
        <v>8.0379999999999993E-2</v>
      </c>
    </row>
    <row r="1253" spans="1:6">
      <c r="A1253">
        <v>1001251</v>
      </c>
      <c r="B1253">
        <v>1</v>
      </c>
      <c r="C1253">
        <v>1251</v>
      </c>
      <c r="D1253">
        <v>-0.28839999999999999</v>
      </c>
      <c r="E1253">
        <v>15.462199999999999</v>
      </c>
      <c r="F1253">
        <v>8.0379999999999993E-2</v>
      </c>
    </row>
    <row r="1254" spans="1:6">
      <c r="A1254">
        <v>1001252</v>
      </c>
      <c r="B1254">
        <v>1</v>
      </c>
      <c r="C1254">
        <v>1252</v>
      </c>
      <c r="D1254">
        <v>-0.28849999999999998</v>
      </c>
      <c r="E1254">
        <v>15.461399999999999</v>
      </c>
      <c r="F1254">
        <v>8.0390000000000003E-2</v>
      </c>
    </row>
    <row r="1255" spans="1:6">
      <c r="A1255">
        <v>1001253</v>
      </c>
      <c r="B1255">
        <v>1</v>
      </c>
      <c r="C1255">
        <v>1253</v>
      </c>
      <c r="D1255">
        <v>-0.28860000000000002</v>
      </c>
      <c r="E1255">
        <v>15.460699999999999</v>
      </c>
      <c r="F1255">
        <v>8.0399999999999999E-2</v>
      </c>
    </row>
    <row r="1256" spans="1:6">
      <c r="A1256">
        <v>1001254</v>
      </c>
      <c r="B1256">
        <v>1</v>
      </c>
      <c r="C1256">
        <v>1254</v>
      </c>
      <c r="D1256">
        <v>-0.28870000000000001</v>
      </c>
      <c r="E1256">
        <v>15.459899999999999</v>
      </c>
      <c r="F1256">
        <v>8.0409999999999995E-2</v>
      </c>
    </row>
    <row r="1257" spans="1:6">
      <c r="A1257">
        <v>1001255</v>
      </c>
      <c r="B1257">
        <v>1</v>
      </c>
      <c r="C1257">
        <v>1255</v>
      </c>
      <c r="D1257">
        <v>-0.2888</v>
      </c>
      <c r="E1257">
        <v>15.459199999999999</v>
      </c>
      <c r="F1257">
        <v>8.0420000000000005E-2</v>
      </c>
    </row>
    <row r="1258" spans="1:6">
      <c r="A1258">
        <v>1001256</v>
      </c>
      <c r="B1258">
        <v>1</v>
      </c>
      <c r="C1258">
        <v>1256</v>
      </c>
      <c r="D1258">
        <v>-0.28889999999999999</v>
      </c>
      <c r="E1258">
        <v>15.458399999999999</v>
      </c>
      <c r="F1258">
        <v>8.0420000000000005E-2</v>
      </c>
    </row>
    <row r="1259" spans="1:6">
      <c r="A1259">
        <v>1001257</v>
      </c>
      <c r="B1259">
        <v>1</v>
      </c>
      <c r="C1259">
        <v>1257</v>
      </c>
      <c r="D1259">
        <v>-0.28899999999999998</v>
      </c>
      <c r="E1259">
        <v>15.457700000000001</v>
      </c>
      <c r="F1259">
        <v>8.0430000000000001E-2</v>
      </c>
    </row>
    <row r="1260" spans="1:6">
      <c r="A1260">
        <v>1001258</v>
      </c>
      <c r="B1260">
        <v>1</v>
      </c>
      <c r="C1260">
        <v>1258</v>
      </c>
      <c r="D1260">
        <v>-0.28910000000000002</v>
      </c>
      <c r="E1260">
        <v>15.456899999999999</v>
      </c>
      <c r="F1260">
        <v>8.0439999999999998E-2</v>
      </c>
    </row>
    <row r="1261" spans="1:6">
      <c r="A1261">
        <v>1001259</v>
      </c>
      <c r="B1261">
        <v>1</v>
      </c>
      <c r="C1261">
        <v>1259</v>
      </c>
      <c r="D1261">
        <v>-0.28920000000000001</v>
      </c>
      <c r="E1261">
        <v>15.456200000000001</v>
      </c>
      <c r="F1261">
        <v>8.0449999999999994E-2</v>
      </c>
    </row>
    <row r="1262" spans="1:6">
      <c r="A1262">
        <v>1001260</v>
      </c>
      <c r="B1262">
        <v>1</v>
      </c>
      <c r="C1262">
        <v>1260</v>
      </c>
      <c r="D1262">
        <v>-0.2893</v>
      </c>
      <c r="E1262">
        <v>15.455399999999999</v>
      </c>
      <c r="F1262">
        <v>8.0460000000000004E-2</v>
      </c>
    </row>
    <row r="1263" spans="1:6">
      <c r="A1263">
        <v>1001261</v>
      </c>
      <c r="B1263">
        <v>1</v>
      </c>
      <c r="C1263">
        <v>1261</v>
      </c>
      <c r="D1263">
        <v>-0.28939999999999999</v>
      </c>
      <c r="E1263">
        <v>15.454700000000001</v>
      </c>
      <c r="F1263">
        <v>8.0460000000000004E-2</v>
      </c>
    </row>
    <row r="1264" spans="1:6">
      <c r="A1264">
        <v>1001262</v>
      </c>
      <c r="B1264">
        <v>1</v>
      </c>
      <c r="C1264">
        <v>1262</v>
      </c>
      <c r="D1264">
        <v>-0.28960000000000002</v>
      </c>
      <c r="E1264">
        <v>15.453900000000001</v>
      </c>
      <c r="F1264">
        <v>8.047E-2</v>
      </c>
    </row>
    <row r="1265" spans="1:6">
      <c r="A1265">
        <v>1001263</v>
      </c>
      <c r="B1265">
        <v>1</v>
      </c>
      <c r="C1265">
        <v>1263</v>
      </c>
      <c r="D1265">
        <v>-0.28970000000000001</v>
      </c>
      <c r="E1265">
        <v>15.453200000000001</v>
      </c>
      <c r="F1265">
        <v>8.0479999999999996E-2</v>
      </c>
    </row>
    <row r="1266" spans="1:6">
      <c r="A1266">
        <v>1001264</v>
      </c>
      <c r="B1266">
        <v>1</v>
      </c>
      <c r="C1266">
        <v>1264</v>
      </c>
      <c r="D1266">
        <v>-0.2898</v>
      </c>
      <c r="E1266">
        <v>15.452500000000001</v>
      </c>
      <c r="F1266">
        <v>8.0490000000000006E-2</v>
      </c>
    </row>
    <row r="1267" spans="1:6">
      <c r="A1267">
        <v>1001265</v>
      </c>
      <c r="B1267">
        <v>1</v>
      </c>
      <c r="C1267">
        <v>1265</v>
      </c>
      <c r="D1267">
        <v>-0.28989999999999999</v>
      </c>
      <c r="E1267">
        <v>15.451700000000001</v>
      </c>
      <c r="F1267">
        <v>8.0500000000000002E-2</v>
      </c>
    </row>
    <row r="1268" spans="1:6">
      <c r="A1268">
        <v>1001266</v>
      </c>
      <c r="B1268">
        <v>1</v>
      </c>
      <c r="C1268">
        <v>1266</v>
      </c>
      <c r="D1268">
        <v>-0.29010000000000002</v>
      </c>
      <c r="E1268">
        <v>15.451000000000001</v>
      </c>
      <c r="F1268">
        <v>8.0509999999999998E-2</v>
      </c>
    </row>
    <row r="1269" spans="1:6">
      <c r="A1269">
        <v>1001267</v>
      </c>
      <c r="B1269">
        <v>1</v>
      </c>
      <c r="C1269">
        <v>1267</v>
      </c>
      <c r="D1269">
        <v>-0.29020000000000001</v>
      </c>
      <c r="E1269">
        <v>15.4503</v>
      </c>
      <c r="F1269">
        <v>8.0509999999999998E-2</v>
      </c>
    </row>
    <row r="1270" spans="1:6">
      <c r="A1270">
        <v>1001268</v>
      </c>
      <c r="B1270">
        <v>1</v>
      </c>
      <c r="C1270">
        <v>1268</v>
      </c>
      <c r="D1270">
        <v>-0.2903</v>
      </c>
      <c r="E1270">
        <v>15.4495</v>
      </c>
      <c r="F1270">
        <v>8.0519999999999994E-2</v>
      </c>
    </row>
    <row r="1271" spans="1:6">
      <c r="A1271">
        <v>1001269</v>
      </c>
      <c r="B1271">
        <v>1</v>
      </c>
      <c r="C1271">
        <v>1269</v>
      </c>
      <c r="D1271">
        <v>-0.29049999999999998</v>
      </c>
      <c r="E1271">
        <v>15.4488</v>
      </c>
      <c r="F1271">
        <v>8.0530000000000004E-2</v>
      </c>
    </row>
    <row r="1272" spans="1:6">
      <c r="A1272">
        <v>1001270</v>
      </c>
      <c r="B1272">
        <v>1</v>
      </c>
      <c r="C1272">
        <v>1270</v>
      </c>
      <c r="D1272">
        <v>-0.29060000000000002</v>
      </c>
      <c r="E1272">
        <v>15.4481</v>
      </c>
      <c r="F1272">
        <v>8.054E-2</v>
      </c>
    </row>
    <row r="1273" spans="1:6">
      <c r="A1273">
        <v>1001271</v>
      </c>
      <c r="B1273">
        <v>1</v>
      </c>
      <c r="C1273">
        <v>1271</v>
      </c>
      <c r="D1273">
        <v>-0.2908</v>
      </c>
      <c r="E1273">
        <v>15.4473</v>
      </c>
      <c r="F1273">
        <v>8.0549999999999997E-2</v>
      </c>
    </row>
    <row r="1274" spans="1:6">
      <c r="A1274">
        <v>1001272</v>
      </c>
      <c r="B1274">
        <v>1</v>
      </c>
      <c r="C1274">
        <v>1272</v>
      </c>
      <c r="D1274">
        <v>-0.29089999999999999</v>
      </c>
      <c r="E1274">
        <v>15.4466</v>
      </c>
      <c r="F1274">
        <v>8.0560000000000007E-2</v>
      </c>
    </row>
    <row r="1275" spans="1:6">
      <c r="A1275">
        <v>1001273</v>
      </c>
      <c r="B1275">
        <v>1</v>
      </c>
      <c r="C1275">
        <v>1273</v>
      </c>
      <c r="D1275">
        <v>-0.29110000000000003</v>
      </c>
      <c r="E1275">
        <v>15.4459</v>
      </c>
      <c r="F1275">
        <v>8.0560000000000007E-2</v>
      </c>
    </row>
    <row r="1276" spans="1:6">
      <c r="A1276">
        <v>1001274</v>
      </c>
      <c r="B1276">
        <v>1</v>
      </c>
      <c r="C1276">
        <v>1274</v>
      </c>
      <c r="D1276">
        <v>-0.29120000000000001</v>
      </c>
      <c r="E1276">
        <v>15.4452</v>
      </c>
      <c r="F1276">
        <v>8.0570000000000003E-2</v>
      </c>
    </row>
    <row r="1277" spans="1:6">
      <c r="A1277">
        <v>1001275</v>
      </c>
      <c r="B1277">
        <v>1</v>
      </c>
      <c r="C1277">
        <v>1275</v>
      </c>
      <c r="D1277">
        <v>-0.29139999999999999</v>
      </c>
      <c r="E1277">
        <v>15.4445</v>
      </c>
      <c r="F1277">
        <v>8.0579999999999999E-2</v>
      </c>
    </row>
    <row r="1278" spans="1:6">
      <c r="A1278">
        <v>1001276</v>
      </c>
      <c r="B1278">
        <v>1</v>
      </c>
      <c r="C1278">
        <v>1276</v>
      </c>
      <c r="D1278">
        <v>-0.29149999999999998</v>
      </c>
      <c r="E1278">
        <v>15.4437</v>
      </c>
      <c r="F1278">
        <v>8.0589999999999995E-2</v>
      </c>
    </row>
    <row r="1279" spans="1:6">
      <c r="A1279">
        <v>1001277</v>
      </c>
      <c r="B1279">
        <v>1</v>
      </c>
      <c r="C1279">
        <v>1277</v>
      </c>
      <c r="D1279">
        <v>-0.29170000000000001</v>
      </c>
      <c r="E1279">
        <v>15.443</v>
      </c>
      <c r="F1279">
        <v>8.0600000000000005E-2</v>
      </c>
    </row>
    <row r="1280" spans="1:6">
      <c r="A1280">
        <v>1001278</v>
      </c>
      <c r="B1280">
        <v>1</v>
      </c>
      <c r="C1280">
        <v>1278</v>
      </c>
      <c r="D1280">
        <v>-0.2918</v>
      </c>
      <c r="E1280">
        <v>15.442299999999999</v>
      </c>
      <c r="F1280">
        <v>8.0610000000000001E-2</v>
      </c>
    </row>
    <row r="1281" spans="1:6">
      <c r="A1281">
        <v>1001279</v>
      </c>
      <c r="B1281">
        <v>1</v>
      </c>
      <c r="C1281">
        <v>1279</v>
      </c>
      <c r="D1281">
        <v>-0.29199999999999998</v>
      </c>
      <c r="E1281">
        <v>15.441599999999999</v>
      </c>
      <c r="F1281">
        <v>8.0610000000000001E-2</v>
      </c>
    </row>
    <row r="1282" spans="1:6">
      <c r="A1282">
        <v>1001280</v>
      </c>
      <c r="B1282">
        <v>1</v>
      </c>
      <c r="C1282">
        <v>1280</v>
      </c>
      <c r="D1282">
        <v>-0.29220000000000002</v>
      </c>
      <c r="E1282">
        <v>15.440899999999999</v>
      </c>
      <c r="F1282">
        <v>8.0619999999999997E-2</v>
      </c>
    </row>
    <row r="1283" spans="1:6">
      <c r="A1283">
        <v>1001281</v>
      </c>
      <c r="B1283">
        <v>1</v>
      </c>
      <c r="C1283">
        <v>1281</v>
      </c>
      <c r="D1283">
        <v>-0.29239999999999999</v>
      </c>
      <c r="E1283">
        <v>15.440200000000001</v>
      </c>
      <c r="F1283">
        <v>8.0629999999999993E-2</v>
      </c>
    </row>
    <row r="1284" spans="1:6">
      <c r="A1284">
        <v>1001282</v>
      </c>
      <c r="B1284">
        <v>1</v>
      </c>
      <c r="C1284">
        <v>1282</v>
      </c>
      <c r="D1284">
        <v>-0.29249999999999998</v>
      </c>
      <c r="E1284">
        <v>15.439500000000001</v>
      </c>
      <c r="F1284">
        <v>8.0640000000000003E-2</v>
      </c>
    </row>
    <row r="1285" spans="1:6">
      <c r="A1285">
        <v>1001283</v>
      </c>
      <c r="B1285">
        <v>1</v>
      </c>
      <c r="C1285">
        <v>1283</v>
      </c>
      <c r="D1285">
        <v>-0.29270000000000002</v>
      </c>
      <c r="E1285">
        <v>15.438800000000001</v>
      </c>
      <c r="F1285">
        <v>8.0649999999999999E-2</v>
      </c>
    </row>
    <row r="1286" spans="1:6">
      <c r="A1286">
        <v>1001284</v>
      </c>
      <c r="B1286">
        <v>1</v>
      </c>
      <c r="C1286">
        <v>1284</v>
      </c>
      <c r="D1286">
        <v>-0.29289999999999999</v>
      </c>
      <c r="E1286">
        <v>15.438000000000001</v>
      </c>
      <c r="F1286">
        <v>8.0659999999999996E-2</v>
      </c>
    </row>
    <row r="1287" spans="1:6">
      <c r="A1287">
        <v>1001285</v>
      </c>
      <c r="B1287">
        <v>1</v>
      </c>
      <c r="C1287">
        <v>1285</v>
      </c>
      <c r="D1287">
        <v>-0.29310000000000003</v>
      </c>
      <c r="E1287">
        <v>15.4373</v>
      </c>
      <c r="F1287">
        <v>8.0659999999999996E-2</v>
      </c>
    </row>
    <row r="1288" spans="1:6">
      <c r="A1288">
        <v>1001286</v>
      </c>
      <c r="B1288">
        <v>1</v>
      </c>
      <c r="C1288">
        <v>1286</v>
      </c>
      <c r="D1288">
        <v>-0.29330000000000001</v>
      </c>
      <c r="E1288">
        <v>15.4366</v>
      </c>
      <c r="F1288">
        <v>8.0670000000000006E-2</v>
      </c>
    </row>
    <row r="1289" spans="1:6">
      <c r="A1289">
        <v>1001287</v>
      </c>
      <c r="B1289">
        <v>1</v>
      </c>
      <c r="C1289">
        <v>1287</v>
      </c>
      <c r="D1289">
        <v>-0.29339999999999999</v>
      </c>
      <c r="E1289">
        <v>15.4359</v>
      </c>
      <c r="F1289">
        <v>8.0680000000000002E-2</v>
      </c>
    </row>
    <row r="1290" spans="1:6">
      <c r="A1290">
        <v>1001288</v>
      </c>
      <c r="B1290">
        <v>1</v>
      </c>
      <c r="C1290">
        <v>1288</v>
      </c>
      <c r="D1290">
        <v>-0.29360000000000003</v>
      </c>
      <c r="E1290">
        <v>15.4352</v>
      </c>
      <c r="F1290">
        <v>8.0689999999999998E-2</v>
      </c>
    </row>
    <row r="1291" spans="1:6">
      <c r="A1291">
        <v>1001289</v>
      </c>
      <c r="B1291">
        <v>1</v>
      </c>
      <c r="C1291">
        <v>1289</v>
      </c>
      <c r="D1291">
        <v>-0.29380000000000001</v>
      </c>
      <c r="E1291">
        <v>15.4345</v>
      </c>
      <c r="F1291">
        <v>8.0699999999999994E-2</v>
      </c>
    </row>
    <row r="1292" spans="1:6">
      <c r="A1292">
        <v>1001290</v>
      </c>
      <c r="B1292">
        <v>1</v>
      </c>
      <c r="C1292">
        <v>1290</v>
      </c>
      <c r="D1292">
        <v>-0.29399999999999998</v>
      </c>
      <c r="E1292">
        <v>15.4338</v>
      </c>
      <c r="F1292">
        <v>8.0710000000000004E-2</v>
      </c>
    </row>
    <row r="1293" spans="1:6">
      <c r="A1293">
        <v>1001291</v>
      </c>
      <c r="B1293">
        <v>1</v>
      </c>
      <c r="C1293">
        <v>1291</v>
      </c>
      <c r="D1293">
        <v>-0.29420000000000002</v>
      </c>
      <c r="E1293">
        <v>15.433199999999999</v>
      </c>
      <c r="F1293">
        <v>8.072E-2</v>
      </c>
    </row>
    <row r="1294" spans="1:6">
      <c r="A1294">
        <v>1001292</v>
      </c>
      <c r="B1294">
        <v>1</v>
      </c>
      <c r="C1294">
        <v>1292</v>
      </c>
      <c r="D1294">
        <v>-0.2944</v>
      </c>
      <c r="E1294">
        <v>15.432499999999999</v>
      </c>
      <c r="F1294">
        <v>8.072E-2</v>
      </c>
    </row>
    <row r="1295" spans="1:6">
      <c r="A1295">
        <v>1001293</v>
      </c>
      <c r="B1295">
        <v>1</v>
      </c>
      <c r="C1295">
        <v>1293</v>
      </c>
      <c r="D1295">
        <v>-0.29459999999999997</v>
      </c>
      <c r="E1295">
        <v>15.431800000000001</v>
      </c>
      <c r="F1295">
        <v>8.0729999999999996E-2</v>
      </c>
    </row>
    <row r="1296" spans="1:6">
      <c r="A1296">
        <v>1001294</v>
      </c>
      <c r="B1296">
        <v>1</v>
      </c>
      <c r="C1296">
        <v>1294</v>
      </c>
      <c r="D1296">
        <v>-0.29480000000000001</v>
      </c>
      <c r="E1296">
        <v>15.431100000000001</v>
      </c>
      <c r="F1296">
        <v>8.0740000000000006E-2</v>
      </c>
    </row>
    <row r="1297" spans="1:6">
      <c r="A1297">
        <v>1001295</v>
      </c>
      <c r="B1297">
        <v>1</v>
      </c>
      <c r="C1297">
        <v>1295</v>
      </c>
      <c r="D1297">
        <v>-0.29499999999999998</v>
      </c>
      <c r="E1297">
        <v>15.430400000000001</v>
      </c>
      <c r="F1297">
        <v>8.0750000000000002E-2</v>
      </c>
    </row>
    <row r="1298" spans="1:6">
      <c r="A1298">
        <v>1001296</v>
      </c>
      <c r="B1298">
        <v>1</v>
      </c>
      <c r="C1298">
        <v>1296</v>
      </c>
      <c r="D1298">
        <v>-0.29520000000000002</v>
      </c>
      <c r="E1298">
        <v>15.4297</v>
      </c>
      <c r="F1298">
        <v>8.0759999999999998E-2</v>
      </c>
    </row>
    <row r="1299" spans="1:6">
      <c r="A1299">
        <v>1001297</v>
      </c>
      <c r="B1299">
        <v>1</v>
      </c>
      <c r="C1299">
        <v>1297</v>
      </c>
      <c r="D1299">
        <v>-0.2954</v>
      </c>
      <c r="E1299">
        <v>15.429</v>
      </c>
      <c r="F1299">
        <v>8.0769999999999995E-2</v>
      </c>
    </row>
    <row r="1300" spans="1:6">
      <c r="A1300">
        <v>1001298</v>
      </c>
      <c r="B1300">
        <v>1</v>
      </c>
      <c r="C1300">
        <v>1298</v>
      </c>
      <c r="D1300">
        <v>-0.29570000000000002</v>
      </c>
      <c r="E1300">
        <v>15.4283</v>
      </c>
      <c r="F1300">
        <v>8.0780000000000005E-2</v>
      </c>
    </row>
    <row r="1301" spans="1:6">
      <c r="A1301">
        <v>1001299</v>
      </c>
      <c r="B1301">
        <v>1</v>
      </c>
      <c r="C1301">
        <v>1299</v>
      </c>
      <c r="D1301">
        <v>-0.2959</v>
      </c>
      <c r="E1301">
        <v>15.4276</v>
      </c>
      <c r="F1301">
        <v>8.0780000000000005E-2</v>
      </c>
    </row>
    <row r="1302" spans="1:6">
      <c r="A1302">
        <v>1001300</v>
      </c>
      <c r="B1302">
        <v>1</v>
      </c>
      <c r="C1302">
        <v>1300</v>
      </c>
      <c r="D1302">
        <v>-0.29609999999999997</v>
      </c>
      <c r="E1302">
        <v>15.427</v>
      </c>
      <c r="F1302">
        <v>8.0790000000000001E-2</v>
      </c>
    </row>
    <row r="1303" spans="1:6">
      <c r="A1303">
        <v>1001301</v>
      </c>
      <c r="B1303">
        <v>1</v>
      </c>
      <c r="C1303">
        <v>1301</v>
      </c>
      <c r="D1303">
        <v>-0.29630000000000001</v>
      </c>
      <c r="E1303">
        <v>15.426299999999999</v>
      </c>
      <c r="F1303">
        <v>8.0799999999999997E-2</v>
      </c>
    </row>
    <row r="1304" spans="1:6">
      <c r="A1304">
        <v>1001302</v>
      </c>
      <c r="B1304">
        <v>1</v>
      </c>
      <c r="C1304">
        <v>1302</v>
      </c>
      <c r="D1304">
        <v>-0.29649999999999999</v>
      </c>
      <c r="E1304">
        <v>15.425599999999999</v>
      </c>
      <c r="F1304">
        <v>8.0810000000000007E-2</v>
      </c>
    </row>
    <row r="1305" spans="1:6">
      <c r="A1305">
        <v>1001303</v>
      </c>
      <c r="B1305">
        <v>1</v>
      </c>
      <c r="C1305">
        <v>1303</v>
      </c>
      <c r="D1305">
        <v>-0.29680000000000001</v>
      </c>
      <c r="E1305">
        <v>15.424899999999999</v>
      </c>
      <c r="F1305">
        <v>8.0820000000000003E-2</v>
      </c>
    </row>
    <row r="1306" spans="1:6">
      <c r="A1306">
        <v>1001304</v>
      </c>
      <c r="B1306">
        <v>1</v>
      </c>
      <c r="C1306">
        <v>1304</v>
      </c>
      <c r="D1306">
        <v>-0.29699999999999999</v>
      </c>
      <c r="E1306">
        <v>15.424300000000001</v>
      </c>
      <c r="F1306">
        <v>8.0829999999999999E-2</v>
      </c>
    </row>
    <row r="1307" spans="1:6">
      <c r="A1307">
        <v>1001305</v>
      </c>
      <c r="B1307">
        <v>1</v>
      </c>
      <c r="C1307">
        <v>1305</v>
      </c>
      <c r="D1307">
        <v>-0.29720000000000002</v>
      </c>
      <c r="E1307">
        <v>15.4236</v>
      </c>
      <c r="F1307">
        <v>8.0839999999999995E-2</v>
      </c>
    </row>
    <row r="1308" spans="1:6">
      <c r="A1308">
        <v>1001306</v>
      </c>
      <c r="B1308">
        <v>1</v>
      </c>
      <c r="C1308">
        <v>1306</v>
      </c>
      <c r="D1308">
        <v>-0.29749999999999999</v>
      </c>
      <c r="E1308">
        <v>15.4229</v>
      </c>
      <c r="F1308">
        <v>8.0850000000000005E-2</v>
      </c>
    </row>
    <row r="1309" spans="1:6">
      <c r="A1309">
        <v>1001307</v>
      </c>
      <c r="B1309">
        <v>1</v>
      </c>
      <c r="C1309">
        <v>1307</v>
      </c>
      <c r="D1309">
        <v>-0.29770000000000002</v>
      </c>
      <c r="E1309">
        <v>15.4222</v>
      </c>
      <c r="F1309">
        <v>8.0850000000000005E-2</v>
      </c>
    </row>
    <row r="1310" spans="1:6">
      <c r="A1310">
        <v>1001308</v>
      </c>
      <c r="B1310">
        <v>1</v>
      </c>
      <c r="C1310">
        <v>1308</v>
      </c>
      <c r="D1310">
        <v>-0.2979</v>
      </c>
      <c r="E1310">
        <v>15.4216</v>
      </c>
      <c r="F1310">
        <v>8.0860000000000001E-2</v>
      </c>
    </row>
    <row r="1311" spans="1:6">
      <c r="A1311">
        <v>1001309</v>
      </c>
      <c r="B1311">
        <v>1</v>
      </c>
      <c r="C1311">
        <v>1309</v>
      </c>
      <c r="D1311">
        <v>-0.29820000000000002</v>
      </c>
      <c r="E1311">
        <v>15.4209</v>
      </c>
      <c r="F1311">
        <v>8.0869999999999997E-2</v>
      </c>
    </row>
    <row r="1312" spans="1:6">
      <c r="A1312">
        <v>1001310</v>
      </c>
      <c r="B1312">
        <v>1</v>
      </c>
      <c r="C1312">
        <v>1310</v>
      </c>
      <c r="D1312">
        <v>-0.2984</v>
      </c>
      <c r="E1312">
        <v>15.420199999999999</v>
      </c>
      <c r="F1312">
        <v>8.0879999999999994E-2</v>
      </c>
    </row>
    <row r="1313" spans="1:6">
      <c r="A1313">
        <v>1001311</v>
      </c>
      <c r="B1313">
        <v>1</v>
      </c>
      <c r="C1313">
        <v>1311</v>
      </c>
      <c r="D1313">
        <v>-0.29870000000000002</v>
      </c>
      <c r="E1313">
        <v>15.419600000000001</v>
      </c>
      <c r="F1313">
        <v>8.0890000000000004E-2</v>
      </c>
    </row>
    <row r="1314" spans="1:6">
      <c r="A1314">
        <v>1001312</v>
      </c>
      <c r="B1314">
        <v>1</v>
      </c>
      <c r="C1314">
        <v>1312</v>
      </c>
      <c r="D1314">
        <v>-0.2989</v>
      </c>
      <c r="E1314">
        <v>15.418900000000001</v>
      </c>
      <c r="F1314">
        <v>8.09E-2</v>
      </c>
    </row>
    <row r="1315" spans="1:6">
      <c r="A1315">
        <v>1001313</v>
      </c>
      <c r="B1315">
        <v>1</v>
      </c>
      <c r="C1315">
        <v>1313</v>
      </c>
      <c r="D1315">
        <v>-0.29920000000000002</v>
      </c>
      <c r="E1315">
        <v>15.418200000000001</v>
      </c>
      <c r="F1315">
        <v>8.0909999999999996E-2</v>
      </c>
    </row>
    <row r="1316" spans="1:6">
      <c r="A1316">
        <v>1001314</v>
      </c>
      <c r="B1316">
        <v>1</v>
      </c>
      <c r="C1316">
        <v>1314</v>
      </c>
      <c r="D1316">
        <v>-0.2994</v>
      </c>
      <c r="E1316">
        <v>15.4176</v>
      </c>
      <c r="F1316">
        <v>8.0920000000000006E-2</v>
      </c>
    </row>
    <row r="1317" spans="1:6">
      <c r="A1317">
        <v>1001315</v>
      </c>
      <c r="B1317">
        <v>1</v>
      </c>
      <c r="C1317">
        <v>1315</v>
      </c>
      <c r="D1317">
        <v>-0.29970000000000002</v>
      </c>
      <c r="E1317">
        <v>15.4169</v>
      </c>
      <c r="F1317">
        <v>8.0930000000000002E-2</v>
      </c>
    </row>
    <row r="1318" spans="1:6">
      <c r="A1318">
        <v>1001316</v>
      </c>
      <c r="B1318">
        <v>1</v>
      </c>
      <c r="C1318">
        <v>1316</v>
      </c>
      <c r="D1318">
        <v>-0.3</v>
      </c>
      <c r="E1318">
        <v>15.4162</v>
      </c>
      <c r="F1318">
        <v>8.0930000000000002E-2</v>
      </c>
    </row>
    <row r="1319" spans="1:6">
      <c r="A1319">
        <v>1001317</v>
      </c>
      <c r="B1319">
        <v>1</v>
      </c>
      <c r="C1319">
        <v>1317</v>
      </c>
      <c r="D1319">
        <v>-0.30020000000000002</v>
      </c>
      <c r="E1319">
        <v>15.4156</v>
      </c>
      <c r="F1319">
        <v>8.0939999999999998E-2</v>
      </c>
    </row>
    <row r="1320" spans="1:6">
      <c r="A1320">
        <v>1001318</v>
      </c>
      <c r="B1320">
        <v>1</v>
      </c>
      <c r="C1320">
        <v>1318</v>
      </c>
      <c r="D1320">
        <v>-0.30049999999999999</v>
      </c>
      <c r="E1320">
        <v>15.414899999999999</v>
      </c>
      <c r="F1320">
        <v>8.0949999999999994E-2</v>
      </c>
    </row>
    <row r="1321" spans="1:6">
      <c r="A1321">
        <v>1001319</v>
      </c>
      <c r="B1321">
        <v>1</v>
      </c>
      <c r="C1321">
        <v>1319</v>
      </c>
      <c r="D1321">
        <v>-0.30080000000000001</v>
      </c>
      <c r="E1321">
        <v>15.414300000000001</v>
      </c>
      <c r="F1321">
        <v>8.0960000000000004E-2</v>
      </c>
    </row>
    <row r="1322" spans="1:6">
      <c r="A1322">
        <v>1001320</v>
      </c>
      <c r="B1322">
        <v>1</v>
      </c>
      <c r="C1322">
        <v>1320</v>
      </c>
      <c r="D1322">
        <v>-0.30099999999999999</v>
      </c>
      <c r="E1322">
        <v>15.413600000000001</v>
      </c>
      <c r="F1322">
        <v>8.097E-2</v>
      </c>
    </row>
    <row r="1323" spans="1:6">
      <c r="A1323">
        <v>1001321</v>
      </c>
      <c r="B1323">
        <v>1</v>
      </c>
      <c r="C1323">
        <v>1321</v>
      </c>
      <c r="D1323">
        <v>-0.30130000000000001</v>
      </c>
      <c r="E1323">
        <v>15.413</v>
      </c>
      <c r="F1323">
        <v>8.0979999999999996E-2</v>
      </c>
    </row>
    <row r="1324" spans="1:6">
      <c r="A1324">
        <v>1001322</v>
      </c>
      <c r="B1324">
        <v>1</v>
      </c>
      <c r="C1324">
        <v>1322</v>
      </c>
      <c r="D1324">
        <v>-0.30159999999999998</v>
      </c>
      <c r="E1324">
        <v>15.4123</v>
      </c>
      <c r="F1324">
        <v>8.0990000000000006E-2</v>
      </c>
    </row>
    <row r="1325" spans="1:6">
      <c r="A1325">
        <v>1001323</v>
      </c>
      <c r="B1325">
        <v>1</v>
      </c>
      <c r="C1325">
        <v>1323</v>
      </c>
      <c r="D1325">
        <v>-0.30180000000000001</v>
      </c>
      <c r="E1325">
        <v>15.4117</v>
      </c>
      <c r="F1325">
        <v>8.1000000000000003E-2</v>
      </c>
    </row>
    <row r="1326" spans="1:6">
      <c r="A1326">
        <v>1001324</v>
      </c>
      <c r="B1326">
        <v>1</v>
      </c>
      <c r="C1326">
        <v>1324</v>
      </c>
      <c r="D1326">
        <v>-0.30209999999999998</v>
      </c>
      <c r="E1326">
        <v>15.411</v>
      </c>
      <c r="F1326">
        <v>8.1009999999999999E-2</v>
      </c>
    </row>
    <row r="1327" spans="1:6">
      <c r="A1327">
        <v>1001325</v>
      </c>
      <c r="B1327">
        <v>1</v>
      </c>
      <c r="C1327">
        <v>1325</v>
      </c>
      <c r="D1327">
        <v>-0.3024</v>
      </c>
      <c r="E1327">
        <v>15.410399999999999</v>
      </c>
      <c r="F1327">
        <v>8.1019999999999995E-2</v>
      </c>
    </row>
    <row r="1328" spans="1:6">
      <c r="A1328">
        <v>1001326</v>
      </c>
      <c r="B1328">
        <v>1</v>
      </c>
      <c r="C1328">
        <v>1326</v>
      </c>
      <c r="D1328">
        <v>-0.30270000000000002</v>
      </c>
      <c r="E1328">
        <v>15.409700000000001</v>
      </c>
      <c r="F1328">
        <v>8.1019999999999995E-2</v>
      </c>
    </row>
    <row r="1329" spans="1:6">
      <c r="A1329">
        <v>1001327</v>
      </c>
      <c r="B1329">
        <v>1</v>
      </c>
      <c r="C1329">
        <v>1327</v>
      </c>
      <c r="D1329">
        <v>-0.30299999999999999</v>
      </c>
      <c r="E1329">
        <v>15.4091</v>
      </c>
      <c r="F1329">
        <v>8.1030000000000005E-2</v>
      </c>
    </row>
    <row r="1330" spans="1:6">
      <c r="A1330">
        <v>1001328</v>
      </c>
      <c r="B1330">
        <v>1</v>
      </c>
      <c r="C1330">
        <v>1328</v>
      </c>
      <c r="D1330">
        <v>-0.30330000000000001</v>
      </c>
      <c r="E1330">
        <v>15.4084</v>
      </c>
      <c r="F1330">
        <v>8.1040000000000001E-2</v>
      </c>
    </row>
    <row r="1331" spans="1:6">
      <c r="A1331">
        <v>1001329</v>
      </c>
      <c r="B1331">
        <v>1</v>
      </c>
      <c r="C1331">
        <v>1329</v>
      </c>
      <c r="D1331">
        <v>-0.30359999999999998</v>
      </c>
      <c r="E1331">
        <v>15.4078</v>
      </c>
      <c r="F1331">
        <v>8.1049999999999997E-2</v>
      </c>
    </row>
    <row r="1332" spans="1:6">
      <c r="A1332">
        <v>1001330</v>
      </c>
      <c r="B1332">
        <v>1</v>
      </c>
      <c r="C1332">
        <v>1330</v>
      </c>
      <c r="D1332">
        <v>-0.30380000000000001</v>
      </c>
      <c r="E1332">
        <v>15.4072</v>
      </c>
      <c r="F1332">
        <v>8.1059999999999993E-2</v>
      </c>
    </row>
    <row r="1333" spans="1:6">
      <c r="A1333">
        <v>1001331</v>
      </c>
      <c r="B1333">
        <v>1</v>
      </c>
      <c r="C1333">
        <v>1331</v>
      </c>
      <c r="D1333">
        <v>-0.30409999999999998</v>
      </c>
      <c r="E1333">
        <v>15.406499999999999</v>
      </c>
      <c r="F1333">
        <v>8.1070000000000003E-2</v>
      </c>
    </row>
    <row r="1334" spans="1:6">
      <c r="A1334">
        <v>1001332</v>
      </c>
      <c r="B1334">
        <v>1</v>
      </c>
      <c r="C1334">
        <v>1332</v>
      </c>
      <c r="D1334">
        <v>-0.3044</v>
      </c>
      <c r="E1334">
        <v>15.405900000000001</v>
      </c>
      <c r="F1334">
        <v>8.1079999999999999E-2</v>
      </c>
    </row>
    <row r="1335" spans="1:6">
      <c r="A1335">
        <v>1001333</v>
      </c>
      <c r="B1335">
        <v>1</v>
      </c>
      <c r="C1335">
        <v>1333</v>
      </c>
      <c r="D1335">
        <v>-0.30470000000000003</v>
      </c>
      <c r="E1335">
        <v>15.405200000000001</v>
      </c>
      <c r="F1335">
        <v>8.1089999999999995E-2</v>
      </c>
    </row>
    <row r="1336" spans="1:6">
      <c r="A1336">
        <v>1001334</v>
      </c>
      <c r="B1336">
        <v>1</v>
      </c>
      <c r="C1336">
        <v>1334</v>
      </c>
      <c r="D1336">
        <v>-0.30499999999999999</v>
      </c>
      <c r="E1336">
        <v>15.4046</v>
      </c>
      <c r="F1336">
        <v>8.1100000000000005E-2</v>
      </c>
    </row>
    <row r="1337" spans="1:6">
      <c r="A1337">
        <v>1001335</v>
      </c>
      <c r="B1337">
        <v>1</v>
      </c>
      <c r="C1337">
        <v>1335</v>
      </c>
      <c r="D1337">
        <v>-0.3054</v>
      </c>
      <c r="E1337">
        <v>15.404</v>
      </c>
      <c r="F1337">
        <v>8.1110000000000002E-2</v>
      </c>
    </row>
    <row r="1338" spans="1:6">
      <c r="A1338">
        <v>1001336</v>
      </c>
      <c r="B1338">
        <v>1</v>
      </c>
      <c r="C1338">
        <v>1336</v>
      </c>
      <c r="D1338">
        <v>-0.30570000000000003</v>
      </c>
      <c r="E1338">
        <v>15.4033</v>
      </c>
      <c r="F1338">
        <v>8.1119999999999998E-2</v>
      </c>
    </row>
    <row r="1339" spans="1:6">
      <c r="A1339">
        <v>1001337</v>
      </c>
      <c r="B1339">
        <v>1</v>
      </c>
      <c r="C1339">
        <v>1337</v>
      </c>
      <c r="D1339">
        <v>-0.30599999999999999</v>
      </c>
      <c r="E1339">
        <v>15.402699999999999</v>
      </c>
      <c r="F1339">
        <v>8.1129999999999994E-2</v>
      </c>
    </row>
    <row r="1340" spans="1:6">
      <c r="A1340">
        <v>1001338</v>
      </c>
      <c r="B1340">
        <v>1</v>
      </c>
      <c r="C1340">
        <v>1338</v>
      </c>
      <c r="D1340">
        <v>-0.30630000000000002</v>
      </c>
      <c r="E1340">
        <v>15.402100000000001</v>
      </c>
      <c r="F1340">
        <v>8.1129999999999994E-2</v>
      </c>
    </row>
    <row r="1341" spans="1:6">
      <c r="A1341">
        <v>1001339</v>
      </c>
      <c r="B1341">
        <v>1</v>
      </c>
      <c r="C1341">
        <v>1339</v>
      </c>
      <c r="D1341">
        <v>-0.30659999999999998</v>
      </c>
      <c r="E1341">
        <v>15.4015</v>
      </c>
      <c r="F1341">
        <v>8.1140000000000004E-2</v>
      </c>
    </row>
    <row r="1342" spans="1:6">
      <c r="A1342">
        <v>1001340</v>
      </c>
      <c r="B1342">
        <v>1</v>
      </c>
      <c r="C1342">
        <v>1340</v>
      </c>
      <c r="D1342">
        <v>-0.30690000000000001</v>
      </c>
      <c r="E1342">
        <v>15.4008</v>
      </c>
      <c r="F1342">
        <v>8.115E-2</v>
      </c>
    </row>
    <row r="1343" spans="1:6">
      <c r="A1343">
        <v>1001341</v>
      </c>
      <c r="B1343">
        <v>1</v>
      </c>
      <c r="C1343">
        <v>1341</v>
      </c>
      <c r="D1343">
        <v>-0.30719999999999997</v>
      </c>
      <c r="E1343">
        <v>15.4002</v>
      </c>
      <c r="F1343">
        <v>8.1159999999999996E-2</v>
      </c>
    </row>
    <row r="1344" spans="1:6">
      <c r="A1344">
        <v>1001342</v>
      </c>
      <c r="B1344">
        <v>1</v>
      </c>
      <c r="C1344">
        <v>1342</v>
      </c>
      <c r="D1344">
        <v>-0.30759999999999998</v>
      </c>
      <c r="E1344">
        <v>15.3996</v>
      </c>
      <c r="F1344">
        <v>8.1170000000000006E-2</v>
      </c>
    </row>
    <row r="1345" spans="1:6">
      <c r="A1345">
        <v>1001343</v>
      </c>
      <c r="B1345">
        <v>1</v>
      </c>
      <c r="C1345">
        <v>1343</v>
      </c>
      <c r="D1345">
        <v>-0.30790000000000001</v>
      </c>
      <c r="E1345">
        <v>15.398999999999999</v>
      </c>
      <c r="F1345">
        <v>8.1180000000000002E-2</v>
      </c>
    </row>
    <row r="1346" spans="1:6">
      <c r="A1346">
        <v>1001344</v>
      </c>
      <c r="B1346">
        <v>1</v>
      </c>
      <c r="C1346">
        <v>1344</v>
      </c>
      <c r="D1346">
        <v>-0.30819999999999997</v>
      </c>
      <c r="E1346">
        <v>15.398300000000001</v>
      </c>
      <c r="F1346">
        <v>8.1189999999999998E-2</v>
      </c>
    </row>
    <row r="1347" spans="1:6">
      <c r="A1347">
        <v>1001345</v>
      </c>
      <c r="B1347">
        <v>1</v>
      </c>
      <c r="C1347">
        <v>1345</v>
      </c>
      <c r="D1347">
        <v>-0.3085</v>
      </c>
      <c r="E1347">
        <v>15.3977</v>
      </c>
      <c r="F1347">
        <v>8.1199999999999994E-2</v>
      </c>
    </row>
    <row r="1348" spans="1:6">
      <c r="A1348">
        <v>1001346</v>
      </c>
      <c r="B1348">
        <v>1</v>
      </c>
      <c r="C1348">
        <v>1346</v>
      </c>
      <c r="D1348">
        <v>-0.30890000000000001</v>
      </c>
      <c r="E1348">
        <v>15.3971</v>
      </c>
      <c r="F1348">
        <v>8.1210000000000004E-2</v>
      </c>
    </row>
    <row r="1349" spans="1:6">
      <c r="A1349">
        <v>1001347</v>
      </c>
      <c r="B1349">
        <v>1</v>
      </c>
      <c r="C1349">
        <v>1347</v>
      </c>
      <c r="D1349">
        <v>-0.30919999999999997</v>
      </c>
      <c r="E1349">
        <v>15.3965</v>
      </c>
      <c r="F1349">
        <v>8.1220000000000001E-2</v>
      </c>
    </row>
    <row r="1350" spans="1:6">
      <c r="A1350">
        <v>1001348</v>
      </c>
      <c r="B1350">
        <v>1</v>
      </c>
      <c r="C1350">
        <v>1348</v>
      </c>
      <c r="D1350">
        <v>-0.3095</v>
      </c>
      <c r="E1350">
        <v>15.395799999999999</v>
      </c>
      <c r="F1350">
        <v>8.1229999999999997E-2</v>
      </c>
    </row>
    <row r="1351" spans="1:6">
      <c r="A1351">
        <v>1001349</v>
      </c>
      <c r="B1351">
        <v>1</v>
      </c>
      <c r="C1351">
        <v>1349</v>
      </c>
      <c r="D1351">
        <v>-0.30990000000000001</v>
      </c>
      <c r="E1351">
        <v>15.395200000000001</v>
      </c>
      <c r="F1351">
        <v>8.1240000000000007E-2</v>
      </c>
    </row>
    <row r="1352" spans="1:6">
      <c r="A1352">
        <v>1001350</v>
      </c>
      <c r="B1352">
        <v>1</v>
      </c>
      <c r="C1352">
        <v>1350</v>
      </c>
      <c r="D1352">
        <v>-0.31019999999999998</v>
      </c>
      <c r="E1352">
        <v>15.394600000000001</v>
      </c>
      <c r="F1352">
        <v>8.1250000000000003E-2</v>
      </c>
    </row>
    <row r="1353" spans="1:6">
      <c r="A1353">
        <v>1001351</v>
      </c>
      <c r="B1353">
        <v>1</v>
      </c>
      <c r="C1353">
        <v>1351</v>
      </c>
      <c r="D1353">
        <v>-0.31059999999999999</v>
      </c>
      <c r="E1353">
        <v>15.394</v>
      </c>
      <c r="F1353">
        <v>8.1259999999999999E-2</v>
      </c>
    </row>
    <row r="1354" spans="1:6">
      <c r="A1354">
        <v>1001352</v>
      </c>
      <c r="B1354">
        <v>1</v>
      </c>
      <c r="C1354">
        <v>1352</v>
      </c>
      <c r="D1354">
        <v>-0.31090000000000001</v>
      </c>
      <c r="E1354">
        <v>15.3934</v>
      </c>
      <c r="F1354">
        <v>8.1269999999999995E-2</v>
      </c>
    </row>
    <row r="1355" spans="1:6">
      <c r="A1355">
        <v>1001353</v>
      </c>
      <c r="B1355">
        <v>1</v>
      </c>
      <c r="C1355">
        <v>1353</v>
      </c>
      <c r="D1355">
        <v>-0.31130000000000002</v>
      </c>
      <c r="E1355">
        <v>15.392799999999999</v>
      </c>
      <c r="F1355">
        <v>8.1280000000000005E-2</v>
      </c>
    </row>
    <row r="1356" spans="1:6">
      <c r="A1356">
        <v>1001354</v>
      </c>
      <c r="B1356">
        <v>1</v>
      </c>
      <c r="C1356">
        <v>1354</v>
      </c>
      <c r="D1356">
        <v>-0.31159999999999999</v>
      </c>
      <c r="E1356">
        <v>15.392200000000001</v>
      </c>
      <c r="F1356">
        <v>8.1280000000000005E-2</v>
      </c>
    </row>
    <row r="1357" spans="1:6">
      <c r="A1357">
        <v>1001355</v>
      </c>
      <c r="B1357">
        <v>1</v>
      </c>
      <c r="C1357">
        <v>1355</v>
      </c>
      <c r="D1357">
        <v>-0.312</v>
      </c>
      <c r="E1357">
        <v>15.3916</v>
      </c>
      <c r="F1357">
        <v>8.1290000000000001E-2</v>
      </c>
    </row>
    <row r="1358" spans="1:6">
      <c r="A1358">
        <v>1001356</v>
      </c>
      <c r="B1358">
        <v>1</v>
      </c>
      <c r="C1358">
        <v>1356</v>
      </c>
      <c r="D1358">
        <v>-0.31230000000000002</v>
      </c>
      <c r="E1358">
        <v>15.3909</v>
      </c>
      <c r="F1358">
        <v>8.1299999999999997E-2</v>
      </c>
    </row>
    <row r="1359" spans="1:6">
      <c r="A1359">
        <v>1001357</v>
      </c>
      <c r="B1359">
        <v>1</v>
      </c>
      <c r="C1359">
        <v>1357</v>
      </c>
      <c r="D1359">
        <v>-0.31269999999999998</v>
      </c>
      <c r="E1359">
        <v>15.3903</v>
      </c>
      <c r="F1359">
        <v>8.1309999999999993E-2</v>
      </c>
    </row>
    <row r="1360" spans="1:6">
      <c r="A1360">
        <v>1001358</v>
      </c>
      <c r="B1360">
        <v>1</v>
      </c>
      <c r="C1360">
        <v>1358</v>
      </c>
      <c r="D1360">
        <v>-0.313</v>
      </c>
      <c r="E1360">
        <v>15.389699999999999</v>
      </c>
      <c r="F1360">
        <v>8.1320000000000003E-2</v>
      </c>
    </row>
    <row r="1361" spans="1:6">
      <c r="A1361">
        <v>1001359</v>
      </c>
      <c r="B1361">
        <v>1</v>
      </c>
      <c r="C1361">
        <v>1359</v>
      </c>
      <c r="D1361">
        <v>-0.31340000000000001</v>
      </c>
      <c r="E1361">
        <v>15.389099999999999</v>
      </c>
      <c r="F1361">
        <v>8.133E-2</v>
      </c>
    </row>
    <row r="1362" spans="1:6">
      <c r="A1362">
        <v>1001360</v>
      </c>
      <c r="B1362">
        <v>1</v>
      </c>
      <c r="C1362">
        <v>1360</v>
      </c>
      <c r="D1362">
        <v>-0.31380000000000002</v>
      </c>
      <c r="E1362">
        <v>15.388500000000001</v>
      </c>
      <c r="F1362">
        <v>8.1339999999999996E-2</v>
      </c>
    </row>
    <row r="1363" spans="1:6">
      <c r="A1363">
        <v>1001361</v>
      </c>
      <c r="B1363">
        <v>1</v>
      </c>
      <c r="C1363">
        <v>1361</v>
      </c>
      <c r="D1363">
        <v>-0.31409999999999999</v>
      </c>
      <c r="E1363">
        <v>15.3879</v>
      </c>
      <c r="F1363">
        <v>8.1350000000000006E-2</v>
      </c>
    </row>
    <row r="1364" spans="1:6">
      <c r="A1364">
        <v>1001362</v>
      </c>
      <c r="B1364">
        <v>1</v>
      </c>
      <c r="C1364">
        <v>1362</v>
      </c>
      <c r="D1364">
        <v>-0.3145</v>
      </c>
      <c r="E1364">
        <v>15.3873</v>
      </c>
      <c r="F1364">
        <v>8.1360000000000002E-2</v>
      </c>
    </row>
    <row r="1365" spans="1:6">
      <c r="A1365">
        <v>1001363</v>
      </c>
      <c r="B1365">
        <v>1</v>
      </c>
      <c r="C1365">
        <v>1363</v>
      </c>
      <c r="D1365">
        <v>-0.31490000000000001</v>
      </c>
      <c r="E1365">
        <v>15.386699999999999</v>
      </c>
      <c r="F1365">
        <v>8.1369999999999998E-2</v>
      </c>
    </row>
    <row r="1366" spans="1:6">
      <c r="A1366">
        <v>1001364</v>
      </c>
      <c r="B1366">
        <v>1</v>
      </c>
      <c r="C1366">
        <v>1364</v>
      </c>
      <c r="D1366">
        <v>-0.31519999999999998</v>
      </c>
      <c r="E1366">
        <v>15.386100000000001</v>
      </c>
      <c r="F1366">
        <v>8.1379999999999994E-2</v>
      </c>
    </row>
    <row r="1367" spans="1:6">
      <c r="A1367">
        <v>1001365</v>
      </c>
      <c r="B1367">
        <v>1</v>
      </c>
      <c r="C1367">
        <v>1365</v>
      </c>
      <c r="D1367">
        <v>-0.31559999999999999</v>
      </c>
      <c r="E1367">
        <v>15.3855</v>
      </c>
      <c r="F1367">
        <v>8.1390000000000004E-2</v>
      </c>
    </row>
    <row r="1368" spans="1:6">
      <c r="A1368">
        <v>1001366</v>
      </c>
      <c r="B1368">
        <v>1</v>
      </c>
      <c r="C1368">
        <v>1366</v>
      </c>
      <c r="D1368">
        <v>-0.316</v>
      </c>
      <c r="E1368">
        <v>15.3849</v>
      </c>
      <c r="F1368">
        <v>8.14E-2</v>
      </c>
    </row>
    <row r="1369" spans="1:6">
      <c r="A1369">
        <v>1001367</v>
      </c>
      <c r="B1369">
        <v>1</v>
      </c>
      <c r="C1369">
        <v>1367</v>
      </c>
      <c r="D1369">
        <v>-0.31640000000000001</v>
      </c>
      <c r="E1369">
        <v>15.3843</v>
      </c>
      <c r="F1369">
        <v>8.1409999999999996E-2</v>
      </c>
    </row>
    <row r="1370" spans="1:6">
      <c r="A1370">
        <v>1001368</v>
      </c>
      <c r="B1370">
        <v>1</v>
      </c>
      <c r="C1370">
        <v>1368</v>
      </c>
      <c r="D1370">
        <v>-0.31680000000000003</v>
      </c>
      <c r="E1370">
        <v>15.383699999999999</v>
      </c>
      <c r="F1370">
        <v>8.1420000000000006E-2</v>
      </c>
    </row>
    <row r="1371" spans="1:6">
      <c r="A1371">
        <v>1001369</v>
      </c>
      <c r="B1371">
        <v>1</v>
      </c>
      <c r="C1371">
        <v>1369</v>
      </c>
      <c r="D1371">
        <v>-0.31709999999999999</v>
      </c>
      <c r="E1371">
        <v>15.383100000000001</v>
      </c>
      <c r="F1371">
        <v>8.1430000000000002E-2</v>
      </c>
    </row>
    <row r="1372" spans="1:6">
      <c r="A1372">
        <v>1001370</v>
      </c>
      <c r="B1372">
        <v>1</v>
      </c>
      <c r="C1372">
        <v>1370</v>
      </c>
      <c r="D1372">
        <v>-0.3175</v>
      </c>
      <c r="E1372">
        <v>15.3825</v>
      </c>
      <c r="F1372">
        <v>8.1439999999999999E-2</v>
      </c>
    </row>
    <row r="1373" spans="1:6">
      <c r="A1373">
        <v>1001371</v>
      </c>
      <c r="B1373">
        <v>1</v>
      </c>
      <c r="C1373">
        <v>1371</v>
      </c>
      <c r="D1373">
        <v>-0.31790000000000002</v>
      </c>
      <c r="E1373">
        <v>15.382</v>
      </c>
      <c r="F1373">
        <v>8.1449999999999995E-2</v>
      </c>
    </row>
    <row r="1374" spans="1:6">
      <c r="A1374">
        <v>1001372</v>
      </c>
      <c r="B1374">
        <v>1</v>
      </c>
      <c r="C1374">
        <v>1372</v>
      </c>
      <c r="D1374">
        <v>-0.31830000000000003</v>
      </c>
      <c r="E1374">
        <v>15.381399999999999</v>
      </c>
      <c r="F1374">
        <v>8.1460000000000005E-2</v>
      </c>
    </row>
    <row r="1375" spans="1:6">
      <c r="A1375">
        <v>1001373</v>
      </c>
      <c r="B1375">
        <v>1</v>
      </c>
      <c r="C1375">
        <v>1373</v>
      </c>
      <c r="D1375">
        <v>-0.31869999999999998</v>
      </c>
      <c r="E1375">
        <v>15.380800000000001</v>
      </c>
      <c r="F1375">
        <v>8.1470000000000001E-2</v>
      </c>
    </row>
    <row r="1376" spans="1:6">
      <c r="A1376">
        <v>1001374</v>
      </c>
      <c r="B1376">
        <v>1</v>
      </c>
      <c r="C1376">
        <v>1374</v>
      </c>
      <c r="D1376">
        <v>-0.31909999999999999</v>
      </c>
      <c r="E1376">
        <v>15.3802</v>
      </c>
      <c r="F1376">
        <v>8.1479999999999997E-2</v>
      </c>
    </row>
    <row r="1377" spans="1:6">
      <c r="A1377">
        <v>1001375</v>
      </c>
      <c r="B1377">
        <v>1</v>
      </c>
      <c r="C1377">
        <v>1375</v>
      </c>
      <c r="D1377">
        <v>-0.31950000000000001</v>
      </c>
      <c r="E1377">
        <v>15.3796</v>
      </c>
      <c r="F1377">
        <v>8.1490000000000007E-2</v>
      </c>
    </row>
    <row r="1378" spans="1:6">
      <c r="A1378">
        <v>1001376</v>
      </c>
      <c r="B1378">
        <v>1</v>
      </c>
      <c r="C1378">
        <v>1376</v>
      </c>
      <c r="D1378">
        <v>-0.31990000000000002</v>
      </c>
      <c r="E1378">
        <v>15.379</v>
      </c>
      <c r="F1378">
        <v>8.1500000000000003E-2</v>
      </c>
    </row>
    <row r="1379" spans="1:6">
      <c r="A1379">
        <v>1001377</v>
      </c>
      <c r="B1379">
        <v>1</v>
      </c>
      <c r="C1379">
        <v>1377</v>
      </c>
      <c r="D1379">
        <v>-0.32029999999999997</v>
      </c>
      <c r="E1379">
        <v>15.378399999999999</v>
      </c>
      <c r="F1379">
        <v>8.1509999999999999E-2</v>
      </c>
    </row>
    <row r="1380" spans="1:6">
      <c r="A1380">
        <v>1001378</v>
      </c>
      <c r="B1380">
        <v>1</v>
      </c>
      <c r="C1380">
        <v>1378</v>
      </c>
      <c r="D1380">
        <v>-0.32069999999999999</v>
      </c>
      <c r="E1380">
        <v>15.377800000000001</v>
      </c>
      <c r="F1380">
        <v>8.1519999999999995E-2</v>
      </c>
    </row>
    <row r="1381" spans="1:6">
      <c r="A1381">
        <v>1001379</v>
      </c>
      <c r="B1381">
        <v>1</v>
      </c>
      <c r="C1381">
        <v>1379</v>
      </c>
      <c r="D1381">
        <v>-0.3211</v>
      </c>
      <c r="E1381">
        <v>15.3773</v>
      </c>
      <c r="F1381">
        <v>8.1530000000000005E-2</v>
      </c>
    </row>
    <row r="1382" spans="1:6">
      <c r="A1382">
        <v>1001380</v>
      </c>
      <c r="B1382">
        <v>1</v>
      </c>
      <c r="C1382">
        <v>1380</v>
      </c>
      <c r="D1382">
        <v>-0.32150000000000001</v>
      </c>
      <c r="E1382">
        <v>15.3767</v>
      </c>
      <c r="F1382">
        <v>8.1540000000000001E-2</v>
      </c>
    </row>
    <row r="1383" spans="1:6">
      <c r="A1383">
        <v>1001381</v>
      </c>
      <c r="B1383">
        <v>1</v>
      </c>
      <c r="C1383">
        <v>1381</v>
      </c>
      <c r="D1383">
        <v>-0.32200000000000001</v>
      </c>
      <c r="E1383">
        <v>15.376099999999999</v>
      </c>
      <c r="F1383">
        <v>8.1549999999999997E-2</v>
      </c>
    </row>
    <row r="1384" spans="1:6">
      <c r="A1384">
        <v>1001382</v>
      </c>
      <c r="B1384">
        <v>1</v>
      </c>
      <c r="C1384">
        <v>1382</v>
      </c>
      <c r="D1384">
        <v>-0.32240000000000002</v>
      </c>
      <c r="E1384">
        <v>15.375500000000001</v>
      </c>
      <c r="F1384">
        <v>8.1559999999999994E-2</v>
      </c>
    </row>
    <row r="1385" spans="1:6">
      <c r="A1385">
        <v>1001383</v>
      </c>
      <c r="B1385">
        <v>1</v>
      </c>
      <c r="C1385">
        <v>1383</v>
      </c>
      <c r="D1385">
        <v>-0.32279999999999998</v>
      </c>
      <c r="E1385">
        <v>15.3749</v>
      </c>
      <c r="F1385">
        <v>8.1570000000000004E-2</v>
      </c>
    </row>
    <row r="1386" spans="1:6">
      <c r="A1386">
        <v>1001384</v>
      </c>
      <c r="B1386">
        <v>1</v>
      </c>
      <c r="C1386">
        <v>1384</v>
      </c>
      <c r="D1386">
        <v>-0.32319999999999999</v>
      </c>
      <c r="E1386">
        <v>15.3744</v>
      </c>
      <c r="F1386">
        <v>8.158E-2</v>
      </c>
    </row>
    <row r="1387" spans="1:6">
      <c r="A1387">
        <v>1001385</v>
      </c>
      <c r="B1387">
        <v>1</v>
      </c>
      <c r="C1387">
        <v>1385</v>
      </c>
      <c r="D1387">
        <v>-0.3236</v>
      </c>
      <c r="E1387">
        <v>15.373799999999999</v>
      </c>
      <c r="F1387">
        <v>8.1589999999999996E-2</v>
      </c>
    </row>
    <row r="1388" spans="1:6">
      <c r="A1388">
        <v>1001386</v>
      </c>
      <c r="B1388">
        <v>1</v>
      </c>
      <c r="C1388">
        <v>1386</v>
      </c>
      <c r="D1388">
        <v>-0.3241</v>
      </c>
      <c r="E1388">
        <v>15.373200000000001</v>
      </c>
      <c r="F1388">
        <v>8.1600000000000006E-2</v>
      </c>
    </row>
    <row r="1389" spans="1:6">
      <c r="A1389">
        <v>1001387</v>
      </c>
      <c r="B1389">
        <v>1</v>
      </c>
      <c r="C1389">
        <v>1387</v>
      </c>
      <c r="D1389">
        <v>-0.32450000000000001</v>
      </c>
      <c r="E1389">
        <v>15.3726</v>
      </c>
      <c r="F1389">
        <v>8.1610000000000002E-2</v>
      </c>
    </row>
    <row r="1390" spans="1:6">
      <c r="A1390">
        <v>1001388</v>
      </c>
      <c r="B1390">
        <v>1</v>
      </c>
      <c r="C1390">
        <v>1388</v>
      </c>
      <c r="D1390">
        <v>-0.32490000000000002</v>
      </c>
      <c r="E1390">
        <v>15.3721</v>
      </c>
      <c r="F1390">
        <v>8.1619999999999998E-2</v>
      </c>
    </row>
    <row r="1391" spans="1:6">
      <c r="A1391">
        <v>1001389</v>
      </c>
      <c r="B1391">
        <v>1</v>
      </c>
      <c r="C1391">
        <v>1389</v>
      </c>
      <c r="D1391">
        <v>-0.32529999999999998</v>
      </c>
      <c r="E1391">
        <v>15.371499999999999</v>
      </c>
      <c r="F1391">
        <v>8.1629999999999994E-2</v>
      </c>
    </row>
    <row r="1392" spans="1:6">
      <c r="A1392">
        <v>1001390</v>
      </c>
      <c r="B1392">
        <v>1</v>
      </c>
      <c r="C1392">
        <v>1390</v>
      </c>
      <c r="D1392">
        <v>-0.32579999999999998</v>
      </c>
      <c r="E1392">
        <v>15.370900000000001</v>
      </c>
      <c r="F1392">
        <v>8.1640000000000004E-2</v>
      </c>
    </row>
    <row r="1393" spans="1:6">
      <c r="A1393">
        <v>1001391</v>
      </c>
      <c r="B1393">
        <v>1</v>
      </c>
      <c r="C1393">
        <v>1391</v>
      </c>
      <c r="D1393">
        <v>-0.32619999999999999</v>
      </c>
      <c r="E1393">
        <v>15.3703</v>
      </c>
      <c r="F1393">
        <v>8.165E-2</v>
      </c>
    </row>
    <row r="1394" spans="1:6">
      <c r="A1394">
        <v>1001392</v>
      </c>
      <c r="B1394">
        <v>1</v>
      </c>
      <c r="C1394">
        <v>1392</v>
      </c>
      <c r="D1394">
        <v>-0.3266</v>
      </c>
      <c r="E1394">
        <v>15.3698</v>
      </c>
      <c r="F1394">
        <v>8.1659999999999996E-2</v>
      </c>
    </row>
    <row r="1395" spans="1:6">
      <c r="A1395">
        <v>1001393</v>
      </c>
      <c r="B1395">
        <v>1</v>
      </c>
      <c r="C1395">
        <v>1393</v>
      </c>
      <c r="D1395">
        <v>-0.3271</v>
      </c>
      <c r="E1395">
        <v>15.369199999999999</v>
      </c>
      <c r="F1395">
        <v>8.1670000000000006E-2</v>
      </c>
    </row>
    <row r="1396" spans="1:6">
      <c r="A1396">
        <v>1001394</v>
      </c>
      <c r="B1396">
        <v>1</v>
      </c>
      <c r="C1396">
        <v>1394</v>
      </c>
      <c r="D1396">
        <v>-0.32750000000000001</v>
      </c>
      <c r="E1396">
        <v>15.368600000000001</v>
      </c>
      <c r="F1396">
        <v>8.1680000000000003E-2</v>
      </c>
    </row>
    <row r="1397" spans="1:6">
      <c r="A1397">
        <v>1001395</v>
      </c>
      <c r="B1397">
        <v>1</v>
      </c>
      <c r="C1397">
        <v>1395</v>
      </c>
      <c r="D1397">
        <v>-0.32800000000000001</v>
      </c>
      <c r="E1397">
        <v>15.3681</v>
      </c>
      <c r="F1397">
        <v>8.1689999999999999E-2</v>
      </c>
    </row>
    <row r="1398" spans="1:6">
      <c r="A1398">
        <v>1001396</v>
      </c>
      <c r="B1398">
        <v>1</v>
      </c>
      <c r="C1398">
        <v>1396</v>
      </c>
      <c r="D1398">
        <v>-0.32840000000000003</v>
      </c>
      <c r="E1398">
        <v>15.3675</v>
      </c>
      <c r="F1398">
        <v>8.1699999999999995E-2</v>
      </c>
    </row>
    <row r="1399" spans="1:6">
      <c r="A1399">
        <v>1001397</v>
      </c>
      <c r="B1399">
        <v>1</v>
      </c>
      <c r="C1399">
        <v>1397</v>
      </c>
      <c r="D1399">
        <v>-0.32890000000000003</v>
      </c>
      <c r="E1399">
        <v>15.366899999999999</v>
      </c>
      <c r="F1399">
        <v>8.1710000000000005E-2</v>
      </c>
    </row>
    <row r="1400" spans="1:6">
      <c r="A1400">
        <v>1001398</v>
      </c>
      <c r="B1400">
        <v>1</v>
      </c>
      <c r="C1400">
        <v>1398</v>
      </c>
      <c r="D1400">
        <v>-0.32929999999999998</v>
      </c>
      <c r="E1400">
        <v>15.366400000000001</v>
      </c>
      <c r="F1400">
        <v>8.1720000000000001E-2</v>
      </c>
    </row>
    <row r="1401" spans="1:6">
      <c r="A1401">
        <v>1001399</v>
      </c>
      <c r="B1401">
        <v>1</v>
      </c>
      <c r="C1401">
        <v>1399</v>
      </c>
      <c r="D1401">
        <v>-0.32979999999999998</v>
      </c>
      <c r="E1401">
        <v>15.3658</v>
      </c>
      <c r="F1401">
        <v>8.1729999999999997E-2</v>
      </c>
    </row>
    <row r="1402" spans="1:6">
      <c r="A1402">
        <v>1001400</v>
      </c>
      <c r="B1402">
        <v>1</v>
      </c>
      <c r="C1402">
        <v>1400</v>
      </c>
      <c r="D1402">
        <v>-0.33019999999999999</v>
      </c>
      <c r="E1402">
        <v>15.3652</v>
      </c>
      <c r="F1402">
        <v>8.1739999999999993E-2</v>
      </c>
    </row>
    <row r="1403" spans="1:6">
      <c r="A1403">
        <v>1001401</v>
      </c>
      <c r="B1403">
        <v>1</v>
      </c>
      <c r="C1403">
        <v>1401</v>
      </c>
      <c r="D1403">
        <v>-0.33069999999999999</v>
      </c>
      <c r="E1403">
        <v>15.364699999999999</v>
      </c>
      <c r="F1403">
        <v>8.1750000000000003E-2</v>
      </c>
    </row>
    <row r="1404" spans="1:6">
      <c r="A1404">
        <v>1001402</v>
      </c>
      <c r="B1404">
        <v>1</v>
      </c>
      <c r="C1404">
        <v>1402</v>
      </c>
      <c r="D1404">
        <v>-0.33119999999999999</v>
      </c>
      <c r="E1404">
        <v>15.364100000000001</v>
      </c>
      <c r="F1404">
        <v>8.1759999999999999E-2</v>
      </c>
    </row>
    <row r="1405" spans="1:6">
      <c r="A1405">
        <v>1001403</v>
      </c>
      <c r="B1405">
        <v>1</v>
      </c>
      <c r="C1405">
        <v>1403</v>
      </c>
      <c r="D1405">
        <v>-0.33160000000000001</v>
      </c>
      <c r="E1405">
        <v>15.3636</v>
      </c>
      <c r="F1405">
        <v>8.1769999999999995E-2</v>
      </c>
    </row>
    <row r="1406" spans="1:6">
      <c r="A1406">
        <v>1001404</v>
      </c>
      <c r="B1406">
        <v>1</v>
      </c>
      <c r="C1406">
        <v>1404</v>
      </c>
      <c r="D1406">
        <v>-0.33210000000000001</v>
      </c>
      <c r="E1406">
        <v>15.363</v>
      </c>
      <c r="F1406">
        <v>8.1780000000000005E-2</v>
      </c>
    </row>
    <row r="1407" spans="1:6">
      <c r="A1407">
        <v>1001405</v>
      </c>
      <c r="B1407">
        <v>1</v>
      </c>
      <c r="C1407">
        <v>1405</v>
      </c>
      <c r="D1407">
        <v>-0.33250000000000002</v>
      </c>
      <c r="E1407">
        <v>15.362399999999999</v>
      </c>
      <c r="F1407">
        <v>8.1790000000000002E-2</v>
      </c>
    </row>
    <row r="1408" spans="1:6">
      <c r="A1408">
        <v>1001406</v>
      </c>
      <c r="B1408">
        <v>1</v>
      </c>
      <c r="C1408">
        <v>1406</v>
      </c>
      <c r="D1408">
        <v>-0.33300000000000002</v>
      </c>
      <c r="E1408">
        <v>15.3619</v>
      </c>
      <c r="F1408">
        <v>8.1799999999999998E-2</v>
      </c>
    </row>
    <row r="1409" spans="1:6">
      <c r="A1409">
        <v>1001407</v>
      </c>
      <c r="B1409">
        <v>1</v>
      </c>
      <c r="C1409">
        <v>1407</v>
      </c>
      <c r="D1409">
        <v>-0.33350000000000002</v>
      </c>
      <c r="E1409">
        <v>15.3613</v>
      </c>
      <c r="F1409">
        <v>8.1809999999999994E-2</v>
      </c>
    </row>
    <row r="1410" spans="1:6">
      <c r="A1410">
        <v>1001408</v>
      </c>
      <c r="B1410">
        <v>1</v>
      </c>
      <c r="C1410">
        <v>1408</v>
      </c>
      <c r="D1410">
        <v>-0.33400000000000002</v>
      </c>
      <c r="E1410">
        <v>15.360799999999999</v>
      </c>
      <c r="F1410">
        <v>8.1820000000000004E-2</v>
      </c>
    </row>
    <row r="1411" spans="1:6">
      <c r="A1411">
        <v>1001409</v>
      </c>
      <c r="B1411">
        <v>1</v>
      </c>
      <c r="C1411">
        <v>1409</v>
      </c>
      <c r="D1411">
        <v>-0.33439999999999998</v>
      </c>
      <c r="E1411">
        <v>15.360200000000001</v>
      </c>
      <c r="F1411">
        <v>8.183E-2</v>
      </c>
    </row>
    <row r="1412" spans="1:6">
      <c r="A1412">
        <v>1001410</v>
      </c>
      <c r="B1412">
        <v>1</v>
      </c>
      <c r="C1412">
        <v>1410</v>
      </c>
      <c r="D1412">
        <v>-0.33489999999999998</v>
      </c>
      <c r="E1412">
        <v>15.3597</v>
      </c>
      <c r="F1412">
        <v>8.1839999999999996E-2</v>
      </c>
    </row>
    <row r="1413" spans="1:6">
      <c r="A1413">
        <v>1001411</v>
      </c>
      <c r="B1413">
        <v>1</v>
      </c>
      <c r="C1413">
        <v>1411</v>
      </c>
      <c r="D1413">
        <v>-0.33539999999999998</v>
      </c>
      <c r="E1413">
        <v>15.3591</v>
      </c>
      <c r="F1413">
        <v>8.1850000000000006E-2</v>
      </c>
    </row>
    <row r="1414" spans="1:6">
      <c r="A1414">
        <v>1001412</v>
      </c>
      <c r="B1414">
        <v>1</v>
      </c>
      <c r="C1414">
        <v>1412</v>
      </c>
      <c r="D1414">
        <v>-0.33589999999999998</v>
      </c>
      <c r="E1414">
        <v>15.358599999999999</v>
      </c>
      <c r="F1414">
        <v>8.1860000000000002E-2</v>
      </c>
    </row>
    <row r="1415" spans="1:6">
      <c r="A1415">
        <v>1001413</v>
      </c>
      <c r="B1415">
        <v>1</v>
      </c>
      <c r="C1415">
        <v>1413</v>
      </c>
      <c r="D1415">
        <v>-0.33639999999999998</v>
      </c>
      <c r="E1415">
        <v>15.358000000000001</v>
      </c>
      <c r="F1415">
        <v>8.1869999999999998E-2</v>
      </c>
    </row>
    <row r="1416" spans="1:6">
      <c r="A1416">
        <v>1001414</v>
      </c>
      <c r="B1416">
        <v>1</v>
      </c>
      <c r="C1416">
        <v>1414</v>
      </c>
      <c r="D1416">
        <v>-0.33689999999999998</v>
      </c>
      <c r="E1416">
        <v>15.3575</v>
      </c>
      <c r="F1416">
        <v>8.1879999999999994E-2</v>
      </c>
    </row>
    <row r="1417" spans="1:6">
      <c r="A1417">
        <v>1001415</v>
      </c>
      <c r="B1417">
        <v>1</v>
      </c>
      <c r="C1417">
        <v>1415</v>
      </c>
      <c r="D1417">
        <v>-0.33729999999999999</v>
      </c>
      <c r="E1417">
        <v>15.3569</v>
      </c>
      <c r="F1417">
        <v>8.1890000000000004E-2</v>
      </c>
    </row>
    <row r="1418" spans="1:6">
      <c r="A1418">
        <v>1001416</v>
      </c>
      <c r="B1418">
        <v>1</v>
      </c>
      <c r="C1418">
        <v>1416</v>
      </c>
      <c r="D1418">
        <v>-0.33779999999999999</v>
      </c>
      <c r="E1418">
        <v>15.356400000000001</v>
      </c>
      <c r="F1418">
        <v>8.1900000000000001E-2</v>
      </c>
    </row>
    <row r="1419" spans="1:6">
      <c r="A1419">
        <v>1001417</v>
      </c>
      <c r="B1419">
        <v>1</v>
      </c>
      <c r="C1419">
        <v>1417</v>
      </c>
      <c r="D1419">
        <v>-0.33829999999999999</v>
      </c>
      <c r="E1419">
        <v>15.3558</v>
      </c>
      <c r="F1419">
        <v>8.1909999999999997E-2</v>
      </c>
    </row>
    <row r="1420" spans="1:6">
      <c r="A1420">
        <v>1001418</v>
      </c>
      <c r="B1420">
        <v>1</v>
      </c>
      <c r="C1420">
        <v>1418</v>
      </c>
      <c r="D1420">
        <v>-0.33879999999999999</v>
      </c>
      <c r="E1420">
        <v>15.3553</v>
      </c>
      <c r="F1420">
        <v>8.1920000000000007E-2</v>
      </c>
    </row>
    <row r="1421" spans="1:6">
      <c r="A1421">
        <v>1001419</v>
      </c>
      <c r="B1421">
        <v>1</v>
      </c>
      <c r="C1421">
        <v>1419</v>
      </c>
      <c r="D1421">
        <v>-0.33929999999999999</v>
      </c>
      <c r="E1421">
        <v>15.354699999999999</v>
      </c>
      <c r="F1421">
        <v>8.1930000000000003E-2</v>
      </c>
    </row>
    <row r="1422" spans="1:6">
      <c r="A1422">
        <v>1001420</v>
      </c>
      <c r="B1422">
        <v>1</v>
      </c>
      <c r="C1422">
        <v>1420</v>
      </c>
      <c r="D1422">
        <v>-0.33979999999999999</v>
      </c>
      <c r="E1422">
        <v>15.354200000000001</v>
      </c>
      <c r="F1422">
        <v>8.1939999999999999E-2</v>
      </c>
    </row>
    <row r="1423" spans="1:6">
      <c r="A1423">
        <v>1001421</v>
      </c>
      <c r="B1423">
        <v>1</v>
      </c>
      <c r="C1423">
        <v>1421</v>
      </c>
      <c r="D1423">
        <v>-0.34029999999999999</v>
      </c>
      <c r="E1423">
        <v>15.3537</v>
      </c>
      <c r="F1423">
        <v>8.1949999999999995E-2</v>
      </c>
    </row>
    <row r="1424" spans="1:6">
      <c r="A1424">
        <v>1001422</v>
      </c>
      <c r="B1424">
        <v>1</v>
      </c>
      <c r="C1424">
        <v>1422</v>
      </c>
      <c r="D1424">
        <v>-0.34079999999999999</v>
      </c>
      <c r="E1424">
        <v>15.3531</v>
      </c>
      <c r="F1424">
        <v>8.1960000000000005E-2</v>
      </c>
    </row>
    <row r="1425" spans="1:6">
      <c r="A1425">
        <v>1001423</v>
      </c>
      <c r="B1425">
        <v>1</v>
      </c>
      <c r="C1425">
        <v>1423</v>
      </c>
      <c r="D1425">
        <v>-0.34129999999999999</v>
      </c>
      <c r="E1425">
        <v>15.352600000000001</v>
      </c>
      <c r="F1425">
        <v>8.1970000000000001E-2</v>
      </c>
    </row>
    <row r="1426" spans="1:6">
      <c r="A1426">
        <v>1001424</v>
      </c>
      <c r="B1426">
        <v>1</v>
      </c>
      <c r="C1426">
        <v>1424</v>
      </c>
      <c r="D1426">
        <v>-0.34179999999999999</v>
      </c>
      <c r="E1426">
        <v>15.352</v>
      </c>
      <c r="F1426">
        <v>8.1979999999999997E-2</v>
      </c>
    </row>
    <row r="1427" spans="1:6">
      <c r="A1427">
        <v>1001425</v>
      </c>
      <c r="B1427">
        <v>1</v>
      </c>
      <c r="C1427">
        <v>1425</v>
      </c>
      <c r="D1427">
        <v>-0.34239999999999998</v>
      </c>
      <c r="E1427">
        <v>15.3515</v>
      </c>
      <c r="F1427">
        <v>8.2000000000000003E-2</v>
      </c>
    </row>
    <row r="1428" spans="1:6">
      <c r="A1428">
        <v>1001426</v>
      </c>
      <c r="B1428">
        <v>1</v>
      </c>
      <c r="C1428">
        <v>1426</v>
      </c>
      <c r="D1428">
        <v>-0.34289999999999998</v>
      </c>
      <c r="E1428">
        <v>15.351000000000001</v>
      </c>
      <c r="F1428">
        <v>8.201E-2</v>
      </c>
    </row>
    <row r="1429" spans="1:6">
      <c r="A1429">
        <v>1001427</v>
      </c>
      <c r="B1429">
        <v>1</v>
      </c>
      <c r="C1429">
        <v>1427</v>
      </c>
      <c r="D1429">
        <v>-0.34339999999999998</v>
      </c>
      <c r="E1429">
        <v>15.3504</v>
      </c>
      <c r="F1429">
        <v>8.2019999999999996E-2</v>
      </c>
    </row>
    <row r="1430" spans="1:6">
      <c r="A1430">
        <v>1001428</v>
      </c>
      <c r="B1430">
        <v>1</v>
      </c>
      <c r="C1430">
        <v>1428</v>
      </c>
      <c r="D1430">
        <v>-0.34389999999999998</v>
      </c>
      <c r="E1430">
        <v>15.3499</v>
      </c>
      <c r="F1430">
        <v>8.2030000000000006E-2</v>
      </c>
    </row>
    <row r="1431" spans="1:6">
      <c r="A1431">
        <v>1001429</v>
      </c>
      <c r="B1431">
        <v>1</v>
      </c>
      <c r="C1431">
        <v>1429</v>
      </c>
      <c r="D1431">
        <v>-0.34439999999999998</v>
      </c>
      <c r="E1431">
        <v>15.349299999999999</v>
      </c>
      <c r="F1431">
        <v>8.2040000000000002E-2</v>
      </c>
    </row>
    <row r="1432" spans="1:6">
      <c r="A1432">
        <v>1001430</v>
      </c>
      <c r="B1432">
        <v>1</v>
      </c>
      <c r="C1432">
        <v>1430</v>
      </c>
      <c r="D1432">
        <v>-0.34489999999999998</v>
      </c>
      <c r="E1432">
        <v>15.348800000000001</v>
      </c>
      <c r="F1432">
        <v>8.2049999999999998E-2</v>
      </c>
    </row>
    <row r="1433" spans="1:6">
      <c r="A1433">
        <v>1001431</v>
      </c>
      <c r="B1433">
        <v>1</v>
      </c>
      <c r="C1433">
        <v>1431</v>
      </c>
      <c r="D1433">
        <v>-0.34549999999999997</v>
      </c>
      <c r="E1433">
        <v>15.3483</v>
      </c>
      <c r="F1433">
        <v>8.2059999999999994E-2</v>
      </c>
    </row>
    <row r="1434" spans="1:6">
      <c r="A1434">
        <v>1001432</v>
      </c>
      <c r="B1434">
        <v>1</v>
      </c>
      <c r="C1434">
        <v>1432</v>
      </c>
      <c r="D1434">
        <v>-0.34599999999999997</v>
      </c>
      <c r="E1434">
        <v>15.3477</v>
      </c>
      <c r="F1434">
        <v>8.2070000000000004E-2</v>
      </c>
    </row>
    <row r="1435" spans="1:6">
      <c r="A1435">
        <v>1001433</v>
      </c>
      <c r="B1435">
        <v>1</v>
      </c>
      <c r="C1435">
        <v>1433</v>
      </c>
      <c r="D1435">
        <v>-0.34649999999999997</v>
      </c>
      <c r="E1435">
        <v>15.347200000000001</v>
      </c>
      <c r="F1435">
        <v>8.208E-2</v>
      </c>
    </row>
    <row r="1436" spans="1:6">
      <c r="A1436">
        <v>1001434</v>
      </c>
      <c r="B1436">
        <v>1</v>
      </c>
      <c r="C1436">
        <v>1434</v>
      </c>
      <c r="D1436">
        <v>-0.34710000000000002</v>
      </c>
      <c r="E1436">
        <v>15.3467</v>
      </c>
      <c r="F1436">
        <v>8.2089999999999996E-2</v>
      </c>
    </row>
    <row r="1437" spans="1:6">
      <c r="A1437">
        <v>1001435</v>
      </c>
      <c r="B1437">
        <v>1</v>
      </c>
      <c r="C1437">
        <v>1435</v>
      </c>
      <c r="D1437">
        <v>-0.34760000000000002</v>
      </c>
      <c r="E1437">
        <v>15.3461</v>
      </c>
      <c r="F1437">
        <v>8.2100000000000006E-2</v>
      </c>
    </row>
    <row r="1438" spans="1:6">
      <c r="A1438">
        <v>1001436</v>
      </c>
      <c r="B1438">
        <v>1</v>
      </c>
      <c r="C1438">
        <v>1436</v>
      </c>
      <c r="D1438">
        <v>-0.34810000000000002</v>
      </c>
      <c r="E1438">
        <v>15.345599999999999</v>
      </c>
      <c r="F1438">
        <v>8.2110000000000002E-2</v>
      </c>
    </row>
    <row r="1439" spans="1:6">
      <c r="A1439">
        <v>1001437</v>
      </c>
      <c r="B1439">
        <v>1</v>
      </c>
      <c r="C1439">
        <v>1437</v>
      </c>
      <c r="D1439">
        <v>-0.34870000000000001</v>
      </c>
      <c r="E1439">
        <v>15.3451</v>
      </c>
      <c r="F1439">
        <v>8.2119999999999999E-2</v>
      </c>
    </row>
    <row r="1440" spans="1:6">
      <c r="A1440">
        <v>1001438</v>
      </c>
      <c r="B1440">
        <v>1</v>
      </c>
      <c r="C1440">
        <v>1438</v>
      </c>
      <c r="D1440">
        <v>-0.34920000000000001</v>
      </c>
      <c r="E1440">
        <v>15.3445</v>
      </c>
      <c r="F1440">
        <v>8.2129999999999995E-2</v>
      </c>
    </row>
    <row r="1441" spans="1:6">
      <c r="A1441">
        <v>1001439</v>
      </c>
      <c r="B1441">
        <v>1</v>
      </c>
      <c r="C1441">
        <v>1439</v>
      </c>
      <c r="D1441">
        <v>-0.34970000000000001</v>
      </c>
      <c r="E1441">
        <v>15.343999999999999</v>
      </c>
      <c r="F1441">
        <v>8.2140000000000005E-2</v>
      </c>
    </row>
    <row r="1442" spans="1:6">
      <c r="A1442">
        <v>1001440</v>
      </c>
      <c r="B1442">
        <v>1</v>
      </c>
      <c r="C1442">
        <v>1440</v>
      </c>
      <c r="D1442">
        <v>-0.3503</v>
      </c>
      <c r="E1442">
        <v>15.343500000000001</v>
      </c>
      <c r="F1442">
        <v>8.2150000000000001E-2</v>
      </c>
    </row>
    <row r="1443" spans="1:6">
      <c r="A1443">
        <v>1001441</v>
      </c>
      <c r="B1443">
        <v>1</v>
      </c>
      <c r="C1443">
        <v>1441</v>
      </c>
      <c r="D1443">
        <v>-0.3508</v>
      </c>
      <c r="E1443">
        <v>15.343</v>
      </c>
      <c r="F1443">
        <v>8.2159999999999997E-2</v>
      </c>
    </row>
    <row r="1444" spans="1:6">
      <c r="A1444">
        <v>1001442</v>
      </c>
      <c r="B1444">
        <v>1</v>
      </c>
      <c r="C1444">
        <v>1442</v>
      </c>
      <c r="D1444">
        <v>-0.35139999999999999</v>
      </c>
      <c r="E1444">
        <v>15.3424</v>
      </c>
      <c r="F1444">
        <v>8.2180000000000003E-2</v>
      </c>
    </row>
    <row r="1445" spans="1:6">
      <c r="A1445">
        <v>1001443</v>
      </c>
      <c r="B1445">
        <v>1</v>
      </c>
      <c r="C1445">
        <v>1443</v>
      </c>
      <c r="D1445">
        <v>-0.35189999999999999</v>
      </c>
      <c r="E1445">
        <v>15.341900000000001</v>
      </c>
      <c r="F1445">
        <v>8.2189999999999999E-2</v>
      </c>
    </row>
    <row r="1446" spans="1:6">
      <c r="A1446">
        <v>1001444</v>
      </c>
      <c r="B1446">
        <v>1</v>
      </c>
      <c r="C1446">
        <v>1444</v>
      </c>
      <c r="D1446">
        <v>-0.35249999999999998</v>
      </c>
      <c r="E1446">
        <v>15.3414</v>
      </c>
      <c r="F1446">
        <v>8.2199999999999995E-2</v>
      </c>
    </row>
    <row r="1447" spans="1:6">
      <c r="A1447">
        <v>1001445</v>
      </c>
      <c r="B1447">
        <v>1</v>
      </c>
      <c r="C1447">
        <v>1445</v>
      </c>
      <c r="D1447">
        <v>-0.35299999999999998</v>
      </c>
      <c r="E1447">
        <v>15.3409</v>
      </c>
      <c r="F1447">
        <v>8.2210000000000005E-2</v>
      </c>
    </row>
    <row r="1448" spans="1:6">
      <c r="A1448">
        <v>1001446</v>
      </c>
      <c r="B1448">
        <v>1</v>
      </c>
      <c r="C1448">
        <v>1446</v>
      </c>
      <c r="D1448">
        <v>-0.35360000000000003</v>
      </c>
      <c r="E1448">
        <v>15.340299999999999</v>
      </c>
      <c r="F1448">
        <v>8.2220000000000001E-2</v>
      </c>
    </row>
    <row r="1449" spans="1:6">
      <c r="A1449">
        <v>1001447</v>
      </c>
      <c r="B1449">
        <v>1</v>
      </c>
      <c r="C1449">
        <v>1447</v>
      </c>
      <c r="D1449">
        <v>-0.35410000000000003</v>
      </c>
      <c r="E1449">
        <v>15.3398</v>
      </c>
      <c r="F1449">
        <v>8.2229999999999998E-2</v>
      </c>
    </row>
    <row r="1450" spans="1:6">
      <c r="A1450">
        <v>1001448</v>
      </c>
      <c r="B1450">
        <v>1</v>
      </c>
      <c r="C1450">
        <v>1448</v>
      </c>
      <c r="D1450">
        <v>-0.35470000000000002</v>
      </c>
      <c r="E1450">
        <v>15.3393</v>
      </c>
      <c r="F1450">
        <v>8.2239999999999994E-2</v>
      </c>
    </row>
    <row r="1451" spans="1:6">
      <c r="A1451">
        <v>1001449</v>
      </c>
      <c r="B1451">
        <v>1</v>
      </c>
      <c r="C1451">
        <v>1449</v>
      </c>
      <c r="D1451">
        <v>-0.3553</v>
      </c>
      <c r="E1451">
        <v>15.338800000000001</v>
      </c>
      <c r="F1451">
        <v>8.2250000000000004E-2</v>
      </c>
    </row>
    <row r="1452" spans="1:6">
      <c r="A1452">
        <v>1001450</v>
      </c>
      <c r="B1452">
        <v>1</v>
      </c>
      <c r="C1452">
        <v>1450</v>
      </c>
      <c r="D1452">
        <v>-0.35580000000000001</v>
      </c>
      <c r="E1452">
        <v>15.3383</v>
      </c>
      <c r="F1452">
        <v>8.226E-2</v>
      </c>
    </row>
    <row r="1453" spans="1:6">
      <c r="A1453">
        <v>1001451</v>
      </c>
      <c r="B1453">
        <v>1</v>
      </c>
      <c r="C1453">
        <v>1451</v>
      </c>
      <c r="D1453">
        <v>-0.35639999999999999</v>
      </c>
      <c r="E1453">
        <v>15.3377</v>
      </c>
      <c r="F1453">
        <v>8.2269999999999996E-2</v>
      </c>
    </row>
    <row r="1454" spans="1:6">
      <c r="A1454">
        <v>1001452</v>
      </c>
      <c r="B1454">
        <v>1</v>
      </c>
      <c r="C1454">
        <v>1452</v>
      </c>
      <c r="D1454">
        <v>-0.35699999999999998</v>
      </c>
      <c r="E1454">
        <v>15.337199999999999</v>
      </c>
      <c r="F1454">
        <v>8.2280000000000006E-2</v>
      </c>
    </row>
    <row r="1455" spans="1:6">
      <c r="A1455">
        <v>1001453</v>
      </c>
      <c r="B1455">
        <v>1</v>
      </c>
      <c r="C1455">
        <v>1453</v>
      </c>
      <c r="D1455">
        <v>-0.35749999999999998</v>
      </c>
      <c r="E1455">
        <v>15.3367</v>
      </c>
      <c r="F1455">
        <v>8.2290000000000002E-2</v>
      </c>
    </row>
    <row r="1456" spans="1:6">
      <c r="A1456">
        <v>1001454</v>
      </c>
      <c r="B1456">
        <v>1</v>
      </c>
      <c r="C1456">
        <v>1454</v>
      </c>
      <c r="D1456">
        <v>-0.35809999999999997</v>
      </c>
      <c r="E1456">
        <v>15.3362</v>
      </c>
      <c r="F1456">
        <v>8.2309999999999994E-2</v>
      </c>
    </row>
    <row r="1457" spans="1:6">
      <c r="A1457">
        <v>1001455</v>
      </c>
      <c r="B1457">
        <v>1</v>
      </c>
      <c r="C1457">
        <v>1455</v>
      </c>
      <c r="D1457">
        <v>-0.35870000000000002</v>
      </c>
      <c r="E1457">
        <v>15.335699999999999</v>
      </c>
      <c r="F1457">
        <v>8.2320000000000004E-2</v>
      </c>
    </row>
    <row r="1458" spans="1:6">
      <c r="A1458">
        <v>1001456</v>
      </c>
      <c r="B1458">
        <v>1</v>
      </c>
      <c r="C1458">
        <v>1456</v>
      </c>
      <c r="D1458">
        <v>-0.35930000000000001</v>
      </c>
      <c r="E1458">
        <v>15.3352</v>
      </c>
      <c r="F1458">
        <v>8.233E-2</v>
      </c>
    </row>
    <row r="1459" spans="1:6">
      <c r="A1459">
        <v>1001457</v>
      </c>
      <c r="B1459">
        <v>1</v>
      </c>
      <c r="C1459">
        <v>1457</v>
      </c>
      <c r="D1459">
        <v>-0.35980000000000001</v>
      </c>
      <c r="E1459">
        <v>15.3346</v>
      </c>
      <c r="F1459">
        <v>8.2339999999999997E-2</v>
      </c>
    </row>
    <row r="1460" spans="1:6">
      <c r="A1460">
        <v>1001458</v>
      </c>
      <c r="B1460">
        <v>1</v>
      </c>
      <c r="C1460">
        <v>1458</v>
      </c>
      <c r="D1460">
        <v>-0.3604</v>
      </c>
      <c r="E1460">
        <v>15.334099999999999</v>
      </c>
      <c r="F1460">
        <v>8.2350000000000007E-2</v>
      </c>
    </row>
    <row r="1461" spans="1:6">
      <c r="A1461">
        <v>1001459</v>
      </c>
      <c r="B1461">
        <v>1</v>
      </c>
      <c r="C1461">
        <v>1459</v>
      </c>
      <c r="D1461">
        <v>-0.36099999999999999</v>
      </c>
      <c r="E1461">
        <v>15.333600000000001</v>
      </c>
      <c r="F1461">
        <v>8.2360000000000003E-2</v>
      </c>
    </row>
    <row r="1462" spans="1:6">
      <c r="A1462">
        <v>1001460</v>
      </c>
      <c r="B1462">
        <v>1</v>
      </c>
      <c r="C1462">
        <v>1460</v>
      </c>
      <c r="D1462">
        <v>-0.36159999999999998</v>
      </c>
      <c r="E1462">
        <v>15.3331</v>
      </c>
      <c r="F1462">
        <v>8.2369999999999999E-2</v>
      </c>
    </row>
    <row r="1463" spans="1:6">
      <c r="A1463">
        <v>1001461</v>
      </c>
      <c r="B1463">
        <v>1</v>
      </c>
      <c r="C1463">
        <v>1461</v>
      </c>
      <c r="D1463">
        <v>-0.36220000000000002</v>
      </c>
      <c r="E1463">
        <v>15.332599999999999</v>
      </c>
      <c r="F1463">
        <v>8.2379999999999995E-2</v>
      </c>
    </row>
    <row r="1464" spans="1:6">
      <c r="A1464">
        <v>1001462</v>
      </c>
      <c r="B1464">
        <v>1</v>
      </c>
      <c r="C1464">
        <v>1462</v>
      </c>
      <c r="D1464">
        <v>-0.36280000000000001</v>
      </c>
      <c r="E1464">
        <v>15.332100000000001</v>
      </c>
      <c r="F1464">
        <v>8.2390000000000005E-2</v>
      </c>
    </row>
    <row r="1465" spans="1:6">
      <c r="A1465">
        <v>1001463</v>
      </c>
      <c r="B1465">
        <v>1</v>
      </c>
      <c r="C1465">
        <v>1463</v>
      </c>
      <c r="D1465">
        <v>-0.3634</v>
      </c>
      <c r="E1465">
        <v>15.3316</v>
      </c>
      <c r="F1465">
        <v>8.2400000000000001E-2</v>
      </c>
    </row>
    <row r="1466" spans="1:6">
      <c r="A1466">
        <v>1001464</v>
      </c>
      <c r="B1466">
        <v>1</v>
      </c>
      <c r="C1466">
        <v>1464</v>
      </c>
      <c r="D1466">
        <v>-0.36399999999999999</v>
      </c>
      <c r="E1466">
        <v>15.331099999999999</v>
      </c>
      <c r="F1466">
        <v>8.2409999999999997E-2</v>
      </c>
    </row>
    <row r="1467" spans="1:6">
      <c r="A1467">
        <v>1001465</v>
      </c>
      <c r="B1467">
        <v>1</v>
      </c>
      <c r="C1467">
        <v>1465</v>
      </c>
      <c r="D1467">
        <v>-0.36459999999999998</v>
      </c>
      <c r="E1467">
        <v>15.3306</v>
      </c>
      <c r="F1467">
        <v>8.2430000000000003E-2</v>
      </c>
    </row>
    <row r="1468" spans="1:6">
      <c r="A1468">
        <v>1001466</v>
      </c>
      <c r="B1468">
        <v>1</v>
      </c>
      <c r="C1468">
        <v>1466</v>
      </c>
      <c r="D1468">
        <v>-0.36520000000000002</v>
      </c>
      <c r="E1468">
        <v>15.3301</v>
      </c>
      <c r="F1468">
        <v>8.2439999999999999E-2</v>
      </c>
    </row>
    <row r="1469" spans="1:6">
      <c r="A1469">
        <v>1001467</v>
      </c>
      <c r="B1469">
        <v>1</v>
      </c>
      <c r="C1469">
        <v>1467</v>
      </c>
      <c r="D1469">
        <v>-0.36580000000000001</v>
      </c>
      <c r="E1469">
        <v>15.329499999999999</v>
      </c>
      <c r="F1469">
        <v>8.2449999999999996E-2</v>
      </c>
    </row>
    <row r="1470" spans="1:6">
      <c r="A1470">
        <v>1001468</v>
      </c>
      <c r="B1470">
        <v>1</v>
      </c>
      <c r="C1470">
        <v>1468</v>
      </c>
      <c r="D1470">
        <v>-0.3664</v>
      </c>
      <c r="E1470">
        <v>15.329000000000001</v>
      </c>
      <c r="F1470">
        <v>8.2460000000000006E-2</v>
      </c>
    </row>
    <row r="1471" spans="1:6">
      <c r="A1471">
        <v>1001469</v>
      </c>
      <c r="B1471">
        <v>1</v>
      </c>
      <c r="C1471">
        <v>1469</v>
      </c>
      <c r="D1471">
        <v>-0.36699999999999999</v>
      </c>
      <c r="E1471">
        <v>15.3285</v>
      </c>
      <c r="F1471">
        <v>8.2470000000000002E-2</v>
      </c>
    </row>
    <row r="1472" spans="1:6">
      <c r="A1472">
        <v>1001470</v>
      </c>
      <c r="B1472">
        <v>1</v>
      </c>
      <c r="C1472">
        <v>1470</v>
      </c>
      <c r="D1472">
        <v>-0.36759999999999998</v>
      </c>
      <c r="E1472">
        <v>15.327999999999999</v>
      </c>
      <c r="F1472">
        <v>8.2479999999999998E-2</v>
      </c>
    </row>
    <row r="1473" spans="1:6">
      <c r="A1473">
        <v>1001471</v>
      </c>
      <c r="B1473">
        <v>1</v>
      </c>
      <c r="C1473">
        <v>1471</v>
      </c>
      <c r="D1473">
        <v>-0.36820000000000003</v>
      </c>
      <c r="E1473">
        <v>15.327500000000001</v>
      </c>
      <c r="F1473">
        <v>8.2489999999999994E-2</v>
      </c>
    </row>
    <row r="1474" spans="1:6">
      <c r="A1474">
        <v>1001472</v>
      </c>
      <c r="B1474">
        <v>1</v>
      </c>
      <c r="C1474">
        <v>1472</v>
      </c>
      <c r="D1474">
        <v>-0.36880000000000002</v>
      </c>
      <c r="E1474">
        <v>15.327</v>
      </c>
      <c r="F1474">
        <v>8.2500000000000004E-2</v>
      </c>
    </row>
    <row r="1475" spans="1:6">
      <c r="A1475">
        <v>1001473</v>
      </c>
      <c r="B1475">
        <v>1</v>
      </c>
      <c r="C1475">
        <v>1473</v>
      </c>
      <c r="D1475">
        <v>-0.36940000000000001</v>
      </c>
      <c r="E1475">
        <v>15.326499999999999</v>
      </c>
      <c r="F1475">
        <v>8.251E-2</v>
      </c>
    </row>
    <row r="1476" spans="1:6">
      <c r="A1476">
        <v>1001474</v>
      </c>
      <c r="B1476">
        <v>1</v>
      </c>
      <c r="C1476">
        <v>1474</v>
      </c>
      <c r="D1476">
        <v>-0.37</v>
      </c>
      <c r="E1476">
        <v>15.326000000000001</v>
      </c>
      <c r="F1476">
        <v>8.2530000000000006E-2</v>
      </c>
    </row>
    <row r="1477" spans="1:6">
      <c r="A1477">
        <v>1001475</v>
      </c>
      <c r="B1477">
        <v>1</v>
      </c>
      <c r="C1477">
        <v>1475</v>
      </c>
      <c r="D1477">
        <v>-0.37059999999999998</v>
      </c>
      <c r="E1477">
        <v>15.3255</v>
      </c>
      <c r="F1477">
        <v>8.2540000000000002E-2</v>
      </c>
    </row>
    <row r="1478" spans="1:6">
      <c r="A1478">
        <v>1001476</v>
      </c>
      <c r="B1478">
        <v>1</v>
      </c>
      <c r="C1478">
        <v>1476</v>
      </c>
      <c r="D1478">
        <v>-0.37130000000000002</v>
      </c>
      <c r="E1478">
        <v>15.324999999999999</v>
      </c>
      <c r="F1478">
        <v>8.2549999999999998E-2</v>
      </c>
    </row>
    <row r="1479" spans="1:6">
      <c r="A1479">
        <v>1001477</v>
      </c>
      <c r="B1479">
        <v>1</v>
      </c>
      <c r="C1479">
        <v>1477</v>
      </c>
      <c r="D1479">
        <v>-0.37190000000000001</v>
      </c>
      <c r="E1479">
        <v>15.3245</v>
      </c>
      <c r="F1479">
        <v>8.2559999999999995E-2</v>
      </c>
    </row>
    <row r="1480" spans="1:6">
      <c r="A1480">
        <v>1001478</v>
      </c>
      <c r="B1480">
        <v>1</v>
      </c>
      <c r="C1480">
        <v>1478</v>
      </c>
      <c r="D1480">
        <v>-0.3725</v>
      </c>
      <c r="E1480">
        <v>15.324</v>
      </c>
      <c r="F1480">
        <v>8.2570000000000005E-2</v>
      </c>
    </row>
    <row r="1481" spans="1:6">
      <c r="A1481">
        <v>1001479</v>
      </c>
      <c r="B1481">
        <v>1</v>
      </c>
      <c r="C1481">
        <v>1479</v>
      </c>
      <c r="D1481">
        <v>-0.37309999999999999</v>
      </c>
      <c r="E1481">
        <v>15.323499999999999</v>
      </c>
      <c r="F1481">
        <v>8.2580000000000001E-2</v>
      </c>
    </row>
    <row r="1482" spans="1:6">
      <c r="A1482">
        <v>1001480</v>
      </c>
      <c r="B1482">
        <v>1</v>
      </c>
      <c r="C1482">
        <v>1480</v>
      </c>
      <c r="D1482">
        <v>-0.37380000000000002</v>
      </c>
      <c r="E1482">
        <v>15.323</v>
      </c>
      <c r="F1482">
        <v>8.2589999999999997E-2</v>
      </c>
    </row>
    <row r="1483" spans="1:6">
      <c r="A1483">
        <v>1001481</v>
      </c>
      <c r="B1483">
        <v>1</v>
      </c>
      <c r="C1483">
        <v>1481</v>
      </c>
      <c r="D1483">
        <v>-0.37440000000000001</v>
      </c>
      <c r="E1483">
        <v>15.3225</v>
      </c>
      <c r="F1483">
        <v>8.2600000000000007E-2</v>
      </c>
    </row>
    <row r="1484" spans="1:6">
      <c r="A1484">
        <v>1001482</v>
      </c>
      <c r="B1484">
        <v>1</v>
      </c>
      <c r="C1484">
        <v>1482</v>
      </c>
      <c r="D1484">
        <v>-0.375</v>
      </c>
      <c r="E1484">
        <v>15.321999999999999</v>
      </c>
      <c r="F1484">
        <v>8.2619999999999999E-2</v>
      </c>
    </row>
    <row r="1485" spans="1:6">
      <c r="A1485">
        <v>1001483</v>
      </c>
      <c r="B1485">
        <v>1</v>
      </c>
      <c r="C1485">
        <v>1483</v>
      </c>
      <c r="D1485">
        <v>-0.37559999999999999</v>
      </c>
      <c r="E1485">
        <v>15.3215</v>
      </c>
      <c r="F1485">
        <v>8.2629999999999995E-2</v>
      </c>
    </row>
    <row r="1486" spans="1:6">
      <c r="A1486">
        <v>1001484</v>
      </c>
      <c r="B1486">
        <v>1</v>
      </c>
      <c r="C1486">
        <v>1484</v>
      </c>
      <c r="D1486">
        <v>-0.37630000000000002</v>
      </c>
      <c r="E1486">
        <v>15.321099999999999</v>
      </c>
      <c r="F1486">
        <v>8.2640000000000005E-2</v>
      </c>
    </row>
    <row r="1487" spans="1:6">
      <c r="A1487">
        <v>1001485</v>
      </c>
      <c r="B1487">
        <v>1</v>
      </c>
      <c r="C1487">
        <v>1485</v>
      </c>
      <c r="D1487">
        <v>-0.37690000000000001</v>
      </c>
      <c r="E1487">
        <v>15.320600000000001</v>
      </c>
      <c r="F1487">
        <v>8.2650000000000001E-2</v>
      </c>
    </row>
    <row r="1488" spans="1:6">
      <c r="A1488">
        <v>1001486</v>
      </c>
      <c r="B1488">
        <v>1</v>
      </c>
      <c r="C1488">
        <v>1486</v>
      </c>
      <c r="D1488">
        <v>-0.37759999999999999</v>
      </c>
      <c r="E1488">
        <v>15.3201</v>
      </c>
      <c r="F1488">
        <v>8.2659999999999997E-2</v>
      </c>
    </row>
    <row r="1489" spans="1:6">
      <c r="A1489">
        <v>1001487</v>
      </c>
      <c r="B1489">
        <v>1</v>
      </c>
      <c r="C1489">
        <v>1487</v>
      </c>
      <c r="D1489">
        <v>-0.37819999999999998</v>
      </c>
      <c r="E1489">
        <v>15.319599999999999</v>
      </c>
      <c r="F1489">
        <v>8.2669999999999993E-2</v>
      </c>
    </row>
    <row r="1490" spans="1:6">
      <c r="A1490">
        <v>1001488</v>
      </c>
      <c r="B1490">
        <v>1</v>
      </c>
      <c r="C1490">
        <v>1488</v>
      </c>
      <c r="D1490">
        <v>-0.37890000000000001</v>
      </c>
      <c r="E1490">
        <v>15.319100000000001</v>
      </c>
      <c r="F1490">
        <v>8.2680000000000003E-2</v>
      </c>
    </row>
    <row r="1491" spans="1:6">
      <c r="A1491">
        <v>1001489</v>
      </c>
      <c r="B1491">
        <v>1</v>
      </c>
      <c r="C1491">
        <v>1489</v>
      </c>
      <c r="D1491">
        <v>-0.3795</v>
      </c>
      <c r="E1491">
        <v>15.3186</v>
      </c>
      <c r="F1491">
        <v>8.269E-2</v>
      </c>
    </row>
    <row r="1492" spans="1:6">
      <c r="A1492">
        <v>1001490</v>
      </c>
      <c r="B1492">
        <v>1</v>
      </c>
      <c r="C1492">
        <v>1490</v>
      </c>
      <c r="D1492">
        <v>-0.38009999999999999</v>
      </c>
      <c r="E1492">
        <v>15.318099999999999</v>
      </c>
      <c r="F1492">
        <v>8.2710000000000006E-2</v>
      </c>
    </row>
    <row r="1493" spans="1:6">
      <c r="A1493">
        <v>1001491</v>
      </c>
      <c r="B1493">
        <v>1</v>
      </c>
      <c r="C1493">
        <v>1491</v>
      </c>
      <c r="D1493">
        <v>-0.38080000000000003</v>
      </c>
      <c r="E1493">
        <v>15.317600000000001</v>
      </c>
      <c r="F1493">
        <v>8.2720000000000002E-2</v>
      </c>
    </row>
    <row r="1494" spans="1:6">
      <c r="A1494">
        <v>1001492</v>
      </c>
      <c r="B1494">
        <v>1</v>
      </c>
      <c r="C1494">
        <v>1492</v>
      </c>
      <c r="D1494">
        <v>-0.38150000000000001</v>
      </c>
      <c r="E1494">
        <v>15.3171</v>
      </c>
      <c r="F1494">
        <v>8.2729999999999998E-2</v>
      </c>
    </row>
    <row r="1495" spans="1:6">
      <c r="A1495">
        <v>1001493</v>
      </c>
      <c r="B1495">
        <v>1</v>
      </c>
      <c r="C1495">
        <v>1493</v>
      </c>
      <c r="D1495">
        <v>-0.3821</v>
      </c>
      <c r="E1495">
        <v>15.316599999999999</v>
      </c>
      <c r="F1495">
        <v>8.2739999999999994E-2</v>
      </c>
    </row>
    <row r="1496" spans="1:6">
      <c r="A1496">
        <v>1001494</v>
      </c>
      <c r="B1496">
        <v>1</v>
      </c>
      <c r="C1496">
        <v>1494</v>
      </c>
      <c r="D1496">
        <v>-0.38279999999999997</v>
      </c>
      <c r="E1496">
        <v>15.3162</v>
      </c>
      <c r="F1496">
        <v>8.2750000000000004E-2</v>
      </c>
    </row>
    <row r="1497" spans="1:6">
      <c r="A1497">
        <v>1001495</v>
      </c>
      <c r="B1497">
        <v>1</v>
      </c>
      <c r="C1497">
        <v>1495</v>
      </c>
      <c r="D1497">
        <v>-0.38340000000000002</v>
      </c>
      <c r="E1497">
        <v>15.3157</v>
      </c>
      <c r="F1497">
        <v>8.276E-2</v>
      </c>
    </row>
    <row r="1498" spans="1:6">
      <c r="A1498">
        <v>1001496</v>
      </c>
      <c r="B1498">
        <v>1</v>
      </c>
      <c r="C1498">
        <v>1496</v>
      </c>
      <c r="D1498">
        <v>-0.3841</v>
      </c>
      <c r="E1498">
        <v>15.315200000000001</v>
      </c>
      <c r="F1498">
        <v>8.2769999999999996E-2</v>
      </c>
    </row>
    <row r="1499" spans="1:6">
      <c r="A1499">
        <v>1001497</v>
      </c>
      <c r="B1499">
        <v>1</v>
      </c>
      <c r="C1499">
        <v>1497</v>
      </c>
      <c r="D1499">
        <v>-0.38469999999999999</v>
      </c>
      <c r="E1499">
        <v>15.3147</v>
      </c>
      <c r="F1499">
        <v>8.2790000000000002E-2</v>
      </c>
    </row>
    <row r="1500" spans="1:6">
      <c r="A1500">
        <v>1001498</v>
      </c>
      <c r="B1500">
        <v>1</v>
      </c>
      <c r="C1500">
        <v>1498</v>
      </c>
      <c r="D1500">
        <v>-0.38540000000000002</v>
      </c>
      <c r="E1500">
        <v>15.3142</v>
      </c>
      <c r="F1500">
        <v>8.2799999999999999E-2</v>
      </c>
    </row>
    <row r="1501" spans="1:6">
      <c r="A1501">
        <v>1001499</v>
      </c>
      <c r="B1501">
        <v>1</v>
      </c>
      <c r="C1501">
        <v>1499</v>
      </c>
      <c r="D1501">
        <v>-0.3861</v>
      </c>
      <c r="E1501">
        <v>15.313700000000001</v>
      </c>
      <c r="F1501">
        <v>8.2809999999999995E-2</v>
      </c>
    </row>
    <row r="1502" spans="1:6">
      <c r="A1502">
        <v>1001500</v>
      </c>
      <c r="B1502">
        <v>1</v>
      </c>
      <c r="C1502">
        <v>1500</v>
      </c>
      <c r="D1502">
        <v>-0.38669999999999999</v>
      </c>
      <c r="E1502">
        <v>15.3133</v>
      </c>
      <c r="F1502">
        <v>8.2820000000000005E-2</v>
      </c>
    </row>
    <row r="1503" spans="1:6">
      <c r="A1503">
        <v>1001501</v>
      </c>
      <c r="B1503">
        <v>1</v>
      </c>
      <c r="C1503">
        <v>1501</v>
      </c>
      <c r="D1503">
        <v>-0.38740000000000002</v>
      </c>
      <c r="E1503">
        <v>15.312799999999999</v>
      </c>
      <c r="F1503">
        <v>8.2830000000000001E-2</v>
      </c>
    </row>
    <row r="1504" spans="1:6">
      <c r="A1504">
        <v>1001502</v>
      </c>
      <c r="B1504">
        <v>1</v>
      </c>
      <c r="C1504">
        <v>1502</v>
      </c>
      <c r="D1504">
        <v>-0.3881</v>
      </c>
      <c r="E1504">
        <v>15.3123</v>
      </c>
      <c r="F1504">
        <v>8.2839999999999997E-2</v>
      </c>
    </row>
    <row r="1505" spans="1:6">
      <c r="A1505">
        <v>1001503</v>
      </c>
      <c r="B1505">
        <v>1</v>
      </c>
      <c r="C1505">
        <v>1503</v>
      </c>
      <c r="D1505">
        <v>-0.38879999999999998</v>
      </c>
      <c r="E1505">
        <v>15.3118</v>
      </c>
      <c r="F1505">
        <v>8.2849999999999993E-2</v>
      </c>
    </row>
    <row r="1506" spans="1:6">
      <c r="A1506">
        <v>1001504</v>
      </c>
      <c r="B1506">
        <v>1</v>
      </c>
      <c r="C1506">
        <v>1504</v>
      </c>
      <c r="D1506">
        <v>-0.38940000000000002</v>
      </c>
      <c r="E1506">
        <v>15.311299999999999</v>
      </c>
      <c r="F1506">
        <v>8.2869999999999999E-2</v>
      </c>
    </row>
    <row r="1507" spans="1:6">
      <c r="A1507">
        <v>1001505</v>
      </c>
      <c r="B1507">
        <v>1</v>
      </c>
      <c r="C1507">
        <v>1505</v>
      </c>
      <c r="D1507">
        <v>-0.3901</v>
      </c>
      <c r="E1507">
        <v>15.3109</v>
      </c>
      <c r="F1507">
        <v>8.2879999999999995E-2</v>
      </c>
    </row>
    <row r="1508" spans="1:6">
      <c r="A1508">
        <v>1001506</v>
      </c>
      <c r="B1508">
        <v>1</v>
      </c>
      <c r="C1508">
        <v>1506</v>
      </c>
      <c r="D1508">
        <v>-0.39079999999999998</v>
      </c>
      <c r="E1508">
        <v>15.3104</v>
      </c>
      <c r="F1508">
        <v>8.2890000000000005E-2</v>
      </c>
    </row>
    <row r="1509" spans="1:6">
      <c r="A1509">
        <v>1001507</v>
      </c>
      <c r="B1509">
        <v>1</v>
      </c>
      <c r="C1509">
        <v>1507</v>
      </c>
      <c r="D1509">
        <v>-0.39150000000000001</v>
      </c>
      <c r="E1509">
        <v>15.309900000000001</v>
      </c>
      <c r="F1509">
        <v>8.2900000000000001E-2</v>
      </c>
    </row>
    <row r="1510" spans="1:6">
      <c r="A1510">
        <v>1001508</v>
      </c>
      <c r="B1510">
        <v>1</v>
      </c>
      <c r="C1510">
        <v>1508</v>
      </c>
      <c r="D1510">
        <v>-0.39219999999999999</v>
      </c>
      <c r="E1510">
        <v>15.3094</v>
      </c>
      <c r="F1510">
        <v>8.2909999999999998E-2</v>
      </c>
    </row>
    <row r="1511" spans="1:6">
      <c r="A1511">
        <v>1001509</v>
      </c>
      <c r="B1511">
        <v>1</v>
      </c>
      <c r="C1511">
        <v>1509</v>
      </c>
      <c r="D1511">
        <v>-0.39290000000000003</v>
      </c>
      <c r="E1511">
        <v>15.308999999999999</v>
      </c>
      <c r="F1511">
        <v>8.2919999999999994E-2</v>
      </c>
    </row>
    <row r="1512" spans="1:6">
      <c r="A1512">
        <v>1001510</v>
      </c>
      <c r="B1512">
        <v>1</v>
      </c>
      <c r="C1512">
        <v>1510</v>
      </c>
      <c r="D1512">
        <v>-0.39360000000000001</v>
      </c>
      <c r="E1512">
        <v>15.3085</v>
      </c>
      <c r="F1512">
        <v>8.2930000000000004E-2</v>
      </c>
    </row>
    <row r="1513" spans="1:6">
      <c r="A1513">
        <v>1001511</v>
      </c>
      <c r="B1513">
        <v>1</v>
      </c>
      <c r="C1513">
        <v>1511</v>
      </c>
      <c r="D1513">
        <v>-0.39419999999999999</v>
      </c>
      <c r="E1513">
        <v>15.308</v>
      </c>
      <c r="F1513">
        <v>8.2949999999999996E-2</v>
      </c>
    </row>
    <row r="1514" spans="1:6">
      <c r="A1514">
        <v>1001512</v>
      </c>
      <c r="B1514">
        <v>1</v>
      </c>
      <c r="C1514">
        <v>1512</v>
      </c>
      <c r="D1514">
        <v>-0.39489999999999997</v>
      </c>
      <c r="E1514">
        <v>15.307499999999999</v>
      </c>
      <c r="F1514">
        <v>8.2960000000000006E-2</v>
      </c>
    </row>
    <row r="1515" spans="1:6">
      <c r="A1515">
        <v>1001513</v>
      </c>
      <c r="B1515">
        <v>1</v>
      </c>
      <c r="C1515">
        <v>1513</v>
      </c>
      <c r="D1515">
        <v>-0.39560000000000001</v>
      </c>
      <c r="E1515">
        <v>15.3071</v>
      </c>
      <c r="F1515">
        <v>8.2970000000000002E-2</v>
      </c>
    </row>
    <row r="1516" spans="1:6">
      <c r="A1516">
        <v>1001514</v>
      </c>
      <c r="B1516">
        <v>1</v>
      </c>
      <c r="C1516">
        <v>1514</v>
      </c>
      <c r="D1516">
        <v>-0.39629999999999999</v>
      </c>
      <c r="E1516">
        <v>15.3066</v>
      </c>
      <c r="F1516">
        <v>8.2979999999999998E-2</v>
      </c>
    </row>
    <row r="1517" spans="1:6">
      <c r="A1517">
        <v>1001515</v>
      </c>
      <c r="B1517">
        <v>1</v>
      </c>
      <c r="C1517">
        <v>1515</v>
      </c>
      <c r="D1517">
        <v>-0.39700000000000002</v>
      </c>
      <c r="E1517">
        <v>15.306100000000001</v>
      </c>
      <c r="F1517">
        <v>8.2989999999999994E-2</v>
      </c>
    </row>
    <row r="1518" spans="1:6">
      <c r="A1518">
        <v>1001516</v>
      </c>
      <c r="B1518">
        <v>1</v>
      </c>
      <c r="C1518">
        <v>1516</v>
      </c>
      <c r="D1518">
        <v>-0.3977</v>
      </c>
      <c r="E1518">
        <v>15.3057</v>
      </c>
      <c r="F1518">
        <v>8.3000000000000004E-2</v>
      </c>
    </row>
    <row r="1519" spans="1:6">
      <c r="A1519">
        <v>1001517</v>
      </c>
      <c r="B1519">
        <v>1</v>
      </c>
      <c r="C1519">
        <v>1517</v>
      </c>
      <c r="D1519">
        <v>-0.39839999999999998</v>
      </c>
      <c r="E1519">
        <v>15.305199999999999</v>
      </c>
      <c r="F1519">
        <v>8.3019999999999997E-2</v>
      </c>
    </row>
    <row r="1520" spans="1:6">
      <c r="A1520">
        <v>1001518</v>
      </c>
      <c r="B1520">
        <v>1</v>
      </c>
      <c r="C1520">
        <v>1518</v>
      </c>
      <c r="D1520">
        <v>-0.39910000000000001</v>
      </c>
      <c r="E1520">
        <v>15.3047</v>
      </c>
      <c r="F1520">
        <v>8.3030000000000007E-2</v>
      </c>
    </row>
    <row r="1521" spans="1:6">
      <c r="A1521">
        <v>1001519</v>
      </c>
      <c r="B1521">
        <v>1</v>
      </c>
      <c r="C1521">
        <v>1519</v>
      </c>
      <c r="D1521">
        <v>-0.39979999999999999</v>
      </c>
      <c r="E1521">
        <v>15.3043</v>
      </c>
      <c r="F1521">
        <v>8.3040000000000003E-2</v>
      </c>
    </row>
    <row r="1522" spans="1:6">
      <c r="A1522">
        <v>1001520</v>
      </c>
      <c r="B1522">
        <v>1</v>
      </c>
      <c r="C1522">
        <v>1520</v>
      </c>
      <c r="D1522">
        <v>-0.40060000000000001</v>
      </c>
      <c r="E1522">
        <v>15.303800000000001</v>
      </c>
      <c r="F1522">
        <v>8.3049999999999999E-2</v>
      </c>
    </row>
    <row r="1523" spans="1:6">
      <c r="A1523">
        <v>1001521</v>
      </c>
      <c r="B1523">
        <v>1</v>
      </c>
      <c r="C1523">
        <v>1521</v>
      </c>
      <c r="D1523">
        <v>-0.40129999999999999</v>
      </c>
      <c r="E1523">
        <v>15.3033</v>
      </c>
      <c r="F1523">
        <v>8.3059999999999995E-2</v>
      </c>
    </row>
    <row r="1524" spans="1:6">
      <c r="A1524">
        <v>1001522</v>
      </c>
      <c r="B1524">
        <v>1</v>
      </c>
      <c r="C1524">
        <v>1522</v>
      </c>
      <c r="D1524">
        <v>-0.40200000000000002</v>
      </c>
      <c r="E1524">
        <v>15.302899999999999</v>
      </c>
      <c r="F1524">
        <v>8.3070000000000005E-2</v>
      </c>
    </row>
    <row r="1525" spans="1:6">
      <c r="A1525">
        <v>1001523</v>
      </c>
      <c r="B1525">
        <v>1</v>
      </c>
      <c r="C1525">
        <v>1523</v>
      </c>
      <c r="D1525">
        <v>-0.4027</v>
      </c>
      <c r="E1525">
        <v>15.3024</v>
      </c>
      <c r="F1525">
        <v>8.3089999999999997E-2</v>
      </c>
    </row>
    <row r="1526" spans="1:6">
      <c r="A1526">
        <v>1001524</v>
      </c>
      <c r="B1526">
        <v>1</v>
      </c>
      <c r="C1526">
        <v>1524</v>
      </c>
      <c r="D1526">
        <v>-0.40339999999999998</v>
      </c>
      <c r="E1526">
        <v>15.3019</v>
      </c>
      <c r="F1526">
        <v>8.3099999999999993E-2</v>
      </c>
    </row>
    <row r="1527" spans="1:6">
      <c r="A1527">
        <v>1001525</v>
      </c>
      <c r="B1527">
        <v>1</v>
      </c>
      <c r="C1527">
        <v>1525</v>
      </c>
      <c r="D1527">
        <v>-0.40410000000000001</v>
      </c>
      <c r="E1527">
        <v>15.301500000000001</v>
      </c>
      <c r="F1527">
        <v>8.3110000000000003E-2</v>
      </c>
    </row>
    <row r="1528" spans="1:6">
      <c r="A1528">
        <v>1001526</v>
      </c>
      <c r="B1528">
        <v>1</v>
      </c>
      <c r="C1528">
        <v>1526</v>
      </c>
      <c r="D1528">
        <v>-0.40489999999999998</v>
      </c>
      <c r="E1528">
        <v>15.301</v>
      </c>
      <c r="F1528">
        <v>8.3119999999999999E-2</v>
      </c>
    </row>
    <row r="1529" spans="1:6">
      <c r="A1529">
        <v>1001527</v>
      </c>
      <c r="B1529">
        <v>1</v>
      </c>
      <c r="C1529">
        <v>1527</v>
      </c>
      <c r="D1529">
        <v>-0.40560000000000002</v>
      </c>
      <c r="E1529">
        <v>15.3005</v>
      </c>
      <c r="F1529">
        <v>8.3129999999999996E-2</v>
      </c>
    </row>
    <row r="1530" spans="1:6">
      <c r="A1530">
        <v>1001528</v>
      </c>
      <c r="B1530">
        <v>1</v>
      </c>
      <c r="C1530">
        <v>1528</v>
      </c>
      <c r="D1530">
        <v>-0.40629999999999999</v>
      </c>
      <c r="E1530">
        <v>15.3001</v>
      </c>
      <c r="F1530">
        <v>8.3140000000000006E-2</v>
      </c>
    </row>
    <row r="1531" spans="1:6">
      <c r="A1531">
        <v>1001529</v>
      </c>
      <c r="B1531">
        <v>1</v>
      </c>
      <c r="C1531">
        <v>1529</v>
      </c>
      <c r="D1531">
        <v>-0.40699999999999997</v>
      </c>
      <c r="E1531">
        <v>15.2996</v>
      </c>
      <c r="F1531">
        <v>8.3159999999999998E-2</v>
      </c>
    </row>
    <row r="1532" spans="1:6">
      <c r="A1532">
        <v>1001530</v>
      </c>
      <c r="B1532">
        <v>1</v>
      </c>
      <c r="C1532">
        <v>1530</v>
      </c>
      <c r="D1532">
        <v>-0.4078</v>
      </c>
      <c r="E1532">
        <v>15.299200000000001</v>
      </c>
      <c r="F1532">
        <v>8.3169999999999994E-2</v>
      </c>
    </row>
    <row r="1533" spans="1:6">
      <c r="A1533">
        <v>1001531</v>
      </c>
      <c r="B1533">
        <v>1</v>
      </c>
      <c r="C1533">
        <v>1531</v>
      </c>
      <c r="D1533">
        <v>-0.40849999999999997</v>
      </c>
      <c r="E1533">
        <v>15.2987</v>
      </c>
      <c r="F1533">
        <v>8.3180000000000004E-2</v>
      </c>
    </row>
    <row r="1534" spans="1:6">
      <c r="A1534">
        <v>1001532</v>
      </c>
      <c r="B1534">
        <v>1</v>
      </c>
      <c r="C1534">
        <v>1532</v>
      </c>
      <c r="D1534">
        <v>-0.40920000000000001</v>
      </c>
      <c r="E1534">
        <v>15.2982</v>
      </c>
      <c r="F1534">
        <v>8.319E-2</v>
      </c>
    </row>
    <row r="1535" spans="1:6">
      <c r="A1535">
        <v>1001533</v>
      </c>
      <c r="B1535">
        <v>1</v>
      </c>
      <c r="C1535">
        <v>1533</v>
      </c>
      <c r="D1535">
        <v>-0.41</v>
      </c>
      <c r="E1535">
        <v>15.297800000000001</v>
      </c>
      <c r="F1535">
        <v>8.3199999999999996E-2</v>
      </c>
    </row>
    <row r="1536" spans="1:6">
      <c r="A1536">
        <v>1001534</v>
      </c>
      <c r="B1536">
        <v>1</v>
      </c>
      <c r="C1536">
        <v>1534</v>
      </c>
      <c r="D1536">
        <v>-0.41070000000000001</v>
      </c>
      <c r="E1536">
        <v>15.2973</v>
      </c>
      <c r="F1536">
        <v>8.3220000000000002E-2</v>
      </c>
    </row>
    <row r="1537" spans="1:6">
      <c r="A1537">
        <v>1001535</v>
      </c>
      <c r="B1537">
        <v>1</v>
      </c>
      <c r="C1537">
        <v>1535</v>
      </c>
      <c r="D1537">
        <v>-0.41139999999999999</v>
      </c>
      <c r="E1537">
        <v>15.296900000000001</v>
      </c>
      <c r="F1537">
        <v>8.3229999999999998E-2</v>
      </c>
    </row>
    <row r="1538" spans="1:6">
      <c r="A1538">
        <v>1001536</v>
      </c>
      <c r="B1538">
        <v>1</v>
      </c>
      <c r="C1538">
        <v>1536</v>
      </c>
      <c r="D1538">
        <v>-0.41220000000000001</v>
      </c>
      <c r="E1538">
        <v>15.2964</v>
      </c>
      <c r="F1538">
        <v>8.3239999999999995E-2</v>
      </c>
    </row>
    <row r="1539" spans="1:6">
      <c r="A1539">
        <v>1001537</v>
      </c>
      <c r="B1539">
        <v>1</v>
      </c>
      <c r="C1539">
        <v>1537</v>
      </c>
      <c r="D1539">
        <v>-0.41289999999999999</v>
      </c>
      <c r="E1539">
        <v>15.2959</v>
      </c>
      <c r="F1539">
        <v>8.3250000000000005E-2</v>
      </c>
    </row>
    <row r="1540" spans="1:6">
      <c r="A1540">
        <v>1001538</v>
      </c>
      <c r="B1540">
        <v>1</v>
      </c>
      <c r="C1540">
        <v>1538</v>
      </c>
      <c r="D1540">
        <v>-0.41370000000000001</v>
      </c>
      <c r="E1540">
        <v>15.295500000000001</v>
      </c>
      <c r="F1540">
        <v>8.3260000000000001E-2</v>
      </c>
    </row>
    <row r="1541" spans="1:6">
      <c r="A1541">
        <v>1001539</v>
      </c>
      <c r="B1541">
        <v>1</v>
      </c>
      <c r="C1541">
        <v>1539</v>
      </c>
      <c r="D1541">
        <v>-0.41439999999999999</v>
      </c>
      <c r="E1541">
        <v>15.295</v>
      </c>
      <c r="F1541">
        <v>8.3269999999999997E-2</v>
      </c>
    </row>
    <row r="1542" spans="1:6">
      <c r="A1542">
        <v>1001540</v>
      </c>
      <c r="B1542">
        <v>1</v>
      </c>
      <c r="C1542">
        <v>1540</v>
      </c>
      <c r="D1542">
        <v>-0.41510000000000002</v>
      </c>
      <c r="E1542">
        <v>15.294600000000001</v>
      </c>
      <c r="F1542">
        <v>8.3290000000000003E-2</v>
      </c>
    </row>
    <row r="1543" spans="1:6">
      <c r="A1543">
        <v>1001541</v>
      </c>
      <c r="B1543">
        <v>1</v>
      </c>
      <c r="C1543">
        <v>1541</v>
      </c>
      <c r="D1543">
        <v>-0.41589999999999999</v>
      </c>
      <c r="E1543">
        <v>15.2941</v>
      </c>
      <c r="F1543">
        <v>8.3299999999999999E-2</v>
      </c>
    </row>
    <row r="1544" spans="1:6">
      <c r="A1544">
        <v>1001542</v>
      </c>
      <c r="B1544">
        <v>1</v>
      </c>
      <c r="C1544">
        <v>1542</v>
      </c>
      <c r="D1544">
        <v>-0.41660000000000003</v>
      </c>
      <c r="E1544">
        <v>15.293699999999999</v>
      </c>
      <c r="F1544">
        <v>8.3309999999999995E-2</v>
      </c>
    </row>
    <row r="1545" spans="1:6">
      <c r="A1545">
        <v>1001543</v>
      </c>
      <c r="B1545">
        <v>1</v>
      </c>
      <c r="C1545">
        <v>1543</v>
      </c>
      <c r="D1545">
        <v>-0.41739999999999999</v>
      </c>
      <c r="E1545">
        <v>15.293200000000001</v>
      </c>
      <c r="F1545">
        <v>8.3320000000000005E-2</v>
      </c>
    </row>
    <row r="1546" spans="1:6">
      <c r="A1546">
        <v>1001544</v>
      </c>
      <c r="B1546">
        <v>1</v>
      </c>
      <c r="C1546">
        <v>1544</v>
      </c>
      <c r="D1546">
        <v>-0.41820000000000002</v>
      </c>
      <c r="E1546">
        <v>15.2928</v>
      </c>
      <c r="F1546">
        <v>8.3330000000000001E-2</v>
      </c>
    </row>
    <row r="1547" spans="1:6">
      <c r="A1547">
        <v>1001545</v>
      </c>
      <c r="B1547">
        <v>1</v>
      </c>
      <c r="C1547">
        <v>1545</v>
      </c>
      <c r="D1547">
        <v>-0.41889999999999999</v>
      </c>
      <c r="E1547">
        <v>15.292299999999999</v>
      </c>
      <c r="F1547">
        <v>8.3349999999999994E-2</v>
      </c>
    </row>
    <row r="1548" spans="1:6">
      <c r="A1548">
        <v>1001546</v>
      </c>
      <c r="B1548">
        <v>1</v>
      </c>
      <c r="C1548">
        <v>1546</v>
      </c>
      <c r="D1548">
        <v>-0.41970000000000002</v>
      </c>
      <c r="E1548">
        <v>15.2919</v>
      </c>
      <c r="F1548">
        <v>8.3360000000000004E-2</v>
      </c>
    </row>
    <row r="1549" spans="1:6">
      <c r="A1549">
        <v>1001547</v>
      </c>
      <c r="B1549">
        <v>1</v>
      </c>
      <c r="C1549">
        <v>1547</v>
      </c>
      <c r="D1549">
        <v>-0.4204</v>
      </c>
      <c r="E1549">
        <v>15.291399999999999</v>
      </c>
      <c r="F1549">
        <v>8.337E-2</v>
      </c>
    </row>
    <row r="1550" spans="1:6">
      <c r="A1550">
        <v>1001548</v>
      </c>
      <c r="B1550">
        <v>1</v>
      </c>
      <c r="C1550">
        <v>1548</v>
      </c>
      <c r="D1550">
        <v>-0.42120000000000002</v>
      </c>
      <c r="E1550">
        <v>15.291</v>
      </c>
      <c r="F1550">
        <v>8.3379999999999996E-2</v>
      </c>
    </row>
    <row r="1551" spans="1:6">
      <c r="A1551">
        <v>1001549</v>
      </c>
      <c r="B1551">
        <v>1</v>
      </c>
      <c r="C1551">
        <v>1549</v>
      </c>
      <c r="D1551">
        <v>-0.42199999999999999</v>
      </c>
      <c r="E1551">
        <v>15.2905</v>
      </c>
      <c r="F1551">
        <v>8.3390000000000006E-2</v>
      </c>
    </row>
    <row r="1552" spans="1:6">
      <c r="A1552">
        <v>1001550</v>
      </c>
      <c r="B1552">
        <v>1</v>
      </c>
      <c r="C1552">
        <v>1550</v>
      </c>
      <c r="D1552">
        <v>-0.42270000000000002</v>
      </c>
      <c r="E1552">
        <v>15.290100000000001</v>
      </c>
      <c r="F1552">
        <v>8.3409999999999998E-2</v>
      </c>
    </row>
    <row r="1553" spans="1:6">
      <c r="A1553">
        <v>1001551</v>
      </c>
      <c r="B1553">
        <v>1</v>
      </c>
      <c r="C1553">
        <v>1551</v>
      </c>
      <c r="D1553">
        <v>-0.42349999999999999</v>
      </c>
      <c r="E1553">
        <v>15.2896</v>
      </c>
      <c r="F1553">
        <v>8.3419999999999994E-2</v>
      </c>
    </row>
    <row r="1554" spans="1:6">
      <c r="A1554">
        <v>1001552</v>
      </c>
      <c r="B1554">
        <v>1</v>
      </c>
      <c r="C1554">
        <v>1552</v>
      </c>
      <c r="D1554">
        <v>-0.42430000000000001</v>
      </c>
      <c r="E1554">
        <v>15.289199999999999</v>
      </c>
      <c r="F1554">
        <v>8.3430000000000004E-2</v>
      </c>
    </row>
    <row r="1555" spans="1:6">
      <c r="A1555">
        <v>1001553</v>
      </c>
      <c r="B1555">
        <v>1</v>
      </c>
      <c r="C1555">
        <v>1553</v>
      </c>
      <c r="D1555">
        <v>-0.42499999999999999</v>
      </c>
      <c r="E1555">
        <v>15.2888</v>
      </c>
      <c r="F1555">
        <v>8.344E-2</v>
      </c>
    </row>
    <row r="1556" spans="1:6">
      <c r="A1556">
        <v>1001554</v>
      </c>
      <c r="B1556">
        <v>1</v>
      </c>
      <c r="C1556">
        <v>1554</v>
      </c>
      <c r="D1556">
        <v>-0.42580000000000001</v>
      </c>
      <c r="E1556">
        <v>15.2883</v>
      </c>
      <c r="F1556">
        <v>8.3449999999999996E-2</v>
      </c>
    </row>
    <row r="1557" spans="1:6">
      <c r="A1557">
        <v>1001555</v>
      </c>
      <c r="B1557">
        <v>1</v>
      </c>
      <c r="C1557">
        <v>1555</v>
      </c>
      <c r="D1557">
        <v>-0.42659999999999998</v>
      </c>
      <c r="E1557">
        <v>15.2879</v>
      </c>
      <c r="F1557">
        <v>8.3470000000000003E-2</v>
      </c>
    </row>
    <row r="1558" spans="1:6">
      <c r="A1558">
        <v>1001556</v>
      </c>
      <c r="B1558">
        <v>1</v>
      </c>
      <c r="C1558">
        <v>1556</v>
      </c>
      <c r="D1558">
        <v>-0.4274</v>
      </c>
      <c r="E1558">
        <v>15.2874</v>
      </c>
      <c r="F1558">
        <v>8.3479999999999999E-2</v>
      </c>
    </row>
    <row r="1559" spans="1:6">
      <c r="A1559">
        <v>1001557</v>
      </c>
      <c r="B1559">
        <v>1</v>
      </c>
      <c r="C1559">
        <v>1557</v>
      </c>
      <c r="D1559">
        <v>-0.42809999999999998</v>
      </c>
      <c r="E1559">
        <v>15.287000000000001</v>
      </c>
      <c r="F1559">
        <v>8.3489999999999995E-2</v>
      </c>
    </row>
    <row r="1560" spans="1:6">
      <c r="A1560">
        <v>1001558</v>
      </c>
      <c r="B1560">
        <v>1</v>
      </c>
      <c r="C1560">
        <v>1558</v>
      </c>
      <c r="D1560">
        <v>-0.4289</v>
      </c>
      <c r="E1560">
        <v>15.2865</v>
      </c>
      <c r="F1560">
        <v>8.3500000000000005E-2</v>
      </c>
    </row>
    <row r="1561" spans="1:6">
      <c r="A1561">
        <v>1001559</v>
      </c>
      <c r="B1561">
        <v>1</v>
      </c>
      <c r="C1561">
        <v>1559</v>
      </c>
      <c r="D1561">
        <v>-0.42970000000000003</v>
      </c>
      <c r="E1561">
        <v>15.286099999999999</v>
      </c>
      <c r="F1561">
        <v>8.3510000000000001E-2</v>
      </c>
    </row>
    <row r="1562" spans="1:6">
      <c r="A1562">
        <v>1001560</v>
      </c>
      <c r="B1562">
        <v>1</v>
      </c>
      <c r="C1562">
        <v>1560</v>
      </c>
      <c r="D1562">
        <v>-0.43049999999999999</v>
      </c>
      <c r="E1562">
        <v>15.2857</v>
      </c>
      <c r="F1562">
        <v>8.3529999999999993E-2</v>
      </c>
    </row>
    <row r="1563" spans="1:6">
      <c r="A1563">
        <v>1001561</v>
      </c>
      <c r="B1563">
        <v>1</v>
      </c>
      <c r="C1563">
        <v>1561</v>
      </c>
      <c r="D1563">
        <v>-0.43130000000000002</v>
      </c>
      <c r="E1563">
        <v>15.2852</v>
      </c>
      <c r="F1563">
        <v>8.3540000000000003E-2</v>
      </c>
    </row>
    <row r="1564" spans="1:6">
      <c r="A1564">
        <v>1001562</v>
      </c>
      <c r="B1564">
        <v>1</v>
      </c>
      <c r="C1564">
        <v>1562</v>
      </c>
      <c r="D1564">
        <v>-0.43209999999999998</v>
      </c>
      <c r="E1564">
        <v>15.284800000000001</v>
      </c>
      <c r="F1564">
        <v>8.3549999999999999E-2</v>
      </c>
    </row>
    <row r="1565" spans="1:6">
      <c r="A1565">
        <v>1001563</v>
      </c>
      <c r="B1565">
        <v>1</v>
      </c>
      <c r="C1565">
        <v>1563</v>
      </c>
      <c r="D1565">
        <v>-0.43280000000000002</v>
      </c>
      <c r="E1565">
        <v>15.2844</v>
      </c>
      <c r="F1565">
        <v>8.3559999999999995E-2</v>
      </c>
    </row>
    <row r="1566" spans="1:6">
      <c r="A1566">
        <v>1001564</v>
      </c>
      <c r="B1566">
        <v>1</v>
      </c>
      <c r="C1566">
        <v>1564</v>
      </c>
      <c r="D1566">
        <v>-0.43359999999999999</v>
      </c>
      <c r="E1566">
        <v>15.283899999999999</v>
      </c>
      <c r="F1566">
        <v>8.3570000000000005E-2</v>
      </c>
    </row>
    <row r="1567" spans="1:6">
      <c r="A1567">
        <v>1001565</v>
      </c>
      <c r="B1567">
        <v>1</v>
      </c>
      <c r="C1567">
        <v>1565</v>
      </c>
      <c r="D1567">
        <v>-0.43440000000000001</v>
      </c>
      <c r="E1567">
        <v>15.2835</v>
      </c>
      <c r="F1567">
        <v>8.3589999999999998E-2</v>
      </c>
    </row>
    <row r="1568" spans="1:6">
      <c r="A1568">
        <v>1001566</v>
      </c>
      <c r="B1568">
        <v>1</v>
      </c>
      <c r="C1568">
        <v>1566</v>
      </c>
      <c r="D1568">
        <v>-0.43519999999999998</v>
      </c>
      <c r="E1568">
        <v>15.282999999999999</v>
      </c>
      <c r="F1568">
        <v>8.3599999999999994E-2</v>
      </c>
    </row>
    <row r="1569" spans="1:6">
      <c r="A1569">
        <v>1001567</v>
      </c>
      <c r="B1569">
        <v>1</v>
      </c>
      <c r="C1569">
        <v>1567</v>
      </c>
      <c r="D1569">
        <v>-0.436</v>
      </c>
      <c r="E1569">
        <v>15.2826</v>
      </c>
      <c r="F1569">
        <v>8.3610000000000004E-2</v>
      </c>
    </row>
    <row r="1570" spans="1:6">
      <c r="A1570">
        <v>1001568</v>
      </c>
      <c r="B1570">
        <v>1</v>
      </c>
      <c r="C1570">
        <v>1568</v>
      </c>
      <c r="D1570">
        <v>-0.43680000000000002</v>
      </c>
      <c r="E1570">
        <v>15.2822</v>
      </c>
      <c r="F1570">
        <v>8.362E-2</v>
      </c>
    </row>
    <row r="1571" spans="1:6">
      <c r="A1571">
        <v>1001569</v>
      </c>
      <c r="B1571">
        <v>1</v>
      </c>
      <c r="C1571">
        <v>1569</v>
      </c>
      <c r="D1571">
        <v>-0.43759999999999999</v>
      </c>
      <c r="E1571">
        <v>15.281700000000001</v>
      </c>
      <c r="F1571">
        <v>8.3640000000000006E-2</v>
      </c>
    </row>
    <row r="1572" spans="1:6">
      <c r="A1572">
        <v>1001570</v>
      </c>
      <c r="B1572">
        <v>1</v>
      </c>
      <c r="C1572">
        <v>1570</v>
      </c>
      <c r="D1572">
        <v>-0.43840000000000001</v>
      </c>
      <c r="E1572">
        <v>15.2813</v>
      </c>
      <c r="F1572">
        <v>8.3650000000000002E-2</v>
      </c>
    </row>
    <row r="1573" spans="1:6">
      <c r="A1573">
        <v>1001571</v>
      </c>
      <c r="B1573">
        <v>1</v>
      </c>
      <c r="C1573">
        <v>1571</v>
      </c>
      <c r="D1573">
        <v>-0.43919999999999998</v>
      </c>
      <c r="E1573">
        <v>15.280900000000001</v>
      </c>
      <c r="F1573">
        <v>8.3659999999999998E-2</v>
      </c>
    </row>
    <row r="1574" spans="1:6">
      <c r="A1574">
        <v>1001572</v>
      </c>
      <c r="B1574">
        <v>1</v>
      </c>
      <c r="C1574">
        <v>1572</v>
      </c>
      <c r="D1574">
        <v>-0.44</v>
      </c>
      <c r="E1574">
        <v>15.2805</v>
      </c>
      <c r="F1574">
        <v>8.3669999999999994E-2</v>
      </c>
    </row>
    <row r="1575" spans="1:6">
      <c r="A1575">
        <v>1001573</v>
      </c>
      <c r="B1575">
        <v>1</v>
      </c>
      <c r="C1575">
        <v>1573</v>
      </c>
      <c r="D1575">
        <v>-0.44080000000000003</v>
      </c>
      <c r="E1575">
        <v>15.28</v>
      </c>
      <c r="F1575">
        <v>8.3680000000000004E-2</v>
      </c>
    </row>
    <row r="1576" spans="1:6">
      <c r="A1576">
        <v>1001574</v>
      </c>
      <c r="B1576">
        <v>1</v>
      </c>
      <c r="C1576">
        <v>1574</v>
      </c>
      <c r="D1576">
        <v>-0.44169999999999998</v>
      </c>
      <c r="E1576">
        <v>15.2796</v>
      </c>
      <c r="F1576">
        <v>8.3699999999999997E-2</v>
      </c>
    </row>
    <row r="1577" spans="1:6">
      <c r="A1577">
        <v>1001575</v>
      </c>
      <c r="B1577">
        <v>1</v>
      </c>
      <c r="C1577">
        <v>1575</v>
      </c>
      <c r="D1577">
        <v>-0.4425</v>
      </c>
      <c r="E1577">
        <v>15.279199999999999</v>
      </c>
      <c r="F1577">
        <v>8.3710000000000007E-2</v>
      </c>
    </row>
    <row r="1578" spans="1:6">
      <c r="A1578">
        <v>1001576</v>
      </c>
      <c r="B1578">
        <v>1</v>
      </c>
      <c r="C1578">
        <v>1576</v>
      </c>
      <c r="D1578">
        <v>-0.44330000000000003</v>
      </c>
      <c r="E1578">
        <v>15.278700000000001</v>
      </c>
      <c r="F1578">
        <v>8.3720000000000003E-2</v>
      </c>
    </row>
    <row r="1579" spans="1:6">
      <c r="A1579">
        <v>1001577</v>
      </c>
      <c r="B1579">
        <v>1</v>
      </c>
      <c r="C1579">
        <v>1577</v>
      </c>
      <c r="D1579">
        <v>-0.44409999999999999</v>
      </c>
      <c r="E1579">
        <v>15.2783</v>
      </c>
      <c r="F1579">
        <v>8.3729999999999999E-2</v>
      </c>
    </row>
    <row r="1580" spans="1:6">
      <c r="A1580">
        <v>1001578</v>
      </c>
      <c r="B1580">
        <v>1</v>
      </c>
      <c r="C1580">
        <v>1578</v>
      </c>
      <c r="D1580">
        <v>-0.44490000000000002</v>
      </c>
      <c r="E1580">
        <v>15.277900000000001</v>
      </c>
      <c r="F1580">
        <v>8.3750000000000005E-2</v>
      </c>
    </row>
    <row r="1581" spans="1:6">
      <c r="A1581">
        <v>1001579</v>
      </c>
      <c r="B1581">
        <v>1</v>
      </c>
      <c r="C1581">
        <v>1579</v>
      </c>
      <c r="D1581">
        <v>-0.44569999999999999</v>
      </c>
      <c r="E1581">
        <v>15.2775</v>
      </c>
      <c r="F1581">
        <v>8.3760000000000001E-2</v>
      </c>
    </row>
    <row r="1582" spans="1:6">
      <c r="A1582">
        <v>1001580</v>
      </c>
      <c r="B1582">
        <v>1</v>
      </c>
      <c r="C1582">
        <v>1580</v>
      </c>
      <c r="D1582">
        <v>-0.44650000000000001</v>
      </c>
      <c r="E1582">
        <v>15.276999999999999</v>
      </c>
      <c r="F1582">
        <v>8.3769999999999997E-2</v>
      </c>
    </row>
    <row r="1583" spans="1:6">
      <c r="A1583">
        <v>1001581</v>
      </c>
      <c r="B1583">
        <v>1</v>
      </c>
      <c r="C1583">
        <v>1581</v>
      </c>
      <c r="D1583">
        <v>-0.44740000000000002</v>
      </c>
      <c r="E1583">
        <v>15.2766</v>
      </c>
      <c r="F1583">
        <v>8.3779999999999993E-2</v>
      </c>
    </row>
    <row r="1584" spans="1:6">
      <c r="A1584">
        <v>1001582</v>
      </c>
      <c r="B1584">
        <v>1</v>
      </c>
      <c r="C1584">
        <v>1582</v>
      </c>
      <c r="D1584">
        <v>-0.44819999999999999</v>
      </c>
      <c r="E1584">
        <v>15.276199999999999</v>
      </c>
      <c r="F1584">
        <v>8.3790000000000003E-2</v>
      </c>
    </row>
    <row r="1585" spans="1:6">
      <c r="A1585">
        <v>1001583</v>
      </c>
      <c r="B1585">
        <v>1</v>
      </c>
      <c r="C1585">
        <v>1583</v>
      </c>
      <c r="D1585">
        <v>-0.44900000000000001</v>
      </c>
      <c r="E1585">
        <v>15.2758</v>
      </c>
      <c r="F1585">
        <v>8.3809999999999996E-2</v>
      </c>
    </row>
    <row r="1586" spans="1:6">
      <c r="A1586">
        <v>1001584</v>
      </c>
      <c r="B1586">
        <v>1</v>
      </c>
      <c r="C1586">
        <v>1584</v>
      </c>
      <c r="D1586">
        <v>-0.44979999999999998</v>
      </c>
      <c r="E1586">
        <v>15.2753</v>
      </c>
      <c r="F1586">
        <v>8.3820000000000006E-2</v>
      </c>
    </row>
    <row r="1587" spans="1:6">
      <c r="A1587">
        <v>1001585</v>
      </c>
      <c r="B1587">
        <v>1</v>
      </c>
      <c r="C1587">
        <v>1585</v>
      </c>
      <c r="D1587">
        <v>-0.45069999999999999</v>
      </c>
      <c r="E1587">
        <v>15.274900000000001</v>
      </c>
      <c r="F1587">
        <v>8.3830000000000002E-2</v>
      </c>
    </row>
    <row r="1588" spans="1:6">
      <c r="A1588">
        <v>1001586</v>
      </c>
      <c r="B1588">
        <v>1</v>
      </c>
      <c r="C1588">
        <v>1586</v>
      </c>
      <c r="D1588">
        <v>-0.45150000000000001</v>
      </c>
      <c r="E1588">
        <v>15.2745</v>
      </c>
      <c r="F1588">
        <v>8.3839999999999998E-2</v>
      </c>
    </row>
    <row r="1589" spans="1:6">
      <c r="A1589">
        <v>1001587</v>
      </c>
      <c r="B1589">
        <v>1</v>
      </c>
      <c r="C1589">
        <v>1587</v>
      </c>
      <c r="D1589">
        <v>-0.45229999999999998</v>
      </c>
      <c r="E1589">
        <v>15.274100000000001</v>
      </c>
      <c r="F1589">
        <v>8.3860000000000004E-2</v>
      </c>
    </row>
    <row r="1590" spans="1:6">
      <c r="A1590">
        <v>1001588</v>
      </c>
      <c r="B1590">
        <v>1</v>
      </c>
      <c r="C1590">
        <v>1588</v>
      </c>
      <c r="D1590">
        <v>-0.45319999999999999</v>
      </c>
      <c r="E1590">
        <v>15.2737</v>
      </c>
      <c r="F1590">
        <v>8.387E-2</v>
      </c>
    </row>
    <row r="1591" spans="1:6">
      <c r="A1591">
        <v>1001589</v>
      </c>
      <c r="B1591">
        <v>1</v>
      </c>
      <c r="C1591">
        <v>1589</v>
      </c>
      <c r="D1591">
        <v>-0.45400000000000001</v>
      </c>
      <c r="E1591">
        <v>15.273199999999999</v>
      </c>
      <c r="F1591">
        <v>8.3879999999999996E-2</v>
      </c>
    </row>
    <row r="1592" spans="1:6">
      <c r="A1592">
        <v>1001590</v>
      </c>
      <c r="B1592">
        <v>1</v>
      </c>
      <c r="C1592">
        <v>1590</v>
      </c>
      <c r="D1592">
        <v>-0.45479999999999998</v>
      </c>
      <c r="E1592">
        <v>15.2728</v>
      </c>
      <c r="F1592">
        <v>8.3890000000000006E-2</v>
      </c>
    </row>
    <row r="1593" spans="1:6">
      <c r="A1593">
        <v>1001591</v>
      </c>
      <c r="B1593">
        <v>1</v>
      </c>
      <c r="C1593">
        <v>1591</v>
      </c>
      <c r="D1593">
        <v>-0.45569999999999999</v>
      </c>
      <c r="E1593">
        <v>15.272399999999999</v>
      </c>
      <c r="F1593">
        <v>8.3909999999999998E-2</v>
      </c>
    </row>
    <row r="1594" spans="1:6">
      <c r="A1594">
        <v>1001592</v>
      </c>
      <c r="B1594">
        <v>1</v>
      </c>
      <c r="C1594">
        <v>1592</v>
      </c>
      <c r="D1594">
        <v>-0.45650000000000002</v>
      </c>
      <c r="E1594">
        <v>15.272</v>
      </c>
      <c r="F1594">
        <v>8.3919999999999995E-2</v>
      </c>
    </row>
    <row r="1595" spans="1:6">
      <c r="A1595">
        <v>1001593</v>
      </c>
      <c r="B1595">
        <v>1</v>
      </c>
      <c r="C1595">
        <v>1593</v>
      </c>
      <c r="D1595">
        <v>-0.45739999999999997</v>
      </c>
      <c r="E1595">
        <v>15.271599999999999</v>
      </c>
      <c r="F1595">
        <v>8.3930000000000005E-2</v>
      </c>
    </row>
    <row r="1596" spans="1:6">
      <c r="A1596">
        <v>1001594</v>
      </c>
      <c r="B1596">
        <v>1</v>
      </c>
      <c r="C1596">
        <v>1594</v>
      </c>
      <c r="D1596">
        <v>-0.4582</v>
      </c>
      <c r="E1596">
        <v>15.2712</v>
      </c>
      <c r="F1596">
        <v>8.3940000000000001E-2</v>
      </c>
    </row>
    <row r="1597" spans="1:6">
      <c r="A1597">
        <v>1001595</v>
      </c>
      <c r="B1597">
        <v>1</v>
      </c>
      <c r="C1597">
        <v>1595</v>
      </c>
      <c r="D1597">
        <v>-0.45900000000000002</v>
      </c>
      <c r="E1597">
        <v>15.270799999999999</v>
      </c>
      <c r="F1597">
        <v>8.3949999999999997E-2</v>
      </c>
    </row>
    <row r="1598" spans="1:6">
      <c r="A1598">
        <v>1001596</v>
      </c>
      <c r="B1598">
        <v>1</v>
      </c>
      <c r="C1598">
        <v>1596</v>
      </c>
      <c r="D1598">
        <v>-0.45989999999999998</v>
      </c>
      <c r="E1598">
        <v>15.270300000000001</v>
      </c>
      <c r="F1598">
        <v>8.3970000000000003E-2</v>
      </c>
    </row>
    <row r="1599" spans="1:6">
      <c r="A1599">
        <v>1001597</v>
      </c>
      <c r="B1599">
        <v>1</v>
      </c>
      <c r="C1599">
        <v>1597</v>
      </c>
      <c r="D1599">
        <v>-0.4607</v>
      </c>
      <c r="E1599">
        <v>15.2699</v>
      </c>
      <c r="F1599">
        <v>8.3979999999999999E-2</v>
      </c>
    </row>
    <row r="1600" spans="1:6">
      <c r="A1600">
        <v>1001598</v>
      </c>
      <c r="B1600">
        <v>1</v>
      </c>
      <c r="C1600">
        <v>1598</v>
      </c>
      <c r="D1600">
        <v>-0.46160000000000001</v>
      </c>
      <c r="E1600">
        <v>15.269500000000001</v>
      </c>
      <c r="F1600">
        <v>8.3989999999999995E-2</v>
      </c>
    </row>
    <row r="1601" spans="1:6">
      <c r="A1601">
        <v>1001599</v>
      </c>
      <c r="B1601">
        <v>1</v>
      </c>
      <c r="C1601">
        <v>1599</v>
      </c>
      <c r="D1601">
        <v>-0.46239999999999998</v>
      </c>
      <c r="E1601">
        <v>15.2691</v>
      </c>
      <c r="F1601">
        <v>8.4000000000000005E-2</v>
      </c>
    </row>
    <row r="1602" spans="1:6">
      <c r="A1602">
        <v>1001600</v>
      </c>
      <c r="B1602">
        <v>1</v>
      </c>
      <c r="C1602">
        <v>1600</v>
      </c>
      <c r="D1602">
        <v>-0.46329999999999999</v>
      </c>
      <c r="E1602">
        <v>15.268700000000001</v>
      </c>
      <c r="F1602">
        <v>8.4019999999999997E-2</v>
      </c>
    </row>
    <row r="1603" spans="1:6">
      <c r="A1603">
        <v>1001601</v>
      </c>
      <c r="B1603">
        <v>1</v>
      </c>
      <c r="C1603">
        <v>1601</v>
      </c>
      <c r="D1603">
        <v>-0.46410000000000001</v>
      </c>
      <c r="E1603">
        <v>15.2683</v>
      </c>
      <c r="F1603">
        <v>8.4029999999999994E-2</v>
      </c>
    </row>
    <row r="1604" spans="1:6">
      <c r="A1604">
        <v>1001602</v>
      </c>
      <c r="B1604">
        <v>1</v>
      </c>
      <c r="C1604">
        <v>1602</v>
      </c>
      <c r="D1604">
        <v>-0.46500000000000002</v>
      </c>
      <c r="E1604">
        <v>15.267899999999999</v>
      </c>
      <c r="F1604">
        <v>8.4040000000000004E-2</v>
      </c>
    </row>
    <row r="1605" spans="1:6">
      <c r="A1605">
        <v>1001603</v>
      </c>
      <c r="B1605">
        <v>1</v>
      </c>
      <c r="C1605">
        <v>1603</v>
      </c>
      <c r="D1605">
        <v>-0.46589999999999998</v>
      </c>
      <c r="E1605">
        <v>15.2675</v>
      </c>
      <c r="F1605">
        <v>8.405E-2</v>
      </c>
    </row>
    <row r="1606" spans="1:6">
      <c r="A1606">
        <v>1001604</v>
      </c>
      <c r="B1606">
        <v>1</v>
      </c>
      <c r="C1606">
        <v>1604</v>
      </c>
      <c r="D1606">
        <v>-0.4667</v>
      </c>
      <c r="E1606">
        <v>15.267099999999999</v>
      </c>
      <c r="F1606">
        <v>8.4070000000000006E-2</v>
      </c>
    </row>
    <row r="1607" spans="1:6">
      <c r="A1607">
        <v>1001605</v>
      </c>
      <c r="B1607">
        <v>1</v>
      </c>
      <c r="C1607">
        <v>1605</v>
      </c>
      <c r="D1607">
        <v>-0.46760000000000002</v>
      </c>
      <c r="E1607">
        <v>15.2667</v>
      </c>
      <c r="F1607">
        <v>8.4080000000000002E-2</v>
      </c>
    </row>
    <row r="1608" spans="1:6">
      <c r="A1608">
        <v>1001606</v>
      </c>
      <c r="B1608">
        <v>1</v>
      </c>
      <c r="C1608">
        <v>1606</v>
      </c>
      <c r="D1608">
        <v>-0.46839999999999998</v>
      </c>
      <c r="E1608">
        <v>15.2662</v>
      </c>
      <c r="F1608">
        <v>8.4089999999999998E-2</v>
      </c>
    </row>
    <row r="1609" spans="1:6">
      <c r="A1609">
        <v>1001607</v>
      </c>
      <c r="B1609">
        <v>1</v>
      </c>
      <c r="C1609">
        <v>1607</v>
      </c>
      <c r="D1609">
        <v>-0.46929999999999999</v>
      </c>
      <c r="E1609">
        <v>15.2658</v>
      </c>
      <c r="F1609">
        <v>8.4099999999999994E-2</v>
      </c>
    </row>
    <row r="1610" spans="1:6">
      <c r="A1610">
        <v>1001608</v>
      </c>
      <c r="B1610">
        <v>1</v>
      </c>
      <c r="C1610">
        <v>1608</v>
      </c>
      <c r="D1610">
        <v>-0.47020000000000001</v>
      </c>
      <c r="E1610">
        <v>15.2654</v>
      </c>
      <c r="F1610">
        <v>8.412E-2</v>
      </c>
    </row>
    <row r="1611" spans="1:6">
      <c r="A1611">
        <v>1001609</v>
      </c>
      <c r="B1611">
        <v>1</v>
      </c>
      <c r="C1611">
        <v>1609</v>
      </c>
      <c r="D1611">
        <v>-0.47099999999999997</v>
      </c>
      <c r="E1611">
        <v>15.265000000000001</v>
      </c>
      <c r="F1611">
        <v>8.4129999999999996E-2</v>
      </c>
    </row>
    <row r="1612" spans="1:6">
      <c r="A1612">
        <v>1001610</v>
      </c>
      <c r="B1612">
        <v>1</v>
      </c>
      <c r="C1612">
        <v>1610</v>
      </c>
      <c r="D1612">
        <v>-0.47189999999999999</v>
      </c>
      <c r="E1612">
        <v>15.2646</v>
      </c>
      <c r="F1612">
        <v>8.4140000000000006E-2</v>
      </c>
    </row>
    <row r="1613" spans="1:6">
      <c r="A1613">
        <v>1001611</v>
      </c>
      <c r="B1613">
        <v>1</v>
      </c>
      <c r="C1613">
        <v>1611</v>
      </c>
      <c r="D1613">
        <v>-0.4728</v>
      </c>
      <c r="E1613">
        <v>15.264200000000001</v>
      </c>
      <c r="F1613">
        <v>8.4150000000000003E-2</v>
      </c>
    </row>
    <row r="1614" spans="1:6">
      <c r="A1614">
        <v>1001612</v>
      </c>
      <c r="B1614">
        <v>1</v>
      </c>
      <c r="C1614">
        <v>1612</v>
      </c>
      <c r="D1614">
        <v>-0.47360000000000002</v>
      </c>
      <c r="E1614">
        <v>15.2638</v>
      </c>
      <c r="F1614">
        <v>8.4169999999999995E-2</v>
      </c>
    </row>
    <row r="1615" spans="1:6">
      <c r="A1615">
        <v>1001613</v>
      </c>
      <c r="B1615">
        <v>1</v>
      </c>
      <c r="C1615">
        <v>1613</v>
      </c>
      <c r="D1615">
        <v>-0.47449999999999998</v>
      </c>
      <c r="E1615">
        <v>15.263400000000001</v>
      </c>
      <c r="F1615">
        <v>8.4180000000000005E-2</v>
      </c>
    </row>
    <row r="1616" spans="1:6">
      <c r="A1616">
        <v>1001614</v>
      </c>
      <c r="B1616">
        <v>1</v>
      </c>
      <c r="C1616">
        <v>1614</v>
      </c>
      <c r="D1616">
        <v>-0.47539999999999999</v>
      </c>
      <c r="E1616">
        <v>15.263</v>
      </c>
      <c r="F1616">
        <v>8.4190000000000001E-2</v>
      </c>
    </row>
    <row r="1617" spans="1:6">
      <c r="A1617">
        <v>1001615</v>
      </c>
      <c r="B1617">
        <v>1</v>
      </c>
      <c r="C1617">
        <v>1615</v>
      </c>
      <c r="D1617">
        <v>-0.47620000000000001</v>
      </c>
      <c r="E1617">
        <v>15.262600000000001</v>
      </c>
      <c r="F1617">
        <v>8.4199999999999997E-2</v>
      </c>
    </row>
    <row r="1618" spans="1:6">
      <c r="A1618">
        <v>1001616</v>
      </c>
      <c r="B1618">
        <v>1</v>
      </c>
      <c r="C1618">
        <v>1616</v>
      </c>
      <c r="D1618">
        <v>-0.47710000000000002</v>
      </c>
      <c r="E1618">
        <v>15.2622</v>
      </c>
      <c r="F1618">
        <v>8.4220000000000003E-2</v>
      </c>
    </row>
    <row r="1619" spans="1:6">
      <c r="A1619">
        <v>1001617</v>
      </c>
      <c r="B1619">
        <v>1</v>
      </c>
      <c r="C1619">
        <v>1617</v>
      </c>
      <c r="D1619">
        <v>-0.47799999999999998</v>
      </c>
      <c r="E1619">
        <v>15.261799999999999</v>
      </c>
      <c r="F1619">
        <v>8.4229999999999999E-2</v>
      </c>
    </row>
    <row r="1620" spans="1:6">
      <c r="A1620">
        <v>1001618</v>
      </c>
      <c r="B1620">
        <v>1</v>
      </c>
      <c r="C1620">
        <v>1618</v>
      </c>
      <c r="D1620">
        <v>-0.47889999999999999</v>
      </c>
      <c r="E1620">
        <v>15.2614</v>
      </c>
      <c r="F1620">
        <v>8.4239999999999995E-2</v>
      </c>
    </row>
    <row r="1621" spans="1:6">
      <c r="A1621">
        <v>1001619</v>
      </c>
      <c r="B1621">
        <v>1</v>
      </c>
      <c r="C1621">
        <v>1619</v>
      </c>
      <c r="D1621">
        <v>-0.4798</v>
      </c>
      <c r="E1621">
        <v>15.260999999999999</v>
      </c>
      <c r="F1621">
        <v>8.4250000000000005E-2</v>
      </c>
    </row>
    <row r="1622" spans="1:6">
      <c r="A1622">
        <v>1001620</v>
      </c>
      <c r="B1622">
        <v>1</v>
      </c>
      <c r="C1622">
        <v>1620</v>
      </c>
      <c r="D1622">
        <v>-0.48060000000000003</v>
      </c>
      <c r="E1622">
        <v>15.2606</v>
      </c>
      <c r="F1622">
        <v>8.4269999999999998E-2</v>
      </c>
    </row>
    <row r="1623" spans="1:6">
      <c r="A1623">
        <v>1001621</v>
      </c>
      <c r="B1623">
        <v>1</v>
      </c>
      <c r="C1623">
        <v>1621</v>
      </c>
      <c r="D1623">
        <v>-0.48149999999999998</v>
      </c>
      <c r="E1623">
        <v>15.260199999999999</v>
      </c>
      <c r="F1623">
        <v>8.4279999999999994E-2</v>
      </c>
    </row>
    <row r="1624" spans="1:6">
      <c r="A1624">
        <v>1001622</v>
      </c>
      <c r="B1624">
        <v>1</v>
      </c>
      <c r="C1624">
        <v>1622</v>
      </c>
      <c r="D1624">
        <v>-0.4824</v>
      </c>
      <c r="E1624">
        <v>15.2598</v>
      </c>
      <c r="F1624">
        <v>8.4290000000000004E-2</v>
      </c>
    </row>
    <row r="1625" spans="1:6">
      <c r="A1625">
        <v>1001623</v>
      </c>
      <c r="B1625">
        <v>1</v>
      </c>
      <c r="C1625">
        <v>1623</v>
      </c>
      <c r="D1625">
        <v>-0.48330000000000001</v>
      </c>
      <c r="E1625">
        <v>15.259399999999999</v>
      </c>
      <c r="F1625">
        <v>8.4309999999999996E-2</v>
      </c>
    </row>
    <row r="1626" spans="1:6">
      <c r="A1626">
        <v>1001624</v>
      </c>
      <c r="B1626">
        <v>1</v>
      </c>
      <c r="C1626">
        <v>1624</v>
      </c>
      <c r="D1626">
        <v>-0.48420000000000002</v>
      </c>
      <c r="E1626">
        <v>15.259</v>
      </c>
      <c r="F1626">
        <v>8.4320000000000006E-2</v>
      </c>
    </row>
    <row r="1627" spans="1:6">
      <c r="A1627">
        <v>1001625</v>
      </c>
      <c r="B1627">
        <v>1</v>
      </c>
      <c r="C1627">
        <v>1625</v>
      </c>
      <c r="D1627">
        <v>-0.48509999999999998</v>
      </c>
      <c r="E1627">
        <v>15.258599999999999</v>
      </c>
      <c r="F1627">
        <v>8.4330000000000002E-2</v>
      </c>
    </row>
    <row r="1628" spans="1:6">
      <c r="A1628">
        <v>1001626</v>
      </c>
      <c r="B1628">
        <v>1</v>
      </c>
      <c r="C1628">
        <v>1626</v>
      </c>
      <c r="D1628">
        <v>-0.48599999999999999</v>
      </c>
      <c r="E1628">
        <v>15.2582</v>
      </c>
      <c r="F1628">
        <v>8.4339999999999998E-2</v>
      </c>
    </row>
    <row r="1629" spans="1:6">
      <c r="A1629">
        <v>1001627</v>
      </c>
      <c r="B1629">
        <v>1</v>
      </c>
      <c r="C1629">
        <v>1627</v>
      </c>
      <c r="D1629">
        <v>-0.4869</v>
      </c>
      <c r="E1629">
        <v>15.257899999999999</v>
      </c>
      <c r="F1629">
        <v>8.4360000000000004E-2</v>
      </c>
    </row>
    <row r="1630" spans="1:6">
      <c r="A1630">
        <v>1001628</v>
      </c>
      <c r="B1630">
        <v>1</v>
      </c>
      <c r="C1630">
        <v>1628</v>
      </c>
      <c r="D1630">
        <v>-0.48770000000000002</v>
      </c>
      <c r="E1630">
        <v>15.2575</v>
      </c>
      <c r="F1630">
        <v>8.4370000000000001E-2</v>
      </c>
    </row>
    <row r="1631" spans="1:6">
      <c r="A1631">
        <v>1001629</v>
      </c>
      <c r="B1631">
        <v>1</v>
      </c>
      <c r="C1631">
        <v>1629</v>
      </c>
      <c r="D1631">
        <v>-0.48859999999999998</v>
      </c>
      <c r="E1631">
        <v>15.257099999999999</v>
      </c>
      <c r="F1631">
        <v>8.4379999999999997E-2</v>
      </c>
    </row>
    <row r="1632" spans="1:6">
      <c r="A1632">
        <v>1001630</v>
      </c>
      <c r="B1632">
        <v>1</v>
      </c>
      <c r="C1632">
        <v>1630</v>
      </c>
      <c r="D1632">
        <v>-0.48949999999999999</v>
      </c>
      <c r="E1632">
        <v>15.2567</v>
      </c>
      <c r="F1632">
        <v>8.4390000000000007E-2</v>
      </c>
    </row>
    <row r="1633" spans="1:6">
      <c r="A1633">
        <v>1001631</v>
      </c>
      <c r="B1633">
        <v>1</v>
      </c>
      <c r="C1633">
        <v>1631</v>
      </c>
      <c r="D1633">
        <v>-0.4904</v>
      </c>
      <c r="E1633">
        <v>15.2563</v>
      </c>
      <c r="F1633">
        <v>8.4409999999999999E-2</v>
      </c>
    </row>
    <row r="1634" spans="1:6">
      <c r="A1634">
        <v>1001632</v>
      </c>
      <c r="B1634">
        <v>1</v>
      </c>
      <c r="C1634">
        <v>1632</v>
      </c>
      <c r="D1634">
        <v>-0.49130000000000001</v>
      </c>
      <c r="E1634">
        <v>15.2559</v>
      </c>
      <c r="F1634">
        <v>8.4419999999999995E-2</v>
      </c>
    </row>
    <row r="1635" spans="1:6">
      <c r="A1635">
        <v>1001633</v>
      </c>
      <c r="B1635">
        <v>1</v>
      </c>
      <c r="C1635">
        <v>1633</v>
      </c>
      <c r="D1635">
        <v>-0.49220000000000003</v>
      </c>
      <c r="E1635">
        <v>15.2555</v>
      </c>
      <c r="F1635">
        <v>8.4430000000000005E-2</v>
      </c>
    </row>
    <row r="1636" spans="1:6">
      <c r="A1636">
        <v>1001634</v>
      </c>
      <c r="B1636">
        <v>1</v>
      </c>
      <c r="C1636">
        <v>1634</v>
      </c>
      <c r="D1636">
        <v>-0.49309999999999998</v>
      </c>
      <c r="E1636">
        <v>15.255100000000001</v>
      </c>
      <c r="F1636">
        <v>8.4440000000000001E-2</v>
      </c>
    </row>
    <row r="1637" spans="1:6">
      <c r="A1637">
        <v>1001635</v>
      </c>
      <c r="B1637">
        <v>1</v>
      </c>
      <c r="C1637">
        <v>1635</v>
      </c>
      <c r="D1637">
        <v>-0.49399999999999999</v>
      </c>
      <c r="E1637">
        <v>15.2547</v>
      </c>
      <c r="F1637">
        <v>8.4459999999999993E-2</v>
      </c>
    </row>
    <row r="1638" spans="1:6">
      <c r="A1638">
        <v>1001636</v>
      </c>
      <c r="B1638">
        <v>1</v>
      </c>
      <c r="C1638">
        <v>1636</v>
      </c>
      <c r="D1638">
        <v>-0.49490000000000001</v>
      </c>
      <c r="E1638">
        <v>15.254300000000001</v>
      </c>
      <c r="F1638">
        <v>8.4470000000000003E-2</v>
      </c>
    </row>
    <row r="1639" spans="1:6">
      <c r="A1639">
        <v>1001637</v>
      </c>
      <c r="B1639">
        <v>1</v>
      </c>
      <c r="C1639">
        <v>1637</v>
      </c>
      <c r="D1639">
        <v>-0.49580000000000002</v>
      </c>
      <c r="E1639">
        <v>15.254</v>
      </c>
      <c r="F1639">
        <v>8.448E-2</v>
      </c>
    </row>
    <row r="1640" spans="1:6">
      <c r="A1640">
        <v>1001638</v>
      </c>
      <c r="B1640">
        <v>1</v>
      </c>
      <c r="C1640">
        <v>1638</v>
      </c>
      <c r="D1640">
        <v>-0.49680000000000002</v>
      </c>
      <c r="E1640">
        <v>15.2536</v>
      </c>
      <c r="F1640">
        <v>8.4500000000000006E-2</v>
      </c>
    </row>
    <row r="1641" spans="1:6">
      <c r="A1641">
        <v>1001639</v>
      </c>
      <c r="B1641">
        <v>1</v>
      </c>
      <c r="C1641">
        <v>1639</v>
      </c>
      <c r="D1641">
        <v>-0.49769999999999998</v>
      </c>
      <c r="E1641">
        <v>15.2532</v>
      </c>
      <c r="F1641">
        <v>8.4510000000000002E-2</v>
      </c>
    </row>
    <row r="1642" spans="1:6">
      <c r="A1642">
        <v>1001640</v>
      </c>
      <c r="B1642">
        <v>1</v>
      </c>
      <c r="C1642">
        <v>1640</v>
      </c>
      <c r="D1642">
        <v>-0.49859999999999999</v>
      </c>
      <c r="E1642">
        <v>15.252800000000001</v>
      </c>
      <c r="F1642">
        <v>8.4519999999999998E-2</v>
      </c>
    </row>
    <row r="1643" spans="1:6">
      <c r="A1643">
        <v>1001641</v>
      </c>
      <c r="B1643">
        <v>1</v>
      </c>
      <c r="C1643">
        <v>1641</v>
      </c>
      <c r="D1643">
        <v>-0.4995</v>
      </c>
      <c r="E1643">
        <v>15.2524</v>
      </c>
      <c r="F1643">
        <v>8.4529999999999994E-2</v>
      </c>
    </row>
    <row r="1644" spans="1:6">
      <c r="A1644">
        <v>1001642</v>
      </c>
      <c r="B1644">
        <v>1</v>
      </c>
      <c r="C1644">
        <v>1642</v>
      </c>
      <c r="D1644">
        <v>-0.50039999999999996</v>
      </c>
      <c r="E1644">
        <v>15.252000000000001</v>
      </c>
      <c r="F1644">
        <v>8.455E-2</v>
      </c>
    </row>
    <row r="1645" spans="1:6">
      <c r="A1645">
        <v>1001643</v>
      </c>
      <c r="B1645">
        <v>1</v>
      </c>
      <c r="C1645">
        <v>1643</v>
      </c>
      <c r="D1645">
        <v>-0.50129999999999997</v>
      </c>
      <c r="E1645">
        <v>15.2516</v>
      </c>
      <c r="F1645">
        <v>8.4559999999999996E-2</v>
      </c>
    </row>
    <row r="1646" spans="1:6">
      <c r="A1646">
        <v>1001644</v>
      </c>
      <c r="B1646">
        <v>1</v>
      </c>
      <c r="C1646">
        <v>1644</v>
      </c>
      <c r="D1646">
        <v>-0.50219999999999998</v>
      </c>
      <c r="E1646">
        <v>15.251300000000001</v>
      </c>
      <c r="F1646">
        <v>8.4570000000000006E-2</v>
      </c>
    </row>
    <row r="1647" spans="1:6">
      <c r="A1647">
        <v>1001645</v>
      </c>
      <c r="B1647">
        <v>1</v>
      </c>
      <c r="C1647">
        <v>1645</v>
      </c>
      <c r="D1647">
        <v>-0.50309999999999999</v>
      </c>
      <c r="E1647">
        <v>15.2509</v>
      </c>
      <c r="F1647">
        <v>8.4589999999999999E-2</v>
      </c>
    </row>
    <row r="1648" spans="1:6">
      <c r="A1648">
        <v>1001646</v>
      </c>
      <c r="B1648">
        <v>1</v>
      </c>
      <c r="C1648">
        <v>1646</v>
      </c>
      <c r="D1648">
        <v>-0.504</v>
      </c>
      <c r="E1648">
        <v>15.250500000000001</v>
      </c>
      <c r="F1648">
        <v>8.4599999999999995E-2</v>
      </c>
    </row>
    <row r="1649" spans="1:6">
      <c r="A1649">
        <v>1001647</v>
      </c>
      <c r="B1649">
        <v>1</v>
      </c>
      <c r="C1649">
        <v>1647</v>
      </c>
      <c r="D1649">
        <v>-0.505</v>
      </c>
      <c r="E1649">
        <v>15.2501</v>
      </c>
      <c r="F1649">
        <v>8.4610000000000005E-2</v>
      </c>
    </row>
    <row r="1650" spans="1:6">
      <c r="A1650">
        <v>1001648</v>
      </c>
      <c r="B1650">
        <v>1</v>
      </c>
      <c r="C1650">
        <v>1648</v>
      </c>
      <c r="D1650">
        <v>-0.50590000000000002</v>
      </c>
      <c r="E1650">
        <v>15.249700000000001</v>
      </c>
      <c r="F1650">
        <v>8.4620000000000001E-2</v>
      </c>
    </row>
    <row r="1651" spans="1:6">
      <c r="A1651">
        <v>1001649</v>
      </c>
      <c r="B1651">
        <v>1</v>
      </c>
      <c r="C1651">
        <v>1649</v>
      </c>
      <c r="D1651">
        <v>-0.50680000000000003</v>
      </c>
      <c r="E1651">
        <v>15.2494</v>
      </c>
      <c r="F1651">
        <v>8.4640000000000007E-2</v>
      </c>
    </row>
    <row r="1652" spans="1:6">
      <c r="A1652">
        <v>1001650</v>
      </c>
      <c r="B1652">
        <v>1</v>
      </c>
      <c r="C1652">
        <v>1650</v>
      </c>
      <c r="D1652">
        <v>-0.50770000000000004</v>
      </c>
      <c r="E1652">
        <v>15.249000000000001</v>
      </c>
      <c r="F1652">
        <v>8.4650000000000003E-2</v>
      </c>
    </row>
    <row r="1653" spans="1:6">
      <c r="A1653">
        <v>1001651</v>
      </c>
      <c r="B1653">
        <v>1</v>
      </c>
      <c r="C1653">
        <v>1651</v>
      </c>
      <c r="D1653">
        <v>-0.50870000000000004</v>
      </c>
      <c r="E1653">
        <v>15.2486</v>
      </c>
      <c r="F1653">
        <v>8.4659999999999999E-2</v>
      </c>
    </row>
    <row r="1654" spans="1:6">
      <c r="A1654">
        <v>1001652</v>
      </c>
      <c r="B1654">
        <v>1</v>
      </c>
      <c r="C1654">
        <v>1652</v>
      </c>
      <c r="D1654">
        <v>-0.50960000000000005</v>
      </c>
      <c r="E1654">
        <v>15.248200000000001</v>
      </c>
      <c r="F1654">
        <v>8.4680000000000005E-2</v>
      </c>
    </row>
    <row r="1655" spans="1:6">
      <c r="A1655">
        <v>1001653</v>
      </c>
      <c r="B1655">
        <v>1</v>
      </c>
      <c r="C1655">
        <v>1653</v>
      </c>
      <c r="D1655">
        <v>-0.51049999999999995</v>
      </c>
      <c r="E1655">
        <v>15.2478</v>
      </c>
      <c r="F1655">
        <v>8.4690000000000001E-2</v>
      </c>
    </row>
    <row r="1656" spans="1:6">
      <c r="A1656">
        <v>1001654</v>
      </c>
      <c r="B1656">
        <v>1</v>
      </c>
      <c r="C1656">
        <v>1654</v>
      </c>
      <c r="D1656">
        <v>-0.51139999999999997</v>
      </c>
      <c r="E1656">
        <v>15.2475</v>
      </c>
      <c r="F1656">
        <v>8.4699999999999998E-2</v>
      </c>
    </row>
    <row r="1657" spans="1:6">
      <c r="A1657">
        <v>1001655</v>
      </c>
      <c r="B1657">
        <v>1</v>
      </c>
      <c r="C1657">
        <v>1655</v>
      </c>
      <c r="D1657">
        <v>-0.51239999999999997</v>
      </c>
      <c r="E1657">
        <v>15.2471</v>
      </c>
      <c r="F1657">
        <v>8.4709999999999994E-2</v>
      </c>
    </row>
    <row r="1658" spans="1:6">
      <c r="A1658">
        <v>1001656</v>
      </c>
      <c r="B1658">
        <v>1</v>
      </c>
      <c r="C1658">
        <v>1656</v>
      </c>
      <c r="D1658">
        <v>-0.51329999999999998</v>
      </c>
      <c r="E1658">
        <v>15.246700000000001</v>
      </c>
      <c r="F1658">
        <v>8.473E-2</v>
      </c>
    </row>
    <row r="1659" spans="1:6">
      <c r="A1659">
        <v>1001657</v>
      </c>
      <c r="B1659">
        <v>1</v>
      </c>
      <c r="C1659">
        <v>1657</v>
      </c>
      <c r="D1659">
        <v>-0.51419999999999999</v>
      </c>
      <c r="E1659">
        <v>15.2463</v>
      </c>
      <c r="F1659">
        <v>8.4739999999999996E-2</v>
      </c>
    </row>
    <row r="1660" spans="1:6">
      <c r="A1660">
        <v>1001658</v>
      </c>
      <c r="B1660">
        <v>1</v>
      </c>
      <c r="C1660">
        <v>1658</v>
      </c>
      <c r="D1660">
        <v>-0.5151</v>
      </c>
      <c r="E1660">
        <v>15.246</v>
      </c>
      <c r="F1660">
        <v>8.4750000000000006E-2</v>
      </c>
    </row>
    <row r="1661" spans="1:6">
      <c r="A1661">
        <v>1001659</v>
      </c>
      <c r="B1661">
        <v>1</v>
      </c>
      <c r="C1661">
        <v>1659</v>
      </c>
      <c r="D1661">
        <v>-0.5161</v>
      </c>
      <c r="E1661">
        <v>15.2456</v>
      </c>
      <c r="F1661">
        <v>8.4769999999999998E-2</v>
      </c>
    </row>
    <row r="1662" spans="1:6">
      <c r="A1662">
        <v>1001660</v>
      </c>
      <c r="B1662">
        <v>1</v>
      </c>
      <c r="C1662">
        <v>1660</v>
      </c>
      <c r="D1662">
        <v>-0.51700000000000002</v>
      </c>
      <c r="E1662">
        <v>15.245200000000001</v>
      </c>
      <c r="F1662">
        <v>8.4779999999999994E-2</v>
      </c>
    </row>
    <row r="1663" spans="1:6">
      <c r="A1663">
        <v>1001661</v>
      </c>
      <c r="B1663">
        <v>1</v>
      </c>
      <c r="C1663">
        <v>1661</v>
      </c>
      <c r="D1663">
        <v>-0.51800000000000002</v>
      </c>
      <c r="E1663">
        <v>15.2448</v>
      </c>
      <c r="F1663">
        <v>8.4790000000000004E-2</v>
      </c>
    </row>
    <row r="1664" spans="1:6">
      <c r="A1664">
        <v>1001662</v>
      </c>
      <c r="B1664">
        <v>1</v>
      </c>
      <c r="C1664">
        <v>1662</v>
      </c>
      <c r="D1664">
        <v>-0.51890000000000003</v>
      </c>
      <c r="E1664">
        <v>15.2445</v>
      </c>
      <c r="F1664">
        <v>8.48E-2</v>
      </c>
    </row>
    <row r="1665" spans="1:6">
      <c r="A1665">
        <v>1001663</v>
      </c>
      <c r="B1665">
        <v>1</v>
      </c>
      <c r="C1665">
        <v>1663</v>
      </c>
      <c r="D1665">
        <v>-0.51980000000000004</v>
      </c>
      <c r="E1665">
        <v>15.2441</v>
      </c>
      <c r="F1665">
        <v>8.4820000000000007E-2</v>
      </c>
    </row>
    <row r="1666" spans="1:6">
      <c r="A1666">
        <v>1001664</v>
      </c>
      <c r="B1666">
        <v>1</v>
      </c>
      <c r="C1666">
        <v>1664</v>
      </c>
      <c r="D1666">
        <v>-0.52080000000000004</v>
      </c>
      <c r="E1666">
        <v>15.2437</v>
      </c>
      <c r="F1666">
        <v>8.4830000000000003E-2</v>
      </c>
    </row>
    <row r="1667" spans="1:6">
      <c r="A1667">
        <v>1001665</v>
      </c>
      <c r="B1667">
        <v>1</v>
      </c>
      <c r="C1667">
        <v>1665</v>
      </c>
      <c r="D1667">
        <v>-0.52170000000000005</v>
      </c>
      <c r="E1667">
        <v>15.2433</v>
      </c>
      <c r="F1667">
        <v>8.4839999999999999E-2</v>
      </c>
    </row>
    <row r="1668" spans="1:6">
      <c r="A1668">
        <v>1001666</v>
      </c>
      <c r="B1668">
        <v>1</v>
      </c>
      <c r="C1668">
        <v>1666</v>
      </c>
      <c r="D1668">
        <v>-0.52270000000000005</v>
      </c>
      <c r="E1668">
        <v>15.243</v>
      </c>
      <c r="F1668">
        <v>8.4860000000000005E-2</v>
      </c>
    </row>
    <row r="1669" spans="1:6">
      <c r="A1669">
        <v>1001667</v>
      </c>
      <c r="B1669">
        <v>1</v>
      </c>
      <c r="C1669">
        <v>1667</v>
      </c>
      <c r="D1669">
        <v>-0.52359999999999995</v>
      </c>
      <c r="E1669">
        <v>15.242599999999999</v>
      </c>
      <c r="F1669">
        <v>8.4870000000000001E-2</v>
      </c>
    </row>
    <row r="1670" spans="1:6">
      <c r="A1670">
        <v>1001668</v>
      </c>
      <c r="B1670">
        <v>1</v>
      </c>
      <c r="C1670">
        <v>1668</v>
      </c>
      <c r="D1670">
        <v>-0.52449999999999997</v>
      </c>
      <c r="E1670">
        <v>15.2422</v>
      </c>
      <c r="F1670">
        <v>8.4879999999999997E-2</v>
      </c>
    </row>
    <row r="1671" spans="1:6">
      <c r="A1671">
        <v>1001669</v>
      </c>
      <c r="B1671">
        <v>1</v>
      </c>
      <c r="C1671">
        <v>1669</v>
      </c>
      <c r="D1671">
        <v>-0.52549999999999997</v>
      </c>
      <c r="E1671">
        <v>15.241899999999999</v>
      </c>
      <c r="F1671">
        <v>8.4900000000000003E-2</v>
      </c>
    </row>
    <row r="1672" spans="1:6">
      <c r="A1672">
        <v>1001670</v>
      </c>
      <c r="B1672">
        <v>1</v>
      </c>
      <c r="C1672">
        <v>1670</v>
      </c>
      <c r="D1672">
        <v>-0.52639999999999998</v>
      </c>
      <c r="E1672">
        <v>15.2415</v>
      </c>
      <c r="F1672">
        <v>8.4909999999999999E-2</v>
      </c>
    </row>
    <row r="1673" spans="1:6">
      <c r="A1673">
        <v>1001671</v>
      </c>
      <c r="B1673">
        <v>1</v>
      </c>
      <c r="C1673">
        <v>1671</v>
      </c>
      <c r="D1673">
        <v>-0.52739999999999998</v>
      </c>
      <c r="E1673">
        <v>15.241099999999999</v>
      </c>
      <c r="F1673">
        <v>8.4919999999999995E-2</v>
      </c>
    </row>
    <row r="1674" spans="1:6">
      <c r="A1674">
        <v>1001672</v>
      </c>
      <c r="B1674">
        <v>1</v>
      </c>
      <c r="C1674">
        <v>1672</v>
      </c>
      <c r="D1674">
        <v>-0.52829999999999999</v>
      </c>
      <c r="E1674">
        <v>15.2408</v>
      </c>
      <c r="F1674">
        <v>8.4930000000000005E-2</v>
      </c>
    </row>
    <row r="1675" spans="1:6">
      <c r="A1675">
        <v>1001673</v>
      </c>
      <c r="B1675">
        <v>1</v>
      </c>
      <c r="C1675">
        <v>1673</v>
      </c>
      <c r="D1675">
        <v>-0.52929999999999999</v>
      </c>
      <c r="E1675">
        <v>15.240399999999999</v>
      </c>
      <c r="F1675">
        <v>8.4949999999999998E-2</v>
      </c>
    </row>
    <row r="1676" spans="1:6">
      <c r="A1676">
        <v>1001674</v>
      </c>
      <c r="B1676">
        <v>1</v>
      </c>
      <c r="C1676">
        <v>1674</v>
      </c>
      <c r="D1676">
        <v>-0.5302</v>
      </c>
      <c r="E1676">
        <v>15.24</v>
      </c>
      <c r="F1676">
        <v>8.4959999999999994E-2</v>
      </c>
    </row>
    <row r="1677" spans="1:6">
      <c r="A1677">
        <v>1001675</v>
      </c>
      <c r="B1677">
        <v>1</v>
      </c>
      <c r="C1677">
        <v>1675</v>
      </c>
      <c r="D1677">
        <v>-0.53120000000000001</v>
      </c>
      <c r="E1677">
        <v>15.239699999999999</v>
      </c>
      <c r="F1677">
        <v>8.4970000000000004E-2</v>
      </c>
    </row>
    <row r="1678" spans="1:6">
      <c r="A1678">
        <v>1001676</v>
      </c>
      <c r="B1678">
        <v>1</v>
      </c>
      <c r="C1678">
        <v>1676</v>
      </c>
      <c r="D1678">
        <v>-0.53210000000000002</v>
      </c>
      <c r="E1678">
        <v>15.2393</v>
      </c>
      <c r="F1678">
        <v>8.4989999999999996E-2</v>
      </c>
    </row>
    <row r="1679" spans="1:6">
      <c r="A1679">
        <v>1001677</v>
      </c>
      <c r="B1679">
        <v>1</v>
      </c>
      <c r="C1679">
        <v>1677</v>
      </c>
      <c r="D1679">
        <v>-0.53310000000000002</v>
      </c>
      <c r="E1679">
        <v>15.238899999999999</v>
      </c>
      <c r="F1679">
        <v>8.5000000000000006E-2</v>
      </c>
    </row>
    <row r="1680" spans="1:6">
      <c r="A1680">
        <v>1001678</v>
      </c>
      <c r="B1680">
        <v>1</v>
      </c>
      <c r="C1680">
        <v>1678</v>
      </c>
      <c r="D1680">
        <v>-0.53410000000000002</v>
      </c>
      <c r="E1680">
        <v>15.2386</v>
      </c>
      <c r="F1680">
        <v>8.5010000000000002E-2</v>
      </c>
    </row>
    <row r="1681" spans="1:6">
      <c r="A1681">
        <v>1001679</v>
      </c>
      <c r="B1681">
        <v>1</v>
      </c>
      <c r="C1681">
        <v>1679</v>
      </c>
      <c r="D1681">
        <v>-0.53500000000000003</v>
      </c>
      <c r="E1681">
        <v>15.238200000000001</v>
      </c>
      <c r="F1681">
        <v>8.5029999999999994E-2</v>
      </c>
    </row>
    <row r="1682" spans="1:6">
      <c r="A1682">
        <v>1001680</v>
      </c>
      <c r="B1682">
        <v>1</v>
      </c>
      <c r="C1682">
        <v>1680</v>
      </c>
      <c r="D1682">
        <v>-0.53600000000000003</v>
      </c>
      <c r="E1682">
        <v>15.2378</v>
      </c>
      <c r="F1682">
        <v>8.5040000000000004E-2</v>
      </c>
    </row>
    <row r="1683" spans="1:6">
      <c r="A1683">
        <v>1001681</v>
      </c>
      <c r="B1683">
        <v>1</v>
      </c>
      <c r="C1683">
        <v>1681</v>
      </c>
      <c r="D1683">
        <v>-0.53690000000000004</v>
      </c>
      <c r="E1683">
        <v>15.237500000000001</v>
      </c>
      <c r="F1683">
        <v>8.5050000000000001E-2</v>
      </c>
    </row>
    <row r="1684" spans="1:6">
      <c r="A1684">
        <v>1001682</v>
      </c>
      <c r="B1684">
        <v>1</v>
      </c>
      <c r="C1684">
        <v>1682</v>
      </c>
      <c r="D1684">
        <v>-0.53790000000000004</v>
      </c>
      <c r="E1684">
        <v>15.2371</v>
      </c>
      <c r="F1684">
        <v>8.5059999999999997E-2</v>
      </c>
    </row>
    <row r="1685" spans="1:6">
      <c r="A1685">
        <v>1001683</v>
      </c>
      <c r="B1685">
        <v>1</v>
      </c>
      <c r="C1685">
        <v>1683</v>
      </c>
      <c r="D1685">
        <v>-0.53890000000000005</v>
      </c>
      <c r="E1685">
        <v>15.236800000000001</v>
      </c>
      <c r="F1685">
        <v>8.5080000000000003E-2</v>
      </c>
    </row>
    <row r="1686" spans="1:6">
      <c r="A1686">
        <v>1001684</v>
      </c>
      <c r="B1686">
        <v>1</v>
      </c>
      <c r="C1686">
        <v>1684</v>
      </c>
      <c r="D1686">
        <v>-0.53979999999999995</v>
      </c>
      <c r="E1686">
        <v>15.2364</v>
      </c>
      <c r="F1686">
        <v>8.5089999999999999E-2</v>
      </c>
    </row>
    <row r="1687" spans="1:6">
      <c r="A1687">
        <v>1001685</v>
      </c>
      <c r="B1687">
        <v>1</v>
      </c>
      <c r="C1687">
        <v>1685</v>
      </c>
      <c r="D1687">
        <v>-0.54079999999999995</v>
      </c>
      <c r="E1687">
        <v>15.236000000000001</v>
      </c>
      <c r="F1687">
        <v>8.5099999999999995E-2</v>
      </c>
    </row>
    <row r="1688" spans="1:6">
      <c r="A1688">
        <v>1001686</v>
      </c>
      <c r="B1688">
        <v>1</v>
      </c>
      <c r="C1688">
        <v>1686</v>
      </c>
      <c r="D1688">
        <v>-0.54179999999999995</v>
      </c>
      <c r="E1688">
        <v>15.2357</v>
      </c>
      <c r="F1688">
        <v>8.5120000000000001E-2</v>
      </c>
    </row>
    <row r="1689" spans="1:6">
      <c r="A1689">
        <v>1001687</v>
      </c>
      <c r="B1689">
        <v>1</v>
      </c>
      <c r="C1689">
        <v>1687</v>
      </c>
      <c r="D1689">
        <v>-0.54269999999999996</v>
      </c>
      <c r="E1689">
        <v>15.235300000000001</v>
      </c>
      <c r="F1689">
        <v>8.5129999999999997E-2</v>
      </c>
    </row>
    <row r="1690" spans="1:6">
      <c r="A1690">
        <v>1001688</v>
      </c>
      <c r="B1690">
        <v>1</v>
      </c>
      <c r="C1690">
        <v>1688</v>
      </c>
      <c r="D1690">
        <v>-0.54369999999999996</v>
      </c>
      <c r="E1690">
        <v>15.234999999999999</v>
      </c>
      <c r="F1690">
        <v>8.5139999999999993E-2</v>
      </c>
    </row>
    <row r="1691" spans="1:6">
      <c r="A1691">
        <v>1001689</v>
      </c>
      <c r="B1691">
        <v>1</v>
      </c>
      <c r="C1691">
        <v>1689</v>
      </c>
      <c r="D1691">
        <v>-0.54469999999999996</v>
      </c>
      <c r="E1691">
        <v>15.2346</v>
      </c>
      <c r="F1691">
        <v>8.516E-2</v>
      </c>
    </row>
    <row r="1692" spans="1:6">
      <c r="A1692">
        <v>1001690</v>
      </c>
      <c r="B1692">
        <v>1</v>
      </c>
      <c r="C1692">
        <v>1690</v>
      </c>
      <c r="D1692">
        <v>-0.54559999999999997</v>
      </c>
      <c r="E1692">
        <v>15.2342</v>
      </c>
      <c r="F1692">
        <v>8.5169999999999996E-2</v>
      </c>
    </row>
    <row r="1693" spans="1:6">
      <c r="A1693">
        <v>1001691</v>
      </c>
      <c r="B1693">
        <v>1</v>
      </c>
      <c r="C1693">
        <v>1691</v>
      </c>
      <c r="D1693">
        <v>-0.54659999999999997</v>
      </c>
      <c r="E1693">
        <v>15.2339</v>
      </c>
      <c r="F1693">
        <v>8.5180000000000006E-2</v>
      </c>
    </row>
    <row r="1694" spans="1:6">
      <c r="A1694">
        <v>1001692</v>
      </c>
      <c r="B1694">
        <v>1</v>
      </c>
      <c r="C1694">
        <v>1692</v>
      </c>
      <c r="D1694">
        <v>-0.54759999999999998</v>
      </c>
      <c r="E1694">
        <v>15.233499999999999</v>
      </c>
      <c r="F1694">
        <v>8.5199999999999998E-2</v>
      </c>
    </row>
    <row r="1695" spans="1:6">
      <c r="A1695">
        <v>1001693</v>
      </c>
      <c r="B1695">
        <v>1</v>
      </c>
      <c r="C1695">
        <v>1693</v>
      </c>
      <c r="D1695">
        <v>-0.54859999999999998</v>
      </c>
      <c r="E1695">
        <v>15.2332</v>
      </c>
      <c r="F1695">
        <v>8.5209999999999994E-2</v>
      </c>
    </row>
    <row r="1696" spans="1:6">
      <c r="A1696">
        <v>1001694</v>
      </c>
      <c r="B1696">
        <v>1</v>
      </c>
      <c r="C1696">
        <v>1694</v>
      </c>
      <c r="D1696">
        <v>-0.54949999999999999</v>
      </c>
      <c r="E1696">
        <v>15.232799999999999</v>
      </c>
      <c r="F1696">
        <v>8.5220000000000004E-2</v>
      </c>
    </row>
    <row r="1697" spans="1:6">
      <c r="A1697">
        <v>1001695</v>
      </c>
      <c r="B1697">
        <v>1</v>
      </c>
      <c r="C1697">
        <v>1695</v>
      </c>
      <c r="D1697">
        <v>-0.55049999999999999</v>
      </c>
      <c r="E1697">
        <v>15.2325</v>
      </c>
      <c r="F1697">
        <v>8.5239999999999996E-2</v>
      </c>
    </row>
    <row r="1698" spans="1:6">
      <c r="A1698">
        <v>1001696</v>
      </c>
      <c r="B1698">
        <v>1</v>
      </c>
      <c r="C1698">
        <v>1696</v>
      </c>
      <c r="D1698">
        <v>-0.55149999999999999</v>
      </c>
      <c r="E1698">
        <v>15.232100000000001</v>
      </c>
      <c r="F1698">
        <v>8.5250000000000006E-2</v>
      </c>
    </row>
    <row r="1699" spans="1:6">
      <c r="A1699">
        <v>1001697</v>
      </c>
      <c r="B1699">
        <v>1</v>
      </c>
      <c r="C1699">
        <v>1697</v>
      </c>
      <c r="D1699">
        <v>-0.55249999999999999</v>
      </c>
      <c r="E1699">
        <v>15.2318</v>
      </c>
      <c r="F1699">
        <v>8.5260000000000002E-2</v>
      </c>
    </row>
    <row r="1700" spans="1:6">
      <c r="A1700">
        <v>1001698</v>
      </c>
      <c r="B1700">
        <v>1</v>
      </c>
      <c r="C1700">
        <v>1698</v>
      </c>
      <c r="D1700">
        <v>-0.55349999999999999</v>
      </c>
      <c r="E1700">
        <v>15.231400000000001</v>
      </c>
      <c r="F1700">
        <v>8.5269999999999999E-2</v>
      </c>
    </row>
    <row r="1701" spans="1:6">
      <c r="A1701">
        <v>1001699</v>
      </c>
      <c r="B1701">
        <v>1</v>
      </c>
      <c r="C1701">
        <v>1699</v>
      </c>
      <c r="D1701">
        <v>-0.5544</v>
      </c>
      <c r="E1701">
        <v>15.2311</v>
      </c>
      <c r="F1701">
        <v>8.5290000000000005E-2</v>
      </c>
    </row>
    <row r="1702" spans="1:6">
      <c r="A1702">
        <v>1001700</v>
      </c>
      <c r="B1702">
        <v>1</v>
      </c>
      <c r="C1702">
        <v>1700</v>
      </c>
      <c r="D1702">
        <v>-0.5554</v>
      </c>
      <c r="E1702">
        <v>15.230700000000001</v>
      </c>
      <c r="F1702">
        <v>8.5300000000000001E-2</v>
      </c>
    </row>
    <row r="1703" spans="1:6">
      <c r="A1703">
        <v>1001701</v>
      </c>
      <c r="B1703">
        <v>1</v>
      </c>
      <c r="C1703">
        <v>1701</v>
      </c>
      <c r="D1703">
        <v>-0.55640000000000001</v>
      </c>
      <c r="E1703">
        <v>15.230399999999999</v>
      </c>
      <c r="F1703">
        <v>8.5309999999999997E-2</v>
      </c>
    </row>
    <row r="1704" spans="1:6">
      <c r="A1704">
        <v>1001702</v>
      </c>
      <c r="B1704">
        <v>1</v>
      </c>
      <c r="C1704">
        <v>1702</v>
      </c>
      <c r="D1704">
        <v>-0.55740000000000001</v>
      </c>
      <c r="E1704">
        <v>15.23</v>
      </c>
      <c r="F1704">
        <v>8.5330000000000003E-2</v>
      </c>
    </row>
    <row r="1705" spans="1:6">
      <c r="A1705">
        <v>1001703</v>
      </c>
      <c r="B1705">
        <v>1</v>
      </c>
      <c r="C1705">
        <v>1703</v>
      </c>
      <c r="D1705">
        <v>-0.55840000000000001</v>
      </c>
      <c r="E1705">
        <v>15.229699999999999</v>
      </c>
      <c r="F1705">
        <v>8.5339999999999999E-2</v>
      </c>
    </row>
    <row r="1706" spans="1:6">
      <c r="A1706">
        <v>1001704</v>
      </c>
      <c r="B1706">
        <v>1</v>
      </c>
      <c r="C1706">
        <v>1704</v>
      </c>
      <c r="D1706">
        <v>-0.55940000000000001</v>
      </c>
      <c r="E1706">
        <v>15.2293</v>
      </c>
      <c r="F1706">
        <v>8.5349999999999995E-2</v>
      </c>
    </row>
    <row r="1707" spans="1:6">
      <c r="A1707">
        <v>1001705</v>
      </c>
      <c r="B1707">
        <v>1</v>
      </c>
      <c r="C1707">
        <v>1705</v>
      </c>
      <c r="D1707">
        <v>-0.56040000000000001</v>
      </c>
      <c r="E1707">
        <v>15.228999999999999</v>
      </c>
      <c r="F1707">
        <v>8.5370000000000001E-2</v>
      </c>
    </row>
    <row r="1708" spans="1:6">
      <c r="A1708">
        <v>1001706</v>
      </c>
      <c r="B1708">
        <v>1</v>
      </c>
      <c r="C1708">
        <v>1706</v>
      </c>
      <c r="D1708">
        <v>-0.56140000000000001</v>
      </c>
      <c r="E1708">
        <v>15.2286</v>
      </c>
      <c r="F1708">
        <v>8.5379999999999998E-2</v>
      </c>
    </row>
    <row r="1709" spans="1:6">
      <c r="A1709">
        <v>1001707</v>
      </c>
      <c r="B1709">
        <v>1</v>
      </c>
      <c r="C1709">
        <v>1707</v>
      </c>
      <c r="D1709">
        <v>-0.56230000000000002</v>
      </c>
      <c r="E1709">
        <v>15.228300000000001</v>
      </c>
      <c r="F1709">
        <v>8.5389999999999994E-2</v>
      </c>
    </row>
    <row r="1710" spans="1:6">
      <c r="A1710">
        <v>1001708</v>
      </c>
      <c r="B1710">
        <v>1</v>
      </c>
      <c r="C1710">
        <v>1708</v>
      </c>
      <c r="D1710">
        <v>-0.56330000000000002</v>
      </c>
      <c r="E1710">
        <v>15.2279</v>
      </c>
      <c r="F1710">
        <v>8.541E-2</v>
      </c>
    </row>
    <row r="1711" spans="1:6">
      <c r="A1711">
        <v>1001709</v>
      </c>
      <c r="B1711">
        <v>1</v>
      </c>
      <c r="C1711">
        <v>1709</v>
      </c>
      <c r="D1711">
        <v>-0.56430000000000002</v>
      </c>
      <c r="E1711">
        <v>15.227600000000001</v>
      </c>
      <c r="F1711">
        <v>8.5419999999999996E-2</v>
      </c>
    </row>
    <row r="1712" spans="1:6">
      <c r="A1712">
        <v>1001710</v>
      </c>
      <c r="B1712">
        <v>1</v>
      </c>
      <c r="C1712">
        <v>1710</v>
      </c>
      <c r="D1712">
        <v>-0.56530000000000002</v>
      </c>
      <c r="E1712">
        <v>15.2272</v>
      </c>
      <c r="F1712">
        <v>8.5430000000000006E-2</v>
      </c>
    </row>
    <row r="1713" spans="1:6">
      <c r="A1713">
        <v>1001711</v>
      </c>
      <c r="B1713">
        <v>1</v>
      </c>
      <c r="C1713">
        <v>1711</v>
      </c>
      <c r="D1713">
        <v>-0.56630000000000003</v>
      </c>
      <c r="E1713">
        <v>15.226900000000001</v>
      </c>
      <c r="F1713">
        <v>8.5449999999999998E-2</v>
      </c>
    </row>
    <row r="1714" spans="1:6">
      <c r="A1714">
        <v>1001712</v>
      </c>
      <c r="B1714">
        <v>1</v>
      </c>
      <c r="C1714">
        <v>1712</v>
      </c>
      <c r="D1714">
        <v>-0.56730000000000003</v>
      </c>
      <c r="E1714">
        <v>15.2265</v>
      </c>
      <c r="F1714">
        <v>8.5459999999999994E-2</v>
      </c>
    </row>
    <row r="1715" spans="1:6">
      <c r="A1715">
        <v>1001713</v>
      </c>
      <c r="B1715">
        <v>1</v>
      </c>
      <c r="C1715">
        <v>1713</v>
      </c>
      <c r="D1715">
        <v>-0.56830000000000003</v>
      </c>
      <c r="E1715">
        <v>15.2262</v>
      </c>
      <c r="F1715">
        <v>8.5470000000000004E-2</v>
      </c>
    </row>
    <row r="1716" spans="1:6">
      <c r="A1716">
        <v>1001714</v>
      </c>
      <c r="B1716">
        <v>1</v>
      </c>
      <c r="C1716">
        <v>1714</v>
      </c>
      <c r="D1716">
        <v>-0.56930000000000003</v>
      </c>
      <c r="E1716">
        <v>15.2258</v>
      </c>
      <c r="F1716">
        <v>8.5489999999999997E-2</v>
      </c>
    </row>
    <row r="1717" spans="1:6">
      <c r="A1717">
        <v>1001715</v>
      </c>
      <c r="B1717">
        <v>1</v>
      </c>
      <c r="C1717">
        <v>1715</v>
      </c>
      <c r="D1717">
        <v>-0.57030000000000003</v>
      </c>
      <c r="E1717">
        <v>15.2255</v>
      </c>
      <c r="F1717">
        <v>8.5500000000000007E-2</v>
      </c>
    </row>
    <row r="1718" spans="1:6">
      <c r="A1718">
        <v>1001716</v>
      </c>
      <c r="B1718">
        <v>1</v>
      </c>
      <c r="C1718">
        <v>1716</v>
      </c>
      <c r="D1718">
        <v>-0.57130000000000003</v>
      </c>
      <c r="E1718">
        <v>15.225199999999999</v>
      </c>
      <c r="F1718">
        <v>8.5510000000000003E-2</v>
      </c>
    </row>
    <row r="1719" spans="1:6">
      <c r="A1719">
        <v>1001717</v>
      </c>
      <c r="B1719">
        <v>1</v>
      </c>
      <c r="C1719">
        <v>1717</v>
      </c>
      <c r="D1719">
        <v>-0.57230000000000003</v>
      </c>
      <c r="E1719">
        <v>15.2248</v>
      </c>
      <c r="F1719">
        <v>8.5529999999999995E-2</v>
      </c>
    </row>
    <row r="1720" spans="1:6">
      <c r="A1720">
        <v>1001718</v>
      </c>
      <c r="B1720">
        <v>1</v>
      </c>
      <c r="C1720">
        <v>1718</v>
      </c>
      <c r="D1720">
        <v>-0.57330000000000003</v>
      </c>
      <c r="E1720">
        <v>15.224500000000001</v>
      </c>
      <c r="F1720">
        <v>8.5540000000000005E-2</v>
      </c>
    </row>
    <row r="1721" spans="1:6">
      <c r="A1721">
        <v>1001719</v>
      </c>
      <c r="B1721">
        <v>1</v>
      </c>
      <c r="C1721">
        <v>1719</v>
      </c>
      <c r="D1721">
        <v>-0.57430000000000003</v>
      </c>
      <c r="E1721">
        <v>15.2241</v>
      </c>
      <c r="F1721">
        <v>8.5550000000000001E-2</v>
      </c>
    </row>
    <row r="1722" spans="1:6">
      <c r="A1722">
        <v>1001720</v>
      </c>
      <c r="B1722">
        <v>1</v>
      </c>
      <c r="C1722">
        <v>1720</v>
      </c>
      <c r="D1722">
        <v>-0.57540000000000002</v>
      </c>
      <c r="E1722">
        <v>15.223800000000001</v>
      </c>
      <c r="F1722">
        <v>8.5569999999999993E-2</v>
      </c>
    </row>
    <row r="1723" spans="1:6">
      <c r="A1723">
        <v>1001721</v>
      </c>
      <c r="B1723">
        <v>1</v>
      </c>
      <c r="C1723">
        <v>1721</v>
      </c>
      <c r="D1723">
        <v>-0.57640000000000002</v>
      </c>
      <c r="E1723">
        <v>15.2235</v>
      </c>
      <c r="F1723">
        <v>8.5580000000000003E-2</v>
      </c>
    </row>
    <row r="1724" spans="1:6">
      <c r="A1724">
        <v>1001722</v>
      </c>
      <c r="B1724">
        <v>1</v>
      </c>
      <c r="C1724">
        <v>1722</v>
      </c>
      <c r="D1724">
        <v>-0.57740000000000002</v>
      </c>
      <c r="E1724">
        <v>15.223100000000001</v>
      </c>
      <c r="F1724">
        <v>8.5589999999999999E-2</v>
      </c>
    </row>
    <row r="1725" spans="1:6">
      <c r="A1725">
        <v>1001723</v>
      </c>
      <c r="B1725">
        <v>1</v>
      </c>
      <c r="C1725">
        <v>1723</v>
      </c>
      <c r="D1725">
        <v>-0.57840000000000003</v>
      </c>
      <c r="E1725">
        <v>15.222799999999999</v>
      </c>
      <c r="F1725">
        <v>8.5610000000000006E-2</v>
      </c>
    </row>
    <row r="1726" spans="1:6">
      <c r="A1726">
        <v>1001724</v>
      </c>
      <c r="B1726">
        <v>1</v>
      </c>
      <c r="C1726">
        <v>1724</v>
      </c>
      <c r="D1726">
        <v>-0.57940000000000003</v>
      </c>
      <c r="E1726">
        <v>15.2224</v>
      </c>
      <c r="F1726">
        <v>8.5620000000000002E-2</v>
      </c>
    </row>
    <row r="1727" spans="1:6">
      <c r="A1727">
        <v>1001725</v>
      </c>
      <c r="B1727">
        <v>1</v>
      </c>
      <c r="C1727">
        <v>1725</v>
      </c>
      <c r="D1727">
        <v>-0.58040000000000003</v>
      </c>
      <c r="E1727">
        <v>15.222099999999999</v>
      </c>
      <c r="F1727">
        <v>8.5629999999999998E-2</v>
      </c>
    </row>
    <row r="1728" spans="1:6">
      <c r="A1728">
        <v>1001726</v>
      </c>
      <c r="B1728">
        <v>1</v>
      </c>
      <c r="C1728">
        <v>1726</v>
      </c>
      <c r="D1728">
        <v>-0.58140000000000003</v>
      </c>
      <c r="E1728">
        <v>15.2218</v>
      </c>
      <c r="F1728">
        <v>8.5650000000000004E-2</v>
      </c>
    </row>
    <row r="1729" spans="1:6">
      <c r="A1729">
        <v>1001727</v>
      </c>
      <c r="B1729">
        <v>1</v>
      </c>
      <c r="C1729">
        <v>1727</v>
      </c>
      <c r="D1729">
        <v>-0.58240000000000003</v>
      </c>
      <c r="E1729">
        <v>15.221399999999999</v>
      </c>
      <c r="F1729">
        <v>8.566E-2</v>
      </c>
    </row>
    <row r="1730" spans="1:6">
      <c r="A1730">
        <v>1001728</v>
      </c>
      <c r="B1730">
        <v>1</v>
      </c>
      <c r="C1730">
        <v>1728</v>
      </c>
      <c r="D1730">
        <v>-0.58350000000000002</v>
      </c>
      <c r="E1730">
        <v>15.2211</v>
      </c>
      <c r="F1730">
        <v>8.5669999999999996E-2</v>
      </c>
    </row>
    <row r="1731" spans="1:6">
      <c r="A1731">
        <v>1001729</v>
      </c>
      <c r="B1731">
        <v>1</v>
      </c>
      <c r="C1731">
        <v>1729</v>
      </c>
      <c r="D1731">
        <v>-0.58450000000000002</v>
      </c>
      <c r="E1731">
        <v>15.220800000000001</v>
      </c>
      <c r="F1731">
        <v>8.5690000000000002E-2</v>
      </c>
    </row>
    <row r="1732" spans="1:6">
      <c r="A1732">
        <v>1001730</v>
      </c>
      <c r="B1732">
        <v>1</v>
      </c>
      <c r="C1732">
        <v>1730</v>
      </c>
      <c r="D1732">
        <v>-0.58550000000000002</v>
      </c>
      <c r="E1732">
        <v>15.2204</v>
      </c>
      <c r="F1732">
        <v>8.5699999999999998E-2</v>
      </c>
    </row>
    <row r="1733" spans="1:6">
      <c r="A1733">
        <v>1001731</v>
      </c>
      <c r="B1733">
        <v>1</v>
      </c>
      <c r="C1733">
        <v>1731</v>
      </c>
      <c r="D1733">
        <v>-0.58650000000000002</v>
      </c>
      <c r="E1733">
        <v>15.2201</v>
      </c>
      <c r="F1733">
        <v>8.5709999999999995E-2</v>
      </c>
    </row>
    <row r="1734" spans="1:6">
      <c r="A1734">
        <v>1001732</v>
      </c>
      <c r="B1734">
        <v>1</v>
      </c>
      <c r="C1734">
        <v>1732</v>
      </c>
      <c r="D1734">
        <v>-0.58750000000000002</v>
      </c>
      <c r="E1734">
        <v>15.219799999999999</v>
      </c>
      <c r="F1734">
        <v>8.5730000000000001E-2</v>
      </c>
    </row>
    <row r="1735" spans="1:6">
      <c r="A1735">
        <v>1001733</v>
      </c>
      <c r="B1735">
        <v>1</v>
      </c>
      <c r="C1735">
        <v>1733</v>
      </c>
      <c r="D1735">
        <v>-0.58860000000000001</v>
      </c>
      <c r="E1735">
        <v>15.2194</v>
      </c>
      <c r="F1735">
        <v>8.5739999999999997E-2</v>
      </c>
    </row>
    <row r="1736" spans="1:6">
      <c r="A1736">
        <v>1001734</v>
      </c>
      <c r="B1736">
        <v>1</v>
      </c>
      <c r="C1736">
        <v>1734</v>
      </c>
      <c r="D1736">
        <v>-0.58960000000000001</v>
      </c>
      <c r="E1736">
        <v>15.219099999999999</v>
      </c>
      <c r="F1736">
        <v>8.5750000000000007E-2</v>
      </c>
    </row>
    <row r="1737" spans="1:6">
      <c r="A1737">
        <v>1001735</v>
      </c>
      <c r="B1737">
        <v>1</v>
      </c>
      <c r="C1737">
        <v>1735</v>
      </c>
      <c r="D1737">
        <v>-0.59060000000000001</v>
      </c>
      <c r="E1737">
        <v>15.2188</v>
      </c>
      <c r="F1737">
        <v>8.5769999999999999E-2</v>
      </c>
    </row>
    <row r="1738" spans="1:6">
      <c r="A1738">
        <v>1001736</v>
      </c>
      <c r="B1738">
        <v>1</v>
      </c>
      <c r="C1738">
        <v>1736</v>
      </c>
      <c r="D1738">
        <v>-0.59160000000000001</v>
      </c>
      <c r="E1738">
        <v>15.218400000000001</v>
      </c>
      <c r="F1738">
        <v>8.5779999999999995E-2</v>
      </c>
    </row>
    <row r="1739" spans="1:6">
      <c r="A1739">
        <v>1001737</v>
      </c>
      <c r="B1739">
        <v>1</v>
      </c>
      <c r="C1739">
        <v>1737</v>
      </c>
      <c r="D1739">
        <v>-0.5927</v>
      </c>
      <c r="E1739">
        <v>15.2181</v>
      </c>
      <c r="F1739">
        <v>8.5790000000000005E-2</v>
      </c>
    </row>
    <row r="1740" spans="1:6">
      <c r="A1740">
        <v>1001738</v>
      </c>
      <c r="B1740">
        <v>1</v>
      </c>
      <c r="C1740">
        <v>1738</v>
      </c>
      <c r="D1740">
        <v>-0.59370000000000001</v>
      </c>
      <c r="E1740">
        <v>15.2178</v>
      </c>
      <c r="F1740">
        <v>8.5809999999999997E-2</v>
      </c>
    </row>
    <row r="1741" spans="1:6">
      <c r="A1741">
        <v>1001739</v>
      </c>
      <c r="B1741">
        <v>1</v>
      </c>
      <c r="C1741">
        <v>1739</v>
      </c>
      <c r="D1741">
        <v>-0.59470000000000001</v>
      </c>
      <c r="E1741">
        <v>15.217499999999999</v>
      </c>
      <c r="F1741">
        <v>8.5819999999999994E-2</v>
      </c>
    </row>
    <row r="1742" spans="1:6">
      <c r="A1742">
        <v>1001740</v>
      </c>
      <c r="B1742">
        <v>1</v>
      </c>
      <c r="C1742">
        <v>1740</v>
      </c>
      <c r="D1742">
        <v>-0.5958</v>
      </c>
      <c r="E1742">
        <v>15.2171</v>
      </c>
      <c r="F1742">
        <v>8.5830000000000004E-2</v>
      </c>
    </row>
    <row r="1743" spans="1:6">
      <c r="A1743">
        <v>1001741</v>
      </c>
      <c r="B1743">
        <v>1</v>
      </c>
      <c r="C1743">
        <v>1741</v>
      </c>
      <c r="D1743">
        <v>-0.5968</v>
      </c>
      <c r="E1743">
        <v>15.216799999999999</v>
      </c>
      <c r="F1743">
        <v>8.5849999999999996E-2</v>
      </c>
    </row>
    <row r="1744" spans="1:6">
      <c r="A1744">
        <v>1001742</v>
      </c>
      <c r="B1744">
        <v>1</v>
      </c>
      <c r="C1744">
        <v>1742</v>
      </c>
      <c r="D1744">
        <v>-0.5978</v>
      </c>
      <c r="E1744">
        <v>15.2165</v>
      </c>
      <c r="F1744">
        <v>8.5860000000000006E-2</v>
      </c>
    </row>
    <row r="1745" spans="1:6">
      <c r="A1745">
        <v>1001743</v>
      </c>
      <c r="B1745">
        <v>1</v>
      </c>
      <c r="C1745">
        <v>1743</v>
      </c>
      <c r="D1745">
        <v>-0.59889999999999999</v>
      </c>
      <c r="E1745">
        <v>15.216200000000001</v>
      </c>
      <c r="F1745">
        <v>8.5870000000000002E-2</v>
      </c>
    </row>
    <row r="1746" spans="1:6">
      <c r="A1746">
        <v>1001744</v>
      </c>
      <c r="B1746">
        <v>1</v>
      </c>
      <c r="C1746">
        <v>1744</v>
      </c>
      <c r="D1746">
        <v>-0.59989999999999999</v>
      </c>
      <c r="E1746">
        <v>15.2158</v>
      </c>
      <c r="F1746">
        <v>8.5889999999999994E-2</v>
      </c>
    </row>
    <row r="1747" spans="1:6">
      <c r="A1747">
        <v>1001745</v>
      </c>
      <c r="B1747">
        <v>1</v>
      </c>
      <c r="C1747">
        <v>1745</v>
      </c>
      <c r="D1747">
        <v>-0.60089999999999999</v>
      </c>
      <c r="E1747">
        <v>15.2155</v>
      </c>
      <c r="F1747">
        <v>8.5900000000000004E-2</v>
      </c>
    </row>
    <row r="1748" spans="1:6">
      <c r="A1748">
        <v>1001746</v>
      </c>
      <c r="B1748">
        <v>1</v>
      </c>
      <c r="C1748">
        <v>1746</v>
      </c>
      <c r="D1748">
        <v>-0.60199999999999998</v>
      </c>
      <c r="E1748">
        <v>15.215199999999999</v>
      </c>
      <c r="F1748">
        <v>8.591E-2</v>
      </c>
    </row>
    <row r="1749" spans="1:6">
      <c r="A1749">
        <v>1001747</v>
      </c>
      <c r="B1749">
        <v>1</v>
      </c>
      <c r="C1749">
        <v>1747</v>
      </c>
      <c r="D1749">
        <v>-0.60299999999999998</v>
      </c>
      <c r="E1749">
        <v>15.2149</v>
      </c>
      <c r="F1749">
        <v>8.5930000000000006E-2</v>
      </c>
    </row>
    <row r="1750" spans="1:6">
      <c r="A1750">
        <v>1001748</v>
      </c>
      <c r="B1750">
        <v>1</v>
      </c>
      <c r="C1750">
        <v>1748</v>
      </c>
      <c r="D1750">
        <v>-0.60399999999999998</v>
      </c>
      <c r="E1750">
        <v>15.214499999999999</v>
      </c>
      <c r="F1750">
        <v>8.5940000000000003E-2</v>
      </c>
    </row>
    <row r="1751" spans="1:6">
      <c r="A1751">
        <v>1001749</v>
      </c>
      <c r="B1751">
        <v>1</v>
      </c>
      <c r="C1751">
        <v>1749</v>
      </c>
      <c r="D1751">
        <v>-0.60509999999999997</v>
      </c>
      <c r="E1751">
        <v>15.2142</v>
      </c>
      <c r="F1751">
        <v>8.5949999999999999E-2</v>
      </c>
    </row>
    <row r="1752" spans="1:6">
      <c r="A1752">
        <v>1001750</v>
      </c>
      <c r="B1752">
        <v>1</v>
      </c>
      <c r="C1752">
        <v>1750</v>
      </c>
      <c r="D1752">
        <v>-0.60609999999999997</v>
      </c>
      <c r="E1752">
        <v>15.213900000000001</v>
      </c>
      <c r="F1752">
        <v>8.5970000000000005E-2</v>
      </c>
    </row>
    <row r="1753" spans="1:6">
      <c r="A1753">
        <v>1001751</v>
      </c>
      <c r="B1753">
        <v>1</v>
      </c>
      <c r="C1753">
        <v>1751</v>
      </c>
      <c r="D1753">
        <v>-0.60719999999999996</v>
      </c>
      <c r="E1753">
        <v>15.2136</v>
      </c>
      <c r="F1753">
        <v>8.5980000000000001E-2</v>
      </c>
    </row>
    <row r="1754" spans="1:6">
      <c r="A1754">
        <v>1001752</v>
      </c>
      <c r="B1754">
        <v>1</v>
      </c>
      <c r="C1754">
        <v>1752</v>
      </c>
      <c r="D1754">
        <v>-0.60819999999999996</v>
      </c>
      <c r="E1754">
        <v>15.2133</v>
      </c>
      <c r="F1754">
        <v>8.5989999999999997E-2</v>
      </c>
    </row>
    <row r="1755" spans="1:6">
      <c r="A1755">
        <v>1001753</v>
      </c>
      <c r="B1755">
        <v>1</v>
      </c>
      <c r="C1755">
        <v>1753</v>
      </c>
      <c r="D1755">
        <v>-0.60929999999999995</v>
      </c>
      <c r="E1755">
        <v>15.212999999999999</v>
      </c>
      <c r="F1755">
        <v>8.6010000000000003E-2</v>
      </c>
    </row>
    <row r="1756" spans="1:6">
      <c r="A1756">
        <v>1001754</v>
      </c>
      <c r="B1756">
        <v>1</v>
      </c>
      <c r="C1756">
        <v>1754</v>
      </c>
      <c r="D1756">
        <v>-0.61029999999999995</v>
      </c>
      <c r="E1756">
        <v>15.2126</v>
      </c>
      <c r="F1756">
        <v>8.6019999999999999E-2</v>
      </c>
    </row>
    <row r="1757" spans="1:6">
      <c r="A1757">
        <v>1001755</v>
      </c>
      <c r="B1757">
        <v>1</v>
      </c>
      <c r="C1757">
        <v>1755</v>
      </c>
      <c r="D1757">
        <v>-0.61140000000000005</v>
      </c>
      <c r="E1757">
        <v>15.212300000000001</v>
      </c>
      <c r="F1757">
        <v>8.6029999999999995E-2</v>
      </c>
    </row>
    <row r="1758" spans="1:6">
      <c r="A1758">
        <v>1001756</v>
      </c>
      <c r="B1758">
        <v>1</v>
      </c>
      <c r="C1758">
        <v>1756</v>
      </c>
      <c r="D1758">
        <v>-0.61240000000000006</v>
      </c>
      <c r="E1758">
        <v>15.212</v>
      </c>
      <c r="F1758">
        <v>8.6050000000000001E-2</v>
      </c>
    </row>
    <row r="1759" spans="1:6">
      <c r="A1759">
        <v>1001757</v>
      </c>
      <c r="B1759">
        <v>1</v>
      </c>
      <c r="C1759">
        <v>1757</v>
      </c>
      <c r="D1759">
        <v>-0.61350000000000005</v>
      </c>
      <c r="E1759">
        <v>15.2117</v>
      </c>
      <c r="F1759">
        <v>8.6059999999999998E-2</v>
      </c>
    </row>
    <row r="1760" spans="1:6">
      <c r="A1760">
        <v>1001758</v>
      </c>
      <c r="B1760">
        <v>1</v>
      </c>
      <c r="C1760">
        <v>1758</v>
      </c>
      <c r="D1760">
        <v>-0.61450000000000005</v>
      </c>
      <c r="E1760">
        <v>15.211399999999999</v>
      </c>
      <c r="F1760">
        <v>8.6080000000000004E-2</v>
      </c>
    </row>
    <row r="1761" spans="1:6">
      <c r="A1761">
        <v>1001759</v>
      </c>
      <c r="B1761">
        <v>1</v>
      </c>
      <c r="C1761">
        <v>1759</v>
      </c>
      <c r="D1761">
        <v>-0.61560000000000004</v>
      </c>
      <c r="E1761">
        <v>15.2111</v>
      </c>
      <c r="F1761">
        <v>8.609E-2</v>
      </c>
    </row>
    <row r="1762" spans="1:6">
      <c r="A1762">
        <v>1001760</v>
      </c>
      <c r="B1762">
        <v>1</v>
      </c>
      <c r="C1762">
        <v>1760</v>
      </c>
      <c r="D1762">
        <v>-0.61660000000000004</v>
      </c>
      <c r="E1762">
        <v>15.210800000000001</v>
      </c>
      <c r="F1762">
        <v>8.6099999999999996E-2</v>
      </c>
    </row>
    <row r="1763" spans="1:6">
      <c r="A1763">
        <v>1001761</v>
      </c>
      <c r="B1763">
        <v>1</v>
      </c>
      <c r="C1763">
        <v>1761</v>
      </c>
      <c r="D1763">
        <v>-0.61770000000000003</v>
      </c>
      <c r="E1763">
        <v>15.2104</v>
      </c>
      <c r="F1763">
        <v>8.6120000000000002E-2</v>
      </c>
    </row>
    <row r="1764" spans="1:6">
      <c r="A1764">
        <v>1001762</v>
      </c>
      <c r="B1764">
        <v>1</v>
      </c>
      <c r="C1764">
        <v>1762</v>
      </c>
      <c r="D1764">
        <v>-0.61870000000000003</v>
      </c>
      <c r="E1764">
        <v>15.210100000000001</v>
      </c>
      <c r="F1764">
        <v>8.6129999999999998E-2</v>
      </c>
    </row>
    <row r="1765" spans="1:6">
      <c r="A1765">
        <v>1001763</v>
      </c>
      <c r="B1765">
        <v>1</v>
      </c>
      <c r="C1765">
        <v>1763</v>
      </c>
      <c r="D1765">
        <v>-0.61980000000000002</v>
      </c>
      <c r="E1765">
        <v>15.2098</v>
      </c>
      <c r="F1765">
        <v>8.6139999999999994E-2</v>
      </c>
    </row>
    <row r="1766" spans="1:6">
      <c r="A1766">
        <v>1001764</v>
      </c>
      <c r="B1766">
        <v>1</v>
      </c>
      <c r="C1766">
        <v>1764</v>
      </c>
      <c r="D1766">
        <v>-0.62090000000000001</v>
      </c>
      <c r="E1766">
        <v>15.2095</v>
      </c>
      <c r="F1766">
        <v>8.616E-2</v>
      </c>
    </row>
    <row r="1767" spans="1:6">
      <c r="A1767">
        <v>1001765</v>
      </c>
      <c r="B1767">
        <v>1</v>
      </c>
      <c r="C1767">
        <v>1765</v>
      </c>
      <c r="D1767">
        <v>-0.62190000000000001</v>
      </c>
      <c r="E1767">
        <v>15.209199999999999</v>
      </c>
      <c r="F1767">
        <v>8.6169999999999997E-2</v>
      </c>
    </row>
    <row r="1768" spans="1:6">
      <c r="A1768">
        <v>1001766</v>
      </c>
      <c r="B1768">
        <v>1</v>
      </c>
      <c r="C1768">
        <v>1766</v>
      </c>
      <c r="D1768">
        <v>-0.623</v>
      </c>
      <c r="E1768">
        <v>15.2089</v>
      </c>
      <c r="F1768">
        <v>8.6180000000000007E-2</v>
      </c>
    </row>
    <row r="1769" spans="1:6">
      <c r="A1769">
        <v>1001767</v>
      </c>
      <c r="B1769">
        <v>1</v>
      </c>
      <c r="C1769">
        <v>1767</v>
      </c>
      <c r="D1769">
        <v>-0.62409999999999999</v>
      </c>
      <c r="E1769">
        <v>15.208600000000001</v>
      </c>
      <c r="F1769">
        <v>8.6199999999999999E-2</v>
      </c>
    </row>
    <row r="1770" spans="1:6">
      <c r="A1770">
        <v>1001768</v>
      </c>
      <c r="B1770">
        <v>1</v>
      </c>
      <c r="C1770">
        <v>1768</v>
      </c>
      <c r="D1770">
        <v>-0.62509999999999999</v>
      </c>
      <c r="E1770">
        <v>15.208299999999999</v>
      </c>
      <c r="F1770">
        <v>8.6209999999999995E-2</v>
      </c>
    </row>
    <row r="1771" spans="1:6">
      <c r="A1771">
        <v>1001769</v>
      </c>
      <c r="B1771">
        <v>1</v>
      </c>
      <c r="C1771">
        <v>1769</v>
      </c>
      <c r="D1771">
        <v>-0.62619999999999998</v>
      </c>
      <c r="E1771">
        <v>15.208</v>
      </c>
      <c r="F1771">
        <v>8.6220000000000005E-2</v>
      </c>
    </row>
    <row r="1772" spans="1:6">
      <c r="A1772">
        <v>1001770</v>
      </c>
      <c r="B1772">
        <v>1</v>
      </c>
      <c r="C1772">
        <v>1770</v>
      </c>
      <c r="D1772">
        <v>-0.62729999999999997</v>
      </c>
      <c r="E1772">
        <v>15.207700000000001</v>
      </c>
      <c r="F1772">
        <v>8.6239999999999997E-2</v>
      </c>
    </row>
    <row r="1773" spans="1:6">
      <c r="A1773">
        <v>1001771</v>
      </c>
      <c r="B1773">
        <v>1</v>
      </c>
      <c r="C1773">
        <v>1771</v>
      </c>
      <c r="D1773">
        <v>-0.62829999999999997</v>
      </c>
      <c r="E1773">
        <v>15.2074</v>
      </c>
      <c r="F1773">
        <v>8.6249999999999993E-2</v>
      </c>
    </row>
    <row r="1774" spans="1:6">
      <c r="A1774">
        <v>1001772</v>
      </c>
      <c r="B1774">
        <v>1</v>
      </c>
      <c r="C1774">
        <v>1772</v>
      </c>
      <c r="D1774">
        <v>-0.62939999999999996</v>
      </c>
      <c r="E1774">
        <v>15.207100000000001</v>
      </c>
      <c r="F1774">
        <v>8.6260000000000003E-2</v>
      </c>
    </row>
    <row r="1775" spans="1:6">
      <c r="A1775">
        <v>1001773</v>
      </c>
      <c r="B1775">
        <v>1</v>
      </c>
      <c r="C1775">
        <v>1773</v>
      </c>
      <c r="D1775">
        <v>-0.63049999999999995</v>
      </c>
      <c r="E1775">
        <v>15.206799999999999</v>
      </c>
      <c r="F1775">
        <v>8.6279999999999996E-2</v>
      </c>
    </row>
    <row r="1776" spans="1:6">
      <c r="A1776">
        <v>1001774</v>
      </c>
      <c r="B1776">
        <v>1</v>
      </c>
      <c r="C1776">
        <v>1774</v>
      </c>
      <c r="D1776">
        <v>-0.63149999999999995</v>
      </c>
      <c r="E1776">
        <v>15.2065</v>
      </c>
      <c r="F1776">
        <v>8.6290000000000006E-2</v>
      </c>
    </row>
    <row r="1777" spans="1:6">
      <c r="A1777">
        <v>1001775</v>
      </c>
      <c r="B1777">
        <v>1</v>
      </c>
      <c r="C1777">
        <v>1775</v>
      </c>
      <c r="D1777">
        <v>-0.63260000000000005</v>
      </c>
      <c r="E1777">
        <v>15.206099999999999</v>
      </c>
      <c r="F1777">
        <v>8.6300000000000002E-2</v>
      </c>
    </row>
    <row r="1778" spans="1:6">
      <c r="A1778">
        <v>1001776</v>
      </c>
      <c r="B1778">
        <v>1</v>
      </c>
      <c r="C1778">
        <v>1776</v>
      </c>
      <c r="D1778">
        <v>-0.63370000000000004</v>
      </c>
      <c r="E1778">
        <v>15.2058</v>
      </c>
      <c r="F1778">
        <v>8.6319999999999994E-2</v>
      </c>
    </row>
    <row r="1779" spans="1:6">
      <c r="A1779">
        <v>1001777</v>
      </c>
      <c r="B1779">
        <v>1</v>
      </c>
      <c r="C1779">
        <v>1777</v>
      </c>
      <c r="D1779">
        <v>-0.63480000000000003</v>
      </c>
      <c r="E1779">
        <v>15.205500000000001</v>
      </c>
      <c r="F1779">
        <v>8.6330000000000004E-2</v>
      </c>
    </row>
    <row r="1780" spans="1:6">
      <c r="A1780">
        <v>1001778</v>
      </c>
      <c r="B1780">
        <v>1</v>
      </c>
      <c r="C1780">
        <v>1778</v>
      </c>
      <c r="D1780">
        <v>-0.63580000000000003</v>
      </c>
      <c r="E1780">
        <v>15.2052</v>
      </c>
      <c r="F1780">
        <v>8.634E-2</v>
      </c>
    </row>
    <row r="1781" spans="1:6">
      <c r="A1781">
        <v>1001779</v>
      </c>
      <c r="B1781">
        <v>1</v>
      </c>
      <c r="C1781">
        <v>1779</v>
      </c>
      <c r="D1781">
        <v>-0.63690000000000002</v>
      </c>
      <c r="E1781">
        <v>15.2049</v>
      </c>
      <c r="F1781">
        <v>8.6360000000000006E-2</v>
      </c>
    </row>
    <row r="1782" spans="1:6">
      <c r="A1782">
        <v>1001780</v>
      </c>
      <c r="B1782">
        <v>1</v>
      </c>
      <c r="C1782">
        <v>1780</v>
      </c>
      <c r="D1782">
        <v>-0.63800000000000001</v>
      </c>
      <c r="E1782">
        <v>15.204700000000001</v>
      </c>
      <c r="F1782">
        <v>8.6370000000000002E-2</v>
      </c>
    </row>
    <row r="1783" spans="1:6">
      <c r="A1783">
        <v>1001781</v>
      </c>
      <c r="B1783">
        <v>1</v>
      </c>
      <c r="C1783">
        <v>1781</v>
      </c>
      <c r="D1783">
        <v>-0.6391</v>
      </c>
      <c r="E1783">
        <v>15.2044</v>
      </c>
      <c r="F1783">
        <v>8.6389999999999995E-2</v>
      </c>
    </row>
    <row r="1784" spans="1:6">
      <c r="A1784">
        <v>1001782</v>
      </c>
      <c r="B1784">
        <v>1</v>
      </c>
      <c r="C1784">
        <v>1782</v>
      </c>
      <c r="D1784">
        <v>-0.64019999999999999</v>
      </c>
      <c r="E1784">
        <v>15.2041</v>
      </c>
      <c r="F1784">
        <v>8.6400000000000005E-2</v>
      </c>
    </row>
    <row r="1785" spans="1:6">
      <c r="A1785">
        <v>1001783</v>
      </c>
      <c r="B1785">
        <v>1</v>
      </c>
      <c r="C1785">
        <v>1783</v>
      </c>
      <c r="D1785">
        <v>-0.64119999999999999</v>
      </c>
      <c r="E1785">
        <v>15.203799999999999</v>
      </c>
      <c r="F1785">
        <v>8.6410000000000001E-2</v>
      </c>
    </row>
    <row r="1786" spans="1:6">
      <c r="A1786">
        <v>1001784</v>
      </c>
      <c r="B1786">
        <v>1</v>
      </c>
      <c r="C1786">
        <v>1784</v>
      </c>
      <c r="D1786">
        <v>-0.64229999999999998</v>
      </c>
      <c r="E1786">
        <v>15.2035</v>
      </c>
      <c r="F1786">
        <v>8.6430000000000007E-2</v>
      </c>
    </row>
    <row r="1787" spans="1:6">
      <c r="A1787">
        <v>1001785</v>
      </c>
      <c r="B1787">
        <v>1</v>
      </c>
      <c r="C1787">
        <v>1785</v>
      </c>
      <c r="D1787">
        <v>-0.64339999999999997</v>
      </c>
      <c r="E1787">
        <v>15.203200000000001</v>
      </c>
      <c r="F1787">
        <v>8.6440000000000003E-2</v>
      </c>
    </row>
    <row r="1788" spans="1:6">
      <c r="A1788">
        <v>1001786</v>
      </c>
      <c r="B1788">
        <v>1</v>
      </c>
      <c r="C1788">
        <v>1786</v>
      </c>
      <c r="D1788">
        <v>-0.64449999999999996</v>
      </c>
      <c r="E1788">
        <v>15.2029</v>
      </c>
      <c r="F1788">
        <v>8.6449999999999999E-2</v>
      </c>
    </row>
    <row r="1789" spans="1:6">
      <c r="A1789">
        <v>1001787</v>
      </c>
      <c r="B1789">
        <v>1</v>
      </c>
      <c r="C1789">
        <v>1787</v>
      </c>
      <c r="D1789">
        <v>-0.64559999999999995</v>
      </c>
      <c r="E1789">
        <v>15.2026</v>
      </c>
      <c r="F1789">
        <v>8.6470000000000005E-2</v>
      </c>
    </row>
    <row r="1790" spans="1:6">
      <c r="A1790">
        <v>1001788</v>
      </c>
      <c r="B1790">
        <v>1</v>
      </c>
      <c r="C1790">
        <v>1788</v>
      </c>
      <c r="D1790">
        <v>-0.64670000000000005</v>
      </c>
      <c r="E1790">
        <v>15.202299999999999</v>
      </c>
      <c r="F1790">
        <v>8.6480000000000001E-2</v>
      </c>
    </row>
    <row r="1791" spans="1:6">
      <c r="A1791">
        <v>1001789</v>
      </c>
      <c r="B1791">
        <v>1</v>
      </c>
      <c r="C1791">
        <v>1789</v>
      </c>
      <c r="D1791">
        <v>-0.64780000000000004</v>
      </c>
      <c r="E1791">
        <v>15.202</v>
      </c>
      <c r="F1791">
        <v>8.6489999999999997E-2</v>
      </c>
    </row>
    <row r="1792" spans="1:6">
      <c r="A1792">
        <v>1001790</v>
      </c>
      <c r="B1792">
        <v>1</v>
      </c>
      <c r="C1792">
        <v>1790</v>
      </c>
      <c r="D1792">
        <v>-0.64880000000000004</v>
      </c>
      <c r="E1792">
        <v>15.201700000000001</v>
      </c>
      <c r="F1792">
        <v>8.6510000000000004E-2</v>
      </c>
    </row>
    <row r="1793" spans="1:6">
      <c r="A1793">
        <v>1001791</v>
      </c>
      <c r="B1793">
        <v>1</v>
      </c>
      <c r="C1793">
        <v>1791</v>
      </c>
      <c r="D1793">
        <v>-0.64990000000000003</v>
      </c>
      <c r="E1793">
        <v>15.2014</v>
      </c>
      <c r="F1793">
        <v>8.652E-2</v>
      </c>
    </row>
    <row r="1794" spans="1:6">
      <c r="A1794">
        <v>1001792</v>
      </c>
      <c r="B1794">
        <v>1</v>
      </c>
      <c r="C1794">
        <v>1792</v>
      </c>
      <c r="D1794">
        <v>-0.65100000000000002</v>
      </c>
      <c r="E1794">
        <v>15.2011</v>
      </c>
      <c r="F1794">
        <v>8.6529999999999996E-2</v>
      </c>
    </row>
    <row r="1795" spans="1:6">
      <c r="A1795">
        <v>1001793</v>
      </c>
      <c r="B1795">
        <v>1</v>
      </c>
      <c r="C1795">
        <v>1793</v>
      </c>
      <c r="D1795">
        <v>-0.65210000000000001</v>
      </c>
      <c r="E1795">
        <v>15.200799999999999</v>
      </c>
      <c r="F1795">
        <v>8.6550000000000002E-2</v>
      </c>
    </row>
    <row r="1796" spans="1:6">
      <c r="A1796">
        <v>1001794</v>
      </c>
      <c r="B1796">
        <v>1</v>
      </c>
      <c r="C1796">
        <v>1794</v>
      </c>
      <c r="D1796">
        <v>-0.6532</v>
      </c>
      <c r="E1796">
        <v>15.2005</v>
      </c>
      <c r="F1796">
        <v>8.6559999999999998E-2</v>
      </c>
    </row>
    <row r="1797" spans="1:6">
      <c r="A1797">
        <v>1001795</v>
      </c>
      <c r="B1797">
        <v>1</v>
      </c>
      <c r="C1797">
        <v>1795</v>
      </c>
      <c r="D1797">
        <v>-0.65429999999999999</v>
      </c>
      <c r="E1797">
        <v>15.2003</v>
      </c>
      <c r="F1797">
        <v>8.6569999999999994E-2</v>
      </c>
    </row>
    <row r="1798" spans="1:6">
      <c r="A1798">
        <v>1001796</v>
      </c>
      <c r="B1798">
        <v>1</v>
      </c>
      <c r="C1798">
        <v>1796</v>
      </c>
      <c r="D1798">
        <v>-0.65539999999999998</v>
      </c>
      <c r="E1798">
        <v>15.2</v>
      </c>
      <c r="F1798">
        <v>8.659E-2</v>
      </c>
    </row>
    <row r="1799" spans="1:6">
      <c r="A1799">
        <v>1001797</v>
      </c>
      <c r="B1799">
        <v>1</v>
      </c>
      <c r="C1799">
        <v>1797</v>
      </c>
      <c r="D1799">
        <v>-0.65649999999999997</v>
      </c>
      <c r="E1799">
        <v>15.1997</v>
      </c>
      <c r="F1799">
        <v>8.6599999999999996E-2</v>
      </c>
    </row>
    <row r="1800" spans="1:6">
      <c r="A1800">
        <v>1001798</v>
      </c>
      <c r="B1800">
        <v>1</v>
      </c>
      <c r="C1800">
        <v>1798</v>
      </c>
      <c r="D1800">
        <v>-0.65759999999999996</v>
      </c>
      <c r="E1800">
        <v>15.199400000000001</v>
      </c>
      <c r="F1800">
        <v>8.6620000000000003E-2</v>
      </c>
    </row>
    <row r="1801" spans="1:6">
      <c r="A1801">
        <v>1001799</v>
      </c>
      <c r="B1801">
        <v>1</v>
      </c>
      <c r="C1801">
        <v>1799</v>
      </c>
      <c r="D1801">
        <v>-0.65869999999999995</v>
      </c>
      <c r="E1801">
        <v>15.1991</v>
      </c>
      <c r="F1801">
        <v>8.6629999999999999E-2</v>
      </c>
    </row>
    <row r="1802" spans="1:6">
      <c r="A1802">
        <v>1001800</v>
      </c>
      <c r="B1802">
        <v>1</v>
      </c>
      <c r="C1802">
        <v>1800</v>
      </c>
      <c r="D1802">
        <v>-0.65980000000000005</v>
      </c>
      <c r="E1802">
        <v>15.1988</v>
      </c>
      <c r="F1802">
        <v>8.6639999999999995E-2</v>
      </c>
    </row>
    <row r="1803" spans="1:6">
      <c r="A1803">
        <v>1001801</v>
      </c>
      <c r="B1803">
        <v>1</v>
      </c>
      <c r="C1803">
        <v>1801</v>
      </c>
      <c r="D1803">
        <v>-0.66090000000000004</v>
      </c>
      <c r="E1803">
        <v>15.198499999999999</v>
      </c>
      <c r="F1803">
        <v>8.6660000000000001E-2</v>
      </c>
    </row>
    <row r="1804" spans="1:6">
      <c r="A1804">
        <v>1001802</v>
      </c>
      <c r="B1804">
        <v>1</v>
      </c>
      <c r="C1804">
        <v>1802</v>
      </c>
      <c r="D1804">
        <v>-0.66200000000000003</v>
      </c>
      <c r="E1804">
        <v>15.1983</v>
      </c>
      <c r="F1804">
        <v>8.6669999999999997E-2</v>
      </c>
    </row>
    <row r="1805" spans="1:6">
      <c r="A1805">
        <v>1001803</v>
      </c>
      <c r="B1805">
        <v>1</v>
      </c>
      <c r="C1805">
        <v>1803</v>
      </c>
      <c r="D1805">
        <v>-0.66310000000000002</v>
      </c>
      <c r="E1805">
        <v>15.198</v>
      </c>
      <c r="F1805">
        <v>8.6679999999999993E-2</v>
      </c>
    </row>
    <row r="1806" spans="1:6">
      <c r="A1806">
        <v>1001804</v>
      </c>
      <c r="B1806">
        <v>1</v>
      </c>
      <c r="C1806">
        <v>1804</v>
      </c>
      <c r="D1806">
        <v>-0.66420000000000001</v>
      </c>
      <c r="E1806">
        <v>15.197699999999999</v>
      </c>
      <c r="F1806">
        <v>8.6699999999999999E-2</v>
      </c>
    </row>
    <row r="1807" spans="1:6">
      <c r="A1807">
        <v>1001805</v>
      </c>
      <c r="B1807">
        <v>1</v>
      </c>
      <c r="C1807">
        <v>1805</v>
      </c>
      <c r="D1807">
        <v>-0.6653</v>
      </c>
      <c r="E1807">
        <v>15.1974</v>
      </c>
      <c r="F1807">
        <v>8.6709999999999995E-2</v>
      </c>
    </row>
    <row r="1808" spans="1:6">
      <c r="A1808">
        <v>1001806</v>
      </c>
      <c r="B1808">
        <v>1</v>
      </c>
      <c r="C1808">
        <v>1806</v>
      </c>
      <c r="D1808">
        <v>-0.66649999999999998</v>
      </c>
      <c r="E1808">
        <v>15.197100000000001</v>
      </c>
      <c r="F1808">
        <v>8.6720000000000005E-2</v>
      </c>
    </row>
    <row r="1809" spans="1:6">
      <c r="A1809">
        <v>1001807</v>
      </c>
      <c r="B1809">
        <v>1</v>
      </c>
      <c r="C1809">
        <v>1807</v>
      </c>
      <c r="D1809">
        <v>-0.66759999999999997</v>
      </c>
      <c r="E1809">
        <v>15.196899999999999</v>
      </c>
      <c r="F1809">
        <v>8.6739999999999998E-2</v>
      </c>
    </row>
    <row r="1810" spans="1:6">
      <c r="A1810">
        <v>1001808</v>
      </c>
      <c r="B1810">
        <v>1</v>
      </c>
      <c r="C1810">
        <v>1808</v>
      </c>
      <c r="D1810">
        <v>-0.66869999999999996</v>
      </c>
      <c r="E1810">
        <v>15.1966</v>
      </c>
      <c r="F1810">
        <v>8.6749999999999994E-2</v>
      </c>
    </row>
    <row r="1811" spans="1:6">
      <c r="A1811">
        <v>1001809</v>
      </c>
      <c r="B1811">
        <v>1</v>
      </c>
      <c r="C1811">
        <v>1809</v>
      </c>
      <c r="D1811">
        <v>-0.66979999999999995</v>
      </c>
      <c r="E1811">
        <v>15.196300000000001</v>
      </c>
      <c r="F1811">
        <v>8.6760000000000004E-2</v>
      </c>
    </row>
    <row r="1812" spans="1:6">
      <c r="A1812">
        <v>1001810</v>
      </c>
      <c r="B1812">
        <v>1</v>
      </c>
      <c r="C1812">
        <v>1810</v>
      </c>
      <c r="D1812">
        <v>-0.67090000000000005</v>
      </c>
      <c r="E1812">
        <v>15.196</v>
      </c>
      <c r="F1812">
        <v>8.6779999999999996E-2</v>
      </c>
    </row>
    <row r="1813" spans="1:6">
      <c r="A1813">
        <v>1001811</v>
      </c>
      <c r="B1813">
        <v>1</v>
      </c>
      <c r="C1813">
        <v>1811</v>
      </c>
      <c r="D1813">
        <v>-0.67200000000000004</v>
      </c>
      <c r="E1813">
        <v>15.1958</v>
      </c>
      <c r="F1813">
        <v>8.6790000000000006E-2</v>
      </c>
    </row>
    <row r="1814" spans="1:6">
      <c r="A1814">
        <v>1001812</v>
      </c>
      <c r="B1814">
        <v>1</v>
      </c>
      <c r="C1814">
        <v>1812</v>
      </c>
      <c r="D1814">
        <v>-0.67310000000000003</v>
      </c>
      <c r="E1814">
        <v>15.195499999999999</v>
      </c>
      <c r="F1814">
        <v>8.6800000000000002E-2</v>
      </c>
    </row>
    <row r="1815" spans="1:6">
      <c r="A1815">
        <v>1001813</v>
      </c>
      <c r="B1815">
        <v>1</v>
      </c>
      <c r="C1815">
        <v>1813</v>
      </c>
      <c r="D1815">
        <v>-0.67430000000000001</v>
      </c>
      <c r="E1815">
        <v>15.1952</v>
      </c>
      <c r="F1815">
        <v>8.6819999999999994E-2</v>
      </c>
    </row>
    <row r="1816" spans="1:6">
      <c r="A1816">
        <v>1001814</v>
      </c>
      <c r="B1816">
        <v>1</v>
      </c>
      <c r="C1816">
        <v>1814</v>
      </c>
      <c r="D1816">
        <v>-0.6754</v>
      </c>
      <c r="E1816">
        <v>15.194900000000001</v>
      </c>
      <c r="F1816">
        <v>8.6830000000000004E-2</v>
      </c>
    </row>
    <row r="1817" spans="1:6">
      <c r="A1817">
        <v>1001815</v>
      </c>
      <c r="B1817">
        <v>1</v>
      </c>
      <c r="C1817">
        <v>1815</v>
      </c>
      <c r="D1817">
        <v>-0.67649999999999999</v>
      </c>
      <c r="E1817">
        <v>15.194699999999999</v>
      </c>
      <c r="F1817">
        <v>8.6849999999999997E-2</v>
      </c>
    </row>
    <row r="1818" spans="1:6">
      <c r="A1818">
        <v>1001816</v>
      </c>
      <c r="B1818">
        <v>1</v>
      </c>
      <c r="C1818">
        <v>1816</v>
      </c>
      <c r="D1818">
        <v>-0.67759999999999998</v>
      </c>
      <c r="E1818">
        <v>15.1944</v>
      </c>
      <c r="F1818">
        <v>8.6860000000000007E-2</v>
      </c>
    </row>
    <row r="1819" spans="1:6">
      <c r="A1819">
        <v>1001817</v>
      </c>
      <c r="B1819">
        <v>1</v>
      </c>
      <c r="C1819">
        <v>1817</v>
      </c>
      <c r="D1819">
        <v>-0.67869999999999997</v>
      </c>
      <c r="E1819">
        <v>15.194100000000001</v>
      </c>
      <c r="F1819">
        <v>8.6870000000000003E-2</v>
      </c>
    </row>
    <row r="1820" spans="1:6">
      <c r="A1820">
        <v>1001818</v>
      </c>
      <c r="B1820">
        <v>1</v>
      </c>
      <c r="C1820">
        <v>1818</v>
      </c>
      <c r="D1820">
        <v>-0.67989999999999995</v>
      </c>
      <c r="E1820">
        <v>15.1938</v>
      </c>
      <c r="F1820">
        <v>8.6889999999999995E-2</v>
      </c>
    </row>
    <row r="1821" spans="1:6">
      <c r="A1821">
        <v>1001819</v>
      </c>
      <c r="B1821">
        <v>1</v>
      </c>
      <c r="C1821">
        <v>1819</v>
      </c>
      <c r="D1821">
        <v>-0.68100000000000005</v>
      </c>
      <c r="E1821">
        <v>15.1936</v>
      </c>
      <c r="F1821">
        <v>8.6900000000000005E-2</v>
      </c>
    </row>
    <row r="1822" spans="1:6">
      <c r="A1822">
        <v>1001820</v>
      </c>
      <c r="B1822">
        <v>1</v>
      </c>
      <c r="C1822">
        <v>1820</v>
      </c>
      <c r="D1822">
        <v>-0.68210000000000004</v>
      </c>
      <c r="E1822">
        <v>15.193300000000001</v>
      </c>
      <c r="F1822">
        <v>8.6910000000000001E-2</v>
      </c>
    </row>
    <row r="1823" spans="1:6">
      <c r="A1823">
        <v>1001821</v>
      </c>
      <c r="B1823">
        <v>1</v>
      </c>
      <c r="C1823">
        <v>1821</v>
      </c>
      <c r="D1823">
        <v>-0.68330000000000002</v>
      </c>
      <c r="E1823">
        <v>15.193</v>
      </c>
      <c r="F1823">
        <v>8.6929999999999993E-2</v>
      </c>
    </row>
    <row r="1824" spans="1:6">
      <c r="A1824">
        <v>1001822</v>
      </c>
      <c r="B1824">
        <v>1</v>
      </c>
      <c r="C1824">
        <v>1822</v>
      </c>
      <c r="D1824">
        <v>-0.68440000000000001</v>
      </c>
      <c r="E1824">
        <v>15.1928</v>
      </c>
      <c r="F1824">
        <v>8.6940000000000003E-2</v>
      </c>
    </row>
    <row r="1825" spans="1:6">
      <c r="A1825">
        <v>1001823</v>
      </c>
      <c r="B1825">
        <v>1</v>
      </c>
      <c r="C1825">
        <v>1823</v>
      </c>
      <c r="D1825">
        <v>-0.6855</v>
      </c>
      <c r="E1825">
        <v>15.192500000000001</v>
      </c>
      <c r="F1825">
        <v>8.695E-2</v>
      </c>
    </row>
    <row r="1826" spans="1:6">
      <c r="A1826">
        <v>1001824</v>
      </c>
      <c r="B1826">
        <v>1</v>
      </c>
      <c r="C1826">
        <v>1824</v>
      </c>
      <c r="D1826">
        <v>-0.68659999999999999</v>
      </c>
      <c r="E1826">
        <v>15.1922</v>
      </c>
      <c r="F1826">
        <v>8.6970000000000006E-2</v>
      </c>
    </row>
    <row r="1827" spans="1:6">
      <c r="A1827">
        <v>1001825</v>
      </c>
      <c r="B1827">
        <v>1</v>
      </c>
      <c r="C1827">
        <v>1825</v>
      </c>
      <c r="D1827">
        <v>-0.68779999999999997</v>
      </c>
      <c r="E1827">
        <v>15.192</v>
      </c>
      <c r="F1827">
        <v>8.6980000000000002E-2</v>
      </c>
    </row>
    <row r="1828" spans="1:6">
      <c r="A1828">
        <v>1001826</v>
      </c>
      <c r="B1828">
        <v>1</v>
      </c>
      <c r="C1828">
        <v>1826</v>
      </c>
      <c r="D1828">
        <v>-0.68889999999999996</v>
      </c>
      <c r="E1828">
        <v>15.191700000000001</v>
      </c>
      <c r="F1828">
        <v>8.6989999999999998E-2</v>
      </c>
    </row>
    <row r="1829" spans="1:6">
      <c r="A1829">
        <v>2000000</v>
      </c>
      <c r="B1829">
        <v>2</v>
      </c>
      <c r="C1829">
        <v>0</v>
      </c>
      <c r="D1829">
        <v>-6.3100000000000003E-2</v>
      </c>
      <c r="E1829">
        <v>13.3363</v>
      </c>
      <c r="F1829">
        <v>9.2719999999999997E-2</v>
      </c>
    </row>
    <row r="1830" spans="1:6">
      <c r="A1830">
        <v>2000001</v>
      </c>
      <c r="B1830">
        <v>2</v>
      </c>
      <c r="C1830">
        <v>1</v>
      </c>
      <c r="D1830">
        <v>3.6200000000000003E-2</v>
      </c>
      <c r="E1830">
        <v>13.3185</v>
      </c>
      <c r="F1830">
        <v>9.3600000000000003E-2</v>
      </c>
    </row>
    <row r="1831" spans="1:6">
      <c r="A1831">
        <v>2000002</v>
      </c>
      <c r="B1831">
        <v>2</v>
      </c>
      <c r="C1831">
        <v>2</v>
      </c>
      <c r="D1831">
        <v>0.13550000000000001</v>
      </c>
      <c r="E1831">
        <v>13.300599999999999</v>
      </c>
      <c r="F1831">
        <v>9.4479999999999995E-2</v>
      </c>
    </row>
    <row r="1832" spans="1:6">
      <c r="A1832">
        <v>2000003</v>
      </c>
      <c r="B1832">
        <v>2</v>
      </c>
      <c r="C1832">
        <v>3</v>
      </c>
      <c r="D1832">
        <v>0.23469999999999999</v>
      </c>
      <c r="E1832">
        <v>13.2828</v>
      </c>
      <c r="F1832">
        <v>9.5350000000000004E-2</v>
      </c>
    </row>
    <row r="1833" spans="1:6">
      <c r="A1833">
        <v>2000004</v>
      </c>
      <c r="B1833">
        <v>2</v>
      </c>
      <c r="C1833">
        <v>4</v>
      </c>
      <c r="D1833">
        <v>0.33400000000000002</v>
      </c>
      <c r="E1833">
        <v>13.264900000000001</v>
      </c>
      <c r="F1833">
        <v>9.6229999999999996E-2</v>
      </c>
    </row>
    <row r="1834" spans="1:6">
      <c r="A1834">
        <v>2000005</v>
      </c>
      <c r="B1834">
        <v>2</v>
      </c>
      <c r="C1834">
        <v>5</v>
      </c>
      <c r="D1834">
        <v>0.43330000000000002</v>
      </c>
      <c r="E1834">
        <v>13.247</v>
      </c>
      <c r="F1834">
        <v>9.7110000000000002E-2</v>
      </c>
    </row>
    <row r="1835" spans="1:6">
      <c r="A1835">
        <v>2000006</v>
      </c>
      <c r="B1835">
        <v>2</v>
      </c>
      <c r="C1835">
        <v>6</v>
      </c>
      <c r="D1835">
        <v>0.53259999999999996</v>
      </c>
      <c r="E1835">
        <v>13.229200000000001</v>
      </c>
      <c r="F1835">
        <v>9.7989999999999994E-2</v>
      </c>
    </row>
    <row r="1836" spans="1:6">
      <c r="A1836">
        <v>2000007</v>
      </c>
      <c r="B1836">
        <v>2</v>
      </c>
      <c r="C1836">
        <v>7</v>
      </c>
      <c r="D1836">
        <v>0.63190000000000002</v>
      </c>
      <c r="E1836">
        <v>13.2113</v>
      </c>
      <c r="F1836">
        <v>9.887E-2</v>
      </c>
    </row>
    <row r="1837" spans="1:6">
      <c r="A1837">
        <v>2000008</v>
      </c>
      <c r="B1837">
        <v>2</v>
      </c>
      <c r="C1837">
        <v>8</v>
      </c>
      <c r="D1837">
        <v>0.61419999999999997</v>
      </c>
      <c r="E1837">
        <v>13.2455</v>
      </c>
      <c r="F1837">
        <v>9.8659999999999998E-2</v>
      </c>
    </row>
    <row r="1838" spans="1:6">
      <c r="A1838">
        <v>2000009</v>
      </c>
      <c r="B1838">
        <v>2</v>
      </c>
      <c r="C1838">
        <v>9</v>
      </c>
      <c r="D1838">
        <v>0.59650000000000003</v>
      </c>
      <c r="E1838">
        <v>13.2796</v>
      </c>
      <c r="F1838">
        <v>9.8449999999999996E-2</v>
      </c>
    </row>
    <row r="1839" spans="1:6">
      <c r="A1839">
        <v>2000010</v>
      </c>
      <c r="B1839">
        <v>2</v>
      </c>
      <c r="C1839">
        <v>10</v>
      </c>
      <c r="D1839">
        <v>0.57889999999999997</v>
      </c>
      <c r="E1839">
        <v>13.313700000000001</v>
      </c>
      <c r="F1839">
        <v>9.8239999999999994E-2</v>
      </c>
    </row>
    <row r="1840" spans="1:6">
      <c r="A1840">
        <v>2000011</v>
      </c>
      <c r="B1840">
        <v>2</v>
      </c>
      <c r="C1840">
        <v>11</v>
      </c>
      <c r="D1840">
        <v>0.56120000000000003</v>
      </c>
      <c r="E1840">
        <v>13.347799999999999</v>
      </c>
      <c r="F1840">
        <v>9.8040000000000002E-2</v>
      </c>
    </row>
    <row r="1841" spans="1:6">
      <c r="A1841">
        <v>2000012</v>
      </c>
      <c r="B1841">
        <v>2</v>
      </c>
      <c r="C1841">
        <v>12</v>
      </c>
      <c r="D1841">
        <v>0.54349999999999998</v>
      </c>
      <c r="E1841">
        <v>13.3819</v>
      </c>
      <c r="F1841">
        <v>9.783E-2</v>
      </c>
    </row>
    <row r="1842" spans="1:6">
      <c r="A1842">
        <v>2000013</v>
      </c>
      <c r="B1842">
        <v>2</v>
      </c>
      <c r="C1842">
        <v>13</v>
      </c>
      <c r="D1842">
        <v>0.52580000000000005</v>
      </c>
      <c r="E1842">
        <v>13.416</v>
      </c>
      <c r="F1842">
        <v>9.7619999999999998E-2</v>
      </c>
    </row>
    <row r="1843" spans="1:6">
      <c r="A1843">
        <v>2000014</v>
      </c>
      <c r="B1843">
        <v>2</v>
      </c>
      <c r="C1843">
        <v>14</v>
      </c>
      <c r="D1843">
        <v>0.50819999999999999</v>
      </c>
      <c r="E1843">
        <v>13.450100000000001</v>
      </c>
      <c r="F1843">
        <v>9.7409999999999997E-2</v>
      </c>
    </row>
    <row r="1844" spans="1:6">
      <c r="A1844">
        <v>2000015</v>
      </c>
      <c r="B1844">
        <v>2</v>
      </c>
      <c r="C1844">
        <v>15</v>
      </c>
      <c r="D1844">
        <v>0.49469999999999997</v>
      </c>
      <c r="E1844">
        <v>13.5169</v>
      </c>
      <c r="F1844">
        <v>9.7259999999999999E-2</v>
      </c>
    </row>
    <row r="1845" spans="1:6">
      <c r="A1845">
        <v>2000016</v>
      </c>
      <c r="B1845">
        <v>2</v>
      </c>
      <c r="C1845">
        <v>16</v>
      </c>
      <c r="D1845">
        <v>0.48199999999999998</v>
      </c>
      <c r="E1845">
        <v>13.587300000000001</v>
      </c>
      <c r="F1845">
        <v>9.7110000000000002E-2</v>
      </c>
    </row>
    <row r="1846" spans="1:6">
      <c r="A1846">
        <v>2000017</v>
      </c>
      <c r="B1846">
        <v>2</v>
      </c>
      <c r="C1846">
        <v>17</v>
      </c>
      <c r="D1846">
        <v>0.46989999999999998</v>
      </c>
      <c r="E1846">
        <v>13.6595</v>
      </c>
      <c r="F1846">
        <v>9.6970000000000001E-2</v>
      </c>
    </row>
    <row r="1847" spans="1:6">
      <c r="A1847">
        <v>2000018</v>
      </c>
      <c r="B1847">
        <v>2</v>
      </c>
      <c r="C1847">
        <v>18</v>
      </c>
      <c r="D1847">
        <v>0.45829999999999999</v>
      </c>
      <c r="E1847">
        <v>13.7325</v>
      </c>
      <c r="F1847">
        <v>9.6839999999999996E-2</v>
      </c>
    </row>
    <row r="1848" spans="1:6">
      <c r="A1848">
        <v>2000019</v>
      </c>
      <c r="B1848">
        <v>2</v>
      </c>
      <c r="C1848">
        <v>19</v>
      </c>
      <c r="D1848">
        <v>0.44719999999999999</v>
      </c>
      <c r="E1848">
        <v>13.8056</v>
      </c>
      <c r="F1848">
        <v>9.6710000000000004E-2</v>
      </c>
    </row>
    <row r="1849" spans="1:6">
      <c r="A1849">
        <v>2000020</v>
      </c>
      <c r="B1849">
        <v>2</v>
      </c>
      <c r="C1849">
        <v>20</v>
      </c>
      <c r="D1849">
        <v>0.4365</v>
      </c>
      <c r="E1849">
        <v>13.878399999999999</v>
      </c>
      <c r="F1849">
        <v>9.6589999999999995E-2</v>
      </c>
    </row>
    <row r="1850" spans="1:6">
      <c r="A1850">
        <v>2000021</v>
      </c>
      <c r="B1850">
        <v>2</v>
      </c>
      <c r="C1850">
        <v>21</v>
      </c>
      <c r="D1850">
        <v>0.42630000000000001</v>
      </c>
      <c r="E1850">
        <v>13.9505</v>
      </c>
      <c r="F1850">
        <v>9.647E-2</v>
      </c>
    </row>
    <row r="1851" spans="1:6">
      <c r="A1851">
        <v>2000022</v>
      </c>
      <c r="B1851">
        <v>2</v>
      </c>
      <c r="C1851">
        <v>22</v>
      </c>
      <c r="D1851">
        <v>0.41639999999999999</v>
      </c>
      <c r="E1851">
        <v>14.021599999999999</v>
      </c>
      <c r="F1851">
        <v>9.6360000000000001E-2</v>
      </c>
    </row>
    <row r="1852" spans="1:6">
      <c r="A1852">
        <v>2000023</v>
      </c>
      <c r="B1852">
        <v>2</v>
      </c>
      <c r="C1852">
        <v>23</v>
      </c>
      <c r="D1852">
        <v>0.40689999999999998</v>
      </c>
      <c r="E1852">
        <v>14.0916</v>
      </c>
      <c r="F1852">
        <v>9.6250000000000002E-2</v>
      </c>
    </row>
    <row r="1853" spans="1:6">
      <c r="A1853">
        <v>2000024</v>
      </c>
      <c r="B1853">
        <v>2</v>
      </c>
      <c r="C1853">
        <v>24</v>
      </c>
      <c r="D1853">
        <v>0.3977</v>
      </c>
      <c r="E1853">
        <v>14.160299999999999</v>
      </c>
      <c r="F1853">
        <v>9.6149999999999999E-2</v>
      </c>
    </row>
    <row r="1854" spans="1:6">
      <c r="A1854">
        <v>2000025</v>
      </c>
      <c r="B1854">
        <v>2</v>
      </c>
      <c r="C1854">
        <v>25</v>
      </c>
      <c r="D1854">
        <v>0.38879999999999998</v>
      </c>
      <c r="E1854">
        <v>14.227600000000001</v>
      </c>
      <c r="F1854">
        <v>9.6049999999999996E-2</v>
      </c>
    </row>
    <row r="1855" spans="1:6">
      <c r="A1855">
        <v>2000026</v>
      </c>
      <c r="B1855">
        <v>2</v>
      </c>
      <c r="C1855">
        <v>26</v>
      </c>
      <c r="D1855">
        <v>0.38019999999999998</v>
      </c>
      <c r="E1855">
        <v>14.2935</v>
      </c>
      <c r="F1855">
        <v>9.5949999999999994E-2</v>
      </c>
    </row>
    <row r="1856" spans="1:6">
      <c r="A1856">
        <v>2000027</v>
      </c>
      <c r="B1856">
        <v>2</v>
      </c>
      <c r="C1856">
        <v>27</v>
      </c>
      <c r="D1856">
        <v>0.37180000000000002</v>
      </c>
      <c r="E1856">
        <v>14.357900000000001</v>
      </c>
      <c r="F1856">
        <v>9.5860000000000001E-2</v>
      </c>
    </row>
    <row r="1857" spans="1:6">
      <c r="A1857">
        <v>2000028</v>
      </c>
      <c r="B1857">
        <v>2</v>
      </c>
      <c r="C1857">
        <v>28</v>
      </c>
      <c r="D1857">
        <v>0.36370000000000002</v>
      </c>
      <c r="E1857">
        <v>14.4208</v>
      </c>
      <c r="F1857">
        <v>9.5769999999999994E-2</v>
      </c>
    </row>
    <row r="1858" spans="1:6">
      <c r="A1858">
        <v>2000029</v>
      </c>
      <c r="B1858">
        <v>2</v>
      </c>
      <c r="C1858">
        <v>29</v>
      </c>
      <c r="D1858">
        <v>0.35580000000000001</v>
      </c>
      <c r="E1858">
        <v>14.4824</v>
      </c>
      <c r="F1858">
        <v>9.5680000000000001E-2</v>
      </c>
    </row>
    <row r="1859" spans="1:6">
      <c r="A1859">
        <v>2000030</v>
      </c>
      <c r="B1859">
        <v>2</v>
      </c>
      <c r="C1859">
        <v>30</v>
      </c>
      <c r="D1859">
        <v>0.34810000000000002</v>
      </c>
      <c r="E1859">
        <v>14.542199999999999</v>
      </c>
      <c r="F1859">
        <v>9.5589999999999994E-2</v>
      </c>
    </row>
    <row r="1860" spans="1:6">
      <c r="A1860">
        <v>2000031</v>
      </c>
      <c r="B1860">
        <v>2</v>
      </c>
      <c r="C1860">
        <v>31</v>
      </c>
      <c r="D1860">
        <v>0.34060000000000001</v>
      </c>
      <c r="E1860">
        <v>14.600300000000001</v>
      </c>
      <c r="F1860">
        <v>9.5509999999999998E-2</v>
      </c>
    </row>
    <row r="1861" spans="1:6">
      <c r="A1861">
        <v>2000032</v>
      </c>
      <c r="B1861">
        <v>2</v>
      </c>
      <c r="C1861">
        <v>32</v>
      </c>
      <c r="D1861">
        <v>0.33329999999999999</v>
      </c>
      <c r="E1861">
        <v>14.656599999999999</v>
      </c>
      <c r="F1861">
        <v>9.5430000000000001E-2</v>
      </c>
    </row>
    <row r="1862" spans="1:6">
      <c r="A1862">
        <v>2000033</v>
      </c>
      <c r="B1862">
        <v>2</v>
      </c>
      <c r="C1862">
        <v>33</v>
      </c>
      <c r="D1862">
        <v>0.32619999999999999</v>
      </c>
      <c r="E1862">
        <v>14.7112</v>
      </c>
      <c r="F1862">
        <v>9.5350000000000004E-2</v>
      </c>
    </row>
    <row r="1863" spans="1:6">
      <c r="A1863">
        <v>2000034</v>
      </c>
      <c r="B1863">
        <v>2</v>
      </c>
      <c r="C1863">
        <v>34</v>
      </c>
      <c r="D1863">
        <v>0.31919999999999998</v>
      </c>
      <c r="E1863">
        <v>14.764200000000001</v>
      </c>
      <c r="F1863">
        <v>9.5269999999999994E-2</v>
      </c>
    </row>
    <row r="1864" spans="1:6">
      <c r="A1864">
        <v>2000035</v>
      </c>
      <c r="B1864">
        <v>2</v>
      </c>
      <c r="C1864">
        <v>35</v>
      </c>
      <c r="D1864">
        <v>0.31240000000000001</v>
      </c>
      <c r="E1864">
        <v>14.8157</v>
      </c>
      <c r="F1864">
        <v>9.5200000000000007E-2</v>
      </c>
    </row>
    <row r="1865" spans="1:6">
      <c r="A1865">
        <v>2000036</v>
      </c>
      <c r="B1865">
        <v>2</v>
      </c>
      <c r="C1865">
        <v>36</v>
      </c>
      <c r="D1865">
        <v>0.30580000000000002</v>
      </c>
      <c r="E1865">
        <v>14.8657</v>
      </c>
      <c r="F1865">
        <v>9.5130000000000006E-2</v>
      </c>
    </row>
    <row r="1866" spans="1:6">
      <c r="A1866">
        <v>2000037</v>
      </c>
      <c r="B1866">
        <v>2</v>
      </c>
      <c r="C1866">
        <v>37</v>
      </c>
      <c r="D1866">
        <v>0.29930000000000001</v>
      </c>
      <c r="E1866">
        <v>14.914199999999999</v>
      </c>
      <c r="F1866">
        <v>9.5060000000000006E-2</v>
      </c>
    </row>
    <row r="1867" spans="1:6">
      <c r="A1867">
        <v>2000038</v>
      </c>
      <c r="B1867">
        <v>2</v>
      </c>
      <c r="C1867">
        <v>38</v>
      </c>
      <c r="D1867">
        <v>0.29289999999999999</v>
      </c>
      <c r="E1867">
        <v>14.961399999999999</v>
      </c>
      <c r="F1867">
        <v>9.4990000000000005E-2</v>
      </c>
    </row>
    <row r="1868" spans="1:6">
      <c r="A1868">
        <v>2000039</v>
      </c>
      <c r="B1868">
        <v>2</v>
      </c>
      <c r="C1868">
        <v>39</v>
      </c>
      <c r="D1868">
        <v>0.28670000000000001</v>
      </c>
      <c r="E1868">
        <v>15.007300000000001</v>
      </c>
      <c r="F1868">
        <v>9.4920000000000004E-2</v>
      </c>
    </row>
    <row r="1869" spans="1:6">
      <c r="A1869">
        <v>2000040</v>
      </c>
      <c r="B1869">
        <v>2</v>
      </c>
      <c r="C1869">
        <v>40</v>
      </c>
      <c r="D1869">
        <v>0.28060000000000002</v>
      </c>
      <c r="E1869">
        <v>15.052</v>
      </c>
      <c r="F1869">
        <v>9.4850000000000004E-2</v>
      </c>
    </row>
    <row r="1870" spans="1:6">
      <c r="A1870">
        <v>2000041</v>
      </c>
      <c r="B1870">
        <v>2</v>
      </c>
      <c r="C1870">
        <v>41</v>
      </c>
      <c r="D1870">
        <v>0.2747</v>
      </c>
      <c r="E1870">
        <v>15.095499999999999</v>
      </c>
      <c r="F1870">
        <v>9.4789999999999999E-2</v>
      </c>
    </row>
    <row r="1871" spans="1:6">
      <c r="A1871">
        <v>2000042</v>
      </c>
      <c r="B1871">
        <v>2</v>
      </c>
      <c r="C1871">
        <v>42</v>
      </c>
      <c r="D1871">
        <v>0.26879999999999998</v>
      </c>
      <c r="E1871">
        <v>15.138</v>
      </c>
      <c r="F1871">
        <v>9.4719999999999999E-2</v>
      </c>
    </row>
    <row r="1872" spans="1:6">
      <c r="A1872">
        <v>2000043</v>
      </c>
      <c r="B1872">
        <v>2</v>
      </c>
      <c r="C1872">
        <v>43</v>
      </c>
      <c r="D1872">
        <v>0.26300000000000001</v>
      </c>
      <c r="E1872">
        <v>15.179399999999999</v>
      </c>
      <c r="F1872">
        <v>9.4659999999999994E-2</v>
      </c>
    </row>
    <row r="1873" spans="1:6">
      <c r="A1873">
        <v>2000044</v>
      </c>
      <c r="B1873">
        <v>2</v>
      </c>
      <c r="C1873">
        <v>44</v>
      </c>
      <c r="D1873">
        <v>0.25740000000000002</v>
      </c>
      <c r="E1873">
        <v>15.219799999999999</v>
      </c>
      <c r="F1873">
        <v>9.4600000000000004E-2</v>
      </c>
    </row>
    <row r="1874" spans="1:6">
      <c r="A1874">
        <v>2000045</v>
      </c>
      <c r="B1874">
        <v>2</v>
      </c>
      <c r="C1874">
        <v>45</v>
      </c>
      <c r="D1874">
        <v>0.25190000000000001</v>
      </c>
      <c r="E1874">
        <v>15.2591</v>
      </c>
      <c r="F1874">
        <v>9.4539999999999999E-2</v>
      </c>
    </row>
    <row r="1875" spans="1:6">
      <c r="A1875">
        <v>2000046</v>
      </c>
      <c r="B1875">
        <v>2</v>
      </c>
      <c r="C1875">
        <v>46</v>
      </c>
      <c r="D1875">
        <v>0.24640000000000001</v>
      </c>
      <c r="E1875">
        <v>15.2974</v>
      </c>
      <c r="F1875">
        <v>9.4479999999999995E-2</v>
      </c>
    </row>
    <row r="1876" spans="1:6">
      <c r="A1876">
        <v>2000047</v>
      </c>
      <c r="B1876">
        <v>2</v>
      </c>
      <c r="C1876">
        <v>47</v>
      </c>
      <c r="D1876">
        <v>0.24110000000000001</v>
      </c>
      <c r="E1876">
        <v>15.3347</v>
      </c>
      <c r="F1876">
        <v>9.4420000000000004E-2</v>
      </c>
    </row>
    <row r="1877" spans="1:6">
      <c r="A1877">
        <v>2000048</v>
      </c>
      <c r="B1877">
        <v>2</v>
      </c>
      <c r="C1877">
        <v>48</v>
      </c>
      <c r="D1877">
        <v>0.23580000000000001</v>
      </c>
      <c r="E1877">
        <v>15.370900000000001</v>
      </c>
      <c r="F1877">
        <v>9.4359999999999999E-2</v>
      </c>
    </row>
    <row r="1878" spans="1:6">
      <c r="A1878">
        <v>2000049</v>
      </c>
      <c r="B1878">
        <v>2</v>
      </c>
      <c r="C1878">
        <v>49</v>
      </c>
      <c r="D1878">
        <v>0.2306</v>
      </c>
      <c r="E1878">
        <v>15.4063</v>
      </c>
      <c r="F1878">
        <v>9.4310000000000005E-2</v>
      </c>
    </row>
    <row r="1879" spans="1:6">
      <c r="A1879">
        <v>2000050</v>
      </c>
      <c r="B1879">
        <v>2</v>
      </c>
      <c r="C1879">
        <v>50</v>
      </c>
      <c r="D1879">
        <v>0.22550000000000001</v>
      </c>
      <c r="E1879">
        <v>15.440799999999999</v>
      </c>
      <c r="F1879">
        <v>9.425E-2</v>
      </c>
    </row>
    <row r="1880" spans="1:6">
      <c r="A1880">
        <v>2000051</v>
      </c>
      <c r="B1880">
        <v>2</v>
      </c>
      <c r="C1880">
        <v>51</v>
      </c>
      <c r="D1880">
        <v>0.2205</v>
      </c>
      <c r="E1880">
        <v>15.474399999999999</v>
      </c>
      <c r="F1880">
        <v>9.4200000000000006E-2</v>
      </c>
    </row>
    <row r="1881" spans="1:6">
      <c r="A1881">
        <v>2000052</v>
      </c>
      <c r="B1881">
        <v>2</v>
      </c>
      <c r="C1881">
        <v>52</v>
      </c>
      <c r="D1881">
        <v>0.21560000000000001</v>
      </c>
      <c r="E1881">
        <v>15.507199999999999</v>
      </c>
      <c r="F1881">
        <v>9.4149999999999998E-2</v>
      </c>
    </row>
    <row r="1882" spans="1:6">
      <c r="A1882">
        <v>2000053</v>
      </c>
      <c r="B1882">
        <v>2</v>
      </c>
      <c r="C1882">
        <v>53</v>
      </c>
      <c r="D1882">
        <v>0.2107</v>
      </c>
      <c r="E1882">
        <v>15.539300000000001</v>
      </c>
      <c r="F1882">
        <v>9.4100000000000003E-2</v>
      </c>
    </row>
    <row r="1883" spans="1:6">
      <c r="A1883">
        <v>2000054</v>
      </c>
      <c r="B1883">
        <v>2</v>
      </c>
      <c r="C1883">
        <v>54</v>
      </c>
      <c r="D1883">
        <v>0.2059</v>
      </c>
      <c r="E1883">
        <v>15.570600000000001</v>
      </c>
      <c r="F1883">
        <v>9.4039999999999999E-2</v>
      </c>
    </row>
    <row r="1884" spans="1:6">
      <c r="A1884">
        <v>2000055</v>
      </c>
      <c r="B1884">
        <v>2</v>
      </c>
      <c r="C1884">
        <v>55</v>
      </c>
      <c r="D1884">
        <v>0.20119999999999999</v>
      </c>
      <c r="E1884">
        <v>15.6012</v>
      </c>
      <c r="F1884">
        <v>9.3990000000000004E-2</v>
      </c>
    </row>
    <row r="1885" spans="1:6">
      <c r="A1885">
        <v>2000056</v>
      </c>
      <c r="B1885">
        <v>2</v>
      </c>
      <c r="C1885">
        <v>56</v>
      </c>
      <c r="D1885">
        <v>0.1966</v>
      </c>
      <c r="E1885">
        <v>15.6311</v>
      </c>
      <c r="F1885">
        <v>9.3939999999999996E-2</v>
      </c>
    </row>
    <row r="1886" spans="1:6">
      <c r="A1886">
        <v>2000057</v>
      </c>
      <c r="B1886">
        <v>2</v>
      </c>
      <c r="C1886">
        <v>57</v>
      </c>
      <c r="D1886">
        <v>0.192</v>
      </c>
      <c r="E1886">
        <v>15.660399999999999</v>
      </c>
      <c r="F1886">
        <v>9.3890000000000001E-2</v>
      </c>
    </row>
    <row r="1887" spans="1:6">
      <c r="A1887">
        <v>2000058</v>
      </c>
      <c r="B1887">
        <v>2</v>
      </c>
      <c r="C1887">
        <v>58</v>
      </c>
      <c r="D1887">
        <v>0.1875</v>
      </c>
      <c r="E1887">
        <v>15.689</v>
      </c>
      <c r="F1887">
        <v>9.3850000000000003E-2</v>
      </c>
    </row>
    <row r="1888" spans="1:6">
      <c r="A1888">
        <v>2000059</v>
      </c>
      <c r="B1888">
        <v>2</v>
      </c>
      <c r="C1888">
        <v>59</v>
      </c>
      <c r="D1888">
        <v>0.183</v>
      </c>
      <c r="E1888">
        <v>15.717000000000001</v>
      </c>
      <c r="F1888">
        <v>9.3799999999999994E-2</v>
      </c>
    </row>
    <row r="1889" spans="1:6">
      <c r="A1889">
        <v>2000060</v>
      </c>
      <c r="B1889">
        <v>2</v>
      </c>
      <c r="C1889">
        <v>60</v>
      </c>
      <c r="D1889">
        <v>0.1787</v>
      </c>
      <c r="E1889">
        <v>15.744400000000001</v>
      </c>
      <c r="F1889">
        <v>9.375E-2</v>
      </c>
    </row>
    <row r="1890" spans="1:6">
      <c r="A1890">
        <v>2000061</v>
      </c>
      <c r="B1890">
        <v>2</v>
      </c>
      <c r="C1890">
        <v>61</v>
      </c>
      <c r="D1890">
        <v>0.17430000000000001</v>
      </c>
      <c r="E1890">
        <v>15.7713</v>
      </c>
      <c r="F1890">
        <v>9.3710000000000002E-2</v>
      </c>
    </row>
    <row r="1891" spans="1:6">
      <c r="A1891">
        <v>2000062</v>
      </c>
      <c r="B1891">
        <v>2</v>
      </c>
      <c r="C1891">
        <v>62</v>
      </c>
      <c r="D1891">
        <v>0.17</v>
      </c>
      <c r="E1891">
        <v>15.797499999999999</v>
      </c>
      <c r="F1891">
        <v>9.3659999999999993E-2</v>
      </c>
    </row>
    <row r="1892" spans="1:6">
      <c r="A1892">
        <v>2000063</v>
      </c>
      <c r="B1892">
        <v>2</v>
      </c>
      <c r="C1892">
        <v>63</v>
      </c>
      <c r="D1892">
        <v>0.1658</v>
      </c>
      <c r="E1892">
        <v>15.8232</v>
      </c>
      <c r="F1892">
        <v>9.3609999999999999E-2</v>
      </c>
    </row>
    <row r="1893" spans="1:6">
      <c r="A1893">
        <v>2000064</v>
      </c>
      <c r="B1893">
        <v>2</v>
      </c>
      <c r="C1893">
        <v>64</v>
      </c>
      <c r="D1893">
        <v>0.16170000000000001</v>
      </c>
      <c r="E1893">
        <v>15.8483</v>
      </c>
      <c r="F1893">
        <v>9.357E-2</v>
      </c>
    </row>
    <row r="1894" spans="1:6">
      <c r="A1894">
        <v>2000065</v>
      </c>
      <c r="B1894">
        <v>2</v>
      </c>
      <c r="C1894">
        <v>65</v>
      </c>
      <c r="D1894">
        <v>0.1575</v>
      </c>
      <c r="E1894">
        <v>15.8729</v>
      </c>
      <c r="F1894">
        <v>9.3530000000000002E-2</v>
      </c>
    </row>
    <row r="1895" spans="1:6">
      <c r="A1895">
        <v>2000066</v>
      </c>
      <c r="B1895">
        <v>2</v>
      </c>
      <c r="C1895">
        <v>66</v>
      </c>
      <c r="D1895">
        <v>0.1535</v>
      </c>
      <c r="E1895">
        <v>15.896800000000001</v>
      </c>
      <c r="F1895">
        <v>9.3479999999999994E-2</v>
      </c>
    </row>
    <row r="1896" spans="1:6">
      <c r="A1896">
        <v>2000067</v>
      </c>
      <c r="B1896">
        <v>2</v>
      </c>
      <c r="C1896">
        <v>67</v>
      </c>
      <c r="D1896">
        <v>0.14949999999999999</v>
      </c>
      <c r="E1896">
        <v>15.920199999999999</v>
      </c>
      <c r="F1896">
        <v>9.3439999999999995E-2</v>
      </c>
    </row>
    <row r="1897" spans="1:6">
      <c r="A1897">
        <v>2000068</v>
      </c>
      <c r="B1897">
        <v>2</v>
      </c>
      <c r="C1897">
        <v>68</v>
      </c>
      <c r="D1897">
        <v>0.14549999999999999</v>
      </c>
      <c r="E1897">
        <v>15.943099999999999</v>
      </c>
      <c r="F1897">
        <v>9.3399999999999997E-2</v>
      </c>
    </row>
    <row r="1898" spans="1:6">
      <c r="A1898">
        <v>2000069</v>
      </c>
      <c r="B1898">
        <v>2</v>
      </c>
      <c r="C1898">
        <v>69</v>
      </c>
      <c r="D1898">
        <v>0.1416</v>
      </c>
      <c r="E1898">
        <v>15.9655</v>
      </c>
      <c r="F1898">
        <v>9.3359999999999999E-2</v>
      </c>
    </row>
    <row r="1899" spans="1:6">
      <c r="A1899">
        <v>2000070</v>
      </c>
      <c r="B1899">
        <v>2</v>
      </c>
      <c r="C1899">
        <v>70</v>
      </c>
      <c r="D1899">
        <v>0.13769999999999999</v>
      </c>
      <c r="E1899">
        <v>15.987399999999999</v>
      </c>
      <c r="F1899">
        <v>9.332E-2</v>
      </c>
    </row>
    <row r="1900" spans="1:6">
      <c r="A1900">
        <v>2000071</v>
      </c>
      <c r="B1900">
        <v>2</v>
      </c>
      <c r="C1900">
        <v>71</v>
      </c>
      <c r="D1900">
        <v>0.13389999999999999</v>
      </c>
      <c r="E1900">
        <v>16.008700000000001</v>
      </c>
      <c r="F1900">
        <v>9.3280000000000002E-2</v>
      </c>
    </row>
    <row r="1901" spans="1:6">
      <c r="A1901">
        <v>2000072</v>
      </c>
      <c r="B1901">
        <v>2</v>
      </c>
      <c r="C1901">
        <v>72</v>
      </c>
      <c r="D1901">
        <v>0.13009999999999999</v>
      </c>
      <c r="E1901">
        <v>16.029699999999998</v>
      </c>
      <c r="F1901">
        <v>9.3240000000000003E-2</v>
      </c>
    </row>
    <row r="1902" spans="1:6">
      <c r="A1902">
        <v>2000073</v>
      </c>
      <c r="B1902">
        <v>2</v>
      </c>
      <c r="C1902">
        <v>73</v>
      </c>
      <c r="D1902">
        <v>0.1263</v>
      </c>
      <c r="E1902">
        <v>16.0501</v>
      </c>
      <c r="F1902">
        <v>9.3200000000000005E-2</v>
      </c>
    </row>
    <row r="1903" spans="1:6">
      <c r="A1903">
        <v>2000074</v>
      </c>
      <c r="B1903">
        <v>2</v>
      </c>
      <c r="C1903">
        <v>74</v>
      </c>
      <c r="D1903">
        <v>0.1226</v>
      </c>
      <c r="E1903">
        <v>16.0702</v>
      </c>
      <c r="F1903">
        <v>9.3160000000000007E-2</v>
      </c>
    </row>
    <row r="1904" spans="1:6">
      <c r="A1904">
        <v>2000075</v>
      </c>
      <c r="B1904">
        <v>2</v>
      </c>
      <c r="C1904">
        <v>75</v>
      </c>
      <c r="D1904">
        <v>0.11899999999999999</v>
      </c>
      <c r="E1904">
        <v>16.089700000000001</v>
      </c>
      <c r="F1904">
        <v>9.3119999999999994E-2</v>
      </c>
    </row>
    <row r="1905" spans="1:6">
      <c r="A1905">
        <v>2000076</v>
      </c>
      <c r="B1905">
        <v>2</v>
      </c>
      <c r="C1905">
        <v>76</v>
      </c>
      <c r="D1905">
        <v>0.1154</v>
      </c>
      <c r="E1905">
        <v>16.108899999999998</v>
      </c>
      <c r="F1905">
        <v>9.3079999999999996E-2</v>
      </c>
    </row>
    <row r="1906" spans="1:6">
      <c r="A1906">
        <v>2000077</v>
      </c>
      <c r="B1906">
        <v>2</v>
      </c>
      <c r="C1906">
        <v>77</v>
      </c>
      <c r="D1906">
        <v>0.1118</v>
      </c>
      <c r="E1906">
        <v>16.127700000000001</v>
      </c>
      <c r="F1906">
        <v>9.3039999999999998E-2</v>
      </c>
    </row>
    <row r="1907" spans="1:6">
      <c r="A1907">
        <v>2000078</v>
      </c>
      <c r="B1907">
        <v>2</v>
      </c>
      <c r="C1907">
        <v>78</v>
      </c>
      <c r="D1907">
        <v>0.1082</v>
      </c>
      <c r="E1907">
        <v>16.146100000000001</v>
      </c>
      <c r="F1907">
        <v>9.2999999999999999E-2</v>
      </c>
    </row>
    <row r="1908" spans="1:6">
      <c r="A1908">
        <v>2000079</v>
      </c>
      <c r="B1908">
        <v>2</v>
      </c>
      <c r="C1908">
        <v>79</v>
      </c>
      <c r="D1908">
        <v>0.1047</v>
      </c>
      <c r="E1908">
        <v>16.164000000000001</v>
      </c>
      <c r="F1908">
        <v>9.2969999999999997E-2</v>
      </c>
    </row>
    <row r="1909" spans="1:6">
      <c r="A1909">
        <v>2000080</v>
      </c>
      <c r="B1909">
        <v>2</v>
      </c>
      <c r="C1909">
        <v>80</v>
      </c>
      <c r="D1909">
        <v>0.1013</v>
      </c>
      <c r="E1909">
        <v>16.181699999999999</v>
      </c>
      <c r="F1909">
        <v>9.2929999999999999E-2</v>
      </c>
    </row>
    <row r="1910" spans="1:6">
      <c r="A1910">
        <v>2000081</v>
      </c>
      <c r="B1910">
        <v>2</v>
      </c>
      <c r="C1910">
        <v>81</v>
      </c>
      <c r="D1910">
        <v>9.7799999999999998E-2</v>
      </c>
      <c r="E1910">
        <v>16.198899999999998</v>
      </c>
      <c r="F1910">
        <v>9.289E-2</v>
      </c>
    </row>
    <row r="1911" spans="1:6">
      <c r="A1911">
        <v>2000082</v>
      </c>
      <c r="B1911">
        <v>2</v>
      </c>
      <c r="C1911">
        <v>82</v>
      </c>
      <c r="D1911">
        <v>9.4399999999999998E-2</v>
      </c>
      <c r="E1911">
        <v>16.215800000000002</v>
      </c>
      <c r="F1911">
        <v>9.2859999999999998E-2</v>
      </c>
    </row>
    <row r="1912" spans="1:6">
      <c r="A1912">
        <v>2000083</v>
      </c>
      <c r="B1912">
        <v>2</v>
      </c>
      <c r="C1912">
        <v>83</v>
      </c>
      <c r="D1912">
        <v>9.11E-2</v>
      </c>
      <c r="E1912">
        <v>16.232299999999999</v>
      </c>
      <c r="F1912">
        <v>9.282E-2</v>
      </c>
    </row>
    <row r="1913" spans="1:6">
      <c r="A1913">
        <v>2000084</v>
      </c>
      <c r="B1913">
        <v>2</v>
      </c>
      <c r="C1913">
        <v>84</v>
      </c>
      <c r="D1913">
        <v>8.77E-2</v>
      </c>
      <c r="E1913">
        <v>16.2485</v>
      </c>
      <c r="F1913">
        <v>9.2789999999999997E-2</v>
      </c>
    </row>
    <row r="1914" spans="1:6">
      <c r="A1914">
        <v>2000085</v>
      </c>
      <c r="B1914">
        <v>2</v>
      </c>
      <c r="C1914">
        <v>85</v>
      </c>
      <c r="D1914">
        <v>8.4400000000000003E-2</v>
      </c>
      <c r="E1914">
        <v>16.264399999999998</v>
      </c>
      <c r="F1914">
        <v>9.2749999999999999E-2</v>
      </c>
    </row>
    <row r="1915" spans="1:6">
      <c r="A1915">
        <v>2000086</v>
      </c>
      <c r="B1915">
        <v>2</v>
      </c>
      <c r="C1915">
        <v>86</v>
      </c>
      <c r="D1915">
        <v>8.1100000000000005E-2</v>
      </c>
      <c r="E1915">
        <v>16.28</v>
      </c>
      <c r="F1915">
        <v>9.2719999999999997E-2</v>
      </c>
    </row>
    <row r="1916" spans="1:6">
      <c r="A1916">
        <v>2000087</v>
      </c>
      <c r="B1916">
        <v>2</v>
      </c>
      <c r="C1916">
        <v>87</v>
      </c>
      <c r="D1916">
        <v>7.7899999999999997E-2</v>
      </c>
      <c r="E1916">
        <v>16.295200000000001</v>
      </c>
      <c r="F1916">
        <v>9.2679999999999998E-2</v>
      </c>
    </row>
    <row r="1917" spans="1:6">
      <c r="A1917">
        <v>2000088</v>
      </c>
      <c r="B1917">
        <v>2</v>
      </c>
      <c r="C1917">
        <v>88</v>
      </c>
      <c r="D1917">
        <v>7.4700000000000003E-2</v>
      </c>
      <c r="E1917">
        <v>16.310099999999998</v>
      </c>
      <c r="F1917">
        <v>9.2649999999999996E-2</v>
      </c>
    </row>
    <row r="1918" spans="1:6">
      <c r="A1918">
        <v>2000089</v>
      </c>
      <c r="B1918">
        <v>2</v>
      </c>
      <c r="C1918">
        <v>89</v>
      </c>
      <c r="D1918">
        <v>7.1499999999999994E-2</v>
      </c>
      <c r="E1918">
        <v>16.3247</v>
      </c>
      <c r="F1918">
        <v>9.2619999999999994E-2</v>
      </c>
    </row>
    <row r="1919" spans="1:6">
      <c r="A1919">
        <v>2000090</v>
      </c>
      <c r="B1919">
        <v>2</v>
      </c>
      <c r="C1919">
        <v>90</v>
      </c>
      <c r="D1919">
        <v>6.8400000000000002E-2</v>
      </c>
      <c r="E1919">
        <v>16.338999999999999</v>
      </c>
      <c r="F1919">
        <v>9.2579999999999996E-2</v>
      </c>
    </row>
    <row r="1920" spans="1:6">
      <c r="A1920">
        <v>2000091</v>
      </c>
      <c r="B1920">
        <v>2</v>
      </c>
      <c r="C1920">
        <v>91</v>
      </c>
      <c r="D1920">
        <v>6.5199999999999994E-2</v>
      </c>
      <c r="E1920">
        <v>16.353100000000001</v>
      </c>
      <c r="F1920">
        <v>9.2549999999999993E-2</v>
      </c>
    </row>
    <row r="1921" spans="1:6">
      <c r="A1921">
        <v>2000092</v>
      </c>
      <c r="B1921">
        <v>2</v>
      </c>
      <c r="C1921">
        <v>92</v>
      </c>
      <c r="D1921">
        <v>6.2100000000000002E-2</v>
      </c>
      <c r="E1921">
        <v>16.366800000000001</v>
      </c>
      <c r="F1921">
        <v>9.2520000000000005E-2</v>
      </c>
    </row>
    <row r="1922" spans="1:6">
      <c r="A1922">
        <v>2000093</v>
      </c>
      <c r="B1922">
        <v>2</v>
      </c>
      <c r="C1922">
        <v>93</v>
      </c>
      <c r="D1922">
        <v>5.91E-2</v>
      </c>
      <c r="E1922">
        <v>16.380299999999998</v>
      </c>
      <c r="F1922">
        <v>9.2490000000000003E-2</v>
      </c>
    </row>
    <row r="1923" spans="1:6">
      <c r="A1923">
        <v>2000094</v>
      </c>
      <c r="B1923">
        <v>2</v>
      </c>
      <c r="C1923">
        <v>94</v>
      </c>
      <c r="D1923">
        <v>5.6000000000000001E-2</v>
      </c>
      <c r="E1923">
        <v>16.3935</v>
      </c>
      <c r="F1923">
        <v>9.2450000000000004E-2</v>
      </c>
    </row>
    <row r="1924" spans="1:6">
      <c r="A1924">
        <v>2000095</v>
      </c>
      <c r="B1924">
        <v>2</v>
      </c>
      <c r="C1924">
        <v>95</v>
      </c>
      <c r="D1924">
        <v>5.2999999999999999E-2</v>
      </c>
      <c r="E1924">
        <v>16.406500000000001</v>
      </c>
      <c r="F1924">
        <v>9.2420000000000002E-2</v>
      </c>
    </row>
    <row r="1925" spans="1:6">
      <c r="A1925">
        <v>2000096</v>
      </c>
      <c r="B1925">
        <v>2</v>
      </c>
      <c r="C1925">
        <v>96</v>
      </c>
      <c r="D1925">
        <v>0.05</v>
      </c>
      <c r="E1925">
        <v>16.4192</v>
      </c>
      <c r="F1925">
        <v>9.239E-2</v>
      </c>
    </row>
    <row r="1926" spans="1:6">
      <c r="A1926">
        <v>2000097</v>
      </c>
      <c r="B1926">
        <v>2</v>
      </c>
      <c r="C1926">
        <v>97</v>
      </c>
      <c r="D1926">
        <v>4.7100000000000003E-2</v>
      </c>
      <c r="E1926">
        <v>16.4316</v>
      </c>
      <c r="F1926">
        <v>9.2359999999999998E-2</v>
      </c>
    </row>
    <row r="1927" spans="1:6">
      <c r="A1927">
        <v>2000098</v>
      </c>
      <c r="B1927">
        <v>2</v>
      </c>
      <c r="C1927">
        <v>98</v>
      </c>
      <c r="D1927">
        <v>4.4200000000000003E-2</v>
      </c>
      <c r="E1927">
        <v>16.4438</v>
      </c>
      <c r="F1927">
        <v>9.2329999999999995E-2</v>
      </c>
    </row>
    <row r="1928" spans="1:6">
      <c r="A1928">
        <v>2000099</v>
      </c>
      <c r="B1928">
        <v>2</v>
      </c>
      <c r="C1928">
        <v>99</v>
      </c>
      <c r="D1928">
        <v>4.1200000000000001E-2</v>
      </c>
      <c r="E1928">
        <v>16.4557</v>
      </c>
      <c r="F1928">
        <v>9.2299999999999993E-2</v>
      </c>
    </row>
    <row r="1929" spans="1:6">
      <c r="A1929">
        <v>2000100</v>
      </c>
      <c r="B1929">
        <v>2</v>
      </c>
      <c r="C1929">
        <v>100</v>
      </c>
      <c r="D1929">
        <v>3.8399999999999997E-2</v>
      </c>
      <c r="E1929">
        <v>16.467300000000002</v>
      </c>
      <c r="F1929">
        <v>9.2270000000000005E-2</v>
      </c>
    </row>
    <row r="1930" spans="1:6">
      <c r="A1930">
        <v>2000101</v>
      </c>
      <c r="B1930">
        <v>2</v>
      </c>
      <c r="C1930">
        <v>101</v>
      </c>
      <c r="D1930">
        <v>3.5499999999999997E-2</v>
      </c>
      <c r="E1930">
        <v>16.4788</v>
      </c>
      <c r="F1930">
        <v>9.2240000000000003E-2</v>
      </c>
    </row>
    <row r="1931" spans="1:6">
      <c r="A1931">
        <v>2000102</v>
      </c>
      <c r="B1931">
        <v>2</v>
      </c>
      <c r="C1931">
        <v>102</v>
      </c>
      <c r="D1931">
        <v>3.27E-2</v>
      </c>
      <c r="E1931">
        <v>16.489999999999998</v>
      </c>
      <c r="F1931">
        <v>9.221E-2</v>
      </c>
    </row>
    <row r="1932" spans="1:6">
      <c r="A1932">
        <v>2000103</v>
      </c>
      <c r="B1932">
        <v>2</v>
      </c>
      <c r="C1932">
        <v>103</v>
      </c>
      <c r="D1932">
        <v>2.98E-2</v>
      </c>
      <c r="E1932">
        <v>16.500900000000001</v>
      </c>
      <c r="F1932">
        <v>9.2179999999999998E-2</v>
      </c>
    </row>
    <row r="1933" spans="1:6">
      <c r="A1933">
        <v>2000104</v>
      </c>
      <c r="B1933">
        <v>2</v>
      </c>
      <c r="C1933">
        <v>104</v>
      </c>
      <c r="D1933">
        <v>2.7E-2</v>
      </c>
      <c r="E1933">
        <v>16.511700000000001</v>
      </c>
      <c r="F1933">
        <v>9.2149999999999996E-2</v>
      </c>
    </row>
    <row r="1934" spans="1:6">
      <c r="A1934">
        <v>2000105</v>
      </c>
      <c r="B1934">
        <v>2</v>
      </c>
      <c r="C1934">
        <v>105</v>
      </c>
      <c r="D1934">
        <v>2.4299999999999999E-2</v>
      </c>
      <c r="E1934">
        <v>16.522200000000002</v>
      </c>
      <c r="F1934">
        <v>9.2119999999999994E-2</v>
      </c>
    </row>
    <row r="1935" spans="1:6">
      <c r="A1935">
        <v>2000106</v>
      </c>
      <c r="B1935">
        <v>2</v>
      </c>
      <c r="C1935">
        <v>106</v>
      </c>
      <c r="D1935">
        <v>2.1499999999999998E-2</v>
      </c>
      <c r="E1935">
        <v>16.532499999999999</v>
      </c>
      <c r="F1935">
        <v>9.2090000000000005E-2</v>
      </c>
    </row>
    <row r="1936" spans="1:6">
      <c r="A1936">
        <v>2000107</v>
      </c>
      <c r="B1936">
        <v>2</v>
      </c>
      <c r="C1936">
        <v>107</v>
      </c>
      <c r="D1936">
        <v>1.8800000000000001E-2</v>
      </c>
      <c r="E1936">
        <v>16.5426</v>
      </c>
      <c r="F1936">
        <v>9.2060000000000003E-2</v>
      </c>
    </row>
    <row r="1937" spans="1:6">
      <c r="A1937">
        <v>2000108</v>
      </c>
      <c r="B1937">
        <v>2</v>
      </c>
      <c r="C1937">
        <v>108</v>
      </c>
      <c r="D1937">
        <v>1.61E-2</v>
      </c>
      <c r="E1937">
        <v>16.552499999999998</v>
      </c>
      <c r="F1937">
        <v>9.2030000000000001E-2</v>
      </c>
    </row>
    <row r="1938" spans="1:6">
      <c r="A1938">
        <v>2000109</v>
      </c>
      <c r="B1938">
        <v>2</v>
      </c>
      <c r="C1938">
        <v>109</v>
      </c>
      <c r="D1938">
        <v>1.34E-2</v>
      </c>
      <c r="E1938">
        <v>16.562200000000001</v>
      </c>
      <c r="F1938">
        <v>9.2009999999999995E-2</v>
      </c>
    </row>
    <row r="1939" spans="1:6">
      <c r="A1939">
        <v>2000110</v>
      </c>
      <c r="B1939">
        <v>2</v>
      </c>
      <c r="C1939">
        <v>110</v>
      </c>
      <c r="D1939">
        <v>1.0699999999999999E-2</v>
      </c>
      <c r="E1939">
        <v>16.5717</v>
      </c>
      <c r="F1939">
        <v>9.1980000000000006E-2</v>
      </c>
    </row>
    <row r="1940" spans="1:6">
      <c r="A1940">
        <v>2000111</v>
      </c>
      <c r="B1940">
        <v>2</v>
      </c>
      <c r="C1940">
        <v>111</v>
      </c>
      <c r="D1940">
        <v>8.0999999999999996E-3</v>
      </c>
      <c r="E1940">
        <v>16.581</v>
      </c>
      <c r="F1940">
        <v>9.1950000000000004E-2</v>
      </c>
    </row>
    <row r="1941" spans="1:6">
      <c r="A1941">
        <v>2000112</v>
      </c>
      <c r="B1941">
        <v>2</v>
      </c>
      <c r="C1941">
        <v>112</v>
      </c>
      <c r="D1941">
        <v>5.4999999999999997E-3</v>
      </c>
      <c r="E1941">
        <v>16.5901</v>
      </c>
      <c r="F1941">
        <v>9.1920000000000002E-2</v>
      </c>
    </row>
    <row r="1942" spans="1:6">
      <c r="A1942">
        <v>2000113</v>
      </c>
      <c r="B1942">
        <v>2</v>
      </c>
      <c r="C1942">
        <v>113</v>
      </c>
      <c r="D1942">
        <v>2.8999999999999998E-3</v>
      </c>
      <c r="E1942">
        <v>16.5991</v>
      </c>
      <c r="F1942">
        <v>9.1889999999999999E-2</v>
      </c>
    </row>
    <row r="1943" spans="1:6">
      <c r="A1943">
        <v>2000114</v>
      </c>
      <c r="B1943">
        <v>2</v>
      </c>
      <c r="C1943">
        <v>114</v>
      </c>
      <c r="D1943">
        <v>2.9999999999999997E-4</v>
      </c>
      <c r="E1943">
        <v>16.607800000000001</v>
      </c>
      <c r="F1943">
        <v>9.1869999999999993E-2</v>
      </c>
    </row>
    <row r="1944" spans="1:6">
      <c r="A1944">
        <v>2000115</v>
      </c>
      <c r="B1944">
        <v>2</v>
      </c>
      <c r="C1944">
        <v>115</v>
      </c>
      <c r="D1944">
        <v>-2.3E-3</v>
      </c>
      <c r="E1944">
        <v>16.616399999999999</v>
      </c>
      <c r="F1944">
        <v>9.1840000000000005E-2</v>
      </c>
    </row>
    <row r="1945" spans="1:6">
      <c r="A1945">
        <v>2000116</v>
      </c>
      <c r="B1945">
        <v>2</v>
      </c>
      <c r="C1945">
        <v>116</v>
      </c>
      <c r="D1945">
        <v>-4.7999999999999996E-3</v>
      </c>
      <c r="E1945">
        <v>16.6249</v>
      </c>
      <c r="F1945">
        <v>9.1810000000000003E-2</v>
      </c>
    </row>
    <row r="1946" spans="1:6">
      <c r="A1946">
        <v>2000117</v>
      </c>
      <c r="B1946">
        <v>2</v>
      </c>
      <c r="C1946">
        <v>117</v>
      </c>
      <c r="D1946">
        <v>-7.4000000000000003E-3</v>
      </c>
      <c r="E1946">
        <v>16.633099999999999</v>
      </c>
      <c r="F1946">
        <v>9.1789999999999997E-2</v>
      </c>
    </row>
    <row r="1947" spans="1:6">
      <c r="A1947">
        <v>2000118</v>
      </c>
      <c r="B1947">
        <v>2</v>
      </c>
      <c r="C1947">
        <v>118</v>
      </c>
      <c r="D1947">
        <v>-9.9000000000000008E-3</v>
      </c>
      <c r="E1947">
        <v>16.641200000000001</v>
      </c>
      <c r="F1947">
        <v>9.1759999999999994E-2</v>
      </c>
    </row>
    <row r="1948" spans="1:6">
      <c r="A1948">
        <v>2000119</v>
      </c>
      <c r="B1948">
        <v>2</v>
      </c>
      <c r="C1948">
        <v>119</v>
      </c>
      <c r="D1948">
        <v>-1.24E-2</v>
      </c>
      <c r="E1948">
        <v>16.6492</v>
      </c>
      <c r="F1948">
        <v>9.1730000000000006E-2</v>
      </c>
    </row>
    <row r="1949" spans="1:6">
      <c r="A1949">
        <v>2000120</v>
      </c>
      <c r="B1949">
        <v>2</v>
      </c>
      <c r="C1949">
        <v>120</v>
      </c>
      <c r="D1949">
        <v>-1.4800000000000001E-2</v>
      </c>
      <c r="E1949">
        <v>16.657</v>
      </c>
      <c r="F1949">
        <v>9.171E-2</v>
      </c>
    </row>
    <row r="1950" spans="1:6">
      <c r="A1950">
        <v>2000121</v>
      </c>
      <c r="B1950">
        <v>2</v>
      </c>
      <c r="C1950">
        <v>121</v>
      </c>
      <c r="D1950">
        <v>-1.7299999999999999E-2</v>
      </c>
      <c r="E1950">
        <v>16.6647</v>
      </c>
      <c r="F1950">
        <v>9.1679999999999998E-2</v>
      </c>
    </row>
    <row r="1951" spans="1:6">
      <c r="A1951">
        <v>2000122</v>
      </c>
      <c r="B1951">
        <v>2</v>
      </c>
      <c r="C1951">
        <v>122</v>
      </c>
      <c r="D1951">
        <v>-1.9699999999999999E-2</v>
      </c>
      <c r="E1951">
        <v>16.6722</v>
      </c>
      <c r="F1951">
        <v>9.1660000000000005E-2</v>
      </c>
    </row>
    <row r="1952" spans="1:6">
      <c r="A1952">
        <v>2000123</v>
      </c>
      <c r="B1952">
        <v>2</v>
      </c>
      <c r="C1952">
        <v>123</v>
      </c>
      <c r="D1952">
        <v>-2.2200000000000001E-2</v>
      </c>
      <c r="E1952">
        <v>16.679500000000001</v>
      </c>
      <c r="F1952">
        <v>9.1630000000000003E-2</v>
      </c>
    </row>
    <row r="1953" spans="1:6">
      <c r="A1953">
        <v>2000124</v>
      </c>
      <c r="B1953">
        <v>2</v>
      </c>
      <c r="C1953">
        <v>124</v>
      </c>
      <c r="D1953">
        <v>-2.46E-2</v>
      </c>
      <c r="E1953">
        <v>16.686800000000002</v>
      </c>
      <c r="F1953">
        <v>9.1609999999999997E-2</v>
      </c>
    </row>
    <row r="1954" spans="1:6">
      <c r="A1954">
        <v>2000125</v>
      </c>
      <c r="B1954">
        <v>2</v>
      </c>
      <c r="C1954">
        <v>125</v>
      </c>
      <c r="D1954">
        <v>-2.7E-2</v>
      </c>
      <c r="E1954">
        <v>16.693899999999999</v>
      </c>
      <c r="F1954">
        <v>9.1579999999999995E-2</v>
      </c>
    </row>
    <row r="1955" spans="1:6">
      <c r="A1955">
        <v>2000126</v>
      </c>
      <c r="B1955">
        <v>2</v>
      </c>
      <c r="C1955">
        <v>126</v>
      </c>
      <c r="D1955">
        <v>-2.93E-2</v>
      </c>
      <c r="E1955">
        <v>16.700900000000001</v>
      </c>
      <c r="F1955">
        <v>9.1560000000000002E-2</v>
      </c>
    </row>
    <row r="1956" spans="1:6">
      <c r="A1956">
        <v>2000127</v>
      </c>
      <c r="B1956">
        <v>2</v>
      </c>
      <c r="C1956">
        <v>127</v>
      </c>
      <c r="D1956">
        <v>-3.1699999999999999E-2</v>
      </c>
      <c r="E1956">
        <v>16.707699999999999</v>
      </c>
      <c r="F1956">
        <v>9.153E-2</v>
      </c>
    </row>
    <row r="1957" spans="1:6">
      <c r="A1957">
        <v>2000128</v>
      </c>
      <c r="B1957">
        <v>2</v>
      </c>
      <c r="C1957">
        <v>128</v>
      </c>
      <c r="D1957">
        <v>-3.4000000000000002E-2</v>
      </c>
      <c r="E1957">
        <v>16.714400000000001</v>
      </c>
      <c r="F1957">
        <v>9.1509999999999994E-2</v>
      </c>
    </row>
    <row r="1958" spans="1:6">
      <c r="A1958">
        <v>2000129</v>
      </c>
      <c r="B1958">
        <v>2</v>
      </c>
      <c r="C1958">
        <v>129</v>
      </c>
      <c r="D1958">
        <v>-3.6400000000000002E-2</v>
      </c>
      <c r="E1958">
        <v>16.721</v>
      </c>
      <c r="F1958">
        <v>9.1480000000000006E-2</v>
      </c>
    </row>
    <row r="1959" spans="1:6">
      <c r="A1959">
        <v>2000130</v>
      </c>
      <c r="B1959">
        <v>2</v>
      </c>
      <c r="C1959">
        <v>130</v>
      </c>
      <c r="D1959">
        <v>-3.8699999999999998E-2</v>
      </c>
      <c r="E1959">
        <v>16.727399999999999</v>
      </c>
      <c r="F1959">
        <v>9.146E-2</v>
      </c>
    </row>
    <row r="1960" spans="1:6">
      <c r="A1960">
        <v>2000131</v>
      </c>
      <c r="B1960">
        <v>2</v>
      </c>
      <c r="C1960">
        <v>131</v>
      </c>
      <c r="D1960">
        <v>-4.1000000000000002E-2</v>
      </c>
      <c r="E1960">
        <v>16.733699999999999</v>
      </c>
      <c r="F1960">
        <v>9.1429999999999997E-2</v>
      </c>
    </row>
    <row r="1961" spans="1:6">
      <c r="A1961">
        <v>2000132</v>
      </c>
      <c r="B1961">
        <v>2</v>
      </c>
      <c r="C1961">
        <v>132</v>
      </c>
      <c r="D1961">
        <v>-4.3299999999999998E-2</v>
      </c>
      <c r="E1961">
        <v>16.739899999999999</v>
      </c>
      <c r="F1961">
        <v>9.1410000000000005E-2</v>
      </c>
    </row>
    <row r="1962" spans="1:6">
      <c r="A1962">
        <v>2000133</v>
      </c>
      <c r="B1962">
        <v>2</v>
      </c>
      <c r="C1962">
        <v>133</v>
      </c>
      <c r="D1962">
        <v>-4.5499999999999999E-2</v>
      </c>
      <c r="E1962">
        <v>16.745999999999999</v>
      </c>
      <c r="F1962">
        <v>9.1389999999999999E-2</v>
      </c>
    </row>
    <row r="1963" spans="1:6">
      <c r="A1963">
        <v>2000134</v>
      </c>
      <c r="B1963">
        <v>2</v>
      </c>
      <c r="C1963">
        <v>134</v>
      </c>
      <c r="D1963">
        <v>-4.7800000000000002E-2</v>
      </c>
      <c r="E1963">
        <v>16.751899999999999</v>
      </c>
      <c r="F1963">
        <v>9.1359999999999997E-2</v>
      </c>
    </row>
    <row r="1964" spans="1:6">
      <c r="A1964">
        <v>2000135</v>
      </c>
      <c r="B1964">
        <v>2</v>
      </c>
      <c r="C1964">
        <v>135</v>
      </c>
      <c r="D1964">
        <v>-0.05</v>
      </c>
      <c r="E1964">
        <v>16.7577</v>
      </c>
      <c r="F1964">
        <v>9.1340000000000005E-2</v>
      </c>
    </row>
    <row r="1965" spans="1:6">
      <c r="A1965">
        <v>2000136</v>
      </c>
      <c r="B1965">
        <v>2</v>
      </c>
      <c r="C1965">
        <v>136</v>
      </c>
      <c r="D1965">
        <v>-5.2200000000000003E-2</v>
      </c>
      <c r="E1965">
        <v>16.763400000000001</v>
      </c>
      <c r="F1965">
        <v>9.1310000000000002E-2</v>
      </c>
    </row>
    <row r="1966" spans="1:6">
      <c r="A1966">
        <v>2000137</v>
      </c>
      <c r="B1966">
        <v>2</v>
      </c>
      <c r="C1966">
        <v>137</v>
      </c>
      <c r="D1966">
        <v>-5.45E-2</v>
      </c>
      <c r="E1966">
        <v>16.768899999999999</v>
      </c>
      <c r="F1966">
        <v>9.1289999999999996E-2</v>
      </c>
    </row>
    <row r="1967" spans="1:6">
      <c r="A1967">
        <v>2000138</v>
      </c>
      <c r="B1967">
        <v>2</v>
      </c>
      <c r="C1967">
        <v>138</v>
      </c>
      <c r="D1967">
        <v>-5.6599999999999998E-2</v>
      </c>
      <c r="E1967">
        <v>16.7743</v>
      </c>
      <c r="F1967">
        <v>9.1270000000000004E-2</v>
      </c>
    </row>
    <row r="1968" spans="1:6">
      <c r="A1968">
        <v>2000139</v>
      </c>
      <c r="B1968">
        <v>2</v>
      </c>
      <c r="C1968">
        <v>139</v>
      </c>
      <c r="D1968">
        <v>-5.8799999999999998E-2</v>
      </c>
      <c r="E1968">
        <v>16.779699999999998</v>
      </c>
      <c r="F1968">
        <v>9.1249999999999998E-2</v>
      </c>
    </row>
    <row r="1969" spans="1:6">
      <c r="A1969">
        <v>2000140</v>
      </c>
      <c r="B1969">
        <v>2</v>
      </c>
      <c r="C1969">
        <v>140</v>
      </c>
      <c r="D1969">
        <v>-6.0999999999999999E-2</v>
      </c>
      <c r="E1969">
        <v>16.784800000000001</v>
      </c>
      <c r="F1969">
        <v>9.1219999999999996E-2</v>
      </c>
    </row>
    <row r="1970" spans="1:6">
      <c r="A1970">
        <v>2000141</v>
      </c>
      <c r="B1970">
        <v>2</v>
      </c>
      <c r="C1970">
        <v>141</v>
      </c>
      <c r="D1970">
        <v>-6.3200000000000006E-2</v>
      </c>
      <c r="E1970">
        <v>16.789899999999999</v>
      </c>
      <c r="F1970">
        <v>9.1200000000000003E-2</v>
      </c>
    </row>
    <row r="1971" spans="1:6">
      <c r="A1971">
        <v>2000142</v>
      </c>
      <c r="B1971">
        <v>2</v>
      </c>
      <c r="C1971">
        <v>142</v>
      </c>
      <c r="D1971">
        <v>-6.5299999999999997E-2</v>
      </c>
      <c r="E1971">
        <v>16.794799999999999</v>
      </c>
      <c r="F1971">
        <v>9.1179999999999997E-2</v>
      </c>
    </row>
    <row r="1972" spans="1:6">
      <c r="A1972">
        <v>2000143</v>
      </c>
      <c r="B1972">
        <v>2</v>
      </c>
      <c r="C1972">
        <v>143</v>
      </c>
      <c r="D1972">
        <v>-6.7400000000000002E-2</v>
      </c>
      <c r="E1972">
        <v>16.799700000000001</v>
      </c>
      <c r="F1972">
        <v>9.1160000000000005E-2</v>
      </c>
    </row>
    <row r="1973" spans="1:6">
      <c r="A1973">
        <v>2000144</v>
      </c>
      <c r="B1973">
        <v>2</v>
      </c>
      <c r="C1973">
        <v>144</v>
      </c>
      <c r="D1973">
        <v>-6.9599999999999995E-2</v>
      </c>
      <c r="E1973">
        <v>16.804400000000001</v>
      </c>
      <c r="F1973">
        <v>9.1130000000000003E-2</v>
      </c>
    </row>
    <row r="1974" spans="1:6">
      <c r="A1974">
        <v>2000145</v>
      </c>
      <c r="B1974">
        <v>2</v>
      </c>
      <c r="C1974">
        <v>145</v>
      </c>
      <c r="D1974">
        <v>-7.17E-2</v>
      </c>
      <c r="E1974">
        <v>16.809000000000001</v>
      </c>
      <c r="F1974">
        <v>9.1109999999999997E-2</v>
      </c>
    </row>
    <row r="1975" spans="1:6">
      <c r="A1975">
        <v>2000146</v>
      </c>
      <c r="B1975">
        <v>2</v>
      </c>
      <c r="C1975">
        <v>146</v>
      </c>
      <c r="D1975">
        <v>-7.3700000000000002E-2</v>
      </c>
      <c r="E1975">
        <v>16.813400000000001</v>
      </c>
      <c r="F1975">
        <v>9.1090000000000004E-2</v>
      </c>
    </row>
    <row r="1976" spans="1:6">
      <c r="A1976">
        <v>2000147</v>
      </c>
      <c r="B1976">
        <v>2</v>
      </c>
      <c r="C1976">
        <v>147</v>
      </c>
      <c r="D1976">
        <v>-7.5800000000000006E-2</v>
      </c>
      <c r="E1976">
        <v>16.817799999999998</v>
      </c>
      <c r="F1976">
        <v>9.1069999999999998E-2</v>
      </c>
    </row>
    <row r="1977" spans="1:6">
      <c r="A1977">
        <v>2000148</v>
      </c>
      <c r="B1977">
        <v>2</v>
      </c>
      <c r="C1977">
        <v>148</v>
      </c>
      <c r="D1977">
        <v>-7.7899999999999997E-2</v>
      </c>
      <c r="E1977">
        <v>16.821999999999999</v>
      </c>
      <c r="F1977">
        <v>9.1039999999999996E-2</v>
      </c>
    </row>
    <row r="1978" spans="1:6">
      <c r="A1978">
        <v>2000149</v>
      </c>
      <c r="B1978">
        <v>2</v>
      </c>
      <c r="C1978">
        <v>149</v>
      </c>
      <c r="D1978">
        <v>-0.08</v>
      </c>
      <c r="E1978">
        <v>16.8262</v>
      </c>
      <c r="F1978">
        <v>9.1020000000000004E-2</v>
      </c>
    </row>
    <row r="1979" spans="1:6">
      <c r="A1979">
        <v>2000150</v>
      </c>
      <c r="B1979">
        <v>2</v>
      </c>
      <c r="C1979">
        <v>150</v>
      </c>
      <c r="D1979">
        <v>-8.2000000000000003E-2</v>
      </c>
      <c r="E1979">
        <v>16.830200000000001</v>
      </c>
      <c r="F1979">
        <v>9.0999999999999998E-2</v>
      </c>
    </row>
    <row r="1980" spans="1:6">
      <c r="A1980">
        <v>2000151</v>
      </c>
      <c r="B1980">
        <v>2</v>
      </c>
      <c r="C1980">
        <v>151</v>
      </c>
      <c r="D1980">
        <v>-8.4000000000000005E-2</v>
      </c>
      <c r="E1980">
        <v>16.834099999999999</v>
      </c>
      <c r="F1980">
        <v>9.0980000000000005E-2</v>
      </c>
    </row>
    <row r="1981" spans="1:6">
      <c r="A1981">
        <v>2000152</v>
      </c>
      <c r="B1981">
        <v>2</v>
      </c>
      <c r="C1981">
        <v>152</v>
      </c>
      <c r="D1981">
        <v>-8.5999999999999993E-2</v>
      </c>
      <c r="E1981">
        <v>16.837900000000001</v>
      </c>
      <c r="F1981">
        <v>9.0959999999999999E-2</v>
      </c>
    </row>
    <row r="1982" spans="1:6">
      <c r="A1982">
        <v>2000153</v>
      </c>
      <c r="B1982">
        <v>2</v>
      </c>
      <c r="C1982">
        <v>153</v>
      </c>
      <c r="D1982">
        <v>-8.8099999999999998E-2</v>
      </c>
      <c r="E1982">
        <v>16.8416</v>
      </c>
      <c r="F1982">
        <v>9.0939999999999993E-2</v>
      </c>
    </row>
    <row r="1983" spans="1:6">
      <c r="A1983">
        <v>2000154</v>
      </c>
      <c r="B1983">
        <v>2</v>
      </c>
      <c r="C1983">
        <v>154</v>
      </c>
      <c r="D1983">
        <v>-9.01E-2</v>
      </c>
      <c r="E1983">
        <v>16.845199999999998</v>
      </c>
      <c r="F1983">
        <v>9.0920000000000001E-2</v>
      </c>
    </row>
    <row r="1984" spans="1:6">
      <c r="A1984">
        <v>2000155</v>
      </c>
      <c r="B1984">
        <v>2</v>
      </c>
      <c r="C1984">
        <v>155</v>
      </c>
      <c r="D1984">
        <v>-9.1999999999999998E-2</v>
      </c>
      <c r="E1984">
        <v>16.848700000000001</v>
      </c>
      <c r="F1984">
        <v>9.0899999999999995E-2</v>
      </c>
    </row>
    <row r="1985" spans="1:6">
      <c r="A1985">
        <v>2000156</v>
      </c>
      <c r="B1985">
        <v>2</v>
      </c>
      <c r="C1985">
        <v>156</v>
      </c>
      <c r="D1985">
        <v>-9.4E-2</v>
      </c>
      <c r="E1985">
        <v>16.8521</v>
      </c>
      <c r="F1985">
        <v>9.0880000000000002E-2</v>
      </c>
    </row>
    <row r="1986" spans="1:6">
      <c r="A1986">
        <v>2000157</v>
      </c>
      <c r="B1986">
        <v>2</v>
      </c>
      <c r="C1986">
        <v>157</v>
      </c>
      <c r="D1986">
        <v>-9.6000000000000002E-2</v>
      </c>
      <c r="E1986">
        <v>16.855399999999999</v>
      </c>
      <c r="F1986">
        <v>9.085E-2</v>
      </c>
    </row>
    <row r="1987" spans="1:6">
      <c r="A1987">
        <v>2000158</v>
      </c>
      <c r="B1987">
        <v>2</v>
      </c>
      <c r="C1987">
        <v>158</v>
      </c>
      <c r="D1987">
        <v>-9.7900000000000001E-2</v>
      </c>
      <c r="E1987">
        <v>16.858599999999999</v>
      </c>
      <c r="F1987">
        <v>9.0829999999999994E-2</v>
      </c>
    </row>
    <row r="1988" spans="1:6">
      <c r="A1988">
        <v>2000159</v>
      </c>
      <c r="B1988">
        <v>2</v>
      </c>
      <c r="C1988">
        <v>159</v>
      </c>
      <c r="D1988">
        <v>-9.9900000000000003E-2</v>
      </c>
      <c r="E1988">
        <v>16.861699999999999</v>
      </c>
      <c r="F1988">
        <v>9.0810000000000002E-2</v>
      </c>
    </row>
    <row r="1989" spans="1:6">
      <c r="A1989">
        <v>2000160</v>
      </c>
      <c r="B1989">
        <v>2</v>
      </c>
      <c r="C1989">
        <v>160</v>
      </c>
      <c r="D1989">
        <v>-0.1018</v>
      </c>
      <c r="E1989">
        <v>16.864799999999999</v>
      </c>
      <c r="F1989">
        <v>9.0789999999999996E-2</v>
      </c>
    </row>
    <row r="1990" spans="1:6">
      <c r="A1990">
        <v>2000161</v>
      </c>
      <c r="B1990">
        <v>2</v>
      </c>
      <c r="C1990">
        <v>161</v>
      </c>
      <c r="D1990">
        <v>-0.1037</v>
      </c>
      <c r="E1990">
        <v>16.867699999999999</v>
      </c>
      <c r="F1990">
        <v>9.0770000000000003E-2</v>
      </c>
    </row>
    <row r="1991" spans="1:6">
      <c r="A1991">
        <v>2000162</v>
      </c>
      <c r="B1991">
        <v>2</v>
      </c>
      <c r="C1991">
        <v>162</v>
      </c>
      <c r="D1991">
        <v>-0.1056</v>
      </c>
      <c r="E1991">
        <v>16.8705</v>
      </c>
      <c r="F1991">
        <v>9.0749999999999997E-2</v>
      </c>
    </row>
    <row r="1992" spans="1:6">
      <c r="A1992">
        <v>2000163</v>
      </c>
      <c r="B1992">
        <v>2</v>
      </c>
      <c r="C1992">
        <v>163</v>
      </c>
      <c r="D1992">
        <v>-0.1075</v>
      </c>
      <c r="E1992">
        <v>16.873200000000001</v>
      </c>
      <c r="F1992">
        <v>9.0730000000000005E-2</v>
      </c>
    </row>
    <row r="1993" spans="1:6">
      <c r="A1993">
        <v>2000164</v>
      </c>
      <c r="B1993">
        <v>2</v>
      </c>
      <c r="C1993">
        <v>164</v>
      </c>
      <c r="D1993">
        <v>-0.1094</v>
      </c>
      <c r="E1993">
        <v>16.875900000000001</v>
      </c>
      <c r="F1993">
        <v>9.0709999999999999E-2</v>
      </c>
    </row>
    <row r="1994" spans="1:6">
      <c r="A1994">
        <v>2000165</v>
      </c>
      <c r="B1994">
        <v>2</v>
      </c>
      <c r="C1994">
        <v>165</v>
      </c>
      <c r="D1994">
        <v>-0.1113</v>
      </c>
      <c r="E1994">
        <v>16.878399999999999</v>
      </c>
      <c r="F1994">
        <v>9.0690000000000007E-2</v>
      </c>
    </row>
    <row r="1995" spans="1:6">
      <c r="A1995">
        <v>2000166</v>
      </c>
      <c r="B1995">
        <v>2</v>
      </c>
      <c r="C1995">
        <v>166</v>
      </c>
      <c r="D1995">
        <v>-0.1132</v>
      </c>
      <c r="E1995">
        <v>16.880800000000001</v>
      </c>
      <c r="F1995">
        <v>9.0670000000000001E-2</v>
      </c>
    </row>
    <row r="1996" spans="1:6">
      <c r="A1996">
        <v>2000167</v>
      </c>
      <c r="B1996">
        <v>2</v>
      </c>
      <c r="C1996">
        <v>167</v>
      </c>
      <c r="D1996">
        <v>-0.115</v>
      </c>
      <c r="E1996">
        <v>16.883199999999999</v>
      </c>
      <c r="F1996">
        <v>9.0649999999999994E-2</v>
      </c>
    </row>
    <row r="1997" spans="1:6">
      <c r="A1997">
        <v>2000168</v>
      </c>
      <c r="B1997">
        <v>2</v>
      </c>
      <c r="C1997">
        <v>168</v>
      </c>
      <c r="D1997">
        <v>-0.1169</v>
      </c>
      <c r="E1997">
        <v>16.885400000000001</v>
      </c>
      <c r="F1997">
        <v>9.0630000000000002E-2</v>
      </c>
    </row>
    <row r="1998" spans="1:6">
      <c r="A1998">
        <v>2000169</v>
      </c>
      <c r="B1998">
        <v>2</v>
      </c>
      <c r="C1998">
        <v>169</v>
      </c>
      <c r="D1998">
        <v>-0.1187</v>
      </c>
      <c r="E1998">
        <v>16.887599999999999</v>
      </c>
      <c r="F1998">
        <v>9.0609999999999996E-2</v>
      </c>
    </row>
    <row r="1999" spans="1:6">
      <c r="A1999">
        <v>2000170</v>
      </c>
      <c r="B1999">
        <v>2</v>
      </c>
      <c r="C1999">
        <v>170</v>
      </c>
      <c r="D1999">
        <v>-0.1206</v>
      </c>
      <c r="E1999">
        <v>16.889700000000001</v>
      </c>
      <c r="F1999">
        <v>9.0590000000000004E-2</v>
      </c>
    </row>
    <row r="2000" spans="1:6">
      <c r="A2000">
        <v>2000171</v>
      </c>
      <c r="B2000">
        <v>2</v>
      </c>
      <c r="C2000">
        <v>171</v>
      </c>
      <c r="D2000">
        <v>-0.12239999999999999</v>
      </c>
      <c r="E2000">
        <v>16.8917</v>
      </c>
      <c r="F2000">
        <v>9.0579999999999994E-2</v>
      </c>
    </row>
    <row r="2001" spans="1:6">
      <c r="A2001">
        <v>2000172</v>
      </c>
      <c r="B2001">
        <v>2</v>
      </c>
      <c r="C2001">
        <v>172</v>
      </c>
      <c r="D2001">
        <v>-0.1242</v>
      </c>
      <c r="E2001">
        <v>16.893599999999999</v>
      </c>
      <c r="F2001">
        <v>9.0560000000000002E-2</v>
      </c>
    </row>
    <row r="2002" spans="1:6">
      <c r="A2002">
        <v>2000173</v>
      </c>
      <c r="B2002">
        <v>2</v>
      </c>
      <c r="C2002">
        <v>173</v>
      </c>
      <c r="D2002">
        <v>-0.126</v>
      </c>
      <c r="E2002">
        <v>16.895399999999999</v>
      </c>
      <c r="F2002">
        <v>9.0539999999999995E-2</v>
      </c>
    </row>
    <row r="2003" spans="1:6">
      <c r="A2003">
        <v>2000174</v>
      </c>
      <c r="B2003">
        <v>2</v>
      </c>
      <c r="C2003">
        <v>174</v>
      </c>
      <c r="D2003">
        <v>-0.1278</v>
      </c>
      <c r="E2003">
        <v>16.897099999999998</v>
      </c>
      <c r="F2003">
        <v>9.0520000000000003E-2</v>
      </c>
    </row>
    <row r="2004" spans="1:6">
      <c r="A2004">
        <v>2000175</v>
      </c>
      <c r="B2004">
        <v>2</v>
      </c>
      <c r="C2004">
        <v>175</v>
      </c>
      <c r="D2004">
        <v>-0.12959999999999999</v>
      </c>
      <c r="E2004">
        <v>16.898700000000002</v>
      </c>
      <c r="F2004">
        <v>9.0499999999999997E-2</v>
      </c>
    </row>
    <row r="2005" spans="1:6">
      <c r="A2005">
        <v>2000176</v>
      </c>
      <c r="B2005">
        <v>2</v>
      </c>
      <c r="C2005">
        <v>176</v>
      </c>
      <c r="D2005">
        <v>-0.13139999999999999</v>
      </c>
      <c r="E2005">
        <v>16.900200000000002</v>
      </c>
      <c r="F2005">
        <v>9.0480000000000005E-2</v>
      </c>
    </row>
    <row r="2006" spans="1:6">
      <c r="A2006">
        <v>2000177</v>
      </c>
      <c r="B2006">
        <v>2</v>
      </c>
      <c r="C2006">
        <v>177</v>
      </c>
      <c r="D2006">
        <v>-0.1331</v>
      </c>
      <c r="E2006">
        <v>16.901700000000002</v>
      </c>
      <c r="F2006">
        <v>9.0459999999999999E-2</v>
      </c>
    </row>
    <row r="2007" spans="1:6">
      <c r="A2007">
        <v>2000178</v>
      </c>
      <c r="B2007">
        <v>2</v>
      </c>
      <c r="C2007">
        <v>178</v>
      </c>
      <c r="D2007">
        <v>-0.13489999999999999</v>
      </c>
      <c r="E2007">
        <v>16.903099999999998</v>
      </c>
      <c r="F2007">
        <v>9.0440000000000006E-2</v>
      </c>
    </row>
    <row r="2008" spans="1:6">
      <c r="A2008">
        <v>2000179</v>
      </c>
      <c r="B2008">
        <v>2</v>
      </c>
      <c r="C2008">
        <v>179</v>
      </c>
      <c r="D2008">
        <v>-0.1366</v>
      </c>
      <c r="E2008">
        <v>16.904299999999999</v>
      </c>
      <c r="F2008">
        <v>9.0429999999999996E-2</v>
      </c>
    </row>
    <row r="2009" spans="1:6">
      <c r="A2009">
        <v>2000180</v>
      </c>
      <c r="B2009">
        <v>2</v>
      </c>
      <c r="C2009">
        <v>180</v>
      </c>
      <c r="D2009">
        <v>-0.1384</v>
      </c>
      <c r="E2009">
        <v>16.9055</v>
      </c>
      <c r="F2009">
        <v>9.0410000000000004E-2</v>
      </c>
    </row>
    <row r="2010" spans="1:6">
      <c r="A2010">
        <v>2000181</v>
      </c>
      <c r="B2010">
        <v>2</v>
      </c>
      <c r="C2010">
        <v>181</v>
      </c>
      <c r="D2010">
        <v>-0.1401</v>
      </c>
      <c r="E2010">
        <v>16.906600000000001</v>
      </c>
      <c r="F2010">
        <v>9.0389999999999998E-2</v>
      </c>
    </row>
    <row r="2011" spans="1:6">
      <c r="A2011">
        <v>2000182</v>
      </c>
      <c r="B2011">
        <v>2</v>
      </c>
      <c r="C2011">
        <v>182</v>
      </c>
      <c r="D2011">
        <v>-0.14180000000000001</v>
      </c>
      <c r="E2011">
        <v>16.907699999999998</v>
      </c>
      <c r="F2011">
        <v>9.0370000000000006E-2</v>
      </c>
    </row>
    <row r="2012" spans="1:6">
      <c r="A2012">
        <v>2000183</v>
      </c>
      <c r="B2012">
        <v>2</v>
      </c>
      <c r="C2012">
        <v>183</v>
      </c>
      <c r="D2012">
        <v>-0.14360000000000001</v>
      </c>
      <c r="E2012">
        <v>16.9086</v>
      </c>
      <c r="F2012">
        <v>9.035E-2</v>
      </c>
    </row>
    <row r="2013" spans="1:6">
      <c r="A2013">
        <v>2000184</v>
      </c>
      <c r="B2013">
        <v>2</v>
      </c>
      <c r="C2013">
        <v>184</v>
      </c>
      <c r="D2013">
        <v>-0.14530000000000001</v>
      </c>
      <c r="E2013">
        <v>16.909500000000001</v>
      </c>
      <c r="F2013">
        <v>9.0329999999999994E-2</v>
      </c>
    </row>
    <row r="2014" spans="1:6">
      <c r="A2014">
        <v>2000185</v>
      </c>
      <c r="B2014">
        <v>2</v>
      </c>
      <c r="C2014">
        <v>185</v>
      </c>
      <c r="D2014">
        <v>-0.14699999999999999</v>
      </c>
      <c r="E2014">
        <v>16.9102</v>
      </c>
      <c r="F2014">
        <v>9.0319999999999998E-2</v>
      </c>
    </row>
    <row r="2015" spans="1:6">
      <c r="A2015">
        <v>2000186</v>
      </c>
      <c r="B2015">
        <v>2</v>
      </c>
      <c r="C2015">
        <v>186</v>
      </c>
      <c r="D2015">
        <v>-0.1487</v>
      </c>
      <c r="E2015">
        <v>16.910900000000002</v>
      </c>
      <c r="F2015">
        <v>9.0300000000000005E-2</v>
      </c>
    </row>
    <row r="2016" spans="1:6">
      <c r="A2016">
        <v>2000187</v>
      </c>
      <c r="B2016">
        <v>2</v>
      </c>
      <c r="C2016">
        <v>187</v>
      </c>
      <c r="D2016">
        <v>-0.15029999999999999</v>
      </c>
      <c r="E2016">
        <v>16.9116</v>
      </c>
      <c r="F2016">
        <v>9.0279999999999999E-2</v>
      </c>
    </row>
    <row r="2017" spans="1:6">
      <c r="A2017">
        <v>2000188</v>
      </c>
      <c r="B2017">
        <v>2</v>
      </c>
      <c r="C2017">
        <v>188</v>
      </c>
      <c r="D2017">
        <v>-0.152</v>
      </c>
      <c r="E2017">
        <v>16.912099999999999</v>
      </c>
      <c r="F2017">
        <v>9.0260000000000007E-2</v>
      </c>
    </row>
    <row r="2018" spans="1:6">
      <c r="A2018">
        <v>2000189</v>
      </c>
      <c r="B2018">
        <v>2</v>
      </c>
      <c r="C2018">
        <v>189</v>
      </c>
      <c r="D2018">
        <v>-0.1537</v>
      </c>
      <c r="E2018">
        <v>16.912500000000001</v>
      </c>
      <c r="F2018">
        <v>9.0240000000000001E-2</v>
      </c>
    </row>
    <row r="2019" spans="1:6">
      <c r="A2019">
        <v>2000190</v>
      </c>
      <c r="B2019">
        <v>2</v>
      </c>
      <c r="C2019">
        <v>190</v>
      </c>
      <c r="D2019">
        <v>-0.15540000000000001</v>
      </c>
      <c r="E2019">
        <v>16.9129</v>
      </c>
      <c r="F2019">
        <v>9.0230000000000005E-2</v>
      </c>
    </row>
    <row r="2020" spans="1:6">
      <c r="A2020">
        <v>2000191</v>
      </c>
      <c r="B2020">
        <v>2</v>
      </c>
      <c r="C2020">
        <v>191</v>
      </c>
      <c r="D2020">
        <v>-0.157</v>
      </c>
      <c r="E2020">
        <v>16.9132</v>
      </c>
      <c r="F2020">
        <v>9.0209999999999999E-2</v>
      </c>
    </row>
    <row r="2021" spans="1:6">
      <c r="A2021">
        <v>2000192</v>
      </c>
      <c r="B2021">
        <v>2</v>
      </c>
      <c r="C2021">
        <v>192</v>
      </c>
      <c r="D2021">
        <v>-0.15870000000000001</v>
      </c>
      <c r="E2021">
        <v>16.913499999999999</v>
      </c>
      <c r="F2021">
        <v>9.0190000000000006E-2</v>
      </c>
    </row>
    <row r="2022" spans="1:6">
      <c r="A2022">
        <v>2000193</v>
      </c>
      <c r="B2022">
        <v>2</v>
      </c>
      <c r="C2022">
        <v>193</v>
      </c>
      <c r="D2022">
        <v>-0.1603</v>
      </c>
      <c r="E2022">
        <v>16.913599999999999</v>
      </c>
      <c r="F2022">
        <v>9.017E-2</v>
      </c>
    </row>
    <row r="2023" spans="1:6">
      <c r="A2023">
        <v>2000194</v>
      </c>
      <c r="B2023">
        <v>2</v>
      </c>
      <c r="C2023">
        <v>194</v>
      </c>
      <c r="D2023">
        <v>-0.16189999999999999</v>
      </c>
      <c r="E2023">
        <v>16.913699999999999</v>
      </c>
      <c r="F2023">
        <v>9.0160000000000004E-2</v>
      </c>
    </row>
    <row r="2024" spans="1:6">
      <c r="A2024">
        <v>2000195</v>
      </c>
      <c r="B2024">
        <v>2</v>
      </c>
      <c r="C2024">
        <v>195</v>
      </c>
      <c r="D2024">
        <v>-0.16350000000000001</v>
      </c>
      <c r="E2024">
        <v>16.913699999999999</v>
      </c>
      <c r="F2024">
        <v>9.0139999999999998E-2</v>
      </c>
    </row>
    <row r="2025" spans="1:6">
      <c r="A2025">
        <v>2000196</v>
      </c>
      <c r="B2025">
        <v>2</v>
      </c>
      <c r="C2025">
        <v>196</v>
      </c>
      <c r="D2025">
        <v>-0.16520000000000001</v>
      </c>
      <c r="E2025">
        <v>16.913599999999999</v>
      </c>
      <c r="F2025">
        <v>9.0120000000000006E-2</v>
      </c>
    </row>
    <row r="2026" spans="1:6">
      <c r="A2026">
        <v>2000197</v>
      </c>
      <c r="B2026">
        <v>2</v>
      </c>
      <c r="C2026">
        <v>197</v>
      </c>
      <c r="D2026">
        <v>-0.1668</v>
      </c>
      <c r="E2026">
        <v>16.913499999999999</v>
      </c>
      <c r="F2026">
        <v>9.0109999999999996E-2</v>
      </c>
    </row>
    <row r="2027" spans="1:6">
      <c r="A2027">
        <v>2000198</v>
      </c>
      <c r="B2027">
        <v>2</v>
      </c>
      <c r="C2027">
        <v>198</v>
      </c>
      <c r="D2027">
        <v>-0.16839999999999999</v>
      </c>
      <c r="E2027">
        <v>16.9133</v>
      </c>
      <c r="F2027">
        <v>9.0090000000000003E-2</v>
      </c>
    </row>
    <row r="2028" spans="1:6">
      <c r="A2028">
        <v>2000199</v>
      </c>
      <c r="B2028">
        <v>2</v>
      </c>
      <c r="C2028">
        <v>199</v>
      </c>
      <c r="D2028">
        <v>-0.17</v>
      </c>
      <c r="E2028">
        <v>16.913</v>
      </c>
      <c r="F2028">
        <v>9.0069999999999997E-2</v>
      </c>
    </row>
    <row r="2029" spans="1:6">
      <c r="A2029">
        <v>2000200</v>
      </c>
      <c r="B2029">
        <v>2</v>
      </c>
      <c r="C2029">
        <v>200</v>
      </c>
      <c r="D2029">
        <v>-0.17150000000000001</v>
      </c>
      <c r="E2029">
        <v>16.912700000000001</v>
      </c>
      <c r="F2029">
        <v>9.0060000000000001E-2</v>
      </c>
    </row>
    <row r="2030" spans="1:6">
      <c r="A2030">
        <v>2000201</v>
      </c>
      <c r="B2030">
        <v>2</v>
      </c>
      <c r="C2030">
        <v>201</v>
      </c>
      <c r="D2030">
        <v>-0.1731</v>
      </c>
      <c r="E2030">
        <v>16.912199999999999</v>
      </c>
      <c r="F2030">
        <v>9.0039999999999995E-2</v>
      </c>
    </row>
    <row r="2031" spans="1:6">
      <c r="A2031">
        <v>2000202</v>
      </c>
      <c r="B2031">
        <v>2</v>
      </c>
      <c r="C2031">
        <v>202</v>
      </c>
      <c r="D2031">
        <v>-0.17469999999999999</v>
      </c>
      <c r="E2031">
        <v>16.911799999999999</v>
      </c>
      <c r="F2031">
        <v>9.0020000000000003E-2</v>
      </c>
    </row>
    <row r="2032" spans="1:6">
      <c r="A2032">
        <v>2000203</v>
      </c>
      <c r="B2032">
        <v>2</v>
      </c>
      <c r="C2032">
        <v>203</v>
      </c>
      <c r="D2032">
        <v>-0.17630000000000001</v>
      </c>
      <c r="E2032">
        <v>16.911200000000001</v>
      </c>
      <c r="F2032">
        <v>9.0010000000000007E-2</v>
      </c>
    </row>
    <row r="2033" spans="1:6">
      <c r="A2033">
        <v>2000204</v>
      </c>
      <c r="B2033">
        <v>2</v>
      </c>
      <c r="C2033">
        <v>204</v>
      </c>
      <c r="D2033">
        <v>-0.17780000000000001</v>
      </c>
      <c r="E2033">
        <v>16.910599999999999</v>
      </c>
      <c r="F2033">
        <v>8.9990000000000001E-2</v>
      </c>
    </row>
    <row r="2034" spans="1:6">
      <c r="A2034">
        <v>2000205</v>
      </c>
      <c r="B2034">
        <v>2</v>
      </c>
      <c r="C2034">
        <v>205</v>
      </c>
      <c r="D2034">
        <v>-0.1794</v>
      </c>
      <c r="E2034">
        <v>16.9099</v>
      </c>
      <c r="F2034">
        <v>8.9969999999999994E-2</v>
      </c>
    </row>
    <row r="2035" spans="1:6">
      <c r="A2035">
        <v>2000206</v>
      </c>
      <c r="B2035">
        <v>2</v>
      </c>
      <c r="C2035">
        <v>206</v>
      </c>
      <c r="D2035">
        <v>-0.18090000000000001</v>
      </c>
      <c r="E2035">
        <v>16.909099999999999</v>
      </c>
      <c r="F2035">
        <v>8.9959999999999998E-2</v>
      </c>
    </row>
    <row r="2036" spans="1:6">
      <c r="A2036">
        <v>2000207</v>
      </c>
      <c r="B2036">
        <v>2</v>
      </c>
      <c r="C2036">
        <v>207</v>
      </c>
      <c r="D2036">
        <v>-0.18240000000000001</v>
      </c>
      <c r="E2036">
        <v>16.908300000000001</v>
      </c>
      <c r="F2036">
        <v>8.9940000000000006E-2</v>
      </c>
    </row>
    <row r="2037" spans="1:6">
      <c r="A2037">
        <v>2000208</v>
      </c>
      <c r="B2037">
        <v>2</v>
      </c>
      <c r="C2037">
        <v>208</v>
      </c>
      <c r="D2037">
        <v>-0.184</v>
      </c>
      <c r="E2037">
        <v>16.907399999999999</v>
      </c>
      <c r="F2037">
        <v>8.992E-2</v>
      </c>
    </row>
    <row r="2038" spans="1:6">
      <c r="A2038">
        <v>2000209</v>
      </c>
      <c r="B2038">
        <v>2</v>
      </c>
      <c r="C2038">
        <v>209</v>
      </c>
      <c r="D2038">
        <v>-0.1855</v>
      </c>
      <c r="E2038">
        <v>16.906500000000001</v>
      </c>
      <c r="F2038">
        <v>8.9910000000000004E-2</v>
      </c>
    </row>
    <row r="2039" spans="1:6">
      <c r="A2039">
        <v>2000210</v>
      </c>
      <c r="B2039">
        <v>2</v>
      </c>
      <c r="C2039">
        <v>210</v>
      </c>
      <c r="D2039">
        <v>-0.187</v>
      </c>
      <c r="E2039">
        <v>16.9055</v>
      </c>
      <c r="F2039">
        <v>8.9889999999999998E-2</v>
      </c>
    </row>
    <row r="2040" spans="1:6">
      <c r="A2040">
        <v>2000211</v>
      </c>
      <c r="B2040">
        <v>2</v>
      </c>
      <c r="C2040">
        <v>211</v>
      </c>
      <c r="D2040">
        <v>-0.1885</v>
      </c>
      <c r="E2040">
        <v>16.904399999999999</v>
      </c>
      <c r="F2040">
        <v>8.9880000000000002E-2</v>
      </c>
    </row>
    <row r="2041" spans="1:6">
      <c r="A2041">
        <v>2000212</v>
      </c>
      <c r="B2041">
        <v>2</v>
      </c>
      <c r="C2041">
        <v>212</v>
      </c>
      <c r="D2041">
        <v>-0.19</v>
      </c>
      <c r="E2041">
        <v>16.903300000000002</v>
      </c>
      <c r="F2041">
        <v>8.9859999999999995E-2</v>
      </c>
    </row>
    <row r="2042" spans="1:6">
      <c r="A2042">
        <v>2000213</v>
      </c>
      <c r="B2042">
        <v>2</v>
      </c>
      <c r="C2042">
        <v>213</v>
      </c>
      <c r="D2042">
        <v>-0.1915</v>
      </c>
      <c r="E2042">
        <v>16.902100000000001</v>
      </c>
      <c r="F2042">
        <v>8.9840000000000003E-2</v>
      </c>
    </row>
    <row r="2043" spans="1:6">
      <c r="A2043">
        <v>2000214</v>
      </c>
      <c r="B2043">
        <v>2</v>
      </c>
      <c r="C2043">
        <v>214</v>
      </c>
      <c r="D2043">
        <v>-0.193</v>
      </c>
      <c r="E2043">
        <v>16.9008</v>
      </c>
      <c r="F2043">
        <v>8.9829999999999993E-2</v>
      </c>
    </row>
    <row r="2044" spans="1:6">
      <c r="A2044">
        <v>2000215</v>
      </c>
      <c r="B2044">
        <v>2</v>
      </c>
      <c r="C2044">
        <v>215</v>
      </c>
      <c r="D2044">
        <v>-0.19450000000000001</v>
      </c>
      <c r="E2044">
        <v>16.8995</v>
      </c>
      <c r="F2044">
        <v>8.9810000000000001E-2</v>
      </c>
    </row>
    <row r="2045" spans="1:6">
      <c r="A2045">
        <v>2000216</v>
      </c>
      <c r="B2045">
        <v>2</v>
      </c>
      <c r="C2045">
        <v>216</v>
      </c>
      <c r="D2045">
        <v>-0.19600000000000001</v>
      </c>
      <c r="E2045">
        <v>16.898099999999999</v>
      </c>
      <c r="F2045">
        <v>8.9800000000000005E-2</v>
      </c>
    </row>
    <row r="2046" spans="1:6">
      <c r="A2046">
        <v>2000217</v>
      </c>
      <c r="B2046">
        <v>2</v>
      </c>
      <c r="C2046">
        <v>217</v>
      </c>
      <c r="D2046">
        <v>-0.19750000000000001</v>
      </c>
      <c r="E2046">
        <v>16.896699999999999</v>
      </c>
      <c r="F2046">
        <v>8.9779999999999999E-2</v>
      </c>
    </row>
    <row r="2047" spans="1:6">
      <c r="A2047">
        <v>2000218</v>
      </c>
      <c r="B2047">
        <v>2</v>
      </c>
      <c r="C2047">
        <v>218</v>
      </c>
      <c r="D2047">
        <v>-0.19889999999999999</v>
      </c>
      <c r="E2047">
        <v>16.895199999999999</v>
      </c>
      <c r="F2047">
        <v>8.9760000000000006E-2</v>
      </c>
    </row>
    <row r="2048" spans="1:6">
      <c r="A2048">
        <v>2000219</v>
      </c>
      <c r="B2048">
        <v>2</v>
      </c>
      <c r="C2048">
        <v>219</v>
      </c>
      <c r="D2048">
        <v>-0.20039999999999999</v>
      </c>
      <c r="E2048">
        <v>16.893699999999999</v>
      </c>
      <c r="F2048">
        <v>8.9749999999999996E-2</v>
      </c>
    </row>
    <row r="2049" spans="1:6">
      <c r="A2049">
        <v>2000220</v>
      </c>
      <c r="B2049">
        <v>2</v>
      </c>
      <c r="C2049">
        <v>220</v>
      </c>
      <c r="D2049">
        <v>-0.20180000000000001</v>
      </c>
      <c r="E2049">
        <v>16.892099999999999</v>
      </c>
      <c r="F2049">
        <v>8.9730000000000004E-2</v>
      </c>
    </row>
    <row r="2050" spans="1:6">
      <c r="A2050">
        <v>2000221</v>
      </c>
      <c r="B2050">
        <v>2</v>
      </c>
      <c r="C2050">
        <v>221</v>
      </c>
      <c r="D2050">
        <v>-0.20330000000000001</v>
      </c>
      <c r="E2050">
        <v>16.890499999999999</v>
      </c>
      <c r="F2050">
        <v>8.9719999999999994E-2</v>
      </c>
    </row>
    <row r="2051" spans="1:6">
      <c r="A2051">
        <v>2000222</v>
      </c>
      <c r="B2051">
        <v>2</v>
      </c>
      <c r="C2051">
        <v>222</v>
      </c>
      <c r="D2051">
        <v>-0.20469999999999999</v>
      </c>
      <c r="E2051">
        <v>16.8888</v>
      </c>
      <c r="F2051">
        <v>8.9700000000000002E-2</v>
      </c>
    </row>
    <row r="2052" spans="1:6">
      <c r="A2052">
        <v>2000223</v>
      </c>
      <c r="B2052">
        <v>2</v>
      </c>
      <c r="C2052">
        <v>223</v>
      </c>
      <c r="D2052">
        <v>-0.20619999999999999</v>
      </c>
      <c r="E2052">
        <v>16.887</v>
      </c>
      <c r="F2052">
        <v>8.9690000000000006E-2</v>
      </c>
    </row>
    <row r="2053" spans="1:6">
      <c r="A2053">
        <v>2000224</v>
      </c>
      <c r="B2053">
        <v>2</v>
      </c>
      <c r="C2053">
        <v>224</v>
      </c>
      <c r="D2053">
        <v>-0.20760000000000001</v>
      </c>
      <c r="E2053">
        <v>16.885200000000001</v>
      </c>
      <c r="F2053">
        <v>8.967E-2</v>
      </c>
    </row>
    <row r="2054" spans="1:6">
      <c r="A2054">
        <v>2000225</v>
      </c>
      <c r="B2054">
        <v>2</v>
      </c>
      <c r="C2054">
        <v>225</v>
      </c>
      <c r="D2054">
        <v>-0.20899999999999999</v>
      </c>
      <c r="E2054">
        <v>16.883400000000002</v>
      </c>
      <c r="F2054">
        <v>8.9660000000000004E-2</v>
      </c>
    </row>
    <row r="2055" spans="1:6">
      <c r="A2055">
        <v>2000226</v>
      </c>
      <c r="B2055">
        <v>2</v>
      </c>
      <c r="C2055">
        <v>226</v>
      </c>
      <c r="D2055">
        <v>-0.2104</v>
      </c>
      <c r="E2055">
        <v>16.881399999999999</v>
      </c>
      <c r="F2055">
        <v>8.9639999999999997E-2</v>
      </c>
    </row>
    <row r="2056" spans="1:6">
      <c r="A2056">
        <v>2000227</v>
      </c>
      <c r="B2056">
        <v>2</v>
      </c>
      <c r="C2056">
        <v>227</v>
      </c>
      <c r="D2056">
        <v>-0.21190000000000001</v>
      </c>
      <c r="E2056">
        <v>16.8795</v>
      </c>
      <c r="F2056">
        <v>8.9630000000000001E-2</v>
      </c>
    </row>
    <row r="2057" spans="1:6">
      <c r="A2057">
        <v>2000228</v>
      </c>
      <c r="B2057">
        <v>2</v>
      </c>
      <c r="C2057">
        <v>228</v>
      </c>
      <c r="D2057">
        <v>-0.21329999999999999</v>
      </c>
      <c r="E2057">
        <v>16.877500000000001</v>
      </c>
      <c r="F2057">
        <v>8.9609999999999995E-2</v>
      </c>
    </row>
    <row r="2058" spans="1:6">
      <c r="A2058">
        <v>2000229</v>
      </c>
      <c r="B2058">
        <v>2</v>
      </c>
      <c r="C2058">
        <v>229</v>
      </c>
      <c r="D2058">
        <v>-0.2147</v>
      </c>
      <c r="E2058">
        <v>16.875399999999999</v>
      </c>
      <c r="F2058">
        <v>8.9599999999999999E-2</v>
      </c>
    </row>
    <row r="2059" spans="1:6">
      <c r="A2059">
        <v>2000230</v>
      </c>
      <c r="B2059">
        <v>2</v>
      </c>
      <c r="C2059">
        <v>230</v>
      </c>
      <c r="D2059">
        <v>-0.21609999999999999</v>
      </c>
      <c r="E2059">
        <v>16.8733</v>
      </c>
      <c r="F2059">
        <v>8.9580000000000007E-2</v>
      </c>
    </row>
    <row r="2060" spans="1:6">
      <c r="A2060">
        <v>2000231</v>
      </c>
      <c r="B2060">
        <v>2</v>
      </c>
      <c r="C2060">
        <v>231</v>
      </c>
      <c r="D2060">
        <v>-0.2175</v>
      </c>
      <c r="E2060">
        <v>16.871200000000002</v>
      </c>
      <c r="F2060">
        <v>8.9569999999999997E-2</v>
      </c>
    </row>
    <row r="2061" spans="1:6">
      <c r="A2061">
        <v>2000232</v>
      </c>
      <c r="B2061">
        <v>2</v>
      </c>
      <c r="C2061">
        <v>232</v>
      </c>
      <c r="D2061">
        <v>-0.21879999999999999</v>
      </c>
      <c r="E2061">
        <v>16.869</v>
      </c>
      <c r="F2061">
        <v>8.9550000000000005E-2</v>
      </c>
    </row>
    <row r="2062" spans="1:6">
      <c r="A2062">
        <v>2000233</v>
      </c>
      <c r="B2062">
        <v>2</v>
      </c>
      <c r="C2062">
        <v>233</v>
      </c>
      <c r="D2062">
        <v>-0.22020000000000001</v>
      </c>
      <c r="E2062">
        <v>16.866700000000002</v>
      </c>
      <c r="F2062">
        <v>8.9539999999999995E-2</v>
      </c>
    </row>
    <row r="2063" spans="1:6">
      <c r="A2063">
        <v>2000234</v>
      </c>
      <c r="B2063">
        <v>2</v>
      </c>
      <c r="C2063">
        <v>234</v>
      </c>
      <c r="D2063">
        <v>-0.22159999999999999</v>
      </c>
      <c r="E2063">
        <v>16.8644</v>
      </c>
      <c r="F2063">
        <v>8.9520000000000002E-2</v>
      </c>
    </row>
    <row r="2064" spans="1:6">
      <c r="A2064">
        <v>2000235</v>
      </c>
      <c r="B2064">
        <v>2</v>
      </c>
      <c r="C2064">
        <v>235</v>
      </c>
      <c r="D2064">
        <v>-0.223</v>
      </c>
      <c r="E2064">
        <v>16.862100000000002</v>
      </c>
      <c r="F2064">
        <v>8.9510000000000006E-2</v>
      </c>
    </row>
    <row r="2065" spans="1:6">
      <c r="A2065">
        <v>2000236</v>
      </c>
      <c r="B2065">
        <v>2</v>
      </c>
      <c r="C2065">
        <v>236</v>
      </c>
      <c r="D2065">
        <v>-0.2243</v>
      </c>
      <c r="E2065">
        <v>16.8597</v>
      </c>
      <c r="F2065">
        <v>8.949E-2</v>
      </c>
    </row>
    <row r="2066" spans="1:6">
      <c r="A2066">
        <v>2000237</v>
      </c>
      <c r="B2066">
        <v>2</v>
      </c>
      <c r="C2066">
        <v>237</v>
      </c>
      <c r="D2066">
        <v>-0.22570000000000001</v>
      </c>
      <c r="E2066">
        <v>16.857199999999999</v>
      </c>
      <c r="F2066">
        <v>8.9480000000000004E-2</v>
      </c>
    </row>
    <row r="2067" spans="1:6">
      <c r="A2067">
        <v>2000238</v>
      </c>
      <c r="B2067">
        <v>2</v>
      </c>
      <c r="C2067">
        <v>238</v>
      </c>
      <c r="D2067">
        <v>-0.22700000000000001</v>
      </c>
      <c r="E2067">
        <v>16.854800000000001</v>
      </c>
      <c r="F2067">
        <v>8.9469999999999994E-2</v>
      </c>
    </row>
    <row r="2068" spans="1:6">
      <c r="A2068">
        <v>2000239</v>
      </c>
      <c r="B2068">
        <v>2</v>
      </c>
      <c r="C2068">
        <v>239</v>
      </c>
      <c r="D2068">
        <v>-0.22839999999999999</v>
      </c>
      <c r="E2068">
        <v>16.8522</v>
      </c>
      <c r="F2068">
        <v>8.9450000000000002E-2</v>
      </c>
    </row>
    <row r="2069" spans="1:6">
      <c r="A2069">
        <v>2000240</v>
      </c>
      <c r="B2069">
        <v>2</v>
      </c>
      <c r="C2069">
        <v>240</v>
      </c>
      <c r="D2069">
        <v>-0.22969999999999999</v>
      </c>
      <c r="E2069">
        <v>16.849699999999999</v>
      </c>
      <c r="F2069">
        <v>8.9440000000000006E-2</v>
      </c>
    </row>
    <row r="2070" spans="1:6">
      <c r="A2070">
        <v>2000241</v>
      </c>
      <c r="B2070">
        <v>2</v>
      </c>
      <c r="C2070">
        <v>241</v>
      </c>
      <c r="D2070">
        <v>-0.2311</v>
      </c>
      <c r="E2070">
        <v>16.847100000000001</v>
      </c>
      <c r="F2070">
        <v>8.9419999999999999E-2</v>
      </c>
    </row>
    <row r="2071" spans="1:6">
      <c r="A2071">
        <v>2000242</v>
      </c>
      <c r="B2071">
        <v>2</v>
      </c>
      <c r="C2071">
        <v>242</v>
      </c>
      <c r="D2071">
        <v>-0.2324</v>
      </c>
      <c r="E2071">
        <v>16.8444</v>
      </c>
      <c r="F2071">
        <v>8.9410000000000003E-2</v>
      </c>
    </row>
    <row r="2072" spans="1:6">
      <c r="A2072">
        <v>2000243</v>
      </c>
      <c r="B2072">
        <v>2</v>
      </c>
      <c r="C2072">
        <v>243</v>
      </c>
      <c r="D2072">
        <v>-0.23369999999999999</v>
      </c>
      <c r="E2072">
        <v>16.841699999999999</v>
      </c>
      <c r="F2072">
        <v>8.9389999999999997E-2</v>
      </c>
    </row>
    <row r="2073" spans="1:6">
      <c r="A2073">
        <v>2000244</v>
      </c>
      <c r="B2073">
        <v>2</v>
      </c>
      <c r="C2073">
        <v>244</v>
      </c>
      <c r="D2073">
        <v>-0.2351</v>
      </c>
      <c r="E2073">
        <v>16.838999999999999</v>
      </c>
      <c r="F2073">
        <v>8.9380000000000001E-2</v>
      </c>
    </row>
    <row r="2074" spans="1:6">
      <c r="A2074">
        <v>2000245</v>
      </c>
      <c r="B2074">
        <v>2</v>
      </c>
      <c r="C2074">
        <v>245</v>
      </c>
      <c r="D2074">
        <v>-0.2364</v>
      </c>
      <c r="E2074">
        <v>16.836200000000002</v>
      </c>
      <c r="F2074">
        <v>8.9370000000000005E-2</v>
      </c>
    </row>
    <row r="2075" spans="1:6">
      <c r="A2075">
        <v>2000246</v>
      </c>
      <c r="B2075">
        <v>2</v>
      </c>
      <c r="C2075">
        <v>246</v>
      </c>
      <c r="D2075">
        <v>-0.23769999999999999</v>
      </c>
      <c r="E2075">
        <v>16.833400000000001</v>
      </c>
      <c r="F2075">
        <v>8.9349999999999999E-2</v>
      </c>
    </row>
    <row r="2076" spans="1:6">
      <c r="A2076">
        <v>2000247</v>
      </c>
      <c r="B2076">
        <v>2</v>
      </c>
      <c r="C2076">
        <v>247</v>
      </c>
      <c r="D2076">
        <v>-0.23899999999999999</v>
      </c>
      <c r="E2076">
        <v>16.830500000000001</v>
      </c>
      <c r="F2076">
        <v>8.9340000000000003E-2</v>
      </c>
    </row>
    <row r="2077" spans="1:6">
      <c r="A2077">
        <v>2000248</v>
      </c>
      <c r="B2077">
        <v>2</v>
      </c>
      <c r="C2077">
        <v>248</v>
      </c>
      <c r="D2077">
        <v>-0.24030000000000001</v>
      </c>
      <c r="E2077">
        <v>16.8276</v>
      </c>
      <c r="F2077">
        <v>8.9319999999999997E-2</v>
      </c>
    </row>
    <row r="2078" spans="1:6">
      <c r="A2078">
        <v>2000249</v>
      </c>
      <c r="B2078">
        <v>2</v>
      </c>
      <c r="C2078">
        <v>249</v>
      </c>
      <c r="D2078">
        <v>-0.24160000000000001</v>
      </c>
      <c r="E2078">
        <v>16.8247</v>
      </c>
      <c r="F2078">
        <v>8.931E-2</v>
      </c>
    </row>
    <row r="2079" spans="1:6">
      <c r="A2079">
        <v>2000250</v>
      </c>
      <c r="B2079">
        <v>2</v>
      </c>
      <c r="C2079">
        <v>250</v>
      </c>
      <c r="D2079">
        <v>-0.2429</v>
      </c>
      <c r="E2079">
        <v>16.8217</v>
      </c>
      <c r="F2079">
        <v>8.9300000000000004E-2</v>
      </c>
    </row>
    <row r="2080" spans="1:6">
      <c r="A2080">
        <v>2000251</v>
      </c>
      <c r="B2080">
        <v>2</v>
      </c>
      <c r="C2080">
        <v>251</v>
      </c>
      <c r="D2080">
        <v>-0.2442</v>
      </c>
      <c r="E2080">
        <v>16.8187</v>
      </c>
      <c r="F2080">
        <v>8.9279999999999998E-2</v>
      </c>
    </row>
    <row r="2081" spans="1:6">
      <c r="A2081">
        <v>2000252</v>
      </c>
      <c r="B2081">
        <v>2</v>
      </c>
      <c r="C2081">
        <v>252</v>
      </c>
      <c r="D2081">
        <v>-0.2455</v>
      </c>
      <c r="E2081">
        <v>16.8157</v>
      </c>
      <c r="F2081">
        <v>8.9270000000000002E-2</v>
      </c>
    </row>
    <row r="2082" spans="1:6">
      <c r="A2082">
        <v>2000253</v>
      </c>
      <c r="B2082">
        <v>2</v>
      </c>
      <c r="C2082">
        <v>253</v>
      </c>
      <c r="D2082">
        <v>-0.2467</v>
      </c>
      <c r="E2082">
        <v>16.8126</v>
      </c>
      <c r="F2082">
        <v>8.9260000000000006E-2</v>
      </c>
    </row>
    <row r="2083" spans="1:6">
      <c r="A2083">
        <v>2000254</v>
      </c>
      <c r="B2083">
        <v>2</v>
      </c>
      <c r="C2083">
        <v>254</v>
      </c>
      <c r="D2083">
        <v>-0.248</v>
      </c>
      <c r="E2083">
        <v>16.8095</v>
      </c>
      <c r="F2083">
        <v>8.924E-2</v>
      </c>
    </row>
    <row r="2084" spans="1:6">
      <c r="A2084">
        <v>2000255</v>
      </c>
      <c r="B2084">
        <v>2</v>
      </c>
      <c r="C2084">
        <v>255</v>
      </c>
      <c r="D2084">
        <v>-0.24929999999999999</v>
      </c>
      <c r="E2084">
        <v>16.8063</v>
      </c>
      <c r="F2084">
        <v>8.9230000000000004E-2</v>
      </c>
    </row>
    <row r="2085" spans="1:6">
      <c r="A2085">
        <v>2000256</v>
      </c>
      <c r="B2085">
        <v>2</v>
      </c>
      <c r="C2085">
        <v>256</v>
      </c>
      <c r="D2085">
        <v>-0.2505</v>
      </c>
      <c r="E2085">
        <v>16.803100000000001</v>
      </c>
      <c r="F2085">
        <v>8.9209999999999998E-2</v>
      </c>
    </row>
    <row r="2086" spans="1:6">
      <c r="A2086">
        <v>2000257</v>
      </c>
      <c r="B2086">
        <v>2</v>
      </c>
      <c r="C2086">
        <v>257</v>
      </c>
      <c r="D2086">
        <v>-0.25180000000000002</v>
      </c>
      <c r="E2086">
        <v>16.799900000000001</v>
      </c>
      <c r="F2086">
        <v>8.9200000000000002E-2</v>
      </c>
    </row>
    <row r="2087" spans="1:6">
      <c r="A2087">
        <v>2000258</v>
      </c>
      <c r="B2087">
        <v>2</v>
      </c>
      <c r="C2087">
        <v>258</v>
      </c>
      <c r="D2087">
        <v>-0.25309999999999999</v>
      </c>
      <c r="E2087">
        <v>16.796700000000001</v>
      </c>
      <c r="F2087">
        <v>8.9190000000000005E-2</v>
      </c>
    </row>
    <row r="2088" spans="1:6">
      <c r="A2088">
        <v>2000259</v>
      </c>
      <c r="B2088">
        <v>2</v>
      </c>
      <c r="C2088">
        <v>259</v>
      </c>
      <c r="D2088">
        <v>-0.25430000000000003</v>
      </c>
      <c r="E2088">
        <v>16.793399999999998</v>
      </c>
      <c r="F2088">
        <v>8.9169999999999999E-2</v>
      </c>
    </row>
    <row r="2089" spans="1:6">
      <c r="A2089">
        <v>2000260</v>
      </c>
      <c r="B2089">
        <v>2</v>
      </c>
      <c r="C2089">
        <v>260</v>
      </c>
      <c r="D2089">
        <v>-0.25559999999999999</v>
      </c>
      <c r="E2089">
        <v>16.79</v>
      </c>
      <c r="F2089">
        <v>8.9160000000000003E-2</v>
      </c>
    </row>
    <row r="2090" spans="1:6">
      <c r="A2090">
        <v>2000261</v>
      </c>
      <c r="B2090">
        <v>2</v>
      </c>
      <c r="C2090">
        <v>261</v>
      </c>
      <c r="D2090">
        <v>-0.25679999999999997</v>
      </c>
      <c r="E2090">
        <v>16.7867</v>
      </c>
      <c r="F2090">
        <v>8.9149999999999993E-2</v>
      </c>
    </row>
    <row r="2091" spans="1:6">
      <c r="A2091">
        <v>2000262</v>
      </c>
      <c r="B2091">
        <v>2</v>
      </c>
      <c r="C2091">
        <v>262</v>
      </c>
      <c r="D2091">
        <v>-0.25800000000000001</v>
      </c>
      <c r="E2091">
        <v>16.783300000000001</v>
      </c>
      <c r="F2091">
        <v>8.9130000000000001E-2</v>
      </c>
    </row>
    <row r="2092" spans="1:6">
      <c r="A2092">
        <v>2000263</v>
      </c>
      <c r="B2092">
        <v>2</v>
      </c>
      <c r="C2092">
        <v>263</v>
      </c>
      <c r="D2092">
        <v>-0.25929999999999997</v>
      </c>
      <c r="E2092">
        <v>16.779900000000001</v>
      </c>
      <c r="F2092">
        <v>8.9120000000000005E-2</v>
      </c>
    </row>
    <row r="2093" spans="1:6">
      <c r="A2093">
        <v>2000264</v>
      </c>
      <c r="B2093">
        <v>2</v>
      </c>
      <c r="C2093">
        <v>264</v>
      </c>
      <c r="D2093">
        <v>-0.26050000000000001</v>
      </c>
      <c r="E2093">
        <v>16.776399999999999</v>
      </c>
      <c r="F2093">
        <v>8.9109999999999995E-2</v>
      </c>
    </row>
    <row r="2094" spans="1:6">
      <c r="A2094">
        <v>2000265</v>
      </c>
      <c r="B2094">
        <v>2</v>
      </c>
      <c r="C2094">
        <v>265</v>
      </c>
      <c r="D2094">
        <v>-0.26169999999999999</v>
      </c>
      <c r="E2094">
        <v>16.773</v>
      </c>
      <c r="F2094">
        <v>8.9090000000000003E-2</v>
      </c>
    </row>
    <row r="2095" spans="1:6">
      <c r="A2095">
        <v>2000266</v>
      </c>
      <c r="B2095">
        <v>2</v>
      </c>
      <c r="C2095">
        <v>266</v>
      </c>
      <c r="D2095">
        <v>-0.26300000000000001</v>
      </c>
      <c r="E2095">
        <v>16.769500000000001</v>
      </c>
      <c r="F2095">
        <v>8.9080000000000006E-2</v>
      </c>
    </row>
    <row r="2096" spans="1:6">
      <c r="A2096">
        <v>2000267</v>
      </c>
      <c r="B2096">
        <v>2</v>
      </c>
      <c r="C2096">
        <v>267</v>
      </c>
      <c r="D2096">
        <v>-0.26419999999999999</v>
      </c>
      <c r="E2096">
        <v>16.765899999999998</v>
      </c>
      <c r="F2096">
        <v>8.9069999999999996E-2</v>
      </c>
    </row>
    <row r="2097" spans="1:6">
      <c r="A2097">
        <v>2000268</v>
      </c>
      <c r="B2097">
        <v>2</v>
      </c>
      <c r="C2097">
        <v>268</v>
      </c>
      <c r="D2097">
        <v>-0.26540000000000002</v>
      </c>
      <c r="E2097">
        <v>16.7624</v>
      </c>
      <c r="F2097">
        <v>8.906E-2</v>
      </c>
    </row>
    <row r="2098" spans="1:6">
      <c r="A2098">
        <v>2000269</v>
      </c>
      <c r="B2098">
        <v>2</v>
      </c>
      <c r="C2098">
        <v>269</v>
      </c>
      <c r="D2098">
        <v>-0.2666</v>
      </c>
      <c r="E2098">
        <v>16.758800000000001</v>
      </c>
      <c r="F2098">
        <v>8.9039999999999994E-2</v>
      </c>
    </row>
    <row r="2099" spans="1:6">
      <c r="A2099">
        <v>2000270</v>
      </c>
      <c r="B2099">
        <v>2</v>
      </c>
      <c r="C2099">
        <v>270</v>
      </c>
      <c r="D2099">
        <v>-0.26779999999999998</v>
      </c>
      <c r="E2099">
        <v>16.755099999999999</v>
      </c>
      <c r="F2099">
        <v>8.9029999999999998E-2</v>
      </c>
    </row>
    <row r="2100" spans="1:6">
      <c r="A2100">
        <v>2000271</v>
      </c>
      <c r="B2100">
        <v>2</v>
      </c>
      <c r="C2100">
        <v>271</v>
      </c>
      <c r="D2100">
        <v>-0.26900000000000002</v>
      </c>
      <c r="E2100">
        <v>16.7515</v>
      </c>
      <c r="F2100">
        <v>8.9020000000000002E-2</v>
      </c>
    </row>
    <row r="2101" spans="1:6">
      <c r="A2101">
        <v>2000272</v>
      </c>
      <c r="B2101">
        <v>2</v>
      </c>
      <c r="C2101">
        <v>272</v>
      </c>
      <c r="D2101">
        <v>-0.2702</v>
      </c>
      <c r="E2101">
        <v>16.747800000000002</v>
      </c>
      <c r="F2101">
        <v>8.8999999999999996E-2</v>
      </c>
    </row>
    <row r="2102" spans="1:6">
      <c r="A2102">
        <v>2000273</v>
      </c>
      <c r="B2102">
        <v>2</v>
      </c>
      <c r="C2102">
        <v>273</v>
      </c>
      <c r="D2102">
        <v>-0.27139999999999997</v>
      </c>
      <c r="E2102">
        <v>16.7441</v>
      </c>
      <c r="F2102">
        <v>8.899E-2</v>
      </c>
    </row>
    <row r="2103" spans="1:6">
      <c r="A2103">
        <v>2000274</v>
      </c>
      <c r="B2103">
        <v>2</v>
      </c>
      <c r="C2103">
        <v>274</v>
      </c>
      <c r="D2103">
        <v>-0.27260000000000001</v>
      </c>
      <c r="E2103">
        <v>16.740400000000001</v>
      </c>
      <c r="F2103">
        <v>8.8980000000000004E-2</v>
      </c>
    </row>
    <row r="2104" spans="1:6">
      <c r="A2104">
        <v>2000275</v>
      </c>
      <c r="B2104">
        <v>2</v>
      </c>
      <c r="C2104">
        <v>275</v>
      </c>
      <c r="D2104">
        <v>-0.2737</v>
      </c>
      <c r="E2104">
        <v>16.736699999999999</v>
      </c>
      <c r="F2104">
        <v>8.8969999999999994E-2</v>
      </c>
    </row>
    <row r="2105" spans="1:6">
      <c r="A2105">
        <v>2000276</v>
      </c>
      <c r="B2105">
        <v>2</v>
      </c>
      <c r="C2105">
        <v>276</v>
      </c>
      <c r="D2105">
        <v>-0.27489999999999998</v>
      </c>
      <c r="E2105">
        <v>16.732900000000001</v>
      </c>
      <c r="F2105">
        <v>8.8950000000000001E-2</v>
      </c>
    </row>
    <row r="2106" spans="1:6">
      <c r="A2106">
        <v>2000277</v>
      </c>
      <c r="B2106">
        <v>2</v>
      </c>
      <c r="C2106">
        <v>277</v>
      </c>
      <c r="D2106">
        <v>-0.27610000000000001</v>
      </c>
      <c r="E2106">
        <v>16.729099999999999</v>
      </c>
      <c r="F2106">
        <v>8.8940000000000005E-2</v>
      </c>
    </row>
    <row r="2107" spans="1:6">
      <c r="A2107">
        <v>2000278</v>
      </c>
      <c r="B2107">
        <v>2</v>
      </c>
      <c r="C2107">
        <v>278</v>
      </c>
      <c r="D2107">
        <v>-0.27729999999999999</v>
      </c>
      <c r="E2107">
        <v>16.725300000000001</v>
      </c>
      <c r="F2107">
        <v>8.8929999999999995E-2</v>
      </c>
    </row>
    <row r="2108" spans="1:6">
      <c r="A2108">
        <v>2000279</v>
      </c>
      <c r="B2108">
        <v>2</v>
      </c>
      <c r="C2108">
        <v>279</v>
      </c>
      <c r="D2108">
        <v>-0.27839999999999998</v>
      </c>
      <c r="E2108">
        <v>16.721399999999999</v>
      </c>
      <c r="F2108">
        <v>8.8919999999999999E-2</v>
      </c>
    </row>
    <row r="2109" spans="1:6">
      <c r="A2109">
        <v>2000280</v>
      </c>
      <c r="B2109">
        <v>2</v>
      </c>
      <c r="C2109">
        <v>280</v>
      </c>
      <c r="D2109">
        <v>-0.27960000000000002</v>
      </c>
      <c r="E2109">
        <v>16.717600000000001</v>
      </c>
      <c r="F2109">
        <v>8.8900000000000007E-2</v>
      </c>
    </row>
    <row r="2110" spans="1:6">
      <c r="A2110">
        <v>2000281</v>
      </c>
      <c r="B2110">
        <v>2</v>
      </c>
      <c r="C2110">
        <v>281</v>
      </c>
      <c r="D2110">
        <v>-0.28079999999999999</v>
      </c>
      <c r="E2110">
        <v>16.713699999999999</v>
      </c>
      <c r="F2110">
        <v>8.8889999999999997E-2</v>
      </c>
    </row>
    <row r="2111" spans="1:6">
      <c r="A2111">
        <v>2000282</v>
      </c>
      <c r="B2111">
        <v>2</v>
      </c>
      <c r="C2111">
        <v>282</v>
      </c>
      <c r="D2111">
        <v>-0.28189999999999998</v>
      </c>
      <c r="E2111">
        <v>16.709800000000001</v>
      </c>
      <c r="F2111">
        <v>8.8880000000000001E-2</v>
      </c>
    </row>
    <row r="2112" spans="1:6">
      <c r="A2112">
        <v>2000283</v>
      </c>
      <c r="B2112">
        <v>2</v>
      </c>
      <c r="C2112">
        <v>283</v>
      </c>
      <c r="D2112">
        <v>-0.28310000000000002</v>
      </c>
      <c r="E2112">
        <v>16.7059</v>
      </c>
      <c r="F2112">
        <v>8.8870000000000005E-2</v>
      </c>
    </row>
    <row r="2113" spans="1:6">
      <c r="A2113">
        <v>2000284</v>
      </c>
      <c r="B2113">
        <v>2</v>
      </c>
      <c r="C2113">
        <v>284</v>
      </c>
      <c r="D2113">
        <v>-0.28420000000000001</v>
      </c>
      <c r="E2113">
        <v>16.701899999999998</v>
      </c>
      <c r="F2113">
        <v>8.8849999999999998E-2</v>
      </c>
    </row>
    <row r="2114" spans="1:6">
      <c r="A2114">
        <v>2000285</v>
      </c>
      <c r="B2114">
        <v>2</v>
      </c>
      <c r="C2114">
        <v>285</v>
      </c>
      <c r="D2114">
        <v>-0.28539999999999999</v>
      </c>
      <c r="E2114">
        <v>16.698</v>
      </c>
      <c r="F2114">
        <v>8.8840000000000002E-2</v>
      </c>
    </row>
    <row r="2115" spans="1:6">
      <c r="A2115">
        <v>2000286</v>
      </c>
      <c r="B2115">
        <v>2</v>
      </c>
      <c r="C2115">
        <v>286</v>
      </c>
      <c r="D2115">
        <v>-0.28649999999999998</v>
      </c>
      <c r="E2115">
        <v>16.693999999999999</v>
      </c>
      <c r="F2115">
        <v>8.8830000000000006E-2</v>
      </c>
    </row>
    <row r="2116" spans="1:6">
      <c r="A2116">
        <v>2000287</v>
      </c>
      <c r="B2116">
        <v>2</v>
      </c>
      <c r="C2116">
        <v>287</v>
      </c>
      <c r="D2116">
        <v>-0.28760000000000002</v>
      </c>
      <c r="E2116">
        <v>16.690000000000001</v>
      </c>
      <c r="F2116">
        <v>8.8819999999999996E-2</v>
      </c>
    </row>
    <row r="2117" spans="1:6">
      <c r="A2117">
        <v>2000288</v>
      </c>
      <c r="B2117">
        <v>2</v>
      </c>
      <c r="C2117">
        <v>288</v>
      </c>
      <c r="D2117">
        <v>-0.2888</v>
      </c>
      <c r="E2117">
        <v>16.686</v>
      </c>
      <c r="F2117">
        <v>8.881E-2</v>
      </c>
    </row>
    <row r="2118" spans="1:6">
      <c r="A2118">
        <v>2000289</v>
      </c>
      <c r="B2118">
        <v>2</v>
      </c>
      <c r="C2118">
        <v>289</v>
      </c>
      <c r="D2118">
        <v>-0.28989999999999999</v>
      </c>
      <c r="E2118">
        <v>16.681999999999999</v>
      </c>
      <c r="F2118">
        <v>8.8789999999999994E-2</v>
      </c>
    </row>
    <row r="2119" spans="1:6">
      <c r="A2119">
        <v>2000290</v>
      </c>
      <c r="B2119">
        <v>2</v>
      </c>
      <c r="C2119">
        <v>290</v>
      </c>
      <c r="D2119">
        <v>-0.29099999999999998</v>
      </c>
      <c r="E2119">
        <v>16.677900000000001</v>
      </c>
      <c r="F2119">
        <v>8.8779999999999998E-2</v>
      </c>
    </row>
    <row r="2120" spans="1:6">
      <c r="A2120">
        <v>2000291</v>
      </c>
      <c r="B2120">
        <v>2</v>
      </c>
      <c r="C2120">
        <v>291</v>
      </c>
      <c r="D2120">
        <v>-0.29220000000000002</v>
      </c>
      <c r="E2120">
        <v>16.6739</v>
      </c>
      <c r="F2120">
        <v>8.8770000000000002E-2</v>
      </c>
    </row>
    <row r="2121" spans="1:6">
      <c r="A2121">
        <v>2000292</v>
      </c>
      <c r="B2121">
        <v>2</v>
      </c>
      <c r="C2121">
        <v>292</v>
      </c>
      <c r="D2121">
        <v>-0.29330000000000001</v>
      </c>
      <c r="E2121">
        <v>16.669799999999999</v>
      </c>
      <c r="F2121">
        <v>8.8760000000000006E-2</v>
      </c>
    </row>
    <row r="2122" spans="1:6">
      <c r="A2122">
        <v>2000293</v>
      </c>
      <c r="B2122">
        <v>2</v>
      </c>
      <c r="C2122">
        <v>293</v>
      </c>
      <c r="D2122">
        <v>-0.2944</v>
      </c>
      <c r="E2122">
        <v>16.665700000000001</v>
      </c>
      <c r="F2122">
        <v>8.8739999999999999E-2</v>
      </c>
    </row>
    <row r="2123" spans="1:6">
      <c r="A2123">
        <v>2000294</v>
      </c>
      <c r="B2123">
        <v>2</v>
      </c>
      <c r="C2123">
        <v>294</v>
      </c>
      <c r="D2123">
        <v>-0.29549999999999998</v>
      </c>
      <c r="E2123">
        <v>16.6616</v>
      </c>
      <c r="F2123">
        <v>8.8730000000000003E-2</v>
      </c>
    </row>
    <row r="2124" spans="1:6">
      <c r="A2124">
        <v>2000295</v>
      </c>
      <c r="B2124">
        <v>2</v>
      </c>
      <c r="C2124">
        <v>295</v>
      </c>
      <c r="D2124">
        <v>-0.29659999999999997</v>
      </c>
      <c r="E2124">
        <v>16.657499999999999</v>
      </c>
      <c r="F2124">
        <v>8.8719999999999993E-2</v>
      </c>
    </row>
    <row r="2125" spans="1:6">
      <c r="A2125">
        <v>2000296</v>
      </c>
      <c r="B2125">
        <v>2</v>
      </c>
      <c r="C2125">
        <v>296</v>
      </c>
      <c r="D2125">
        <v>-0.29770000000000002</v>
      </c>
      <c r="E2125">
        <v>16.653400000000001</v>
      </c>
      <c r="F2125">
        <v>8.8709999999999997E-2</v>
      </c>
    </row>
    <row r="2126" spans="1:6">
      <c r="A2126">
        <v>2000297</v>
      </c>
      <c r="B2126">
        <v>2</v>
      </c>
      <c r="C2126">
        <v>297</v>
      </c>
      <c r="D2126">
        <v>-0.29880000000000001</v>
      </c>
      <c r="E2126">
        <v>16.6492</v>
      </c>
      <c r="F2126">
        <v>8.8700000000000001E-2</v>
      </c>
    </row>
    <row r="2127" spans="1:6">
      <c r="A2127">
        <v>2000298</v>
      </c>
      <c r="B2127">
        <v>2</v>
      </c>
      <c r="C2127">
        <v>298</v>
      </c>
      <c r="D2127">
        <v>-0.2999</v>
      </c>
      <c r="E2127">
        <v>16.645099999999999</v>
      </c>
      <c r="F2127">
        <v>8.8690000000000005E-2</v>
      </c>
    </row>
    <row r="2128" spans="1:6">
      <c r="A2128">
        <v>2000299</v>
      </c>
      <c r="B2128">
        <v>2</v>
      </c>
      <c r="C2128">
        <v>299</v>
      </c>
      <c r="D2128">
        <v>-0.30099999999999999</v>
      </c>
      <c r="E2128">
        <v>16.640899999999998</v>
      </c>
      <c r="F2128">
        <v>8.8669999999999999E-2</v>
      </c>
    </row>
    <row r="2129" spans="1:6">
      <c r="A2129">
        <v>2000300</v>
      </c>
      <c r="B2129">
        <v>2</v>
      </c>
      <c r="C2129">
        <v>300</v>
      </c>
      <c r="D2129">
        <v>-0.30209999999999998</v>
      </c>
      <c r="E2129">
        <v>16.636700000000001</v>
      </c>
      <c r="F2129">
        <v>8.8660000000000003E-2</v>
      </c>
    </row>
    <row r="2130" spans="1:6">
      <c r="A2130">
        <v>2000301</v>
      </c>
      <c r="B2130">
        <v>2</v>
      </c>
      <c r="C2130">
        <v>301</v>
      </c>
      <c r="D2130">
        <v>-0.30320000000000003</v>
      </c>
      <c r="E2130">
        <v>16.6326</v>
      </c>
      <c r="F2130">
        <v>8.8650000000000007E-2</v>
      </c>
    </row>
    <row r="2131" spans="1:6">
      <c r="A2131">
        <v>2000302</v>
      </c>
      <c r="B2131">
        <v>2</v>
      </c>
      <c r="C2131">
        <v>302</v>
      </c>
      <c r="D2131">
        <v>-0.30430000000000001</v>
      </c>
      <c r="E2131">
        <v>16.628399999999999</v>
      </c>
      <c r="F2131">
        <v>8.8639999999999997E-2</v>
      </c>
    </row>
    <row r="2132" spans="1:6">
      <c r="A2132">
        <v>2000303</v>
      </c>
      <c r="B2132">
        <v>2</v>
      </c>
      <c r="C2132">
        <v>303</v>
      </c>
      <c r="D2132">
        <v>-0.30530000000000002</v>
      </c>
      <c r="E2132">
        <v>16.624199999999998</v>
      </c>
      <c r="F2132">
        <v>8.863E-2</v>
      </c>
    </row>
    <row r="2133" spans="1:6">
      <c r="A2133">
        <v>2000304</v>
      </c>
      <c r="B2133">
        <v>2</v>
      </c>
      <c r="C2133">
        <v>304</v>
      </c>
      <c r="D2133">
        <v>-0.30640000000000001</v>
      </c>
      <c r="E2133">
        <v>16.62</v>
      </c>
      <c r="F2133">
        <v>8.8620000000000004E-2</v>
      </c>
    </row>
    <row r="2134" spans="1:6">
      <c r="A2134">
        <v>2000305</v>
      </c>
      <c r="B2134">
        <v>2</v>
      </c>
      <c r="C2134">
        <v>305</v>
      </c>
      <c r="D2134">
        <v>-0.3075</v>
      </c>
      <c r="E2134">
        <v>16.6157</v>
      </c>
      <c r="F2134">
        <v>8.8599999999999998E-2</v>
      </c>
    </row>
    <row r="2135" spans="1:6">
      <c r="A2135">
        <v>2000306</v>
      </c>
      <c r="B2135">
        <v>2</v>
      </c>
      <c r="C2135">
        <v>306</v>
      </c>
      <c r="D2135">
        <v>-0.30859999999999999</v>
      </c>
      <c r="E2135">
        <v>16.611499999999999</v>
      </c>
      <c r="F2135">
        <v>8.8590000000000002E-2</v>
      </c>
    </row>
    <row r="2136" spans="1:6">
      <c r="A2136">
        <v>2000307</v>
      </c>
      <c r="B2136">
        <v>2</v>
      </c>
      <c r="C2136">
        <v>307</v>
      </c>
      <c r="D2136">
        <v>-0.30959999999999999</v>
      </c>
      <c r="E2136">
        <v>16.607299999999999</v>
      </c>
      <c r="F2136">
        <v>8.8580000000000006E-2</v>
      </c>
    </row>
    <row r="2137" spans="1:6">
      <c r="A2137">
        <v>2000308</v>
      </c>
      <c r="B2137">
        <v>2</v>
      </c>
      <c r="C2137">
        <v>308</v>
      </c>
      <c r="D2137">
        <v>-0.31069999999999998</v>
      </c>
      <c r="E2137">
        <v>16.603000000000002</v>
      </c>
      <c r="F2137">
        <v>8.8569999999999996E-2</v>
      </c>
    </row>
    <row r="2138" spans="1:6">
      <c r="A2138">
        <v>2000309</v>
      </c>
      <c r="B2138">
        <v>2</v>
      </c>
      <c r="C2138">
        <v>309</v>
      </c>
      <c r="D2138">
        <v>-0.31180000000000002</v>
      </c>
      <c r="E2138">
        <v>16.598800000000001</v>
      </c>
      <c r="F2138">
        <v>8.856E-2</v>
      </c>
    </row>
    <row r="2139" spans="1:6">
      <c r="A2139">
        <v>2000310</v>
      </c>
      <c r="B2139">
        <v>2</v>
      </c>
      <c r="C2139">
        <v>310</v>
      </c>
      <c r="D2139">
        <v>-0.31280000000000002</v>
      </c>
      <c r="E2139">
        <v>16.5945</v>
      </c>
      <c r="F2139">
        <v>8.8550000000000004E-2</v>
      </c>
    </row>
    <row r="2140" spans="1:6">
      <c r="A2140">
        <v>2000311</v>
      </c>
      <c r="B2140">
        <v>2</v>
      </c>
      <c r="C2140">
        <v>311</v>
      </c>
      <c r="D2140">
        <v>-0.31390000000000001</v>
      </c>
      <c r="E2140">
        <v>16.590299999999999</v>
      </c>
      <c r="F2140">
        <v>8.8539999999999994E-2</v>
      </c>
    </row>
    <row r="2141" spans="1:6">
      <c r="A2141">
        <v>2000312</v>
      </c>
      <c r="B2141">
        <v>2</v>
      </c>
      <c r="C2141">
        <v>312</v>
      </c>
      <c r="D2141">
        <v>-0.31490000000000001</v>
      </c>
      <c r="E2141">
        <v>16.585999999999999</v>
      </c>
      <c r="F2141">
        <v>8.8520000000000001E-2</v>
      </c>
    </row>
    <row r="2142" spans="1:6">
      <c r="A2142">
        <v>2000313</v>
      </c>
      <c r="B2142">
        <v>2</v>
      </c>
      <c r="C2142">
        <v>313</v>
      </c>
      <c r="D2142">
        <v>-0.316</v>
      </c>
      <c r="E2142">
        <v>16.581700000000001</v>
      </c>
      <c r="F2142">
        <v>8.8510000000000005E-2</v>
      </c>
    </row>
    <row r="2143" spans="1:6">
      <c r="A2143">
        <v>2000314</v>
      </c>
      <c r="B2143">
        <v>2</v>
      </c>
      <c r="C2143">
        <v>314</v>
      </c>
      <c r="D2143">
        <v>-0.317</v>
      </c>
      <c r="E2143">
        <v>16.577400000000001</v>
      </c>
      <c r="F2143">
        <v>8.8499999999999995E-2</v>
      </c>
    </row>
    <row r="2144" spans="1:6">
      <c r="A2144">
        <v>2000315</v>
      </c>
      <c r="B2144">
        <v>2</v>
      </c>
      <c r="C2144">
        <v>315</v>
      </c>
      <c r="D2144">
        <v>-0.31809999999999999</v>
      </c>
      <c r="E2144">
        <v>16.5731</v>
      </c>
      <c r="F2144">
        <v>8.8489999999999999E-2</v>
      </c>
    </row>
    <row r="2145" spans="1:6">
      <c r="A2145">
        <v>2000316</v>
      </c>
      <c r="B2145">
        <v>2</v>
      </c>
      <c r="C2145">
        <v>316</v>
      </c>
      <c r="D2145">
        <v>-0.31909999999999999</v>
      </c>
      <c r="E2145">
        <v>16.5688</v>
      </c>
      <c r="F2145">
        <v>8.8480000000000003E-2</v>
      </c>
    </row>
    <row r="2146" spans="1:6">
      <c r="A2146">
        <v>2000317</v>
      </c>
      <c r="B2146">
        <v>2</v>
      </c>
      <c r="C2146">
        <v>317</v>
      </c>
      <c r="D2146">
        <v>-0.3201</v>
      </c>
      <c r="E2146">
        <v>16.564499999999999</v>
      </c>
      <c r="F2146">
        <v>8.8469999999999993E-2</v>
      </c>
    </row>
    <row r="2147" spans="1:6">
      <c r="A2147">
        <v>2000318</v>
      </c>
      <c r="B2147">
        <v>2</v>
      </c>
      <c r="C2147">
        <v>318</v>
      </c>
      <c r="D2147">
        <v>-0.32119999999999999</v>
      </c>
      <c r="E2147">
        <v>16.560199999999998</v>
      </c>
      <c r="F2147">
        <v>8.8459999999999997E-2</v>
      </c>
    </row>
    <row r="2148" spans="1:6">
      <c r="A2148">
        <v>2000319</v>
      </c>
      <c r="B2148">
        <v>2</v>
      </c>
      <c r="C2148">
        <v>319</v>
      </c>
      <c r="D2148">
        <v>-0.32219999999999999</v>
      </c>
      <c r="E2148">
        <v>16.555900000000001</v>
      </c>
      <c r="F2148">
        <v>8.8450000000000001E-2</v>
      </c>
    </row>
    <row r="2149" spans="1:6">
      <c r="A2149">
        <v>2000320</v>
      </c>
      <c r="B2149">
        <v>2</v>
      </c>
      <c r="C2149">
        <v>320</v>
      </c>
      <c r="D2149">
        <v>-0.32319999999999999</v>
      </c>
      <c r="E2149">
        <v>16.551600000000001</v>
      </c>
      <c r="F2149">
        <v>8.8429999999999995E-2</v>
      </c>
    </row>
    <row r="2150" spans="1:6">
      <c r="A2150">
        <v>2000321</v>
      </c>
      <c r="B2150">
        <v>2</v>
      </c>
      <c r="C2150">
        <v>321</v>
      </c>
      <c r="D2150">
        <v>-0.32419999999999999</v>
      </c>
      <c r="E2150">
        <v>16.5473</v>
      </c>
      <c r="F2150">
        <v>8.8419999999999999E-2</v>
      </c>
    </row>
    <row r="2151" spans="1:6">
      <c r="A2151">
        <v>2000322</v>
      </c>
      <c r="B2151">
        <v>2</v>
      </c>
      <c r="C2151">
        <v>322</v>
      </c>
      <c r="D2151">
        <v>-0.32529999999999998</v>
      </c>
      <c r="E2151">
        <v>16.542999999999999</v>
      </c>
      <c r="F2151">
        <v>8.8410000000000002E-2</v>
      </c>
    </row>
    <row r="2152" spans="1:6">
      <c r="A2152">
        <v>2000323</v>
      </c>
      <c r="B2152">
        <v>2</v>
      </c>
      <c r="C2152">
        <v>323</v>
      </c>
      <c r="D2152">
        <v>-0.32629999999999998</v>
      </c>
      <c r="E2152">
        <v>16.538699999999999</v>
      </c>
      <c r="F2152">
        <v>8.8400000000000006E-2</v>
      </c>
    </row>
    <row r="2153" spans="1:6">
      <c r="A2153">
        <v>2000324</v>
      </c>
      <c r="B2153">
        <v>2</v>
      </c>
      <c r="C2153">
        <v>324</v>
      </c>
      <c r="D2153">
        <v>-0.32729999999999998</v>
      </c>
      <c r="E2153">
        <v>16.534300000000002</v>
      </c>
      <c r="F2153">
        <v>8.8389999999999996E-2</v>
      </c>
    </row>
    <row r="2154" spans="1:6">
      <c r="A2154">
        <v>2000325</v>
      </c>
      <c r="B2154">
        <v>2</v>
      </c>
      <c r="C2154">
        <v>325</v>
      </c>
      <c r="D2154">
        <v>-0.32829999999999998</v>
      </c>
      <c r="E2154">
        <v>16.53</v>
      </c>
      <c r="F2154">
        <v>8.838E-2</v>
      </c>
    </row>
    <row r="2155" spans="1:6">
      <c r="A2155">
        <v>2000326</v>
      </c>
      <c r="B2155">
        <v>2</v>
      </c>
      <c r="C2155">
        <v>326</v>
      </c>
      <c r="D2155">
        <v>-0.32929999999999998</v>
      </c>
      <c r="E2155">
        <v>16.525700000000001</v>
      </c>
      <c r="F2155">
        <v>8.8370000000000004E-2</v>
      </c>
    </row>
    <row r="2156" spans="1:6">
      <c r="A2156">
        <v>2000327</v>
      </c>
      <c r="B2156">
        <v>2</v>
      </c>
      <c r="C2156">
        <v>327</v>
      </c>
      <c r="D2156">
        <v>-0.33029999999999998</v>
      </c>
      <c r="E2156">
        <v>16.5213</v>
      </c>
      <c r="F2156">
        <v>8.8359999999999994E-2</v>
      </c>
    </row>
    <row r="2157" spans="1:6">
      <c r="A2157">
        <v>2000328</v>
      </c>
      <c r="B2157">
        <v>2</v>
      </c>
      <c r="C2157">
        <v>328</v>
      </c>
      <c r="D2157">
        <v>-0.33129999999999998</v>
      </c>
      <c r="E2157">
        <v>16.516999999999999</v>
      </c>
      <c r="F2157">
        <v>8.8349999999999998E-2</v>
      </c>
    </row>
    <row r="2158" spans="1:6">
      <c r="A2158">
        <v>2000329</v>
      </c>
      <c r="B2158">
        <v>2</v>
      </c>
      <c r="C2158">
        <v>329</v>
      </c>
      <c r="D2158">
        <v>-0.33229999999999998</v>
      </c>
      <c r="E2158">
        <v>16.512699999999999</v>
      </c>
      <c r="F2158">
        <v>8.8340000000000002E-2</v>
      </c>
    </row>
    <row r="2159" spans="1:6">
      <c r="A2159">
        <v>2000330</v>
      </c>
      <c r="B2159">
        <v>2</v>
      </c>
      <c r="C2159">
        <v>330</v>
      </c>
      <c r="D2159">
        <v>-0.33329999999999999</v>
      </c>
      <c r="E2159">
        <v>16.508299999999998</v>
      </c>
      <c r="F2159">
        <v>8.8330000000000006E-2</v>
      </c>
    </row>
    <row r="2160" spans="1:6">
      <c r="A2160">
        <v>2000331</v>
      </c>
      <c r="B2160">
        <v>2</v>
      </c>
      <c r="C2160">
        <v>331</v>
      </c>
      <c r="D2160">
        <v>-0.33429999999999999</v>
      </c>
      <c r="E2160">
        <v>16.504000000000001</v>
      </c>
      <c r="F2160">
        <v>8.8319999999999996E-2</v>
      </c>
    </row>
    <row r="2161" spans="1:6">
      <c r="A2161">
        <v>2000332</v>
      </c>
      <c r="B2161">
        <v>2</v>
      </c>
      <c r="C2161">
        <v>332</v>
      </c>
      <c r="D2161">
        <v>-0.33529999999999999</v>
      </c>
      <c r="E2161">
        <v>16.499700000000001</v>
      </c>
      <c r="F2161">
        <v>8.8300000000000003E-2</v>
      </c>
    </row>
    <row r="2162" spans="1:6">
      <c r="A2162">
        <v>2000333</v>
      </c>
      <c r="B2162">
        <v>2</v>
      </c>
      <c r="C2162">
        <v>333</v>
      </c>
      <c r="D2162">
        <v>-0.33629999999999999</v>
      </c>
      <c r="E2162">
        <v>16.4953</v>
      </c>
      <c r="F2162">
        <v>8.8289999999999993E-2</v>
      </c>
    </row>
    <row r="2163" spans="1:6">
      <c r="A2163">
        <v>2000334</v>
      </c>
      <c r="B2163">
        <v>2</v>
      </c>
      <c r="C2163">
        <v>334</v>
      </c>
      <c r="D2163">
        <v>-0.33729999999999999</v>
      </c>
      <c r="E2163">
        <v>16.491</v>
      </c>
      <c r="F2163">
        <v>8.8279999999999997E-2</v>
      </c>
    </row>
    <row r="2164" spans="1:6">
      <c r="A2164">
        <v>2000335</v>
      </c>
      <c r="B2164">
        <v>2</v>
      </c>
      <c r="C2164">
        <v>335</v>
      </c>
      <c r="D2164">
        <v>-0.3382</v>
      </c>
      <c r="E2164">
        <v>16.486699999999999</v>
      </c>
      <c r="F2164">
        <v>8.8270000000000001E-2</v>
      </c>
    </row>
    <row r="2165" spans="1:6">
      <c r="A2165">
        <v>2000336</v>
      </c>
      <c r="B2165">
        <v>2</v>
      </c>
      <c r="C2165">
        <v>336</v>
      </c>
      <c r="D2165">
        <v>-0.3392</v>
      </c>
      <c r="E2165">
        <v>16.482299999999999</v>
      </c>
      <c r="F2165">
        <v>8.8260000000000005E-2</v>
      </c>
    </row>
    <row r="2166" spans="1:6">
      <c r="A2166">
        <v>2000337</v>
      </c>
      <c r="B2166">
        <v>2</v>
      </c>
      <c r="C2166">
        <v>337</v>
      </c>
      <c r="D2166">
        <v>-0.3402</v>
      </c>
      <c r="E2166">
        <v>16.478000000000002</v>
      </c>
      <c r="F2166">
        <v>8.8249999999999995E-2</v>
      </c>
    </row>
    <row r="2167" spans="1:6">
      <c r="A2167">
        <v>2000338</v>
      </c>
      <c r="B2167">
        <v>2</v>
      </c>
      <c r="C2167">
        <v>338</v>
      </c>
      <c r="D2167">
        <v>-0.3412</v>
      </c>
      <c r="E2167">
        <v>16.473700000000001</v>
      </c>
      <c r="F2167">
        <v>8.8239999999999999E-2</v>
      </c>
    </row>
    <row r="2168" spans="1:6">
      <c r="A2168">
        <v>2000339</v>
      </c>
      <c r="B2168">
        <v>2</v>
      </c>
      <c r="C2168">
        <v>339</v>
      </c>
      <c r="D2168">
        <v>-0.34210000000000002</v>
      </c>
      <c r="E2168">
        <v>16.4693</v>
      </c>
      <c r="F2168">
        <v>8.8230000000000003E-2</v>
      </c>
    </row>
    <row r="2169" spans="1:6">
      <c r="A2169">
        <v>2000340</v>
      </c>
      <c r="B2169">
        <v>2</v>
      </c>
      <c r="C2169">
        <v>340</v>
      </c>
      <c r="D2169">
        <v>-0.34310000000000002</v>
      </c>
      <c r="E2169">
        <v>16.465</v>
      </c>
      <c r="F2169">
        <v>8.8220000000000007E-2</v>
      </c>
    </row>
    <row r="2170" spans="1:6">
      <c r="A2170">
        <v>2000341</v>
      </c>
      <c r="B2170">
        <v>2</v>
      </c>
      <c r="C2170">
        <v>341</v>
      </c>
      <c r="D2170">
        <v>-0.34410000000000002</v>
      </c>
      <c r="E2170">
        <v>16.460699999999999</v>
      </c>
      <c r="F2170">
        <v>8.8209999999999997E-2</v>
      </c>
    </row>
    <row r="2171" spans="1:6">
      <c r="A2171">
        <v>2000342</v>
      </c>
      <c r="B2171">
        <v>2</v>
      </c>
      <c r="C2171">
        <v>342</v>
      </c>
      <c r="D2171">
        <v>-0.34499999999999997</v>
      </c>
      <c r="E2171">
        <v>16.456299999999999</v>
      </c>
      <c r="F2171">
        <v>8.8200000000000001E-2</v>
      </c>
    </row>
    <row r="2172" spans="1:6">
      <c r="A2172">
        <v>2000343</v>
      </c>
      <c r="B2172">
        <v>2</v>
      </c>
      <c r="C2172">
        <v>343</v>
      </c>
      <c r="D2172">
        <v>-0.34599999999999997</v>
      </c>
      <c r="E2172">
        <v>16.452000000000002</v>
      </c>
      <c r="F2172">
        <v>8.8190000000000004E-2</v>
      </c>
    </row>
    <row r="2173" spans="1:6">
      <c r="A2173">
        <v>2000344</v>
      </c>
      <c r="B2173">
        <v>2</v>
      </c>
      <c r="C2173">
        <v>344</v>
      </c>
      <c r="D2173">
        <v>-0.34699999999999998</v>
      </c>
      <c r="E2173">
        <v>16.447700000000001</v>
      </c>
      <c r="F2173">
        <v>8.8179999999999994E-2</v>
      </c>
    </row>
    <row r="2174" spans="1:6">
      <c r="A2174">
        <v>2000345</v>
      </c>
      <c r="B2174">
        <v>2</v>
      </c>
      <c r="C2174">
        <v>345</v>
      </c>
      <c r="D2174">
        <v>-0.34789999999999999</v>
      </c>
      <c r="E2174">
        <v>16.4434</v>
      </c>
      <c r="F2174">
        <v>8.8169999999999998E-2</v>
      </c>
    </row>
    <row r="2175" spans="1:6">
      <c r="A2175">
        <v>2000346</v>
      </c>
      <c r="B2175">
        <v>2</v>
      </c>
      <c r="C2175">
        <v>346</v>
      </c>
      <c r="D2175">
        <v>-0.34889999999999999</v>
      </c>
      <c r="E2175">
        <v>16.4391</v>
      </c>
      <c r="F2175">
        <v>8.8160000000000002E-2</v>
      </c>
    </row>
    <row r="2176" spans="1:6">
      <c r="A2176">
        <v>2000347</v>
      </c>
      <c r="B2176">
        <v>2</v>
      </c>
      <c r="C2176">
        <v>347</v>
      </c>
      <c r="D2176">
        <v>-0.3498</v>
      </c>
      <c r="E2176">
        <v>16.434699999999999</v>
      </c>
      <c r="F2176">
        <v>8.8150000000000006E-2</v>
      </c>
    </row>
    <row r="2177" spans="1:6">
      <c r="A2177">
        <v>2000348</v>
      </c>
      <c r="B2177">
        <v>2</v>
      </c>
      <c r="C2177">
        <v>348</v>
      </c>
      <c r="D2177">
        <v>-0.3508</v>
      </c>
      <c r="E2177">
        <v>16.430399999999999</v>
      </c>
      <c r="F2177">
        <v>8.8139999999999996E-2</v>
      </c>
    </row>
    <row r="2178" spans="1:6">
      <c r="A2178">
        <v>2000349</v>
      </c>
      <c r="B2178">
        <v>2</v>
      </c>
      <c r="C2178">
        <v>349</v>
      </c>
      <c r="D2178">
        <v>-0.35170000000000001</v>
      </c>
      <c r="E2178">
        <v>16.426100000000002</v>
      </c>
      <c r="F2178">
        <v>8.813E-2</v>
      </c>
    </row>
    <row r="2179" spans="1:6">
      <c r="A2179">
        <v>2000350</v>
      </c>
      <c r="B2179">
        <v>2</v>
      </c>
      <c r="C2179">
        <v>350</v>
      </c>
      <c r="D2179">
        <v>-0.35260000000000002</v>
      </c>
      <c r="E2179">
        <v>16.421800000000001</v>
      </c>
      <c r="F2179">
        <v>8.8120000000000004E-2</v>
      </c>
    </row>
    <row r="2180" spans="1:6">
      <c r="A2180">
        <v>2000351</v>
      </c>
      <c r="B2180">
        <v>2</v>
      </c>
      <c r="C2180">
        <v>351</v>
      </c>
      <c r="D2180">
        <v>-0.35360000000000003</v>
      </c>
      <c r="E2180">
        <v>16.4175</v>
      </c>
      <c r="F2180">
        <v>8.8109999999999994E-2</v>
      </c>
    </row>
    <row r="2181" spans="1:6">
      <c r="A2181">
        <v>2000352</v>
      </c>
      <c r="B2181">
        <v>2</v>
      </c>
      <c r="C2181">
        <v>352</v>
      </c>
      <c r="D2181">
        <v>-0.35449999999999998</v>
      </c>
      <c r="E2181">
        <v>16.4132</v>
      </c>
      <c r="F2181">
        <v>8.8099999999999998E-2</v>
      </c>
    </row>
    <row r="2182" spans="1:6">
      <c r="A2182">
        <v>2000353</v>
      </c>
      <c r="B2182">
        <v>2</v>
      </c>
      <c r="C2182">
        <v>353</v>
      </c>
      <c r="D2182">
        <v>-0.35549999999999998</v>
      </c>
      <c r="E2182">
        <v>16.408899999999999</v>
      </c>
      <c r="F2182">
        <v>8.8090000000000002E-2</v>
      </c>
    </row>
    <row r="2183" spans="1:6">
      <c r="A2183">
        <v>2000354</v>
      </c>
      <c r="B2183">
        <v>2</v>
      </c>
      <c r="C2183">
        <v>354</v>
      </c>
      <c r="D2183">
        <v>-0.35639999999999999</v>
      </c>
      <c r="E2183">
        <v>16.404599999999999</v>
      </c>
      <c r="F2183">
        <v>8.8080000000000006E-2</v>
      </c>
    </row>
    <row r="2184" spans="1:6">
      <c r="A2184">
        <v>2000355</v>
      </c>
      <c r="B2184">
        <v>2</v>
      </c>
      <c r="C2184">
        <v>355</v>
      </c>
      <c r="D2184">
        <v>-0.35730000000000001</v>
      </c>
      <c r="E2184">
        <v>16.400400000000001</v>
      </c>
      <c r="F2184">
        <v>8.8069999999999996E-2</v>
      </c>
    </row>
    <row r="2185" spans="1:6">
      <c r="A2185">
        <v>2000356</v>
      </c>
      <c r="B2185">
        <v>2</v>
      </c>
      <c r="C2185">
        <v>356</v>
      </c>
      <c r="D2185">
        <v>-0.35820000000000002</v>
      </c>
      <c r="E2185">
        <v>16.396100000000001</v>
      </c>
      <c r="F2185">
        <v>8.8059999999999999E-2</v>
      </c>
    </row>
    <row r="2186" spans="1:6">
      <c r="A2186">
        <v>2000357</v>
      </c>
      <c r="B2186">
        <v>2</v>
      </c>
      <c r="C2186">
        <v>357</v>
      </c>
      <c r="D2186">
        <v>-0.35920000000000002</v>
      </c>
      <c r="E2186">
        <v>16.3918</v>
      </c>
      <c r="F2186">
        <v>8.8050000000000003E-2</v>
      </c>
    </row>
    <row r="2187" spans="1:6">
      <c r="A2187">
        <v>2000358</v>
      </c>
      <c r="B2187">
        <v>2</v>
      </c>
      <c r="C2187">
        <v>358</v>
      </c>
      <c r="D2187">
        <v>-0.36009999999999998</v>
      </c>
      <c r="E2187">
        <v>16.387499999999999</v>
      </c>
      <c r="F2187">
        <v>8.8039999999999993E-2</v>
      </c>
    </row>
    <row r="2188" spans="1:6">
      <c r="A2188">
        <v>2000359</v>
      </c>
      <c r="B2188">
        <v>2</v>
      </c>
      <c r="C2188">
        <v>359</v>
      </c>
      <c r="D2188">
        <v>-0.36099999999999999</v>
      </c>
      <c r="E2188">
        <v>16.383299999999998</v>
      </c>
      <c r="F2188">
        <v>8.8029999999999997E-2</v>
      </c>
    </row>
    <row r="2189" spans="1:6">
      <c r="A2189">
        <v>2000360</v>
      </c>
      <c r="B2189">
        <v>2</v>
      </c>
      <c r="C2189">
        <v>360</v>
      </c>
      <c r="D2189">
        <v>-0.3619</v>
      </c>
      <c r="E2189">
        <v>16.379000000000001</v>
      </c>
      <c r="F2189">
        <v>8.8020000000000001E-2</v>
      </c>
    </row>
    <row r="2190" spans="1:6">
      <c r="A2190">
        <v>2000361</v>
      </c>
      <c r="B2190">
        <v>2</v>
      </c>
      <c r="C2190">
        <v>361</v>
      </c>
      <c r="D2190">
        <v>-0.36280000000000001</v>
      </c>
      <c r="E2190">
        <v>16.3748</v>
      </c>
      <c r="F2190">
        <v>8.8010000000000005E-2</v>
      </c>
    </row>
    <row r="2191" spans="1:6">
      <c r="A2191">
        <v>2000362</v>
      </c>
      <c r="B2191">
        <v>2</v>
      </c>
      <c r="C2191">
        <v>362</v>
      </c>
      <c r="D2191">
        <v>-0.36380000000000001</v>
      </c>
      <c r="E2191">
        <v>16.3705</v>
      </c>
      <c r="F2191">
        <v>8.7999999999999995E-2</v>
      </c>
    </row>
    <row r="2192" spans="1:6">
      <c r="A2192">
        <v>2000363</v>
      </c>
      <c r="B2192">
        <v>2</v>
      </c>
      <c r="C2192">
        <v>363</v>
      </c>
      <c r="D2192">
        <v>-0.36470000000000002</v>
      </c>
      <c r="E2192">
        <v>16.366299999999999</v>
      </c>
      <c r="F2192">
        <v>8.7989999999999999E-2</v>
      </c>
    </row>
    <row r="2193" spans="1:6">
      <c r="A2193">
        <v>2000364</v>
      </c>
      <c r="B2193">
        <v>2</v>
      </c>
      <c r="C2193">
        <v>364</v>
      </c>
      <c r="D2193">
        <v>-0.36559999999999998</v>
      </c>
      <c r="E2193">
        <v>16.362100000000002</v>
      </c>
      <c r="F2193">
        <v>8.7980000000000003E-2</v>
      </c>
    </row>
    <row r="2194" spans="1:6">
      <c r="A2194">
        <v>2000365</v>
      </c>
      <c r="B2194">
        <v>2</v>
      </c>
      <c r="C2194">
        <v>365</v>
      </c>
      <c r="D2194">
        <v>-0.36649999999999999</v>
      </c>
      <c r="E2194">
        <v>16.357800000000001</v>
      </c>
      <c r="F2194">
        <v>8.7970000000000007E-2</v>
      </c>
    </row>
    <row r="2195" spans="1:6">
      <c r="A2195">
        <v>2000366</v>
      </c>
      <c r="B2195">
        <v>2</v>
      </c>
      <c r="C2195">
        <v>366</v>
      </c>
      <c r="D2195">
        <v>-0.3674</v>
      </c>
      <c r="E2195">
        <v>16.3536</v>
      </c>
      <c r="F2195">
        <v>8.7959999999999997E-2</v>
      </c>
    </row>
    <row r="2196" spans="1:6">
      <c r="A2196">
        <v>2000367</v>
      </c>
      <c r="B2196">
        <v>2</v>
      </c>
      <c r="C2196">
        <v>367</v>
      </c>
      <c r="D2196">
        <v>-0.36830000000000002</v>
      </c>
      <c r="E2196">
        <v>16.349399999999999</v>
      </c>
      <c r="F2196">
        <v>8.795E-2</v>
      </c>
    </row>
    <row r="2197" spans="1:6">
      <c r="A2197">
        <v>2000368</v>
      </c>
      <c r="B2197">
        <v>2</v>
      </c>
      <c r="C2197">
        <v>368</v>
      </c>
      <c r="D2197">
        <v>-0.36919999999999997</v>
      </c>
      <c r="E2197">
        <v>16.345199999999998</v>
      </c>
      <c r="F2197">
        <v>8.7940000000000004E-2</v>
      </c>
    </row>
    <row r="2198" spans="1:6">
      <c r="A2198">
        <v>2000369</v>
      </c>
      <c r="B2198">
        <v>2</v>
      </c>
      <c r="C2198">
        <v>369</v>
      </c>
      <c r="D2198">
        <v>-0.37009999999999998</v>
      </c>
      <c r="E2198">
        <v>16.341000000000001</v>
      </c>
      <c r="F2198">
        <v>8.7929999999999994E-2</v>
      </c>
    </row>
    <row r="2199" spans="1:6">
      <c r="A2199">
        <v>2000370</v>
      </c>
      <c r="B2199">
        <v>2</v>
      </c>
      <c r="C2199">
        <v>370</v>
      </c>
      <c r="D2199">
        <v>-0.371</v>
      </c>
      <c r="E2199">
        <v>16.3368</v>
      </c>
      <c r="F2199">
        <v>8.7919999999999998E-2</v>
      </c>
    </row>
    <row r="2200" spans="1:6">
      <c r="A2200">
        <v>2000371</v>
      </c>
      <c r="B2200">
        <v>2</v>
      </c>
      <c r="C2200">
        <v>371</v>
      </c>
      <c r="D2200">
        <v>-0.37190000000000001</v>
      </c>
      <c r="E2200">
        <v>16.332599999999999</v>
      </c>
      <c r="F2200">
        <v>8.7910000000000002E-2</v>
      </c>
    </row>
    <row r="2201" spans="1:6">
      <c r="A2201">
        <v>2000372</v>
      </c>
      <c r="B2201">
        <v>2</v>
      </c>
      <c r="C2201">
        <v>372</v>
      </c>
      <c r="D2201">
        <v>-0.37269999999999998</v>
      </c>
      <c r="E2201">
        <v>16.328399999999998</v>
      </c>
      <c r="F2201">
        <v>8.7900000000000006E-2</v>
      </c>
    </row>
    <row r="2202" spans="1:6">
      <c r="A2202">
        <v>2000373</v>
      </c>
      <c r="B2202">
        <v>2</v>
      </c>
      <c r="C2202">
        <v>373</v>
      </c>
      <c r="D2202">
        <v>-0.37359999999999999</v>
      </c>
      <c r="E2202">
        <v>16.324200000000001</v>
      </c>
      <c r="F2202">
        <v>8.7889999999999996E-2</v>
      </c>
    </row>
    <row r="2203" spans="1:6">
      <c r="A2203">
        <v>2000374</v>
      </c>
      <c r="B2203">
        <v>2</v>
      </c>
      <c r="C2203">
        <v>374</v>
      </c>
      <c r="D2203">
        <v>-0.3745</v>
      </c>
      <c r="E2203">
        <v>16.32</v>
      </c>
      <c r="F2203">
        <v>8.788E-2</v>
      </c>
    </row>
    <row r="2204" spans="1:6">
      <c r="A2204">
        <v>2000375</v>
      </c>
      <c r="B2204">
        <v>2</v>
      </c>
      <c r="C2204">
        <v>375</v>
      </c>
      <c r="D2204">
        <v>-0.37540000000000001</v>
      </c>
      <c r="E2204">
        <v>16.315799999999999</v>
      </c>
      <c r="F2204">
        <v>8.7870000000000004E-2</v>
      </c>
    </row>
    <row r="2205" spans="1:6">
      <c r="A2205">
        <v>2000376</v>
      </c>
      <c r="B2205">
        <v>2</v>
      </c>
      <c r="C2205">
        <v>376</v>
      </c>
      <c r="D2205">
        <v>-0.37630000000000002</v>
      </c>
      <c r="E2205">
        <v>16.311699999999998</v>
      </c>
      <c r="F2205">
        <v>8.7859999999999994E-2</v>
      </c>
    </row>
    <row r="2206" spans="1:6">
      <c r="A2206">
        <v>2000377</v>
      </c>
      <c r="B2206">
        <v>2</v>
      </c>
      <c r="C2206">
        <v>377</v>
      </c>
      <c r="D2206">
        <v>-0.37719999999999998</v>
      </c>
      <c r="E2206">
        <v>16.307500000000001</v>
      </c>
      <c r="F2206">
        <v>8.7849999999999998E-2</v>
      </c>
    </row>
    <row r="2207" spans="1:6">
      <c r="A2207">
        <v>2000378</v>
      </c>
      <c r="B2207">
        <v>2</v>
      </c>
      <c r="C2207">
        <v>378</v>
      </c>
      <c r="D2207">
        <v>-0.378</v>
      </c>
      <c r="E2207">
        <v>16.3034</v>
      </c>
      <c r="F2207">
        <v>8.7840000000000001E-2</v>
      </c>
    </row>
    <row r="2208" spans="1:6">
      <c r="A2208">
        <v>2000379</v>
      </c>
      <c r="B2208">
        <v>2</v>
      </c>
      <c r="C2208">
        <v>379</v>
      </c>
      <c r="D2208">
        <v>-0.37890000000000001</v>
      </c>
      <c r="E2208">
        <v>16.299199999999999</v>
      </c>
      <c r="F2208">
        <v>8.7830000000000005E-2</v>
      </c>
    </row>
    <row r="2209" spans="1:6">
      <c r="A2209">
        <v>2000380</v>
      </c>
      <c r="B2209">
        <v>2</v>
      </c>
      <c r="C2209">
        <v>380</v>
      </c>
      <c r="D2209">
        <v>-0.37980000000000003</v>
      </c>
      <c r="E2209">
        <v>16.295100000000001</v>
      </c>
      <c r="F2209">
        <v>8.7819999999999995E-2</v>
      </c>
    </row>
    <row r="2210" spans="1:6">
      <c r="A2210">
        <v>2000381</v>
      </c>
      <c r="B2210">
        <v>2</v>
      </c>
      <c r="C2210">
        <v>381</v>
      </c>
      <c r="D2210">
        <v>-0.38059999999999999</v>
      </c>
      <c r="E2210">
        <v>16.291</v>
      </c>
      <c r="F2210">
        <v>8.7819999999999995E-2</v>
      </c>
    </row>
    <row r="2211" spans="1:6">
      <c r="A2211">
        <v>2000382</v>
      </c>
      <c r="B2211">
        <v>2</v>
      </c>
      <c r="C2211">
        <v>382</v>
      </c>
      <c r="D2211">
        <v>-0.38150000000000001</v>
      </c>
      <c r="E2211">
        <v>16.286799999999999</v>
      </c>
      <c r="F2211">
        <v>8.7809999999999999E-2</v>
      </c>
    </row>
    <row r="2212" spans="1:6">
      <c r="A2212">
        <v>2000383</v>
      </c>
      <c r="B2212">
        <v>2</v>
      </c>
      <c r="C2212">
        <v>383</v>
      </c>
      <c r="D2212">
        <v>-0.38240000000000002</v>
      </c>
      <c r="E2212">
        <v>16.282699999999998</v>
      </c>
      <c r="F2212">
        <v>8.7800000000000003E-2</v>
      </c>
    </row>
    <row r="2213" spans="1:6">
      <c r="A2213">
        <v>2000384</v>
      </c>
      <c r="B2213">
        <v>2</v>
      </c>
      <c r="C2213">
        <v>384</v>
      </c>
      <c r="D2213">
        <v>-0.38319999999999999</v>
      </c>
      <c r="E2213">
        <v>16.278600000000001</v>
      </c>
      <c r="F2213">
        <v>8.7790000000000007E-2</v>
      </c>
    </row>
    <row r="2214" spans="1:6">
      <c r="A2214">
        <v>2000385</v>
      </c>
      <c r="B2214">
        <v>2</v>
      </c>
      <c r="C2214">
        <v>385</v>
      </c>
      <c r="D2214">
        <v>-0.3841</v>
      </c>
      <c r="E2214">
        <v>16.2745</v>
      </c>
      <c r="F2214">
        <v>8.7779999999999997E-2</v>
      </c>
    </row>
    <row r="2215" spans="1:6">
      <c r="A2215">
        <v>2000386</v>
      </c>
      <c r="B2215">
        <v>2</v>
      </c>
      <c r="C2215">
        <v>386</v>
      </c>
      <c r="D2215">
        <v>-0.38500000000000001</v>
      </c>
      <c r="E2215">
        <v>16.270399999999999</v>
      </c>
      <c r="F2215">
        <v>8.7770000000000001E-2</v>
      </c>
    </row>
    <row r="2216" spans="1:6">
      <c r="A2216">
        <v>2000387</v>
      </c>
      <c r="B2216">
        <v>2</v>
      </c>
      <c r="C2216">
        <v>387</v>
      </c>
      <c r="D2216">
        <v>-0.38579999999999998</v>
      </c>
      <c r="E2216">
        <v>16.266300000000001</v>
      </c>
      <c r="F2216">
        <v>8.7760000000000005E-2</v>
      </c>
    </row>
    <row r="2217" spans="1:6">
      <c r="A2217">
        <v>2000388</v>
      </c>
      <c r="B2217">
        <v>2</v>
      </c>
      <c r="C2217">
        <v>388</v>
      </c>
      <c r="D2217">
        <v>-0.38669999999999999</v>
      </c>
      <c r="E2217">
        <v>16.2622</v>
      </c>
      <c r="F2217">
        <v>8.7749999999999995E-2</v>
      </c>
    </row>
    <row r="2218" spans="1:6">
      <c r="A2218">
        <v>2000389</v>
      </c>
      <c r="B2218">
        <v>2</v>
      </c>
      <c r="C2218">
        <v>389</v>
      </c>
      <c r="D2218">
        <v>-0.38750000000000001</v>
      </c>
      <c r="E2218">
        <v>16.258199999999999</v>
      </c>
      <c r="F2218">
        <v>8.7739999999999999E-2</v>
      </c>
    </row>
    <row r="2219" spans="1:6">
      <c r="A2219">
        <v>2000390</v>
      </c>
      <c r="B2219">
        <v>2</v>
      </c>
      <c r="C2219">
        <v>390</v>
      </c>
      <c r="D2219">
        <v>-0.38840000000000002</v>
      </c>
      <c r="E2219">
        <v>16.254100000000001</v>
      </c>
      <c r="F2219">
        <v>8.7730000000000002E-2</v>
      </c>
    </row>
    <row r="2220" spans="1:6">
      <c r="A2220">
        <v>2000391</v>
      </c>
      <c r="B2220">
        <v>2</v>
      </c>
      <c r="C2220">
        <v>391</v>
      </c>
      <c r="D2220">
        <v>-0.38919999999999999</v>
      </c>
      <c r="E2220">
        <v>16.25</v>
      </c>
      <c r="F2220">
        <v>8.7720000000000006E-2</v>
      </c>
    </row>
    <row r="2221" spans="1:6">
      <c r="A2221">
        <v>2000392</v>
      </c>
      <c r="B2221">
        <v>2</v>
      </c>
      <c r="C2221">
        <v>392</v>
      </c>
      <c r="D2221">
        <v>-0.3901</v>
      </c>
      <c r="E2221">
        <v>16.245999999999999</v>
      </c>
      <c r="F2221">
        <v>8.7709999999999996E-2</v>
      </c>
    </row>
    <row r="2222" spans="1:6">
      <c r="A2222">
        <v>2000393</v>
      </c>
      <c r="B2222">
        <v>2</v>
      </c>
      <c r="C2222">
        <v>393</v>
      </c>
      <c r="D2222">
        <v>-0.39090000000000003</v>
      </c>
      <c r="E2222">
        <v>16.241900000000001</v>
      </c>
      <c r="F2222">
        <v>8.77E-2</v>
      </c>
    </row>
    <row r="2223" spans="1:6">
      <c r="A2223">
        <v>2000394</v>
      </c>
      <c r="B2223">
        <v>2</v>
      </c>
      <c r="C2223">
        <v>394</v>
      </c>
      <c r="D2223">
        <v>-0.39169999999999999</v>
      </c>
      <c r="E2223">
        <v>16.2379</v>
      </c>
      <c r="F2223">
        <v>8.7690000000000004E-2</v>
      </c>
    </row>
    <row r="2224" spans="1:6">
      <c r="A2224">
        <v>2000395</v>
      </c>
      <c r="B2224">
        <v>2</v>
      </c>
      <c r="C2224">
        <v>395</v>
      </c>
      <c r="D2224">
        <v>-0.3926</v>
      </c>
      <c r="E2224">
        <v>16.233899999999998</v>
      </c>
      <c r="F2224">
        <v>8.7690000000000004E-2</v>
      </c>
    </row>
    <row r="2225" spans="1:6">
      <c r="A2225">
        <v>2000396</v>
      </c>
      <c r="B2225">
        <v>2</v>
      </c>
      <c r="C2225">
        <v>396</v>
      </c>
      <c r="D2225">
        <v>-0.39340000000000003</v>
      </c>
      <c r="E2225">
        <v>16.229800000000001</v>
      </c>
      <c r="F2225">
        <v>8.7679999999999994E-2</v>
      </c>
    </row>
    <row r="2226" spans="1:6">
      <c r="A2226">
        <v>2000397</v>
      </c>
      <c r="B2226">
        <v>2</v>
      </c>
      <c r="C2226">
        <v>397</v>
      </c>
      <c r="D2226">
        <v>-0.39429999999999998</v>
      </c>
      <c r="E2226">
        <v>16.2258</v>
      </c>
      <c r="F2226">
        <v>8.7669999999999998E-2</v>
      </c>
    </row>
    <row r="2227" spans="1:6">
      <c r="A2227">
        <v>2000398</v>
      </c>
      <c r="B2227">
        <v>2</v>
      </c>
      <c r="C2227">
        <v>398</v>
      </c>
      <c r="D2227">
        <v>-0.39510000000000001</v>
      </c>
      <c r="E2227">
        <v>16.221800000000002</v>
      </c>
      <c r="F2227">
        <v>8.7660000000000002E-2</v>
      </c>
    </row>
    <row r="2228" spans="1:6">
      <c r="A2228">
        <v>2000399</v>
      </c>
      <c r="B2228">
        <v>2</v>
      </c>
      <c r="C2228">
        <v>399</v>
      </c>
      <c r="D2228">
        <v>-0.39589999999999997</v>
      </c>
      <c r="E2228">
        <v>16.2178</v>
      </c>
      <c r="F2228">
        <v>8.7650000000000006E-2</v>
      </c>
    </row>
    <row r="2229" spans="1:6">
      <c r="A2229">
        <v>2000400</v>
      </c>
      <c r="B2229">
        <v>2</v>
      </c>
      <c r="C2229">
        <v>400</v>
      </c>
      <c r="D2229">
        <v>-0.39679999999999999</v>
      </c>
      <c r="E2229">
        <v>16.213799999999999</v>
      </c>
      <c r="F2229">
        <v>8.7639999999999996E-2</v>
      </c>
    </row>
    <row r="2230" spans="1:6">
      <c r="A2230">
        <v>2000401</v>
      </c>
      <c r="B2230">
        <v>2</v>
      </c>
      <c r="C2230">
        <v>401</v>
      </c>
      <c r="D2230">
        <v>-0.39760000000000001</v>
      </c>
      <c r="E2230">
        <v>16.209900000000001</v>
      </c>
      <c r="F2230">
        <v>8.763E-2</v>
      </c>
    </row>
    <row r="2231" spans="1:6">
      <c r="A2231">
        <v>2000402</v>
      </c>
      <c r="B2231">
        <v>2</v>
      </c>
      <c r="C2231">
        <v>402</v>
      </c>
      <c r="D2231">
        <v>-0.39839999999999998</v>
      </c>
      <c r="E2231">
        <v>16.2059</v>
      </c>
      <c r="F2231">
        <v>8.7620000000000003E-2</v>
      </c>
    </row>
    <row r="2232" spans="1:6">
      <c r="A2232">
        <v>2000403</v>
      </c>
      <c r="B2232">
        <v>2</v>
      </c>
      <c r="C2232">
        <v>403</v>
      </c>
      <c r="D2232">
        <v>-0.3992</v>
      </c>
      <c r="E2232">
        <v>16.201899999999998</v>
      </c>
      <c r="F2232">
        <v>8.7609999999999993E-2</v>
      </c>
    </row>
    <row r="2233" spans="1:6">
      <c r="A2233">
        <v>2000404</v>
      </c>
      <c r="B2233">
        <v>2</v>
      </c>
      <c r="C2233">
        <v>404</v>
      </c>
      <c r="D2233">
        <v>-0.40010000000000001</v>
      </c>
      <c r="E2233">
        <v>16.198</v>
      </c>
      <c r="F2233">
        <v>8.7609999999999993E-2</v>
      </c>
    </row>
    <row r="2234" spans="1:6">
      <c r="A2234">
        <v>2000405</v>
      </c>
      <c r="B2234">
        <v>2</v>
      </c>
      <c r="C2234">
        <v>405</v>
      </c>
      <c r="D2234">
        <v>-0.40089999999999998</v>
      </c>
      <c r="E2234">
        <v>16.193999999999999</v>
      </c>
      <c r="F2234">
        <v>8.7599999999999997E-2</v>
      </c>
    </row>
    <row r="2235" spans="1:6">
      <c r="A2235">
        <v>2000406</v>
      </c>
      <c r="B2235">
        <v>2</v>
      </c>
      <c r="C2235">
        <v>406</v>
      </c>
      <c r="D2235">
        <v>-0.4017</v>
      </c>
      <c r="E2235">
        <v>16.190100000000001</v>
      </c>
      <c r="F2235">
        <v>8.7590000000000001E-2</v>
      </c>
    </row>
    <row r="2236" spans="1:6">
      <c r="A2236">
        <v>2000407</v>
      </c>
      <c r="B2236">
        <v>2</v>
      </c>
      <c r="C2236">
        <v>407</v>
      </c>
      <c r="D2236">
        <v>-0.40250000000000002</v>
      </c>
      <c r="E2236">
        <v>16.186199999999999</v>
      </c>
      <c r="F2236">
        <v>8.7580000000000005E-2</v>
      </c>
    </row>
    <row r="2237" spans="1:6">
      <c r="A2237">
        <v>2000408</v>
      </c>
      <c r="B2237">
        <v>2</v>
      </c>
      <c r="C2237">
        <v>408</v>
      </c>
      <c r="D2237">
        <v>-0.40329999999999999</v>
      </c>
      <c r="E2237">
        <v>16.182200000000002</v>
      </c>
      <c r="F2237">
        <v>8.7569999999999995E-2</v>
      </c>
    </row>
    <row r="2238" spans="1:6">
      <c r="A2238">
        <v>2000409</v>
      </c>
      <c r="B2238">
        <v>2</v>
      </c>
      <c r="C2238">
        <v>409</v>
      </c>
      <c r="D2238">
        <v>-0.40410000000000001</v>
      </c>
      <c r="E2238">
        <v>16.1783</v>
      </c>
      <c r="F2238">
        <v>8.7559999999999999E-2</v>
      </c>
    </row>
    <row r="2239" spans="1:6">
      <c r="A2239">
        <v>2000410</v>
      </c>
      <c r="B2239">
        <v>2</v>
      </c>
      <c r="C2239">
        <v>410</v>
      </c>
      <c r="D2239">
        <v>-0.40489999999999998</v>
      </c>
      <c r="E2239">
        <v>16.174399999999999</v>
      </c>
      <c r="F2239">
        <v>8.7550000000000003E-2</v>
      </c>
    </row>
    <row r="2240" spans="1:6">
      <c r="A2240">
        <v>2000411</v>
      </c>
      <c r="B2240">
        <v>2</v>
      </c>
      <c r="C2240">
        <v>411</v>
      </c>
      <c r="D2240">
        <v>-0.40570000000000001</v>
      </c>
      <c r="E2240">
        <v>16.170500000000001</v>
      </c>
      <c r="F2240">
        <v>8.7540000000000007E-2</v>
      </c>
    </row>
    <row r="2241" spans="1:6">
      <c r="A2241">
        <v>2000412</v>
      </c>
      <c r="B2241">
        <v>2</v>
      </c>
      <c r="C2241">
        <v>412</v>
      </c>
      <c r="D2241">
        <v>-0.40660000000000002</v>
      </c>
      <c r="E2241">
        <v>16.166699999999999</v>
      </c>
      <c r="F2241">
        <v>8.7529999999999997E-2</v>
      </c>
    </row>
    <row r="2242" spans="1:6">
      <c r="A2242">
        <v>2000413</v>
      </c>
      <c r="B2242">
        <v>2</v>
      </c>
      <c r="C2242">
        <v>413</v>
      </c>
      <c r="D2242">
        <v>-0.40739999999999998</v>
      </c>
      <c r="E2242">
        <v>16.162800000000001</v>
      </c>
      <c r="F2242">
        <v>8.7529999999999997E-2</v>
      </c>
    </row>
    <row r="2243" spans="1:6">
      <c r="A2243">
        <v>2000414</v>
      </c>
      <c r="B2243">
        <v>2</v>
      </c>
      <c r="C2243">
        <v>414</v>
      </c>
      <c r="D2243">
        <v>-0.40820000000000001</v>
      </c>
      <c r="E2243">
        <v>16.158899999999999</v>
      </c>
      <c r="F2243">
        <v>8.7520000000000001E-2</v>
      </c>
    </row>
    <row r="2244" spans="1:6">
      <c r="A2244">
        <v>2000415</v>
      </c>
      <c r="B2244">
        <v>2</v>
      </c>
      <c r="C2244">
        <v>415</v>
      </c>
      <c r="D2244">
        <v>-0.40899999999999997</v>
      </c>
      <c r="E2244">
        <v>16.155100000000001</v>
      </c>
      <c r="F2244">
        <v>8.7510000000000004E-2</v>
      </c>
    </row>
    <row r="2245" spans="1:6">
      <c r="A2245">
        <v>2000416</v>
      </c>
      <c r="B2245">
        <v>2</v>
      </c>
      <c r="C2245">
        <v>416</v>
      </c>
      <c r="D2245">
        <v>-0.4098</v>
      </c>
      <c r="E2245">
        <v>16.151199999999999</v>
      </c>
      <c r="F2245">
        <v>8.7499999999999994E-2</v>
      </c>
    </row>
    <row r="2246" spans="1:6">
      <c r="A2246">
        <v>2000417</v>
      </c>
      <c r="B2246">
        <v>2</v>
      </c>
      <c r="C2246">
        <v>417</v>
      </c>
      <c r="D2246">
        <v>-0.41060000000000002</v>
      </c>
      <c r="E2246">
        <v>16.147400000000001</v>
      </c>
      <c r="F2246">
        <v>8.7489999999999998E-2</v>
      </c>
    </row>
    <row r="2247" spans="1:6">
      <c r="A2247">
        <v>2000418</v>
      </c>
      <c r="B2247">
        <v>2</v>
      </c>
      <c r="C2247">
        <v>418</v>
      </c>
      <c r="D2247">
        <v>-0.41139999999999999</v>
      </c>
      <c r="E2247">
        <v>16.1435</v>
      </c>
      <c r="F2247">
        <v>8.7480000000000002E-2</v>
      </c>
    </row>
    <row r="2248" spans="1:6">
      <c r="A2248">
        <v>2000419</v>
      </c>
      <c r="B2248">
        <v>2</v>
      </c>
      <c r="C2248">
        <v>419</v>
      </c>
      <c r="D2248">
        <v>-0.41210000000000002</v>
      </c>
      <c r="E2248">
        <v>16.139700000000001</v>
      </c>
      <c r="F2248">
        <v>8.7470000000000006E-2</v>
      </c>
    </row>
    <row r="2249" spans="1:6">
      <c r="A2249">
        <v>2000420</v>
      </c>
      <c r="B2249">
        <v>2</v>
      </c>
      <c r="C2249">
        <v>420</v>
      </c>
      <c r="D2249">
        <v>-0.41289999999999999</v>
      </c>
      <c r="E2249">
        <v>16.135899999999999</v>
      </c>
      <c r="F2249">
        <v>8.7470000000000006E-2</v>
      </c>
    </row>
    <row r="2250" spans="1:6">
      <c r="A2250">
        <v>2000421</v>
      </c>
      <c r="B2250">
        <v>2</v>
      </c>
      <c r="C2250">
        <v>421</v>
      </c>
      <c r="D2250">
        <v>-0.41370000000000001</v>
      </c>
      <c r="E2250">
        <v>16.132100000000001</v>
      </c>
      <c r="F2250">
        <v>8.7459999999999996E-2</v>
      </c>
    </row>
    <row r="2251" spans="1:6">
      <c r="A2251">
        <v>2000422</v>
      </c>
      <c r="B2251">
        <v>2</v>
      </c>
      <c r="C2251">
        <v>422</v>
      </c>
      <c r="D2251">
        <v>-0.41449999999999998</v>
      </c>
      <c r="E2251">
        <v>16.128299999999999</v>
      </c>
      <c r="F2251">
        <v>8.745E-2</v>
      </c>
    </row>
    <row r="2252" spans="1:6">
      <c r="A2252">
        <v>2000423</v>
      </c>
      <c r="B2252">
        <v>2</v>
      </c>
      <c r="C2252">
        <v>423</v>
      </c>
      <c r="D2252">
        <v>-0.4153</v>
      </c>
      <c r="E2252">
        <v>16.124500000000001</v>
      </c>
      <c r="F2252">
        <v>8.7440000000000004E-2</v>
      </c>
    </row>
    <row r="2253" spans="1:6">
      <c r="A2253">
        <v>2000424</v>
      </c>
      <c r="B2253">
        <v>2</v>
      </c>
      <c r="C2253">
        <v>424</v>
      </c>
      <c r="D2253">
        <v>-0.41610000000000003</v>
      </c>
      <c r="E2253">
        <v>16.120699999999999</v>
      </c>
      <c r="F2253">
        <v>8.7429999999999994E-2</v>
      </c>
    </row>
    <row r="2254" spans="1:6">
      <c r="A2254">
        <v>2000425</v>
      </c>
      <c r="B2254">
        <v>2</v>
      </c>
      <c r="C2254">
        <v>425</v>
      </c>
      <c r="D2254">
        <v>-0.41689999999999999</v>
      </c>
      <c r="E2254">
        <v>16.117000000000001</v>
      </c>
      <c r="F2254">
        <v>8.7419999999999998E-2</v>
      </c>
    </row>
    <row r="2255" spans="1:6">
      <c r="A2255">
        <v>2000426</v>
      </c>
      <c r="B2255">
        <v>2</v>
      </c>
      <c r="C2255">
        <v>426</v>
      </c>
      <c r="D2255">
        <v>-0.41760000000000003</v>
      </c>
      <c r="E2255">
        <v>16.113199999999999</v>
      </c>
      <c r="F2255">
        <v>8.7410000000000002E-2</v>
      </c>
    </row>
    <row r="2256" spans="1:6">
      <c r="A2256">
        <v>2000427</v>
      </c>
      <c r="B2256">
        <v>2</v>
      </c>
      <c r="C2256">
        <v>427</v>
      </c>
      <c r="D2256">
        <v>-0.41839999999999999</v>
      </c>
      <c r="E2256">
        <v>16.109500000000001</v>
      </c>
      <c r="F2256">
        <v>8.7410000000000002E-2</v>
      </c>
    </row>
    <row r="2257" spans="1:6">
      <c r="A2257">
        <v>2000428</v>
      </c>
      <c r="B2257">
        <v>2</v>
      </c>
      <c r="C2257">
        <v>428</v>
      </c>
      <c r="D2257">
        <v>-0.41920000000000002</v>
      </c>
      <c r="E2257">
        <v>16.105699999999999</v>
      </c>
      <c r="F2257">
        <v>8.7400000000000005E-2</v>
      </c>
    </row>
    <row r="2258" spans="1:6">
      <c r="A2258">
        <v>2000429</v>
      </c>
      <c r="B2258">
        <v>2</v>
      </c>
      <c r="C2258">
        <v>429</v>
      </c>
      <c r="D2258">
        <v>-0.42</v>
      </c>
      <c r="E2258">
        <v>16.102</v>
      </c>
      <c r="F2258">
        <v>8.7389999999999995E-2</v>
      </c>
    </row>
    <row r="2259" spans="1:6">
      <c r="A2259">
        <v>2000430</v>
      </c>
      <c r="B2259">
        <v>2</v>
      </c>
      <c r="C2259">
        <v>430</v>
      </c>
      <c r="D2259">
        <v>-0.42080000000000001</v>
      </c>
      <c r="E2259">
        <v>16.098299999999998</v>
      </c>
      <c r="F2259">
        <v>8.7379999999999999E-2</v>
      </c>
    </row>
    <row r="2260" spans="1:6">
      <c r="A2260">
        <v>2000431</v>
      </c>
      <c r="B2260">
        <v>2</v>
      </c>
      <c r="C2260">
        <v>431</v>
      </c>
      <c r="D2260">
        <v>-0.42149999999999999</v>
      </c>
      <c r="E2260">
        <v>16.0946</v>
      </c>
      <c r="F2260">
        <v>8.7370000000000003E-2</v>
      </c>
    </row>
    <row r="2261" spans="1:6">
      <c r="A2261">
        <v>2000432</v>
      </c>
      <c r="B2261">
        <v>2</v>
      </c>
      <c r="C2261">
        <v>432</v>
      </c>
      <c r="D2261">
        <v>-0.42230000000000001</v>
      </c>
      <c r="E2261">
        <v>16.090900000000001</v>
      </c>
      <c r="F2261">
        <v>8.7359999999999993E-2</v>
      </c>
    </row>
    <row r="2262" spans="1:6">
      <c r="A2262">
        <v>2000433</v>
      </c>
      <c r="B2262">
        <v>2</v>
      </c>
      <c r="C2262">
        <v>433</v>
      </c>
      <c r="D2262">
        <v>-0.42309999999999998</v>
      </c>
      <c r="E2262">
        <v>16.087199999999999</v>
      </c>
      <c r="F2262">
        <v>8.7359999999999993E-2</v>
      </c>
    </row>
    <row r="2263" spans="1:6">
      <c r="A2263">
        <v>2000434</v>
      </c>
      <c r="B2263">
        <v>2</v>
      </c>
      <c r="C2263">
        <v>434</v>
      </c>
      <c r="D2263">
        <v>-0.42380000000000001</v>
      </c>
      <c r="E2263">
        <v>16.083500000000001</v>
      </c>
      <c r="F2263">
        <v>8.7349999999999997E-2</v>
      </c>
    </row>
    <row r="2264" spans="1:6">
      <c r="A2264">
        <v>2000435</v>
      </c>
      <c r="B2264">
        <v>2</v>
      </c>
      <c r="C2264">
        <v>435</v>
      </c>
      <c r="D2264">
        <v>-0.42459999999999998</v>
      </c>
      <c r="E2264">
        <v>16.079799999999999</v>
      </c>
      <c r="F2264">
        <v>8.7340000000000001E-2</v>
      </c>
    </row>
    <row r="2265" spans="1:6">
      <c r="A2265">
        <v>2000436</v>
      </c>
      <c r="B2265">
        <v>2</v>
      </c>
      <c r="C2265">
        <v>436</v>
      </c>
      <c r="D2265">
        <v>-0.4254</v>
      </c>
      <c r="E2265">
        <v>16.0762</v>
      </c>
      <c r="F2265">
        <v>8.7330000000000005E-2</v>
      </c>
    </row>
    <row r="2266" spans="1:6">
      <c r="A2266">
        <v>2000437</v>
      </c>
      <c r="B2266">
        <v>2</v>
      </c>
      <c r="C2266">
        <v>437</v>
      </c>
      <c r="D2266">
        <v>-0.42609999999999998</v>
      </c>
      <c r="E2266">
        <v>16.072500000000002</v>
      </c>
      <c r="F2266">
        <v>8.7319999999999995E-2</v>
      </c>
    </row>
    <row r="2267" spans="1:6">
      <c r="A2267">
        <v>2000438</v>
      </c>
      <c r="B2267">
        <v>2</v>
      </c>
      <c r="C2267">
        <v>438</v>
      </c>
      <c r="D2267">
        <v>-0.4269</v>
      </c>
      <c r="E2267">
        <v>16.068899999999999</v>
      </c>
      <c r="F2267">
        <v>8.7309999999999999E-2</v>
      </c>
    </row>
    <row r="2268" spans="1:6">
      <c r="A2268">
        <v>2000439</v>
      </c>
      <c r="B2268">
        <v>2</v>
      </c>
      <c r="C2268">
        <v>439</v>
      </c>
      <c r="D2268">
        <v>-0.42759999999999998</v>
      </c>
      <c r="E2268">
        <v>16.065200000000001</v>
      </c>
      <c r="F2268">
        <v>8.7309999999999999E-2</v>
      </c>
    </row>
    <row r="2269" spans="1:6">
      <c r="A2269">
        <v>2000440</v>
      </c>
      <c r="B2269">
        <v>2</v>
      </c>
      <c r="C2269">
        <v>440</v>
      </c>
      <c r="D2269">
        <v>-0.4284</v>
      </c>
      <c r="E2269">
        <v>16.061599999999999</v>
      </c>
      <c r="F2269">
        <v>8.7300000000000003E-2</v>
      </c>
    </row>
    <row r="2270" spans="1:6">
      <c r="A2270">
        <v>2000441</v>
      </c>
      <c r="B2270">
        <v>2</v>
      </c>
      <c r="C2270">
        <v>441</v>
      </c>
      <c r="D2270">
        <v>-0.42920000000000003</v>
      </c>
      <c r="E2270">
        <v>16.058</v>
      </c>
      <c r="F2270">
        <v>8.7290000000000006E-2</v>
      </c>
    </row>
    <row r="2271" spans="1:6">
      <c r="A2271">
        <v>2000442</v>
      </c>
      <c r="B2271">
        <v>2</v>
      </c>
      <c r="C2271">
        <v>442</v>
      </c>
      <c r="D2271">
        <v>-0.4299</v>
      </c>
      <c r="E2271">
        <v>16.054400000000001</v>
      </c>
      <c r="F2271">
        <v>8.7279999999999996E-2</v>
      </c>
    </row>
    <row r="2272" spans="1:6">
      <c r="A2272">
        <v>2000443</v>
      </c>
      <c r="B2272">
        <v>2</v>
      </c>
      <c r="C2272">
        <v>443</v>
      </c>
      <c r="D2272">
        <v>-0.43070000000000003</v>
      </c>
      <c r="E2272">
        <v>16.050799999999999</v>
      </c>
      <c r="F2272">
        <v>8.727E-2</v>
      </c>
    </row>
    <row r="2273" spans="1:6">
      <c r="A2273">
        <v>2000444</v>
      </c>
      <c r="B2273">
        <v>2</v>
      </c>
      <c r="C2273">
        <v>444</v>
      </c>
      <c r="D2273">
        <v>-0.43140000000000001</v>
      </c>
      <c r="E2273">
        <v>16.0472</v>
      </c>
      <c r="F2273">
        <v>8.727E-2</v>
      </c>
    </row>
    <row r="2274" spans="1:6">
      <c r="A2274">
        <v>2000445</v>
      </c>
      <c r="B2274">
        <v>2</v>
      </c>
      <c r="C2274">
        <v>445</v>
      </c>
      <c r="D2274">
        <v>-0.43219999999999997</v>
      </c>
      <c r="E2274">
        <v>16.043600000000001</v>
      </c>
      <c r="F2274">
        <v>8.7260000000000004E-2</v>
      </c>
    </row>
    <row r="2275" spans="1:6">
      <c r="A2275">
        <v>2000446</v>
      </c>
      <c r="B2275">
        <v>2</v>
      </c>
      <c r="C2275">
        <v>446</v>
      </c>
      <c r="D2275">
        <v>-0.43290000000000001</v>
      </c>
      <c r="E2275">
        <v>16.04</v>
      </c>
      <c r="F2275">
        <v>8.7249999999999994E-2</v>
      </c>
    </row>
    <row r="2276" spans="1:6">
      <c r="A2276">
        <v>2000447</v>
      </c>
      <c r="B2276">
        <v>2</v>
      </c>
      <c r="C2276">
        <v>447</v>
      </c>
      <c r="D2276">
        <v>-0.43369999999999997</v>
      </c>
      <c r="E2276">
        <v>16.0365</v>
      </c>
      <c r="F2276">
        <v>8.7239999999999998E-2</v>
      </c>
    </row>
    <row r="2277" spans="1:6">
      <c r="A2277">
        <v>2000448</v>
      </c>
      <c r="B2277">
        <v>2</v>
      </c>
      <c r="C2277">
        <v>448</v>
      </c>
      <c r="D2277">
        <v>-0.43440000000000001</v>
      </c>
      <c r="E2277">
        <v>16.032900000000001</v>
      </c>
      <c r="F2277">
        <v>8.7230000000000002E-2</v>
      </c>
    </row>
    <row r="2278" spans="1:6">
      <c r="A2278">
        <v>2000449</v>
      </c>
      <c r="B2278">
        <v>2</v>
      </c>
      <c r="C2278">
        <v>449</v>
      </c>
      <c r="D2278">
        <v>-0.43509999999999999</v>
      </c>
      <c r="E2278">
        <v>16.029399999999999</v>
      </c>
      <c r="F2278">
        <v>8.7220000000000006E-2</v>
      </c>
    </row>
    <row r="2279" spans="1:6">
      <c r="A2279">
        <v>2000450</v>
      </c>
      <c r="B2279">
        <v>2</v>
      </c>
      <c r="C2279">
        <v>450</v>
      </c>
      <c r="D2279">
        <v>-0.43590000000000001</v>
      </c>
      <c r="E2279">
        <v>16.0258</v>
      </c>
      <c r="F2279">
        <v>8.7220000000000006E-2</v>
      </c>
    </row>
    <row r="2280" spans="1:6">
      <c r="A2280">
        <v>2000451</v>
      </c>
      <c r="B2280">
        <v>2</v>
      </c>
      <c r="C2280">
        <v>451</v>
      </c>
      <c r="D2280">
        <v>-0.43659999999999999</v>
      </c>
      <c r="E2280">
        <v>16.022300000000001</v>
      </c>
      <c r="F2280">
        <v>8.7209999999999996E-2</v>
      </c>
    </row>
    <row r="2281" spans="1:6">
      <c r="A2281">
        <v>2000452</v>
      </c>
      <c r="B2281">
        <v>2</v>
      </c>
      <c r="C2281">
        <v>452</v>
      </c>
      <c r="D2281">
        <v>-0.43740000000000001</v>
      </c>
      <c r="E2281">
        <v>16.018799999999999</v>
      </c>
      <c r="F2281">
        <v>8.72E-2</v>
      </c>
    </row>
    <row r="2282" spans="1:6">
      <c r="A2282">
        <v>2000453</v>
      </c>
      <c r="B2282">
        <v>2</v>
      </c>
      <c r="C2282">
        <v>453</v>
      </c>
      <c r="D2282">
        <v>-0.43809999999999999</v>
      </c>
      <c r="E2282">
        <v>16.0153</v>
      </c>
      <c r="F2282">
        <v>8.7190000000000004E-2</v>
      </c>
    </row>
    <row r="2283" spans="1:6">
      <c r="A2283">
        <v>2000454</v>
      </c>
      <c r="B2283">
        <v>2</v>
      </c>
      <c r="C2283">
        <v>454</v>
      </c>
      <c r="D2283">
        <v>-0.43880000000000002</v>
      </c>
      <c r="E2283">
        <v>16.011800000000001</v>
      </c>
      <c r="F2283">
        <v>8.7179999999999994E-2</v>
      </c>
    </row>
    <row r="2284" spans="1:6">
      <c r="A2284">
        <v>2000455</v>
      </c>
      <c r="B2284">
        <v>2</v>
      </c>
      <c r="C2284">
        <v>455</v>
      </c>
      <c r="D2284">
        <v>-0.43959999999999999</v>
      </c>
      <c r="E2284">
        <v>16.008299999999998</v>
      </c>
      <c r="F2284">
        <v>8.7179999999999994E-2</v>
      </c>
    </row>
    <row r="2285" spans="1:6">
      <c r="A2285">
        <v>2000456</v>
      </c>
      <c r="B2285">
        <v>2</v>
      </c>
      <c r="C2285">
        <v>456</v>
      </c>
      <c r="D2285">
        <v>-0.44030000000000002</v>
      </c>
      <c r="E2285">
        <v>16.004799999999999</v>
      </c>
      <c r="F2285">
        <v>8.7169999999999997E-2</v>
      </c>
    </row>
    <row r="2286" spans="1:6">
      <c r="A2286">
        <v>2000457</v>
      </c>
      <c r="B2286">
        <v>2</v>
      </c>
      <c r="C2286">
        <v>457</v>
      </c>
      <c r="D2286">
        <v>-0.441</v>
      </c>
      <c r="E2286">
        <v>16.001300000000001</v>
      </c>
      <c r="F2286">
        <v>8.7160000000000001E-2</v>
      </c>
    </row>
    <row r="2287" spans="1:6">
      <c r="A2287">
        <v>2000458</v>
      </c>
      <c r="B2287">
        <v>2</v>
      </c>
      <c r="C2287">
        <v>458</v>
      </c>
      <c r="D2287">
        <v>-0.44180000000000003</v>
      </c>
      <c r="E2287">
        <v>15.9979</v>
      </c>
      <c r="F2287">
        <v>8.7150000000000005E-2</v>
      </c>
    </row>
    <row r="2288" spans="1:6">
      <c r="A2288">
        <v>2000459</v>
      </c>
      <c r="B2288">
        <v>2</v>
      </c>
      <c r="C2288">
        <v>459</v>
      </c>
      <c r="D2288">
        <v>-0.4425</v>
      </c>
      <c r="E2288">
        <v>15.994400000000001</v>
      </c>
      <c r="F2288">
        <v>8.7139999999999995E-2</v>
      </c>
    </row>
    <row r="2289" spans="1:6">
      <c r="A2289">
        <v>2000460</v>
      </c>
      <c r="B2289">
        <v>2</v>
      </c>
      <c r="C2289">
        <v>460</v>
      </c>
      <c r="D2289">
        <v>-0.44319999999999998</v>
      </c>
      <c r="E2289">
        <v>15.991</v>
      </c>
      <c r="F2289">
        <v>8.7139999999999995E-2</v>
      </c>
    </row>
    <row r="2290" spans="1:6">
      <c r="A2290">
        <v>2000461</v>
      </c>
      <c r="B2290">
        <v>2</v>
      </c>
      <c r="C2290">
        <v>461</v>
      </c>
      <c r="D2290">
        <v>-0.44390000000000002</v>
      </c>
      <c r="E2290">
        <v>15.987500000000001</v>
      </c>
      <c r="F2290">
        <v>8.7129999999999999E-2</v>
      </c>
    </row>
    <row r="2291" spans="1:6">
      <c r="A2291">
        <v>2000462</v>
      </c>
      <c r="B2291">
        <v>2</v>
      </c>
      <c r="C2291">
        <v>462</v>
      </c>
      <c r="D2291">
        <v>-0.44469999999999998</v>
      </c>
      <c r="E2291">
        <v>15.9841</v>
      </c>
      <c r="F2291">
        <v>8.7120000000000003E-2</v>
      </c>
    </row>
    <row r="2292" spans="1:6">
      <c r="A2292">
        <v>2000463</v>
      </c>
      <c r="B2292">
        <v>2</v>
      </c>
      <c r="C2292">
        <v>463</v>
      </c>
      <c r="D2292">
        <v>-0.44540000000000002</v>
      </c>
      <c r="E2292">
        <v>15.980700000000001</v>
      </c>
      <c r="F2292">
        <v>8.7110000000000007E-2</v>
      </c>
    </row>
    <row r="2293" spans="1:6">
      <c r="A2293">
        <v>2000464</v>
      </c>
      <c r="B2293">
        <v>2</v>
      </c>
      <c r="C2293">
        <v>464</v>
      </c>
      <c r="D2293">
        <v>-0.4461</v>
      </c>
      <c r="E2293">
        <v>15.9773</v>
      </c>
      <c r="F2293">
        <v>8.7110000000000007E-2</v>
      </c>
    </row>
    <row r="2294" spans="1:6">
      <c r="A2294">
        <v>2000465</v>
      </c>
      <c r="B2294">
        <v>2</v>
      </c>
      <c r="C2294">
        <v>465</v>
      </c>
      <c r="D2294">
        <v>-0.44679999999999997</v>
      </c>
      <c r="E2294">
        <v>15.9739</v>
      </c>
      <c r="F2294">
        <v>8.7099999999999997E-2</v>
      </c>
    </row>
    <row r="2295" spans="1:6">
      <c r="A2295">
        <v>2000466</v>
      </c>
      <c r="B2295">
        <v>2</v>
      </c>
      <c r="C2295">
        <v>466</v>
      </c>
      <c r="D2295">
        <v>-0.44750000000000001</v>
      </c>
      <c r="E2295">
        <v>15.970499999999999</v>
      </c>
      <c r="F2295">
        <v>8.7090000000000001E-2</v>
      </c>
    </row>
    <row r="2296" spans="1:6">
      <c r="A2296">
        <v>2000467</v>
      </c>
      <c r="B2296">
        <v>2</v>
      </c>
      <c r="C2296">
        <v>467</v>
      </c>
      <c r="D2296">
        <v>-0.44819999999999999</v>
      </c>
      <c r="E2296">
        <v>15.9671</v>
      </c>
      <c r="F2296">
        <v>8.7080000000000005E-2</v>
      </c>
    </row>
    <row r="2297" spans="1:6">
      <c r="A2297">
        <v>2000468</v>
      </c>
      <c r="B2297">
        <v>2</v>
      </c>
      <c r="C2297">
        <v>468</v>
      </c>
      <c r="D2297">
        <v>-0.44900000000000001</v>
      </c>
      <c r="E2297">
        <v>15.963800000000001</v>
      </c>
      <c r="F2297">
        <v>8.7069999999999995E-2</v>
      </c>
    </row>
    <row r="2298" spans="1:6">
      <c r="A2298">
        <v>2000469</v>
      </c>
      <c r="B2298">
        <v>2</v>
      </c>
      <c r="C2298">
        <v>469</v>
      </c>
      <c r="D2298">
        <v>-0.44969999999999999</v>
      </c>
      <c r="E2298">
        <v>15.9604</v>
      </c>
      <c r="F2298">
        <v>8.7069999999999995E-2</v>
      </c>
    </row>
    <row r="2299" spans="1:6">
      <c r="A2299">
        <v>2000470</v>
      </c>
      <c r="B2299">
        <v>2</v>
      </c>
      <c r="C2299">
        <v>470</v>
      </c>
      <c r="D2299">
        <v>-0.45040000000000002</v>
      </c>
      <c r="E2299">
        <v>15.957100000000001</v>
      </c>
      <c r="F2299">
        <v>8.7059999999999998E-2</v>
      </c>
    </row>
    <row r="2300" spans="1:6">
      <c r="A2300">
        <v>2000471</v>
      </c>
      <c r="B2300">
        <v>2</v>
      </c>
      <c r="C2300">
        <v>471</v>
      </c>
      <c r="D2300">
        <v>-0.4511</v>
      </c>
      <c r="E2300">
        <v>15.9537</v>
      </c>
      <c r="F2300">
        <v>8.7050000000000002E-2</v>
      </c>
    </row>
    <row r="2301" spans="1:6">
      <c r="A2301">
        <v>2000472</v>
      </c>
      <c r="B2301">
        <v>2</v>
      </c>
      <c r="C2301">
        <v>472</v>
      </c>
      <c r="D2301">
        <v>-0.45179999999999998</v>
      </c>
      <c r="E2301">
        <v>15.9504</v>
      </c>
      <c r="F2301">
        <v>8.7040000000000006E-2</v>
      </c>
    </row>
    <row r="2302" spans="1:6">
      <c r="A2302">
        <v>2000473</v>
      </c>
      <c r="B2302">
        <v>2</v>
      </c>
      <c r="C2302">
        <v>473</v>
      </c>
      <c r="D2302">
        <v>-0.45250000000000001</v>
      </c>
      <c r="E2302">
        <v>15.947100000000001</v>
      </c>
      <c r="F2302">
        <v>8.7040000000000006E-2</v>
      </c>
    </row>
    <row r="2303" spans="1:6">
      <c r="A2303">
        <v>2000474</v>
      </c>
      <c r="B2303">
        <v>2</v>
      </c>
      <c r="C2303">
        <v>474</v>
      </c>
      <c r="D2303">
        <v>-0.45319999999999999</v>
      </c>
      <c r="E2303">
        <v>15.9438</v>
      </c>
      <c r="F2303">
        <v>8.7029999999999996E-2</v>
      </c>
    </row>
    <row r="2304" spans="1:6">
      <c r="A2304">
        <v>2000475</v>
      </c>
      <c r="B2304">
        <v>2</v>
      </c>
      <c r="C2304">
        <v>475</v>
      </c>
      <c r="D2304">
        <v>-0.45390000000000003</v>
      </c>
      <c r="E2304">
        <v>15.9405</v>
      </c>
      <c r="F2304">
        <v>8.702E-2</v>
      </c>
    </row>
    <row r="2305" spans="1:6">
      <c r="A2305">
        <v>2000476</v>
      </c>
      <c r="B2305">
        <v>2</v>
      </c>
      <c r="C2305">
        <v>476</v>
      </c>
      <c r="D2305">
        <v>-0.4546</v>
      </c>
      <c r="E2305">
        <v>15.937200000000001</v>
      </c>
      <c r="F2305">
        <v>8.7010000000000004E-2</v>
      </c>
    </row>
    <row r="2306" spans="1:6">
      <c r="A2306">
        <v>2000477</v>
      </c>
      <c r="B2306">
        <v>2</v>
      </c>
      <c r="C2306">
        <v>477</v>
      </c>
      <c r="D2306">
        <v>-0.45529999999999998</v>
      </c>
      <c r="E2306">
        <v>15.9339</v>
      </c>
      <c r="F2306">
        <v>8.7010000000000004E-2</v>
      </c>
    </row>
    <row r="2307" spans="1:6">
      <c r="A2307">
        <v>2000478</v>
      </c>
      <c r="B2307">
        <v>2</v>
      </c>
      <c r="C2307">
        <v>478</v>
      </c>
      <c r="D2307">
        <v>-0.45600000000000002</v>
      </c>
      <c r="E2307">
        <v>15.9307</v>
      </c>
      <c r="F2307">
        <v>8.6999999999999994E-2</v>
      </c>
    </row>
    <row r="2308" spans="1:6">
      <c r="A2308">
        <v>2000479</v>
      </c>
      <c r="B2308">
        <v>2</v>
      </c>
      <c r="C2308">
        <v>479</v>
      </c>
      <c r="D2308">
        <v>-0.45669999999999999</v>
      </c>
      <c r="E2308">
        <v>15.9274</v>
      </c>
      <c r="F2308">
        <v>8.6989999999999998E-2</v>
      </c>
    </row>
    <row r="2309" spans="1:6">
      <c r="A2309">
        <v>2000480</v>
      </c>
      <c r="B2309">
        <v>2</v>
      </c>
      <c r="C2309">
        <v>480</v>
      </c>
      <c r="D2309">
        <v>-0.45739999999999997</v>
      </c>
      <c r="E2309">
        <v>15.924099999999999</v>
      </c>
      <c r="F2309">
        <v>8.6980000000000002E-2</v>
      </c>
    </row>
    <row r="2310" spans="1:6">
      <c r="A2310">
        <v>2000481</v>
      </c>
      <c r="B2310">
        <v>2</v>
      </c>
      <c r="C2310">
        <v>481</v>
      </c>
      <c r="D2310">
        <v>-0.45810000000000001</v>
      </c>
      <c r="E2310">
        <v>15.9209</v>
      </c>
      <c r="F2310">
        <v>8.6980000000000002E-2</v>
      </c>
    </row>
    <row r="2311" spans="1:6">
      <c r="A2311">
        <v>2000482</v>
      </c>
      <c r="B2311">
        <v>2</v>
      </c>
      <c r="C2311">
        <v>482</v>
      </c>
      <c r="D2311">
        <v>-0.45879999999999999</v>
      </c>
      <c r="E2311">
        <v>15.9177</v>
      </c>
      <c r="F2311">
        <v>8.6970000000000006E-2</v>
      </c>
    </row>
    <row r="2312" spans="1:6">
      <c r="A2312">
        <v>2000483</v>
      </c>
      <c r="B2312">
        <v>2</v>
      </c>
      <c r="C2312">
        <v>483</v>
      </c>
      <c r="D2312">
        <v>-0.45950000000000002</v>
      </c>
      <c r="E2312">
        <v>15.9145</v>
      </c>
      <c r="F2312">
        <v>8.6959999999999996E-2</v>
      </c>
    </row>
    <row r="2313" spans="1:6">
      <c r="A2313">
        <v>2000484</v>
      </c>
      <c r="B2313">
        <v>2</v>
      </c>
      <c r="C2313">
        <v>484</v>
      </c>
      <c r="D2313">
        <v>-0.4602</v>
      </c>
      <c r="E2313">
        <v>15.911199999999999</v>
      </c>
      <c r="F2313">
        <v>8.695E-2</v>
      </c>
    </row>
    <row r="2314" spans="1:6">
      <c r="A2314">
        <v>2000485</v>
      </c>
      <c r="B2314">
        <v>2</v>
      </c>
      <c r="C2314">
        <v>485</v>
      </c>
      <c r="D2314">
        <v>-0.46089999999999998</v>
      </c>
      <c r="E2314">
        <v>15.907999999999999</v>
      </c>
      <c r="F2314">
        <v>8.695E-2</v>
      </c>
    </row>
    <row r="2315" spans="1:6">
      <c r="A2315">
        <v>2000486</v>
      </c>
      <c r="B2315">
        <v>2</v>
      </c>
      <c r="C2315">
        <v>486</v>
      </c>
      <c r="D2315">
        <v>-0.46160000000000001</v>
      </c>
      <c r="E2315">
        <v>15.9049</v>
      </c>
      <c r="F2315">
        <v>8.6940000000000003E-2</v>
      </c>
    </row>
    <row r="2316" spans="1:6">
      <c r="A2316">
        <v>2000487</v>
      </c>
      <c r="B2316">
        <v>2</v>
      </c>
      <c r="C2316">
        <v>487</v>
      </c>
      <c r="D2316">
        <v>-0.46229999999999999</v>
      </c>
      <c r="E2316">
        <v>15.9017</v>
      </c>
      <c r="F2316">
        <v>8.6929999999999993E-2</v>
      </c>
    </row>
    <row r="2317" spans="1:6">
      <c r="A2317">
        <v>2000488</v>
      </c>
      <c r="B2317">
        <v>2</v>
      </c>
      <c r="C2317">
        <v>488</v>
      </c>
      <c r="D2317">
        <v>-0.46289999999999998</v>
      </c>
      <c r="E2317">
        <v>15.8985</v>
      </c>
      <c r="F2317">
        <v>8.6919999999999997E-2</v>
      </c>
    </row>
    <row r="2318" spans="1:6">
      <c r="A2318">
        <v>2000489</v>
      </c>
      <c r="B2318">
        <v>2</v>
      </c>
      <c r="C2318">
        <v>489</v>
      </c>
      <c r="D2318">
        <v>-0.46360000000000001</v>
      </c>
      <c r="E2318">
        <v>15.895300000000001</v>
      </c>
      <c r="F2318">
        <v>8.6919999999999997E-2</v>
      </c>
    </row>
    <row r="2319" spans="1:6">
      <c r="A2319">
        <v>2000490</v>
      </c>
      <c r="B2319">
        <v>2</v>
      </c>
      <c r="C2319">
        <v>490</v>
      </c>
      <c r="D2319">
        <v>-0.46429999999999999</v>
      </c>
      <c r="E2319">
        <v>15.892200000000001</v>
      </c>
      <c r="F2319">
        <v>8.6910000000000001E-2</v>
      </c>
    </row>
    <row r="2320" spans="1:6">
      <c r="A2320">
        <v>2000491</v>
      </c>
      <c r="B2320">
        <v>2</v>
      </c>
      <c r="C2320">
        <v>491</v>
      </c>
      <c r="D2320">
        <v>-0.46500000000000002</v>
      </c>
      <c r="E2320">
        <v>15.889099999999999</v>
      </c>
      <c r="F2320">
        <v>8.6900000000000005E-2</v>
      </c>
    </row>
    <row r="2321" spans="1:6">
      <c r="A2321">
        <v>2000492</v>
      </c>
      <c r="B2321">
        <v>2</v>
      </c>
      <c r="C2321">
        <v>492</v>
      </c>
      <c r="D2321">
        <v>-0.4657</v>
      </c>
      <c r="E2321">
        <v>15.885899999999999</v>
      </c>
      <c r="F2321">
        <v>8.6889999999999995E-2</v>
      </c>
    </row>
    <row r="2322" spans="1:6">
      <c r="A2322">
        <v>2000493</v>
      </c>
      <c r="B2322">
        <v>2</v>
      </c>
      <c r="C2322">
        <v>493</v>
      </c>
      <c r="D2322">
        <v>-0.46629999999999999</v>
      </c>
      <c r="E2322">
        <v>15.8828</v>
      </c>
      <c r="F2322">
        <v>8.6889999999999995E-2</v>
      </c>
    </row>
    <row r="2323" spans="1:6">
      <c r="A2323">
        <v>2000494</v>
      </c>
      <c r="B2323">
        <v>2</v>
      </c>
      <c r="C2323">
        <v>494</v>
      </c>
      <c r="D2323">
        <v>-0.46700000000000003</v>
      </c>
      <c r="E2323">
        <v>15.8797</v>
      </c>
      <c r="F2323">
        <v>8.6879999999999999E-2</v>
      </c>
    </row>
    <row r="2324" spans="1:6">
      <c r="A2324">
        <v>2000495</v>
      </c>
      <c r="B2324">
        <v>2</v>
      </c>
      <c r="C2324">
        <v>495</v>
      </c>
      <c r="D2324">
        <v>-0.4677</v>
      </c>
      <c r="E2324">
        <v>15.8766</v>
      </c>
      <c r="F2324">
        <v>8.6870000000000003E-2</v>
      </c>
    </row>
    <row r="2325" spans="1:6">
      <c r="A2325">
        <v>2000496</v>
      </c>
      <c r="B2325">
        <v>2</v>
      </c>
      <c r="C2325">
        <v>496</v>
      </c>
      <c r="D2325">
        <v>-0.46839999999999998</v>
      </c>
      <c r="E2325">
        <v>15.8735</v>
      </c>
      <c r="F2325">
        <v>8.6860000000000007E-2</v>
      </c>
    </row>
    <row r="2326" spans="1:6">
      <c r="A2326">
        <v>2000497</v>
      </c>
      <c r="B2326">
        <v>2</v>
      </c>
      <c r="C2326">
        <v>497</v>
      </c>
      <c r="D2326">
        <v>-0.46899999999999997</v>
      </c>
      <c r="E2326">
        <v>15.8704</v>
      </c>
      <c r="F2326">
        <v>8.6860000000000007E-2</v>
      </c>
    </row>
    <row r="2327" spans="1:6">
      <c r="A2327">
        <v>2000498</v>
      </c>
      <c r="B2327">
        <v>2</v>
      </c>
      <c r="C2327">
        <v>498</v>
      </c>
      <c r="D2327">
        <v>-0.46970000000000001</v>
      </c>
      <c r="E2327">
        <v>15.8673</v>
      </c>
      <c r="F2327">
        <v>8.6849999999999997E-2</v>
      </c>
    </row>
    <row r="2328" spans="1:6">
      <c r="A2328">
        <v>2000499</v>
      </c>
      <c r="B2328">
        <v>2</v>
      </c>
      <c r="C2328">
        <v>499</v>
      </c>
      <c r="D2328">
        <v>-0.47039999999999998</v>
      </c>
      <c r="E2328">
        <v>15.8643</v>
      </c>
      <c r="F2328">
        <v>8.6840000000000001E-2</v>
      </c>
    </row>
    <row r="2329" spans="1:6">
      <c r="A2329">
        <v>2000500</v>
      </c>
      <c r="B2329">
        <v>2</v>
      </c>
      <c r="C2329">
        <v>500</v>
      </c>
      <c r="D2329">
        <v>-0.47110000000000002</v>
      </c>
      <c r="E2329">
        <v>15.8612</v>
      </c>
      <c r="F2329">
        <v>8.6830000000000004E-2</v>
      </c>
    </row>
    <row r="2330" spans="1:6">
      <c r="A2330">
        <v>2000501</v>
      </c>
      <c r="B2330">
        <v>2</v>
      </c>
      <c r="C2330">
        <v>501</v>
      </c>
      <c r="D2330">
        <v>-0.47170000000000001</v>
      </c>
      <c r="E2330">
        <v>15.8582</v>
      </c>
      <c r="F2330">
        <v>8.6830000000000004E-2</v>
      </c>
    </row>
    <row r="2331" spans="1:6">
      <c r="A2331">
        <v>2000502</v>
      </c>
      <c r="B2331">
        <v>2</v>
      </c>
      <c r="C2331">
        <v>502</v>
      </c>
      <c r="D2331">
        <v>-0.47239999999999999</v>
      </c>
      <c r="E2331">
        <v>15.8552</v>
      </c>
      <c r="F2331">
        <v>8.6819999999999994E-2</v>
      </c>
    </row>
    <row r="2332" spans="1:6">
      <c r="A2332">
        <v>2000503</v>
      </c>
      <c r="B2332">
        <v>2</v>
      </c>
      <c r="C2332">
        <v>503</v>
      </c>
      <c r="D2332">
        <v>-0.47310000000000002</v>
      </c>
      <c r="E2332">
        <v>15.8521</v>
      </c>
      <c r="F2332">
        <v>8.6809999999999998E-2</v>
      </c>
    </row>
    <row r="2333" spans="1:6">
      <c r="A2333">
        <v>2000504</v>
      </c>
      <c r="B2333">
        <v>2</v>
      </c>
      <c r="C2333">
        <v>504</v>
      </c>
      <c r="D2333">
        <v>-0.47370000000000001</v>
      </c>
      <c r="E2333">
        <v>15.8491</v>
      </c>
      <c r="F2333">
        <v>8.6809999999999998E-2</v>
      </c>
    </row>
    <row r="2334" spans="1:6">
      <c r="A2334">
        <v>2000505</v>
      </c>
      <c r="B2334">
        <v>2</v>
      </c>
      <c r="C2334">
        <v>505</v>
      </c>
      <c r="D2334">
        <v>-0.47439999999999999</v>
      </c>
      <c r="E2334">
        <v>15.8461</v>
      </c>
      <c r="F2334">
        <v>8.6800000000000002E-2</v>
      </c>
    </row>
    <row r="2335" spans="1:6">
      <c r="A2335">
        <v>2000506</v>
      </c>
      <c r="B2335">
        <v>2</v>
      </c>
      <c r="C2335">
        <v>506</v>
      </c>
      <c r="D2335">
        <v>-0.47510000000000002</v>
      </c>
      <c r="E2335">
        <v>15.8431</v>
      </c>
      <c r="F2335">
        <v>8.6790000000000006E-2</v>
      </c>
    </row>
    <row r="2336" spans="1:6">
      <c r="A2336">
        <v>2000507</v>
      </c>
      <c r="B2336">
        <v>2</v>
      </c>
      <c r="C2336">
        <v>507</v>
      </c>
      <c r="D2336">
        <v>-0.47570000000000001</v>
      </c>
      <c r="E2336">
        <v>15.8401</v>
      </c>
      <c r="F2336">
        <v>8.6779999999999996E-2</v>
      </c>
    </row>
    <row r="2337" spans="1:6">
      <c r="A2337">
        <v>2000508</v>
      </c>
      <c r="B2337">
        <v>2</v>
      </c>
      <c r="C2337">
        <v>508</v>
      </c>
      <c r="D2337">
        <v>-0.47639999999999999</v>
      </c>
      <c r="E2337">
        <v>15.837199999999999</v>
      </c>
      <c r="F2337">
        <v>8.6779999999999996E-2</v>
      </c>
    </row>
    <row r="2338" spans="1:6">
      <c r="A2338">
        <v>2000509</v>
      </c>
      <c r="B2338">
        <v>2</v>
      </c>
      <c r="C2338">
        <v>509</v>
      </c>
      <c r="D2338">
        <v>-0.47699999999999998</v>
      </c>
      <c r="E2338">
        <v>15.834199999999999</v>
      </c>
      <c r="F2338">
        <v>8.677E-2</v>
      </c>
    </row>
    <row r="2339" spans="1:6">
      <c r="A2339">
        <v>2000510</v>
      </c>
      <c r="B2339">
        <v>2</v>
      </c>
      <c r="C2339">
        <v>510</v>
      </c>
      <c r="D2339">
        <v>-0.47770000000000001</v>
      </c>
      <c r="E2339">
        <v>15.831300000000001</v>
      </c>
      <c r="F2339">
        <v>8.6760000000000004E-2</v>
      </c>
    </row>
    <row r="2340" spans="1:6">
      <c r="A2340">
        <v>2000511</v>
      </c>
      <c r="B2340">
        <v>2</v>
      </c>
      <c r="C2340">
        <v>511</v>
      </c>
      <c r="D2340">
        <v>-0.4783</v>
      </c>
      <c r="E2340">
        <v>15.8283</v>
      </c>
      <c r="F2340">
        <v>8.6760000000000004E-2</v>
      </c>
    </row>
    <row r="2341" spans="1:6">
      <c r="A2341">
        <v>2000512</v>
      </c>
      <c r="B2341">
        <v>2</v>
      </c>
      <c r="C2341">
        <v>512</v>
      </c>
      <c r="D2341">
        <v>-0.47899999999999998</v>
      </c>
      <c r="E2341">
        <v>15.8254</v>
      </c>
      <c r="F2341">
        <v>8.6749999999999994E-2</v>
      </c>
    </row>
    <row r="2342" spans="1:6">
      <c r="A2342">
        <v>2000513</v>
      </c>
      <c r="B2342">
        <v>2</v>
      </c>
      <c r="C2342">
        <v>513</v>
      </c>
      <c r="D2342">
        <v>-0.47970000000000002</v>
      </c>
      <c r="E2342">
        <v>15.8224</v>
      </c>
      <c r="F2342">
        <v>8.6739999999999998E-2</v>
      </c>
    </row>
    <row r="2343" spans="1:6">
      <c r="A2343">
        <v>2000514</v>
      </c>
      <c r="B2343">
        <v>2</v>
      </c>
      <c r="C2343">
        <v>514</v>
      </c>
      <c r="D2343">
        <v>-0.4803</v>
      </c>
      <c r="E2343">
        <v>15.8195</v>
      </c>
      <c r="F2343">
        <v>8.6730000000000002E-2</v>
      </c>
    </row>
    <row r="2344" spans="1:6">
      <c r="A2344">
        <v>2000515</v>
      </c>
      <c r="B2344">
        <v>2</v>
      </c>
      <c r="C2344">
        <v>515</v>
      </c>
      <c r="D2344">
        <v>-0.48099999999999998</v>
      </c>
      <c r="E2344">
        <v>15.816599999999999</v>
      </c>
      <c r="F2344">
        <v>8.6730000000000002E-2</v>
      </c>
    </row>
    <row r="2345" spans="1:6">
      <c r="A2345">
        <v>2000516</v>
      </c>
      <c r="B2345">
        <v>2</v>
      </c>
      <c r="C2345">
        <v>516</v>
      </c>
      <c r="D2345">
        <v>-0.48159999999999997</v>
      </c>
      <c r="E2345">
        <v>15.813700000000001</v>
      </c>
      <c r="F2345">
        <v>8.6720000000000005E-2</v>
      </c>
    </row>
    <row r="2346" spans="1:6">
      <c r="A2346">
        <v>2000517</v>
      </c>
      <c r="B2346">
        <v>2</v>
      </c>
      <c r="C2346">
        <v>517</v>
      </c>
      <c r="D2346">
        <v>-0.48230000000000001</v>
      </c>
      <c r="E2346">
        <v>15.8108</v>
      </c>
      <c r="F2346">
        <v>8.6709999999999995E-2</v>
      </c>
    </row>
    <row r="2347" spans="1:6">
      <c r="A2347">
        <v>2000518</v>
      </c>
      <c r="B2347">
        <v>2</v>
      </c>
      <c r="C2347">
        <v>518</v>
      </c>
      <c r="D2347">
        <v>-0.4829</v>
      </c>
      <c r="E2347">
        <v>15.808</v>
      </c>
      <c r="F2347">
        <v>8.6709999999999995E-2</v>
      </c>
    </row>
    <row r="2348" spans="1:6">
      <c r="A2348">
        <v>2000519</v>
      </c>
      <c r="B2348">
        <v>2</v>
      </c>
      <c r="C2348">
        <v>519</v>
      </c>
      <c r="D2348">
        <v>-0.48359999999999997</v>
      </c>
      <c r="E2348">
        <v>15.805099999999999</v>
      </c>
      <c r="F2348">
        <v>8.6699999999999999E-2</v>
      </c>
    </row>
    <row r="2349" spans="1:6">
      <c r="A2349">
        <v>2000520</v>
      </c>
      <c r="B2349">
        <v>2</v>
      </c>
      <c r="C2349">
        <v>520</v>
      </c>
      <c r="D2349">
        <v>-0.48420000000000002</v>
      </c>
      <c r="E2349">
        <v>15.802199999999999</v>
      </c>
      <c r="F2349">
        <v>8.6690000000000003E-2</v>
      </c>
    </row>
    <row r="2350" spans="1:6">
      <c r="A2350">
        <v>2000521</v>
      </c>
      <c r="B2350">
        <v>2</v>
      </c>
      <c r="C2350">
        <v>521</v>
      </c>
      <c r="D2350">
        <v>-0.48480000000000001</v>
      </c>
      <c r="E2350">
        <v>15.7994</v>
      </c>
      <c r="F2350">
        <v>8.6679999999999993E-2</v>
      </c>
    </row>
    <row r="2351" spans="1:6">
      <c r="A2351">
        <v>2000522</v>
      </c>
      <c r="B2351">
        <v>2</v>
      </c>
      <c r="C2351">
        <v>522</v>
      </c>
      <c r="D2351">
        <v>-0.48549999999999999</v>
      </c>
      <c r="E2351">
        <v>15.7965</v>
      </c>
      <c r="F2351">
        <v>8.6679999999999993E-2</v>
      </c>
    </row>
    <row r="2352" spans="1:6">
      <c r="A2352">
        <v>2000523</v>
      </c>
      <c r="B2352">
        <v>2</v>
      </c>
      <c r="C2352">
        <v>523</v>
      </c>
      <c r="D2352">
        <v>-0.48609999999999998</v>
      </c>
      <c r="E2352">
        <v>15.793699999999999</v>
      </c>
      <c r="F2352">
        <v>8.6669999999999997E-2</v>
      </c>
    </row>
    <row r="2353" spans="1:6">
      <c r="A2353">
        <v>2000524</v>
      </c>
      <c r="B2353">
        <v>2</v>
      </c>
      <c r="C2353">
        <v>524</v>
      </c>
      <c r="D2353">
        <v>-0.48680000000000001</v>
      </c>
      <c r="E2353">
        <v>15.790900000000001</v>
      </c>
      <c r="F2353">
        <v>8.6660000000000001E-2</v>
      </c>
    </row>
    <row r="2354" spans="1:6">
      <c r="A2354">
        <v>2000525</v>
      </c>
      <c r="B2354">
        <v>2</v>
      </c>
      <c r="C2354">
        <v>525</v>
      </c>
      <c r="D2354">
        <v>-0.4874</v>
      </c>
      <c r="E2354">
        <v>15.7881</v>
      </c>
      <c r="F2354">
        <v>8.6660000000000001E-2</v>
      </c>
    </row>
    <row r="2355" spans="1:6">
      <c r="A2355">
        <v>2000526</v>
      </c>
      <c r="B2355">
        <v>2</v>
      </c>
      <c r="C2355">
        <v>526</v>
      </c>
      <c r="D2355">
        <v>-0.48799999999999999</v>
      </c>
      <c r="E2355">
        <v>15.785299999999999</v>
      </c>
      <c r="F2355">
        <v>8.6650000000000005E-2</v>
      </c>
    </row>
    <row r="2356" spans="1:6">
      <c r="A2356">
        <v>2000527</v>
      </c>
      <c r="B2356">
        <v>2</v>
      </c>
      <c r="C2356">
        <v>527</v>
      </c>
      <c r="D2356">
        <v>-0.48870000000000002</v>
      </c>
      <c r="E2356">
        <v>15.782500000000001</v>
      </c>
      <c r="F2356">
        <v>8.6639999999999995E-2</v>
      </c>
    </row>
    <row r="2357" spans="1:6">
      <c r="A2357">
        <v>2000528</v>
      </c>
      <c r="B2357">
        <v>2</v>
      </c>
      <c r="C2357">
        <v>528</v>
      </c>
      <c r="D2357">
        <v>-0.48930000000000001</v>
      </c>
      <c r="E2357">
        <v>15.7797</v>
      </c>
      <c r="F2357">
        <v>8.6639999999999995E-2</v>
      </c>
    </row>
    <row r="2358" spans="1:6">
      <c r="A2358">
        <v>2000529</v>
      </c>
      <c r="B2358">
        <v>2</v>
      </c>
      <c r="C2358">
        <v>529</v>
      </c>
      <c r="D2358">
        <v>-0.49</v>
      </c>
      <c r="E2358">
        <v>15.776899999999999</v>
      </c>
      <c r="F2358">
        <v>8.6629999999999999E-2</v>
      </c>
    </row>
    <row r="2359" spans="1:6">
      <c r="A2359">
        <v>2000530</v>
      </c>
      <c r="B2359">
        <v>2</v>
      </c>
      <c r="C2359">
        <v>530</v>
      </c>
      <c r="D2359">
        <v>-0.49059999999999998</v>
      </c>
      <c r="E2359">
        <v>15.7742</v>
      </c>
      <c r="F2359">
        <v>8.6620000000000003E-2</v>
      </c>
    </row>
    <row r="2360" spans="1:6">
      <c r="A2360">
        <v>2000531</v>
      </c>
      <c r="B2360">
        <v>2</v>
      </c>
      <c r="C2360">
        <v>531</v>
      </c>
      <c r="D2360">
        <v>-0.49120000000000003</v>
      </c>
      <c r="E2360">
        <v>15.7714</v>
      </c>
      <c r="F2360">
        <v>8.6620000000000003E-2</v>
      </c>
    </row>
    <row r="2361" spans="1:6">
      <c r="A2361">
        <v>2000532</v>
      </c>
      <c r="B2361">
        <v>2</v>
      </c>
      <c r="C2361">
        <v>532</v>
      </c>
      <c r="D2361">
        <v>-0.4919</v>
      </c>
      <c r="E2361">
        <v>15.768700000000001</v>
      </c>
      <c r="F2361">
        <v>8.6610000000000006E-2</v>
      </c>
    </row>
    <row r="2362" spans="1:6">
      <c r="A2362">
        <v>2000533</v>
      </c>
      <c r="B2362">
        <v>2</v>
      </c>
      <c r="C2362">
        <v>533</v>
      </c>
      <c r="D2362">
        <v>-0.49249999999999999</v>
      </c>
      <c r="E2362">
        <v>15.7659</v>
      </c>
      <c r="F2362">
        <v>8.6599999999999996E-2</v>
      </c>
    </row>
    <row r="2363" spans="1:6">
      <c r="A2363">
        <v>2000534</v>
      </c>
      <c r="B2363">
        <v>2</v>
      </c>
      <c r="C2363">
        <v>534</v>
      </c>
      <c r="D2363">
        <v>-0.49309999999999998</v>
      </c>
      <c r="E2363">
        <v>15.763199999999999</v>
      </c>
      <c r="F2363">
        <v>8.6599999999999996E-2</v>
      </c>
    </row>
    <row r="2364" spans="1:6">
      <c r="A2364">
        <v>2000535</v>
      </c>
      <c r="B2364">
        <v>2</v>
      </c>
      <c r="C2364">
        <v>535</v>
      </c>
      <c r="D2364">
        <v>-0.49370000000000003</v>
      </c>
      <c r="E2364">
        <v>15.7605</v>
      </c>
      <c r="F2364">
        <v>8.659E-2</v>
      </c>
    </row>
    <row r="2365" spans="1:6">
      <c r="A2365">
        <v>2000536</v>
      </c>
      <c r="B2365">
        <v>2</v>
      </c>
      <c r="C2365">
        <v>536</v>
      </c>
      <c r="D2365">
        <v>-0.49440000000000001</v>
      </c>
      <c r="E2365">
        <v>15.7578</v>
      </c>
      <c r="F2365">
        <v>8.6580000000000004E-2</v>
      </c>
    </row>
    <row r="2366" spans="1:6">
      <c r="A2366">
        <v>2000537</v>
      </c>
      <c r="B2366">
        <v>2</v>
      </c>
      <c r="C2366">
        <v>537</v>
      </c>
      <c r="D2366">
        <v>-0.495</v>
      </c>
      <c r="E2366">
        <v>15.755100000000001</v>
      </c>
      <c r="F2366">
        <v>8.6569999999999994E-2</v>
      </c>
    </row>
    <row r="2367" spans="1:6">
      <c r="A2367">
        <v>2000538</v>
      </c>
      <c r="B2367">
        <v>2</v>
      </c>
      <c r="C2367">
        <v>538</v>
      </c>
      <c r="D2367">
        <v>-0.49559999999999998</v>
      </c>
      <c r="E2367">
        <v>15.7524</v>
      </c>
      <c r="F2367">
        <v>8.6569999999999994E-2</v>
      </c>
    </row>
    <row r="2368" spans="1:6">
      <c r="A2368">
        <v>2000539</v>
      </c>
      <c r="B2368">
        <v>2</v>
      </c>
      <c r="C2368">
        <v>539</v>
      </c>
      <c r="D2368">
        <v>-0.49619999999999997</v>
      </c>
      <c r="E2368">
        <v>15.749700000000001</v>
      </c>
      <c r="F2368">
        <v>8.6559999999999998E-2</v>
      </c>
    </row>
    <row r="2369" spans="1:6">
      <c r="A2369">
        <v>2000540</v>
      </c>
      <c r="B2369">
        <v>2</v>
      </c>
      <c r="C2369">
        <v>540</v>
      </c>
      <c r="D2369">
        <v>-0.49690000000000001</v>
      </c>
      <c r="E2369">
        <v>15.747</v>
      </c>
      <c r="F2369">
        <v>8.6550000000000002E-2</v>
      </c>
    </row>
    <row r="2370" spans="1:6">
      <c r="A2370">
        <v>2000541</v>
      </c>
      <c r="B2370">
        <v>2</v>
      </c>
      <c r="C2370">
        <v>541</v>
      </c>
      <c r="D2370">
        <v>-0.4975</v>
      </c>
      <c r="E2370">
        <v>15.744400000000001</v>
      </c>
      <c r="F2370">
        <v>8.6550000000000002E-2</v>
      </c>
    </row>
    <row r="2371" spans="1:6">
      <c r="A2371">
        <v>2000542</v>
      </c>
      <c r="B2371">
        <v>2</v>
      </c>
      <c r="C2371">
        <v>542</v>
      </c>
      <c r="D2371">
        <v>-0.49809999999999999</v>
      </c>
      <c r="E2371">
        <v>15.7417</v>
      </c>
      <c r="F2371">
        <v>8.6540000000000006E-2</v>
      </c>
    </row>
    <row r="2372" spans="1:6">
      <c r="A2372">
        <v>2000543</v>
      </c>
      <c r="B2372">
        <v>2</v>
      </c>
      <c r="C2372">
        <v>543</v>
      </c>
      <c r="D2372">
        <v>-0.49869999999999998</v>
      </c>
      <c r="E2372">
        <v>15.739100000000001</v>
      </c>
      <c r="F2372">
        <v>8.6529999999999996E-2</v>
      </c>
    </row>
    <row r="2373" spans="1:6">
      <c r="A2373">
        <v>2000544</v>
      </c>
      <c r="B2373">
        <v>2</v>
      </c>
      <c r="C2373">
        <v>544</v>
      </c>
      <c r="D2373">
        <v>-0.49930000000000002</v>
      </c>
      <c r="E2373">
        <v>15.7364</v>
      </c>
      <c r="F2373">
        <v>8.6529999999999996E-2</v>
      </c>
    </row>
    <row r="2374" spans="1:6">
      <c r="A2374">
        <v>2000545</v>
      </c>
      <c r="B2374">
        <v>2</v>
      </c>
      <c r="C2374">
        <v>545</v>
      </c>
      <c r="D2374">
        <v>-0.5</v>
      </c>
      <c r="E2374">
        <v>15.7338</v>
      </c>
      <c r="F2374">
        <v>8.652E-2</v>
      </c>
    </row>
    <row r="2375" spans="1:6">
      <c r="A2375">
        <v>2000546</v>
      </c>
      <c r="B2375">
        <v>2</v>
      </c>
      <c r="C2375">
        <v>546</v>
      </c>
      <c r="D2375">
        <v>-0.50060000000000004</v>
      </c>
      <c r="E2375">
        <v>15.731199999999999</v>
      </c>
      <c r="F2375">
        <v>8.6510000000000004E-2</v>
      </c>
    </row>
    <row r="2376" spans="1:6">
      <c r="A2376">
        <v>2000547</v>
      </c>
      <c r="B2376">
        <v>2</v>
      </c>
      <c r="C2376">
        <v>547</v>
      </c>
      <c r="D2376">
        <v>-0.50119999999999998</v>
      </c>
      <c r="E2376">
        <v>15.7286</v>
      </c>
      <c r="F2376">
        <v>8.6510000000000004E-2</v>
      </c>
    </row>
    <row r="2377" spans="1:6">
      <c r="A2377">
        <v>2000548</v>
      </c>
      <c r="B2377">
        <v>2</v>
      </c>
      <c r="C2377">
        <v>548</v>
      </c>
      <c r="D2377">
        <v>-0.50180000000000002</v>
      </c>
      <c r="E2377">
        <v>15.726000000000001</v>
      </c>
      <c r="F2377">
        <v>8.6499999999999994E-2</v>
      </c>
    </row>
    <row r="2378" spans="1:6">
      <c r="A2378">
        <v>2000549</v>
      </c>
      <c r="B2378">
        <v>2</v>
      </c>
      <c r="C2378">
        <v>549</v>
      </c>
      <c r="D2378">
        <v>-0.50239999999999996</v>
      </c>
      <c r="E2378">
        <v>15.7234</v>
      </c>
      <c r="F2378">
        <v>8.6489999999999997E-2</v>
      </c>
    </row>
    <row r="2379" spans="1:6">
      <c r="A2379">
        <v>2000550</v>
      </c>
      <c r="B2379">
        <v>2</v>
      </c>
      <c r="C2379">
        <v>550</v>
      </c>
      <c r="D2379">
        <v>-0.503</v>
      </c>
      <c r="E2379">
        <v>15.720800000000001</v>
      </c>
      <c r="F2379">
        <v>8.6489999999999997E-2</v>
      </c>
    </row>
    <row r="2380" spans="1:6">
      <c r="A2380">
        <v>2000551</v>
      </c>
      <c r="B2380">
        <v>2</v>
      </c>
      <c r="C2380">
        <v>551</v>
      </c>
      <c r="D2380">
        <v>-0.50360000000000005</v>
      </c>
      <c r="E2380">
        <v>15.718299999999999</v>
      </c>
      <c r="F2380">
        <v>8.6480000000000001E-2</v>
      </c>
    </row>
    <row r="2381" spans="1:6">
      <c r="A2381">
        <v>2000552</v>
      </c>
      <c r="B2381">
        <v>2</v>
      </c>
      <c r="C2381">
        <v>552</v>
      </c>
      <c r="D2381">
        <v>-0.50429999999999997</v>
      </c>
      <c r="E2381">
        <v>15.7157</v>
      </c>
      <c r="F2381">
        <v>8.6470000000000005E-2</v>
      </c>
    </row>
    <row r="2382" spans="1:6">
      <c r="A2382">
        <v>2000553</v>
      </c>
      <c r="B2382">
        <v>2</v>
      </c>
      <c r="C2382">
        <v>553</v>
      </c>
      <c r="D2382">
        <v>-0.50490000000000002</v>
      </c>
      <c r="E2382">
        <v>15.713200000000001</v>
      </c>
      <c r="F2382">
        <v>8.6470000000000005E-2</v>
      </c>
    </row>
    <row r="2383" spans="1:6">
      <c r="A2383">
        <v>2000554</v>
      </c>
      <c r="B2383">
        <v>2</v>
      </c>
      <c r="C2383">
        <v>554</v>
      </c>
      <c r="D2383">
        <v>-0.50549999999999995</v>
      </c>
      <c r="E2383">
        <v>15.710599999999999</v>
      </c>
      <c r="F2383">
        <v>8.6459999999999995E-2</v>
      </c>
    </row>
    <row r="2384" spans="1:6">
      <c r="A2384">
        <v>2000555</v>
      </c>
      <c r="B2384">
        <v>2</v>
      </c>
      <c r="C2384">
        <v>555</v>
      </c>
      <c r="D2384">
        <v>-0.50609999999999999</v>
      </c>
      <c r="E2384">
        <v>15.7081</v>
      </c>
      <c r="F2384">
        <v>8.6449999999999999E-2</v>
      </c>
    </row>
    <row r="2385" spans="1:6">
      <c r="A2385">
        <v>2000556</v>
      </c>
      <c r="B2385">
        <v>2</v>
      </c>
      <c r="C2385">
        <v>556</v>
      </c>
      <c r="D2385">
        <v>-0.50670000000000004</v>
      </c>
      <c r="E2385">
        <v>15.7056</v>
      </c>
      <c r="F2385">
        <v>8.6449999999999999E-2</v>
      </c>
    </row>
    <row r="2386" spans="1:6">
      <c r="A2386">
        <v>2000557</v>
      </c>
      <c r="B2386">
        <v>2</v>
      </c>
      <c r="C2386">
        <v>557</v>
      </c>
      <c r="D2386">
        <v>-0.50729999999999997</v>
      </c>
      <c r="E2386">
        <v>15.702999999999999</v>
      </c>
      <c r="F2386">
        <v>8.6440000000000003E-2</v>
      </c>
    </row>
    <row r="2387" spans="1:6">
      <c r="A2387">
        <v>2000558</v>
      </c>
      <c r="B2387">
        <v>2</v>
      </c>
      <c r="C2387">
        <v>558</v>
      </c>
      <c r="D2387">
        <v>-0.50790000000000002</v>
      </c>
      <c r="E2387">
        <v>15.7005</v>
      </c>
      <c r="F2387">
        <v>8.6430000000000007E-2</v>
      </c>
    </row>
    <row r="2388" spans="1:6">
      <c r="A2388">
        <v>2000559</v>
      </c>
      <c r="B2388">
        <v>2</v>
      </c>
      <c r="C2388">
        <v>559</v>
      </c>
      <c r="D2388">
        <v>-0.50849999999999995</v>
      </c>
      <c r="E2388">
        <v>15.698</v>
      </c>
      <c r="F2388">
        <v>8.6430000000000007E-2</v>
      </c>
    </row>
    <row r="2389" spans="1:6">
      <c r="A2389">
        <v>2000560</v>
      </c>
      <c r="B2389">
        <v>2</v>
      </c>
      <c r="C2389">
        <v>560</v>
      </c>
      <c r="D2389">
        <v>-0.5091</v>
      </c>
      <c r="E2389">
        <v>15.695600000000001</v>
      </c>
      <c r="F2389">
        <v>8.6419999999999997E-2</v>
      </c>
    </row>
    <row r="2390" spans="1:6">
      <c r="A2390">
        <v>2000561</v>
      </c>
      <c r="B2390">
        <v>2</v>
      </c>
      <c r="C2390">
        <v>561</v>
      </c>
      <c r="D2390">
        <v>-0.50970000000000004</v>
      </c>
      <c r="E2390">
        <v>15.693099999999999</v>
      </c>
      <c r="F2390">
        <v>8.6419999999999997E-2</v>
      </c>
    </row>
    <row r="2391" spans="1:6">
      <c r="A2391">
        <v>2000562</v>
      </c>
      <c r="B2391">
        <v>2</v>
      </c>
      <c r="C2391">
        <v>562</v>
      </c>
      <c r="D2391">
        <v>-0.51029999999999998</v>
      </c>
      <c r="E2391">
        <v>15.6906</v>
      </c>
      <c r="F2391">
        <v>8.6410000000000001E-2</v>
      </c>
    </row>
    <row r="2392" spans="1:6">
      <c r="A2392">
        <v>2000563</v>
      </c>
      <c r="B2392">
        <v>2</v>
      </c>
      <c r="C2392">
        <v>563</v>
      </c>
      <c r="D2392">
        <v>-0.51090000000000002</v>
      </c>
      <c r="E2392">
        <v>15.6882</v>
      </c>
      <c r="F2392">
        <v>8.6400000000000005E-2</v>
      </c>
    </row>
    <row r="2393" spans="1:6">
      <c r="A2393">
        <v>2000564</v>
      </c>
      <c r="B2393">
        <v>2</v>
      </c>
      <c r="C2393">
        <v>564</v>
      </c>
      <c r="D2393">
        <v>-0.51149999999999995</v>
      </c>
      <c r="E2393">
        <v>15.685700000000001</v>
      </c>
      <c r="F2393">
        <v>8.6400000000000005E-2</v>
      </c>
    </row>
    <row r="2394" spans="1:6">
      <c r="A2394">
        <v>2000565</v>
      </c>
      <c r="B2394">
        <v>2</v>
      </c>
      <c r="C2394">
        <v>565</v>
      </c>
      <c r="D2394">
        <v>-0.5121</v>
      </c>
      <c r="E2394">
        <v>15.683299999999999</v>
      </c>
      <c r="F2394">
        <v>8.6389999999999995E-2</v>
      </c>
    </row>
    <row r="2395" spans="1:6">
      <c r="A2395">
        <v>2000566</v>
      </c>
      <c r="B2395">
        <v>2</v>
      </c>
      <c r="C2395">
        <v>566</v>
      </c>
      <c r="D2395">
        <v>-0.51270000000000004</v>
      </c>
      <c r="E2395">
        <v>15.6808</v>
      </c>
      <c r="F2395">
        <v>8.6379999999999998E-2</v>
      </c>
    </row>
    <row r="2396" spans="1:6">
      <c r="A2396">
        <v>2000567</v>
      </c>
      <c r="B2396">
        <v>2</v>
      </c>
      <c r="C2396">
        <v>567</v>
      </c>
      <c r="D2396">
        <v>-0.51329999999999998</v>
      </c>
      <c r="E2396">
        <v>15.6784</v>
      </c>
      <c r="F2396">
        <v>8.6379999999999998E-2</v>
      </c>
    </row>
    <row r="2397" spans="1:6">
      <c r="A2397">
        <v>2000568</v>
      </c>
      <c r="B2397">
        <v>2</v>
      </c>
      <c r="C2397">
        <v>568</v>
      </c>
      <c r="D2397">
        <v>-0.51390000000000002</v>
      </c>
      <c r="E2397">
        <v>15.676</v>
      </c>
      <c r="F2397">
        <v>8.6370000000000002E-2</v>
      </c>
    </row>
    <row r="2398" spans="1:6">
      <c r="A2398">
        <v>2000569</v>
      </c>
      <c r="B2398">
        <v>2</v>
      </c>
      <c r="C2398">
        <v>569</v>
      </c>
      <c r="D2398">
        <v>-0.51449999999999996</v>
      </c>
      <c r="E2398">
        <v>15.6736</v>
      </c>
      <c r="F2398">
        <v>8.6360000000000006E-2</v>
      </c>
    </row>
    <row r="2399" spans="1:6">
      <c r="A2399">
        <v>2000570</v>
      </c>
      <c r="B2399">
        <v>2</v>
      </c>
      <c r="C2399">
        <v>570</v>
      </c>
      <c r="D2399">
        <v>-0.5151</v>
      </c>
      <c r="E2399">
        <v>15.671200000000001</v>
      </c>
      <c r="F2399">
        <v>8.6360000000000006E-2</v>
      </c>
    </row>
    <row r="2400" spans="1:6">
      <c r="A2400">
        <v>2000571</v>
      </c>
      <c r="B2400">
        <v>2</v>
      </c>
      <c r="C2400">
        <v>571</v>
      </c>
      <c r="D2400">
        <v>-0.51559999999999995</v>
      </c>
      <c r="E2400">
        <v>15.668799999999999</v>
      </c>
      <c r="F2400">
        <v>8.6349999999999996E-2</v>
      </c>
    </row>
    <row r="2401" spans="1:6">
      <c r="A2401">
        <v>2000572</v>
      </c>
      <c r="B2401">
        <v>2</v>
      </c>
      <c r="C2401">
        <v>572</v>
      </c>
      <c r="D2401">
        <v>-0.51619999999999999</v>
      </c>
      <c r="E2401">
        <v>15.666499999999999</v>
      </c>
      <c r="F2401">
        <v>8.634E-2</v>
      </c>
    </row>
    <row r="2402" spans="1:6">
      <c r="A2402">
        <v>2000573</v>
      </c>
      <c r="B2402">
        <v>2</v>
      </c>
      <c r="C2402">
        <v>573</v>
      </c>
      <c r="D2402">
        <v>-0.51680000000000004</v>
      </c>
      <c r="E2402">
        <v>15.664099999999999</v>
      </c>
      <c r="F2402">
        <v>8.634E-2</v>
      </c>
    </row>
    <row r="2403" spans="1:6">
      <c r="A2403">
        <v>2000574</v>
      </c>
      <c r="B2403">
        <v>2</v>
      </c>
      <c r="C2403">
        <v>574</v>
      </c>
      <c r="D2403">
        <v>-0.51739999999999997</v>
      </c>
      <c r="E2403">
        <v>15.6617</v>
      </c>
      <c r="F2403">
        <v>8.6330000000000004E-2</v>
      </c>
    </row>
    <row r="2404" spans="1:6">
      <c r="A2404">
        <v>2000575</v>
      </c>
      <c r="B2404">
        <v>2</v>
      </c>
      <c r="C2404">
        <v>575</v>
      </c>
      <c r="D2404">
        <v>-0.51800000000000002</v>
      </c>
      <c r="E2404">
        <v>15.6594</v>
      </c>
      <c r="F2404">
        <v>8.6319999999999994E-2</v>
      </c>
    </row>
    <row r="2405" spans="1:6">
      <c r="A2405">
        <v>2000576</v>
      </c>
      <c r="B2405">
        <v>2</v>
      </c>
      <c r="C2405">
        <v>576</v>
      </c>
      <c r="D2405">
        <v>-0.51859999999999995</v>
      </c>
      <c r="E2405">
        <v>15.6571</v>
      </c>
      <c r="F2405">
        <v>8.6319999999999994E-2</v>
      </c>
    </row>
    <row r="2406" spans="1:6">
      <c r="A2406">
        <v>2000577</v>
      </c>
      <c r="B2406">
        <v>2</v>
      </c>
      <c r="C2406">
        <v>577</v>
      </c>
      <c r="D2406">
        <v>-0.51919999999999999</v>
      </c>
      <c r="E2406">
        <v>15.6547</v>
      </c>
      <c r="F2406">
        <v>8.6309999999999998E-2</v>
      </c>
    </row>
    <row r="2407" spans="1:6">
      <c r="A2407">
        <v>2000578</v>
      </c>
      <c r="B2407">
        <v>2</v>
      </c>
      <c r="C2407">
        <v>578</v>
      </c>
      <c r="D2407">
        <v>-0.51970000000000005</v>
      </c>
      <c r="E2407">
        <v>15.6524</v>
      </c>
      <c r="F2407">
        <v>8.6309999999999998E-2</v>
      </c>
    </row>
    <row r="2408" spans="1:6">
      <c r="A2408">
        <v>2000579</v>
      </c>
      <c r="B2408">
        <v>2</v>
      </c>
      <c r="C2408">
        <v>579</v>
      </c>
      <c r="D2408">
        <v>-0.52029999999999998</v>
      </c>
      <c r="E2408">
        <v>15.6501</v>
      </c>
      <c r="F2408">
        <v>8.6300000000000002E-2</v>
      </c>
    </row>
    <row r="2409" spans="1:6">
      <c r="A2409">
        <v>2000580</v>
      </c>
      <c r="B2409">
        <v>2</v>
      </c>
      <c r="C2409">
        <v>580</v>
      </c>
      <c r="D2409">
        <v>-0.52090000000000003</v>
      </c>
      <c r="E2409">
        <v>15.6478</v>
      </c>
      <c r="F2409">
        <v>8.6290000000000006E-2</v>
      </c>
    </row>
    <row r="2410" spans="1:6">
      <c r="A2410">
        <v>2000581</v>
      </c>
      <c r="B2410">
        <v>2</v>
      </c>
      <c r="C2410">
        <v>581</v>
      </c>
      <c r="D2410">
        <v>-0.52149999999999996</v>
      </c>
      <c r="E2410">
        <v>15.6455</v>
      </c>
      <c r="F2410">
        <v>8.6290000000000006E-2</v>
      </c>
    </row>
    <row r="2411" spans="1:6">
      <c r="A2411">
        <v>2000582</v>
      </c>
      <c r="B2411">
        <v>2</v>
      </c>
      <c r="C2411">
        <v>582</v>
      </c>
      <c r="D2411">
        <v>-0.52210000000000001</v>
      </c>
      <c r="E2411">
        <v>15.6432</v>
      </c>
      <c r="F2411">
        <v>8.6279999999999996E-2</v>
      </c>
    </row>
    <row r="2412" spans="1:6">
      <c r="A2412">
        <v>2000583</v>
      </c>
      <c r="B2412">
        <v>2</v>
      </c>
      <c r="C2412">
        <v>583</v>
      </c>
      <c r="D2412">
        <v>-0.52259999999999995</v>
      </c>
      <c r="E2412">
        <v>15.6409</v>
      </c>
      <c r="F2412">
        <v>8.6269999999999999E-2</v>
      </c>
    </row>
    <row r="2413" spans="1:6">
      <c r="A2413">
        <v>2000584</v>
      </c>
      <c r="B2413">
        <v>2</v>
      </c>
      <c r="C2413">
        <v>584</v>
      </c>
      <c r="D2413">
        <v>-0.5232</v>
      </c>
      <c r="E2413">
        <v>15.6387</v>
      </c>
      <c r="F2413">
        <v>8.6269999999999999E-2</v>
      </c>
    </row>
    <row r="2414" spans="1:6">
      <c r="A2414">
        <v>2000585</v>
      </c>
      <c r="B2414">
        <v>2</v>
      </c>
      <c r="C2414">
        <v>585</v>
      </c>
      <c r="D2414">
        <v>-0.52380000000000004</v>
      </c>
      <c r="E2414">
        <v>15.6364</v>
      </c>
      <c r="F2414">
        <v>8.6260000000000003E-2</v>
      </c>
    </row>
    <row r="2415" spans="1:6">
      <c r="A2415">
        <v>2000586</v>
      </c>
      <c r="B2415">
        <v>2</v>
      </c>
      <c r="C2415">
        <v>586</v>
      </c>
      <c r="D2415">
        <v>-0.52439999999999998</v>
      </c>
      <c r="E2415">
        <v>15.6342</v>
      </c>
      <c r="F2415">
        <v>8.6260000000000003E-2</v>
      </c>
    </row>
    <row r="2416" spans="1:6">
      <c r="A2416">
        <v>2000587</v>
      </c>
      <c r="B2416">
        <v>2</v>
      </c>
      <c r="C2416">
        <v>587</v>
      </c>
      <c r="D2416">
        <v>-0.52500000000000002</v>
      </c>
      <c r="E2416">
        <v>15.6319</v>
      </c>
      <c r="F2416">
        <v>8.6249999999999993E-2</v>
      </c>
    </row>
    <row r="2417" spans="1:6">
      <c r="A2417">
        <v>2000588</v>
      </c>
      <c r="B2417">
        <v>2</v>
      </c>
      <c r="C2417">
        <v>588</v>
      </c>
      <c r="D2417">
        <v>-0.52549999999999997</v>
      </c>
      <c r="E2417">
        <v>15.6297</v>
      </c>
      <c r="F2417">
        <v>8.6239999999999997E-2</v>
      </c>
    </row>
    <row r="2418" spans="1:6">
      <c r="A2418">
        <v>2000589</v>
      </c>
      <c r="B2418">
        <v>2</v>
      </c>
      <c r="C2418">
        <v>589</v>
      </c>
      <c r="D2418">
        <v>-0.52610000000000001</v>
      </c>
      <c r="E2418">
        <v>15.6275</v>
      </c>
      <c r="F2418">
        <v>8.6239999999999997E-2</v>
      </c>
    </row>
    <row r="2419" spans="1:6">
      <c r="A2419">
        <v>2000590</v>
      </c>
      <c r="B2419">
        <v>2</v>
      </c>
      <c r="C2419">
        <v>590</v>
      </c>
      <c r="D2419">
        <v>-0.52669999999999995</v>
      </c>
      <c r="E2419">
        <v>15.625299999999999</v>
      </c>
      <c r="F2419">
        <v>8.6230000000000001E-2</v>
      </c>
    </row>
    <row r="2420" spans="1:6">
      <c r="A2420">
        <v>2000591</v>
      </c>
      <c r="B2420">
        <v>2</v>
      </c>
      <c r="C2420">
        <v>591</v>
      </c>
      <c r="D2420">
        <v>-0.5272</v>
      </c>
      <c r="E2420">
        <v>15.623100000000001</v>
      </c>
      <c r="F2420">
        <v>8.6220000000000005E-2</v>
      </c>
    </row>
    <row r="2421" spans="1:6">
      <c r="A2421">
        <v>2000592</v>
      </c>
      <c r="B2421">
        <v>2</v>
      </c>
      <c r="C2421">
        <v>592</v>
      </c>
      <c r="D2421">
        <v>-0.52780000000000005</v>
      </c>
      <c r="E2421">
        <v>15.620900000000001</v>
      </c>
      <c r="F2421">
        <v>8.6220000000000005E-2</v>
      </c>
    </row>
    <row r="2422" spans="1:6">
      <c r="A2422">
        <v>2000593</v>
      </c>
      <c r="B2422">
        <v>2</v>
      </c>
      <c r="C2422">
        <v>593</v>
      </c>
      <c r="D2422">
        <v>-0.52839999999999998</v>
      </c>
      <c r="E2422">
        <v>15.6187</v>
      </c>
      <c r="F2422">
        <v>8.6209999999999995E-2</v>
      </c>
    </row>
    <row r="2423" spans="1:6">
      <c r="A2423">
        <v>2000594</v>
      </c>
      <c r="B2423">
        <v>2</v>
      </c>
      <c r="C2423">
        <v>594</v>
      </c>
      <c r="D2423">
        <v>-0.52900000000000003</v>
      </c>
      <c r="E2423">
        <v>15.6165</v>
      </c>
      <c r="F2423">
        <v>8.6209999999999995E-2</v>
      </c>
    </row>
    <row r="2424" spans="1:6">
      <c r="A2424">
        <v>2000595</v>
      </c>
      <c r="B2424">
        <v>2</v>
      </c>
      <c r="C2424">
        <v>595</v>
      </c>
      <c r="D2424">
        <v>-0.52949999999999997</v>
      </c>
      <c r="E2424">
        <v>15.6144</v>
      </c>
      <c r="F2424">
        <v>8.6199999999999999E-2</v>
      </c>
    </row>
    <row r="2425" spans="1:6">
      <c r="A2425">
        <v>2000596</v>
      </c>
      <c r="B2425">
        <v>2</v>
      </c>
      <c r="C2425">
        <v>596</v>
      </c>
      <c r="D2425">
        <v>-0.53010000000000002</v>
      </c>
      <c r="E2425">
        <v>15.6122</v>
      </c>
      <c r="F2425">
        <v>8.6190000000000003E-2</v>
      </c>
    </row>
    <row r="2426" spans="1:6">
      <c r="A2426">
        <v>2000597</v>
      </c>
      <c r="B2426">
        <v>2</v>
      </c>
      <c r="C2426">
        <v>597</v>
      </c>
      <c r="D2426">
        <v>-0.53069999999999995</v>
      </c>
      <c r="E2426">
        <v>15.61</v>
      </c>
      <c r="F2426">
        <v>8.6190000000000003E-2</v>
      </c>
    </row>
    <row r="2427" spans="1:6">
      <c r="A2427">
        <v>2000598</v>
      </c>
      <c r="B2427">
        <v>2</v>
      </c>
      <c r="C2427">
        <v>598</v>
      </c>
      <c r="D2427">
        <v>-0.53120000000000001</v>
      </c>
      <c r="E2427">
        <v>15.607900000000001</v>
      </c>
      <c r="F2427">
        <v>8.6180000000000007E-2</v>
      </c>
    </row>
    <row r="2428" spans="1:6">
      <c r="A2428">
        <v>2000599</v>
      </c>
      <c r="B2428">
        <v>2</v>
      </c>
      <c r="C2428">
        <v>599</v>
      </c>
      <c r="D2428">
        <v>-0.53180000000000005</v>
      </c>
      <c r="E2428">
        <v>15.6058</v>
      </c>
      <c r="F2428">
        <v>8.6180000000000007E-2</v>
      </c>
    </row>
    <row r="2429" spans="1:6">
      <c r="A2429">
        <v>2000600</v>
      </c>
      <c r="B2429">
        <v>2</v>
      </c>
      <c r="C2429">
        <v>600</v>
      </c>
      <c r="D2429">
        <v>-0.5323</v>
      </c>
      <c r="E2429">
        <v>15.6037</v>
      </c>
      <c r="F2429">
        <v>8.6169999999999997E-2</v>
      </c>
    </row>
    <row r="2430" spans="1:6">
      <c r="A2430">
        <v>2000601</v>
      </c>
      <c r="B2430">
        <v>2</v>
      </c>
      <c r="C2430">
        <v>601</v>
      </c>
      <c r="D2430">
        <v>-0.53290000000000004</v>
      </c>
      <c r="E2430">
        <v>15.6015</v>
      </c>
      <c r="F2430">
        <v>8.616E-2</v>
      </c>
    </row>
    <row r="2431" spans="1:6">
      <c r="A2431">
        <v>2000602</v>
      </c>
      <c r="B2431">
        <v>2</v>
      </c>
      <c r="C2431">
        <v>602</v>
      </c>
      <c r="D2431">
        <v>-0.53349999999999997</v>
      </c>
      <c r="E2431">
        <v>15.599399999999999</v>
      </c>
      <c r="F2431">
        <v>8.616E-2</v>
      </c>
    </row>
    <row r="2432" spans="1:6">
      <c r="A2432">
        <v>2000603</v>
      </c>
      <c r="B2432">
        <v>2</v>
      </c>
      <c r="C2432">
        <v>603</v>
      </c>
      <c r="D2432">
        <v>-0.53400000000000003</v>
      </c>
      <c r="E2432">
        <v>15.597300000000001</v>
      </c>
      <c r="F2432">
        <v>8.6150000000000004E-2</v>
      </c>
    </row>
    <row r="2433" spans="1:6">
      <c r="A2433">
        <v>2000604</v>
      </c>
      <c r="B2433">
        <v>2</v>
      </c>
      <c r="C2433">
        <v>604</v>
      </c>
      <c r="D2433">
        <v>-0.53459999999999996</v>
      </c>
      <c r="E2433">
        <v>15.5953</v>
      </c>
      <c r="F2433">
        <v>8.6139999999999994E-2</v>
      </c>
    </row>
    <row r="2434" spans="1:6">
      <c r="A2434">
        <v>2000605</v>
      </c>
      <c r="B2434">
        <v>2</v>
      </c>
      <c r="C2434">
        <v>605</v>
      </c>
      <c r="D2434">
        <v>-0.53510000000000002</v>
      </c>
      <c r="E2434">
        <v>15.5932</v>
      </c>
      <c r="F2434">
        <v>8.6139999999999994E-2</v>
      </c>
    </row>
    <row r="2435" spans="1:6">
      <c r="A2435">
        <v>2000606</v>
      </c>
      <c r="B2435">
        <v>2</v>
      </c>
      <c r="C2435">
        <v>606</v>
      </c>
      <c r="D2435">
        <v>-0.53569999999999995</v>
      </c>
      <c r="E2435">
        <v>15.591100000000001</v>
      </c>
      <c r="F2435">
        <v>8.6129999999999998E-2</v>
      </c>
    </row>
    <row r="2436" spans="1:6">
      <c r="A2436">
        <v>2000607</v>
      </c>
      <c r="B2436">
        <v>2</v>
      </c>
      <c r="C2436">
        <v>607</v>
      </c>
      <c r="D2436">
        <v>-0.5363</v>
      </c>
      <c r="E2436">
        <v>15.589</v>
      </c>
      <c r="F2436">
        <v>8.6129999999999998E-2</v>
      </c>
    </row>
    <row r="2437" spans="1:6">
      <c r="A2437">
        <v>2000608</v>
      </c>
      <c r="B2437">
        <v>2</v>
      </c>
      <c r="C2437">
        <v>608</v>
      </c>
      <c r="D2437">
        <v>-0.53680000000000005</v>
      </c>
      <c r="E2437">
        <v>15.587</v>
      </c>
      <c r="F2437">
        <v>8.6120000000000002E-2</v>
      </c>
    </row>
    <row r="2438" spans="1:6">
      <c r="A2438">
        <v>2000609</v>
      </c>
      <c r="B2438">
        <v>2</v>
      </c>
      <c r="C2438">
        <v>609</v>
      </c>
      <c r="D2438">
        <v>-0.53739999999999999</v>
      </c>
      <c r="E2438">
        <v>15.585000000000001</v>
      </c>
      <c r="F2438">
        <v>8.6110000000000006E-2</v>
      </c>
    </row>
    <row r="2439" spans="1:6">
      <c r="A2439">
        <v>2000610</v>
      </c>
      <c r="B2439">
        <v>2</v>
      </c>
      <c r="C2439">
        <v>610</v>
      </c>
      <c r="D2439">
        <v>-0.53790000000000004</v>
      </c>
      <c r="E2439">
        <v>15.5829</v>
      </c>
      <c r="F2439">
        <v>8.6110000000000006E-2</v>
      </c>
    </row>
    <row r="2440" spans="1:6">
      <c r="A2440">
        <v>2000611</v>
      </c>
      <c r="B2440">
        <v>2</v>
      </c>
      <c r="C2440">
        <v>611</v>
      </c>
      <c r="D2440">
        <v>-0.53849999999999998</v>
      </c>
      <c r="E2440">
        <v>15.5809</v>
      </c>
      <c r="F2440">
        <v>8.6099999999999996E-2</v>
      </c>
    </row>
    <row r="2441" spans="1:6">
      <c r="A2441">
        <v>2000612</v>
      </c>
      <c r="B2441">
        <v>2</v>
      </c>
      <c r="C2441">
        <v>612</v>
      </c>
      <c r="D2441">
        <v>-0.53900000000000003</v>
      </c>
      <c r="E2441">
        <v>15.578900000000001</v>
      </c>
      <c r="F2441">
        <v>8.6099999999999996E-2</v>
      </c>
    </row>
    <row r="2442" spans="1:6">
      <c r="A2442">
        <v>2000613</v>
      </c>
      <c r="B2442">
        <v>2</v>
      </c>
      <c r="C2442">
        <v>613</v>
      </c>
      <c r="D2442">
        <v>-0.53959999999999997</v>
      </c>
      <c r="E2442">
        <v>15.5769</v>
      </c>
      <c r="F2442">
        <v>8.609E-2</v>
      </c>
    </row>
    <row r="2443" spans="1:6">
      <c r="A2443">
        <v>2000614</v>
      </c>
      <c r="B2443">
        <v>2</v>
      </c>
      <c r="C2443">
        <v>614</v>
      </c>
      <c r="D2443">
        <v>-0.54010000000000002</v>
      </c>
      <c r="E2443">
        <v>15.5749</v>
      </c>
      <c r="F2443">
        <v>8.6080000000000004E-2</v>
      </c>
    </row>
    <row r="2444" spans="1:6">
      <c r="A2444">
        <v>2000615</v>
      </c>
      <c r="B2444">
        <v>2</v>
      </c>
      <c r="C2444">
        <v>615</v>
      </c>
      <c r="D2444">
        <v>-0.54069999999999996</v>
      </c>
      <c r="E2444">
        <v>15.572900000000001</v>
      </c>
      <c r="F2444">
        <v>8.6080000000000004E-2</v>
      </c>
    </row>
    <row r="2445" spans="1:6">
      <c r="A2445">
        <v>2000616</v>
      </c>
      <c r="B2445">
        <v>2</v>
      </c>
      <c r="C2445">
        <v>616</v>
      </c>
      <c r="D2445">
        <v>-0.54120000000000001</v>
      </c>
      <c r="E2445">
        <v>15.5709</v>
      </c>
      <c r="F2445">
        <v>8.6069999999999994E-2</v>
      </c>
    </row>
    <row r="2446" spans="1:6">
      <c r="A2446">
        <v>2000617</v>
      </c>
      <c r="B2446">
        <v>2</v>
      </c>
      <c r="C2446">
        <v>617</v>
      </c>
      <c r="D2446">
        <v>-0.54179999999999995</v>
      </c>
      <c r="E2446">
        <v>15.569000000000001</v>
      </c>
      <c r="F2446">
        <v>8.6069999999999994E-2</v>
      </c>
    </row>
    <row r="2447" spans="1:6">
      <c r="A2447">
        <v>2000618</v>
      </c>
      <c r="B2447">
        <v>2</v>
      </c>
      <c r="C2447">
        <v>618</v>
      </c>
      <c r="D2447">
        <v>-0.5423</v>
      </c>
      <c r="E2447">
        <v>15.567</v>
      </c>
      <c r="F2447">
        <v>8.6059999999999998E-2</v>
      </c>
    </row>
    <row r="2448" spans="1:6">
      <c r="A2448">
        <v>2000619</v>
      </c>
      <c r="B2448">
        <v>2</v>
      </c>
      <c r="C2448">
        <v>619</v>
      </c>
      <c r="D2448">
        <v>-0.54290000000000005</v>
      </c>
      <c r="E2448">
        <v>15.565099999999999</v>
      </c>
      <c r="F2448">
        <v>8.6050000000000001E-2</v>
      </c>
    </row>
    <row r="2449" spans="1:6">
      <c r="A2449">
        <v>2000620</v>
      </c>
      <c r="B2449">
        <v>2</v>
      </c>
      <c r="C2449">
        <v>620</v>
      </c>
      <c r="D2449">
        <v>-0.54339999999999999</v>
      </c>
      <c r="E2449">
        <v>15.5631</v>
      </c>
      <c r="F2449">
        <v>8.6050000000000001E-2</v>
      </c>
    </row>
    <row r="2450" spans="1:6">
      <c r="A2450">
        <v>2000621</v>
      </c>
      <c r="B2450">
        <v>2</v>
      </c>
      <c r="C2450">
        <v>621</v>
      </c>
      <c r="D2450">
        <v>-0.54400000000000004</v>
      </c>
      <c r="E2450">
        <v>15.561199999999999</v>
      </c>
      <c r="F2450">
        <v>8.6040000000000005E-2</v>
      </c>
    </row>
    <row r="2451" spans="1:6">
      <c r="A2451">
        <v>2000622</v>
      </c>
      <c r="B2451">
        <v>2</v>
      </c>
      <c r="C2451">
        <v>622</v>
      </c>
      <c r="D2451">
        <v>-0.54449999999999998</v>
      </c>
      <c r="E2451">
        <v>15.5593</v>
      </c>
      <c r="F2451">
        <v>8.6040000000000005E-2</v>
      </c>
    </row>
    <row r="2452" spans="1:6">
      <c r="A2452">
        <v>2000623</v>
      </c>
      <c r="B2452">
        <v>2</v>
      </c>
      <c r="C2452">
        <v>623</v>
      </c>
      <c r="D2452">
        <v>-0.54510000000000003</v>
      </c>
      <c r="E2452">
        <v>15.557399999999999</v>
      </c>
      <c r="F2452">
        <v>8.6029999999999995E-2</v>
      </c>
    </row>
    <row r="2453" spans="1:6">
      <c r="A2453">
        <v>2000624</v>
      </c>
      <c r="B2453">
        <v>2</v>
      </c>
      <c r="C2453">
        <v>624</v>
      </c>
      <c r="D2453">
        <v>-0.54559999999999997</v>
      </c>
      <c r="E2453">
        <v>15.5555</v>
      </c>
      <c r="F2453">
        <v>8.6029999999999995E-2</v>
      </c>
    </row>
    <row r="2454" spans="1:6">
      <c r="A2454">
        <v>2000625</v>
      </c>
      <c r="B2454">
        <v>2</v>
      </c>
      <c r="C2454">
        <v>625</v>
      </c>
      <c r="D2454">
        <v>-0.54610000000000003</v>
      </c>
      <c r="E2454">
        <v>15.553599999999999</v>
      </c>
      <c r="F2454">
        <v>8.6019999999999999E-2</v>
      </c>
    </row>
    <row r="2455" spans="1:6">
      <c r="A2455">
        <v>2000626</v>
      </c>
      <c r="B2455">
        <v>2</v>
      </c>
      <c r="C2455">
        <v>626</v>
      </c>
      <c r="D2455">
        <v>-0.54669999999999996</v>
      </c>
      <c r="E2455">
        <v>15.5517</v>
      </c>
      <c r="F2455">
        <v>8.6010000000000003E-2</v>
      </c>
    </row>
    <row r="2456" spans="1:6">
      <c r="A2456">
        <v>2000627</v>
      </c>
      <c r="B2456">
        <v>2</v>
      </c>
      <c r="C2456">
        <v>627</v>
      </c>
      <c r="D2456">
        <v>-0.54720000000000002</v>
      </c>
      <c r="E2456">
        <v>15.549799999999999</v>
      </c>
      <c r="F2456">
        <v>8.6010000000000003E-2</v>
      </c>
    </row>
    <row r="2457" spans="1:6">
      <c r="A2457">
        <v>2000628</v>
      </c>
      <c r="B2457">
        <v>2</v>
      </c>
      <c r="C2457">
        <v>628</v>
      </c>
      <c r="D2457">
        <v>-0.54779999999999995</v>
      </c>
      <c r="E2457">
        <v>15.548</v>
      </c>
      <c r="F2457">
        <v>8.5999999999999993E-2</v>
      </c>
    </row>
    <row r="2458" spans="1:6">
      <c r="A2458">
        <v>2000629</v>
      </c>
      <c r="B2458">
        <v>2</v>
      </c>
      <c r="C2458">
        <v>629</v>
      </c>
      <c r="D2458">
        <v>-0.54830000000000001</v>
      </c>
      <c r="E2458">
        <v>15.546099999999999</v>
      </c>
      <c r="F2458">
        <v>8.5999999999999993E-2</v>
      </c>
    </row>
    <row r="2459" spans="1:6">
      <c r="A2459">
        <v>2000630</v>
      </c>
      <c r="B2459">
        <v>2</v>
      </c>
      <c r="C2459">
        <v>630</v>
      </c>
      <c r="D2459">
        <v>-0.54879999999999995</v>
      </c>
      <c r="E2459">
        <v>15.5443</v>
      </c>
      <c r="F2459">
        <v>8.5989999999999997E-2</v>
      </c>
    </row>
    <row r="2460" spans="1:6">
      <c r="A2460">
        <v>2000631</v>
      </c>
      <c r="B2460">
        <v>2</v>
      </c>
      <c r="C2460">
        <v>631</v>
      </c>
      <c r="D2460">
        <v>-0.5494</v>
      </c>
      <c r="E2460">
        <v>15.542400000000001</v>
      </c>
      <c r="F2460">
        <v>8.5980000000000001E-2</v>
      </c>
    </row>
    <row r="2461" spans="1:6">
      <c r="A2461">
        <v>2000632</v>
      </c>
      <c r="B2461">
        <v>2</v>
      </c>
      <c r="C2461">
        <v>632</v>
      </c>
      <c r="D2461">
        <v>-0.54990000000000006</v>
      </c>
      <c r="E2461">
        <v>15.5406</v>
      </c>
      <c r="F2461">
        <v>8.5980000000000001E-2</v>
      </c>
    </row>
    <row r="2462" spans="1:6">
      <c r="A2462">
        <v>2000633</v>
      </c>
      <c r="B2462">
        <v>2</v>
      </c>
      <c r="C2462">
        <v>633</v>
      </c>
      <c r="D2462">
        <v>-0.5504</v>
      </c>
      <c r="E2462">
        <v>15.5388</v>
      </c>
      <c r="F2462">
        <v>8.5970000000000005E-2</v>
      </c>
    </row>
    <row r="2463" spans="1:6">
      <c r="A2463">
        <v>2000634</v>
      </c>
      <c r="B2463">
        <v>2</v>
      </c>
      <c r="C2463">
        <v>634</v>
      </c>
      <c r="D2463">
        <v>-0.55100000000000005</v>
      </c>
      <c r="E2463">
        <v>15.537000000000001</v>
      </c>
      <c r="F2463">
        <v>8.5970000000000005E-2</v>
      </c>
    </row>
    <row r="2464" spans="1:6">
      <c r="A2464">
        <v>2000635</v>
      </c>
      <c r="B2464">
        <v>2</v>
      </c>
      <c r="C2464">
        <v>635</v>
      </c>
      <c r="D2464">
        <v>-0.55149999999999999</v>
      </c>
      <c r="E2464">
        <v>15.5352</v>
      </c>
      <c r="F2464">
        <v>8.5959999999999995E-2</v>
      </c>
    </row>
    <row r="2465" spans="1:6">
      <c r="A2465">
        <v>2000636</v>
      </c>
      <c r="B2465">
        <v>2</v>
      </c>
      <c r="C2465">
        <v>636</v>
      </c>
      <c r="D2465">
        <v>-0.55200000000000005</v>
      </c>
      <c r="E2465">
        <v>15.5334</v>
      </c>
      <c r="F2465">
        <v>8.5959999999999995E-2</v>
      </c>
    </row>
    <row r="2466" spans="1:6">
      <c r="A2466">
        <v>2000637</v>
      </c>
      <c r="B2466">
        <v>2</v>
      </c>
      <c r="C2466">
        <v>637</v>
      </c>
      <c r="D2466">
        <v>-0.55259999999999998</v>
      </c>
      <c r="E2466">
        <v>15.531599999999999</v>
      </c>
      <c r="F2466">
        <v>8.5949999999999999E-2</v>
      </c>
    </row>
    <row r="2467" spans="1:6">
      <c r="A2467">
        <v>2000638</v>
      </c>
      <c r="B2467">
        <v>2</v>
      </c>
      <c r="C2467">
        <v>638</v>
      </c>
      <c r="D2467">
        <v>-0.55310000000000004</v>
      </c>
      <c r="E2467">
        <v>15.5299</v>
      </c>
      <c r="F2467">
        <v>8.5940000000000003E-2</v>
      </c>
    </row>
    <row r="2468" spans="1:6">
      <c r="A2468">
        <v>2000639</v>
      </c>
      <c r="B2468">
        <v>2</v>
      </c>
      <c r="C2468">
        <v>639</v>
      </c>
      <c r="D2468">
        <v>-0.55359999999999998</v>
      </c>
      <c r="E2468">
        <v>15.5281</v>
      </c>
      <c r="F2468">
        <v>8.5940000000000003E-2</v>
      </c>
    </row>
    <row r="2469" spans="1:6">
      <c r="A2469">
        <v>2000640</v>
      </c>
      <c r="B2469">
        <v>2</v>
      </c>
      <c r="C2469">
        <v>640</v>
      </c>
      <c r="D2469">
        <v>-0.55420000000000003</v>
      </c>
      <c r="E2469">
        <v>15.526300000000001</v>
      </c>
      <c r="F2469">
        <v>8.5930000000000006E-2</v>
      </c>
    </row>
    <row r="2470" spans="1:6">
      <c r="A2470">
        <v>2000641</v>
      </c>
      <c r="B2470">
        <v>2</v>
      </c>
      <c r="C2470">
        <v>641</v>
      </c>
      <c r="D2470">
        <v>-0.55469999999999997</v>
      </c>
      <c r="E2470">
        <v>15.5246</v>
      </c>
      <c r="F2470">
        <v>8.5930000000000006E-2</v>
      </c>
    </row>
    <row r="2471" spans="1:6">
      <c r="A2471">
        <v>2000642</v>
      </c>
      <c r="B2471">
        <v>2</v>
      </c>
      <c r="C2471">
        <v>642</v>
      </c>
      <c r="D2471">
        <v>-0.55520000000000003</v>
      </c>
      <c r="E2471">
        <v>15.5229</v>
      </c>
      <c r="F2471">
        <v>8.5919999999999996E-2</v>
      </c>
    </row>
    <row r="2472" spans="1:6">
      <c r="A2472">
        <v>2000643</v>
      </c>
      <c r="B2472">
        <v>2</v>
      </c>
      <c r="C2472">
        <v>643</v>
      </c>
      <c r="D2472">
        <v>-0.55569999999999997</v>
      </c>
      <c r="E2472">
        <v>15.5212</v>
      </c>
      <c r="F2472">
        <v>8.591E-2</v>
      </c>
    </row>
    <row r="2473" spans="1:6">
      <c r="A2473">
        <v>2000644</v>
      </c>
      <c r="B2473">
        <v>2</v>
      </c>
      <c r="C2473">
        <v>644</v>
      </c>
      <c r="D2473">
        <v>-0.55630000000000002</v>
      </c>
      <c r="E2473">
        <v>15.519399999999999</v>
      </c>
      <c r="F2473">
        <v>8.591E-2</v>
      </c>
    </row>
    <row r="2474" spans="1:6">
      <c r="A2474">
        <v>2000645</v>
      </c>
      <c r="B2474">
        <v>2</v>
      </c>
      <c r="C2474">
        <v>645</v>
      </c>
      <c r="D2474">
        <v>-0.55679999999999996</v>
      </c>
      <c r="E2474">
        <v>15.5177</v>
      </c>
      <c r="F2474">
        <v>8.5900000000000004E-2</v>
      </c>
    </row>
    <row r="2475" spans="1:6">
      <c r="A2475">
        <v>2000646</v>
      </c>
      <c r="B2475">
        <v>2</v>
      </c>
      <c r="C2475">
        <v>646</v>
      </c>
      <c r="D2475">
        <v>-0.55730000000000002</v>
      </c>
      <c r="E2475">
        <v>15.5161</v>
      </c>
      <c r="F2475">
        <v>8.5900000000000004E-2</v>
      </c>
    </row>
    <row r="2476" spans="1:6">
      <c r="A2476">
        <v>2000647</v>
      </c>
      <c r="B2476">
        <v>2</v>
      </c>
      <c r="C2476">
        <v>647</v>
      </c>
      <c r="D2476">
        <v>-0.55779999999999996</v>
      </c>
      <c r="E2476">
        <v>15.5144</v>
      </c>
      <c r="F2476">
        <v>8.5889999999999994E-2</v>
      </c>
    </row>
    <row r="2477" spans="1:6">
      <c r="A2477">
        <v>2000648</v>
      </c>
      <c r="B2477">
        <v>2</v>
      </c>
      <c r="C2477">
        <v>648</v>
      </c>
      <c r="D2477">
        <v>-0.55840000000000001</v>
      </c>
      <c r="E2477">
        <v>15.512700000000001</v>
      </c>
      <c r="F2477">
        <v>8.5889999999999994E-2</v>
      </c>
    </row>
    <row r="2478" spans="1:6">
      <c r="A2478">
        <v>2000649</v>
      </c>
      <c r="B2478">
        <v>2</v>
      </c>
      <c r="C2478">
        <v>649</v>
      </c>
      <c r="D2478">
        <v>-0.55889999999999995</v>
      </c>
      <c r="E2478">
        <v>15.510999999999999</v>
      </c>
      <c r="F2478">
        <v>8.5879999999999998E-2</v>
      </c>
    </row>
    <row r="2479" spans="1:6">
      <c r="A2479">
        <v>2000650</v>
      </c>
      <c r="B2479">
        <v>2</v>
      </c>
      <c r="C2479">
        <v>650</v>
      </c>
      <c r="D2479">
        <v>-0.55940000000000001</v>
      </c>
      <c r="E2479">
        <v>15.509399999999999</v>
      </c>
      <c r="F2479">
        <v>8.5870000000000002E-2</v>
      </c>
    </row>
    <row r="2480" spans="1:6">
      <c r="A2480">
        <v>2000651</v>
      </c>
      <c r="B2480">
        <v>2</v>
      </c>
      <c r="C2480">
        <v>651</v>
      </c>
      <c r="D2480">
        <v>-0.55989999999999995</v>
      </c>
      <c r="E2480">
        <v>15.5077</v>
      </c>
      <c r="F2480">
        <v>8.5870000000000002E-2</v>
      </c>
    </row>
    <row r="2481" spans="1:6">
      <c r="A2481">
        <v>2000652</v>
      </c>
      <c r="B2481">
        <v>2</v>
      </c>
      <c r="C2481">
        <v>652</v>
      </c>
      <c r="D2481">
        <v>-0.5605</v>
      </c>
      <c r="E2481">
        <v>15.5061</v>
      </c>
      <c r="F2481">
        <v>8.5860000000000006E-2</v>
      </c>
    </row>
    <row r="2482" spans="1:6">
      <c r="A2482">
        <v>2000653</v>
      </c>
      <c r="B2482">
        <v>2</v>
      </c>
      <c r="C2482">
        <v>653</v>
      </c>
      <c r="D2482">
        <v>-0.56100000000000005</v>
      </c>
      <c r="E2482">
        <v>15.5045</v>
      </c>
      <c r="F2482">
        <v>8.5860000000000006E-2</v>
      </c>
    </row>
    <row r="2483" spans="1:6">
      <c r="A2483">
        <v>2000654</v>
      </c>
      <c r="B2483">
        <v>2</v>
      </c>
      <c r="C2483">
        <v>654</v>
      </c>
      <c r="D2483">
        <v>-0.5615</v>
      </c>
      <c r="E2483">
        <v>15.502800000000001</v>
      </c>
      <c r="F2483">
        <v>8.5849999999999996E-2</v>
      </c>
    </row>
    <row r="2484" spans="1:6">
      <c r="A2484">
        <v>2000655</v>
      </c>
      <c r="B2484">
        <v>2</v>
      </c>
      <c r="C2484">
        <v>655</v>
      </c>
      <c r="D2484">
        <v>-0.56200000000000006</v>
      </c>
      <c r="E2484">
        <v>15.501200000000001</v>
      </c>
      <c r="F2484">
        <v>8.5849999999999996E-2</v>
      </c>
    </row>
    <row r="2485" spans="1:6">
      <c r="A2485">
        <v>2000656</v>
      </c>
      <c r="B2485">
        <v>2</v>
      </c>
      <c r="C2485">
        <v>656</v>
      </c>
      <c r="D2485">
        <v>-0.5625</v>
      </c>
      <c r="E2485">
        <v>15.499599999999999</v>
      </c>
      <c r="F2485">
        <v>8.584E-2</v>
      </c>
    </row>
    <row r="2486" spans="1:6">
      <c r="A2486">
        <v>2000657</v>
      </c>
      <c r="B2486">
        <v>2</v>
      </c>
      <c r="C2486">
        <v>657</v>
      </c>
      <c r="D2486">
        <v>-0.56299999999999994</v>
      </c>
      <c r="E2486">
        <v>15.497999999999999</v>
      </c>
      <c r="F2486">
        <v>8.584E-2</v>
      </c>
    </row>
    <row r="2487" spans="1:6">
      <c r="A2487">
        <v>2000658</v>
      </c>
      <c r="B2487">
        <v>2</v>
      </c>
      <c r="C2487">
        <v>658</v>
      </c>
      <c r="D2487">
        <v>-0.56359999999999999</v>
      </c>
      <c r="E2487">
        <v>15.496499999999999</v>
      </c>
      <c r="F2487">
        <v>8.5830000000000004E-2</v>
      </c>
    </row>
    <row r="2488" spans="1:6">
      <c r="A2488">
        <v>2000659</v>
      </c>
      <c r="B2488">
        <v>2</v>
      </c>
      <c r="C2488">
        <v>659</v>
      </c>
      <c r="D2488">
        <v>-0.56410000000000005</v>
      </c>
      <c r="E2488">
        <v>15.494899999999999</v>
      </c>
      <c r="F2488">
        <v>8.5819999999999994E-2</v>
      </c>
    </row>
    <row r="2489" spans="1:6">
      <c r="A2489">
        <v>2000660</v>
      </c>
      <c r="B2489">
        <v>2</v>
      </c>
      <c r="C2489">
        <v>660</v>
      </c>
      <c r="D2489">
        <v>-0.56459999999999999</v>
      </c>
      <c r="E2489">
        <v>15.4933</v>
      </c>
      <c r="F2489">
        <v>8.5819999999999994E-2</v>
      </c>
    </row>
    <row r="2490" spans="1:6">
      <c r="A2490">
        <v>2000661</v>
      </c>
      <c r="B2490">
        <v>2</v>
      </c>
      <c r="C2490">
        <v>661</v>
      </c>
      <c r="D2490">
        <v>-0.56510000000000005</v>
      </c>
      <c r="E2490">
        <v>15.4918</v>
      </c>
      <c r="F2490">
        <v>8.5809999999999997E-2</v>
      </c>
    </row>
    <row r="2491" spans="1:6">
      <c r="A2491">
        <v>2000662</v>
      </c>
      <c r="B2491">
        <v>2</v>
      </c>
      <c r="C2491">
        <v>662</v>
      </c>
      <c r="D2491">
        <v>-0.56559999999999999</v>
      </c>
      <c r="E2491">
        <v>15.4902</v>
      </c>
      <c r="F2491">
        <v>8.5809999999999997E-2</v>
      </c>
    </row>
    <row r="2492" spans="1:6">
      <c r="A2492">
        <v>2000663</v>
      </c>
      <c r="B2492">
        <v>2</v>
      </c>
      <c r="C2492">
        <v>663</v>
      </c>
      <c r="D2492">
        <v>-0.56610000000000005</v>
      </c>
      <c r="E2492">
        <v>15.4887</v>
      </c>
      <c r="F2492">
        <v>8.5800000000000001E-2</v>
      </c>
    </row>
    <row r="2493" spans="1:6">
      <c r="A2493">
        <v>2000664</v>
      </c>
      <c r="B2493">
        <v>2</v>
      </c>
      <c r="C2493">
        <v>664</v>
      </c>
      <c r="D2493">
        <v>-0.56659999999999999</v>
      </c>
      <c r="E2493">
        <v>15.4872</v>
      </c>
      <c r="F2493">
        <v>8.5800000000000001E-2</v>
      </c>
    </row>
    <row r="2494" spans="1:6">
      <c r="A2494">
        <v>2000665</v>
      </c>
      <c r="B2494">
        <v>2</v>
      </c>
      <c r="C2494">
        <v>665</v>
      </c>
      <c r="D2494">
        <v>-0.56720000000000004</v>
      </c>
      <c r="E2494">
        <v>15.4856</v>
      </c>
      <c r="F2494">
        <v>8.5790000000000005E-2</v>
      </c>
    </row>
    <row r="2495" spans="1:6">
      <c r="A2495">
        <v>2000666</v>
      </c>
      <c r="B2495">
        <v>2</v>
      </c>
      <c r="C2495">
        <v>666</v>
      </c>
      <c r="D2495">
        <v>-0.56769999999999998</v>
      </c>
      <c r="E2495">
        <v>15.4841</v>
      </c>
      <c r="F2495">
        <v>8.5790000000000005E-2</v>
      </c>
    </row>
    <row r="2496" spans="1:6">
      <c r="A2496">
        <v>2000667</v>
      </c>
      <c r="B2496">
        <v>2</v>
      </c>
      <c r="C2496">
        <v>667</v>
      </c>
      <c r="D2496">
        <v>-0.56820000000000004</v>
      </c>
      <c r="E2496">
        <v>15.4826</v>
      </c>
      <c r="F2496">
        <v>8.5779999999999995E-2</v>
      </c>
    </row>
    <row r="2497" spans="1:6">
      <c r="A2497">
        <v>2000668</v>
      </c>
      <c r="B2497">
        <v>2</v>
      </c>
      <c r="C2497">
        <v>668</v>
      </c>
      <c r="D2497">
        <v>-0.56869999999999998</v>
      </c>
      <c r="E2497">
        <v>15.4811</v>
      </c>
      <c r="F2497">
        <v>8.5769999999999999E-2</v>
      </c>
    </row>
    <row r="2498" spans="1:6">
      <c r="A2498">
        <v>2000669</v>
      </c>
      <c r="B2498">
        <v>2</v>
      </c>
      <c r="C2498">
        <v>669</v>
      </c>
      <c r="D2498">
        <v>-0.56920000000000004</v>
      </c>
      <c r="E2498">
        <v>15.479699999999999</v>
      </c>
      <c r="F2498">
        <v>8.5769999999999999E-2</v>
      </c>
    </row>
    <row r="2499" spans="1:6">
      <c r="A2499">
        <v>2000670</v>
      </c>
      <c r="B2499">
        <v>2</v>
      </c>
      <c r="C2499">
        <v>670</v>
      </c>
      <c r="D2499">
        <v>-0.56969999999999998</v>
      </c>
      <c r="E2499">
        <v>15.478199999999999</v>
      </c>
      <c r="F2499">
        <v>8.5760000000000003E-2</v>
      </c>
    </row>
    <row r="2500" spans="1:6">
      <c r="A2500">
        <v>2000671</v>
      </c>
      <c r="B2500">
        <v>2</v>
      </c>
      <c r="C2500">
        <v>671</v>
      </c>
      <c r="D2500">
        <v>-0.57020000000000004</v>
      </c>
      <c r="E2500">
        <v>15.476699999999999</v>
      </c>
      <c r="F2500">
        <v>8.5760000000000003E-2</v>
      </c>
    </row>
    <row r="2501" spans="1:6">
      <c r="A2501">
        <v>2000672</v>
      </c>
      <c r="B2501">
        <v>2</v>
      </c>
      <c r="C2501">
        <v>672</v>
      </c>
      <c r="D2501">
        <v>-0.57069999999999999</v>
      </c>
      <c r="E2501">
        <v>15.475300000000001</v>
      </c>
      <c r="F2501">
        <v>8.5750000000000007E-2</v>
      </c>
    </row>
    <row r="2502" spans="1:6">
      <c r="A2502">
        <v>2000673</v>
      </c>
      <c r="B2502">
        <v>2</v>
      </c>
      <c r="C2502">
        <v>673</v>
      </c>
      <c r="D2502">
        <v>-0.57120000000000004</v>
      </c>
      <c r="E2502">
        <v>15.473800000000001</v>
      </c>
      <c r="F2502">
        <v>8.5750000000000007E-2</v>
      </c>
    </row>
    <row r="2503" spans="1:6">
      <c r="A2503">
        <v>2000674</v>
      </c>
      <c r="B2503">
        <v>2</v>
      </c>
      <c r="C2503">
        <v>674</v>
      </c>
      <c r="D2503">
        <v>-0.57169999999999999</v>
      </c>
      <c r="E2503">
        <v>15.4724</v>
      </c>
      <c r="F2503">
        <v>8.5739999999999997E-2</v>
      </c>
    </row>
    <row r="2504" spans="1:6">
      <c r="A2504">
        <v>2000675</v>
      </c>
      <c r="B2504">
        <v>2</v>
      </c>
      <c r="C2504">
        <v>675</v>
      </c>
      <c r="D2504">
        <v>-0.57220000000000004</v>
      </c>
      <c r="E2504">
        <v>15.471</v>
      </c>
      <c r="F2504">
        <v>8.5739999999999997E-2</v>
      </c>
    </row>
    <row r="2505" spans="1:6">
      <c r="A2505">
        <v>2000676</v>
      </c>
      <c r="B2505">
        <v>2</v>
      </c>
      <c r="C2505">
        <v>676</v>
      </c>
      <c r="D2505">
        <v>-0.57269999999999999</v>
      </c>
      <c r="E2505">
        <v>15.4695</v>
      </c>
      <c r="F2505">
        <v>8.5730000000000001E-2</v>
      </c>
    </row>
    <row r="2506" spans="1:6">
      <c r="A2506">
        <v>2000677</v>
      </c>
      <c r="B2506">
        <v>2</v>
      </c>
      <c r="C2506">
        <v>677</v>
      </c>
      <c r="D2506">
        <v>-0.57320000000000004</v>
      </c>
      <c r="E2506">
        <v>15.4681</v>
      </c>
      <c r="F2506">
        <v>8.5730000000000001E-2</v>
      </c>
    </row>
    <row r="2507" spans="1:6">
      <c r="A2507">
        <v>2000678</v>
      </c>
      <c r="B2507">
        <v>2</v>
      </c>
      <c r="C2507">
        <v>678</v>
      </c>
      <c r="D2507">
        <v>-0.57369999999999999</v>
      </c>
      <c r="E2507">
        <v>15.466699999999999</v>
      </c>
      <c r="F2507">
        <v>8.5720000000000005E-2</v>
      </c>
    </row>
    <row r="2508" spans="1:6">
      <c r="A2508">
        <v>2000679</v>
      </c>
      <c r="B2508">
        <v>2</v>
      </c>
      <c r="C2508">
        <v>679</v>
      </c>
      <c r="D2508">
        <v>-0.57420000000000004</v>
      </c>
      <c r="E2508">
        <v>15.465299999999999</v>
      </c>
      <c r="F2508">
        <v>8.5709999999999995E-2</v>
      </c>
    </row>
    <row r="2509" spans="1:6">
      <c r="A2509">
        <v>2000680</v>
      </c>
      <c r="B2509">
        <v>2</v>
      </c>
      <c r="C2509">
        <v>680</v>
      </c>
      <c r="D2509">
        <v>-0.57469999999999999</v>
      </c>
      <c r="E2509">
        <v>15.463900000000001</v>
      </c>
      <c r="F2509">
        <v>8.5709999999999995E-2</v>
      </c>
    </row>
    <row r="2510" spans="1:6">
      <c r="A2510">
        <v>2000681</v>
      </c>
      <c r="B2510">
        <v>2</v>
      </c>
      <c r="C2510">
        <v>681</v>
      </c>
      <c r="D2510">
        <v>-0.57520000000000004</v>
      </c>
      <c r="E2510">
        <v>15.4626</v>
      </c>
      <c r="F2510">
        <v>8.5699999999999998E-2</v>
      </c>
    </row>
    <row r="2511" spans="1:6">
      <c r="A2511">
        <v>2000682</v>
      </c>
      <c r="B2511">
        <v>2</v>
      </c>
      <c r="C2511">
        <v>682</v>
      </c>
      <c r="D2511">
        <v>-0.57569999999999999</v>
      </c>
      <c r="E2511">
        <v>15.4612</v>
      </c>
      <c r="F2511">
        <v>8.5699999999999998E-2</v>
      </c>
    </row>
    <row r="2512" spans="1:6">
      <c r="A2512">
        <v>2000683</v>
      </c>
      <c r="B2512">
        <v>2</v>
      </c>
      <c r="C2512">
        <v>683</v>
      </c>
      <c r="D2512">
        <v>-0.57620000000000005</v>
      </c>
      <c r="E2512">
        <v>15.4598</v>
      </c>
      <c r="F2512">
        <v>8.5690000000000002E-2</v>
      </c>
    </row>
    <row r="2513" spans="1:6">
      <c r="A2513">
        <v>2000684</v>
      </c>
      <c r="B2513">
        <v>2</v>
      </c>
      <c r="C2513">
        <v>684</v>
      </c>
      <c r="D2513">
        <v>-0.57669999999999999</v>
      </c>
      <c r="E2513">
        <v>15.458500000000001</v>
      </c>
      <c r="F2513">
        <v>8.5690000000000002E-2</v>
      </c>
    </row>
    <row r="2514" spans="1:6">
      <c r="A2514">
        <v>2000685</v>
      </c>
      <c r="B2514">
        <v>2</v>
      </c>
      <c r="C2514">
        <v>685</v>
      </c>
      <c r="D2514">
        <v>-0.57720000000000005</v>
      </c>
      <c r="E2514">
        <v>15.4572</v>
      </c>
      <c r="F2514">
        <v>8.5680000000000006E-2</v>
      </c>
    </row>
    <row r="2515" spans="1:6">
      <c r="A2515">
        <v>2000686</v>
      </c>
      <c r="B2515">
        <v>2</v>
      </c>
      <c r="C2515">
        <v>686</v>
      </c>
      <c r="D2515">
        <v>-0.57769999999999999</v>
      </c>
      <c r="E2515">
        <v>15.4558</v>
      </c>
      <c r="F2515">
        <v>8.5680000000000006E-2</v>
      </c>
    </row>
    <row r="2516" spans="1:6">
      <c r="A2516">
        <v>2000687</v>
      </c>
      <c r="B2516">
        <v>2</v>
      </c>
      <c r="C2516">
        <v>687</v>
      </c>
      <c r="D2516">
        <v>-0.57820000000000005</v>
      </c>
      <c r="E2516">
        <v>15.454499999999999</v>
      </c>
      <c r="F2516">
        <v>8.5669999999999996E-2</v>
      </c>
    </row>
    <row r="2517" spans="1:6">
      <c r="A2517">
        <v>2000688</v>
      </c>
      <c r="B2517">
        <v>2</v>
      </c>
      <c r="C2517">
        <v>688</v>
      </c>
      <c r="D2517">
        <v>-0.57869999999999999</v>
      </c>
      <c r="E2517">
        <v>15.453200000000001</v>
      </c>
      <c r="F2517">
        <v>8.5669999999999996E-2</v>
      </c>
    </row>
    <row r="2518" spans="1:6">
      <c r="A2518">
        <v>2000689</v>
      </c>
      <c r="B2518">
        <v>2</v>
      </c>
      <c r="C2518">
        <v>689</v>
      </c>
      <c r="D2518">
        <v>-0.57920000000000005</v>
      </c>
      <c r="E2518">
        <v>15.4519</v>
      </c>
      <c r="F2518">
        <v>8.566E-2</v>
      </c>
    </row>
    <row r="2519" spans="1:6">
      <c r="A2519">
        <v>2000690</v>
      </c>
      <c r="B2519">
        <v>2</v>
      </c>
      <c r="C2519">
        <v>690</v>
      </c>
      <c r="D2519">
        <v>-0.57969999999999999</v>
      </c>
      <c r="E2519">
        <v>15.4506</v>
      </c>
      <c r="F2519">
        <v>8.5650000000000004E-2</v>
      </c>
    </row>
    <row r="2520" spans="1:6">
      <c r="A2520">
        <v>2000691</v>
      </c>
      <c r="B2520">
        <v>2</v>
      </c>
      <c r="C2520">
        <v>691</v>
      </c>
      <c r="D2520">
        <v>-0.58020000000000005</v>
      </c>
      <c r="E2520">
        <v>15.449299999999999</v>
      </c>
      <c r="F2520">
        <v>8.5650000000000004E-2</v>
      </c>
    </row>
    <row r="2521" spans="1:6">
      <c r="A2521">
        <v>2000692</v>
      </c>
      <c r="B2521">
        <v>2</v>
      </c>
      <c r="C2521">
        <v>692</v>
      </c>
      <c r="D2521">
        <v>-0.58069999999999999</v>
      </c>
      <c r="E2521">
        <v>15.448</v>
      </c>
      <c r="F2521">
        <v>8.5639999999999994E-2</v>
      </c>
    </row>
    <row r="2522" spans="1:6">
      <c r="A2522">
        <v>2000693</v>
      </c>
      <c r="B2522">
        <v>2</v>
      </c>
      <c r="C2522">
        <v>693</v>
      </c>
      <c r="D2522">
        <v>-0.58120000000000005</v>
      </c>
      <c r="E2522">
        <v>15.4467</v>
      </c>
      <c r="F2522">
        <v>8.5639999999999994E-2</v>
      </c>
    </row>
    <row r="2523" spans="1:6">
      <c r="A2523">
        <v>2000694</v>
      </c>
      <c r="B2523">
        <v>2</v>
      </c>
      <c r="C2523">
        <v>694</v>
      </c>
      <c r="D2523">
        <v>-0.58169999999999999</v>
      </c>
      <c r="E2523">
        <v>15.445499999999999</v>
      </c>
      <c r="F2523">
        <v>8.5629999999999998E-2</v>
      </c>
    </row>
    <row r="2524" spans="1:6">
      <c r="A2524">
        <v>2000695</v>
      </c>
      <c r="B2524">
        <v>2</v>
      </c>
      <c r="C2524">
        <v>695</v>
      </c>
      <c r="D2524">
        <v>-0.58209999999999995</v>
      </c>
      <c r="E2524">
        <v>15.4442</v>
      </c>
      <c r="F2524">
        <v>8.5629999999999998E-2</v>
      </c>
    </row>
    <row r="2525" spans="1:6">
      <c r="A2525">
        <v>2000696</v>
      </c>
      <c r="B2525">
        <v>2</v>
      </c>
      <c r="C2525">
        <v>696</v>
      </c>
      <c r="D2525">
        <v>-0.58260000000000001</v>
      </c>
      <c r="E2525">
        <v>15.443</v>
      </c>
      <c r="F2525">
        <v>8.5620000000000002E-2</v>
      </c>
    </row>
    <row r="2526" spans="1:6">
      <c r="A2526">
        <v>2000697</v>
      </c>
      <c r="B2526">
        <v>2</v>
      </c>
      <c r="C2526">
        <v>697</v>
      </c>
      <c r="D2526">
        <v>-0.58309999999999995</v>
      </c>
      <c r="E2526">
        <v>15.441700000000001</v>
      </c>
      <c r="F2526">
        <v>8.5620000000000002E-2</v>
      </c>
    </row>
    <row r="2527" spans="1:6">
      <c r="A2527">
        <v>2000698</v>
      </c>
      <c r="B2527">
        <v>2</v>
      </c>
      <c r="C2527">
        <v>698</v>
      </c>
      <c r="D2527">
        <v>-0.58360000000000001</v>
      </c>
      <c r="E2527">
        <v>15.4405</v>
      </c>
      <c r="F2527">
        <v>8.5610000000000006E-2</v>
      </c>
    </row>
    <row r="2528" spans="1:6">
      <c r="A2528">
        <v>2000699</v>
      </c>
      <c r="B2528">
        <v>2</v>
      </c>
      <c r="C2528">
        <v>699</v>
      </c>
      <c r="D2528">
        <v>-0.58409999999999995</v>
      </c>
      <c r="E2528">
        <v>15.439299999999999</v>
      </c>
      <c r="F2528">
        <v>8.5610000000000006E-2</v>
      </c>
    </row>
    <row r="2529" spans="1:6">
      <c r="A2529">
        <v>2000700</v>
      </c>
      <c r="B2529">
        <v>2</v>
      </c>
      <c r="C2529">
        <v>700</v>
      </c>
      <c r="D2529">
        <v>-0.58460000000000001</v>
      </c>
      <c r="E2529">
        <v>15.4381</v>
      </c>
      <c r="F2529">
        <v>8.5599999999999996E-2</v>
      </c>
    </row>
    <row r="2530" spans="1:6">
      <c r="A2530">
        <v>2000701</v>
      </c>
      <c r="B2530">
        <v>2</v>
      </c>
      <c r="C2530">
        <v>701</v>
      </c>
      <c r="D2530">
        <v>-0.58509999999999995</v>
      </c>
      <c r="E2530">
        <v>15.4368</v>
      </c>
      <c r="F2530">
        <v>8.5599999999999996E-2</v>
      </c>
    </row>
    <row r="2531" spans="1:6">
      <c r="A2531">
        <v>2000702</v>
      </c>
      <c r="B2531">
        <v>2</v>
      </c>
      <c r="C2531">
        <v>702</v>
      </c>
      <c r="D2531">
        <v>-0.58550000000000002</v>
      </c>
      <c r="E2531">
        <v>15.435600000000001</v>
      </c>
      <c r="F2531">
        <v>8.5589999999999999E-2</v>
      </c>
    </row>
    <row r="2532" spans="1:6">
      <c r="A2532">
        <v>2000703</v>
      </c>
      <c r="B2532">
        <v>2</v>
      </c>
      <c r="C2532">
        <v>703</v>
      </c>
      <c r="D2532">
        <v>-0.58599999999999997</v>
      </c>
      <c r="E2532">
        <v>15.4345</v>
      </c>
      <c r="F2532">
        <v>8.5589999999999999E-2</v>
      </c>
    </row>
    <row r="2533" spans="1:6">
      <c r="A2533">
        <v>2000704</v>
      </c>
      <c r="B2533">
        <v>2</v>
      </c>
      <c r="C2533">
        <v>704</v>
      </c>
      <c r="D2533">
        <v>-0.58650000000000002</v>
      </c>
      <c r="E2533">
        <v>15.433299999999999</v>
      </c>
      <c r="F2533">
        <v>8.5580000000000003E-2</v>
      </c>
    </row>
    <row r="2534" spans="1:6">
      <c r="A2534">
        <v>2000705</v>
      </c>
      <c r="B2534">
        <v>2</v>
      </c>
      <c r="C2534">
        <v>705</v>
      </c>
      <c r="D2534">
        <v>-0.58699999999999997</v>
      </c>
      <c r="E2534">
        <v>15.4321</v>
      </c>
      <c r="F2534">
        <v>8.5580000000000003E-2</v>
      </c>
    </row>
    <row r="2535" spans="1:6">
      <c r="A2535">
        <v>2000706</v>
      </c>
      <c r="B2535">
        <v>2</v>
      </c>
      <c r="C2535">
        <v>706</v>
      </c>
      <c r="D2535">
        <v>-0.58750000000000002</v>
      </c>
      <c r="E2535">
        <v>15.430899999999999</v>
      </c>
      <c r="F2535">
        <v>8.5569999999999993E-2</v>
      </c>
    </row>
    <row r="2536" spans="1:6">
      <c r="A2536">
        <v>2000707</v>
      </c>
      <c r="B2536">
        <v>2</v>
      </c>
      <c r="C2536">
        <v>707</v>
      </c>
      <c r="D2536">
        <v>-0.58799999999999997</v>
      </c>
      <c r="E2536">
        <v>15.4298</v>
      </c>
      <c r="F2536">
        <v>8.5559999999999997E-2</v>
      </c>
    </row>
    <row r="2537" spans="1:6">
      <c r="A2537">
        <v>2000708</v>
      </c>
      <c r="B2537">
        <v>2</v>
      </c>
      <c r="C2537">
        <v>708</v>
      </c>
      <c r="D2537">
        <v>-0.58840000000000003</v>
      </c>
      <c r="E2537">
        <v>15.428599999999999</v>
      </c>
      <c r="F2537">
        <v>8.5559999999999997E-2</v>
      </c>
    </row>
    <row r="2538" spans="1:6">
      <c r="A2538">
        <v>2000709</v>
      </c>
      <c r="B2538">
        <v>2</v>
      </c>
      <c r="C2538">
        <v>709</v>
      </c>
      <c r="D2538">
        <v>-0.58889999999999998</v>
      </c>
      <c r="E2538">
        <v>15.4275</v>
      </c>
      <c r="F2538">
        <v>8.5550000000000001E-2</v>
      </c>
    </row>
    <row r="2539" spans="1:6">
      <c r="A2539">
        <v>2000710</v>
      </c>
      <c r="B2539">
        <v>2</v>
      </c>
      <c r="C2539">
        <v>710</v>
      </c>
      <c r="D2539">
        <v>-0.58940000000000003</v>
      </c>
      <c r="E2539">
        <v>15.426299999999999</v>
      </c>
      <c r="F2539">
        <v>8.5550000000000001E-2</v>
      </c>
    </row>
    <row r="2540" spans="1:6">
      <c r="A2540">
        <v>2000711</v>
      </c>
      <c r="B2540">
        <v>2</v>
      </c>
      <c r="C2540">
        <v>711</v>
      </c>
      <c r="D2540">
        <v>-0.58989999999999998</v>
      </c>
      <c r="E2540">
        <v>15.4252</v>
      </c>
      <c r="F2540">
        <v>8.5540000000000005E-2</v>
      </c>
    </row>
    <row r="2541" spans="1:6">
      <c r="A2541">
        <v>2000712</v>
      </c>
      <c r="B2541">
        <v>2</v>
      </c>
      <c r="C2541">
        <v>712</v>
      </c>
      <c r="D2541">
        <v>-0.59040000000000004</v>
      </c>
      <c r="E2541">
        <v>15.424099999999999</v>
      </c>
      <c r="F2541">
        <v>8.5540000000000005E-2</v>
      </c>
    </row>
    <row r="2542" spans="1:6">
      <c r="A2542">
        <v>2000713</v>
      </c>
      <c r="B2542">
        <v>2</v>
      </c>
      <c r="C2542">
        <v>713</v>
      </c>
      <c r="D2542">
        <v>-0.59079999999999999</v>
      </c>
      <c r="E2542">
        <v>15.423</v>
      </c>
      <c r="F2542">
        <v>8.5529999999999995E-2</v>
      </c>
    </row>
    <row r="2543" spans="1:6">
      <c r="A2543">
        <v>2000714</v>
      </c>
      <c r="B2543">
        <v>2</v>
      </c>
      <c r="C2543">
        <v>714</v>
      </c>
      <c r="D2543">
        <v>-0.59130000000000005</v>
      </c>
      <c r="E2543">
        <v>15.421900000000001</v>
      </c>
      <c r="F2543">
        <v>8.5529999999999995E-2</v>
      </c>
    </row>
    <row r="2544" spans="1:6">
      <c r="A2544">
        <v>2000715</v>
      </c>
      <c r="B2544">
        <v>2</v>
      </c>
      <c r="C2544">
        <v>715</v>
      </c>
      <c r="D2544">
        <v>-0.59179999999999999</v>
      </c>
      <c r="E2544">
        <v>15.4208</v>
      </c>
      <c r="F2544">
        <v>8.5519999999999999E-2</v>
      </c>
    </row>
    <row r="2545" spans="1:6">
      <c r="A2545">
        <v>2000716</v>
      </c>
      <c r="B2545">
        <v>2</v>
      </c>
      <c r="C2545">
        <v>716</v>
      </c>
      <c r="D2545">
        <v>-0.59230000000000005</v>
      </c>
      <c r="E2545">
        <v>15.419700000000001</v>
      </c>
      <c r="F2545">
        <v>8.5519999999999999E-2</v>
      </c>
    </row>
    <row r="2546" spans="1:6">
      <c r="A2546">
        <v>2000717</v>
      </c>
      <c r="B2546">
        <v>2</v>
      </c>
      <c r="C2546">
        <v>717</v>
      </c>
      <c r="D2546">
        <v>-0.5927</v>
      </c>
      <c r="E2546">
        <v>15.4186</v>
      </c>
      <c r="F2546">
        <v>8.5510000000000003E-2</v>
      </c>
    </row>
    <row r="2547" spans="1:6">
      <c r="A2547">
        <v>2000718</v>
      </c>
      <c r="B2547">
        <v>2</v>
      </c>
      <c r="C2547">
        <v>718</v>
      </c>
      <c r="D2547">
        <v>-0.59319999999999995</v>
      </c>
      <c r="E2547">
        <v>15.4175</v>
      </c>
      <c r="F2547">
        <v>8.5510000000000003E-2</v>
      </c>
    </row>
    <row r="2548" spans="1:6">
      <c r="A2548">
        <v>2000719</v>
      </c>
      <c r="B2548">
        <v>2</v>
      </c>
      <c r="C2548">
        <v>719</v>
      </c>
      <c r="D2548">
        <v>-0.59370000000000001</v>
      </c>
      <c r="E2548">
        <v>15.416399999999999</v>
      </c>
      <c r="F2548">
        <v>8.5500000000000007E-2</v>
      </c>
    </row>
    <row r="2549" spans="1:6">
      <c r="A2549">
        <v>2000720</v>
      </c>
      <c r="B2549">
        <v>2</v>
      </c>
      <c r="C2549">
        <v>720</v>
      </c>
      <c r="D2549">
        <v>-0.59419999999999995</v>
      </c>
      <c r="E2549">
        <v>15.4154</v>
      </c>
      <c r="F2549">
        <v>8.5500000000000007E-2</v>
      </c>
    </row>
    <row r="2550" spans="1:6">
      <c r="A2550">
        <v>2000721</v>
      </c>
      <c r="B2550">
        <v>2</v>
      </c>
      <c r="C2550">
        <v>721</v>
      </c>
      <c r="D2550">
        <v>-0.59460000000000002</v>
      </c>
      <c r="E2550">
        <v>15.414300000000001</v>
      </c>
      <c r="F2550">
        <v>8.5489999999999997E-2</v>
      </c>
    </row>
    <row r="2551" spans="1:6">
      <c r="A2551">
        <v>2000722</v>
      </c>
      <c r="B2551">
        <v>2</v>
      </c>
      <c r="C2551">
        <v>722</v>
      </c>
      <c r="D2551">
        <v>-0.59509999999999996</v>
      </c>
      <c r="E2551">
        <v>15.4133</v>
      </c>
      <c r="F2551">
        <v>8.5489999999999997E-2</v>
      </c>
    </row>
    <row r="2552" spans="1:6">
      <c r="A2552">
        <v>2000723</v>
      </c>
      <c r="B2552">
        <v>2</v>
      </c>
      <c r="C2552">
        <v>723</v>
      </c>
      <c r="D2552">
        <v>-0.59560000000000002</v>
      </c>
      <c r="E2552">
        <v>15.4122</v>
      </c>
      <c r="F2552">
        <v>8.548E-2</v>
      </c>
    </row>
    <row r="2553" spans="1:6">
      <c r="A2553">
        <v>2000724</v>
      </c>
      <c r="B2553">
        <v>2</v>
      </c>
      <c r="C2553">
        <v>724</v>
      </c>
      <c r="D2553">
        <v>-0.59609999999999996</v>
      </c>
      <c r="E2553">
        <v>15.411199999999999</v>
      </c>
      <c r="F2553">
        <v>8.548E-2</v>
      </c>
    </row>
    <row r="2554" spans="1:6">
      <c r="A2554">
        <v>2000725</v>
      </c>
      <c r="B2554">
        <v>2</v>
      </c>
      <c r="C2554">
        <v>725</v>
      </c>
      <c r="D2554">
        <v>-0.59650000000000003</v>
      </c>
      <c r="E2554">
        <v>15.4102</v>
      </c>
      <c r="F2554">
        <v>8.5470000000000004E-2</v>
      </c>
    </row>
    <row r="2555" spans="1:6">
      <c r="A2555">
        <v>2000726</v>
      </c>
      <c r="B2555">
        <v>2</v>
      </c>
      <c r="C2555">
        <v>726</v>
      </c>
      <c r="D2555">
        <v>-0.59699999999999998</v>
      </c>
      <c r="E2555">
        <v>15.4092</v>
      </c>
      <c r="F2555">
        <v>8.5470000000000004E-2</v>
      </c>
    </row>
    <row r="2556" spans="1:6">
      <c r="A2556">
        <v>2000727</v>
      </c>
      <c r="B2556">
        <v>2</v>
      </c>
      <c r="C2556">
        <v>727</v>
      </c>
      <c r="D2556">
        <v>-0.59750000000000003</v>
      </c>
      <c r="E2556">
        <v>15.408200000000001</v>
      </c>
      <c r="F2556">
        <v>8.5459999999999994E-2</v>
      </c>
    </row>
    <row r="2557" spans="1:6">
      <c r="A2557">
        <v>2000728</v>
      </c>
      <c r="B2557">
        <v>2</v>
      </c>
      <c r="C2557">
        <v>728</v>
      </c>
      <c r="D2557">
        <v>-0.59789999999999999</v>
      </c>
      <c r="E2557">
        <v>15.4072</v>
      </c>
      <c r="F2557">
        <v>8.5459999999999994E-2</v>
      </c>
    </row>
    <row r="2558" spans="1:6">
      <c r="A2558">
        <v>2000729</v>
      </c>
      <c r="B2558">
        <v>2</v>
      </c>
      <c r="C2558">
        <v>729</v>
      </c>
      <c r="D2558">
        <v>-0.59840000000000004</v>
      </c>
      <c r="E2558">
        <v>15.4062</v>
      </c>
      <c r="F2558">
        <v>8.5449999999999998E-2</v>
      </c>
    </row>
    <row r="2559" spans="1:6">
      <c r="A2559">
        <v>2000730</v>
      </c>
      <c r="B2559">
        <v>2</v>
      </c>
      <c r="C2559">
        <v>730</v>
      </c>
      <c r="D2559">
        <v>-0.59889999999999999</v>
      </c>
      <c r="E2559">
        <v>15.405200000000001</v>
      </c>
      <c r="F2559">
        <v>8.5449999999999998E-2</v>
      </c>
    </row>
    <row r="2560" spans="1:6">
      <c r="A2560">
        <v>2000731</v>
      </c>
      <c r="B2560">
        <v>2</v>
      </c>
      <c r="C2560">
        <v>731</v>
      </c>
      <c r="D2560">
        <v>-0.56840000000000002</v>
      </c>
      <c r="E2560">
        <v>15.6881</v>
      </c>
      <c r="F2560">
        <v>8.4540000000000004E-2</v>
      </c>
    </row>
    <row r="2561" spans="1:6">
      <c r="A2561">
        <v>2000732</v>
      </c>
      <c r="B2561">
        <v>2</v>
      </c>
      <c r="C2561">
        <v>732</v>
      </c>
      <c r="D2561">
        <v>-0.56840000000000002</v>
      </c>
      <c r="E2561">
        <v>15.687099999999999</v>
      </c>
      <c r="F2561">
        <v>8.4540000000000004E-2</v>
      </c>
    </row>
    <row r="2562" spans="1:6">
      <c r="A2562">
        <v>2000733</v>
      </c>
      <c r="B2562">
        <v>2</v>
      </c>
      <c r="C2562">
        <v>733</v>
      </c>
      <c r="D2562">
        <v>-0.56840000000000002</v>
      </c>
      <c r="E2562">
        <v>15.6861</v>
      </c>
      <c r="F2562">
        <v>8.4540000000000004E-2</v>
      </c>
    </row>
    <row r="2563" spans="1:6">
      <c r="A2563">
        <v>2000734</v>
      </c>
      <c r="B2563">
        <v>2</v>
      </c>
      <c r="C2563">
        <v>734</v>
      </c>
      <c r="D2563">
        <v>-0.56840000000000002</v>
      </c>
      <c r="E2563">
        <v>15.6851</v>
      </c>
      <c r="F2563">
        <v>8.4540000000000004E-2</v>
      </c>
    </row>
    <row r="2564" spans="1:6">
      <c r="A2564">
        <v>2000735</v>
      </c>
      <c r="B2564">
        <v>2</v>
      </c>
      <c r="C2564">
        <v>735</v>
      </c>
      <c r="D2564">
        <v>-0.56840000000000002</v>
      </c>
      <c r="E2564">
        <v>15.684100000000001</v>
      </c>
      <c r="F2564">
        <v>8.4540000000000004E-2</v>
      </c>
    </row>
    <row r="2565" spans="1:6">
      <c r="A2565">
        <v>2000736</v>
      </c>
      <c r="B2565">
        <v>2</v>
      </c>
      <c r="C2565">
        <v>736</v>
      </c>
      <c r="D2565">
        <v>-0.56840000000000002</v>
      </c>
      <c r="E2565">
        <v>15.6831</v>
      </c>
      <c r="F2565">
        <v>8.4540000000000004E-2</v>
      </c>
    </row>
    <row r="2566" spans="1:6">
      <c r="A2566">
        <v>2000737</v>
      </c>
      <c r="B2566">
        <v>2</v>
      </c>
      <c r="C2566">
        <v>737</v>
      </c>
      <c r="D2566">
        <v>-0.56840000000000002</v>
      </c>
      <c r="E2566">
        <v>15.6822</v>
      </c>
      <c r="F2566">
        <v>8.4540000000000004E-2</v>
      </c>
    </row>
    <row r="2567" spans="1:6">
      <c r="A2567">
        <v>2000738</v>
      </c>
      <c r="B2567">
        <v>2</v>
      </c>
      <c r="C2567">
        <v>738</v>
      </c>
      <c r="D2567">
        <v>-0.56840000000000002</v>
      </c>
      <c r="E2567">
        <v>15.6812</v>
      </c>
      <c r="F2567">
        <v>8.4540000000000004E-2</v>
      </c>
    </row>
    <row r="2568" spans="1:6">
      <c r="A2568">
        <v>2000739</v>
      </c>
      <c r="B2568">
        <v>2</v>
      </c>
      <c r="C2568">
        <v>739</v>
      </c>
      <c r="D2568">
        <v>-0.56840000000000002</v>
      </c>
      <c r="E2568">
        <v>15.680199999999999</v>
      </c>
      <c r="F2568">
        <v>8.4540000000000004E-2</v>
      </c>
    </row>
    <row r="2569" spans="1:6">
      <c r="A2569">
        <v>2000740</v>
      </c>
      <c r="B2569">
        <v>2</v>
      </c>
      <c r="C2569">
        <v>740</v>
      </c>
      <c r="D2569">
        <v>-0.56840000000000002</v>
      </c>
      <c r="E2569">
        <v>15.6792</v>
      </c>
      <c r="F2569">
        <v>8.4540000000000004E-2</v>
      </c>
    </row>
    <row r="2570" spans="1:6">
      <c r="A2570">
        <v>2000741</v>
      </c>
      <c r="B2570">
        <v>2</v>
      </c>
      <c r="C2570">
        <v>741</v>
      </c>
      <c r="D2570">
        <v>-0.56840000000000002</v>
      </c>
      <c r="E2570">
        <v>15.6782</v>
      </c>
      <c r="F2570">
        <v>8.4540000000000004E-2</v>
      </c>
    </row>
    <row r="2571" spans="1:6">
      <c r="A2571">
        <v>2000742</v>
      </c>
      <c r="B2571">
        <v>2</v>
      </c>
      <c r="C2571">
        <v>742</v>
      </c>
      <c r="D2571">
        <v>-0.56840000000000002</v>
      </c>
      <c r="E2571">
        <v>15.677199999999999</v>
      </c>
      <c r="F2571">
        <v>8.4540000000000004E-2</v>
      </c>
    </row>
    <row r="2572" spans="1:6">
      <c r="A2572">
        <v>2000743</v>
      </c>
      <c r="B2572">
        <v>2</v>
      </c>
      <c r="C2572">
        <v>743</v>
      </c>
      <c r="D2572">
        <v>-0.56840000000000002</v>
      </c>
      <c r="E2572">
        <v>15.676299999999999</v>
      </c>
      <c r="F2572">
        <v>8.4540000000000004E-2</v>
      </c>
    </row>
    <row r="2573" spans="1:6">
      <c r="A2573">
        <v>2000744</v>
      </c>
      <c r="B2573">
        <v>2</v>
      </c>
      <c r="C2573">
        <v>744</v>
      </c>
      <c r="D2573">
        <v>-0.56840000000000002</v>
      </c>
      <c r="E2573">
        <v>15.6753</v>
      </c>
      <c r="F2573">
        <v>8.4540000000000004E-2</v>
      </c>
    </row>
    <row r="2574" spans="1:6">
      <c r="A2574">
        <v>2000745</v>
      </c>
      <c r="B2574">
        <v>2</v>
      </c>
      <c r="C2574">
        <v>745</v>
      </c>
      <c r="D2574">
        <v>-0.56840000000000002</v>
      </c>
      <c r="E2574">
        <v>15.674300000000001</v>
      </c>
      <c r="F2574">
        <v>8.4529999999999994E-2</v>
      </c>
    </row>
    <row r="2575" spans="1:6">
      <c r="A2575">
        <v>2000746</v>
      </c>
      <c r="B2575">
        <v>2</v>
      </c>
      <c r="C2575">
        <v>746</v>
      </c>
      <c r="D2575">
        <v>-0.56840000000000002</v>
      </c>
      <c r="E2575">
        <v>15.673299999999999</v>
      </c>
      <c r="F2575">
        <v>8.4529999999999994E-2</v>
      </c>
    </row>
    <row r="2576" spans="1:6">
      <c r="A2576">
        <v>2000747</v>
      </c>
      <c r="B2576">
        <v>2</v>
      </c>
      <c r="C2576">
        <v>747</v>
      </c>
      <c r="D2576">
        <v>-0.56840000000000002</v>
      </c>
      <c r="E2576">
        <v>15.6724</v>
      </c>
      <c r="F2576">
        <v>8.4529999999999994E-2</v>
      </c>
    </row>
    <row r="2577" spans="1:6">
      <c r="A2577">
        <v>2000748</v>
      </c>
      <c r="B2577">
        <v>2</v>
      </c>
      <c r="C2577">
        <v>748</v>
      </c>
      <c r="D2577">
        <v>-0.56840000000000002</v>
      </c>
      <c r="E2577">
        <v>15.6714</v>
      </c>
      <c r="F2577">
        <v>8.4529999999999994E-2</v>
      </c>
    </row>
    <row r="2578" spans="1:6">
      <c r="A2578">
        <v>2000749</v>
      </c>
      <c r="B2578">
        <v>2</v>
      </c>
      <c r="C2578">
        <v>749</v>
      </c>
      <c r="D2578">
        <v>-0.56840000000000002</v>
      </c>
      <c r="E2578">
        <v>15.670400000000001</v>
      </c>
      <c r="F2578">
        <v>8.4529999999999994E-2</v>
      </c>
    </row>
    <row r="2579" spans="1:6">
      <c r="A2579">
        <v>2000750</v>
      </c>
      <c r="B2579">
        <v>2</v>
      </c>
      <c r="C2579">
        <v>750</v>
      </c>
      <c r="D2579">
        <v>-0.56840000000000002</v>
      </c>
      <c r="E2579">
        <v>15.669499999999999</v>
      </c>
      <c r="F2579">
        <v>8.4529999999999994E-2</v>
      </c>
    </row>
    <row r="2580" spans="1:6">
      <c r="A2580">
        <v>2000751</v>
      </c>
      <c r="B2580">
        <v>2</v>
      </c>
      <c r="C2580">
        <v>751</v>
      </c>
      <c r="D2580">
        <v>-0.56840000000000002</v>
      </c>
      <c r="E2580">
        <v>15.6685</v>
      </c>
      <c r="F2580">
        <v>8.4529999999999994E-2</v>
      </c>
    </row>
    <row r="2581" spans="1:6">
      <c r="A2581">
        <v>2000752</v>
      </c>
      <c r="B2581">
        <v>2</v>
      </c>
      <c r="C2581">
        <v>752</v>
      </c>
      <c r="D2581">
        <v>-0.56840000000000002</v>
      </c>
      <c r="E2581">
        <v>15.6675</v>
      </c>
      <c r="F2581">
        <v>8.4529999999999994E-2</v>
      </c>
    </row>
    <row r="2582" spans="1:6">
      <c r="A2582">
        <v>2000753</v>
      </c>
      <c r="B2582">
        <v>2</v>
      </c>
      <c r="C2582">
        <v>753</v>
      </c>
      <c r="D2582">
        <v>-0.56840000000000002</v>
      </c>
      <c r="E2582">
        <v>15.666600000000001</v>
      </c>
      <c r="F2582">
        <v>8.4529999999999994E-2</v>
      </c>
    </row>
    <row r="2583" spans="1:6">
      <c r="A2583">
        <v>2000754</v>
      </c>
      <c r="B2583">
        <v>2</v>
      </c>
      <c r="C2583">
        <v>754</v>
      </c>
      <c r="D2583">
        <v>-0.56840000000000002</v>
      </c>
      <c r="E2583">
        <v>15.6656</v>
      </c>
      <c r="F2583">
        <v>8.4529999999999994E-2</v>
      </c>
    </row>
    <row r="2584" spans="1:6">
      <c r="A2584">
        <v>2000755</v>
      </c>
      <c r="B2584">
        <v>2</v>
      </c>
      <c r="C2584">
        <v>755</v>
      </c>
      <c r="D2584">
        <v>-0.56840000000000002</v>
      </c>
      <c r="E2584">
        <v>15.6646</v>
      </c>
      <c r="F2584">
        <v>8.4529999999999994E-2</v>
      </c>
    </row>
    <row r="2585" spans="1:6">
      <c r="A2585">
        <v>2000756</v>
      </c>
      <c r="B2585">
        <v>2</v>
      </c>
      <c r="C2585">
        <v>756</v>
      </c>
      <c r="D2585">
        <v>-0.56840000000000002</v>
      </c>
      <c r="E2585">
        <v>15.6637</v>
      </c>
      <c r="F2585">
        <v>8.4529999999999994E-2</v>
      </c>
    </row>
    <row r="2586" spans="1:6">
      <c r="A2586">
        <v>2000757</v>
      </c>
      <c r="B2586">
        <v>2</v>
      </c>
      <c r="C2586">
        <v>757</v>
      </c>
      <c r="D2586">
        <v>-0.56840000000000002</v>
      </c>
      <c r="E2586">
        <v>15.662699999999999</v>
      </c>
      <c r="F2586">
        <v>8.4519999999999998E-2</v>
      </c>
    </row>
    <row r="2587" spans="1:6">
      <c r="A2587">
        <v>2000758</v>
      </c>
      <c r="B2587">
        <v>2</v>
      </c>
      <c r="C2587">
        <v>758</v>
      </c>
      <c r="D2587">
        <v>-0.56840000000000002</v>
      </c>
      <c r="E2587">
        <v>15.661799999999999</v>
      </c>
      <c r="F2587">
        <v>8.4519999999999998E-2</v>
      </c>
    </row>
    <row r="2588" spans="1:6">
      <c r="A2588">
        <v>2000759</v>
      </c>
      <c r="B2588">
        <v>2</v>
      </c>
      <c r="C2588">
        <v>759</v>
      </c>
      <c r="D2588">
        <v>-0.56840000000000002</v>
      </c>
      <c r="E2588">
        <v>15.6608</v>
      </c>
      <c r="F2588">
        <v>8.4519999999999998E-2</v>
      </c>
    </row>
    <row r="2589" spans="1:6">
      <c r="A2589">
        <v>2000760</v>
      </c>
      <c r="B2589">
        <v>2</v>
      </c>
      <c r="C2589">
        <v>760</v>
      </c>
      <c r="D2589">
        <v>-0.56840000000000002</v>
      </c>
      <c r="E2589">
        <v>15.6599</v>
      </c>
      <c r="F2589">
        <v>8.4519999999999998E-2</v>
      </c>
    </row>
    <row r="2590" spans="1:6">
      <c r="A2590">
        <v>2000761</v>
      </c>
      <c r="B2590">
        <v>2</v>
      </c>
      <c r="C2590">
        <v>761</v>
      </c>
      <c r="D2590">
        <v>-0.56840000000000002</v>
      </c>
      <c r="E2590">
        <v>15.658899999999999</v>
      </c>
      <c r="F2590">
        <v>8.4519999999999998E-2</v>
      </c>
    </row>
    <row r="2591" spans="1:6">
      <c r="A2591">
        <v>2000762</v>
      </c>
      <c r="B2591">
        <v>2</v>
      </c>
      <c r="C2591">
        <v>762</v>
      </c>
      <c r="D2591">
        <v>-0.56840000000000002</v>
      </c>
      <c r="E2591">
        <v>15.657999999999999</v>
      </c>
      <c r="F2591">
        <v>8.4519999999999998E-2</v>
      </c>
    </row>
    <row r="2592" spans="1:6">
      <c r="A2592">
        <v>2000763</v>
      </c>
      <c r="B2592">
        <v>2</v>
      </c>
      <c r="C2592">
        <v>763</v>
      </c>
      <c r="D2592">
        <v>-0.56840000000000002</v>
      </c>
      <c r="E2592">
        <v>15.657</v>
      </c>
      <c r="F2592">
        <v>8.4519999999999998E-2</v>
      </c>
    </row>
    <row r="2593" spans="1:6">
      <c r="A2593">
        <v>2000764</v>
      </c>
      <c r="B2593">
        <v>2</v>
      </c>
      <c r="C2593">
        <v>764</v>
      </c>
      <c r="D2593">
        <v>-0.56840000000000002</v>
      </c>
      <c r="E2593">
        <v>15.6561</v>
      </c>
      <c r="F2593">
        <v>8.4519999999999998E-2</v>
      </c>
    </row>
    <row r="2594" spans="1:6">
      <c r="A2594">
        <v>2000765</v>
      </c>
      <c r="B2594">
        <v>2</v>
      </c>
      <c r="C2594">
        <v>765</v>
      </c>
      <c r="D2594">
        <v>-0.56840000000000002</v>
      </c>
      <c r="E2594">
        <v>15.655099999999999</v>
      </c>
      <c r="F2594">
        <v>8.4519999999999998E-2</v>
      </c>
    </row>
    <row r="2595" spans="1:6">
      <c r="A2595">
        <v>2000766</v>
      </c>
      <c r="B2595">
        <v>2</v>
      </c>
      <c r="C2595">
        <v>766</v>
      </c>
      <c r="D2595">
        <v>-0.56840000000000002</v>
      </c>
      <c r="E2595">
        <v>15.654199999999999</v>
      </c>
      <c r="F2595">
        <v>8.4519999999999998E-2</v>
      </c>
    </row>
    <row r="2596" spans="1:6">
      <c r="A2596">
        <v>2000767</v>
      </c>
      <c r="B2596">
        <v>2</v>
      </c>
      <c r="C2596">
        <v>767</v>
      </c>
      <c r="D2596">
        <v>-0.56840000000000002</v>
      </c>
      <c r="E2596">
        <v>15.6532</v>
      </c>
      <c r="F2596">
        <v>8.4510000000000002E-2</v>
      </c>
    </row>
    <row r="2597" spans="1:6">
      <c r="A2597">
        <v>2000768</v>
      </c>
      <c r="B2597">
        <v>2</v>
      </c>
      <c r="C2597">
        <v>768</v>
      </c>
      <c r="D2597">
        <v>-0.56840000000000002</v>
      </c>
      <c r="E2597">
        <v>15.6523</v>
      </c>
      <c r="F2597">
        <v>8.4510000000000002E-2</v>
      </c>
    </row>
    <row r="2598" spans="1:6">
      <c r="A2598">
        <v>2000769</v>
      </c>
      <c r="B2598">
        <v>2</v>
      </c>
      <c r="C2598">
        <v>769</v>
      </c>
      <c r="D2598">
        <v>-0.56840000000000002</v>
      </c>
      <c r="E2598">
        <v>15.651400000000001</v>
      </c>
      <c r="F2598">
        <v>8.4510000000000002E-2</v>
      </c>
    </row>
    <row r="2599" spans="1:6">
      <c r="A2599">
        <v>2000770</v>
      </c>
      <c r="B2599">
        <v>2</v>
      </c>
      <c r="C2599">
        <v>770</v>
      </c>
      <c r="D2599">
        <v>-0.56840000000000002</v>
      </c>
      <c r="E2599">
        <v>15.650399999999999</v>
      </c>
      <c r="F2599">
        <v>8.4510000000000002E-2</v>
      </c>
    </row>
    <row r="2600" spans="1:6">
      <c r="A2600">
        <v>2000771</v>
      </c>
      <c r="B2600">
        <v>2</v>
      </c>
      <c r="C2600">
        <v>771</v>
      </c>
      <c r="D2600">
        <v>-0.56840000000000002</v>
      </c>
      <c r="E2600">
        <v>15.6495</v>
      </c>
      <c r="F2600">
        <v>8.4510000000000002E-2</v>
      </c>
    </row>
    <row r="2601" spans="1:6">
      <c r="A2601">
        <v>2000772</v>
      </c>
      <c r="B2601">
        <v>2</v>
      </c>
      <c r="C2601">
        <v>772</v>
      </c>
      <c r="D2601">
        <v>-0.56840000000000002</v>
      </c>
      <c r="E2601">
        <v>15.6486</v>
      </c>
      <c r="F2601">
        <v>8.4510000000000002E-2</v>
      </c>
    </row>
    <row r="2602" spans="1:6">
      <c r="A2602">
        <v>2000773</v>
      </c>
      <c r="B2602">
        <v>2</v>
      </c>
      <c r="C2602">
        <v>773</v>
      </c>
      <c r="D2602">
        <v>-0.56840000000000002</v>
      </c>
      <c r="E2602">
        <v>15.647600000000001</v>
      </c>
      <c r="F2602">
        <v>8.4510000000000002E-2</v>
      </c>
    </row>
    <row r="2603" spans="1:6">
      <c r="A2603">
        <v>2000774</v>
      </c>
      <c r="B2603">
        <v>2</v>
      </c>
      <c r="C2603">
        <v>774</v>
      </c>
      <c r="D2603">
        <v>-0.56840000000000002</v>
      </c>
      <c r="E2603">
        <v>15.646699999999999</v>
      </c>
      <c r="F2603">
        <v>8.4510000000000002E-2</v>
      </c>
    </row>
    <row r="2604" spans="1:6">
      <c r="A2604">
        <v>2000775</v>
      </c>
      <c r="B2604">
        <v>2</v>
      </c>
      <c r="C2604">
        <v>775</v>
      </c>
      <c r="D2604">
        <v>-0.56840000000000002</v>
      </c>
      <c r="E2604">
        <v>15.645799999999999</v>
      </c>
      <c r="F2604">
        <v>8.4510000000000002E-2</v>
      </c>
    </row>
    <row r="2605" spans="1:6">
      <c r="A2605">
        <v>2000776</v>
      </c>
      <c r="B2605">
        <v>2</v>
      </c>
      <c r="C2605">
        <v>776</v>
      </c>
      <c r="D2605">
        <v>-0.56840000000000002</v>
      </c>
      <c r="E2605">
        <v>15.6448</v>
      </c>
      <c r="F2605">
        <v>8.4510000000000002E-2</v>
      </c>
    </row>
    <row r="2606" spans="1:6">
      <c r="A2606">
        <v>2000777</v>
      </c>
      <c r="B2606">
        <v>2</v>
      </c>
      <c r="C2606">
        <v>777</v>
      </c>
      <c r="D2606">
        <v>-0.56840000000000002</v>
      </c>
      <c r="E2606">
        <v>15.6439</v>
      </c>
      <c r="F2606">
        <v>8.4510000000000002E-2</v>
      </c>
    </row>
    <row r="2607" spans="1:6">
      <c r="A2607">
        <v>2000778</v>
      </c>
      <c r="B2607">
        <v>2</v>
      </c>
      <c r="C2607">
        <v>778</v>
      </c>
      <c r="D2607">
        <v>-0.56840000000000002</v>
      </c>
      <c r="E2607">
        <v>15.643000000000001</v>
      </c>
      <c r="F2607">
        <v>8.4500000000000006E-2</v>
      </c>
    </row>
    <row r="2608" spans="1:6">
      <c r="A2608">
        <v>2000779</v>
      </c>
      <c r="B2608">
        <v>2</v>
      </c>
      <c r="C2608">
        <v>779</v>
      </c>
      <c r="D2608">
        <v>-0.56840000000000002</v>
      </c>
      <c r="E2608">
        <v>15.642099999999999</v>
      </c>
      <c r="F2608">
        <v>8.4500000000000006E-2</v>
      </c>
    </row>
    <row r="2609" spans="1:6">
      <c r="A2609">
        <v>2000780</v>
      </c>
      <c r="B2609">
        <v>2</v>
      </c>
      <c r="C2609">
        <v>780</v>
      </c>
      <c r="D2609">
        <v>-0.56840000000000002</v>
      </c>
      <c r="E2609">
        <v>15.6411</v>
      </c>
      <c r="F2609">
        <v>8.4500000000000006E-2</v>
      </c>
    </row>
    <row r="2610" spans="1:6">
      <c r="A2610">
        <v>2000781</v>
      </c>
      <c r="B2610">
        <v>2</v>
      </c>
      <c r="C2610">
        <v>781</v>
      </c>
      <c r="D2610">
        <v>-0.56840000000000002</v>
      </c>
      <c r="E2610">
        <v>15.6402</v>
      </c>
      <c r="F2610">
        <v>8.4500000000000006E-2</v>
      </c>
    </row>
    <row r="2611" spans="1:6">
      <c r="A2611">
        <v>2000782</v>
      </c>
      <c r="B2611">
        <v>2</v>
      </c>
      <c r="C2611">
        <v>782</v>
      </c>
      <c r="D2611">
        <v>-0.56840000000000002</v>
      </c>
      <c r="E2611">
        <v>15.6393</v>
      </c>
      <c r="F2611">
        <v>8.4500000000000006E-2</v>
      </c>
    </row>
    <row r="2612" spans="1:6">
      <c r="A2612">
        <v>2000783</v>
      </c>
      <c r="B2612">
        <v>2</v>
      </c>
      <c r="C2612">
        <v>783</v>
      </c>
      <c r="D2612">
        <v>-0.56840000000000002</v>
      </c>
      <c r="E2612">
        <v>15.638400000000001</v>
      </c>
      <c r="F2612">
        <v>8.4500000000000006E-2</v>
      </c>
    </row>
    <row r="2613" spans="1:6">
      <c r="A2613">
        <v>2000784</v>
      </c>
      <c r="B2613">
        <v>2</v>
      </c>
      <c r="C2613">
        <v>784</v>
      </c>
      <c r="D2613">
        <v>-0.56840000000000002</v>
      </c>
      <c r="E2613">
        <v>15.637499999999999</v>
      </c>
      <c r="F2613">
        <v>8.4500000000000006E-2</v>
      </c>
    </row>
    <row r="2614" spans="1:6">
      <c r="A2614">
        <v>2000785</v>
      </c>
      <c r="B2614">
        <v>2</v>
      </c>
      <c r="C2614">
        <v>785</v>
      </c>
      <c r="D2614">
        <v>-0.56840000000000002</v>
      </c>
      <c r="E2614">
        <v>15.6366</v>
      </c>
      <c r="F2614">
        <v>8.4500000000000006E-2</v>
      </c>
    </row>
    <row r="2615" spans="1:6">
      <c r="A2615">
        <v>2000786</v>
      </c>
      <c r="B2615">
        <v>2</v>
      </c>
      <c r="C2615">
        <v>786</v>
      </c>
      <c r="D2615">
        <v>-0.56840000000000002</v>
      </c>
      <c r="E2615">
        <v>15.6356</v>
      </c>
      <c r="F2615">
        <v>8.4500000000000006E-2</v>
      </c>
    </row>
    <row r="2616" spans="1:6">
      <c r="A2616">
        <v>2000787</v>
      </c>
      <c r="B2616">
        <v>2</v>
      </c>
      <c r="C2616">
        <v>787</v>
      </c>
      <c r="D2616">
        <v>-0.56840000000000002</v>
      </c>
      <c r="E2616">
        <v>15.6347</v>
      </c>
      <c r="F2616">
        <v>8.4500000000000006E-2</v>
      </c>
    </row>
    <row r="2617" spans="1:6">
      <c r="A2617">
        <v>2000788</v>
      </c>
      <c r="B2617">
        <v>2</v>
      </c>
      <c r="C2617">
        <v>788</v>
      </c>
      <c r="D2617">
        <v>-0.56840000000000002</v>
      </c>
      <c r="E2617">
        <v>15.633800000000001</v>
      </c>
      <c r="F2617">
        <v>8.4489999999999996E-2</v>
      </c>
    </row>
    <row r="2618" spans="1:6">
      <c r="A2618">
        <v>2000789</v>
      </c>
      <c r="B2618">
        <v>2</v>
      </c>
      <c r="C2618">
        <v>789</v>
      </c>
      <c r="D2618">
        <v>-0.56840000000000002</v>
      </c>
      <c r="E2618">
        <v>15.632899999999999</v>
      </c>
      <c r="F2618">
        <v>8.4489999999999996E-2</v>
      </c>
    </row>
    <row r="2619" spans="1:6">
      <c r="A2619">
        <v>2000790</v>
      </c>
      <c r="B2619">
        <v>2</v>
      </c>
      <c r="C2619">
        <v>790</v>
      </c>
      <c r="D2619">
        <v>-0.56840000000000002</v>
      </c>
      <c r="E2619">
        <v>15.632</v>
      </c>
      <c r="F2619">
        <v>8.4489999999999996E-2</v>
      </c>
    </row>
    <row r="2620" spans="1:6">
      <c r="A2620">
        <v>2000791</v>
      </c>
      <c r="B2620">
        <v>2</v>
      </c>
      <c r="C2620">
        <v>791</v>
      </c>
      <c r="D2620">
        <v>-0.56840000000000002</v>
      </c>
      <c r="E2620">
        <v>15.6311</v>
      </c>
      <c r="F2620">
        <v>8.4489999999999996E-2</v>
      </c>
    </row>
    <row r="2621" spans="1:6">
      <c r="A2621">
        <v>2000792</v>
      </c>
      <c r="B2621">
        <v>2</v>
      </c>
      <c r="C2621">
        <v>792</v>
      </c>
      <c r="D2621">
        <v>-0.56840000000000002</v>
      </c>
      <c r="E2621">
        <v>15.6302</v>
      </c>
      <c r="F2621">
        <v>8.4489999999999996E-2</v>
      </c>
    </row>
    <row r="2622" spans="1:6">
      <c r="A2622">
        <v>2000793</v>
      </c>
      <c r="B2622">
        <v>2</v>
      </c>
      <c r="C2622">
        <v>793</v>
      </c>
      <c r="D2622">
        <v>-0.56840000000000002</v>
      </c>
      <c r="E2622">
        <v>15.629300000000001</v>
      </c>
      <c r="F2622">
        <v>8.4489999999999996E-2</v>
      </c>
    </row>
    <row r="2623" spans="1:6">
      <c r="A2623">
        <v>2000794</v>
      </c>
      <c r="B2623">
        <v>2</v>
      </c>
      <c r="C2623">
        <v>794</v>
      </c>
      <c r="D2623">
        <v>-0.56840000000000002</v>
      </c>
      <c r="E2623">
        <v>15.628399999999999</v>
      </c>
      <c r="F2623">
        <v>8.4489999999999996E-2</v>
      </c>
    </row>
    <row r="2624" spans="1:6">
      <c r="A2624">
        <v>2000795</v>
      </c>
      <c r="B2624">
        <v>2</v>
      </c>
      <c r="C2624">
        <v>795</v>
      </c>
      <c r="D2624">
        <v>-0.56840000000000002</v>
      </c>
      <c r="E2624">
        <v>15.6275</v>
      </c>
      <c r="F2624">
        <v>8.4489999999999996E-2</v>
      </c>
    </row>
    <row r="2625" spans="1:6">
      <c r="A2625">
        <v>2000796</v>
      </c>
      <c r="B2625">
        <v>2</v>
      </c>
      <c r="C2625">
        <v>796</v>
      </c>
      <c r="D2625">
        <v>-0.56840000000000002</v>
      </c>
      <c r="E2625">
        <v>15.6266</v>
      </c>
      <c r="F2625">
        <v>8.4489999999999996E-2</v>
      </c>
    </row>
    <row r="2626" spans="1:6">
      <c r="A2626">
        <v>2000797</v>
      </c>
      <c r="B2626">
        <v>2</v>
      </c>
      <c r="C2626">
        <v>797</v>
      </c>
      <c r="D2626">
        <v>-0.56840000000000002</v>
      </c>
      <c r="E2626">
        <v>15.6257</v>
      </c>
      <c r="F2626">
        <v>8.4489999999999996E-2</v>
      </c>
    </row>
    <row r="2627" spans="1:6">
      <c r="A2627">
        <v>2000798</v>
      </c>
      <c r="B2627">
        <v>2</v>
      </c>
      <c r="C2627">
        <v>798</v>
      </c>
      <c r="D2627">
        <v>-0.56840000000000002</v>
      </c>
      <c r="E2627">
        <v>15.6248</v>
      </c>
      <c r="F2627">
        <v>8.448E-2</v>
      </c>
    </row>
    <row r="2628" spans="1:6">
      <c r="A2628">
        <v>2000799</v>
      </c>
      <c r="B2628">
        <v>2</v>
      </c>
      <c r="C2628">
        <v>799</v>
      </c>
      <c r="D2628">
        <v>-0.56840000000000002</v>
      </c>
      <c r="E2628">
        <v>15.623900000000001</v>
      </c>
      <c r="F2628">
        <v>8.448E-2</v>
      </c>
    </row>
    <row r="2629" spans="1:6">
      <c r="A2629">
        <v>2000800</v>
      </c>
      <c r="B2629">
        <v>2</v>
      </c>
      <c r="C2629">
        <v>800</v>
      </c>
      <c r="D2629">
        <v>-0.56840000000000002</v>
      </c>
      <c r="E2629">
        <v>15.622999999999999</v>
      </c>
      <c r="F2629">
        <v>8.448E-2</v>
      </c>
    </row>
    <row r="2630" spans="1:6">
      <c r="A2630">
        <v>2000801</v>
      </c>
      <c r="B2630">
        <v>2</v>
      </c>
      <c r="C2630">
        <v>801</v>
      </c>
      <c r="D2630">
        <v>-0.56840000000000002</v>
      </c>
      <c r="E2630">
        <v>15.6221</v>
      </c>
      <c r="F2630">
        <v>8.448E-2</v>
      </c>
    </row>
    <row r="2631" spans="1:6">
      <c r="A2631">
        <v>2000802</v>
      </c>
      <c r="B2631">
        <v>2</v>
      </c>
      <c r="C2631">
        <v>802</v>
      </c>
      <c r="D2631">
        <v>-0.56840000000000002</v>
      </c>
      <c r="E2631">
        <v>15.6212</v>
      </c>
      <c r="F2631">
        <v>8.448E-2</v>
      </c>
    </row>
    <row r="2632" spans="1:6">
      <c r="A2632">
        <v>2000803</v>
      </c>
      <c r="B2632">
        <v>2</v>
      </c>
      <c r="C2632">
        <v>803</v>
      </c>
      <c r="D2632">
        <v>-0.56840000000000002</v>
      </c>
      <c r="E2632">
        <v>15.6203</v>
      </c>
      <c r="F2632">
        <v>8.448E-2</v>
      </c>
    </row>
    <row r="2633" spans="1:6">
      <c r="A2633">
        <v>2000804</v>
      </c>
      <c r="B2633">
        <v>2</v>
      </c>
      <c r="C2633">
        <v>804</v>
      </c>
      <c r="D2633">
        <v>-0.56840000000000002</v>
      </c>
      <c r="E2633">
        <v>15.619400000000001</v>
      </c>
      <c r="F2633">
        <v>8.448E-2</v>
      </c>
    </row>
    <row r="2634" spans="1:6">
      <c r="A2634">
        <v>2000805</v>
      </c>
      <c r="B2634">
        <v>2</v>
      </c>
      <c r="C2634">
        <v>805</v>
      </c>
      <c r="D2634">
        <v>-0.56840000000000002</v>
      </c>
      <c r="E2634">
        <v>15.618499999999999</v>
      </c>
      <c r="F2634">
        <v>8.448E-2</v>
      </c>
    </row>
    <row r="2635" spans="1:6">
      <c r="A2635">
        <v>2000806</v>
      </c>
      <c r="B2635">
        <v>2</v>
      </c>
      <c r="C2635">
        <v>806</v>
      </c>
      <c r="D2635">
        <v>-0.56840000000000002</v>
      </c>
      <c r="E2635">
        <v>15.617599999999999</v>
      </c>
      <c r="F2635">
        <v>8.448E-2</v>
      </c>
    </row>
    <row r="2636" spans="1:6">
      <c r="A2636">
        <v>2000807</v>
      </c>
      <c r="B2636">
        <v>2</v>
      </c>
      <c r="C2636">
        <v>807</v>
      </c>
      <c r="D2636">
        <v>-0.56840000000000002</v>
      </c>
      <c r="E2636">
        <v>15.6168</v>
      </c>
      <c r="F2636">
        <v>8.448E-2</v>
      </c>
    </row>
    <row r="2637" spans="1:6">
      <c r="A2637">
        <v>2000808</v>
      </c>
      <c r="B2637">
        <v>2</v>
      </c>
      <c r="C2637">
        <v>808</v>
      </c>
      <c r="D2637">
        <v>-0.56840000000000002</v>
      </c>
      <c r="E2637">
        <v>15.6159</v>
      </c>
      <c r="F2637">
        <v>8.4470000000000003E-2</v>
      </c>
    </row>
    <row r="2638" spans="1:6">
      <c r="A2638">
        <v>2000809</v>
      </c>
      <c r="B2638">
        <v>2</v>
      </c>
      <c r="C2638">
        <v>809</v>
      </c>
      <c r="D2638">
        <v>-0.56840000000000002</v>
      </c>
      <c r="E2638">
        <v>15.615</v>
      </c>
      <c r="F2638">
        <v>8.4470000000000003E-2</v>
      </c>
    </row>
    <row r="2639" spans="1:6">
      <c r="A2639">
        <v>2000810</v>
      </c>
      <c r="B2639">
        <v>2</v>
      </c>
      <c r="C2639">
        <v>810</v>
      </c>
      <c r="D2639">
        <v>-0.56840000000000002</v>
      </c>
      <c r="E2639">
        <v>15.614100000000001</v>
      </c>
      <c r="F2639">
        <v>8.4470000000000003E-2</v>
      </c>
    </row>
    <row r="2640" spans="1:6">
      <c r="A2640">
        <v>2000811</v>
      </c>
      <c r="B2640">
        <v>2</v>
      </c>
      <c r="C2640">
        <v>811</v>
      </c>
      <c r="D2640">
        <v>-0.56840000000000002</v>
      </c>
      <c r="E2640">
        <v>15.613200000000001</v>
      </c>
      <c r="F2640">
        <v>8.4470000000000003E-2</v>
      </c>
    </row>
    <row r="2641" spans="1:6">
      <c r="A2641">
        <v>2000812</v>
      </c>
      <c r="B2641">
        <v>2</v>
      </c>
      <c r="C2641">
        <v>812</v>
      </c>
      <c r="D2641">
        <v>-0.56840000000000002</v>
      </c>
      <c r="E2641">
        <v>15.612299999999999</v>
      </c>
      <c r="F2641">
        <v>8.4470000000000003E-2</v>
      </c>
    </row>
    <row r="2642" spans="1:6">
      <c r="A2642">
        <v>2000813</v>
      </c>
      <c r="B2642">
        <v>2</v>
      </c>
      <c r="C2642">
        <v>813</v>
      </c>
      <c r="D2642">
        <v>-0.56840000000000002</v>
      </c>
      <c r="E2642">
        <v>15.611499999999999</v>
      </c>
      <c r="F2642">
        <v>8.4470000000000003E-2</v>
      </c>
    </row>
    <row r="2643" spans="1:6">
      <c r="A2643">
        <v>2000814</v>
      </c>
      <c r="B2643">
        <v>2</v>
      </c>
      <c r="C2643">
        <v>814</v>
      </c>
      <c r="D2643">
        <v>-0.56840000000000002</v>
      </c>
      <c r="E2643">
        <v>15.6106</v>
      </c>
      <c r="F2643">
        <v>8.4470000000000003E-2</v>
      </c>
    </row>
    <row r="2644" spans="1:6">
      <c r="A2644">
        <v>2000815</v>
      </c>
      <c r="B2644">
        <v>2</v>
      </c>
      <c r="C2644">
        <v>815</v>
      </c>
      <c r="D2644">
        <v>-0.56840000000000002</v>
      </c>
      <c r="E2644">
        <v>15.6097</v>
      </c>
      <c r="F2644">
        <v>8.4470000000000003E-2</v>
      </c>
    </row>
    <row r="2645" spans="1:6">
      <c r="A2645">
        <v>2000816</v>
      </c>
      <c r="B2645">
        <v>2</v>
      </c>
      <c r="C2645">
        <v>816</v>
      </c>
      <c r="D2645">
        <v>-0.56840000000000002</v>
      </c>
      <c r="E2645">
        <v>15.6088</v>
      </c>
      <c r="F2645">
        <v>8.4470000000000003E-2</v>
      </c>
    </row>
    <row r="2646" spans="1:6">
      <c r="A2646">
        <v>2000817</v>
      </c>
      <c r="B2646">
        <v>2</v>
      </c>
      <c r="C2646">
        <v>817</v>
      </c>
      <c r="D2646">
        <v>-0.56840000000000002</v>
      </c>
      <c r="E2646">
        <v>15.607900000000001</v>
      </c>
      <c r="F2646">
        <v>8.4470000000000003E-2</v>
      </c>
    </row>
    <row r="2647" spans="1:6">
      <c r="A2647">
        <v>2000818</v>
      </c>
      <c r="B2647">
        <v>2</v>
      </c>
      <c r="C2647">
        <v>818</v>
      </c>
      <c r="D2647">
        <v>-0.56840000000000002</v>
      </c>
      <c r="E2647">
        <v>15.607100000000001</v>
      </c>
      <c r="F2647">
        <v>8.4470000000000003E-2</v>
      </c>
    </row>
    <row r="2648" spans="1:6">
      <c r="A2648">
        <v>2000819</v>
      </c>
      <c r="B2648">
        <v>2</v>
      </c>
      <c r="C2648">
        <v>819</v>
      </c>
      <c r="D2648">
        <v>-0.56840000000000002</v>
      </c>
      <c r="E2648">
        <v>15.606199999999999</v>
      </c>
      <c r="F2648">
        <v>8.4470000000000003E-2</v>
      </c>
    </row>
    <row r="2649" spans="1:6">
      <c r="A2649">
        <v>2000820</v>
      </c>
      <c r="B2649">
        <v>2</v>
      </c>
      <c r="C2649">
        <v>820</v>
      </c>
      <c r="D2649">
        <v>-0.56840000000000002</v>
      </c>
      <c r="E2649">
        <v>15.6053</v>
      </c>
      <c r="F2649">
        <v>8.4459999999999993E-2</v>
      </c>
    </row>
    <row r="2650" spans="1:6">
      <c r="A2650">
        <v>2000821</v>
      </c>
      <c r="B2650">
        <v>2</v>
      </c>
      <c r="C2650">
        <v>821</v>
      </c>
      <c r="D2650">
        <v>-0.56840000000000002</v>
      </c>
      <c r="E2650">
        <v>15.6044</v>
      </c>
      <c r="F2650">
        <v>8.4459999999999993E-2</v>
      </c>
    </row>
    <row r="2651" spans="1:6">
      <c r="A2651">
        <v>2000822</v>
      </c>
      <c r="B2651">
        <v>2</v>
      </c>
      <c r="C2651">
        <v>822</v>
      </c>
      <c r="D2651">
        <v>-0.56840000000000002</v>
      </c>
      <c r="E2651">
        <v>15.6036</v>
      </c>
      <c r="F2651">
        <v>8.4459999999999993E-2</v>
      </c>
    </row>
    <row r="2652" spans="1:6">
      <c r="A2652">
        <v>2000823</v>
      </c>
      <c r="B2652">
        <v>2</v>
      </c>
      <c r="C2652">
        <v>823</v>
      </c>
      <c r="D2652">
        <v>-0.56840000000000002</v>
      </c>
      <c r="E2652">
        <v>15.6027</v>
      </c>
      <c r="F2652">
        <v>8.4459999999999993E-2</v>
      </c>
    </row>
    <row r="2653" spans="1:6">
      <c r="A2653">
        <v>2000824</v>
      </c>
      <c r="B2653">
        <v>2</v>
      </c>
      <c r="C2653">
        <v>824</v>
      </c>
      <c r="D2653">
        <v>-0.56840000000000002</v>
      </c>
      <c r="E2653">
        <v>15.601800000000001</v>
      </c>
      <c r="F2653">
        <v>8.4459999999999993E-2</v>
      </c>
    </row>
    <row r="2654" spans="1:6">
      <c r="A2654">
        <v>2000825</v>
      </c>
      <c r="B2654">
        <v>2</v>
      </c>
      <c r="C2654">
        <v>825</v>
      </c>
      <c r="D2654">
        <v>-0.56840000000000002</v>
      </c>
      <c r="E2654">
        <v>15.601000000000001</v>
      </c>
      <c r="F2654">
        <v>8.4459999999999993E-2</v>
      </c>
    </row>
    <row r="2655" spans="1:6">
      <c r="A2655">
        <v>2000826</v>
      </c>
      <c r="B2655">
        <v>2</v>
      </c>
      <c r="C2655">
        <v>826</v>
      </c>
      <c r="D2655">
        <v>-0.56840000000000002</v>
      </c>
      <c r="E2655">
        <v>15.600099999999999</v>
      </c>
      <c r="F2655">
        <v>8.4459999999999993E-2</v>
      </c>
    </row>
    <row r="2656" spans="1:6">
      <c r="A2656">
        <v>2000827</v>
      </c>
      <c r="B2656">
        <v>2</v>
      </c>
      <c r="C2656">
        <v>827</v>
      </c>
      <c r="D2656">
        <v>-0.56840000000000002</v>
      </c>
      <c r="E2656">
        <v>15.5992</v>
      </c>
      <c r="F2656">
        <v>8.4459999999999993E-2</v>
      </c>
    </row>
    <row r="2657" spans="1:6">
      <c r="A2657">
        <v>2000828</v>
      </c>
      <c r="B2657">
        <v>2</v>
      </c>
      <c r="C2657">
        <v>828</v>
      </c>
      <c r="D2657">
        <v>-0.56840000000000002</v>
      </c>
      <c r="E2657">
        <v>15.5984</v>
      </c>
      <c r="F2657">
        <v>8.4459999999999993E-2</v>
      </c>
    </row>
    <row r="2658" spans="1:6">
      <c r="A2658">
        <v>2000829</v>
      </c>
      <c r="B2658">
        <v>2</v>
      </c>
      <c r="C2658">
        <v>829</v>
      </c>
      <c r="D2658">
        <v>-0.56840000000000002</v>
      </c>
      <c r="E2658">
        <v>15.5975</v>
      </c>
      <c r="F2658">
        <v>8.4459999999999993E-2</v>
      </c>
    </row>
    <row r="2659" spans="1:6">
      <c r="A2659">
        <v>2000830</v>
      </c>
      <c r="B2659">
        <v>2</v>
      </c>
      <c r="C2659">
        <v>830</v>
      </c>
      <c r="D2659">
        <v>-0.56840000000000002</v>
      </c>
      <c r="E2659">
        <v>15.5966</v>
      </c>
      <c r="F2659">
        <v>8.4459999999999993E-2</v>
      </c>
    </row>
    <row r="2660" spans="1:6">
      <c r="A2660">
        <v>2000831</v>
      </c>
      <c r="B2660">
        <v>2</v>
      </c>
      <c r="C2660">
        <v>831</v>
      </c>
      <c r="D2660">
        <v>-0.56840000000000002</v>
      </c>
      <c r="E2660">
        <v>15.595800000000001</v>
      </c>
      <c r="F2660">
        <v>8.4459999999999993E-2</v>
      </c>
    </row>
    <row r="2661" spans="1:6">
      <c r="A2661">
        <v>2000832</v>
      </c>
      <c r="B2661">
        <v>2</v>
      </c>
      <c r="C2661">
        <v>832</v>
      </c>
      <c r="D2661">
        <v>-0.56840000000000002</v>
      </c>
      <c r="E2661">
        <v>15.594900000000001</v>
      </c>
      <c r="F2661">
        <v>8.4449999999999997E-2</v>
      </c>
    </row>
    <row r="2662" spans="1:6">
      <c r="A2662">
        <v>2000833</v>
      </c>
      <c r="B2662">
        <v>2</v>
      </c>
      <c r="C2662">
        <v>833</v>
      </c>
      <c r="D2662">
        <v>-0.56840000000000002</v>
      </c>
      <c r="E2662">
        <v>15.594099999999999</v>
      </c>
      <c r="F2662">
        <v>8.4449999999999997E-2</v>
      </c>
    </row>
    <row r="2663" spans="1:6">
      <c r="A2663">
        <v>2000834</v>
      </c>
      <c r="B2663">
        <v>2</v>
      </c>
      <c r="C2663">
        <v>834</v>
      </c>
      <c r="D2663">
        <v>-0.56840000000000002</v>
      </c>
      <c r="E2663">
        <v>15.5932</v>
      </c>
      <c r="F2663">
        <v>8.4449999999999997E-2</v>
      </c>
    </row>
    <row r="2664" spans="1:6">
      <c r="A2664">
        <v>2000835</v>
      </c>
      <c r="B2664">
        <v>2</v>
      </c>
      <c r="C2664">
        <v>835</v>
      </c>
      <c r="D2664">
        <v>-0.56840000000000002</v>
      </c>
      <c r="E2664">
        <v>15.5923</v>
      </c>
      <c r="F2664">
        <v>8.4449999999999997E-2</v>
      </c>
    </row>
    <row r="2665" spans="1:6">
      <c r="A2665">
        <v>2000836</v>
      </c>
      <c r="B2665">
        <v>2</v>
      </c>
      <c r="C2665">
        <v>836</v>
      </c>
      <c r="D2665">
        <v>-0.56840000000000002</v>
      </c>
      <c r="E2665">
        <v>15.5915</v>
      </c>
      <c r="F2665">
        <v>8.4449999999999997E-2</v>
      </c>
    </row>
    <row r="2666" spans="1:6">
      <c r="A2666">
        <v>2000837</v>
      </c>
      <c r="B2666">
        <v>2</v>
      </c>
      <c r="C2666">
        <v>837</v>
      </c>
      <c r="D2666">
        <v>-0.56840000000000002</v>
      </c>
      <c r="E2666">
        <v>15.5906</v>
      </c>
      <c r="F2666">
        <v>8.4449999999999997E-2</v>
      </c>
    </row>
    <row r="2667" spans="1:6">
      <c r="A2667">
        <v>2000838</v>
      </c>
      <c r="B2667">
        <v>2</v>
      </c>
      <c r="C2667">
        <v>838</v>
      </c>
      <c r="D2667">
        <v>-0.56840000000000002</v>
      </c>
      <c r="E2667">
        <v>15.5898</v>
      </c>
      <c r="F2667">
        <v>8.4449999999999997E-2</v>
      </c>
    </row>
    <row r="2668" spans="1:6">
      <c r="A2668">
        <v>2000839</v>
      </c>
      <c r="B2668">
        <v>2</v>
      </c>
      <c r="C2668">
        <v>839</v>
      </c>
      <c r="D2668">
        <v>-0.56840000000000002</v>
      </c>
      <c r="E2668">
        <v>15.588900000000001</v>
      </c>
      <c r="F2668">
        <v>8.4449999999999997E-2</v>
      </c>
    </row>
    <row r="2669" spans="1:6">
      <c r="A2669">
        <v>2000840</v>
      </c>
      <c r="B2669">
        <v>2</v>
      </c>
      <c r="C2669">
        <v>840</v>
      </c>
      <c r="D2669">
        <v>-0.56840000000000002</v>
      </c>
      <c r="E2669">
        <v>15.588100000000001</v>
      </c>
      <c r="F2669">
        <v>8.4449999999999997E-2</v>
      </c>
    </row>
    <row r="2670" spans="1:6">
      <c r="A2670">
        <v>2000841</v>
      </c>
      <c r="B2670">
        <v>2</v>
      </c>
      <c r="C2670">
        <v>841</v>
      </c>
      <c r="D2670">
        <v>-0.56840000000000002</v>
      </c>
      <c r="E2670">
        <v>15.587199999999999</v>
      </c>
      <c r="F2670">
        <v>8.4449999999999997E-2</v>
      </c>
    </row>
    <row r="2671" spans="1:6">
      <c r="A2671">
        <v>2000842</v>
      </c>
      <c r="B2671">
        <v>2</v>
      </c>
      <c r="C2671">
        <v>842</v>
      </c>
      <c r="D2671">
        <v>-0.56840000000000002</v>
      </c>
      <c r="E2671">
        <v>15.5863</v>
      </c>
      <c r="F2671">
        <v>8.4449999999999997E-2</v>
      </c>
    </row>
    <row r="2672" spans="1:6">
      <c r="A2672">
        <v>2000843</v>
      </c>
      <c r="B2672">
        <v>2</v>
      </c>
      <c r="C2672">
        <v>843</v>
      </c>
      <c r="D2672">
        <v>-0.56840000000000002</v>
      </c>
      <c r="E2672">
        <v>15.5855</v>
      </c>
      <c r="F2672">
        <v>8.4449999999999997E-2</v>
      </c>
    </row>
    <row r="2673" spans="1:6">
      <c r="A2673">
        <v>2000844</v>
      </c>
      <c r="B2673">
        <v>2</v>
      </c>
      <c r="C2673">
        <v>844</v>
      </c>
      <c r="D2673">
        <v>-0.56840000000000002</v>
      </c>
      <c r="E2673">
        <v>15.5846</v>
      </c>
      <c r="F2673">
        <v>8.4449999999999997E-2</v>
      </c>
    </row>
    <row r="2674" spans="1:6">
      <c r="A2674">
        <v>2000845</v>
      </c>
      <c r="B2674">
        <v>2</v>
      </c>
      <c r="C2674">
        <v>845</v>
      </c>
      <c r="D2674">
        <v>-0.56840000000000002</v>
      </c>
      <c r="E2674">
        <v>15.5838</v>
      </c>
      <c r="F2674">
        <v>8.4449999999999997E-2</v>
      </c>
    </row>
    <row r="2675" spans="1:6">
      <c r="A2675">
        <v>2000846</v>
      </c>
      <c r="B2675">
        <v>2</v>
      </c>
      <c r="C2675">
        <v>846</v>
      </c>
      <c r="D2675">
        <v>-0.56840000000000002</v>
      </c>
      <c r="E2675">
        <v>15.5829</v>
      </c>
      <c r="F2675">
        <v>8.4440000000000001E-2</v>
      </c>
    </row>
    <row r="2676" spans="1:6">
      <c r="A2676">
        <v>2000847</v>
      </c>
      <c r="B2676">
        <v>2</v>
      </c>
      <c r="C2676">
        <v>847</v>
      </c>
      <c r="D2676">
        <v>-0.56840000000000002</v>
      </c>
      <c r="E2676">
        <v>15.582100000000001</v>
      </c>
      <c r="F2676">
        <v>8.4440000000000001E-2</v>
      </c>
    </row>
    <row r="2677" spans="1:6">
      <c r="A2677">
        <v>2000848</v>
      </c>
      <c r="B2677">
        <v>2</v>
      </c>
      <c r="C2677">
        <v>848</v>
      </c>
      <c r="D2677">
        <v>-0.56840000000000002</v>
      </c>
      <c r="E2677">
        <v>15.581200000000001</v>
      </c>
      <c r="F2677">
        <v>8.4440000000000001E-2</v>
      </c>
    </row>
    <row r="2678" spans="1:6">
      <c r="A2678">
        <v>2000849</v>
      </c>
      <c r="B2678">
        <v>2</v>
      </c>
      <c r="C2678">
        <v>849</v>
      </c>
      <c r="D2678">
        <v>-0.56840000000000002</v>
      </c>
      <c r="E2678">
        <v>15.580399999999999</v>
      </c>
      <c r="F2678">
        <v>8.4440000000000001E-2</v>
      </c>
    </row>
    <row r="2679" spans="1:6">
      <c r="A2679">
        <v>2000850</v>
      </c>
      <c r="B2679">
        <v>2</v>
      </c>
      <c r="C2679">
        <v>850</v>
      </c>
      <c r="D2679">
        <v>-0.56840000000000002</v>
      </c>
      <c r="E2679">
        <v>15.579599999999999</v>
      </c>
      <c r="F2679">
        <v>8.4440000000000001E-2</v>
      </c>
    </row>
    <row r="2680" spans="1:6">
      <c r="A2680">
        <v>2000851</v>
      </c>
      <c r="B2680">
        <v>2</v>
      </c>
      <c r="C2680">
        <v>851</v>
      </c>
      <c r="D2680">
        <v>-0.56840000000000002</v>
      </c>
      <c r="E2680">
        <v>15.5787</v>
      </c>
      <c r="F2680">
        <v>8.4440000000000001E-2</v>
      </c>
    </row>
    <row r="2681" spans="1:6">
      <c r="A2681">
        <v>2000852</v>
      </c>
      <c r="B2681">
        <v>2</v>
      </c>
      <c r="C2681">
        <v>852</v>
      </c>
      <c r="D2681">
        <v>-0.56840000000000002</v>
      </c>
      <c r="E2681">
        <v>15.5779</v>
      </c>
      <c r="F2681">
        <v>8.4440000000000001E-2</v>
      </c>
    </row>
    <row r="2682" spans="1:6">
      <c r="A2682">
        <v>2000853</v>
      </c>
      <c r="B2682">
        <v>2</v>
      </c>
      <c r="C2682">
        <v>853</v>
      </c>
      <c r="D2682">
        <v>-0.56840000000000002</v>
      </c>
      <c r="E2682">
        <v>15.577</v>
      </c>
      <c r="F2682">
        <v>8.4440000000000001E-2</v>
      </c>
    </row>
    <row r="2683" spans="1:6">
      <c r="A2683">
        <v>2000854</v>
      </c>
      <c r="B2683">
        <v>2</v>
      </c>
      <c r="C2683">
        <v>854</v>
      </c>
      <c r="D2683">
        <v>-0.56840000000000002</v>
      </c>
      <c r="E2683">
        <v>15.5762</v>
      </c>
      <c r="F2683">
        <v>8.4440000000000001E-2</v>
      </c>
    </row>
    <row r="2684" spans="1:6">
      <c r="A2684">
        <v>2000855</v>
      </c>
      <c r="B2684">
        <v>2</v>
      </c>
      <c r="C2684">
        <v>855</v>
      </c>
      <c r="D2684">
        <v>-0.56840000000000002</v>
      </c>
      <c r="E2684">
        <v>15.5753</v>
      </c>
      <c r="F2684">
        <v>8.4440000000000001E-2</v>
      </c>
    </row>
    <row r="2685" spans="1:6">
      <c r="A2685">
        <v>2000856</v>
      </c>
      <c r="B2685">
        <v>2</v>
      </c>
      <c r="C2685">
        <v>856</v>
      </c>
      <c r="D2685">
        <v>-0.56840000000000002</v>
      </c>
      <c r="E2685">
        <v>15.5745</v>
      </c>
      <c r="F2685">
        <v>8.4440000000000001E-2</v>
      </c>
    </row>
    <row r="2686" spans="1:6">
      <c r="A2686">
        <v>2000857</v>
      </c>
      <c r="B2686">
        <v>2</v>
      </c>
      <c r="C2686">
        <v>857</v>
      </c>
      <c r="D2686">
        <v>-0.56840000000000002</v>
      </c>
      <c r="E2686">
        <v>15.573700000000001</v>
      </c>
      <c r="F2686">
        <v>8.4440000000000001E-2</v>
      </c>
    </row>
    <row r="2687" spans="1:6">
      <c r="A2687">
        <v>2000858</v>
      </c>
      <c r="B2687">
        <v>2</v>
      </c>
      <c r="C2687">
        <v>858</v>
      </c>
      <c r="D2687">
        <v>-0.56840000000000002</v>
      </c>
      <c r="E2687">
        <v>15.572800000000001</v>
      </c>
      <c r="F2687">
        <v>8.4440000000000001E-2</v>
      </c>
    </row>
    <row r="2688" spans="1:6">
      <c r="A2688">
        <v>2000859</v>
      </c>
      <c r="B2688">
        <v>2</v>
      </c>
      <c r="C2688">
        <v>859</v>
      </c>
      <c r="D2688">
        <v>-0.56840000000000002</v>
      </c>
      <c r="E2688">
        <v>15.571999999999999</v>
      </c>
      <c r="F2688">
        <v>8.4440000000000001E-2</v>
      </c>
    </row>
    <row r="2689" spans="1:6">
      <c r="A2689">
        <v>2000860</v>
      </c>
      <c r="B2689">
        <v>2</v>
      </c>
      <c r="C2689">
        <v>860</v>
      </c>
      <c r="D2689">
        <v>-0.56840000000000002</v>
      </c>
      <c r="E2689">
        <v>15.571099999999999</v>
      </c>
      <c r="F2689">
        <v>8.4440000000000001E-2</v>
      </c>
    </row>
    <row r="2690" spans="1:6">
      <c r="A2690">
        <v>2000861</v>
      </c>
      <c r="B2690">
        <v>2</v>
      </c>
      <c r="C2690">
        <v>861</v>
      </c>
      <c r="D2690">
        <v>-0.56840000000000002</v>
      </c>
      <c r="E2690">
        <v>15.5703</v>
      </c>
      <c r="F2690">
        <v>8.4440000000000001E-2</v>
      </c>
    </row>
    <row r="2691" spans="1:6">
      <c r="A2691">
        <v>2000862</v>
      </c>
      <c r="B2691">
        <v>2</v>
      </c>
      <c r="C2691">
        <v>862</v>
      </c>
      <c r="D2691">
        <v>-0.56840000000000002</v>
      </c>
      <c r="E2691">
        <v>15.5695</v>
      </c>
      <c r="F2691">
        <v>8.4440000000000001E-2</v>
      </c>
    </row>
    <row r="2692" spans="1:6">
      <c r="A2692">
        <v>2000863</v>
      </c>
      <c r="B2692">
        <v>2</v>
      </c>
      <c r="C2692">
        <v>863</v>
      </c>
      <c r="D2692">
        <v>-0.56840000000000002</v>
      </c>
      <c r="E2692">
        <v>15.5686</v>
      </c>
      <c r="F2692">
        <v>8.4440000000000001E-2</v>
      </c>
    </row>
    <row r="2693" spans="1:6">
      <c r="A2693">
        <v>2000864</v>
      </c>
      <c r="B2693">
        <v>2</v>
      </c>
      <c r="C2693">
        <v>864</v>
      </c>
      <c r="D2693">
        <v>-0.56840000000000002</v>
      </c>
      <c r="E2693">
        <v>15.5678</v>
      </c>
      <c r="F2693">
        <v>8.4430000000000005E-2</v>
      </c>
    </row>
    <row r="2694" spans="1:6">
      <c r="A2694">
        <v>2000865</v>
      </c>
      <c r="B2694">
        <v>2</v>
      </c>
      <c r="C2694">
        <v>865</v>
      </c>
      <c r="D2694">
        <v>-0.56840000000000002</v>
      </c>
      <c r="E2694">
        <v>15.567</v>
      </c>
      <c r="F2694">
        <v>8.4430000000000005E-2</v>
      </c>
    </row>
    <row r="2695" spans="1:6">
      <c r="A2695">
        <v>2000866</v>
      </c>
      <c r="B2695">
        <v>2</v>
      </c>
      <c r="C2695">
        <v>866</v>
      </c>
      <c r="D2695">
        <v>-0.56840000000000002</v>
      </c>
      <c r="E2695">
        <v>15.5661</v>
      </c>
      <c r="F2695">
        <v>8.4430000000000005E-2</v>
      </c>
    </row>
    <row r="2696" spans="1:6">
      <c r="A2696">
        <v>2000867</v>
      </c>
      <c r="B2696">
        <v>2</v>
      </c>
      <c r="C2696">
        <v>867</v>
      </c>
      <c r="D2696">
        <v>-0.56840000000000002</v>
      </c>
      <c r="E2696">
        <v>15.565300000000001</v>
      </c>
      <c r="F2696">
        <v>8.4430000000000005E-2</v>
      </c>
    </row>
    <row r="2697" spans="1:6">
      <c r="A2697">
        <v>2000868</v>
      </c>
      <c r="B2697">
        <v>2</v>
      </c>
      <c r="C2697">
        <v>868</v>
      </c>
      <c r="D2697">
        <v>-0.56840000000000002</v>
      </c>
      <c r="E2697">
        <v>15.564500000000001</v>
      </c>
      <c r="F2697">
        <v>8.4430000000000005E-2</v>
      </c>
    </row>
    <row r="2698" spans="1:6">
      <c r="A2698">
        <v>2000869</v>
      </c>
      <c r="B2698">
        <v>2</v>
      </c>
      <c r="C2698">
        <v>869</v>
      </c>
      <c r="D2698">
        <v>-0.56840000000000002</v>
      </c>
      <c r="E2698">
        <v>15.563599999999999</v>
      </c>
      <c r="F2698">
        <v>8.4430000000000005E-2</v>
      </c>
    </row>
    <row r="2699" spans="1:6">
      <c r="A2699">
        <v>2000870</v>
      </c>
      <c r="B2699">
        <v>2</v>
      </c>
      <c r="C2699">
        <v>870</v>
      </c>
      <c r="D2699">
        <v>-0.56840000000000002</v>
      </c>
      <c r="E2699">
        <v>15.562799999999999</v>
      </c>
      <c r="F2699">
        <v>8.4430000000000005E-2</v>
      </c>
    </row>
    <row r="2700" spans="1:6">
      <c r="A2700">
        <v>2000871</v>
      </c>
      <c r="B2700">
        <v>2</v>
      </c>
      <c r="C2700">
        <v>871</v>
      </c>
      <c r="D2700">
        <v>-0.56840000000000002</v>
      </c>
      <c r="E2700">
        <v>15.561999999999999</v>
      </c>
      <c r="F2700">
        <v>8.4430000000000005E-2</v>
      </c>
    </row>
    <row r="2701" spans="1:6">
      <c r="A2701">
        <v>2000872</v>
      </c>
      <c r="B2701">
        <v>2</v>
      </c>
      <c r="C2701">
        <v>872</v>
      </c>
      <c r="D2701">
        <v>-0.56840000000000002</v>
      </c>
      <c r="E2701">
        <v>15.5611</v>
      </c>
      <c r="F2701">
        <v>8.4430000000000005E-2</v>
      </c>
    </row>
    <row r="2702" spans="1:6">
      <c r="A2702">
        <v>2000873</v>
      </c>
      <c r="B2702">
        <v>2</v>
      </c>
      <c r="C2702">
        <v>873</v>
      </c>
      <c r="D2702">
        <v>-0.56840000000000002</v>
      </c>
      <c r="E2702">
        <v>15.5603</v>
      </c>
      <c r="F2702">
        <v>8.4430000000000005E-2</v>
      </c>
    </row>
    <row r="2703" spans="1:6">
      <c r="A2703">
        <v>2000874</v>
      </c>
      <c r="B2703">
        <v>2</v>
      </c>
      <c r="C2703">
        <v>874</v>
      </c>
      <c r="D2703">
        <v>-0.56840000000000002</v>
      </c>
      <c r="E2703">
        <v>15.5595</v>
      </c>
      <c r="F2703">
        <v>8.4430000000000005E-2</v>
      </c>
    </row>
    <row r="2704" spans="1:6">
      <c r="A2704">
        <v>2000875</v>
      </c>
      <c r="B2704">
        <v>2</v>
      </c>
      <c r="C2704">
        <v>875</v>
      </c>
      <c r="D2704">
        <v>-0.56840000000000002</v>
      </c>
      <c r="E2704">
        <v>15.5587</v>
      </c>
      <c r="F2704">
        <v>8.4430000000000005E-2</v>
      </c>
    </row>
    <row r="2705" spans="1:6">
      <c r="A2705">
        <v>2000876</v>
      </c>
      <c r="B2705">
        <v>2</v>
      </c>
      <c r="C2705">
        <v>876</v>
      </c>
      <c r="D2705">
        <v>-0.56840000000000002</v>
      </c>
      <c r="E2705">
        <v>15.5578</v>
      </c>
      <c r="F2705">
        <v>8.4430000000000005E-2</v>
      </c>
    </row>
    <row r="2706" spans="1:6">
      <c r="A2706">
        <v>2000877</v>
      </c>
      <c r="B2706">
        <v>2</v>
      </c>
      <c r="C2706">
        <v>877</v>
      </c>
      <c r="D2706">
        <v>-0.56840000000000002</v>
      </c>
      <c r="E2706">
        <v>15.557</v>
      </c>
      <c r="F2706">
        <v>8.4430000000000005E-2</v>
      </c>
    </row>
    <row r="2707" spans="1:6">
      <c r="A2707">
        <v>2000878</v>
      </c>
      <c r="B2707">
        <v>2</v>
      </c>
      <c r="C2707">
        <v>878</v>
      </c>
      <c r="D2707">
        <v>-0.56840000000000002</v>
      </c>
      <c r="E2707">
        <v>15.5562</v>
      </c>
      <c r="F2707">
        <v>8.4430000000000005E-2</v>
      </c>
    </row>
    <row r="2708" spans="1:6">
      <c r="A2708">
        <v>2000879</v>
      </c>
      <c r="B2708">
        <v>2</v>
      </c>
      <c r="C2708">
        <v>879</v>
      </c>
      <c r="D2708">
        <v>-0.56840000000000002</v>
      </c>
      <c r="E2708">
        <v>15.555400000000001</v>
      </c>
      <c r="F2708">
        <v>8.4430000000000005E-2</v>
      </c>
    </row>
    <row r="2709" spans="1:6">
      <c r="A2709">
        <v>2000880</v>
      </c>
      <c r="B2709">
        <v>2</v>
      </c>
      <c r="C2709">
        <v>880</v>
      </c>
      <c r="D2709">
        <v>-0.56840000000000002</v>
      </c>
      <c r="E2709">
        <v>15.554500000000001</v>
      </c>
      <c r="F2709">
        <v>8.4430000000000005E-2</v>
      </c>
    </row>
    <row r="2710" spans="1:6">
      <c r="A2710">
        <v>2000881</v>
      </c>
      <c r="B2710">
        <v>2</v>
      </c>
      <c r="C2710">
        <v>881</v>
      </c>
      <c r="D2710">
        <v>-0.56840000000000002</v>
      </c>
      <c r="E2710">
        <v>15.553699999999999</v>
      </c>
      <c r="F2710">
        <v>8.4430000000000005E-2</v>
      </c>
    </row>
    <row r="2711" spans="1:6">
      <c r="A2711">
        <v>2000882</v>
      </c>
      <c r="B2711">
        <v>2</v>
      </c>
      <c r="C2711">
        <v>882</v>
      </c>
      <c r="D2711">
        <v>-0.56840000000000002</v>
      </c>
      <c r="E2711">
        <v>15.552899999999999</v>
      </c>
      <c r="F2711">
        <v>8.4430000000000005E-2</v>
      </c>
    </row>
    <row r="2712" spans="1:6">
      <c r="A2712">
        <v>2000883</v>
      </c>
      <c r="B2712">
        <v>2</v>
      </c>
      <c r="C2712">
        <v>883</v>
      </c>
      <c r="D2712">
        <v>-0.56840000000000002</v>
      </c>
      <c r="E2712">
        <v>15.552099999999999</v>
      </c>
      <c r="F2712">
        <v>8.4430000000000005E-2</v>
      </c>
    </row>
    <row r="2713" spans="1:6">
      <c r="A2713">
        <v>2000884</v>
      </c>
      <c r="B2713">
        <v>2</v>
      </c>
      <c r="C2713">
        <v>884</v>
      </c>
      <c r="D2713">
        <v>-0.56840000000000002</v>
      </c>
      <c r="E2713">
        <v>15.551299999999999</v>
      </c>
      <c r="F2713">
        <v>8.4430000000000005E-2</v>
      </c>
    </row>
    <row r="2714" spans="1:6">
      <c r="A2714">
        <v>2000885</v>
      </c>
      <c r="B2714">
        <v>2</v>
      </c>
      <c r="C2714">
        <v>885</v>
      </c>
      <c r="D2714">
        <v>-0.56840000000000002</v>
      </c>
      <c r="E2714">
        <v>15.5504</v>
      </c>
      <c r="F2714">
        <v>8.4430000000000005E-2</v>
      </c>
    </row>
    <row r="2715" spans="1:6">
      <c r="A2715">
        <v>2000886</v>
      </c>
      <c r="B2715">
        <v>2</v>
      </c>
      <c r="C2715">
        <v>886</v>
      </c>
      <c r="D2715">
        <v>-0.56840000000000002</v>
      </c>
      <c r="E2715">
        <v>15.5496</v>
      </c>
      <c r="F2715">
        <v>8.4430000000000005E-2</v>
      </c>
    </row>
    <row r="2716" spans="1:6">
      <c r="A2716">
        <v>2000887</v>
      </c>
      <c r="B2716">
        <v>2</v>
      </c>
      <c r="C2716">
        <v>887</v>
      </c>
      <c r="D2716">
        <v>-0.56840000000000002</v>
      </c>
      <c r="E2716">
        <v>15.5488</v>
      </c>
      <c r="F2716">
        <v>8.4430000000000005E-2</v>
      </c>
    </row>
    <row r="2717" spans="1:6">
      <c r="A2717">
        <v>2000888</v>
      </c>
      <c r="B2717">
        <v>2</v>
      </c>
      <c r="C2717">
        <v>888</v>
      </c>
      <c r="D2717">
        <v>-0.56840000000000002</v>
      </c>
      <c r="E2717">
        <v>15.548</v>
      </c>
      <c r="F2717">
        <v>8.4430000000000005E-2</v>
      </c>
    </row>
    <row r="2718" spans="1:6">
      <c r="A2718">
        <v>2000889</v>
      </c>
      <c r="B2718">
        <v>2</v>
      </c>
      <c r="C2718">
        <v>889</v>
      </c>
      <c r="D2718">
        <v>-0.56840000000000002</v>
      </c>
      <c r="E2718">
        <v>15.5472</v>
      </c>
      <c r="F2718">
        <v>8.4430000000000005E-2</v>
      </c>
    </row>
    <row r="2719" spans="1:6">
      <c r="A2719">
        <v>2000890</v>
      </c>
      <c r="B2719">
        <v>2</v>
      </c>
      <c r="C2719">
        <v>890</v>
      </c>
      <c r="D2719">
        <v>-0.56840000000000002</v>
      </c>
      <c r="E2719">
        <v>15.5463</v>
      </c>
      <c r="F2719">
        <v>8.4430000000000005E-2</v>
      </c>
    </row>
    <row r="2720" spans="1:6">
      <c r="A2720">
        <v>2000891</v>
      </c>
      <c r="B2720">
        <v>2</v>
      </c>
      <c r="C2720">
        <v>891</v>
      </c>
      <c r="D2720">
        <v>-0.56840000000000002</v>
      </c>
      <c r="E2720">
        <v>15.545500000000001</v>
      </c>
      <c r="F2720">
        <v>8.4430000000000005E-2</v>
      </c>
    </row>
    <row r="2721" spans="1:6">
      <c r="A2721">
        <v>2000892</v>
      </c>
      <c r="B2721">
        <v>2</v>
      </c>
      <c r="C2721">
        <v>892</v>
      </c>
      <c r="D2721">
        <v>-0.56840000000000002</v>
      </c>
      <c r="E2721">
        <v>15.544700000000001</v>
      </c>
      <c r="F2721">
        <v>8.4430000000000005E-2</v>
      </c>
    </row>
    <row r="2722" spans="1:6">
      <c r="A2722">
        <v>2000893</v>
      </c>
      <c r="B2722">
        <v>2</v>
      </c>
      <c r="C2722">
        <v>893</v>
      </c>
      <c r="D2722">
        <v>-0.56840000000000002</v>
      </c>
      <c r="E2722">
        <v>15.543900000000001</v>
      </c>
      <c r="F2722">
        <v>8.4430000000000005E-2</v>
      </c>
    </row>
    <row r="2723" spans="1:6">
      <c r="A2723">
        <v>2000894</v>
      </c>
      <c r="B2723">
        <v>2</v>
      </c>
      <c r="C2723">
        <v>894</v>
      </c>
      <c r="D2723">
        <v>-0.56840000000000002</v>
      </c>
      <c r="E2723">
        <v>15.543100000000001</v>
      </c>
      <c r="F2723">
        <v>8.4430000000000005E-2</v>
      </c>
    </row>
    <row r="2724" spans="1:6">
      <c r="A2724">
        <v>2000895</v>
      </c>
      <c r="B2724">
        <v>2</v>
      </c>
      <c r="C2724">
        <v>895</v>
      </c>
      <c r="D2724">
        <v>-0.56840000000000002</v>
      </c>
      <c r="E2724">
        <v>15.542299999999999</v>
      </c>
      <c r="F2724">
        <v>8.4430000000000005E-2</v>
      </c>
    </row>
    <row r="2725" spans="1:6">
      <c r="A2725">
        <v>2000896</v>
      </c>
      <c r="B2725">
        <v>2</v>
      </c>
      <c r="C2725">
        <v>896</v>
      </c>
      <c r="D2725">
        <v>-0.56840000000000002</v>
      </c>
      <c r="E2725">
        <v>15.541399999999999</v>
      </c>
      <c r="F2725">
        <v>8.4430000000000005E-2</v>
      </c>
    </row>
    <row r="2726" spans="1:6">
      <c r="A2726">
        <v>2000897</v>
      </c>
      <c r="B2726">
        <v>2</v>
      </c>
      <c r="C2726">
        <v>897</v>
      </c>
      <c r="D2726">
        <v>-0.56840000000000002</v>
      </c>
      <c r="E2726">
        <v>15.5406</v>
      </c>
      <c r="F2726">
        <v>8.4430000000000005E-2</v>
      </c>
    </row>
    <row r="2727" spans="1:6">
      <c r="A2727">
        <v>2000898</v>
      </c>
      <c r="B2727">
        <v>2</v>
      </c>
      <c r="C2727">
        <v>898</v>
      </c>
      <c r="D2727">
        <v>-0.56840000000000002</v>
      </c>
      <c r="E2727">
        <v>15.5398</v>
      </c>
      <c r="F2727">
        <v>8.4430000000000005E-2</v>
      </c>
    </row>
    <row r="2728" spans="1:6">
      <c r="A2728">
        <v>2000899</v>
      </c>
      <c r="B2728">
        <v>2</v>
      </c>
      <c r="C2728">
        <v>899</v>
      </c>
      <c r="D2728">
        <v>-0.56840000000000002</v>
      </c>
      <c r="E2728">
        <v>15.539</v>
      </c>
      <c r="F2728">
        <v>8.4430000000000005E-2</v>
      </c>
    </row>
    <row r="2729" spans="1:6">
      <c r="A2729">
        <v>2000900</v>
      </c>
      <c r="B2729">
        <v>2</v>
      </c>
      <c r="C2729">
        <v>900</v>
      </c>
      <c r="D2729">
        <v>-0.56840000000000002</v>
      </c>
      <c r="E2729">
        <v>15.5382</v>
      </c>
      <c r="F2729">
        <v>8.4430000000000005E-2</v>
      </c>
    </row>
    <row r="2730" spans="1:6">
      <c r="A2730">
        <v>2000901</v>
      </c>
      <c r="B2730">
        <v>2</v>
      </c>
      <c r="C2730">
        <v>901</v>
      </c>
      <c r="D2730">
        <v>-0.56840000000000002</v>
      </c>
      <c r="E2730">
        <v>15.5374</v>
      </c>
      <c r="F2730">
        <v>8.4430000000000005E-2</v>
      </c>
    </row>
    <row r="2731" spans="1:6">
      <c r="A2731">
        <v>2000902</v>
      </c>
      <c r="B2731">
        <v>2</v>
      </c>
      <c r="C2731">
        <v>902</v>
      </c>
      <c r="D2731">
        <v>-0.56840000000000002</v>
      </c>
      <c r="E2731">
        <v>15.5366</v>
      </c>
      <c r="F2731">
        <v>8.4430000000000005E-2</v>
      </c>
    </row>
    <row r="2732" spans="1:6">
      <c r="A2732">
        <v>2000903</v>
      </c>
      <c r="B2732">
        <v>2</v>
      </c>
      <c r="C2732">
        <v>903</v>
      </c>
      <c r="D2732">
        <v>-0.56840000000000002</v>
      </c>
      <c r="E2732">
        <v>15.5358</v>
      </c>
      <c r="F2732">
        <v>8.4430000000000005E-2</v>
      </c>
    </row>
    <row r="2733" spans="1:6">
      <c r="A2733">
        <v>2000904</v>
      </c>
      <c r="B2733">
        <v>2</v>
      </c>
      <c r="C2733">
        <v>904</v>
      </c>
      <c r="D2733">
        <v>-0.56840000000000002</v>
      </c>
      <c r="E2733">
        <v>15.535</v>
      </c>
      <c r="F2733">
        <v>8.4430000000000005E-2</v>
      </c>
    </row>
    <row r="2734" spans="1:6">
      <c r="A2734">
        <v>2000905</v>
      </c>
      <c r="B2734">
        <v>2</v>
      </c>
      <c r="C2734">
        <v>905</v>
      </c>
      <c r="D2734">
        <v>-0.56840000000000002</v>
      </c>
      <c r="E2734">
        <v>15.5341</v>
      </c>
      <c r="F2734">
        <v>8.4430000000000005E-2</v>
      </c>
    </row>
    <row r="2735" spans="1:6">
      <c r="A2735">
        <v>2000906</v>
      </c>
      <c r="B2735">
        <v>2</v>
      </c>
      <c r="C2735">
        <v>906</v>
      </c>
      <c r="D2735">
        <v>-0.56840000000000002</v>
      </c>
      <c r="E2735">
        <v>15.533300000000001</v>
      </c>
      <c r="F2735">
        <v>8.4430000000000005E-2</v>
      </c>
    </row>
    <row r="2736" spans="1:6">
      <c r="A2736">
        <v>2000907</v>
      </c>
      <c r="B2736">
        <v>2</v>
      </c>
      <c r="C2736">
        <v>907</v>
      </c>
      <c r="D2736">
        <v>-0.56840000000000002</v>
      </c>
      <c r="E2736">
        <v>15.532500000000001</v>
      </c>
      <c r="F2736">
        <v>8.4430000000000005E-2</v>
      </c>
    </row>
    <row r="2737" spans="1:6">
      <c r="A2737">
        <v>2000908</v>
      </c>
      <c r="B2737">
        <v>2</v>
      </c>
      <c r="C2737">
        <v>908</v>
      </c>
      <c r="D2737">
        <v>-0.56840000000000002</v>
      </c>
      <c r="E2737">
        <v>15.531700000000001</v>
      </c>
      <c r="F2737">
        <v>8.4440000000000001E-2</v>
      </c>
    </row>
    <row r="2738" spans="1:6">
      <c r="A2738">
        <v>2000909</v>
      </c>
      <c r="B2738">
        <v>2</v>
      </c>
      <c r="C2738">
        <v>909</v>
      </c>
      <c r="D2738">
        <v>-0.56840000000000002</v>
      </c>
      <c r="E2738">
        <v>15.530900000000001</v>
      </c>
      <c r="F2738">
        <v>8.4440000000000001E-2</v>
      </c>
    </row>
    <row r="2739" spans="1:6">
      <c r="A2739">
        <v>2000910</v>
      </c>
      <c r="B2739">
        <v>2</v>
      </c>
      <c r="C2739">
        <v>910</v>
      </c>
      <c r="D2739">
        <v>-0.56840000000000002</v>
      </c>
      <c r="E2739">
        <v>15.530099999999999</v>
      </c>
      <c r="F2739">
        <v>8.4440000000000001E-2</v>
      </c>
    </row>
    <row r="2740" spans="1:6">
      <c r="A2740">
        <v>2000911</v>
      </c>
      <c r="B2740">
        <v>2</v>
      </c>
      <c r="C2740">
        <v>911</v>
      </c>
      <c r="D2740">
        <v>-0.56840000000000002</v>
      </c>
      <c r="E2740">
        <v>15.529299999999999</v>
      </c>
      <c r="F2740">
        <v>8.4440000000000001E-2</v>
      </c>
    </row>
    <row r="2741" spans="1:6">
      <c r="A2741">
        <v>2000912</v>
      </c>
      <c r="B2741">
        <v>2</v>
      </c>
      <c r="C2741">
        <v>912</v>
      </c>
      <c r="D2741">
        <v>-0.56840000000000002</v>
      </c>
      <c r="E2741">
        <v>15.528499999999999</v>
      </c>
      <c r="F2741">
        <v>8.4440000000000001E-2</v>
      </c>
    </row>
    <row r="2742" spans="1:6">
      <c r="A2742">
        <v>2000913</v>
      </c>
      <c r="B2742">
        <v>2</v>
      </c>
      <c r="C2742">
        <v>913</v>
      </c>
      <c r="D2742">
        <v>-0.56840000000000002</v>
      </c>
      <c r="E2742">
        <v>15.527699999999999</v>
      </c>
      <c r="F2742">
        <v>8.4440000000000001E-2</v>
      </c>
    </row>
    <row r="2743" spans="1:6">
      <c r="A2743">
        <v>2000914</v>
      </c>
      <c r="B2743">
        <v>2</v>
      </c>
      <c r="C2743">
        <v>914</v>
      </c>
      <c r="D2743">
        <v>-0.56840000000000002</v>
      </c>
      <c r="E2743">
        <v>15.526899999999999</v>
      </c>
      <c r="F2743">
        <v>8.4440000000000001E-2</v>
      </c>
    </row>
    <row r="2744" spans="1:6">
      <c r="A2744">
        <v>2000915</v>
      </c>
      <c r="B2744">
        <v>2</v>
      </c>
      <c r="C2744">
        <v>915</v>
      </c>
      <c r="D2744">
        <v>-0.56840000000000002</v>
      </c>
      <c r="E2744">
        <v>15.5261</v>
      </c>
      <c r="F2744">
        <v>8.4440000000000001E-2</v>
      </c>
    </row>
    <row r="2745" spans="1:6">
      <c r="A2745">
        <v>2000916</v>
      </c>
      <c r="B2745">
        <v>2</v>
      </c>
      <c r="C2745">
        <v>916</v>
      </c>
      <c r="D2745">
        <v>-0.56840000000000002</v>
      </c>
      <c r="E2745">
        <v>15.5253</v>
      </c>
      <c r="F2745">
        <v>8.4440000000000001E-2</v>
      </c>
    </row>
    <row r="2746" spans="1:6">
      <c r="A2746">
        <v>2000917</v>
      </c>
      <c r="B2746">
        <v>2</v>
      </c>
      <c r="C2746">
        <v>917</v>
      </c>
      <c r="D2746">
        <v>-0.56840000000000002</v>
      </c>
      <c r="E2746">
        <v>15.5245</v>
      </c>
      <c r="F2746">
        <v>8.4440000000000001E-2</v>
      </c>
    </row>
    <row r="2747" spans="1:6">
      <c r="A2747">
        <v>2000918</v>
      </c>
      <c r="B2747">
        <v>2</v>
      </c>
      <c r="C2747">
        <v>918</v>
      </c>
      <c r="D2747">
        <v>-0.56840000000000002</v>
      </c>
      <c r="E2747">
        <v>15.5237</v>
      </c>
      <c r="F2747">
        <v>8.4440000000000001E-2</v>
      </c>
    </row>
    <row r="2748" spans="1:6">
      <c r="A2748">
        <v>2000919</v>
      </c>
      <c r="B2748">
        <v>2</v>
      </c>
      <c r="C2748">
        <v>919</v>
      </c>
      <c r="D2748">
        <v>-0.56840000000000002</v>
      </c>
      <c r="E2748">
        <v>15.5229</v>
      </c>
      <c r="F2748">
        <v>8.4440000000000001E-2</v>
      </c>
    </row>
    <row r="2749" spans="1:6">
      <c r="A2749">
        <v>2000920</v>
      </c>
      <c r="B2749">
        <v>2</v>
      </c>
      <c r="C2749">
        <v>920</v>
      </c>
      <c r="D2749">
        <v>-0.56840000000000002</v>
      </c>
      <c r="E2749">
        <v>15.5221</v>
      </c>
      <c r="F2749">
        <v>8.4440000000000001E-2</v>
      </c>
    </row>
    <row r="2750" spans="1:6">
      <c r="A2750">
        <v>2000921</v>
      </c>
      <c r="B2750">
        <v>2</v>
      </c>
      <c r="C2750">
        <v>921</v>
      </c>
      <c r="D2750">
        <v>-0.56840000000000002</v>
      </c>
      <c r="E2750">
        <v>15.5213</v>
      </c>
      <c r="F2750">
        <v>8.4449999999999997E-2</v>
      </c>
    </row>
    <row r="2751" spans="1:6">
      <c r="A2751">
        <v>2000922</v>
      </c>
      <c r="B2751">
        <v>2</v>
      </c>
      <c r="C2751">
        <v>922</v>
      </c>
      <c r="D2751">
        <v>-0.56840000000000002</v>
      </c>
      <c r="E2751">
        <v>15.5205</v>
      </c>
      <c r="F2751">
        <v>8.4449999999999997E-2</v>
      </c>
    </row>
    <row r="2752" spans="1:6">
      <c r="A2752">
        <v>2000923</v>
      </c>
      <c r="B2752">
        <v>2</v>
      </c>
      <c r="C2752">
        <v>923</v>
      </c>
      <c r="D2752">
        <v>-0.56840000000000002</v>
      </c>
      <c r="E2752">
        <v>15.5197</v>
      </c>
      <c r="F2752">
        <v>8.4449999999999997E-2</v>
      </c>
    </row>
    <row r="2753" spans="1:6">
      <c r="A2753">
        <v>2000924</v>
      </c>
      <c r="B2753">
        <v>2</v>
      </c>
      <c r="C2753">
        <v>924</v>
      </c>
      <c r="D2753">
        <v>-0.56840000000000002</v>
      </c>
      <c r="E2753">
        <v>15.5189</v>
      </c>
      <c r="F2753">
        <v>8.4449999999999997E-2</v>
      </c>
    </row>
    <row r="2754" spans="1:6">
      <c r="A2754">
        <v>2000925</v>
      </c>
      <c r="B2754">
        <v>2</v>
      </c>
      <c r="C2754">
        <v>925</v>
      </c>
      <c r="D2754">
        <v>-0.56840000000000002</v>
      </c>
      <c r="E2754">
        <v>15.5181</v>
      </c>
      <c r="F2754">
        <v>8.4449999999999997E-2</v>
      </c>
    </row>
    <row r="2755" spans="1:6">
      <c r="A2755">
        <v>2000926</v>
      </c>
      <c r="B2755">
        <v>2</v>
      </c>
      <c r="C2755">
        <v>926</v>
      </c>
      <c r="D2755">
        <v>-0.56840000000000002</v>
      </c>
      <c r="E2755">
        <v>15.517300000000001</v>
      </c>
      <c r="F2755">
        <v>8.4449999999999997E-2</v>
      </c>
    </row>
    <row r="2756" spans="1:6">
      <c r="A2756">
        <v>2000927</v>
      </c>
      <c r="B2756">
        <v>2</v>
      </c>
      <c r="C2756">
        <v>927</v>
      </c>
      <c r="D2756">
        <v>-0.56840000000000002</v>
      </c>
      <c r="E2756">
        <v>15.516500000000001</v>
      </c>
      <c r="F2756">
        <v>8.4449999999999997E-2</v>
      </c>
    </row>
    <row r="2757" spans="1:6">
      <c r="A2757">
        <v>2000928</v>
      </c>
      <c r="B2757">
        <v>2</v>
      </c>
      <c r="C2757">
        <v>928</v>
      </c>
      <c r="D2757">
        <v>-0.56840000000000002</v>
      </c>
      <c r="E2757">
        <v>15.515700000000001</v>
      </c>
      <c r="F2757">
        <v>8.4449999999999997E-2</v>
      </c>
    </row>
    <row r="2758" spans="1:6">
      <c r="A2758">
        <v>2000929</v>
      </c>
      <c r="B2758">
        <v>2</v>
      </c>
      <c r="C2758">
        <v>929</v>
      </c>
      <c r="D2758">
        <v>-0.56840000000000002</v>
      </c>
      <c r="E2758">
        <v>15.514900000000001</v>
      </c>
      <c r="F2758">
        <v>8.4449999999999997E-2</v>
      </c>
    </row>
    <row r="2759" spans="1:6">
      <c r="A2759">
        <v>2000930</v>
      </c>
      <c r="B2759">
        <v>2</v>
      </c>
      <c r="C2759">
        <v>930</v>
      </c>
      <c r="D2759">
        <v>-0.56840000000000002</v>
      </c>
      <c r="E2759">
        <v>15.514099999999999</v>
      </c>
      <c r="F2759">
        <v>8.4459999999999993E-2</v>
      </c>
    </row>
    <row r="2760" spans="1:6">
      <c r="A2760">
        <v>2000931</v>
      </c>
      <c r="B2760">
        <v>2</v>
      </c>
      <c r="C2760">
        <v>931</v>
      </c>
      <c r="D2760">
        <v>-0.56840000000000002</v>
      </c>
      <c r="E2760">
        <v>15.513299999999999</v>
      </c>
      <c r="F2760">
        <v>8.4459999999999993E-2</v>
      </c>
    </row>
    <row r="2761" spans="1:6">
      <c r="A2761">
        <v>2000932</v>
      </c>
      <c r="B2761">
        <v>2</v>
      </c>
      <c r="C2761">
        <v>932</v>
      </c>
      <c r="D2761">
        <v>-0.56840000000000002</v>
      </c>
      <c r="E2761">
        <v>15.512499999999999</v>
      </c>
      <c r="F2761">
        <v>8.4459999999999993E-2</v>
      </c>
    </row>
    <row r="2762" spans="1:6">
      <c r="A2762">
        <v>2000933</v>
      </c>
      <c r="B2762">
        <v>2</v>
      </c>
      <c r="C2762">
        <v>933</v>
      </c>
      <c r="D2762">
        <v>-0.56840000000000002</v>
      </c>
      <c r="E2762">
        <v>15.511699999999999</v>
      </c>
      <c r="F2762">
        <v>8.4459999999999993E-2</v>
      </c>
    </row>
    <row r="2763" spans="1:6">
      <c r="A2763">
        <v>2000934</v>
      </c>
      <c r="B2763">
        <v>2</v>
      </c>
      <c r="C2763">
        <v>934</v>
      </c>
      <c r="D2763">
        <v>-0.56840000000000002</v>
      </c>
      <c r="E2763">
        <v>15.510899999999999</v>
      </c>
      <c r="F2763">
        <v>8.4459999999999993E-2</v>
      </c>
    </row>
    <row r="2764" spans="1:6">
      <c r="A2764">
        <v>2000935</v>
      </c>
      <c r="B2764">
        <v>2</v>
      </c>
      <c r="C2764">
        <v>935</v>
      </c>
      <c r="D2764">
        <v>-0.56840000000000002</v>
      </c>
      <c r="E2764">
        <v>15.5101</v>
      </c>
      <c r="F2764">
        <v>8.4459999999999993E-2</v>
      </c>
    </row>
    <row r="2765" spans="1:6">
      <c r="A2765">
        <v>2000936</v>
      </c>
      <c r="B2765">
        <v>2</v>
      </c>
      <c r="C2765">
        <v>936</v>
      </c>
      <c r="D2765">
        <v>-0.56840000000000002</v>
      </c>
      <c r="E2765">
        <v>15.5093</v>
      </c>
      <c r="F2765">
        <v>8.4459999999999993E-2</v>
      </c>
    </row>
    <row r="2766" spans="1:6">
      <c r="A2766">
        <v>2000937</v>
      </c>
      <c r="B2766">
        <v>2</v>
      </c>
      <c r="C2766">
        <v>937</v>
      </c>
      <c r="D2766">
        <v>-0.56840000000000002</v>
      </c>
      <c r="E2766">
        <v>15.508599999999999</v>
      </c>
      <c r="F2766">
        <v>8.4470000000000003E-2</v>
      </c>
    </row>
    <row r="2767" spans="1:6">
      <c r="A2767">
        <v>2000938</v>
      </c>
      <c r="B2767">
        <v>2</v>
      </c>
      <c r="C2767">
        <v>938</v>
      </c>
      <c r="D2767">
        <v>-0.56840000000000002</v>
      </c>
      <c r="E2767">
        <v>15.5078</v>
      </c>
      <c r="F2767">
        <v>8.4470000000000003E-2</v>
      </c>
    </row>
    <row r="2768" spans="1:6">
      <c r="A2768">
        <v>2000939</v>
      </c>
      <c r="B2768">
        <v>2</v>
      </c>
      <c r="C2768">
        <v>939</v>
      </c>
      <c r="D2768">
        <v>-0.56840000000000002</v>
      </c>
      <c r="E2768">
        <v>15.507</v>
      </c>
      <c r="F2768">
        <v>8.4470000000000003E-2</v>
      </c>
    </row>
    <row r="2769" spans="1:6">
      <c r="A2769">
        <v>2000940</v>
      </c>
      <c r="B2769">
        <v>2</v>
      </c>
      <c r="C2769">
        <v>940</v>
      </c>
      <c r="D2769">
        <v>-0.56840000000000002</v>
      </c>
      <c r="E2769">
        <v>15.5062</v>
      </c>
      <c r="F2769">
        <v>8.4470000000000003E-2</v>
      </c>
    </row>
    <row r="2770" spans="1:6">
      <c r="A2770">
        <v>2000941</v>
      </c>
      <c r="B2770">
        <v>2</v>
      </c>
      <c r="C2770">
        <v>941</v>
      </c>
      <c r="D2770">
        <v>-0.56840000000000002</v>
      </c>
      <c r="E2770">
        <v>15.5054</v>
      </c>
      <c r="F2770">
        <v>8.4470000000000003E-2</v>
      </c>
    </row>
    <row r="2771" spans="1:6">
      <c r="A2771">
        <v>2000942</v>
      </c>
      <c r="B2771">
        <v>2</v>
      </c>
      <c r="C2771">
        <v>942</v>
      </c>
      <c r="D2771">
        <v>-0.56840000000000002</v>
      </c>
      <c r="E2771">
        <v>15.5046</v>
      </c>
      <c r="F2771">
        <v>8.4470000000000003E-2</v>
      </c>
    </row>
    <row r="2772" spans="1:6">
      <c r="A2772">
        <v>2000943</v>
      </c>
      <c r="B2772">
        <v>2</v>
      </c>
      <c r="C2772">
        <v>943</v>
      </c>
      <c r="D2772">
        <v>-0.56840000000000002</v>
      </c>
      <c r="E2772">
        <v>15.5038</v>
      </c>
      <c r="F2772">
        <v>8.448E-2</v>
      </c>
    </row>
    <row r="2773" spans="1:6">
      <c r="A2773">
        <v>2000944</v>
      </c>
      <c r="B2773">
        <v>2</v>
      </c>
      <c r="C2773">
        <v>944</v>
      </c>
      <c r="D2773">
        <v>-0.56840000000000002</v>
      </c>
      <c r="E2773">
        <v>15.503</v>
      </c>
      <c r="F2773">
        <v>8.448E-2</v>
      </c>
    </row>
    <row r="2774" spans="1:6">
      <c r="A2774">
        <v>2000945</v>
      </c>
      <c r="B2774">
        <v>2</v>
      </c>
      <c r="C2774">
        <v>945</v>
      </c>
      <c r="D2774">
        <v>-0.56840000000000002</v>
      </c>
      <c r="E2774">
        <v>15.5023</v>
      </c>
      <c r="F2774">
        <v>8.448E-2</v>
      </c>
    </row>
    <row r="2775" spans="1:6">
      <c r="A2775">
        <v>2000946</v>
      </c>
      <c r="B2775">
        <v>2</v>
      </c>
      <c r="C2775">
        <v>946</v>
      </c>
      <c r="D2775">
        <v>-0.56840000000000002</v>
      </c>
      <c r="E2775">
        <v>15.5015</v>
      </c>
      <c r="F2775">
        <v>8.448E-2</v>
      </c>
    </row>
    <row r="2776" spans="1:6">
      <c r="A2776">
        <v>2000947</v>
      </c>
      <c r="B2776">
        <v>2</v>
      </c>
      <c r="C2776">
        <v>947</v>
      </c>
      <c r="D2776">
        <v>-0.56840000000000002</v>
      </c>
      <c r="E2776">
        <v>15.5007</v>
      </c>
      <c r="F2776">
        <v>8.448E-2</v>
      </c>
    </row>
    <row r="2777" spans="1:6">
      <c r="A2777">
        <v>2000948</v>
      </c>
      <c r="B2777">
        <v>2</v>
      </c>
      <c r="C2777">
        <v>948</v>
      </c>
      <c r="D2777">
        <v>-0.56840000000000002</v>
      </c>
      <c r="E2777">
        <v>15.4999</v>
      </c>
      <c r="F2777">
        <v>8.448E-2</v>
      </c>
    </row>
    <row r="2778" spans="1:6">
      <c r="A2778">
        <v>2000949</v>
      </c>
      <c r="B2778">
        <v>2</v>
      </c>
      <c r="C2778">
        <v>949</v>
      </c>
      <c r="D2778">
        <v>-0.56840000000000002</v>
      </c>
      <c r="E2778">
        <v>15.4991</v>
      </c>
      <c r="F2778">
        <v>8.4489999999999996E-2</v>
      </c>
    </row>
    <row r="2779" spans="1:6">
      <c r="A2779">
        <v>2000950</v>
      </c>
      <c r="B2779">
        <v>2</v>
      </c>
      <c r="C2779">
        <v>950</v>
      </c>
      <c r="D2779">
        <v>-0.56840000000000002</v>
      </c>
      <c r="E2779">
        <v>15.4983</v>
      </c>
      <c r="F2779">
        <v>8.4489999999999996E-2</v>
      </c>
    </row>
    <row r="2780" spans="1:6">
      <c r="A2780">
        <v>2000951</v>
      </c>
      <c r="B2780">
        <v>2</v>
      </c>
      <c r="C2780">
        <v>951</v>
      </c>
      <c r="D2780">
        <v>-0.56840000000000002</v>
      </c>
      <c r="E2780">
        <v>15.4976</v>
      </c>
      <c r="F2780">
        <v>8.4489999999999996E-2</v>
      </c>
    </row>
    <row r="2781" spans="1:6">
      <c r="A2781">
        <v>2000952</v>
      </c>
      <c r="B2781">
        <v>2</v>
      </c>
      <c r="C2781">
        <v>952</v>
      </c>
      <c r="D2781">
        <v>-0.56840000000000002</v>
      </c>
      <c r="E2781">
        <v>15.4968</v>
      </c>
      <c r="F2781">
        <v>8.4489999999999996E-2</v>
      </c>
    </row>
    <row r="2782" spans="1:6">
      <c r="A2782">
        <v>2000953</v>
      </c>
      <c r="B2782">
        <v>2</v>
      </c>
      <c r="C2782">
        <v>953</v>
      </c>
      <c r="D2782">
        <v>-0.56840000000000002</v>
      </c>
      <c r="E2782">
        <v>15.496</v>
      </c>
      <c r="F2782">
        <v>8.4500000000000006E-2</v>
      </c>
    </row>
    <row r="2783" spans="1:6">
      <c r="A2783">
        <v>2000954</v>
      </c>
      <c r="B2783">
        <v>2</v>
      </c>
      <c r="C2783">
        <v>954</v>
      </c>
      <c r="D2783">
        <v>-0.56840000000000002</v>
      </c>
      <c r="E2783">
        <v>15.495200000000001</v>
      </c>
      <c r="F2783">
        <v>8.4500000000000006E-2</v>
      </c>
    </row>
    <row r="2784" spans="1:6">
      <c r="A2784">
        <v>2000955</v>
      </c>
      <c r="B2784">
        <v>2</v>
      </c>
      <c r="C2784">
        <v>955</v>
      </c>
      <c r="D2784">
        <v>-0.56840000000000002</v>
      </c>
      <c r="E2784">
        <v>15.494400000000001</v>
      </c>
      <c r="F2784">
        <v>8.4500000000000006E-2</v>
      </c>
    </row>
    <row r="2785" spans="1:6">
      <c r="A2785">
        <v>2000956</v>
      </c>
      <c r="B2785">
        <v>2</v>
      </c>
      <c r="C2785">
        <v>956</v>
      </c>
      <c r="D2785">
        <v>-0.56840000000000002</v>
      </c>
      <c r="E2785">
        <v>15.4937</v>
      </c>
      <c r="F2785">
        <v>8.4500000000000006E-2</v>
      </c>
    </row>
    <row r="2786" spans="1:6">
      <c r="A2786">
        <v>2000957</v>
      </c>
      <c r="B2786">
        <v>2</v>
      </c>
      <c r="C2786">
        <v>957</v>
      </c>
      <c r="D2786">
        <v>-0.56840000000000002</v>
      </c>
      <c r="E2786">
        <v>15.492900000000001</v>
      </c>
      <c r="F2786">
        <v>8.4500000000000006E-2</v>
      </c>
    </row>
    <row r="2787" spans="1:6">
      <c r="A2787">
        <v>2000958</v>
      </c>
      <c r="B2787">
        <v>2</v>
      </c>
      <c r="C2787">
        <v>958</v>
      </c>
      <c r="D2787">
        <v>-0.56840000000000002</v>
      </c>
      <c r="E2787">
        <v>15.492100000000001</v>
      </c>
      <c r="F2787">
        <v>8.4510000000000002E-2</v>
      </c>
    </row>
    <row r="2788" spans="1:6">
      <c r="A2788">
        <v>2000959</v>
      </c>
      <c r="B2788">
        <v>2</v>
      </c>
      <c r="C2788">
        <v>959</v>
      </c>
      <c r="D2788">
        <v>-0.56840000000000002</v>
      </c>
      <c r="E2788">
        <v>15.491300000000001</v>
      </c>
      <c r="F2788">
        <v>8.4510000000000002E-2</v>
      </c>
    </row>
    <row r="2789" spans="1:6">
      <c r="A2789">
        <v>2000960</v>
      </c>
      <c r="B2789">
        <v>2</v>
      </c>
      <c r="C2789">
        <v>960</v>
      </c>
      <c r="D2789">
        <v>-0.56840000000000002</v>
      </c>
      <c r="E2789">
        <v>15.490600000000001</v>
      </c>
      <c r="F2789">
        <v>8.4510000000000002E-2</v>
      </c>
    </row>
    <row r="2790" spans="1:6">
      <c r="A2790">
        <v>2000961</v>
      </c>
      <c r="B2790">
        <v>2</v>
      </c>
      <c r="C2790">
        <v>961</v>
      </c>
      <c r="D2790">
        <v>-0.56840000000000002</v>
      </c>
      <c r="E2790">
        <v>15.489800000000001</v>
      </c>
      <c r="F2790">
        <v>8.4510000000000002E-2</v>
      </c>
    </row>
    <row r="2791" spans="1:6">
      <c r="A2791">
        <v>2000962</v>
      </c>
      <c r="B2791">
        <v>2</v>
      </c>
      <c r="C2791">
        <v>962</v>
      </c>
      <c r="D2791">
        <v>-0.56840000000000002</v>
      </c>
      <c r="E2791">
        <v>15.489000000000001</v>
      </c>
      <c r="F2791">
        <v>8.4519999999999998E-2</v>
      </c>
    </row>
    <row r="2792" spans="1:6">
      <c r="A2792">
        <v>2000963</v>
      </c>
      <c r="B2792">
        <v>2</v>
      </c>
      <c r="C2792">
        <v>963</v>
      </c>
      <c r="D2792">
        <v>-0.56840000000000002</v>
      </c>
      <c r="E2792">
        <v>15.488300000000001</v>
      </c>
      <c r="F2792">
        <v>8.4519999999999998E-2</v>
      </c>
    </row>
    <row r="2793" spans="1:6">
      <c r="A2793">
        <v>2000964</v>
      </c>
      <c r="B2793">
        <v>2</v>
      </c>
      <c r="C2793">
        <v>964</v>
      </c>
      <c r="D2793">
        <v>-0.56840000000000002</v>
      </c>
      <c r="E2793">
        <v>15.487500000000001</v>
      </c>
      <c r="F2793">
        <v>8.4519999999999998E-2</v>
      </c>
    </row>
    <row r="2794" spans="1:6">
      <c r="A2794">
        <v>2000965</v>
      </c>
      <c r="B2794">
        <v>2</v>
      </c>
      <c r="C2794">
        <v>965</v>
      </c>
      <c r="D2794">
        <v>-0.56840000000000002</v>
      </c>
      <c r="E2794">
        <v>15.486700000000001</v>
      </c>
      <c r="F2794">
        <v>8.4519999999999998E-2</v>
      </c>
    </row>
    <row r="2795" spans="1:6">
      <c r="A2795">
        <v>2000966</v>
      </c>
      <c r="B2795">
        <v>2</v>
      </c>
      <c r="C2795">
        <v>966</v>
      </c>
      <c r="D2795">
        <v>-0.56840000000000002</v>
      </c>
      <c r="E2795">
        <v>15.485900000000001</v>
      </c>
      <c r="F2795">
        <v>8.4529999999999994E-2</v>
      </c>
    </row>
    <row r="2796" spans="1:6">
      <c r="A2796">
        <v>2000967</v>
      </c>
      <c r="B2796">
        <v>2</v>
      </c>
      <c r="C2796">
        <v>967</v>
      </c>
      <c r="D2796">
        <v>-0.56840000000000002</v>
      </c>
      <c r="E2796">
        <v>15.485200000000001</v>
      </c>
      <c r="F2796">
        <v>8.4529999999999994E-2</v>
      </c>
    </row>
    <row r="2797" spans="1:6">
      <c r="A2797">
        <v>2000968</v>
      </c>
      <c r="B2797">
        <v>2</v>
      </c>
      <c r="C2797">
        <v>968</v>
      </c>
      <c r="D2797">
        <v>-0.56840000000000002</v>
      </c>
      <c r="E2797">
        <v>15.484400000000001</v>
      </c>
      <c r="F2797">
        <v>8.4529999999999994E-2</v>
      </c>
    </row>
    <row r="2798" spans="1:6">
      <c r="A2798">
        <v>2000969</v>
      </c>
      <c r="B2798">
        <v>2</v>
      </c>
      <c r="C2798">
        <v>969</v>
      </c>
      <c r="D2798">
        <v>-0.56840000000000002</v>
      </c>
      <c r="E2798">
        <v>15.483599999999999</v>
      </c>
      <c r="F2798">
        <v>8.4540000000000004E-2</v>
      </c>
    </row>
    <row r="2799" spans="1:6">
      <c r="A2799">
        <v>2000970</v>
      </c>
      <c r="B2799">
        <v>2</v>
      </c>
      <c r="C2799">
        <v>970</v>
      </c>
      <c r="D2799">
        <v>-0.56840000000000002</v>
      </c>
      <c r="E2799">
        <v>15.482900000000001</v>
      </c>
      <c r="F2799">
        <v>8.4540000000000004E-2</v>
      </c>
    </row>
    <row r="2800" spans="1:6">
      <c r="A2800">
        <v>2000971</v>
      </c>
      <c r="B2800">
        <v>2</v>
      </c>
      <c r="C2800">
        <v>971</v>
      </c>
      <c r="D2800">
        <v>-0.56840000000000002</v>
      </c>
      <c r="E2800">
        <v>15.482100000000001</v>
      </c>
      <c r="F2800">
        <v>8.4540000000000004E-2</v>
      </c>
    </row>
    <row r="2801" spans="1:6">
      <c r="A2801">
        <v>2000972</v>
      </c>
      <c r="B2801">
        <v>2</v>
      </c>
      <c r="C2801">
        <v>972</v>
      </c>
      <c r="D2801">
        <v>-0.56840000000000002</v>
      </c>
      <c r="E2801">
        <v>15.481400000000001</v>
      </c>
      <c r="F2801">
        <v>8.455E-2</v>
      </c>
    </row>
    <row r="2802" spans="1:6">
      <c r="A2802">
        <v>2000973</v>
      </c>
      <c r="B2802">
        <v>2</v>
      </c>
      <c r="C2802">
        <v>973</v>
      </c>
      <c r="D2802">
        <v>-0.56840000000000002</v>
      </c>
      <c r="E2802">
        <v>15.480600000000001</v>
      </c>
      <c r="F2802">
        <v>8.455E-2</v>
      </c>
    </row>
    <row r="2803" spans="1:6">
      <c r="A2803">
        <v>2000974</v>
      </c>
      <c r="B2803">
        <v>2</v>
      </c>
      <c r="C2803">
        <v>974</v>
      </c>
      <c r="D2803">
        <v>-0.56840000000000002</v>
      </c>
      <c r="E2803">
        <v>15.479799999999999</v>
      </c>
      <c r="F2803">
        <v>8.455E-2</v>
      </c>
    </row>
    <row r="2804" spans="1:6">
      <c r="A2804">
        <v>2000975</v>
      </c>
      <c r="B2804">
        <v>2</v>
      </c>
      <c r="C2804">
        <v>975</v>
      </c>
      <c r="D2804">
        <v>-0.56840000000000002</v>
      </c>
      <c r="E2804">
        <v>15.479100000000001</v>
      </c>
      <c r="F2804">
        <v>8.455E-2</v>
      </c>
    </row>
    <row r="2805" spans="1:6">
      <c r="A2805">
        <v>2000976</v>
      </c>
      <c r="B2805">
        <v>2</v>
      </c>
      <c r="C2805">
        <v>976</v>
      </c>
      <c r="D2805">
        <v>-0.56840000000000002</v>
      </c>
      <c r="E2805">
        <v>15.478300000000001</v>
      </c>
      <c r="F2805">
        <v>8.4559999999999996E-2</v>
      </c>
    </row>
    <row r="2806" spans="1:6">
      <c r="A2806">
        <v>2000977</v>
      </c>
      <c r="B2806">
        <v>2</v>
      </c>
      <c r="C2806">
        <v>977</v>
      </c>
      <c r="D2806">
        <v>-0.56840000000000002</v>
      </c>
      <c r="E2806">
        <v>15.477600000000001</v>
      </c>
      <c r="F2806">
        <v>8.4559999999999996E-2</v>
      </c>
    </row>
    <row r="2807" spans="1:6">
      <c r="A2807">
        <v>2000978</v>
      </c>
      <c r="B2807">
        <v>2</v>
      </c>
      <c r="C2807">
        <v>978</v>
      </c>
      <c r="D2807">
        <v>-0.56840000000000002</v>
      </c>
      <c r="E2807">
        <v>15.476800000000001</v>
      </c>
      <c r="F2807">
        <v>8.4559999999999996E-2</v>
      </c>
    </row>
    <row r="2808" spans="1:6">
      <c r="A2808">
        <v>2000979</v>
      </c>
      <c r="B2808">
        <v>2</v>
      </c>
      <c r="C2808">
        <v>979</v>
      </c>
      <c r="D2808">
        <v>-0.56840000000000002</v>
      </c>
      <c r="E2808">
        <v>15.476000000000001</v>
      </c>
      <c r="F2808">
        <v>8.4570000000000006E-2</v>
      </c>
    </row>
    <row r="2809" spans="1:6">
      <c r="A2809">
        <v>2000980</v>
      </c>
      <c r="B2809">
        <v>2</v>
      </c>
      <c r="C2809">
        <v>980</v>
      </c>
      <c r="D2809">
        <v>-0.56840000000000002</v>
      </c>
      <c r="E2809">
        <v>15.475300000000001</v>
      </c>
      <c r="F2809">
        <v>8.4570000000000006E-2</v>
      </c>
    </row>
    <row r="2810" spans="1:6">
      <c r="A2810">
        <v>2000981</v>
      </c>
      <c r="B2810">
        <v>2</v>
      </c>
      <c r="C2810">
        <v>981</v>
      </c>
      <c r="D2810">
        <v>-0.56840000000000002</v>
      </c>
      <c r="E2810">
        <v>15.474500000000001</v>
      </c>
      <c r="F2810">
        <v>8.4570000000000006E-2</v>
      </c>
    </row>
    <row r="2811" spans="1:6">
      <c r="A2811">
        <v>2000982</v>
      </c>
      <c r="B2811">
        <v>2</v>
      </c>
      <c r="C2811">
        <v>982</v>
      </c>
      <c r="D2811">
        <v>-0.56840000000000002</v>
      </c>
      <c r="E2811">
        <v>15.473800000000001</v>
      </c>
      <c r="F2811">
        <v>8.4580000000000002E-2</v>
      </c>
    </row>
    <row r="2812" spans="1:6">
      <c r="A2812">
        <v>2000983</v>
      </c>
      <c r="B2812">
        <v>2</v>
      </c>
      <c r="C2812">
        <v>983</v>
      </c>
      <c r="D2812">
        <v>-0.56840000000000002</v>
      </c>
      <c r="E2812">
        <v>15.473000000000001</v>
      </c>
      <c r="F2812">
        <v>8.4580000000000002E-2</v>
      </c>
    </row>
    <row r="2813" spans="1:6">
      <c r="A2813">
        <v>2000984</v>
      </c>
      <c r="B2813">
        <v>2</v>
      </c>
      <c r="C2813">
        <v>984</v>
      </c>
      <c r="D2813">
        <v>-0.56840000000000002</v>
      </c>
      <c r="E2813">
        <v>15.472300000000001</v>
      </c>
      <c r="F2813">
        <v>8.4589999999999999E-2</v>
      </c>
    </row>
    <row r="2814" spans="1:6">
      <c r="A2814">
        <v>2000985</v>
      </c>
      <c r="B2814">
        <v>2</v>
      </c>
      <c r="C2814">
        <v>985</v>
      </c>
      <c r="D2814">
        <v>-0.56840000000000002</v>
      </c>
      <c r="E2814">
        <v>15.471500000000001</v>
      </c>
      <c r="F2814">
        <v>8.4589999999999999E-2</v>
      </c>
    </row>
    <row r="2815" spans="1:6">
      <c r="A2815">
        <v>2000986</v>
      </c>
      <c r="B2815">
        <v>2</v>
      </c>
      <c r="C2815">
        <v>986</v>
      </c>
      <c r="D2815">
        <v>-0.56840000000000002</v>
      </c>
      <c r="E2815">
        <v>15.470800000000001</v>
      </c>
      <c r="F2815">
        <v>8.4589999999999999E-2</v>
      </c>
    </row>
    <row r="2816" spans="1:6">
      <c r="A2816">
        <v>2000987</v>
      </c>
      <c r="B2816">
        <v>2</v>
      </c>
      <c r="C2816">
        <v>987</v>
      </c>
      <c r="D2816">
        <v>-0.56840000000000002</v>
      </c>
      <c r="E2816">
        <v>15.47</v>
      </c>
      <c r="F2816">
        <v>8.4599999999999995E-2</v>
      </c>
    </row>
    <row r="2817" spans="1:6">
      <c r="A2817">
        <v>2000988</v>
      </c>
      <c r="B2817">
        <v>2</v>
      </c>
      <c r="C2817">
        <v>988</v>
      </c>
      <c r="D2817">
        <v>-0.56840000000000002</v>
      </c>
      <c r="E2817">
        <v>15.4693</v>
      </c>
      <c r="F2817">
        <v>8.4599999999999995E-2</v>
      </c>
    </row>
    <row r="2818" spans="1:6">
      <c r="A2818">
        <v>2000989</v>
      </c>
      <c r="B2818">
        <v>2</v>
      </c>
      <c r="C2818">
        <v>989</v>
      </c>
      <c r="D2818">
        <v>-0.56840000000000002</v>
      </c>
      <c r="E2818">
        <v>15.468500000000001</v>
      </c>
      <c r="F2818">
        <v>8.4599999999999995E-2</v>
      </c>
    </row>
    <row r="2819" spans="1:6">
      <c r="A2819">
        <v>2000990</v>
      </c>
      <c r="B2819">
        <v>2</v>
      </c>
      <c r="C2819">
        <v>990</v>
      </c>
      <c r="D2819">
        <v>-0.56840000000000002</v>
      </c>
      <c r="E2819">
        <v>15.4678</v>
      </c>
      <c r="F2819">
        <v>8.4610000000000005E-2</v>
      </c>
    </row>
    <row r="2820" spans="1:6">
      <c r="A2820">
        <v>2000991</v>
      </c>
      <c r="B2820">
        <v>2</v>
      </c>
      <c r="C2820">
        <v>991</v>
      </c>
      <c r="D2820">
        <v>-0.56840000000000002</v>
      </c>
      <c r="E2820">
        <v>15.467000000000001</v>
      </c>
      <c r="F2820">
        <v>8.4610000000000005E-2</v>
      </c>
    </row>
    <row r="2821" spans="1:6">
      <c r="A2821">
        <v>2000992</v>
      </c>
      <c r="B2821">
        <v>2</v>
      </c>
      <c r="C2821">
        <v>992</v>
      </c>
      <c r="D2821">
        <v>-0.56840000000000002</v>
      </c>
      <c r="E2821">
        <v>15.4663</v>
      </c>
      <c r="F2821">
        <v>8.4620000000000001E-2</v>
      </c>
    </row>
    <row r="2822" spans="1:6">
      <c r="A2822">
        <v>2000993</v>
      </c>
      <c r="B2822">
        <v>2</v>
      </c>
      <c r="C2822">
        <v>993</v>
      </c>
      <c r="D2822">
        <v>-0.56840000000000002</v>
      </c>
      <c r="E2822">
        <v>15.4656</v>
      </c>
      <c r="F2822">
        <v>8.4620000000000001E-2</v>
      </c>
    </row>
    <row r="2823" spans="1:6">
      <c r="A2823">
        <v>2000994</v>
      </c>
      <c r="B2823">
        <v>2</v>
      </c>
      <c r="C2823">
        <v>994</v>
      </c>
      <c r="D2823">
        <v>-0.56840000000000002</v>
      </c>
      <c r="E2823">
        <v>15.4648</v>
      </c>
      <c r="F2823">
        <v>8.4620000000000001E-2</v>
      </c>
    </row>
    <row r="2824" spans="1:6">
      <c r="A2824">
        <v>2000995</v>
      </c>
      <c r="B2824">
        <v>2</v>
      </c>
      <c r="C2824">
        <v>995</v>
      </c>
      <c r="D2824">
        <v>-0.56840000000000002</v>
      </c>
      <c r="E2824">
        <v>15.4641</v>
      </c>
      <c r="F2824">
        <v>8.4629999999999997E-2</v>
      </c>
    </row>
    <row r="2825" spans="1:6">
      <c r="A2825">
        <v>2000996</v>
      </c>
      <c r="B2825">
        <v>2</v>
      </c>
      <c r="C2825">
        <v>996</v>
      </c>
      <c r="D2825">
        <v>-0.56840000000000002</v>
      </c>
      <c r="E2825">
        <v>15.4633</v>
      </c>
      <c r="F2825">
        <v>8.4629999999999997E-2</v>
      </c>
    </row>
    <row r="2826" spans="1:6">
      <c r="A2826">
        <v>2000997</v>
      </c>
      <c r="B2826">
        <v>2</v>
      </c>
      <c r="C2826">
        <v>997</v>
      </c>
      <c r="D2826">
        <v>-0.56840000000000002</v>
      </c>
      <c r="E2826">
        <v>15.4626</v>
      </c>
      <c r="F2826">
        <v>8.4640000000000007E-2</v>
      </c>
    </row>
    <row r="2827" spans="1:6">
      <c r="A2827">
        <v>2000998</v>
      </c>
      <c r="B2827">
        <v>2</v>
      </c>
      <c r="C2827">
        <v>998</v>
      </c>
      <c r="D2827">
        <v>-0.56840000000000002</v>
      </c>
      <c r="E2827">
        <v>15.4619</v>
      </c>
      <c r="F2827">
        <v>8.4640000000000007E-2</v>
      </c>
    </row>
    <row r="2828" spans="1:6">
      <c r="A2828">
        <v>2000999</v>
      </c>
      <c r="B2828">
        <v>2</v>
      </c>
      <c r="C2828">
        <v>999</v>
      </c>
      <c r="D2828">
        <v>-0.56840000000000002</v>
      </c>
      <c r="E2828">
        <v>15.4611</v>
      </c>
      <c r="F2828">
        <v>8.4650000000000003E-2</v>
      </c>
    </row>
    <row r="2829" spans="1:6">
      <c r="A2829">
        <v>2001000</v>
      </c>
      <c r="B2829">
        <v>2</v>
      </c>
      <c r="C2829">
        <v>1000</v>
      </c>
      <c r="D2829">
        <v>-0.56840000000000002</v>
      </c>
      <c r="E2829">
        <v>15.4604</v>
      </c>
      <c r="F2829">
        <v>8.4650000000000003E-2</v>
      </c>
    </row>
    <row r="2830" spans="1:6">
      <c r="A2830">
        <v>2001001</v>
      </c>
      <c r="B2830">
        <v>2</v>
      </c>
      <c r="C2830">
        <v>1001</v>
      </c>
      <c r="D2830">
        <v>-0.56840000000000002</v>
      </c>
      <c r="E2830">
        <v>15.4597</v>
      </c>
      <c r="F2830">
        <v>8.4650000000000003E-2</v>
      </c>
    </row>
    <row r="2831" spans="1:6">
      <c r="A2831">
        <v>2001002</v>
      </c>
      <c r="B2831">
        <v>2</v>
      </c>
      <c r="C2831">
        <v>1002</v>
      </c>
      <c r="D2831">
        <v>-0.56840000000000002</v>
      </c>
      <c r="E2831">
        <v>15.4589</v>
      </c>
      <c r="F2831">
        <v>8.4659999999999999E-2</v>
      </c>
    </row>
    <row r="2832" spans="1:6">
      <c r="A2832">
        <v>2001003</v>
      </c>
      <c r="B2832">
        <v>2</v>
      </c>
      <c r="C2832">
        <v>1003</v>
      </c>
      <c r="D2832">
        <v>-0.56840000000000002</v>
      </c>
      <c r="E2832">
        <v>15.4582</v>
      </c>
      <c r="F2832">
        <v>8.4659999999999999E-2</v>
      </c>
    </row>
    <row r="2833" spans="1:6">
      <c r="A2833">
        <v>2001004</v>
      </c>
      <c r="B2833">
        <v>2</v>
      </c>
      <c r="C2833">
        <v>1004</v>
      </c>
      <c r="D2833">
        <v>-0.56840000000000002</v>
      </c>
      <c r="E2833">
        <v>15.4575</v>
      </c>
      <c r="F2833">
        <v>8.4669999999999995E-2</v>
      </c>
    </row>
    <row r="2834" spans="1:6">
      <c r="A2834">
        <v>2001005</v>
      </c>
      <c r="B2834">
        <v>2</v>
      </c>
      <c r="C2834">
        <v>1005</v>
      </c>
      <c r="D2834">
        <v>-0.56840000000000002</v>
      </c>
      <c r="E2834">
        <v>15.456799999999999</v>
      </c>
      <c r="F2834">
        <v>8.4669999999999995E-2</v>
      </c>
    </row>
    <row r="2835" spans="1:6">
      <c r="A2835">
        <v>2001006</v>
      </c>
      <c r="B2835">
        <v>2</v>
      </c>
      <c r="C2835">
        <v>1006</v>
      </c>
      <c r="D2835">
        <v>-0.56840000000000002</v>
      </c>
      <c r="E2835">
        <v>15.456</v>
      </c>
      <c r="F2835">
        <v>8.4680000000000005E-2</v>
      </c>
    </row>
    <row r="2836" spans="1:6">
      <c r="A2836">
        <v>2001007</v>
      </c>
      <c r="B2836">
        <v>2</v>
      </c>
      <c r="C2836">
        <v>1007</v>
      </c>
      <c r="D2836">
        <v>-0.56840000000000002</v>
      </c>
      <c r="E2836">
        <v>15.455299999999999</v>
      </c>
      <c r="F2836">
        <v>8.4680000000000005E-2</v>
      </c>
    </row>
    <row r="2837" spans="1:6">
      <c r="A2837">
        <v>2001008</v>
      </c>
      <c r="B2837">
        <v>2</v>
      </c>
      <c r="C2837">
        <v>1008</v>
      </c>
      <c r="D2837">
        <v>-0.56840000000000002</v>
      </c>
      <c r="E2837">
        <v>15.454599999999999</v>
      </c>
      <c r="F2837">
        <v>8.4690000000000001E-2</v>
      </c>
    </row>
    <row r="2838" spans="1:6">
      <c r="A2838">
        <v>2001009</v>
      </c>
      <c r="B2838">
        <v>2</v>
      </c>
      <c r="C2838">
        <v>1009</v>
      </c>
      <c r="D2838">
        <v>-0.56840000000000002</v>
      </c>
      <c r="E2838">
        <v>15.453900000000001</v>
      </c>
      <c r="F2838">
        <v>8.4690000000000001E-2</v>
      </c>
    </row>
    <row r="2839" spans="1:6">
      <c r="A2839">
        <v>2001010</v>
      </c>
      <c r="B2839">
        <v>2</v>
      </c>
      <c r="C2839">
        <v>1010</v>
      </c>
      <c r="D2839">
        <v>-0.56840000000000002</v>
      </c>
      <c r="E2839">
        <v>15.453099999999999</v>
      </c>
      <c r="F2839">
        <v>8.4699999999999998E-2</v>
      </c>
    </row>
    <row r="2840" spans="1:6">
      <c r="A2840">
        <v>2001011</v>
      </c>
      <c r="B2840">
        <v>2</v>
      </c>
      <c r="C2840">
        <v>1011</v>
      </c>
      <c r="D2840">
        <v>-0.56840000000000002</v>
      </c>
      <c r="E2840">
        <v>15.452400000000001</v>
      </c>
      <c r="F2840">
        <v>8.4699999999999998E-2</v>
      </c>
    </row>
    <row r="2841" spans="1:6">
      <c r="A2841">
        <v>2001012</v>
      </c>
      <c r="B2841">
        <v>2</v>
      </c>
      <c r="C2841">
        <v>1012</v>
      </c>
      <c r="D2841">
        <v>-0.56840000000000002</v>
      </c>
      <c r="E2841">
        <v>15.451700000000001</v>
      </c>
      <c r="F2841">
        <v>8.4709999999999994E-2</v>
      </c>
    </row>
    <row r="2842" spans="1:6">
      <c r="A2842">
        <v>2001013</v>
      </c>
      <c r="B2842">
        <v>2</v>
      </c>
      <c r="C2842">
        <v>1013</v>
      </c>
      <c r="D2842">
        <v>-0.56840000000000002</v>
      </c>
      <c r="E2842">
        <v>15.451000000000001</v>
      </c>
      <c r="F2842">
        <v>8.4709999999999994E-2</v>
      </c>
    </row>
    <row r="2843" spans="1:6">
      <c r="A2843">
        <v>2001014</v>
      </c>
      <c r="B2843">
        <v>2</v>
      </c>
      <c r="C2843">
        <v>1014</v>
      </c>
      <c r="D2843">
        <v>-0.56840000000000002</v>
      </c>
      <c r="E2843">
        <v>15.4503</v>
      </c>
      <c r="F2843">
        <v>8.4720000000000004E-2</v>
      </c>
    </row>
    <row r="2844" spans="1:6">
      <c r="A2844">
        <v>2001015</v>
      </c>
      <c r="B2844">
        <v>2</v>
      </c>
      <c r="C2844">
        <v>1015</v>
      </c>
      <c r="D2844">
        <v>-0.56840000000000002</v>
      </c>
      <c r="E2844">
        <v>15.4495</v>
      </c>
      <c r="F2844">
        <v>8.4720000000000004E-2</v>
      </c>
    </row>
    <row r="2845" spans="1:6">
      <c r="A2845">
        <v>2001016</v>
      </c>
      <c r="B2845">
        <v>2</v>
      </c>
      <c r="C2845">
        <v>1016</v>
      </c>
      <c r="D2845">
        <v>-0.56840000000000002</v>
      </c>
      <c r="E2845">
        <v>15.4488</v>
      </c>
      <c r="F2845">
        <v>8.473E-2</v>
      </c>
    </row>
    <row r="2846" spans="1:6">
      <c r="A2846">
        <v>2001017</v>
      </c>
      <c r="B2846">
        <v>2</v>
      </c>
      <c r="C2846">
        <v>1017</v>
      </c>
      <c r="D2846">
        <v>-0.56840000000000002</v>
      </c>
      <c r="E2846">
        <v>15.4481</v>
      </c>
      <c r="F2846">
        <v>8.473E-2</v>
      </c>
    </row>
    <row r="2847" spans="1:6">
      <c r="A2847">
        <v>2001018</v>
      </c>
      <c r="B2847">
        <v>2</v>
      </c>
      <c r="C2847">
        <v>1018</v>
      </c>
      <c r="D2847">
        <v>-0.56840000000000002</v>
      </c>
      <c r="E2847">
        <v>15.4474</v>
      </c>
      <c r="F2847">
        <v>8.4739999999999996E-2</v>
      </c>
    </row>
    <row r="2848" spans="1:6">
      <c r="A2848">
        <v>2001019</v>
      </c>
      <c r="B2848">
        <v>2</v>
      </c>
      <c r="C2848">
        <v>1019</v>
      </c>
      <c r="D2848">
        <v>-0.56840000000000002</v>
      </c>
      <c r="E2848">
        <v>15.4467</v>
      </c>
      <c r="F2848">
        <v>8.4739999999999996E-2</v>
      </c>
    </row>
    <row r="2849" spans="1:6">
      <c r="A2849">
        <v>2001020</v>
      </c>
      <c r="B2849">
        <v>2</v>
      </c>
      <c r="C2849">
        <v>1020</v>
      </c>
      <c r="D2849">
        <v>-0.56840000000000002</v>
      </c>
      <c r="E2849">
        <v>15.446</v>
      </c>
      <c r="F2849">
        <v>8.4750000000000006E-2</v>
      </c>
    </row>
    <row r="2850" spans="1:6">
      <c r="A2850">
        <v>2001021</v>
      </c>
      <c r="B2850">
        <v>2</v>
      </c>
      <c r="C2850">
        <v>1021</v>
      </c>
      <c r="D2850">
        <v>-0.56840000000000002</v>
      </c>
      <c r="E2850">
        <v>15.4453</v>
      </c>
      <c r="F2850">
        <v>8.4760000000000002E-2</v>
      </c>
    </row>
    <row r="2851" spans="1:6">
      <c r="A2851">
        <v>2001022</v>
      </c>
      <c r="B2851">
        <v>2</v>
      </c>
      <c r="C2851">
        <v>1022</v>
      </c>
      <c r="D2851">
        <v>-0.56840000000000002</v>
      </c>
      <c r="E2851">
        <v>15.444599999999999</v>
      </c>
      <c r="F2851">
        <v>8.4760000000000002E-2</v>
      </c>
    </row>
    <row r="2852" spans="1:6">
      <c r="A2852">
        <v>2001023</v>
      </c>
      <c r="B2852">
        <v>2</v>
      </c>
      <c r="C2852">
        <v>1023</v>
      </c>
      <c r="D2852">
        <v>-0.56840000000000002</v>
      </c>
      <c r="E2852">
        <v>15.443899999999999</v>
      </c>
      <c r="F2852">
        <v>8.4769999999999998E-2</v>
      </c>
    </row>
    <row r="2853" spans="1:6">
      <c r="A2853">
        <v>2001024</v>
      </c>
      <c r="B2853">
        <v>2</v>
      </c>
      <c r="C2853">
        <v>1024</v>
      </c>
      <c r="D2853">
        <v>-0.56840000000000002</v>
      </c>
      <c r="E2853">
        <v>15.443199999999999</v>
      </c>
      <c r="F2853">
        <v>8.4769999999999998E-2</v>
      </c>
    </row>
    <row r="2854" spans="1:6">
      <c r="A2854">
        <v>2001025</v>
      </c>
      <c r="B2854">
        <v>2</v>
      </c>
      <c r="C2854">
        <v>1025</v>
      </c>
      <c r="D2854">
        <v>-0.56840000000000002</v>
      </c>
      <c r="E2854">
        <v>15.442500000000001</v>
      </c>
      <c r="F2854">
        <v>8.4779999999999994E-2</v>
      </c>
    </row>
    <row r="2855" spans="1:6">
      <c r="A2855">
        <v>2001026</v>
      </c>
      <c r="B2855">
        <v>2</v>
      </c>
      <c r="C2855">
        <v>1026</v>
      </c>
      <c r="D2855">
        <v>-0.56840000000000002</v>
      </c>
      <c r="E2855">
        <v>15.441800000000001</v>
      </c>
      <c r="F2855">
        <v>8.4779999999999994E-2</v>
      </c>
    </row>
    <row r="2856" spans="1:6">
      <c r="A2856">
        <v>2001027</v>
      </c>
      <c r="B2856">
        <v>2</v>
      </c>
      <c r="C2856">
        <v>1027</v>
      </c>
      <c r="D2856">
        <v>-0.56840000000000002</v>
      </c>
      <c r="E2856">
        <v>15.4411</v>
      </c>
      <c r="F2856">
        <v>8.4790000000000004E-2</v>
      </c>
    </row>
    <row r="2857" spans="1:6">
      <c r="A2857">
        <v>2001028</v>
      </c>
      <c r="B2857">
        <v>2</v>
      </c>
      <c r="C2857">
        <v>1028</v>
      </c>
      <c r="D2857">
        <v>-0.56840000000000002</v>
      </c>
      <c r="E2857">
        <v>15.4404</v>
      </c>
      <c r="F2857">
        <v>8.48E-2</v>
      </c>
    </row>
    <row r="2858" spans="1:6">
      <c r="A2858">
        <v>2001029</v>
      </c>
      <c r="B2858">
        <v>2</v>
      </c>
      <c r="C2858">
        <v>1029</v>
      </c>
      <c r="D2858">
        <v>-0.56840000000000002</v>
      </c>
      <c r="E2858">
        <v>15.4397</v>
      </c>
      <c r="F2858">
        <v>8.48E-2</v>
      </c>
    </row>
    <row r="2859" spans="1:6">
      <c r="A2859">
        <v>2001030</v>
      </c>
      <c r="B2859">
        <v>2</v>
      </c>
      <c r="C2859">
        <v>1030</v>
      </c>
      <c r="D2859">
        <v>-0.56840000000000002</v>
      </c>
      <c r="E2859">
        <v>15.439</v>
      </c>
      <c r="F2859">
        <v>8.4809999999999997E-2</v>
      </c>
    </row>
    <row r="2860" spans="1:6">
      <c r="A2860">
        <v>2001031</v>
      </c>
      <c r="B2860">
        <v>2</v>
      </c>
      <c r="C2860">
        <v>1031</v>
      </c>
      <c r="D2860">
        <v>-0.56840000000000002</v>
      </c>
      <c r="E2860">
        <v>15.4383</v>
      </c>
      <c r="F2860">
        <v>8.4820000000000007E-2</v>
      </c>
    </row>
    <row r="2861" spans="1:6">
      <c r="A2861">
        <v>2001032</v>
      </c>
      <c r="B2861">
        <v>2</v>
      </c>
      <c r="C2861">
        <v>1032</v>
      </c>
      <c r="D2861">
        <v>-0.56840000000000002</v>
      </c>
      <c r="E2861">
        <v>15.4376</v>
      </c>
      <c r="F2861">
        <v>8.4820000000000007E-2</v>
      </c>
    </row>
    <row r="2862" spans="1:6">
      <c r="A2862">
        <v>2001033</v>
      </c>
      <c r="B2862">
        <v>2</v>
      </c>
      <c r="C2862">
        <v>1033</v>
      </c>
      <c r="D2862">
        <v>-0.56840000000000002</v>
      </c>
      <c r="E2862">
        <v>15.4369</v>
      </c>
      <c r="F2862">
        <v>8.4830000000000003E-2</v>
      </c>
    </row>
    <row r="2863" spans="1:6">
      <c r="A2863">
        <v>2001034</v>
      </c>
      <c r="B2863">
        <v>2</v>
      </c>
      <c r="C2863">
        <v>1034</v>
      </c>
      <c r="D2863">
        <v>-0.56840000000000002</v>
      </c>
      <c r="E2863">
        <v>15.436199999999999</v>
      </c>
      <c r="F2863">
        <v>8.4830000000000003E-2</v>
      </c>
    </row>
    <row r="2864" spans="1:6">
      <c r="A2864">
        <v>2001035</v>
      </c>
      <c r="B2864">
        <v>2</v>
      </c>
      <c r="C2864">
        <v>1035</v>
      </c>
      <c r="D2864">
        <v>-0.56840000000000002</v>
      </c>
      <c r="E2864">
        <v>15.435499999999999</v>
      </c>
      <c r="F2864">
        <v>8.4839999999999999E-2</v>
      </c>
    </row>
    <row r="2865" spans="1:6">
      <c r="A2865">
        <v>2001036</v>
      </c>
      <c r="B2865">
        <v>2</v>
      </c>
      <c r="C2865">
        <v>1036</v>
      </c>
      <c r="D2865">
        <v>-0.56840000000000002</v>
      </c>
      <c r="E2865">
        <v>15.434900000000001</v>
      </c>
      <c r="F2865">
        <v>8.4849999999999995E-2</v>
      </c>
    </row>
    <row r="2866" spans="1:6">
      <c r="A2866">
        <v>2001037</v>
      </c>
      <c r="B2866">
        <v>2</v>
      </c>
      <c r="C2866">
        <v>1037</v>
      </c>
      <c r="D2866">
        <v>-0.56840000000000002</v>
      </c>
      <c r="E2866">
        <v>15.434200000000001</v>
      </c>
      <c r="F2866">
        <v>8.4849999999999995E-2</v>
      </c>
    </row>
    <row r="2867" spans="1:6">
      <c r="A2867">
        <v>2001038</v>
      </c>
      <c r="B2867">
        <v>2</v>
      </c>
      <c r="C2867">
        <v>1038</v>
      </c>
      <c r="D2867">
        <v>-0.56840000000000002</v>
      </c>
      <c r="E2867">
        <v>15.4335</v>
      </c>
      <c r="F2867">
        <v>8.4860000000000005E-2</v>
      </c>
    </row>
    <row r="2868" spans="1:6">
      <c r="A2868">
        <v>2001039</v>
      </c>
      <c r="B2868">
        <v>2</v>
      </c>
      <c r="C2868">
        <v>1039</v>
      </c>
      <c r="D2868">
        <v>-0.56840000000000002</v>
      </c>
      <c r="E2868">
        <v>15.4328</v>
      </c>
      <c r="F2868">
        <v>8.4870000000000001E-2</v>
      </c>
    </row>
    <row r="2869" spans="1:6">
      <c r="A2869">
        <v>2001040</v>
      </c>
      <c r="B2869">
        <v>2</v>
      </c>
      <c r="C2869">
        <v>1040</v>
      </c>
      <c r="D2869">
        <v>-0.56840000000000002</v>
      </c>
      <c r="E2869">
        <v>15.4321</v>
      </c>
      <c r="F2869">
        <v>8.4870000000000001E-2</v>
      </c>
    </row>
    <row r="2870" spans="1:6">
      <c r="A2870">
        <v>2001041</v>
      </c>
      <c r="B2870">
        <v>2</v>
      </c>
      <c r="C2870">
        <v>1041</v>
      </c>
      <c r="D2870">
        <v>-0.56840000000000002</v>
      </c>
      <c r="E2870">
        <v>15.4315</v>
      </c>
      <c r="F2870">
        <v>8.4879999999999997E-2</v>
      </c>
    </row>
    <row r="2871" spans="1:6">
      <c r="A2871">
        <v>2001042</v>
      </c>
      <c r="B2871">
        <v>2</v>
      </c>
      <c r="C2871">
        <v>1042</v>
      </c>
      <c r="D2871">
        <v>-0.56840000000000002</v>
      </c>
      <c r="E2871">
        <v>15.4308</v>
      </c>
      <c r="F2871">
        <v>8.4889999999999993E-2</v>
      </c>
    </row>
    <row r="2872" spans="1:6">
      <c r="A2872">
        <v>2001043</v>
      </c>
      <c r="B2872">
        <v>2</v>
      </c>
      <c r="C2872">
        <v>1043</v>
      </c>
      <c r="D2872">
        <v>-0.56840000000000002</v>
      </c>
      <c r="E2872">
        <v>15.430099999999999</v>
      </c>
      <c r="F2872">
        <v>8.4889999999999993E-2</v>
      </c>
    </row>
    <row r="2873" spans="1:6">
      <c r="A2873">
        <v>2001044</v>
      </c>
      <c r="B2873">
        <v>2</v>
      </c>
      <c r="C2873">
        <v>1044</v>
      </c>
      <c r="D2873">
        <v>-0.56840000000000002</v>
      </c>
      <c r="E2873">
        <v>15.429399999999999</v>
      </c>
      <c r="F2873">
        <v>8.4900000000000003E-2</v>
      </c>
    </row>
    <row r="2874" spans="1:6">
      <c r="A2874">
        <v>2001045</v>
      </c>
      <c r="B2874">
        <v>2</v>
      </c>
      <c r="C2874">
        <v>1045</v>
      </c>
      <c r="D2874">
        <v>-0.56840000000000002</v>
      </c>
      <c r="E2874">
        <v>15.428800000000001</v>
      </c>
      <c r="F2874">
        <v>8.4909999999999999E-2</v>
      </c>
    </row>
    <row r="2875" spans="1:6">
      <c r="A2875">
        <v>2001046</v>
      </c>
      <c r="B2875">
        <v>2</v>
      </c>
      <c r="C2875">
        <v>1046</v>
      </c>
      <c r="D2875">
        <v>-0.56840000000000002</v>
      </c>
      <c r="E2875">
        <v>15.428100000000001</v>
      </c>
      <c r="F2875">
        <v>8.4919999999999995E-2</v>
      </c>
    </row>
    <row r="2876" spans="1:6">
      <c r="A2876">
        <v>2001047</v>
      </c>
      <c r="B2876">
        <v>2</v>
      </c>
      <c r="C2876">
        <v>1047</v>
      </c>
      <c r="D2876">
        <v>-0.56840000000000002</v>
      </c>
      <c r="E2876">
        <v>15.4274</v>
      </c>
      <c r="F2876">
        <v>8.4919999999999995E-2</v>
      </c>
    </row>
    <row r="2877" spans="1:6">
      <c r="A2877">
        <v>2001048</v>
      </c>
      <c r="B2877">
        <v>2</v>
      </c>
      <c r="C2877">
        <v>1048</v>
      </c>
      <c r="D2877">
        <v>-0.56840000000000002</v>
      </c>
      <c r="E2877">
        <v>15.4268</v>
      </c>
      <c r="F2877">
        <v>8.4930000000000005E-2</v>
      </c>
    </row>
    <row r="2878" spans="1:6">
      <c r="A2878">
        <v>2001049</v>
      </c>
      <c r="B2878">
        <v>2</v>
      </c>
      <c r="C2878">
        <v>1049</v>
      </c>
      <c r="D2878">
        <v>-0.56840000000000002</v>
      </c>
      <c r="E2878">
        <v>15.4261</v>
      </c>
      <c r="F2878">
        <v>8.4940000000000002E-2</v>
      </c>
    </row>
    <row r="2879" spans="1:6">
      <c r="A2879">
        <v>2001050</v>
      </c>
      <c r="B2879">
        <v>2</v>
      </c>
      <c r="C2879">
        <v>1050</v>
      </c>
      <c r="D2879">
        <v>-0.56840000000000002</v>
      </c>
      <c r="E2879">
        <v>15.4254</v>
      </c>
      <c r="F2879">
        <v>8.4940000000000002E-2</v>
      </c>
    </row>
    <row r="2880" spans="1:6">
      <c r="A2880">
        <v>2001051</v>
      </c>
      <c r="B2880">
        <v>2</v>
      </c>
      <c r="C2880">
        <v>1051</v>
      </c>
      <c r="D2880">
        <v>-0.56840000000000002</v>
      </c>
      <c r="E2880">
        <v>15.424799999999999</v>
      </c>
      <c r="F2880">
        <v>8.4949999999999998E-2</v>
      </c>
    </row>
    <row r="2881" spans="1:6">
      <c r="A2881">
        <v>2001052</v>
      </c>
      <c r="B2881">
        <v>2</v>
      </c>
      <c r="C2881">
        <v>1052</v>
      </c>
      <c r="D2881">
        <v>-0.56840000000000002</v>
      </c>
      <c r="E2881">
        <v>15.424099999999999</v>
      </c>
      <c r="F2881">
        <v>8.4959999999999994E-2</v>
      </c>
    </row>
    <row r="2882" spans="1:6">
      <c r="A2882">
        <v>2001053</v>
      </c>
      <c r="B2882">
        <v>2</v>
      </c>
      <c r="C2882">
        <v>1053</v>
      </c>
      <c r="D2882">
        <v>-0.56840000000000002</v>
      </c>
      <c r="E2882">
        <v>15.423400000000001</v>
      </c>
      <c r="F2882">
        <v>8.4970000000000004E-2</v>
      </c>
    </row>
    <row r="2883" spans="1:6">
      <c r="A2883">
        <v>2001054</v>
      </c>
      <c r="B2883">
        <v>2</v>
      </c>
      <c r="C2883">
        <v>1054</v>
      </c>
      <c r="D2883">
        <v>-0.56840000000000002</v>
      </c>
      <c r="E2883">
        <v>15.422800000000001</v>
      </c>
      <c r="F2883">
        <v>8.4970000000000004E-2</v>
      </c>
    </row>
    <row r="2884" spans="1:6">
      <c r="A2884">
        <v>2001055</v>
      </c>
      <c r="B2884">
        <v>2</v>
      </c>
      <c r="C2884">
        <v>1055</v>
      </c>
      <c r="D2884">
        <v>-0.56840000000000002</v>
      </c>
      <c r="E2884">
        <v>15.4221</v>
      </c>
      <c r="F2884">
        <v>8.498E-2</v>
      </c>
    </row>
    <row r="2885" spans="1:6">
      <c r="A2885">
        <v>2001056</v>
      </c>
      <c r="B2885">
        <v>2</v>
      </c>
      <c r="C2885">
        <v>1056</v>
      </c>
      <c r="D2885">
        <v>-0.56840000000000002</v>
      </c>
      <c r="E2885">
        <v>15.4215</v>
      </c>
      <c r="F2885">
        <v>8.4989999999999996E-2</v>
      </c>
    </row>
    <row r="2886" spans="1:6">
      <c r="A2886">
        <v>2001057</v>
      </c>
      <c r="B2886">
        <v>2</v>
      </c>
      <c r="C2886">
        <v>1057</v>
      </c>
      <c r="D2886">
        <v>-0.56840000000000002</v>
      </c>
      <c r="E2886">
        <v>15.4208</v>
      </c>
      <c r="F2886">
        <v>8.5000000000000006E-2</v>
      </c>
    </row>
    <row r="2887" spans="1:6">
      <c r="A2887">
        <v>2001058</v>
      </c>
      <c r="B2887">
        <v>2</v>
      </c>
      <c r="C2887">
        <v>1058</v>
      </c>
      <c r="D2887">
        <v>-0.56840000000000002</v>
      </c>
      <c r="E2887">
        <v>15.420199999999999</v>
      </c>
      <c r="F2887">
        <v>8.5010000000000002E-2</v>
      </c>
    </row>
    <row r="2888" spans="1:6">
      <c r="A2888">
        <v>2001059</v>
      </c>
      <c r="B2888">
        <v>2</v>
      </c>
      <c r="C2888">
        <v>1059</v>
      </c>
      <c r="D2888">
        <v>-0.56840000000000002</v>
      </c>
      <c r="E2888">
        <v>15.419499999999999</v>
      </c>
      <c r="F2888">
        <v>8.5010000000000002E-2</v>
      </c>
    </row>
    <row r="2889" spans="1:6">
      <c r="A2889">
        <v>2001060</v>
      </c>
      <c r="B2889">
        <v>2</v>
      </c>
      <c r="C2889">
        <v>1060</v>
      </c>
      <c r="D2889">
        <v>-0.56840000000000002</v>
      </c>
      <c r="E2889">
        <v>15.418900000000001</v>
      </c>
      <c r="F2889">
        <v>8.5019999999999998E-2</v>
      </c>
    </row>
    <row r="2890" spans="1:6">
      <c r="A2890">
        <v>2001061</v>
      </c>
      <c r="B2890">
        <v>2</v>
      </c>
      <c r="C2890">
        <v>1061</v>
      </c>
      <c r="D2890">
        <v>-0.56840000000000002</v>
      </c>
      <c r="E2890">
        <v>15.418200000000001</v>
      </c>
      <c r="F2890">
        <v>8.5029999999999994E-2</v>
      </c>
    </row>
    <row r="2891" spans="1:6">
      <c r="A2891">
        <v>2001062</v>
      </c>
      <c r="B2891">
        <v>2</v>
      </c>
      <c r="C2891">
        <v>1062</v>
      </c>
      <c r="D2891">
        <v>-0.56840000000000002</v>
      </c>
      <c r="E2891">
        <v>15.4176</v>
      </c>
      <c r="F2891">
        <v>8.5040000000000004E-2</v>
      </c>
    </row>
    <row r="2892" spans="1:6">
      <c r="A2892">
        <v>2001063</v>
      </c>
      <c r="B2892">
        <v>2</v>
      </c>
      <c r="C2892">
        <v>1063</v>
      </c>
      <c r="D2892">
        <v>-0.56840000000000002</v>
      </c>
      <c r="E2892">
        <v>15.4169</v>
      </c>
      <c r="F2892">
        <v>8.5050000000000001E-2</v>
      </c>
    </row>
    <row r="2893" spans="1:6">
      <c r="A2893">
        <v>2001064</v>
      </c>
      <c r="B2893">
        <v>2</v>
      </c>
      <c r="C2893">
        <v>1064</v>
      </c>
      <c r="D2893">
        <v>-0.56840000000000002</v>
      </c>
      <c r="E2893">
        <v>15.4163</v>
      </c>
      <c r="F2893">
        <v>8.5050000000000001E-2</v>
      </c>
    </row>
    <row r="2894" spans="1:6">
      <c r="A2894">
        <v>2001065</v>
      </c>
      <c r="B2894">
        <v>2</v>
      </c>
      <c r="C2894">
        <v>1065</v>
      </c>
      <c r="D2894">
        <v>-0.56840000000000002</v>
      </c>
      <c r="E2894">
        <v>15.415699999999999</v>
      </c>
      <c r="F2894">
        <v>8.5059999999999997E-2</v>
      </c>
    </row>
    <row r="2895" spans="1:6">
      <c r="A2895">
        <v>2001066</v>
      </c>
      <c r="B2895">
        <v>2</v>
      </c>
      <c r="C2895">
        <v>1066</v>
      </c>
      <c r="D2895">
        <v>-0.56840000000000002</v>
      </c>
      <c r="E2895">
        <v>15.414999999999999</v>
      </c>
      <c r="F2895">
        <v>8.5070000000000007E-2</v>
      </c>
    </row>
    <row r="2896" spans="1:6">
      <c r="A2896">
        <v>2001067</v>
      </c>
      <c r="B2896">
        <v>2</v>
      </c>
      <c r="C2896">
        <v>1067</v>
      </c>
      <c r="D2896">
        <v>-0.56840000000000002</v>
      </c>
      <c r="E2896">
        <v>15.414400000000001</v>
      </c>
      <c r="F2896">
        <v>8.5080000000000003E-2</v>
      </c>
    </row>
    <row r="2897" spans="1:6">
      <c r="A2897">
        <v>2001068</v>
      </c>
      <c r="B2897">
        <v>2</v>
      </c>
      <c r="C2897">
        <v>1068</v>
      </c>
      <c r="D2897">
        <v>-0.56840000000000002</v>
      </c>
      <c r="E2897">
        <v>15.4137</v>
      </c>
      <c r="F2897">
        <v>8.5089999999999999E-2</v>
      </c>
    </row>
    <row r="2898" spans="1:6">
      <c r="A2898">
        <v>2001069</v>
      </c>
      <c r="B2898">
        <v>2</v>
      </c>
      <c r="C2898">
        <v>1069</v>
      </c>
      <c r="D2898">
        <v>-0.56840000000000002</v>
      </c>
      <c r="E2898">
        <v>15.4131</v>
      </c>
      <c r="F2898">
        <v>8.5099999999999995E-2</v>
      </c>
    </row>
    <row r="2899" spans="1:6">
      <c r="A2899">
        <v>2001070</v>
      </c>
      <c r="B2899">
        <v>2</v>
      </c>
      <c r="C2899">
        <v>1070</v>
      </c>
      <c r="D2899">
        <v>-0.56840000000000002</v>
      </c>
      <c r="E2899">
        <v>15.4125</v>
      </c>
      <c r="F2899">
        <v>8.5099999999999995E-2</v>
      </c>
    </row>
    <row r="2900" spans="1:6">
      <c r="A2900">
        <v>2001071</v>
      </c>
      <c r="B2900">
        <v>2</v>
      </c>
      <c r="C2900">
        <v>1071</v>
      </c>
      <c r="D2900">
        <v>-0.56840000000000002</v>
      </c>
      <c r="E2900">
        <v>15.411899999999999</v>
      </c>
      <c r="F2900">
        <v>8.5110000000000005E-2</v>
      </c>
    </row>
    <row r="2901" spans="1:6">
      <c r="A2901">
        <v>2001072</v>
      </c>
      <c r="B2901">
        <v>2</v>
      </c>
      <c r="C2901">
        <v>1072</v>
      </c>
      <c r="D2901">
        <v>-0.56840000000000002</v>
      </c>
      <c r="E2901">
        <v>15.411199999999999</v>
      </c>
      <c r="F2901">
        <v>8.5120000000000001E-2</v>
      </c>
    </row>
    <row r="2902" spans="1:6">
      <c r="A2902">
        <v>2001073</v>
      </c>
      <c r="B2902">
        <v>2</v>
      </c>
      <c r="C2902">
        <v>1073</v>
      </c>
      <c r="D2902">
        <v>-0.56840000000000002</v>
      </c>
      <c r="E2902">
        <v>15.410600000000001</v>
      </c>
      <c r="F2902">
        <v>8.5129999999999997E-2</v>
      </c>
    </row>
    <row r="2903" spans="1:6">
      <c r="A2903">
        <v>2001074</v>
      </c>
      <c r="B2903">
        <v>2</v>
      </c>
      <c r="C2903">
        <v>1074</v>
      </c>
      <c r="D2903">
        <v>-0.56840000000000002</v>
      </c>
      <c r="E2903">
        <v>15.41</v>
      </c>
      <c r="F2903">
        <v>8.5139999999999993E-2</v>
      </c>
    </row>
    <row r="2904" spans="1:6">
      <c r="A2904">
        <v>2001075</v>
      </c>
      <c r="B2904">
        <v>2</v>
      </c>
      <c r="C2904">
        <v>1075</v>
      </c>
      <c r="D2904">
        <v>-0.56840000000000002</v>
      </c>
      <c r="E2904">
        <v>15.4093</v>
      </c>
      <c r="F2904">
        <v>8.5150000000000003E-2</v>
      </c>
    </row>
    <row r="2905" spans="1:6">
      <c r="A2905">
        <v>2001076</v>
      </c>
      <c r="B2905">
        <v>2</v>
      </c>
      <c r="C2905">
        <v>1076</v>
      </c>
      <c r="D2905">
        <v>-0.56840000000000002</v>
      </c>
      <c r="E2905">
        <v>15.4087</v>
      </c>
      <c r="F2905">
        <v>8.516E-2</v>
      </c>
    </row>
    <row r="2906" spans="1:6">
      <c r="A2906">
        <v>2001077</v>
      </c>
      <c r="B2906">
        <v>2</v>
      </c>
      <c r="C2906">
        <v>1077</v>
      </c>
      <c r="D2906">
        <v>-0.56840000000000002</v>
      </c>
      <c r="E2906">
        <v>15.408099999999999</v>
      </c>
      <c r="F2906">
        <v>8.5169999999999996E-2</v>
      </c>
    </row>
    <row r="2907" spans="1:6">
      <c r="A2907">
        <v>2001078</v>
      </c>
      <c r="B2907">
        <v>2</v>
      </c>
      <c r="C2907">
        <v>1078</v>
      </c>
      <c r="D2907">
        <v>-0.56840000000000002</v>
      </c>
      <c r="E2907">
        <v>15.407500000000001</v>
      </c>
      <c r="F2907">
        <v>8.5169999999999996E-2</v>
      </c>
    </row>
    <row r="2908" spans="1:6">
      <c r="A2908">
        <v>2001079</v>
      </c>
      <c r="B2908">
        <v>2</v>
      </c>
      <c r="C2908">
        <v>1079</v>
      </c>
      <c r="D2908">
        <v>-0.56840000000000002</v>
      </c>
      <c r="E2908">
        <v>15.4069</v>
      </c>
      <c r="F2908">
        <v>8.5180000000000006E-2</v>
      </c>
    </row>
    <row r="2909" spans="1:6">
      <c r="A2909">
        <v>2001080</v>
      </c>
      <c r="B2909">
        <v>2</v>
      </c>
      <c r="C2909">
        <v>1080</v>
      </c>
      <c r="D2909">
        <v>-0.56840000000000002</v>
      </c>
      <c r="E2909">
        <v>15.4063</v>
      </c>
      <c r="F2909">
        <v>8.5190000000000002E-2</v>
      </c>
    </row>
    <row r="2910" spans="1:6">
      <c r="A2910">
        <v>2001081</v>
      </c>
      <c r="B2910">
        <v>2</v>
      </c>
      <c r="C2910">
        <v>1081</v>
      </c>
      <c r="D2910">
        <v>-0.56840000000000002</v>
      </c>
      <c r="E2910">
        <v>15.4056</v>
      </c>
      <c r="F2910">
        <v>8.5199999999999998E-2</v>
      </c>
    </row>
    <row r="2911" spans="1:6">
      <c r="A2911">
        <v>2001082</v>
      </c>
      <c r="B2911">
        <v>2</v>
      </c>
      <c r="C2911">
        <v>1082</v>
      </c>
      <c r="D2911">
        <v>-0.56840000000000002</v>
      </c>
      <c r="E2911">
        <v>15.404999999999999</v>
      </c>
      <c r="F2911">
        <v>8.5209999999999994E-2</v>
      </c>
    </row>
    <row r="2912" spans="1:6">
      <c r="A2912">
        <v>2001083</v>
      </c>
      <c r="B2912">
        <v>2</v>
      </c>
      <c r="C2912">
        <v>1083</v>
      </c>
      <c r="D2912">
        <v>-0.56840000000000002</v>
      </c>
      <c r="E2912">
        <v>15.404400000000001</v>
      </c>
      <c r="F2912">
        <v>8.5220000000000004E-2</v>
      </c>
    </row>
    <row r="2913" spans="1:6">
      <c r="A2913">
        <v>2001084</v>
      </c>
      <c r="B2913">
        <v>2</v>
      </c>
      <c r="C2913">
        <v>1084</v>
      </c>
      <c r="D2913">
        <v>-0.56840000000000002</v>
      </c>
      <c r="E2913">
        <v>15.4038</v>
      </c>
      <c r="F2913">
        <v>8.523E-2</v>
      </c>
    </row>
    <row r="2914" spans="1:6">
      <c r="A2914">
        <v>2001085</v>
      </c>
      <c r="B2914">
        <v>2</v>
      </c>
      <c r="C2914">
        <v>1085</v>
      </c>
      <c r="D2914">
        <v>-0.56840000000000002</v>
      </c>
      <c r="E2914">
        <v>15.4032</v>
      </c>
      <c r="F2914">
        <v>8.5239999999999996E-2</v>
      </c>
    </row>
    <row r="2915" spans="1:6">
      <c r="A2915">
        <v>2001086</v>
      </c>
      <c r="B2915">
        <v>2</v>
      </c>
      <c r="C2915">
        <v>1086</v>
      </c>
      <c r="D2915">
        <v>-0.56840000000000002</v>
      </c>
      <c r="E2915">
        <v>15.4026</v>
      </c>
      <c r="F2915">
        <v>8.5250000000000006E-2</v>
      </c>
    </row>
    <row r="2916" spans="1:6">
      <c r="A2916">
        <v>2001087</v>
      </c>
      <c r="B2916">
        <v>2</v>
      </c>
      <c r="C2916">
        <v>1087</v>
      </c>
      <c r="D2916">
        <v>-0.56840000000000002</v>
      </c>
      <c r="E2916">
        <v>15.401999999999999</v>
      </c>
      <c r="F2916">
        <v>8.5260000000000002E-2</v>
      </c>
    </row>
    <row r="2917" spans="1:6">
      <c r="A2917">
        <v>2001088</v>
      </c>
      <c r="B2917">
        <v>2</v>
      </c>
      <c r="C2917">
        <v>1088</v>
      </c>
      <c r="D2917">
        <v>-0.56840000000000002</v>
      </c>
      <c r="E2917">
        <v>15.401400000000001</v>
      </c>
      <c r="F2917">
        <v>8.5269999999999999E-2</v>
      </c>
    </row>
    <row r="2918" spans="1:6">
      <c r="A2918">
        <v>2001089</v>
      </c>
      <c r="B2918">
        <v>2</v>
      </c>
      <c r="C2918">
        <v>1089</v>
      </c>
      <c r="D2918">
        <v>-0.56840000000000002</v>
      </c>
      <c r="E2918">
        <v>15.4008</v>
      </c>
      <c r="F2918">
        <v>8.5279999999999995E-2</v>
      </c>
    </row>
    <row r="2919" spans="1:6">
      <c r="A2919">
        <v>2001090</v>
      </c>
      <c r="B2919">
        <v>2</v>
      </c>
      <c r="C2919">
        <v>1090</v>
      </c>
      <c r="D2919">
        <v>-0.56840000000000002</v>
      </c>
      <c r="E2919">
        <v>15.4002</v>
      </c>
      <c r="F2919">
        <v>8.5290000000000005E-2</v>
      </c>
    </row>
    <row r="2920" spans="1:6">
      <c r="A2920">
        <v>2001091</v>
      </c>
      <c r="B2920">
        <v>2</v>
      </c>
      <c r="C2920">
        <v>1091</v>
      </c>
      <c r="D2920">
        <v>-0.56840000000000002</v>
      </c>
      <c r="E2920">
        <v>15.3996</v>
      </c>
      <c r="F2920">
        <v>8.5300000000000001E-2</v>
      </c>
    </row>
    <row r="2921" spans="1:6">
      <c r="A2921">
        <v>2001092</v>
      </c>
      <c r="B2921">
        <v>2</v>
      </c>
      <c r="C2921">
        <v>1092</v>
      </c>
      <c r="D2921">
        <v>-0.56840000000000002</v>
      </c>
      <c r="E2921">
        <v>15.398999999999999</v>
      </c>
      <c r="F2921">
        <v>8.5309999999999997E-2</v>
      </c>
    </row>
    <row r="2922" spans="1:6">
      <c r="A2922">
        <v>2001093</v>
      </c>
      <c r="B2922">
        <v>2</v>
      </c>
      <c r="C2922">
        <v>1093</v>
      </c>
      <c r="D2922">
        <v>-0.56840000000000002</v>
      </c>
      <c r="E2922">
        <v>15.398400000000001</v>
      </c>
      <c r="F2922">
        <v>8.5319999999999993E-2</v>
      </c>
    </row>
    <row r="2923" spans="1:6">
      <c r="A2923">
        <v>2001094</v>
      </c>
      <c r="B2923">
        <v>2</v>
      </c>
      <c r="C2923">
        <v>1094</v>
      </c>
      <c r="D2923">
        <v>-0.56840000000000002</v>
      </c>
      <c r="E2923">
        <v>15.3978</v>
      </c>
      <c r="F2923">
        <v>8.5330000000000003E-2</v>
      </c>
    </row>
    <row r="2924" spans="1:6">
      <c r="A2924">
        <v>2001095</v>
      </c>
      <c r="B2924">
        <v>2</v>
      </c>
      <c r="C2924">
        <v>1095</v>
      </c>
      <c r="D2924">
        <v>-0.56840000000000002</v>
      </c>
      <c r="E2924">
        <v>15.3972</v>
      </c>
      <c r="F2924">
        <v>8.5339999999999999E-2</v>
      </c>
    </row>
    <row r="2925" spans="1:6">
      <c r="A2925">
        <v>2001096</v>
      </c>
      <c r="B2925">
        <v>2</v>
      </c>
      <c r="C2925">
        <v>1096</v>
      </c>
      <c r="D2925">
        <v>-0.56840000000000002</v>
      </c>
      <c r="E2925">
        <v>15.396599999999999</v>
      </c>
      <c r="F2925">
        <v>8.5349999999999995E-2</v>
      </c>
    </row>
    <row r="2926" spans="1:6">
      <c r="A2926">
        <v>2001097</v>
      </c>
      <c r="B2926">
        <v>2</v>
      </c>
      <c r="C2926">
        <v>1097</v>
      </c>
      <c r="D2926">
        <v>-0.56840000000000002</v>
      </c>
      <c r="E2926">
        <v>15.396000000000001</v>
      </c>
      <c r="F2926">
        <v>8.5360000000000005E-2</v>
      </c>
    </row>
    <row r="2927" spans="1:6">
      <c r="A2927">
        <v>2001098</v>
      </c>
      <c r="B2927">
        <v>2</v>
      </c>
      <c r="C2927">
        <v>1098</v>
      </c>
      <c r="D2927">
        <v>-0.56840000000000002</v>
      </c>
      <c r="E2927">
        <v>15.3954</v>
      </c>
      <c r="F2927">
        <v>8.5370000000000001E-2</v>
      </c>
    </row>
    <row r="2928" spans="1:6">
      <c r="A2928">
        <v>2001099</v>
      </c>
      <c r="B2928">
        <v>2</v>
      </c>
      <c r="C2928">
        <v>1099</v>
      </c>
      <c r="D2928">
        <v>-0.56840000000000002</v>
      </c>
      <c r="E2928">
        <v>15.3949</v>
      </c>
      <c r="F2928">
        <v>8.5379999999999998E-2</v>
      </c>
    </row>
    <row r="2929" spans="1:6">
      <c r="A2929">
        <v>2001100</v>
      </c>
      <c r="B2929">
        <v>2</v>
      </c>
      <c r="C2929">
        <v>1100</v>
      </c>
      <c r="D2929">
        <v>-0.56840000000000002</v>
      </c>
      <c r="E2929">
        <v>15.394299999999999</v>
      </c>
      <c r="F2929">
        <v>8.5389999999999994E-2</v>
      </c>
    </row>
    <row r="2930" spans="1:6">
      <c r="A2930">
        <v>2001101</v>
      </c>
      <c r="B2930">
        <v>2</v>
      </c>
      <c r="C2930">
        <v>1101</v>
      </c>
      <c r="D2930">
        <v>-0.56840000000000002</v>
      </c>
      <c r="E2930">
        <v>15.393700000000001</v>
      </c>
      <c r="F2930">
        <v>8.5400000000000004E-2</v>
      </c>
    </row>
    <row r="2931" spans="1:6">
      <c r="A2931">
        <v>2001102</v>
      </c>
      <c r="B2931">
        <v>2</v>
      </c>
      <c r="C2931">
        <v>1102</v>
      </c>
      <c r="D2931">
        <v>-0.56840000000000002</v>
      </c>
      <c r="E2931">
        <v>15.3931</v>
      </c>
      <c r="F2931">
        <v>8.541E-2</v>
      </c>
    </row>
    <row r="2932" spans="1:6">
      <c r="A2932">
        <v>2001103</v>
      </c>
      <c r="B2932">
        <v>2</v>
      </c>
      <c r="C2932">
        <v>1103</v>
      </c>
      <c r="D2932">
        <v>-0.56840000000000002</v>
      </c>
      <c r="E2932">
        <v>15.3925</v>
      </c>
      <c r="F2932">
        <v>8.5419999999999996E-2</v>
      </c>
    </row>
    <row r="2933" spans="1:6">
      <c r="A2933">
        <v>2001104</v>
      </c>
      <c r="B2933">
        <v>2</v>
      </c>
      <c r="C2933">
        <v>1104</v>
      </c>
      <c r="D2933">
        <v>-0.56840000000000002</v>
      </c>
      <c r="E2933">
        <v>15.391999999999999</v>
      </c>
      <c r="F2933">
        <v>8.5430000000000006E-2</v>
      </c>
    </row>
    <row r="2934" spans="1:6">
      <c r="A2934">
        <v>2001105</v>
      </c>
      <c r="B2934">
        <v>2</v>
      </c>
      <c r="C2934">
        <v>1105</v>
      </c>
      <c r="D2934">
        <v>-0.56840000000000002</v>
      </c>
      <c r="E2934">
        <v>15.391400000000001</v>
      </c>
      <c r="F2934">
        <v>8.5440000000000002E-2</v>
      </c>
    </row>
    <row r="2935" spans="1:6">
      <c r="A2935">
        <v>2001106</v>
      </c>
      <c r="B2935">
        <v>2</v>
      </c>
      <c r="C2935">
        <v>1106</v>
      </c>
      <c r="D2935">
        <v>-0.56840000000000002</v>
      </c>
      <c r="E2935">
        <v>15.3908</v>
      </c>
      <c r="F2935">
        <v>8.5449999999999998E-2</v>
      </c>
    </row>
    <row r="2936" spans="1:6">
      <c r="A2936">
        <v>2001107</v>
      </c>
      <c r="B2936">
        <v>2</v>
      </c>
      <c r="C2936">
        <v>1107</v>
      </c>
      <c r="D2936">
        <v>-0.56840000000000002</v>
      </c>
      <c r="E2936">
        <v>15.3902</v>
      </c>
      <c r="F2936">
        <v>8.5470000000000004E-2</v>
      </c>
    </row>
    <row r="2937" spans="1:6">
      <c r="A2937">
        <v>2001108</v>
      </c>
      <c r="B2937">
        <v>2</v>
      </c>
      <c r="C2937">
        <v>1108</v>
      </c>
      <c r="D2937">
        <v>-0.56840000000000002</v>
      </c>
      <c r="E2937">
        <v>15.389699999999999</v>
      </c>
      <c r="F2937">
        <v>8.548E-2</v>
      </c>
    </row>
    <row r="2938" spans="1:6">
      <c r="A2938">
        <v>2001109</v>
      </c>
      <c r="B2938">
        <v>2</v>
      </c>
      <c r="C2938">
        <v>1109</v>
      </c>
      <c r="D2938">
        <v>-0.56840000000000002</v>
      </c>
      <c r="E2938">
        <v>15.389099999999999</v>
      </c>
      <c r="F2938">
        <v>8.5489999999999997E-2</v>
      </c>
    </row>
    <row r="2939" spans="1:6">
      <c r="A2939">
        <v>2001110</v>
      </c>
      <c r="B2939">
        <v>2</v>
      </c>
      <c r="C2939">
        <v>1110</v>
      </c>
      <c r="D2939">
        <v>-0.56840000000000002</v>
      </c>
      <c r="E2939">
        <v>15.388500000000001</v>
      </c>
      <c r="F2939">
        <v>8.5500000000000007E-2</v>
      </c>
    </row>
    <row r="2940" spans="1:6">
      <c r="A2940">
        <v>2001111</v>
      </c>
      <c r="B2940">
        <v>2</v>
      </c>
      <c r="C2940">
        <v>1111</v>
      </c>
      <c r="D2940">
        <v>-0.56840000000000002</v>
      </c>
      <c r="E2940">
        <v>15.388</v>
      </c>
      <c r="F2940">
        <v>8.5510000000000003E-2</v>
      </c>
    </row>
    <row r="2941" spans="1:6">
      <c r="A2941">
        <v>2001112</v>
      </c>
      <c r="B2941">
        <v>2</v>
      </c>
      <c r="C2941">
        <v>1112</v>
      </c>
      <c r="D2941">
        <v>-0.56840000000000002</v>
      </c>
      <c r="E2941">
        <v>15.3874</v>
      </c>
      <c r="F2941">
        <v>8.5519999999999999E-2</v>
      </c>
    </row>
    <row r="2942" spans="1:6">
      <c r="A2942">
        <v>2001113</v>
      </c>
      <c r="B2942">
        <v>2</v>
      </c>
      <c r="C2942">
        <v>1113</v>
      </c>
      <c r="D2942">
        <v>-0.56840000000000002</v>
      </c>
      <c r="E2942">
        <v>15.386799999999999</v>
      </c>
      <c r="F2942">
        <v>8.5529999999999995E-2</v>
      </c>
    </row>
    <row r="2943" spans="1:6">
      <c r="A2943">
        <v>2001114</v>
      </c>
      <c r="B2943">
        <v>2</v>
      </c>
      <c r="C2943">
        <v>1114</v>
      </c>
      <c r="D2943">
        <v>-0.56840000000000002</v>
      </c>
      <c r="E2943">
        <v>15.3863</v>
      </c>
      <c r="F2943">
        <v>8.5540000000000005E-2</v>
      </c>
    </row>
    <row r="2944" spans="1:6">
      <c r="A2944">
        <v>2001115</v>
      </c>
      <c r="B2944">
        <v>2</v>
      </c>
      <c r="C2944">
        <v>1115</v>
      </c>
      <c r="D2944">
        <v>-0.56840000000000002</v>
      </c>
      <c r="E2944">
        <v>15.3857</v>
      </c>
      <c r="F2944">
        <v>8.5559999999999997E-2</v>
      </c>
    </row>
    <row r="2945" spans="1:6">
      <c r="A2945">
        <v>2001116</v>
      </c>
      <c r="B2945">
        <v>2</v>
      </c>
      <c r="C2945">
        <v>1116</v>
      </c>
      <c r="D2945">
        <v>-0.56840000000000002</v>
      </c>
      <c r="E2945">
        <v>15.385199999999999</v>
      </c>
      <c r="F2945">
        <v>8.5569999999999993E-2</v>
      </c>
    </row>
    <row r="2946" spans="1:6">
      <c r="A2946">
        <v>2001117</v>
      </c>
      <c r="B2946">
        <v>2</v>
      </c>
      <c r="C2946">
        <v>1117</v>
      </c>
      <c r="D2946">
        <v>-0.56840000000000002</v>
      </c>
      <c r="E2946">
        <v>15.384600000000001</v>
      </c>
      <c r="F2946">
        <v>8.5580000000000003E-2</v>
      </c>
    </row>
    <row r="2947" spans="1:6">
      <c r="A2947">
        <v>2001118</v>
      </c>
      <c r="B2947">
        <v>2</v>
      </c>
      <c r="C2947">
        <v>1118</v>
      </c>
      <c r="D2947">
        <v>-0.56840000000000002</v>
      </c>
      <c r="E2947">
        <v>15.384</v>
      </c>
      <c r="F2947">
        <v>8.5589999999999999E-2</v>
      </c>
    </row>
    <row r="2948" spans="1:6">
      <c r="A2948">
        <v>2001119</v>
      </c>
      <c r="B2948">
        <v>2</v>
      </c>
      <c r="C2948">
        <v>1119</v>
      </c>
      <c r="D2948">
        <v>-0.56840000000000002</v>
      </c>
      <c r="E2948">
        <v>15.3835</v>
      </c>
      <c r="F2948">
        <v>8.5599999999999996E-2</v>
      </c>
    </row>
    <row r="2949" spans="1:6">
      <c r="A2949">
        <v>2001120</v>
      </c>
      <c r="B2949">
        <v>2</v>
      </c>
      <c r="C2949">
        <v>1120</v>
      </c>
      <c r="D2949">
        <v>-0.56840000000000002</v>
      </c>
      <c r="E2949">
        <v>15.382899999999999</v>
      </c>
      <c r="F2949">
        <v>8.5610000000000006E-2</v>
      </c>
    </row>
    <row r="2950" spans="1:6">
      <c r="A2950">
        <v>2001121</v>
      </c>
      <c r="B2950">
        <v>2</v>
      </c>
      <c r="C2950">
        <v>1121</v>
      </c>
      <c r="D2950">
        <v>-0.56840000000000002</v>
      </c>
      <c r="E2950">
        <v>15.382400000000001</v>
      </c>
      <c r="F2950">
        <v>8.5629999999999998E-2</v>
      </c>
    </row>
    <row r="2951" spans="1:6">
      <c r="A2951">
        <v>2001122</v>
      </c>
      <c r="B2951">
        <v>2</v>
      </c>
      <c r="C2951">
        <v>1122</v>
      </c>
      <c r="D2951">
        <v>-0.56840000000000002</v>
      </c>
      <c r="E2951">
        <v>15.3818</v>
      </c>
      <c r="F2951">
        <v>8.5639999999999994E-2</v>
      </c>
    </row>
    <row r="2952" spans="1:6">
      <c r="A2952">
        <v>2001123</v>
      </c>
      <c r="B2952">
        <v>2</v>
      </c>
      <c r="C2952">
        <v>1123</v>
      </c>
      <c r="D2952">
        <v>-0.56840000000000002</v>
      </c>
      <c r="E2952">
        <v>15.3813</v>
      </c>
      <c r="F2952">
        <v>8.5650000000000004E-2</v>
      </c>
    </row>
    <row r="2953" spans="1:6">
      <c r="A2953">
        <v>2001124</v>
      </c>
      <c r="B2953">
        <v>2</v>
      </c>
      <c r="C2953">
        <v>1124</v>
      </c>
      <c r="D2953">
        <v>-0.56840000000000002</v>
      </c>
      <c r="E2953">
        <v>15.380800000000001</v>
      </c>
      <c r="F2953">
        <v>8.566E-2</v>
      </c>
    </row>
    <row r="2954" spans="1:6">
      <c r="A2954">
        <v>2001125</v>
      </c>
      <c r="B2954">
        <v>2</v>
      </c>
      <c r="C2954">
        <v>1125</v>
      </c>
      <c r="D2954">
        <v>-0.56840000000000002</v>
      </c>
      <c r="E2954">
        <v>15.3802</v>
      </c>
      <c r="F2954">
        <v>8.5669999999999996E-2</v>
      </c>
    </row>
    <row r="2955" spans="1:6">
      <c r="A2955">
        <v>2001126</v>
      </c>
      <c r="B2955">
        <v>2</v>
      </c>
      <c r="C2955">
        <v>1126</v>
      </c>
      <c r="D2955">
        <v>-0.56840000000000002</v>
      </c>
      <c r="E2955">
        <v>15.3797</v>
      </c>
      <c r="F2955">
        <v>8.5690000000000002E-2</v>
      </c>
    </row>
    <row r="2956" spans="1:6">
      <c r="A2956">
        <v>2001127</v>
      </c>
      <c r="B2956">
        <v>2</v>
      </c>
      <c r="C2956">
        <v>1127</v>
      </c>
      <c r="D2956">
        <v>-0.56840000000000002</v>
      </c>
      <c r="E2956">
        <v>15.379099999999999</v>
      </c>
      <c r="F2956">
        <v>8.5699999999999998E-2</v>
      </c>
    </row>
    <row r="2957" spans="1:6">
      <c r="A2957">
        <v>2001128</v>
      </c>
      <c r="B2957">
        <v>2</v>
      </c>
      <c r="C2957">
        <v>1128</v>
      </c>
      <c r="D2957">
        <v>-0.56840000000000002</v>
      </c>
      <c r="E2957">
        <v>15.3786</v>
      </c>
      <c r="F2957">
        <v>8.5709999999999995E-2</v>
      </c>
    </row>
    <row r="2958" spans="1:6">
      <c r="A2958">
        <v>2001129</v>
      </c>
      <c r="B2958">
        <v>2</v>
      </c>
      <c r="C2958">
        <v>1129</v>
      </c>
      <c r="D2958">
        <v>-0.56840000000000002</v>
      </c>
      <c r="E2958">
        <v>15.378</v>
      </c>
      <c r="F2958">
        <v>8.5720000000000005E-2</v>
      </c>
    </row>
    <row r="2959" spans="1:6">
      <c r="A2959">
        <v>2001130</v>
      </c>
      <c r="B2959">
        <v>2</v>
      </c>
      <c r="C2959">
        <v>1130</v>
      </c>
      <c r="D2959">
        <v>-0.56840000000000002</v>
      </c>
      <c r="E2959">
        <v>15.3775</v>
      </c>
      <c r="F2959">
        <v>8.5739999999999997E-2</v>
      </c>
    </row>
    <row r="2960" spans="1:6">
      <c r="A2960">
        <v>2001131</v>
      </c>
      <c r="B2960">
        <v>2</v>
      </c>
      <c r="C2960">
        <v>1131</v>
      </c>
      <c r="D2960">
        <v>-0.56840000000000002</v>
      </c>
      <c r="E2960">
        <v>15.377000000000001</v>
      </c>
      <c r="F2960">
        <v>8.5750000000000007E-2</v>
      </c>
    </row>
    <row r="2961" spans="1:6">
      <c r="A2961">
        <v>2001132</v>
      </c>
      <c r="B2961">
        <v>2</v>
      </c>
      <c r="C2961">
        <v>1132</v>
      </c>
      <c r="D2961">
        <v>-0.56840000000000002</v>
      </c>
      <c r="E2961">
        <v>15.3764</v>
      </c>
      <c r="F2961">
        <v>8.5760000000000003E-2</v>
      </c>
    </row>
    <row r="2962" spans="1:6">
      <c r="A2962">
        <v>2001133</v>
      </c>
      <c r="B2962">
        <v>2</v>
      </c>
      <c r="C2962">
        <v>1133</v>
      </c>
      <c r="D2962">
        <v>-0.56840000000000002</v>
      </c>
      <c r="E2962">
        <v>15.3759</v>
      </c>
      <c r="F2962">
        <v>8.5769999999999999E-2</v>
      </c>
    </row>
    <row r="2963" spans="1:6">
      <c r="A2963">
        <v>2001134</v>
      </c>
      <c r="B2963">
        <v>2</v>
      </c>
      <c r="C2963">
        <v>1134</v>
      </c>
      <c r="D2963">
        <v>-0.56840000000000002</v>
      </c>
      <c r="E2963">
        <v>15.375400000000001</v>
      </c>
      <c r="F2963">
        <v>8.5790000000000005E-2</v>
      </c>
    </row>
    <row r="2964" spans="1:6">
      <c r="A2964">
        <v>2001135</v>
      </c>
      <c r="B2964">
        <v>2</v>
      </c>
      <c r="C2964">
        <v>1135</v>
      </c>
      <c r="D2964">
        <v>-0.56840000000000002</v>
      </c>
      <c r="E2964">
        <v>15.3748</v>
      </c>
      <c r="F2964">
        <v>8.5800000000000001E-2</v>
      </c>
    </row>
    <row r="2965" spans="1:6">
      <c r="A2965">
        <v>2001136</v>
      </c>
      <c r="B2965">
        <v>2</v>
      </c>
      <c r="C2965">
        <v>1136</v>
      </c>
      <c r="D2965">
        <v>-0.56840000000000002</v>
      </c>
      <c r="E2965">
        <v>15.3743</v>
      </c>
      <c r="F2965">
        <v>8.5809999999999997E-2</v>
      </c>
    </row>
    <row r="2966" spans="1:6">
      <c r="A2966">
        <v>2001137</v>
      </c>
      <c r="B2966">
        <v>2</v>
      </c>
      <c r="C2966">
        <v>1137</v>
      </c>
      <c r="D2966">
        <v>-0.56840000000000002</v>
      </c>
      <c r="E2966">
        <v>15.373799999999999</v>
      </c>
      <c r="F2966">
        <v>8.5819999999999994E-2</v>
      </c>
    </row>
    <row r="2967" spans="1:6">
      <c r="A2967">
        <v>2001138</v>
      </c>
      <c r="B2967">
        <v>2</v>
      </c>
      <c r="C2967">
        <v>1138</v>
      </c>
      <c r="D2967">
        <v>-0.56840000000000002</v>
      </c>
      <c r="E2967">
        <v>15.3733</v>
      </c>
      <c r="F2967">
        <v>8.584E-2</v>
      </c>
    </row>
    <row r="2968" spans="1:6">
      <c r="A2968">
        <v>2001139</v>
      </c>
      <c r="B2968">
        <v>2</v>
      </c>
      <c r="C2968">
        <v>1139</v>
      </c>
      <c r="D2968">
        <v>-0.56840000000000002</v>
      </c>
      <c r="E2968">
        <v>15.3727</v>
      </c>
      <c r="F2968">
        <v>8.5849999999999996E-2</v>
      </c>
    </row>
    <row r="2969" spans="1:6">
      <c r="A2969">
        <v>2001140</v>
      </c>
      <c r="B2969">
        <v>2</v>
      </c>
      <c r="C2969">
        <v>1140</v>
      </c>
      <c r="D2969">
        <v>-0.56840000000000002</v>
      </c>
      <c r="E2969">
        <v>15.372199999999999</v>
      </c>
      <c r="F2969">
        <v>8.5860000000000006E-2</v>
      </c>
    </row>
    <row r="2970" spans="1:6">
      <c r="A2970">
        <v>2001141</v>
      </c>
      <c r="B2970">
        <v>2</v>
      </c>
      <c r="C2970">
        <v>1141</v>
      </c>
      <c r="D2970">
        <v>-0.56840000000000002</v>
      </c>
      <c r="E2970">
        <v>15.371700000000001</v>
      </c>
      <c r="F2970">
        <v>8.5879999999999998E-2</v>
      </c>
    </row>
    <row r="2971" spans="1:6">
      <c r="A2971">
        <v>2001142</v>
      </c>
      <c r="B2971">
        <v>2</v>
      </c>
      <c r="C2971">
        <v>1142</v>
      </c>
      <c r="D2971">
        <v>-0.56840000000000002</v>
      </c>
      <c r="E2971">
        <v>15.3712</v>
      </c>
      <c r="F2971">
        <v>8.5889999999999994E-2</v>
      </c>
    </row>
    <row r="2972" spans="1:6">
      <c r="A2972">
        <v>2001143</v>
      </c>
      <c r="B2972">
        <v>2</v>
      </c>
      <c r="C2972">
        <v>1143</v>
      </c>
      <c r="D2972">
        <v>-0.56840000000000002</v>
      </c>
      <c r="E2972">
        <v>15.370699999999999</v>
      </c>
      <c r="F2972">
        <v>8.5900000000000004E-2</v>
      </c>
    </row>
    <row r="2973" spans="1:6">
      <c r="A2973">
        <v>2001144</v>
      </c>
      <c r="B2973">
        <v>2</v>
      </c>
      <c r="C2973">
        <v>1144</v>
      </c>
      <c r="D2973">
        <v>-0.56840000000000002</v>
      </c>
      <c r="E2973">
        <v>15.370200000000001</v>
      </c>
      <c r="F2973">
        <v>8.5919999999999996E-2</v>
      </c>
    </row>
    <row r="2974" spans="1:6">
      <c r="A2974">
        <v>2001145</v>
      </c>
      <c r="B2974">
        <v>2</v>
      </c>
      <c r="C2974">
        <v>1145</v>
      </c>
      <c r="D2974">
        <v>-0.56840000000000002</v>
      </c>
      <c r="E2974">
        <v>15.3696</v>
      </c>
      <c r="F2974">
        <v>8.5930000000000006E-2</v>
      </c>
    </row>
    <row r="2975" spans="1:6">
      <c r="A2975">
        <v>2001146</v>
      </c>
      <c r="B2975">
        <v>2</v>
      </c>
      <c r="C2975">
        <v>1146</v>
      </c>
      <c r="D2975">
        <v>-0.56840000000000002</v>
      </c>
      <c r="E2975">
        <v>15.3691</v>
      </c>
      <c r="F2975">
        <v>8.5940000000000003E-2</v>
      </c>
    </row>
    <row r="2976" spans="1:6">
      <c r="A2976">
        <v>2001147</v>
      </c>
      <c r="B2976">
        <v>2</v>
      </c>
      <c r="C2976">
        <v>1147</v>
      </c>
      <c r="D2976">
        <v>-0.56840000000000002</v>
      </c>
      <c r="E2976">
        <v>15.368600000000001</v>
      </c>
      <c r="F2976">
        <v>8.5959999999999995E-2</v>
      </c>
    </row>
    <row r="2977" spans="1:6">
      <c r="A2977">
        <v>2001148</v>
      </c>
      <c r="B2977">
        <v>2</v>
      </c>
      <c r="C2977">
        <v>1148</v>
      </c>
      <c r="D2977">
        <v>-0.56840000000000002</v>
      </c>
      <c r="E2977">
        <v>15.3681</v>
      </c>
      <c r="F2977">
        <v>8.5970000000000005E-2</v>
      </c>
    </row>
    <row r="2978" spans="1:6">
      <c r="A2978">
        <v>2001149</v>
      </c>
      <c r="B2978">
        <v>2</v>
      </c>
      <c r="C2978">
        <v>1149</v>
      </c>
      <c r="D2978">
        <v>-0.56840000000000002</v>
      </c>
      <c r="E2978">
        <v>15.367599999999999</v>
      </c>
      <c r="F2978">
        <v>8.5980000000000001E-2</v>
      </c>
    </row>
    <row r="2979" spans="1:6">
      <c r="A2979">
        <v>2001150</v>
      </c>
      <c r="B2979">
        <v>2</v>
      </c>
      <c r="C2979">
        <v>1150</v>
      </c>
      <c r="D2979">
        <v>-0.56840000000000002</v>
      </c>
      <c r="E2979">
        <v>15.367100000000001</v>
      </c>
      <c r="F2979">
        <v>8.5999999999999993E-2</v>
      </c>
    </row>
    <row r="2980" spans="1:6">
      <c r="A2980">
        <v>2001151</v>
      </c>
      <c r="B2980">
        <v>2</v>
      </c>
      <c r="C2980">
        <v>1151</v>
      </c>
      <c r="D2980">
        <v>-0.56840000000000002</v>
      </c>
      <c r="E2980">
        <v>15.3666</v>
      </c>
      <c r="F2980">
        <v>8.6010000000000003E-2</v>
      </c>
    </row>
    <row r="2981" spans="1:6">
      <c r="A2981">
        <v>2001152</v>
      </c>
      <c r="B2981">
        <v>2</v>
      </c>
      <c r="C2981">
        <v>1152</v>
      </c>
      <c r="D2981">
        <v>-0.56840000000000002</v>
      </c>
      <c r="E2981">
        <v>15.366099999999999</v>
      </c>
      <c r="F2981">
        <v>8.6019999999999999E-2</v>
      </c>
    </row>
    <row r="2982" spans="1:6">
      <c r="A2982">
        <v>2001153</v>
      </c>
      <c r="B2982">
        <v>2</v>
      </c>
      <c r="C2982">
        <v>1153</v>
      </c>
      <c r="D2982">
        <v>-0.56840000000000002</v>
      </c>
      <c r="E2982">
        <v>15.365600000000001</v>
      </c>
      <c r="F2982">
        <v>8.6040000000000005E-2</v>
      </c>
    </row>
    <row r="2983" spans="1:6">
      <c r="A2983">
        <v>2001154</v>
      </c>
      <c r="B2983">
        <v>2</v>
      </c>
      <c r="C2983">
        <v>1154</v>
      </c>
      <c r="D2983">
        <v>-0.56840000000000002</v>
      </c>
      <c r="E2983">
        <v>15.3651</v>
      </c>
      <c r="F2983">
        <v>8.6050000000000001E-2</v>
      </c>
    </row>
    <row r="2984" spans="1:6">
      <c r="A2984">
        <v>2001155</v>
      </c>
      <c r="B2984">
        <v>2</v>
      </c>
      <c r="C2984">
        <v>1155</v>
      </c>
      <c r="D2984">
        <v>-0.56840000000000002</v>
      </c>
      <c r="E2984">
        <v>15.364599999999999</v>
      </c>
      <c r="F2984">
        <v>8.6059999999999998E-2</v>
      </c>
    </row>
    <row r="2985" spans="1:6">
      <c r="A2985">
        <v>2001156</v>
      </c>
      <c r="B2985">
        <v>2</v>
      </c>
      <c r="C2985">
        <v>1156</v>
      </c>
      <c r="D2985">
        <v>-0.56840000000000002</v>
      </c>
      <c r="E2985">
        <v>15.364100000000001</v>
      </c>
      <c r="F2985">
        <v>8.6080000000000004E-2</v>
      </c>
    </row>
    <row r="2986" spans="1:6">
      <c r="A2986">
        <v>2001157</v>
      </c>
      <c r="B2986">
        <v>2</v>
      </c>
      <c r="C2986">
        <v>1157</v>
      </c>
      <c r="D2986">
        <v>-0.56840000000000002</v>
      </c>
      <c r="E2986">
        <v>15.3636</v>
      </c>
      <c r="F2986">
        <v>8.609E-2</v>
      </c>
    </row>
    <row r="2987" spans="1:6">
      <c r="A2987">
        <v>2001158</v>
      </c>
      <c r="B2987">
        <v>2</v>
      </c>
      <c r="C2987">
        <v>1158</v>
      </c>
      <c r="D2987">
        <v>-0.56840000000000002</v>
      </c>
      <c r="E2987">
        <v>15.363099999999999</v>
      </c>
      <c r="F2987">
        <v>8.6110000000000006E-2</v>
      </c>
    </row>
    <row r="2988" spans="1:6">
      <c r="A2988">
        <v>2001159</v>
      </c>
      <c r="B2988">
        <v>2</v>
      </c>
      <c r="C2988">
        <v>1159</v>
      </c>
      <c r="D2988">
        <v>-0.56840000000000002</v>
      </c>
      <c r="E2988">
        <v>15.3626</v>
      </c>
      <c r="F2988">
        <v>8.6120000000000002E-2</v>
      </c>
    </row>
    <row r="2989" spans="1:6">
      <c r="A2989">
        <v>2001160</v>
      </c>
      <c r="B2989">
        <v>2</v>
      </c>
      <c r="C2989">
        <v>1160</v>
      </c>
      <c r="D2989">
        <v>-0.56840000000000002</v>
      </c>
      <c r="E2989">
        <v>15.3621</v>
      </c>
      <c r="F2989">
        <v>8.6139999999999994E-2</v>
      </c>
    </row>
    <row r="2990" spans="1:6">
      <c r="A2990">
        <v>2001161</v>
      </c>
      <c r="B2990">
        <v>2</v>
      </c>
      <c r="C2990">
        <v>1161</v>
      </c>
      <c r="D2990">
        <v>-0.56840000000000002</v>
      </c>
      <c r="E2990">
        <v>15.361599999999999</v>
      </c>
      <c r="F2990">
        <v>8.6150000000000004E-2</v>
      </c>
    </row>
    <row r="2991" spans="1:6">
      <c r="A2991">
        <v>2001162</v>
      </c>
      <c r="B2991">
        <v>2</v>
      </c>
      <c r="C2991">
        <v>1162</v>
      </c>
      <c r="D2991">
        <v>-0.56840000000000002</v>
      </c>
      <c r="E2991">
        <v>15.3611</v>
      </c>
      <c r="F2991">
        <v>8.616E-2</v>
      </c>
    </row>
    <row r="2992" spans="1:6">
      <c r="A2992">
        <v>2001163</v>
      </c>
      <c r="B2992">
        <v>2</v>
      </c>
      <c r="C2992">
        <v>1163</v>
      </c>
      <c r="D2992">
        <v>-0.56840000000000002</v>
      </c>
      <c r="E2992">
        <v>15.3606</v>
      </c>
      <c r="F2992">
        <v>8.6180000000000007E-2</v>
      </c>
    </row>
    <row r="2993" spans="1:6">
      <c r="A2993">
        <v>2001164</v>
      </c>
      <c r="B2993">
        <v>2</v>
      </c>
      <c r="C2993">
        <v>1164</v>
      </c>
      <c r="D2993">
        <v>-0.56840000000000002</v>
      </c>
      <c r="E2993">
        <v>15.360099999999999</v>
      </c>
      <c r="F2993">
        <v>8.6190000000000003E-2</v>
      </c>
    </row>
    <row r="2994" spans="1:6">
      <c r="A2994">
        <v>2001165</v>
      </c>
      <c r="B2994">
        <v>2</v>
      </c>
      <c r="C2994">
        <v>1165</v>
      </c>
      <c r="D2994">
        <v>-0.56840000000000002</v>
      </c>
      <c r="E2994">
        <v>15.3597</v>
      </c>
      <c r="F2994">
        <v>8.6209999999999995E-2</v>
      </c>
    </row>
    <row r="2995" spans="1:6">
      <c r="A2995">
        <v>2001166</v>
      </c>
      <c r="B2995">
        <v>2</v>
      </c>
      <c r="C2995">
        <v>1166</v>
      </c>
      <c r="D2995">
        <v>-0.56840000000000002</v>
      </c>
      <c r="E2995">
        <v>15.3592</v>
      </c>
      <c r="F2995">
        <v>8.6220000000000005E-2</v>
      </c>
    </row>
    <row r="2996" spans="1:6">
      <c r="A2996">
        <v>2001167</v>
      </c>
      <c r="B2996">
        <v>2</v>
      </c>
      <c r="C2996">
        <v>1167</v>
      </c>
      <c r="D2996">
        <v>-0.56840000000000002</v>
      </c>
      <c r="E2996">
        <v>15.358700000000001</v>
      </c>
      <c r="F2996">
        <v>8.6239999999999997E-2</v>
      </c>
    </row>
    <row r="2997" spans="1:6">
      <c r="A2997">
        <v>2001168</v>
      </c>
      <c r="B2997">
        <v>2</v>
      </c>
      <c r="C2997">
        <v>1168</v>
      </c>
      <c r="D2997">
        <v>-0.56840000000000002</v>
      </c>
      <c r="E2997">
        <v>15.3582</v>
      </c>
      <c r="F2997">
        <v>8.6249999999999993E-2</v>
      </c>
    </row>
    <row r="2998" spans="1:6">
      <c r="A2998">
        <v>2001169</v>
      </c>
      <c r="B2998">
        <v>2</v>
      </c>
      <c r="C2998">
        <v>1169</v>
      </c>
      <c r="D2998">
        <v>-0.56840000000000002</v>
      </c>
      <c r="E2998">
        <v>15.357699999999999</v>
      </c>
      <c r="F2998">
        <v>8.6269999999999999E-2</v>
      </c>
    </row>
    <row r="2999" spans="1:6">
      <c r="A2999">
        <v>2001170</v>
      </c>
      <c r="B2999">
        <v>2</v>
      </c>
      <c r="C2999">
        <v>1170</v>
      </c>
      <c r="D2999">
        <v>-0.56840000000000002</v>
      </c>
      <c r="E2999">
        <v>15.357200000000001</v>
      </c>
      <c r="F2999">
        <v>8.6279999999999996E-2</v>
      </c>
    </row>
    <row r="3000" spans="1:6">
      <c r="A3000">
        <v>2001171</v>
      </c>
      <c r="B3000">
        <v>2</v>
      </c>
      <c r="C3000">
        <v>1171</v>
      </c>
      <c r="D3000">
        <v>-0.56840000000000002</v>
      </c>
      <c r="E3000">
        <v>15.3568</v>
      </c>
      <c r="F3000">
        <v>8.6290000000000006E-2</v>
      </c>
    </row>
    <row r="3001" spans="1:6">
      <c r="A3001">
        <v>2001172</v>
      </c>
      <c r="B3001">
        <v>2</v>
      </c>
      <c r="C3001">
        <v>1172</v>
      </c>
      <c r="D3001">
        <v>-0.56840000000000002</v>
      </c>
      <c r="E3001">
        <v>15.356299999999999</v>
      </c>
      <c r="F3001">
        <v>8.6309999999999998E-2</v>
      </c>
    </row>
    <row r="3002" spans="1:6">
      <c r="A3002">
        <v>2001173</v>
      </c>
      <c r="B3002">
        <v>2</v>
      </c>
      <c r="C3002">
        <v>1173</v>
      </c>
      <c r="D3002">
        <v>-0.56840000000000002</v>
      </c>
      <c r="E3002">
        <v>15.3558</v>
      </c>
      <c r="F3002">
        <v>8.6319999999999994E-2</v>
      </c>
    </row>
    <row r="3003" spans="1:6">
      <c r="A3003">
        <v>2001174</v>
      </c>
      <c r="B3003">
        <v>2</v>
      </c>
      <c r="C3003">
        <v>1174</v>
      </c>
      <c r="D3003">
        <v>-0.56840000000000002</v>
      </c>
      <c r="E3003">
        <v>15.3553</v>
      </c>
      <c r="F3003">
        <v>8.634E-2</v>
      </c>
    </row>
    <row r="3004" spans="1:6">
      <c r="A3004">
        <v>2001175</v>
      </c>
      <c r="B3004">
        <v>2</v>
      </c>
      <c r="C3004">
        <v>1175</v>
      </c>
      <c r="D3004">
        <v>-0.56840000000000002</v>
      </c>
      <c r="E3004">
        <v>15.354900000000001</v>
      </c>
      <c r="F3004">
        <v>8.6349999999999996E-2</v>
      </c>
    </row>
    <row r="3005" spans="1:6">
      <c r="A3005">
        <v>2001176</v>
      </c>
      <c r="B3005">
        <v>2</v>
      </c>
      <c r="C3005">
        <v>1176</v>
      </c>
      <c r="D3005">
        <v>-0.56840000000000002</v>
      </c>
      <c r="E3005">
        <v>15.3544</v>
      </c>
      <c r="F3005">
        <v>8.6370000000000002E-2</v>
      </c>
    </row>
    <row r="3006" spans="1:6">
      <c r="A3006">
        <v>2001177</v>
      </c>
      <c r="B3006">
        <v>2</v>
      </c>
      <c r="C3006">
        <v>1177</v>
      </c>
      <c r="D3006">
        <v>-0.56840000000000002</v>
      </c>
      <c r="E3006">
        <v>15.353899999999999</v>
      </c>
      <c r="F3006">
        <v>8.6379999999999998E-2</v>
      </c>
    </row>
    <row r="3007" spans="1:6">
      <c r="A3007">
        <v>2001178</v>
      </c>
      <c r="B3007">
        <v>2</v>
      </c>
      <c r="C3007">
        <v>1178</v>
      </c>
      <c r="D3007">
        <v>-0.56840000000000002</v>
      </c>
      <c r="E3007">
        <v>15.3535</v>
      </c>
      <c r="F3007">
        <v>8.6400000000000005E-2</v>
      </c>
    </row>
    <row r="3008" spans="1:6">
      <c r="A3008">
        <v>2001179</v>
      </c>
      <c r="B3008">
        <v>2</v>
      </c>
      <c r="C3008">
        <v>1179</v>
      </c>
      <c r="D3008">
        <v>-0.56840000000000002</v>
      </c>
      <c r="E3008">
        <v>15.353</v>
      </c>
      <c r="F3008">
        <v>8.6410000000000001E-2</v>
      </c>
    </row>
    <row r="3009" spans="1:6">
      <c r="A3009">
        <v>2001180</v>
      </c>
      <c r="B3009">
        <v>2</v>
      </c>
      <c r="C3009">
        <v>1180</v>
      </c>
      <c r="D3009">
        <v>-0.56840000000000002</v>
      </c>
      <c r="E3009">
        <v>15.352499999999999</v>
      </c>
      <c r="F3009">
        <v>8.6430000000000007E-2</v>
      </c>
    </row>
    <row r="3010" spans="1:6">
      <c r="A3010">
        <v>2001181</v>
      </c>
      <c r="B3010">
        <v>2</v>
      </c>
      <c r="C3010">
        <v>1181</v>
      </c>
      <c r="D3010">
        <v>-0.56840000000000002</v>
      </c>
      <c r="E3010">
        <v>15.3521</v>
      </c>
      <c r="F3010">
        <v>8.6449999999999999E-2</v>
      </c>
    </row>
    <row r="3011" spans="1:6">
      <c r="A3011">
        <v>2001182</v>
      </c>
      <c r="B3011">
        <v>2</v>
      </c>
      <c r="C3011">
        <v>1182</v>
      </c>
      <c r="D3011">
        <v>-0.56840000000000002</v>
      </c>
      <c r="E3011">
        <v>15.351599999999999</v>
      </c>
      <c r="F3011">
        <v>8.6459999999999995E-2</v>
      </c>
    </row>
    <row r="3012" spans="1:6">
      <c r="A3012">
        <v>2001183</v>
      </c>
      <c r="B3012">
        <v>2</v>
      </c>
      <c r="C3012">
        <v>1183</v>
      </c>
      <c r="D3012">
        <v>-0.56840000000000002</v>
      </c>
      <c r="E3012">
        <v>15.351100000000001</v>
      </c>
      <c r="F3012">
        <v>8.6480000000000001E-2</v>
      </c>
    </row>
    <row r="3013" spans="1:6">
      <c r="A3013">
        <v>2001184</v>
      </c>
      <c r="B3013">
        <v>2</v>
      </c>
      <c r="C3013">
        <v>1184</v>
      </c>
      <c r="D3013">
        <v>-0.56840000000000002</v>
      </c>
      <c r="E3013">
        <v>15.3507</v>
      </c>
      <c r="F3013">
        <v>8.6489999999999997E-2</v>
      </c>
    </row>
    <row r="3014" spans="1:6">
      <c r="A3014">
        <v>2001185</v>
      </c>
      <c r="B3014">
        <v>2</v>
      </c>
      <c r="C3014">
        <v>1185</v>
      </c>
      <c r="D3014">
        <v>-0.56840000000000002</v>
      </c>
      <c r="E3014">
        <v>15.350199999999999</v>
      </c>
      <c r="F3014">
        <v>8.6510000000000004E-2</v>
      </c>
    </row>
    <row r="3015" spans="1:6">
      <c r="A3015">
        <v>2001186</v>
      </c>
      <c r="B3015">
        <v>2</v>
      </c>
      <c r="C3015">
        <v>1186</v>
      </c>
      <c r="D3015">
        <v>-0.56840000000000002</v>
      </c>
      <c r="E3015">
        <v>15.3497</v>
      </c>
      <c r="F3015">
        <v>8.652E-2</v>
      </c>
    </row>
    <row r="3016" spans="1:6">
      <c r="A3016">
        <v>2001187</v>
      </c>
      <c r="B3016">
        <v>2</v>
      </c>
      <c r="C3016">
        <v>1187</v>
      </c>
      <c r="D3016">
        <v>-0.56840000000000002</v>
      </c>
      <c r="E3016">
        <v>15.349299999999999</v>
      </c>
      <c r="F3016">
        <v>8.6540000000000006E-2</v>
      </c>
    </row>
    <row r="3017" spans="1:6">
      <c r="A3017">
        <v>2001188</v>
      </c>
      <c r="B3017">
        <v>2</v>
      </c>
      <c r="C3017">
        <v>1188</v>
      </c>
      <c r="D3017">
        <v>-0.56840000000000002</v>
      </c>
      <c r="E3017">
        <v>15.348800000000001</v>
      </c>
      <c r="F3017">
        <v>8.6550000000000002E-2</v>
      </c>
    </row>
    <row r="3018" spans="1:6">
      <c r="A3018">
        <v>2001189</v>
      </c>
      <c r="B3018">
        <v>2</v>
      </c>
      <c r="C3018">
        <v>1189</v>
      </c>
      <c r="D3018">
        <v>-0.56840000000000002</v>
      </c>
      <c r="E3018">
        <v>15.3484</v>
      </c>
      <c r="F3018">
        <v>8.6569999999999994E-2</v>
      </c>
    </row>
    <row r="3019" spans="1:6">
      <c r="A3019">
        <v>2001190</v>
      </c>
      <c r="B3019">
        <v>2</v>
      </c>
      <c r="C3019">
        <v>1190</v>
      </c>
      <c r="D3019">
        <v>-0.56840000000000002</v>
      </c>
      <c r="E3019">
        <v>15.347899999999999</v>
      </c>
      <c r="F3019">
        <v>8.659E-2</v>
      </c>
    </row>
    <row r="3020" spans="1:6">
      <c r="A3020">
        <v>2001191</v>
      </c>
      <c r="B3020">
        <v>2</v>
      </c>
      <c r="C3020">
        <v>1191</v>
      </c>
      <c r="D3020">
        <v>-0.56840000000000002</v>
      </c>
      <c r="E3020">
        <v>15.3475</v>
      </c>
      <c r="F3020">
        <v>8.6599999999999996E-2</v>
      </c>
    </row>
    <row r="3021" spans="1:6">
      <c r="A3021">
        <v>2001192</v>
      </c>
      <c r="B3021">
        <v>2</v>
      </c>
      <c r="C3021">
        <v>1192</v>
      </c>
      <c r="D3021">
        <v>-0.56840000000000002</v>
      </c>
      <c r="E3021">
        <v>15.347</v>
      </c>
      <c r="F3021">
        <v>8.6620000000000003E-2</v>
      </c>
    </row>
    <row r="3022" spans="1:6">
      <c r="A3022">
        <v>2001193</v>
      </c>
      <c r="B3022">
        <v>2</v>
      </c>
      <c r="C3022">
        <v>1193</v>
      </c>
      <c r="D3022">
        <v>-0.56840000000000002</v>
      </c>
      <c r="E3022">
        <v>15.346500000000001</v>
      </c>
      <c r="F3022">
        <v>8.6629999999999999E-2</v>
      </c>
    </row>
    <row r="3023" spans="1:6">
      <c r="A3023">
        <v>2001194</v>
      </c>
      <c r="B3023">
        <v>2</v>
      </c>
      <c r="C3023">
        <v>1194</v>
      </c>
      <c r="D3023">
        <v>-0.56840000000000002</v>
      </c>
      <c r="E3023">
        <v>15.3461</v>
      </c>
      <c r="F3023">
        <v>8.6650000000000005E-2</v>
      </c>
    </row>
    <row r="3024" spans="1:6">
      <c r="A3024">
        <v>2001195</v>
      </c>
      <c r="B3024">
        <v>2</v>
      </c>
      <c r="C3024">
        <v>1195</v>
      </c>
      <c r="D3024">
        <v>-0.56840000000000002</v>
      </c>
      <c r="E3024">
        <v>15.345599999999999</v>
      </c>
      <c r="F3024">
        <v>8.6660000000000001E-2</v>
      </c>
    </row>
    <row r="3025" spans="1:6">
      <c r="A3025">
        <v>2001196</v>
      </c>
      <c r="B3025">
        <v>2</v>
      </c>
      <c r="C3025">
        <v>1196</v>
      </c>
      <c r="D3025">
        <v>-0.56840000000000002</v>
      </c>
      <c r="E3025">
        <v>15.3452</v>
      </c>
      <c r="F3025">
        <v>8.6679999999999993E-2</v>
      </c>
    </row>
    <row r="3026" spans="1:6">
      <c r="A3026">
        <v>2001197</v>
      </c>
      <c r="B3026">
        <v>2</v>
      </c>
      <c r="C3026">
        <v>1197</v>
      </c>
      <c r="D3026">
        <v>-0.56840000000000002</v>
      </c>
      <c r="E3026">
        <v>15.344799999999999</v>
      </c>
      <c r="F3026">
        <v>8.6699999999999999E-2</v>
      </c>
    </row>
    <row r="3027" spans="1:6">
      <c r="A3027">
        <v>2001198</v>
      </c>
      <c r="B3027">
        <v>2</v>
      </c>
      <c r="C3027">
        <v>1198</v>
      </c>
      <c r="D3027">
        <v>-0.56840000000000002</v>
      </c>
      <c r="E3027">
        <v>15.3443</v>
      </c>
      <c r="F3027">
        <v>8.6709999999999995E-2</v>
      </c>
    </row>
    <row r="3028" spans="1:6">
      <c r="A3028">
        <v>2001199</v>
      </c>
      <c r="B3028">
        <v>2</v>
      </c>
      <c r="C3028">
        <v>1199</v>
      </c>
      <c r="D3028">
        <v>-0.56840000000000002</v>
      </c>
      <c r="E3028">
        <v>15.3439</v>
      </c>
      <c r="F3028">
        <v>8.6730000000000002E-2</v>
      </c>
    </row>
    <row r="3029" spans="1:6">
      <c r="A3029">
        <v>2001200</v>
      </c>
      <c r="B3029">
        <v>2</v>
      </c>
      <c r="C3029">
        <v>1200</v>
      </c>
      <c r="D3029">
        <v>-0.56840000000000002</v>
      </c>
      <c r="E3029">
        <v>15.343400000000001</v>
      </c>
      <c r="F3029">
        <v>8.6749999999999994E-2</v>
      </c>
    </row>
    <row r="3030" spans="1:6">
      <c r="A3030">
        <v>2001201</v>
      </c>
      <c r="B3030">
        <v>2</v>
      </c>
      <c r="C3030">
        <v>1201</v>
      </c>
      <c r="D3030">
        <v>-0.56840000000000002</v>
      </c>
      <c r="E3030">
        <v>15.343</v>
      </c>
      <c r="F3030">
        <v>8.6760000000000004E-2</v>
      </c>
    </row>
    <row r="3031" spans="1:6">
      <c r="A3031">
        <v>2001202</v>
      </c>
      <c r="B3031">
        <v>2</v>
      </c>
      <c r="C3031">
        <v>1202</v>
      </c>
      <c r="D3031">
        <v>-0.56840000000000002</v>
      </c>
      <c r="E3031">
        <v>15.342499999999999</v>
      </c>
      <c r="F3031">
        <v>8.6779999999999996E-2</v>
      </c>
    </row>
    <row r="3032" spans="1:6">
      <c r="A3032">
        <v>2001203</v>
      </c>
      <c r="B3032">
        <v>2</v>
      </c>
      <c r="C3032">
        <v>1203</v>
      </c>
      <c r="D3032">
        <v>-0.56840000000000002</v>
      </c>
      <c r="E3032">
        <v>15.3421</v>
      </c>
      <c r="F3032">
        <v>8.6790000000000006E-2</v>
      </c>
    </row>
    <row r="3033" spans="1:6">
      <c r="A3033">
        <v>2001204</v>
      </c>
      <c r="B3033">
        <v>2</v>
      </c>
      <c r="C3033">
        <v>1204</v>
      </c>
      <c r="D3033">
        <v>-0.56840000000000002</v>
      </c>
      <c r="E3033">
        <v>15.3416</v>
      </c>
      <c r="F3033">
        <v>8.6809999999999998E-2</v>
      </c>
    </row>
    <row r="3034" spans="1:6">
      <c r="A3034">
        <v>2001205</v>
      </c>
      <c r="B3034">
        <v>2</v>
      </c>
      <c r="C3034">
        <v>1205</v>
      </c>
      <c r="D3034">
        <v>-0.56840000000000002</v>
      </c>
      <c r="E3034">
        <v>15.341200000000001</v>
      </c>
      <c r="F3034">
        <v>8.6830000000000004E-2</v>
      </c>
    </row>
    <row r="3035" spans="1:6">
      <c r="A3035">
        <v>2001206</v>
      </c>
      <c r="B3035">
        <v>2</v>
      </c>
      <c r="C3035">
        <v>1206</v>
      </c>
      <c r="D3035">
        <v>-0.56840000000000002</v>
      </c>
      <c r="E3035">
        <v>15.3408</v>
      </c>
      <c r="F3035">
        <v>8.6840000000000001E-2</v>
      </c>
    </row>
    <row r="3036" spans="1:6">
      <c r="A3036">
        <v>2001207</v>
      </c>
      <c r="B3036">
        <v>2</v>
      </c>
      <c r="C3036">
        <v>1207</v>
      </c>
      <c r="D3036">
        <v>-0.56840000000000002</v>
      </c>
      <c r="E3036">
        <v>15.340299999999999</v>
      </c>
      <c r="F3036">
        <v>8.6860000000000007E-2</v>
      </c>
    </row>
    <row r="3037" spans="1:6">
      <c r="A3037">
        <v>2001208</v>
      </c>
      <c r="B3037">
        <v>2</v>
      </c>
      <c r="C3037">
        <v>1208</v>
      </c>
      <c r="D3037">
        <v>-0.56840000000000002</v>
      </c>
      <c r="E3037">
        <v>15.3399</v>
      </c>
      <c r="F3037">
        <v>8.6879999999999999E-2</v>
      </c>
    </row>
    <row r="3038" spans="1:6">
      <c r="A3038">
        <v>2001209</v>
      </c>
      <c r="B3038">
        <v>2</v>
      </c>
      <c r="C3038">
        <v>1209</v>
      </c>
      <c r="D3038">
        <v>-0.56840000000000002</v>
      </c>
      <c r="E3038">
        <v>15.339499999999999</v>
      </c>
      <c r="F3038">
        <v>8.6889999999999995E-2</v>
      </c>
    </row>
    <row r="3039" spans="1:6">
      <c r="A3039">
        <v>2001210</v>
      </c>
      <c r="B3039">
        <v>2</v>
      </c>
      <c r="C3039">
        <v>1210</v>
      </c>
      <c r="D3039">
        <v>-0.56840000000000002</v>
      </c>
      <c r="E3039">
        <v>15.339</v>
      </c>
      <c r="F3039">
        <v>8.6910000000000001E-2</v>
      </c>
    </row>
    <row r="3040" spans="1:6">
      <c r="A3040">
        <v>2001211</v>
      </c>
      <c r="B3040">
        <v>2</v>
      </c>
      <c r="C3040">
        <v>1211</v>
      </c>
      <c r="D3040">
        <v>-0.56840000000000002</v>
      </c>
      <c r="E3040">
        <v>15.3386</v>
      </c>
      <c r="F3040">
        <v>8.6929999999999993E-2</v>
      </c>
    </row>
    <row r="3041" spans="1:6">
      <c r="A3041">
        <v>2001212</v>
      </c>
      <c r="B3041">
        <v>2</v>
      </c>
      <c r="C3041">
        <v>1212</v>
      </c>
      <c r="D3041">
        <v>-0.56840000000000002</v>
      </c>
      <c r="E3041">
        <v>15.338200000000001</v>
      </c>
      <c r="F3041">
        <v>8.6940000000000003E-2</v>
      </c>
    </row>
    <row r="3042" spans="1:6">
      <c r="A3042">
        <v>2001213</v>
      </c>
      <c r="B3042">
        <v>2</v>
      </c>
      <c r="C3042">
        <v>1213</v>
      </c>
      <c r="D3042">
        <v>-0.56840000000000002</v>
      </c>
      <c r="E3042">
        <v>15.3377</v>
      </c>
      <c r="F3042">
        <v>8.6959999999999996E-2</v>
      </c>
    </row>
    <row r="3043" spans="1:6">
      <c r="A3043">
        <v>2001214</v>
      </c>
      <c r="B3043">
        <v>2</v>
      </c>
      <c r="C3043">
        <v>1214</v>
      </c>
      <c r="D3043">
        <v>-0.56840000000000002</v>
      </c>
      <c r="E3043">
        <v>15.337300000000001</v>
      </c>
      <c r="F3043">
        <v>8.6980000000000002E-2</v>
      </c>
    </row>
    <row r="3044" spans="1:6">
      <c r="A3044">
        <v>2001215</v>
      </c>
      <c r="B3044">
        <v>2</v>
      </c>
      <c r="C3044">
        <v>1215</v>
      </c>
      <c r="D3044">
        <v>-0.56840000000000002</v>
      </c>
      <c r="E3044">
        <v>15.3369</v>
      </c>
      <c r="F3044">
        <v>8.6989999999999998E-2</v>
      </c>
    </row>
    <row r="3045" spans="1:6">
      <c r="A3045">
        <v>2001216</v>
      </c>
      <c r="B3045">
        <v>2</v>
      </c>
      <c r="C3045">
        <v>1216</v>
      </c>
      <c r="D3045">
        <v>-0.56840000000000002</v>
      </c>
      <c r="E3045">
        <v>15.336399999999999</v>
      </c>
      <c r="F3045">
        <v>8.7010000000000004E-2</v>
      </c>
    </row>
    <row r="3046" spans="1:6">
      <c r="A3046">
        <v>2001217</v>
      </c>
      <c r="B3046">
        <v>2</v>
      </c>
      <c r="C3046">
        <v>1217</v>
      </c>
      <c r="D3046">
        <v>-0.56840000000000002</v>
      </c>
      <c r="E3046">
        <v>15.336</v>
      </c>
      <c r="F3046">
        <v>8.7029999999999996E-2</v>
      </c>
    </row>
    <row r="3047" spans="1:6">
      <c r="A3047">
        <v>2001218</v>
      </c>
      <c r="B3047">
        <v>2</v>
      </c>
      <c r="C3047">
        <v>1218</v>
      </c>
      <c r="D3047">
        <v>-0.56840000000000002</v>
      </c>
      <c r="E3047">
        <v>15.335599999999999</v>
      </c>
      <c r="F3047">
        <v>8.7040000000000006E-2</v>
      </c>
    </row>
    <row r="3048" spans="1:6">
      <c r="A3048">
        <v>2001219</v>
      </c>
      <c r="B3048">
        <v>2</v>
      </c>
      <c r="C3048">
        <v>1219</v>
      </c>
      <c r="D3048">
        <v>-0.56840000000000002</v>
      </c>
      <c r="E3048">
        <v>15.3352</v>
      </c>
      <c r="F3048">
        <v>8.7059999999999998E-2</v>
      </c>
    </row>
    <row r="3049" spans="1:6">
      <c r="A3049">
        <v>2001220</v>
      </c>
      <c r="B3049">
        <v>2</v>
      </c>
      <c r="C3049">
        <v>1220</v>
      </c>
      <c r="D3049">
        <v>-0.56840000000000002</v>
      </c>
      <c r="E3049">
        <v>15.3347</v>
      </c>
      <c r="F3049">
        <v>8.7080000000000005E-2</v>
      </c>
    </row>
    <row r="3050" spans="1:6">
      <c r="A3050">
        <v>2001221</v>
      </c>
      <c r="B3050">
        <v>2</v>
      </c>
      <c r="C3050">
        <v>1221</v>
      </c>
      <c r="D3050">
        <v>-0.56840000000000002</v>
      </c>
      <c r="E3050">
        <v>15.334300000000001</v>
      </c>
      <c r="F3050">
        <v>8.7099999999999997E-2</v>
      </c>
    </row>
    <row r="3051" spans="1:6">
      <c r="A3051">
        <v>2001222</v>
      </c>
      <c r="B3051">
        <v>2</v>
      </c>
      <c r="C3051">
        <v>1222</v>
      </c>
      <c r="D3051">
        <v>-0.56840000000000002</v>
      </c>
      <c r="E3051">
        <v>15.3339</v>
      </c>
      <c r="F3051">
        <v>8.7110000000000007E-2</v>
      </c>
    </row>
    <row r="3052" spans="1:6">
      <c r="A3052">
        <v>2001223</v>
      </c>
      <c r="B3052">
        <v>2</v>
      </c>
      <c r="C3052">
        <v>1223</v>
      </c>
      <c r="D3052">
        <v>-0.56840000000000002</v>
      </c>
      <c r="E3052">
        <v>15.333500000000001</v>
      </c>
      <c r="F3052">
        <v>8.7129999999999999E-2</v>
      </c>
    </row>
    <row r="3053" spans="1:6">
      <c r="A3053">
        <v>2001224</v>
      </c>
      <c r="B3053">
        <v>2</v>
      </c>
      <c r="C3053">
        <v>1224</v>
      </c>
      <c r="D3053">
        <v>-0.56840000000000002</v>
      </c>
      <c r="E3053">
        <v>15.3331</v>
      </c>
      <c r="F3053">
        <v>8.7150000000000005E-2</v>
      </c>
    </row>
    <row r="3054" spans="1:6">
      <c r="A3054">
        <v>2001225</v>
      </c>
      <c r="B3054">
        <v>2</v>
      </c>
      <c r="C3054">
        <v>1225</v>
      </c>
      <c r="D3054">
        <v>-0.56840000000000002</v>
      </c>
      <c r="E3054">
        <v>15.332599999999999</v>
      </c>
      <c r="F3054">
        <v>8.7160000000000001E-2</v>
      </c>
    </row>
    <row r="3055" spans="1:6">
      <c r="A3055">
        <v>2001226</v>
      </c>
      <c r="B3055">
        <v>2</v>
      </c>
      <c r="C3055">
        <v>1226</v>
      </c>
      <c r="D3055">
        <v>-0.56840000000000002</v>
      </c>
      <c r="E3055">
        <v>15.3322</v>
      </c>
      <c r="F3055">
        <v>8.7179999999999994E-2</v>
      </c>
    </row>
    <row r="3056" spans="1:6">
      <c r="A3056">
        <v>2001227</v>
      </c>
      <c r="B3056">
        <v>2</v>
      </c>
      <c r="C3056">
        <v>1227</v>
      </c>
      <c r="D3056">
        <v>-0.56840000000000002</v>
      </c>
      <c r="E3056">
        <v>15.331799999999999</v>
      </c>
      <c r="F3056">
        <v>8.72E-2</v>
      </c>
    </row>
    <row r="3057" spans="1:6">
      <c r="A3057">
        <v>2001228</v>
      </c>
      <c r="B3057">
        <v>2</v>
      </c>
      <c r="C3057">
        <v>1228</v>
      </c>
      <c r="D3057">
        <v>-0.56840000000000002</v>
      </c>
      <c r="E3057">
        <v>15.3314</v>
      </c>
      <c r="F3057">
        <v>8.7220000000000006E-2</v>
      </c>
    </row>
    <row r="3058" spans="1:6">
      <c r="A3058">
        <v>2001229</v>
      </c>
      <c r="B3058">
        <v>2</v>
      </c>
      <c r="C3058">
        <v>1229</v>
      </c>
      <c r="D3058">
        <v>-0.56840000000000002</v>
      </c>
      <c r="E3058">
        <v>15.331</v>
      </c>
      <c r="F3058">
        <v>8.7230000000000002E-2</v>
      </c>
    </row>
    <row r="3059" spans="1:6">
      <c r="A3059">
        <v>2001230</v>
      </c>
      <c r="B3059">
        <v>2</v>
      </c>
      <c r="C3059">
        <v>1230</v>
      </c>
      <c r="D3059">
        <v>-0.56840000000000002</v>
      </c>
      <c r="E3059">
        <v>15.3306</v>
      </c>
      <c r="F3059">
        <v>8.7249999999999994E-2</v>
      </c>
    </row>
    <row r="3060" spans="1:6">
      <c r="A3060">
        <v>2001231</v>
      </c>
      <c r="B3060">
        <v>2</v>
      </c>
      <c r="C3060">
        <v>1231</v>
      </c>
      <c r="D3060">
        <v>-0.56840000000000002</v>
      </c>
      <c r="E3060">
        <v>15.3301</v>
      </c>
      <c r="F3060">
        <v>8.727E-2</v>
      </c>
    </row>
    <row r="3061" spans="1:6">
      <c r="A3061">
        <v>2001232</v>
      </c>
      <c r="B3061">
        <v>2</v>
      </c>
      <c r="C3061">
        <v>1232</v>
      </c>
      <c r="D3061">
        <v>-0.56840000000000002</v>
      </c>
      <c r="E3061">
        <v>15.329700000000001</v>
      </c>
      <c r="F3061">
        <v>8.7290000000000006E-2</v>
      </c>
    </row>
    <row r="3062" spans="1:6">
      <c r="A3062">
        <v>2001233</v>
      </c>
      <c r="B3062">
        <v>2</v>
      </c>
      <c r="C3062">
        <v>1233</v>
      </c>
      <c r="D3062">
        <v>-0.56840000000000002</v>
      </c>
      <c r="E3062">
        <v>15.3293</v>
      </c>
      <c r="F3062">
        <v>8.7300000000000003E-2</v>
      </c>
    </row>
    <row r="3063" spans="1:6">
      <c r="A3063">
        <v>2001234</v>
      </c>
      <c r="B3063">
        <v>2</v>
      </c>
      <c r="C3063">
        <v>1234</v>
      </c>
      <c r="D3063">
        <v>-0.56840000000000002</v>
      </c>
      <c r="E3063">
        <v>15.328900000000001</v>
      </c>
      <c r="F3063">
        <v>8.7319999999999995E-2</v>
      </c>
    </row>
    <row r="3064" spans="1:6">
      <c r="A3064">
        <v>2001235</v>
      </c>
      <c r="B3064">
        <v>2</v>
      </c>
      <c r="C3064">
        <v>1235</v>
      </c>
      <c r="D3064">
        <v>-0.56840000000000002</v>
      </c>
      <c r="E3064">
        <v>15.3285</v>
      </c>
      <c r="F3064">
        <v>8.7340000000000001E-2</v>
      </c>
    </row>
    <row r="3065" spans="1:6">
      <c r="A3065">
        <v>2001236</v>
      </c>
      <c r="B3065">
        <v>2</v>
      </c>
      <c r="C3065">
        <v>1236</v>
      </c>
      <c r="D3065">
        <v>-0.56840000000000002</v>
      </c>
      <c r="E3065">
        <v>15.328099999999999</v>
      </c>
      <c r="F3065">
        <v>8.7359999999999993E-2</v>
      </c>
    </row>
    <row r="3066" spans="1:6">
      <c r="A3066">
        <v>2001237</v>
      </c>
      <c r="B3066">
        <v>2</v>
      </c>
      <c r="C3066">
        <v>1237</v>
      </c>
      <c r="D3066">
        <v>-0.56840000000000002</v>
      </c>
      <c r="E3066">
        <v>15.3277</v>
      </c>
      <c r="F3066">
        <v>8.7370000000000003E-2</v>
      </c>
    </row>
    <row r="3067" spans="1:6">
      <c r="A3067">
        <v>2001238</v>
      </c>
      <c r="B3067">
        <v>2</v>
      </c>
      <c r="C3067">
        <v>1238</v>
      </c>
      <c r="D3067">
        <v>-0.56840000000000002</v>
      </c>
      <c r="E3067">
        <v>15.327299999999999</v>
      </c>
      <c r="F3067">
        <v>8.7389999999999995E-2</v>
      </c>
    </row>
    <row r="3068" spans="1:6">
      <c r="A3068">
        <v>2001239</v>
      </c>
      <c r="B3068">
        <v>2</v>
      </c>
      <c r="C3068">
        <v>1239</v>
      </c>
      <c r="D3068">
        <v>-0.56840000000000002</v>
      </c>
      <c r="E3068">
        <v>15.3269</v>
      </c>
      <c r="F3068">
        <v>8.7410000000000002E-2</v>
      </c>
    </row>
    <row r="3069" spans="1:6">
      <c r="A3069">
        <v>2001240</v>
      </c>
      <c r="B3069">
        <v>2</v>
      </c>
      <c r="C3069">
        <v>1240</v>
      </c>
      <c r="D3069">
        <v>-0.56840000000000002</v>
      </c>
      <c r="E3069">
        <v>15.326499999999999</v>
      </c>
      <c r="F3069">
        <v>8.7429999999999994E-2</v>
      </c>
    </row>
    <row r="3070" spans="1:6">
      <c r="A3070">
        <v>2001241</v>
      </c>
      <c r="B3070">
        <v>2</v>
      </c>
      <c r="C3070">
        <v>1241</v>
      </c>
      <c r="D3070">
        <v>-0.56840000000000002</v>
      </c>
      <c r="E3070">
        <v>15.3261</v>
      </c>
      <c r="F3070">
        <v>8.745E-2</v>
      </c>
    </row>
    <row r="3071" spans="1:6">
      <c r="A3071">
        <v>2001242</v>
      </c>
      <c r="B3071">
        <v>2</v>
      </c>
      <c r="C3071">
        <v>1242</v>
      </c>
      <c r="D3071">
        <v>-0.56840000000000002</v>
      </c>
      <c r="E3071">
        <v>15.325699999999999</v>
      </c>
      <c r="F3071">
        <v>8.7459999999999996E-2</v>
      </c>
    </row>
    <row r="3072" spans="1:6">
      <c r="A3072">
        <v>2001243</v>
      </c>
      <c r="B3072">
        <v>2</v>
      </c>
      <c r="C3072">
        <v>1243</v>
      </c>
      <c r="D3072">
        <v>-0.56840000000000002</v>
      </c>
      <c r="E3072">
        <v>15.325200000000001</v>
      </c>
      <c r="F3072">
        <v>8.7480000000000002E-2</v>
      </c>
    </row>
    <row r="3073" spans="1:6">
      <c r="A3073">
        <v>2001244</v>
      </c>
      <c r="B3073">
        <v>2</v>
      </c>
      <c r="C3073">
        <v>1244</v>
      </c>
      <c r="D3073">
        <v>-0.56840000000000002</v>
      </c>
      <c r="E3073">
        <v>15.3248</v>
      </c>
      <c r="F3073">
        <v>8.7499999999999994E-2</v>
      </c>
    </row>
    <row r="3074" spans="1:6">
      <c r="A3074">
        <v>2001245</v>
      </c>
      <c r="B3074">
        <v>2</v>
      </c>
      <c r="C3074">
        <v>1245</v>
      </c>
      <c r="D3074">
        <v>-0.56840000000000002</v>
      </c>
      <c r="E3074">
        <v>15.324400000000001</v>
      </c>
      <c r="F3074">
        <v>8.7520000000000001E-2</v>
      </c>
    </row>
    <row r="3075" spans="1:6">
      <c r="A3075">
        <v>2001246</v>
      </c>
      <c r="B3075">
        <v>2</v>
      </c>
      <c r="C3075">
        <v>1246</v>
      </c>
      <c r="D3075">
        <v>-0.56840000000000002</v>
      </c>
      <c r="E3075">
        <v>15.324</v>
      </c>
      <c r="F3075">
        <v>8.7529999999999997E-2</v>
      </c>
    </row>
    <row r="3076" spans="1:6">
      <c r="A3076">
        <v>2001247</v>
      </c>
      <c r="B3076">
        <v>2</v>
      </c>
      <c r="C3076">
        <v>1247</v>
      </c>
      <c r="D3076">
        <v>-0.56840000000000002</v>
      </c>
      <c r="E3076">
        <v>15.323600000000001</v>
      </c>
      <c r="F3076">
        <v>8.7550000000000003E-2</v>
      </c>
    </row>
    <row r="3077" spans="1:6">
      <c r="A3077">
        <v>2001248</v>
      </c>
      <c r="B3077">
        <v>2</v>
      </c>
      <c r="C3077">
        <v>1248</v>
      </c>
      <c r="D3077">
        <v>-0.56840000000000002</v>
      </c>
      <c r="E3077">
        <v>15.3233</v>
      </c>
      <c r="F3077">
        <v>8.7569999999999995E-2</v>
      </c>
    </row>
    <row r="3078" spans="1:6">
      <c r="A3078">
        <v>2001249</v>
      </c>
      <c r="B3078">
        <v>2</v>
      </c>
      <c r="C3078">
        <v>1249</v>
      </c>
      <c r="D3078">
        <v>-0.56840000000000002</v>
      </c>
      <c r="E3078">
        <v>15.322900000000001</v>
      </c>
      <c r="F3078">
        <v>8.7590000000000001E-2</v>
      </c>
    </row>
    <row r="3079" spans="1:6">
      <c r="A3079">
        <v>2001250</v>
      </c>
      <c r="B3079">
        <v>2</v>
      </c>
      <c r="C3079">
        <v>1250</v>
      </c>
      <c r="D3079">
        <v>-0.56840000000000002</v>
      </c>
      <c r="E3079">
        <v>15.3225</v>
      </c>
      <c r="F3079">
        <v>8.7609999999999993E-2</v>
      </c>
    </row>
    <row r="3080" spans="1:6">
      <c r="A3080">
        <v>2001251</v>
      </c>
      <c r="B3080">
        <v>2</v>
      </c>
      <c r="C3080">
        <v>1251</v>
      </c>
      <c r="D3080">
        <v>-0.56840000000000002</v>
      </c>
      <c r="E3080">
        <v>15.322100000000001</v>
      </c>
      <c r="F3080">
        <v>8.763E-2</v>
      </c>
    </row>
    <row r="3081" spans="1:6">
      <c r="A3081">
        <v>2001252</v>
      </c>
      <c r="B3081">
        <v>2</v>
      </c>
      <c r="C3081">
        <v>1252</v>
      </c>
      <c r="D3081">
        <v>-0.56840000000000002</v>
      </c>
      <c r="E3081">
        <v>15.3217</v>
      </c>
      <c r="F3081">
        <v>8.7639999999999996E-2</v>
      </c>
    </row>
    <row r="3082" spans="1:6">
      <c r="A3082">
        <v>2001253</v>
      </c>
      <c r="B3082">
        <v>2</v>
      </c>
      <c r="C3082">
        <v>1253</v>
      </c>
      <c r="D3082">
        <v>-0.56840000000000002</v>
      </c>
      <c r="E3082">
        <v>15.321300000000001</v>
      </c>
      <c r="F3082">
        <v>8.7660000000000002E-2</v>
      </c>
    </row>
    <row r="3083" spans="1:6">
      <c r="A3083">
        <v>2001254</v>
      </c>
      <c r="B3083">
        <v>2</v>
      </c>
      <c r="C3083">
        <v>1254</v>
      </c>
      <c r="D3083">
        <v>-0.56840000000000002</v>
      </c>
      <c r="E3083">
        <v>15.3209</v>
      </c>
      <c r="F3083">
        <v>8.7679999999999994E-2</v>
      </c>
    </row>
    <row r="3084" spans="1:6">
      <c r="A3084">
        <v>2001255</v>
      </c>
      <c r="B3084">
        <v>2</v>
      </c>
      <c r="C3084">
        <v>1255</v>
      </c>
      <c r="D3084">
        <v>-0.56840000000000002</v>
      </c>
      <c r="E3084">
        <v>15.320499999999999</v>
      </c>
      <c r="F3084">
        <v>8.77E-2</v>
      </c>
    </row>
    <row r="3085" spans="1:6">
      <c r="A3085">
        <v>2001256</v>
      </c>
      <c r="B3085">
        <v>2</v>
      </c>
      <c r="C3085">
        <v>1256</v>
      </c>
      <c r="D3085">
        <v>-0.56840000000000002</v>
      </c>
      <c r="E3085">
        <v>15.3201</v>
      </c>
      <c r="F3085">
        <v>8.7720000000000006E-2</v>
      </c>
    </row>
    <row r="3086" spans="1:6">
      <c r="A3086">
        <v>2001257</v>
      </c>
      <c r="B3086">
        <v>2</v>
      </c>
      <c r="C3086">
        <v>1257</v>
      </c>
      <c r="D3086">
        <v>-0.56840000000000002</v>
      </c>
      <c r="E3086">
        <v>15.319699999999999</v>
      </c>
      <c r="F3086">
        <v>8.7730000000000002E-2</v>
      </c>
    </row>
    <row r="3087" spans="1:6">
      <c r="A3087">
        <v>2001258</v>
      </c>
      <c r="B3087">
        <v>2</v>
      </c>
      <c r="C3087">
        <v>1258</v>
      </c>
      <c r="D3087">
        <v>-0.56840000000000002</v>
      </c>
      <c r="E3087">
        <v>15.3193</v>
      </c>
      <c r="F3087">
        <v>8.7749999999999995E-2</v>
      </c>
    </row>
    <row r="3088" spans="1:6">
      <c r="A3088">
        <v>2001259</v>
      </c>
      <c r="B3088">
        <v>2</v>
      </c>
      <c r="C3088">
        <v>1259</v>
      </c>
      <c r="D3088">
        <v>-0.56840000000000002</v>
      </c>
      <c r="E3088">
        <v>15.318899999999999</v>
      </c>
      <c r="F3088">
        <v>8.7770000000000001E-2</v>
      </c>
    </row>
    <row r="3089" spans="1:6">
      <c r="A3089">
        <v>2001260</v>
      </c>
      <c r="B3089">
        <v>2</v>
      </c>
      <c r="C3089">
        <v>1260</v>
      </c>
      <c r="D3089">
        <v>-0.56840000000000002</v>
      </c>
      <c r="E3089">
        <v>15.3185</v>
      </c>
      <c r="F3089">
        <v>8.7790000000000007E-2</v>
      </c>
    </row>
    <row r="3090" spans="1:6">
      <c r="A3090">
        <v>2001261</v>
      </c>
      <c r="B3090">
        <v>2</v>
      </c>
      <c r="C3090">
        <v>1261</v>
      </c>
      <c r="D3090">
        <v>-0.56840000000000002</v>
      </c>
      <c r="E3090">
        <v>15.318199999999999</v>
      </c>
      <c r="F3090">
        <v>8.7809999999999999E-2</v>
      </c>
    </row>
    <row r="3091" spans="1:6">
      <c r="A3091">
        <v>2001262</v>
      </c>
      <c r="B3091">
        <v>2</v>
      </c>
      <c r="C3091">
        <v>1262</v>
      </c>
      <c r="D3091">
        <v>-0.56840000000000002</v>
      </c>
      <c r="E3091">
        <v>15.3178</v>
      </c>
      <c r="F3091">
        <v>8.7830000000000005E-2</v>
      </c>
    </row>
    <row r="3092" spans="1:6">
      <c r="A3092">
        <v>2001263</v>
      </c>
      <c r="B3092">
        <v>2</v>
      </c>
      <c r="C3092">
        <v>1263</v>
      </c>
      <c r="D3092">
        <v>-0.56840000000000002</v>
      </c>
      <c r="E3092">
        <v>15.317399999999999</v>
      </c>
      <c r="F3092">
        <v>8.7849999999999998E-2</v>
      </c>
    </row>
    <row r="3093" spans="1:6">
      <c r="A3093">
        <v>2001264</v>
      </c>
      <c r="B3093">
        <v>2</v>
      </c>
      <c r="C3093">
        <v>1264</v>
      </c>
      <c r="D3093">
        <v>-0.56840000000000002</v>
      </c>
      <c r="E3093">
        <v>15.317</v>
      </c>
      <c r="F3093">
        <v>8.7859999999999994E-2</v>
      </c>
    </row>
    <row r="3094" spans="1:6">
      <c r="A3094">
        <v>2001265</v>
      </c>
      <c r="B3094">
        <v>2</v>
      </c>
      <c r="C3094">
        <v>1265</v>
      </c>
      <c r="D3094">
        <v>-0.56840000000000002</v>
      </c>
      <c r="E3094">
        <v>15.316599999999999</v>
      </c>
      <c r="F3094">
        <v>8.788E-2</v>
      </c>
    </row>
    <row r="3095" spans="1:6">
      <c r="A3095">
        <v>2001266</v>
      </c>
      <c r="B3095">
        <v>2</v>
      </c>
      <c r="C3095">
        <v>1266</v>
      </c>
      <c r="D3095">
        <v>-0.56840000000000002</v>
      </c>
      <c r="E3095">
        <v>15.3162</v>
      </c>
      <c r="F3095">
        <v>8.7900000000000006E-2</v>
      </c>
    </row>
    <row r="3096" spans="1:6">
      <c r="A3096">
        <v>2001267</v>
      </c>
      <c r="B3096">
        <v>2</v>
      </c>
      <c r="C3096">
        <v>1267</v>
      </c>
      <c r="D3096">
        <v>-0.56840000000000002</v>
      </c>
      <c r="E3096">
        <v>15.315899999999999</v>
      </c>
      <c r="F3096">
        <v>8.7919999999999998E-2</v>
      </c>
    </row>
    <row r="3097" spans="1:6">
      <c r="A3097">
        <v>2001268</v>
      </c>
      <c r="B3097">
        <v>2</v>
      </c>
      <c r="C3097">
        <v>1268</v>
      </c>
      <c r="D3097">
        <v>-0.56840000000000002</v>
      </c>
      <c r="E3097">
        <v>15.3155</v>
      </c>
      <c r="F3097">
        <v>8.7940000000000004E-2</v>
      </c>
    </row>
    <row r="3098" spans="1:6">
      <c r="A3098">
        <v>2001269</v>
      </c>
      <c r="B3098">
        <v>2</v>
      </c>
      <c r="C3098">
        <v>1269</v>
      </c>
      <c r="D3098">
        <v>-0.56840000000000002</v>
      </c>
      <c r="E3098">
        <v>15.315099999999999</v>
      </c>
      <c r="F3098">
        <v>8.7959999999999997E-2</v>
      </c>
    </row>
    <row r="3099" spans="1:6">
      <c r="A3099">
        <v>2001270</v>
      </c>
      <c r="B3099">
        <v>2</v>
      </c>
      <c r="C3099">
        <v>1270</v>
      </c>
      <c r="D3099">
        <v>-0.56840000000000002</v>
      </c>
      <c r="E3099">
        <v>15.3147</v>
      </c>
      <c r="F3099">
        <v>8.7980000000000003E-2</v>
      </c>
    </row>
    <row r="3100" spans="1:6">
      <c r="A3100">
        <v>2001271</v>
      </c>
      <c r="B3100">
        <v>2</v>
      </c>
      <c r="C3100">
        <v>1271</v>
      </c>
      <c r="D3100">
        <v>-0.56840000000000002</v>
      </c>
      <c r="E3100">
        <v>15.314299999999999</v>
      </c>
      <c r="F3100">
        <v>8.7989999999999999E-2</v>
      </c>
    </row>
    <row r="3101" spans="1:6">
      <c r="A3101">
        <v>2001272</v>
      </c>
      <c r="B3101">
        <v>2</v>
      </c>
      <c r="C3101">
        <v>1272</v>
      </c>
      <c r="D3101">
        <v>-0.56840000000000002</v>
      </c>
      <c r="E3101">
        <v>15.314</v>
      </c>
      <c r="F3101">
        <v>8.8010000000000005E-2</v>
      </c>
    </row>
    <row r="3102" spans="1:6">
      <c r="A3102">
        <v>2001273</v>
      </c>
      <c r="B3102">
        <v>2</v>
      </c>
      <c r="C3102">
        <v>1273</v>
      </c>
      <c r="D3102">
        <v>-0.56840000000000002</v>
      </c>
      <c r="E3102">
        <v>15.313599999999999</v>
      </c>
      <c r="F3102">
        <v>8.8029999999999997E-2</v>
      </c>
    </row>
    <row r="3103" spans="1:6">
      <c r="A3103">
        <v>2001274</v>
      </c>
      <c r="B3103">
        <v>2</v>
      </c>
      <c r="C3103">
        <v>1274</v>
      </c>
      <c r="D3103">
        <v>-0.56840000000000002</v>
      </c>
      <c r="E3103">
        <v>15.3132</v>
      </c>
      <c r="F3103">
        <v>8.8050000000000003E-2</v>
      </c>
    </row>
    <row r="3104" spans="1:6">
      <c r="A3104">
        <v>2001275</v>
      </c>
      <c r="B3104">
        <v>2</v>
      </c>
      <c r="C3104">
        <v>1275</v>
      </c>
      <c r="D3104">
        <v>-0.56840000000000002</v>
      </c>
      <c r="E3104">
        <v>15.312799999999999</v>
      </c>
      <c r="F3104">
        <v>8.8069999999999996E-2</v>
      </c>
    </row>
    <row r="3105" spans="1:6">
      <c r="A3105">
        <v>2001276</v>
      </c>
      <c r="B3105">
        <v>2</v>
      </c>
      <c r="C3105">
        <v>1276</v>
      </c>
      <c r="D3105">
        <v>-0.56840000000000002</v>
      </c>
      <c r="E3105">
        <v>15.3125</v>
      </c>
      <c r="F3105">
        <v>8.8090000000000002E-2</v>
      </c>
    </row>
    <row r="3106" spans="1:6">
      <c r="A3106">
        <v>2001277</v>
      </c>
      <c r="B3106">
        <v>2</v>
      </c>
      <c r="C3106">
        <v>1277</v>
      </c>
      <c r="D3106">
        <v>-0.56840000000000002</v>
      </c>
      <c r="E3106">
        <v>15.312099999999999</v>
      </c>
      <c r="F3106">
        <v>8.8109999999999994E-2</v>
      </c>
    </row>
    <row r="3107" spans="1:6">
      <c r="A3107">
        <v>2001278</v>
      </c>
      <c r="B3107">
        <v>2</v>
      </c>
      <c r="C3107">
        <v>1278</v>
      </c>
      <c r="D3107">
        <v>-0.56840000000000002</v>
      </c>
      <c r="E3107">
        <v>15.3117</v>
      </c>
      <c r="F3107">
        <v>8.813E-2</v>
      </c>
    </row>
    <row r="3108" spans="1:6">
      <c r="A3108">
        <v>2001279</v>
      </c>
      <c r="B3108">
        <v>2</v>
      </c>
      <c r="C3108">
        <v>1279</v>
      </c>
      <c r="D3108">
        <v>-0.56840000000000002</v>
      </c>
      <c r="E3108">
        <v>15.311400000000001</v>
      </c>
      <c r="F3108">
        <v>8.8139999999999996E-2</v>
      </c>
    </row>
    <row r="3109" spans="1:6">
      <c r="A3109">
        <v>2001280</v>
      </c>
      <c r="B3109">
        <v>2</v>
      </c>
      <c r="C3109">
        <v>1280</v>
      </c>
      <c r="D3109">
        <v>-0.56840000000000002</v>
      </c>
      <c r="E3109">
        <v>15.311</v>
      </c>
      <c r="F3109">
        <v>8.8160000000000002E-2</v>
      </c>
    </row>
    <row r="3110" spans="1:6">
      <c r="A3110">
        <v>2001281</v>
      </c>
      <c r="B3110">
        <v>2</v>
      </c>
      <c r="C3110">
        <v>1281</v>
      </c>
      <c r="D3110">
        <v>-0.56840000000000002</v>
      </c>
      <c r="E3110">
        <v>15.310600000000001</v>
      </c>
      <c r="F3110">
        <v>8.8179999999999994E-2</v>
      </c>
    </row>
    <row r="3111" spans="1:6">
      <c r="A3111">
        <v>2001282</v>
      </c>
      <c r="B3111">
        <v>2</v>
      </c>
      <c r="C3111">
        <v>1282</v>
      </c>
      <c r="D3111">
        <v>-0.56840000000000002</v>
      </c>
      <c r="E3111">
        <v>15.3102</v>
      </c>
      <c r="F3111">
        <v>8.8200000000000001E-2</v>
      </c>
    </row>
    <row r="3112" spans="1:6">
      <c r="A3112">
        <v>2001283</v>
      </c>
      <c r="B3112">
        <v>2</v>
      </c>
      <c r="C3112">
        <v>1283</v>
      </c>
      <c r="D3112">
        <v>-0.56840000000000002</v>
      </c>
      <c r="E3112">
        <v>15.309900000000001</v>
      </c>
      <c r="F3112">
        <v>8.8220000000000007E-2</v>
      </c>
    </row>
    <row r="3113" spans="1:6">
      <c r="A3113">
        <v>2001284</v>
      </c>
      <c r="B3113">
        <v>2</v>
      </c>
      <c r="C3113">
        <v>1284</v>
      </c>
      <c r="D3113">
        <v>-0.56840000000000002</v>
      </c>
      <c r="E3113">
        <v>15.3095</v>
      </c>
      <c r="F3113">
        <v>8.8239999999999999E-2</v>
      </c>
    </row>
    <row r="3114" spans="1:6">
      <c r="A3114">
        <v>2001285</v>
      </c>
      <c r="B3114">
        <v>2</v>
      </c>
      <c r="C3114">
        <v>1285</v>
      </c>
      <c r="D3114">
        <v>-0.56840000000000002</v>
      </c>
      <c r="E3114">
        <v>15.309100000000001</v>
      </c>
      <c r="F3114">
        <v>8.8260000000000005E-2</v>
      </c>
    </row>
    <row r="3115" spans="1:6">
      <c r="A3115">
        <v>2001286</v>
      </c>
      <c r="B3115">
        <v>2</v>
      </c>
      <c r="C3115">
        <v>1286</v>
      </c>
      <c r="D3115">
        <v>-0.56840000000000002</v>
      </c>
      <c r="E3115">
        <v>15.3088</v>
      </c>
      <c r="F3115">
        <v>8.8279999999999997E-2</v>
      </c>
    </row>
    <row r="3116" spans="1:6">
      <c r="A3116">
        <v>2001287</v>
      </c>
      <c r="B3116">
        <v>2</v>
      </c>
      <c r="C3116">
        <v>1287</v>
      </c>
      <c r="D3116">
        <v>-0.56840000000000002</v>
      </c>
      <c r="E3116">
        <v>15.308400000000001</v>
      </c>
      <c r="F3116">
        <v>8.8300000000000003E-2</v>
      </c>
    </row>
    <row r="3117" spans="1:6">
      <c r="A3117">
        <v>2001288</v>
      </c>
      <c r="B3117">
        <v>2</v>
      </c>
      <c r="C3117">
        <v>1288</v>
      </c>
      <c r="D3117">
        <v>-0.56840000000000002</v>
      </c>
      <c r="E3117">
        <v>15.308</v>
      </c>
      <c r="F3117">
        <v>8.8319999999999996E-2</v>
      </c>
    </row>
    <row r="3118" spans="1:6">
      <c r="A3118">
        <v>2001289</v>
      </c>
      <c r="B3118">
        <v>2</v>
      </c>
      <c r="C3118">
        <v>1289</v>
      </c>
      <c r="D3118">
        <v>-0.56840000000000002</v>
      </c>
      <c r="E3118">
        <v>15.307700000000001</v>
      </c>
      <c r="F3118">
        <v>8.8330000000000006E-2</v>
      </c>
    </row>
    <row r="3119" spans="1:6">
      <c r="A3119">
        <v>2001290</v>
      </c>
      <c r="B3119">
        <v>2</v>
      </c>
      <c r="C3119">
        <v>1290</v>
      </c>
      <c r="D3119">
        <v>-0.56840000000000002</v>
      </c>
      <c r="E3119">
        <v>15.3073</v>
      </c>
      <c r="F3119">
        <v>8.8349999999999998E-2</v>
      </c>
    </row>
    <row r="3120" spans="1:6">
      <c r="A3120">
        <v>2001291</v>
      </c>
      <c r="B3120">
        <v>2</v>
      </c>
      <c r="C3120">
        <v>1291</v>
      </c>
      <c r="D3120">
        <v>-0.56840000000000002</v>
      </c>
      <c r="E3120">
        <v>15.307</v>
      </c>
      <c r="F3120">
        <v>8.8370000000000004E-2</v>
      </c>
    </row>
    <row r="3121" spans="1:6">
      <c r="A3121">
        <v>2001292</v>
      </c>
      <c r="B3121">
        <v>2</v>
      </c>
      <c r="C3121">
        <v>1292</v>
      </c>
      <c r="D3121">
        <v>-0.56840000000000002</v>
      </c>
      <c r="E3121">
        <v>15.3066</v>
      </c>
      <c r="F3121">
        <v>8.8389999999999996E-2</v>
      </c>
    </row>
    <row r="3122" spans="1:6">
      <c r="A3122">
        <v>2001293</v>
      </c>
      <c r="B3122">
        <v>2</v>
      </c>
      <c r="C3122">
        <v>1293</v>
      </c>
      <c r="D3122">
        <v>-0.56840000000000002</v>
      </c>
      <c r="E3122">
        <v>15.3062</v>
      </c>
      <c r="F3122">
        <v>8.8410000000000002E-2</v>
      </c>
    </row>
    <row r="3123" spans="1:6">
      <c r="A3123">
        <v>2001294</v>
      </c>
      <c r="B3123">
        <v>2</v>
      </c>
      <c r="C3123">
        <v>1294</v>
      </c>
      <c r="D3123">
        <v>-0.56840000000000002</v>
      </c>
      <c r="E3123">
        <v>15.305899999999999</v>
      </c>
      <c r="F3123">
        <v>8.8429999999999995E-2</v>
      </c>
    </row>
    <row r="3124" spans="1:6">
      <c r="A3124">
        <v>2001295</v>
      </c>
      <c r="B3124">
        <v>2</v>
      </c>
      <c r="C3124">
        <v>1295</v>
      </c>
      <c r="D3124">
        <v>-0.56840000000000002</v>
      </c>
      <c r="E3124">
        <v>15.3055</v>
      </c>
      <c r="F3124">
        <v>8.8450000000000001E-2</v>
      </c>
    </row>
    <row r="3125" spans="1:6">
      <c r="A3125">
        <v>2001296</v>
      </c>
      <c r="B3125">
        <v>2</v>
      </c>
      <c r="C3125">
        <v>1296</v>
      </c>
      <c r="D3125">
        <v>-0.56840000000000002</v>
      </c>
      <c r="E3125">
        <v>15.305199999999999</v>
      </c>
      <c r="F3125">
        <v>8.8469999999999993E-2</v>
      </c>
    </row>
    <row r="3126" spans="1:6">
      <c r="A3126">
        <v>2001297</v>
      </c>
      <c r="B3126">
        <v>2</v>
      </c>
      <c r="C3126">
        <v>1297</v>
      </c>
      <c r="D3126">
        <v>-0.56840000000000002</v>
      </c>
      <c r="E3126">
        <v>15.3048</v>
      </c>
      <c r="F3126">
        <v>8.8489999999999999E-2</v>
      </c>
    </row>
    <row r="3127" spans="1:6">
      <c r="A3127">
        <v>2001298</v>
      </c>
      <c r="B3127">
        <v>2</v>
      </c>
      <c r="C3127">
        <v>1298</v>
      </c>
      <c r="D3127">
        <v>-0.56840000000000002</v>
      </c>
      <c r="E3127">
        <v>15.304399999999999</v>
      </c>
      <c r="F3127">
        <v>8.8510000000000005E-2</v>
      </c>
    </row>
    <row r="3128" spans="1:6">
      <c r="A3128">
        <v>2001299</v>
      </c>
      <c r="B3128">
        <v>2</v>
      </c>
      <c r="C3128">
        <v>1299</v>
      </c>
      <c r="D3128">
        <v>-0.56840000000000002</v>
      </c>
      <c r="E3128">
        <v>15.3041</v>
      </c>
      <c r="F3128">
        <v>8.8529999999999998E-2</v>
      </c>
    </row>
    <row r="3129" spans="1:6">
      <c r="A3129">
        <v>2001300</v>
      </c>
      <c r="B3129">
        <v>2</v>
      </c>
      <c r="C3129">
        <v>1300</v>
      </c>
      <c r="D3129">
        <v>-0.56840000000000002</v>
      </c>
      <c r="E3129">
        <v>15.303699999999999</v>
      </c>
      <c r="F3129">
        <v>8.8550000000000004E-2</v>
      </c>
    </row>
    <row r="3130" spans="1:6">
      <c r="A3130">
        <v>2001301</v>
      </c>
      <c r="B3130">
        <v>2</v>
      </c>
      <c r="C3130">
        <v>1301</v>
      </c>
      <c r="D3130">
        <v>-0.56840000000000002</v>
      </c>
      <c r="E3130">
        <v>15.3034</v>
      </c>
      <c r="F3130">
        <v>8.8569999999999996E-2</v>
      </c>
    </row>
    <row r="3131" spans="1:6">
      <c r="A3131">
        <v>2001302</v>
      </c>
      <c r="B3131">
        <v>2</v>
      </c>
      <c r="C3131">
        <v>1302</v>
      </c>
      <c r="D3131">
        <v>-0.56840000000000002</v>
      </c>
      <c r="E3131">
        <v>15.303000000000001</v>
      </c>
      <c r="F3131">
        <v>8.8590000000000002E-2</v>
      </c>
    </row>
    <row r="3132" spans="1:6">
      <c r="A3132">
        <v>2001303</v>
      </c>
      <c r="B3132">
        <v>2</v>
      </c>
      <c r="C3132">
        <v>1303</v>
      </c>
      <c r="D3132">
        <v>-0.56840000000000002</v>
      </c>
      <c r="E3132">
        <v>15.3027</v>
      </c>
      <c r="F3132">
        <v>8.8599999999999998E-2</v>
      </c>
    </row>
    <row r="3133" spans="1:6">
      <c r="A3133">
        <v>2001304</v>
      </c>
      <c r="B3133">
        <v>2</v>
      </c>
      <c r="C3133">
        <v>1304</v>
      </c>
      <c r="D3133">
        <v>-0.56840000000000002</v>
      </c>
      <c r="E3133">
        <v>15.302300000000001</v>
      </c>
      <c r="F3133">
        <v>8.8620000000000004E-2</v>
      </c>
    </row>
    <row r="3134" spans="1:6">
      <c r="A3134">
        <v>2001305</v>
      </c>
      <c r="B3134">
        <v>2</v>
      </c>
      <c r="C3134">
        <v>1305</v>
      </c>
      <c r="D3134">
        <v>-0.56840000000000002</v>
      </c>
      <c r="E3134">
        <v>15.302</v>
      </c>
      <c r="F3134">
        <v>8.8639999999999997E-2</v>
      </c>
    </row>
    <row r="3135" spans="1:6">
      <c r="A3135">
        <v>2001306</v>
      </c>
      <c r="B3135">
        <v>2</v>
      </c>
      <c r="C3135">
        <v>1306</v>
      </c>
      <c r="D3135">
        <v>-0.56840000000000002</v>
      </c>
      <c r="E3135">
        <v>15.301600000000001</v>
      </c>
      <c r="F3135">
        <v>8.8660000000000003E-2</v>
      </c>
    </row>
    <row r="3136" spans="1:6">
      <c r="A3136">
        <v>2001307</v>
      </c>
      <c r="B3136">
        <v>2</v>
      </c>
      <c r="C3136">
        <v>1307</v>
      </c>
      <c r="D3136">
        <v>-0.56840000000000002</v>
      </c>
      <c r="E3136">
        <v>15.301299999999999</v>
      </c>
      <c r="F3136">
        <v>8.8679999999999995E-2</v>
      </c>
    </row>
    <row r="3137" spans="1:6">
      <c r="A3137">
        <v>2001308</v>
      </c>
      <c r="B3137">
        <v>2</v>
      </c>
      <c r="C3137">
        <v>1308</v>
      </c>
      <c r="D3137">
        <v>-0.56840000000000002</v>
      </c>
      <c r="E3137">
        <v>15.3009</v>
      </c>
      <c r="F3137">
        <v>8.8700000000000001E-2</v>
      </c>
    </row>
    <row r="3138" spans="1:6">
      <c r="A3138">
        <v>2001309</v>
      </c>
      <c r="B3138">
        <v>2</v>
      </c>
      <c r="C3138">
        <v>1309</v>
      </c>
      <c r="D3138">
        <v>-0.56840000000000002</v>
      </c>
      <c r="E3138">
        <v>15.300599999999999</v>
      </c>
      <c r="F3138">
        <v>8.8719999999999993E-2</v>
      </c>
    </row>
    <row r="3139" spans="1:6">
      <c r="A3139">
        <v>2001310</v>
      </c>
      <c r="B3139">
        <v>2</v>
      </c>
      <c r="C3139">
        <v>1310</v>
      </c>
      <c r="D3139">
        <v>-0.56840000000000002</v>
      </c>
      <c r="E3139">
        <v>15.3002</v>
      </c>
      <c r="F3139">
        <v>8.8739999999999999E-2</v>
      </c>
    </row>
    <row r="3140" spans="1:6">
      <c r="A3140">
        <v>2001311</v>
      </c>
      <c r="B3140">
        <v>2</v>
      </c>
      <c r="C3140">
        <v>1311</v>
      </c>
      <c r="D3140">
        <v>-0.56840000000000002</v>
      </c>
      <c r="E3140">
        <v>15.299899999999999</v>
      </c>
      <c r="F3140">
        <v>8.8760000000000006E-2</v>
      </c>
    </row>
    <row r="3141" spans="1:6">
      <c r="A3141">
        <v>2001312</v>
      </c>
      <c r="B3141">
        <v>2</v>
      </c>
      <c r="C3141">
        <v>1312</v>
      </c>
      <c r="D3141">
        <v>-0.56840000000000002</v>
      </c>
      <c r="E3141">
        <v>15.2996</v>
      </c>
      <c r="F3141">
        <v>8.8779999999999998E-2</v>
      </c>
    </row>
    <row r="3142" spans="1:6">
      <c r="A3142">
        <v>2001313</v>
      </c>
      <c r="B3142">
        <v>2</v>
      </c>
      <c r="C3142">
        <v>1313</v>
      </c>
      <c r="D3142">
        <v>-0.56840000000000002</v>
      </c>
      <c r="E3142">
        <v>15.299200000000001</v>
      </c>
      <c r="F3142">
        <v>8.8800000000000004E-2</v>
      </c>
    </row>
    <row r="3143" spans="1:6">
      <c r="A3143">
        <v>2001314</v>
      </c>
      <c r="B3143">
        <v>2</v>
      </c>
      <c r="C3143">
        <v>1314</v>
      </c>
      <c r="D3143">
        <v>-0.56840000000000002</v>
      </c>
      <c r="E3143">
        <v>15.2989</v>
      </c>
      <c r="F3143">
        <v>8.8819999999999996E-2</v>
      </c>
    </row>
    <row r="3144" spans="1:6">
      <c r="A3144">
        <v>2001315</v>
      </c>
      <c r="B3144">
        <v>2</v>
      </c>
      <c r="C3144">
        <v>1315</v>
      </c>
      <c r="D3144">
        <v>-0.56840000000000002</v>
      </c>
      <c r="E3144">
        <v>15.298500000000001</v>
      </c>
      <c r="F3144">
        <v>8.8840000000000002E-2</v>
      </c>
    </row>
    <row r="3145" spans="1:6">
      <c r="A3145">
        <v>2001316</v>
      </c>
      <c r="B3145">
        <v>2</v>
      </c>
      <c r="C3145">
        <v>1316</v>
      </c>
      <c r="D3145">
        <v>-0.56840000000000002</v>
      </c>
      <c r="E3145">
        <v>15.2982</v>
      </c>
      <c r="F3145">
        <v>8.8859999999999995E-2</v>
      </c>
    </row>
    <row r="3146" spans="1:6">
      <c r="A3146">
        <v>2001317</v>
      </c>
      <c r="B3146">
        <v>2</v>
      </c>
      <c r="C3146">
        <v>1317</v>
      </c>
      <c r="D3146">
        <v>-0.56840000000000002</v>
      </c>
      <c r="E3146">
        <v>15.297800000000001</v>
      </c>
      <c r="F3146">
        <v>8.8880000000000001E-2</v>
      </c>
    </row>
    <row r="3147" spans="1:6">
      <c r="A3147">
        <v>2001318</v>
      </c>
      <c r="B3147">
        <v>2</v>
      </c>
      <c r="C3147">
        <v>1318</v>
      </c>
      <c r="D3147">
        <v>-0.56840000000000002</v>
      </c>
      <c r="E3147">
        <v>15.297499999999999</v>
      </c>
      <c r="F3147">
        <v>8.8900000000000007E-2</v>
      </c>
    </row>
    <row r="3148" spans="1:6">
      <c r="A3148">
        <v>2001319</v>
      </c>
      <c r="B3148">
        <v>2</v>
      </c>
      <c r="C3148">
        <v>1319</v>
      </c>
      <c r="D3148">
        <v>-0.56840000000000002</v>
      </c>
      <c r="E3148">
        <v>15.2972</v>
      </c>
      <c r="F3148">
        <v>8.8919999999999999E-2</v>
      </c>
    </row>
    <row r="3149" spans="1:6">
      <c r="A3149">
        <v>2001320</v>
      </c>
      <c r="B3149">
        <v>2</v>
      </c>
      <c r="C3149">
        <v>1320</v>
      </c>
      <c r="D3149">
        <v>-0.56840000000000002</v>
      </c>
      <c r="E3149">
        <v>15.296799999999999</v>
      </c>
      <c r="F3149">
        <v>8.8940000000000005E-2</v>
      </c>
    </row>
    <row r="3150" spans="1:6">
      <c r="A3150">
        <v>2001321</v>
      </c>
      <c r="B3150">
        <v>2</v>
      </c>
      <c r="C3150">
        <v>1321</v>
      </c>
      <c r="D3150">
        <v>-0.56840000000000002</v>
      </c>
      <c r="E3150">
        <v>15.2965</v>
      </c>
      <c r="F3150">
        <v>8.8959999999999997E-2</v>
      </c>
    </row>
    <row r="3151" spans="1:6">
      <c r="A3151">
        <v>2001322</v>
      </c>
      <c r="B3151">
        <v>2</v>
      </c>
      <c r="C3151">
        <v>1322</v>
      </c>
      <c r="D3151">
        <v>-0.56840000000000002</v>
      </c>
      <c r="E3151">
        <v>15.296200000000001</v>
      </c>
      <c r="F3151">
        <v>8.8980000000000004E-2</v>
      </c>
    </row>
    <row r="3152" spans="1:6">
      <c r="A3152">
        <v>2001323</v>
      </c>
      <c r="B3152">
        <v>2</v>
      </c>
      <c r="C3152">
        <v>1323</v>
      </c>
      <c r="D3152">
        <v>-0.56840000000000002</v>
      </c>
      <c r="E3152">
        <v>15.2958</v>
      </c>
      <c r="F3152">
        <v>8.8999999999999996E-2</v>
      </c>
    </row>
    <row r="3153" spans="1:6">
      <c r="A3153">
        <v>2001324</v>
      </c>
      <c r="B3153">
        <v>2</v>
      </c>
      <c r="C3153">
        <v>1324</v>
      </c>
      <c r="D3153">
        <v>-0.56840000000000002</v>
      </c>
      <c r="E3153">
        <v>15.295500000000001</v>
      </c>
      <c r="F3153">
        <v>8.9010000000000006E-2</v>
      </c>
    </row>
    <row r="3154" spans="1:6">
      <c r="A3154">
        <v>2001325</v>
      </c>
      <c r="B3154">
        <v>2</v>
      </c>
      <c r="C3154">
        <v>1325</v>
      </c>
      <c r="D3154">
        <v>-0.56840000000000002</v>
      </c>
      <c r="E3154">
        <v>15.295199999999999</v>
      </c>
      <c r="F3154">
        <v>8.9029999999999998E-2</v>
      </c>
    </row>
    <row r="3155" spans="1:6">
      <c r="A3155">
        <v>2001326</v>
      </c>
      <c r="B3155">
        <v>2</v>
      </c>
      <c r="C3155">
        <v>1326</v>
      </c>
      <c r="D3155">
        <v>-0.56840000000000002</v>
      </c>
      <c r="E3155">
        <v>15.2948</v>
      </c>
      <c r="F3155">
        <v>8.9050000000000004E-2</v>
      </c>
    </row>
    <row r="3156" spans="1:6">
      <c r="A3156">
        <v>2001327</v>
      </c>
      <c r="B3156">
        <v>2</v>
      </c>
      <c r="C3156">
        <v>1327</v>
      </c>
      <c r="D3156">
        <v>-0.56840000000000002</v>
      </c>
      <c r="E3156">
        <v>15.294499999999999</v>
      </c>
      <c r="F3156">
        <v>8.9069999999999996E-2</v>
      </c>
    </row>
    <row r="3157" spans="1:6">
      <c r="A3157">
        <v>2001328</v>
      </c>
      <c r="B3157">
        <v>2</v>
      </c>
      <c r="C3157">
        <v>1328</v>
      </c>
      <c r="D3157">
        <v>-0.56840000000000002</v>
      </c>
      <c r="E3157">
        <v>15.2942</v>
      </c>
      <c r="F3157">
        <v>8.9090000000000003E-2</v>
      </c>
    </row>
    <row r="3158" spans="1:6">
      <c r="A3158">
        <v>2001329</v>
      </c>
      <c r="B3158">
        <v>2</v>
      </c>
      <c r="C3158">
        <v>1329</v>
      </c>
      <c r="D3158">
        <v>-0.56840000000000002</v>
      </c>
      <c r="E3158">
        <v>15.293799999999999</v>
      </c>
      <c r="F3158">
        <v>8.9109999999999995E-2</v>
      </c>
    </row>
    <row r="3159" spans="1:6">
      <c r="A3159">
        <v>2001330</v>
      </c>
      <c r="B3159">
        <v>2</v>
      </c>
      <c r="C3159">
        <v>1330</v>
      </c>
      <c r="D3159">
        <v>-0.56840000000000002</v>
      </c>
      <c r="E3159">
        <v>15.2935</v>
      </c>
      <c r="F3159">
        <v>8.9130000000000001E-2</v>
      </c>
    </row>
    <row r="3160" spans="1:6">
      <c r="A3160">
        <v>2001331</v>
      </c>
      <c r="B3160">
        <v>2</v>
      </c>
      <c r="C3160">
        <v>1331</v>
      </c>
      <c r="D3160">
        <v>-0.56840000000000002</v>
      </c>
      <c r="E3160">
        <v>15.293200000000001</v>
      </c>
      <c r="F3160">
        <v>8.9149999999999993E-2</v>
      </c>
    </row>
    <row r="3161" spans="1:6">
      <c r="A3161">
        <v>2001332</v>
      </c>
      <c r="B3161">
        <v>2</v>
      </c>
      <c r="C3161">
        <v>1332</v>
      </c>
      <c r="D3161">
        <v>-0.56840000000000002</v>
      </c>
      <c r="E3161">
        <v>15.292899999999999</v>
      </c>
      <c r="F3161">
        <v>8.9169999999999999E-2</v>
      </c>
    </row>
    <row r="3162" spans="1:6">
      <c r="A3162">
        <v>2001333</v>
      </c>
      <c r="B3162">
        <v>2</v>
      </c>
      <c r="C3162">
        <v>1333</v>
      </c>
      <c r="D3162">
        <v>-0.56840000000000002</v>
      </c>
      <c r="E3162">
        <v>15.2925</v>
      </c>
      <c r="F3162">
        <v>8.9190000000000005E-2</v>
      </c>
    </row>
    <row r="3163" spans="1:6">
      <c r="A3163">
        <v>2001334</v>
      </c>
      <c r="B3163">
        <v>2</v>
      </c>
      <c r="C3163">
        <v>1334</v>
      </c>
      <c r="D3163">
        <v>-0.56840000000000002</v>
      </c>
      <c r="E3163">
        <v>15.292199999999999</v>
      </c>
      <c r="F3163">
        <v>8.9209999999999998E-2</v>
      </c>
    </row>
    <row r="3164" spans="1:6">
      <c r="A3164">
        <v>2001335</v>
      </c>
      <c r="B3164">
        <v>2</v>
      </c>
      <c r="C3164">
        <v>1335</v>
      </c>
      <c r="D3164">
        <v>-0.56840000000000002</v>
      </c>
      <c r="E3164">
        <v>15.2919</v>
      </c>
      <c r="F3164">
        <v>8.9230000000000004E-2</v>
      </c>
    </row>
    <row r="3165" spans="1:6">
      <c r="A3165">
        <v>2001336</v>
      </c>
      <c r="B3165">
        <v>2</v>
      </c>
      <c r="C3165">
        <v>1336</v>
      </c>
      <c r="D3165">
        <v>-0.56840000000000002</v>
      </c>
      <c r="E3165">
        <v>15.291600000000001</v>
      </c>
      <c r="F3165">
        <v>8.9249999999999996E-2</v>
      </c>
    </row>
    <row r="3166" spans="1:6">
      <c r="A3166">
        <v>2001337</v>
      </c>
      <c r="B3166">
        <v>2</v>
      </c>
      <c r="C3166">
        <v>1337</v>
      </c>
      <c r="D3166">
        <v>-0.56840000000000002</v>
      </c>
      <c r="E3166">
        <v>15.2913</v>
      </c>
      <c r="F3166">
        <v>8.9270000000000002E-2</v>
      </c>
    </row>
    <row r="3167" spans="1:6">
      <c r="A3167">
        <v>2001338</v>
      </c>
      <c r="B3167">
        <v>2</v>
      </c>
      <c r="C3167">
        <v>1338</v>
      </c>
      <c r="D3167">
        <v>-0.56840000000000002</v>
      </c>
      <c r="E3167">
        <v>15.290900000000001</v>
      </c>
      <c r="F3167">
        <v>8.9289999999999994E-2</v>
      </c>
    </row>
    <row r="3168" spans="1:6">
      <c r="A3168">
        <v>2001339</v>
      </c>
      <c r="B3168">
        <v>2</v>
      </c>
      <c r="C3168">
        <v>1339</v>
      </c>
      <c r="D3168">
        <v>-0.56840000000000002</v>
      </c>
      <c r="E3168">
        <v>15.2906</v>
      </c>
      <c r="F3168">
        <v>8.931E-2</v>
      </c>
    </row>
    <row r="3169" spans="1:6">
      <c r="A3169">
        <v>2001340</v>
      </c>
      <c r="B3169">
        <v>2</v>
      </c>
      <c r="C3169">
        <v>1340</v>
      </c>
      <c r="D3169">
        <v>-0.56840000000000002</v>
      </c>
      <c r="E3169">
        <v>15.2903</v>
      </c>
      <c r="F3169">
        <v>8.9330000000000007E-2</v>
      </c>
    </row>
    <row r="3170" spans="1:6">
      <c r="A3170">
        <v>2001341</v>
      </c>
      <c r="B3170">
        <v>2</v>
      </c>
      <c r="C3170">
        <v>1341</v>
      </c>
      <c r="D3170">
        <v>-0.56840000000000002</v>
      </c>
      <c r="E3170">
        <v>15.29</v>
      </c>
      <c r="F3170">
        <v>8.9349999999999999E-2</v>
      </c>
    </row>
    <row r="3171" spans="1:6">
      <c r="A3171">
        <v>2001342</v>
      </c>
      <c r="B3171">
        <v>2</v>
      </c>
      <c r="C3171">
        <v>1342</v>
      </c>
      <c r="D3171">
        <v>-0.56840000000000002</v>
      </c>
      <c r="E3171">
        <v>15.2897</v>
      </c>
      <c r="F3171">
        <v>8.9370000000000005E-2</v>
      </c>
    </row>
    <row r="3172" spans="1:6">
      <c r="A3172">
        <v>2001343</v>
      </c>
      <c r="B3172">
        <v>2</v>
      </c>
      <c r="C3172">
        <v>1343</v>
      </c>
      <c r="D3172">
        <v>-0.56840000000000002</v>
      </c>
      <c r="E3172">
        <v>15.289400000000001</v>
      </c>
      <c r="F3172">
        <v>8.9389999999999997E-2</v>
      </c>
    </row>
    <row r="3173" spans="1:6">
      <c r="A3173">
        <v>2001344</v>
      </c>
      <c r="B3173">
        <v>2</v>
      </c>
      <c r="C3173">
        <v>1344</v>
      </c>
      <c r="D3173">
        <v>-0.56840000000000002</v>
      </c>
      <c r="E3173">
        <v>15.289</v>
      </c>
      <c r="F3173">
        <v>8.9410000000000003E-2</v>
      </c>
    </row>
    <row r="3174" spans="1:6">
      <c r="A3174">
        <v>2001345</v>
      </c>
      <c r="B3174">
        <v>2</v>
      </c>
      <c r="C3174">
        <v>1345</v>
      </c>
      <c r="D3174">
        <v>-0.56840000000000002</v>
      </c>
      <c r="E3174">
        <v>15.2887</v>
      </c>
      <c r="F3174">
        <v>8.9429999999999996E-2</v>
      </c>
    </row>
    <row r="3175" spans="1:6">
      <c r="A3175">
        <v>2001346</v>
      </c>
      <c r="B3175">
        <v>2</v>
      </c>
      <c r="C3175">
        <v>1346</v>
      </c>
      <c r="D3175">
        <v>-0.56840000000000002</v>
      </c>
      <c r="E3175">
        <v>15.288399999999999</v>
      </c>
      <c r="F3175">
        <v>8.9450000000000002E-2</v>
      </c>
    </row>
    <row r="3176" spans="1:6">
      <c r="A3176">
        <v>2001347</v>
      </c>
      <c r="B3176">
        <v>2</v>
      </c>
      <c r="C3176">
        <v>1347</v>
      </c>
      <c r="D3176">
        <v>-0.56840000000000002</v>
      </c>
      <c r="E3176">
        <v>15.2881</v>
      </c>
      <c r="F3176">
        <v>8.9469999999999994E-2</v>
      </c>
    </row>
    <row r="3177" spans="1:6">
      <c r="A3177">
        <v>2001348</v>
      </c>
      <c r="B3177">
        <v>2</v>
      </c>
      <c r="C3177">
        <v>1348</v>
      </c>
      <c r="D3177">
        <v>-0.56840000000000002</v>
      </c>
      <c r="E3177">
        <v>15.287800000000001</v>
      </c>
      <c r="F3177">
        <v>8.949E-2</v>
      </c>
    </row>
    <row r="3178" spans="1:6">
      <c r="A3178">
        <v>2001349</v>
      </c>
      <c r="B3178">
        <v>2</v>
      </c>
      <c r="C3178">
        <v>1349</v>
      </c>
      <c r="D3178">
        <v>-0.56840000000000002</v>
      </c>
      <c r="E3178">
        <v>15.2875</v>
      </c>
      <c r="F3178">
        <v>8.9510000000000006E-2</v>
      </c>
    </row>
    <row r="3179" spans="1:6">
      <c r="A3179">
        <v>2001350</v>
      </c>
      <c r="B3179">
        <v>2</v>
      </c>
      <c r="C3179">
        <v>1350</v>
      </c>
      <c r="D3179">
        <v>-0.56840000000000002</v>
      </c>
      <c r="E3179">
        <v>15.2872</v>
      </c>
      <c r="F3179">
        <v>8.9529999999999998E-2</v>
      </c>
    </row>
    <row r="3180" spans="1:6">
      <c r="A3180">
        <v>2001351</v>
      </c>
      <c r="B3180">
        <v>2</v>
      </c>
      <c r="C3180">
        <v>1351</v>
      </c>
      <c r="D3180">
        <v>-0.56840000000000002</v>
      </c>
      <c r="E3180">
        <v>15.286899999999999</v>
      </c>
      <c r="F3180">
        <v>8.9550000000000005E-2</v>
      </c>
    </row>
    <row r="3181" spans="1:6">
      <c r="A3181">
        <v>2001352</v>
      </c>
      <c r="B3181">
        <v>2</v>
      </c>
      <c r="C3181">
        <v>1352</v>
      </c>
      <c r="D3181">
        <v>-0.56840000000000002</v>
      </c>
      <c r="E3181">
        <v>15.2866</v>
      </c>
      <c r="F3181">
        <v>8.9569999999999997E-2</v>
      </c>
    </row>
    <row r="3182" spans="1:6">
      <c r="A3182">
        <v>2001353</v>
      </c>
      <c r="B3182">
        <v>2</v>
      </c>
      <c r="C3182">
        <v>1353</v>
      </c>
      <c r="D3182">
        <v>-0.56840000000000002</v>
      </c>
      <c r="E3182">
        <v>15.286300000000001</v>
      </c>
      <c r="F3182">
        <v>8.9590000000000003E-2</v>
      </c>
    </row>
    <row r="3183" spans="1:6">
      <c r="A3183">
        <v>2001354</v>
      </c>
      <c r="B3183">
        <v>2</v>
      </c>
      <c r="C3183">
        <v>1354</v>
      </c>
      <c r="D3183">
        <v>-0.56840000000000002</v>
      </c>
      <c r="E3183">
        <v>15.286</v>
      </c>
      <c r="F3183">
        <v>8.9609999999999995E-2</v>
      </c>
    </row>
    <row r="3184" spans="1:6">
      <c r="A3184">
        <v>2001355</v>
      </c>
      <c r="B3184">
        <v>2</v>
      </c>
      <c r="C3184">
        <v>1355</v>
      </c>
      <c r="D3184">
        <v>-0.56840000000000002</v>
      </c>
      <c r="E3184">
        <v>15.2857</v>
      </c>
      <c r="F3184">
        <v>8.9630000000000001E-2</v>
      </c>
    </row>
    <row r="3185" spans="1:6">
      <c r="A3185">
        <v>2001356</v>
      </c>
      <c r="B3185">
        <v>2</v>
      </c>
      <c r="C3185">
        <v>1356</v>
      </c>
      <c r="D3185">
        <v>-0.56840000000000002</v>
      </c>
      <c r="E3185">
        <v>15.285399999999999</v>
      </c>
      <c r="F3185">
        <v>8.9639999999999997E-2</v>
      </c>
    </row>
    <row r="3186" spans="1:6">
      <c r="A3186">
        <v>2001357</v>
      </c>
      <c r="B3186">
        <v>2</v>
      </c>
      <c r="C3186">
        <v>1357</v>
      </c>
      <c r="D3186">
        <v>-0.56840000000000002</v>
      </c>
      <c r="E3186">
        <v>15.2851</v>
      </c>
      <c r="F3186">
        <v>8.9660000000000004E-2</v>
      </c>
    </row>
    <row r="3187" spans="1:6">
      <c r="A3187">
        <v>2001358</v>
      </c>
      <c r="B3187">
        <v>2</v>
      </c>
      <c r="C3187">
        <v>1358</v>
      </c>
      <c r="D3187">
        <v>-0.56840000000000002</v>
      </c>
      <c r="E3187">
        <v>15.284800000000001</v>
      </c>
      <c r="F3187">
        <v>8.9679999999999996E-2</v>
      </c>
    </row>
    <row r="3188" spans="1:6">
      <c r="A3188">
        <v>2001359</v>
      </c>
      <c r="B3188">
        <v>2</v>
      </c>
      <c r="C3188">
        <v>1359</v>
      </c>
      <c r="D3188">
        <v>-0.56840000000000002</v>
      </c>
      <c r="E3188">
        <v>15.2845</v>
      </c>
      <c r="F3188">
        <v>8.9700000000000002E-2</v>
      </c>
    </row>
    <row r="3189" spans="1:6">
      <c r="A3189">
        <v>2001360</v>
      </c>
      <c r="B3189">
        <v>2</v>
      </c>
      <c r="C3189">
        <v>1360</v>
      </c>
      <c r="D3189">
        <v>-0.56840000000000002</v>
      </c>
      <c r="E3189">
        <v>15.2842</v>
      </c>
      <c r="F3189">
        <v>8.9719999999999994E-2</v>
      </c>
    </row>
    <row r="3190" spans="1:6">
      <c r="A3190">
        <v>2001361</v>
      </c>
      <c r="B3190">
        <v>2</v>
      </c>
      <c r="C3190">
        <v>1361</v>
      </c>
      <c r="D3190">
        <v>-0.56840000000000002</v>
      </c>
      <c r="E3190">
        <v>15.283899999999999</v>
      </c>
      <c r="F3190">
        <v>8.974E-2</v>
      </c>
    </row>
    <row r="3191" spans="1:6">
      <c r="A3191">
        <v>2001362</v>
      </c>
      <c r="B3191">
        <v>2</v>
      </c>
      <c r="C3191">
        <v>1362</v>
      </c>
      <c r="D3191">
        <v>-0.56840000000000002</v>
      </c>
      <c r="E3191">
        <v>15.2836</v>
      </c>
      <c r="F3191">
        <v>8.9760000000000006E-2</v>
      </c>
    </row>
    <row r="3192" spans="1:6">
      <c r="A3192">
        <v>2001363</v>
      </c>
      <c r="B3192">
        <v>2</v>
      </c>
      <c r="C3192">
        <v>1363</v>
      </c>
      <c r="D3192">
        <v>-0.56840000000000002</v>
      </c>
      <c r="E3192">
        <v>15.283300000000001</v>
      </c>
      <c r="F3192">
        <v>8.9779999999999999E-2</v>
      </c>
    </row>
    <row r="3193" spans="1:6">
      <c r="A3193">
        <v>2001364</v>
      </c>
      <c r="B3193">
        <v>2</v>
      </c>
      <c r="C3193">
        <v>1364</v>
      </c>
      <c r="D3193">
        <v>-0.56840000000000002</v>
      </c>
      <c r="E3193">
        <v>15.282999999999999</v>
      </c>
      <c r="F3193">
        <v>8.9800000000000005E-2</v>
      </c>
    </row>
    <row r="3194" spans="1:6">
      <c r="A3194">
        <v>2001365</v>
      </c>
      <c r="B3194">
        <v>2</v>
      </c>
      <c r="C3194">
        <v>1365</v>
      </c>
      <c r="D3194">
        <v>-0.56840000000000002</v>
      </c>
      <c r="E3194">
        <v>15.2827</v>
      </c>
      <c r="F3194">
        <v>8.9819999999999997E-2</v>
      </c>
    </row>
    <row r="3195" spans="1:6">
      <c r="A3195">
        <v>2001366</v>
      </c>
      <c r="B3195">
        <v>2</v>
      </c>
      <c r="C3195">
        <v>1366</v>
      </c>
      <c r="D3195">
        <v>-0.56840000000000002</v>
      </c>
      <c r="E3195">
        <v>15.282400000000001</v>
      </c>
      <c r="F3195">
        <v>8.9840000000000003E-2</v>
      </c>
    </row>
    <row r="3196" spans="1:6">
      <c r="A3196">
        <v>2001367</v>
      </c>
      <c r="B3196">
        <v>2</v>
      </c>
      <c r="C3196">
        <v>1367</v>
      </c>
      <c r="D3196">
        <v>-0.56840000000000002</v>
      </c>
      <c r="E3196">
        <v>15.2821</v>
      </c>
      <c r="F3196">
        <v>8.9859999999999995E-2</v>
      </c>
    </row>
    <row r="3197" spans="1:6">
      <c r="A3197">
        <v>2001368</v>
      </c>
      <c r="B3197">
        <v>2</v>
      </c>
      <c r="C3197">
        <v>1368</v>
      </c>
      <c r="D3197">
        <v>-0.56840000000000002</v>
      </c>
      <c r="E3197">
        <v>15.2818</v>
      </c>
      <c r="F3197">
        <v>8.9880000000000002E-2</v>
      </c>
    </row>
    <row r="3198" spans="1:6">
      <c r="A3198">
        <v>2001369</v>
      </c>
      <c r="B3198">
        <v>2</v>
      </c>
      <c r="C3198">
        <v>1369</v>
      </c>
      <c r="D3198">
        <v>-0.56840000000000002</v>
      </c>
      <c r="E3198">
        <v>15.281599999999999</v>
      </c>
      <c r="F3198">
        <v>8.9899999999999994E-2</v>
      </c>
    </row>
    <row r="3199" spans="1:6">
      <c r="A3199">
        <v>2001370</v>
      </c>
      <c r="B3199">
        <v>2</v>
      </c>
      <c r="C3199">
        <v>1370</v>
      </c>
      <c r="D3199">
        <v>-0.56840000000000002</v>
      </c>
      <c r="E3199">
        <v>15.2813</v>
      </c>
      <c r="F3199">
        <v>8.992E-2</v>
      </c>
    </row>
    <row r="3200" spans="1:6">
      <c r="A3200">
        <v>2001371</v>
      </c>
      <c r="B3200">
        <v>2</v>
      </c>
      <c r="C3200">
        <v>1371</v>
      </c>
      <c r="D3200">
        <v>-0.56840000000000002</v>
      </c>
      <c r="E3200">
        <v>15.281000000000001</v>
      </c>
      <c r="F3200">
        <v>8.9940000000000006E-2</v>
      </c>
    </row>
    <row r="3201" spans="1:6">
      <c r="A3201">
        <v>2001372</v>
      </c>
      <c r="B3201">
        <v>2</v>
      </c>
      <c r="C3201">
        <v>1372</v>
      </c>
      <c r="D3201">
        <v>-0.56840000000000002</v>
      </c>
      <c r="E3201">
        <v>15.2807</v>
      </c>
      <c r="F3201">
        <v>8.9959999999999998E-2</v>
      </c>
    </row>
    <row r="3202" spans="1:6">
      <c r="A3202">
        <v>2001373</v>
      </c>
      <c r="B3202">
        <v>2</v>
      </c>
      <c r="C3202">
        <v>1373</v>
      </c>
      <c r="D3202">
        <v>-0.56840000000000002</v>
      </c>
      <c r="E3202">
        <v>15.2804</v>
      </c>
      <c r="F3202">
        <v>8.9980000000000004E-2</v>
      </c>
    </row>
    <row r="3203" spans="1:6">
      <c r="A3203">
        <v>2001374</v>
      </c>
      <c r="B3203">
        <v>2</v>
      </c>
      <c r="C3203">
        <v>1374</v>
      </c>
      <c r="D3203">
        <v>-0.56840000000000002</v>
      </c>
      <c r="E3203">
        <v>15.280099999999999</v>
      </c>
      <c r="F3203">
        <v>0.09</v>
      </c>
    </row>
    <row r="3204" spans="1:6">
      <c r="A3204">
        <v>2001375</v>
      </c>
      <c r="B3204">
        <v>2</v>
      </c>
      <c r="C3204">
        <v>1375</v>
      </c>
      <c r="D3204">
        <v>-0.56840000000000002</v>
      </c>
      <c r="E3204">
        <v>15.2799</v>
      </c>
      <c r="F3204">
        <v>9.0020000000000003E-2</v>
      </c>
    </row>
    <row r="3205" spans="1:6">
      <c r="A3205">
        <v>2001376</v>
      </c>
      <c r="B3205">
        <v>2</v>
      </c>
      <c r="C3205">
        <v>1376</v>
      </c>
      <c r="D3205">
        <v>-0.56840000000000002</v>
      </c>
      <c r="E3205">
        <v>15.2796</v>
      </c>
      <c r="F3205">
        <v>9.0039999999999995E-2</v>
      </c>
    </row>
    <row r="3206" spans="1:6">
      <c r="A3206">
        <v>2001377</v>
      </c>
      <c r="B3206">
        <v>2</v>
      </c>
      <c r="C3206">
        <v>1377</v>
      </c>
      <c r="D3206">
        <v>-0.56840000000000002</v>
      </c>
      <c r="E3206">
        <v>15.279299999999999</v>
      </c>
      <c r="F3206">
        <v>9.0060000000000001E-2</v>
      </c>
    </row>
    <row r="3207" spans="1:6">
      <c r="A3207">
        <v>2001378</v>
      </c>
      <c r="B3207">
        <v>2</v>
      </c>
      <c r="C3207">
        <v>1378</v>
      </c>
      <c r="D3207">
        <v>-0.56840000000000002</v>
      </c>
      <c r="E3207">
        <v>15.279</v>
      </c>
      <c r="F3207">
        <v>9.0079999999999993E-2</v>
      </c>
    </row>
    <row r="3208" spans="1:6">
      <c r="A3208">
        <v>2001379</v>
      </c>
      <c r="B3208">
        <v>2</v>
      </c>
      <c r="C3208">
        <v>1379</v>
      </c>
      <c r="D3208">
        <v>-0.56840000000000002</v>
      </c>
      <c r="E3208">
        <v>15.2788</v>
      </c>
      <c r="F3208">
        <v>9.01E-2</v>
      </c>
    </row>
    <row r="3209" spans="1:6">
      <c r="A3209">
        <v>2001380</v>
      </c>
      <c r="B3209">
        <v>2</v>
      </c>
      <c r="C3209">
        <v>1380</v>
      </c>
      <c r="D3209">
        <v>-0.56840000000000002</v>
      </c>
      <c r="E3209">
        <v>15.278499999999999</v>
      </c>
      <c r="F3209">
        <v>9.0120000000000006E-2</v>
      </c>
    </row>
    <row r="3210" spans="1:6">
      <c r="A3210">
        <v>2001381</v>
      </c>
      <c r="B3210">
        <v>2</v>
      </c>
      <c r="C3210">
        <v>1381</v>
      </c>
      <c r="D3210">
        <v>-0.56840000000000002</v>
      </c>
      <c r="E3210">
        <v>15.2782</v>
      </c>
      <c r="F3210">
        <v>9.0130000000000002E-2</v>
      </c>
    </row>
    <row r="3211" spans="1:6">
      <c r="A3211">
        <v>2001382</v>
      </c>
      <c r="B3211">
        <v>2</v>
      </c>
      <c r="C3211">
        <v>1382</v>
      </c>
      <c r="D3211">
        <v>-0.56840000000000002</v>
      </c>
      <c r="E3211">
        <v>15.277900000000001</v>
      </c>
      <c r="F3211">
        <v>9.0149999999999994E-2</v>
      </c>
    </row>
    <row r="3212" spans="1:6">
      <c r="A3212">
        <v>2001383</v>
      </c>
      <c r="B3212">
        <v>2</v>
      </c>
      <c r="C3212">
        <v>1383</v>
      </c>
      <c r="D3212">
        <v>-0.56840000000000002</v>
      </c>
      <c r="E3212">
        <v>15.277699999999999</v>
      </c>
      <c r="F3212">
        <v>9.017E-2</v>
      </c>
    </row>
    <row r="3213" spans="1:6">
      <c r="A3213">
        <v>2001384</v>
      </c>
      <c r="B3213">
        <v>2</v>
      </c>
      <c r="C3213">
        <v>1384</v>
      </c>
      <c r="D3213">
        <v>-0.56840000000000002</v>
      </c>
      <c r="E3213">
        <v>15.2774</v>
      </c>
      <c r="F3213">
        <v>9.0190000000000006E-2</v>
      </c>
    </row>
    <row r="3214" spans="1:6">
      <c r="A3214">
        <v>2001385</v>
      </c>
      <c r="B3214">
        <v>2</v>
      </c>
      <c r="C3214">
        <v>1385</v>
      </c>
      <c r="D3214">
        <v>-0.56840000000000002</v>
      </c>
      <c r="E3214">
        <v>15.277100000000001</v>
      </c>
      <c r="F3214">
        <v>9.0209999999999999E-2</v>
      </c>
    </row>
    <row r="3215" spans="1:6">
      <c r="A3215">
        <v>2001386</v>
      </c>
      <c r="B3215">
        <v>2</v>
      </c>
      <c r="C3215">
        <v>1386</v>
      </c>
      <c r="D3215">
        <v>-0.56840000000000002</v>
      </c>
      <c r="E3215">
        <v>15.276899999999999</v>
      </c>
      <c r="F3215">
        <v>9.0230000000000005E-2</v>
      </c>
    </row>
    <row r="3216" spans="1:6">
      <c r="A3216">
        <v>2001387</v>
      </c>
      <c r="B3216">
        <v>2</v>
      </c>
      <c r="C3216">
        <v>1387</v>
      </c>
      <c r="D3216">
        <v>-0.56840000000000002</v>
      </c>
      <c r="E3216">
        <v>15.2766</v>
      </c>
      <c r="F3216">
        <v>9.0249999999999997E-2</v>
      </c>
    </row>
    <row r="3217" spans="1:6">
      <c r="A3217">
        <v>2001388</v>
      </c>
      <c r="B3217">
        <v>2</v>
      </c>
      <c r="C3217">
        <v>1388</v>
      </c>
      <c r="D3217">
        <v>-0.56840000000000002</v>
      </c>
      <c r="E3217">
        <v>15.276300000000001</v>
      </c>
      <c r="F3217">
        <v>9.0270000000000003E-2</v>
      </c>
    </row>
    <row r="3218" spans="1:6">
      <c r="A3218">
        <v>2001389</v>
      </c>
      <c r="B3218">
        <v>2</v>
      </c>
      <c r="C3218">
        <v>1389</v>
      </c>
      <c r="D3218">
        <v>-0.56840000000000002</v>
      </c>
      <c r="E3218">
        <v>15.2761</v>
      </c>
      <c r="F3218">
        <v>9.0289999999999995E-2</v>
      </c>
    </row>
    <row r="3219" spans="1:6">
      <c r="A3219">
        <v>2001390</v>
      </c>
      <c r="B3219">
        <v>2</v>
      </c>
      <c r="C3219">
        <v>1390</v>
      </c>
      <c r="D3219">
        <v>-0.56840000000000002</v>
      </c>
      <c r="E3219">
        <v>15.2758</v>
      </c>
      <c r="F3219">
        <v>9.0310000000000001E-2</v>
      </c>
    </row>
    <row r="3220" spans="1:6">
      <c r="A3220">
        <v>2001391</v>
      </c>
      <c r="B3220">
        <v>2</v>
      </c>
      <c r="C3220">
        <v>1391</v>
      </c>
      <c r="D3220">
        <v>-0.56840000000000002</v>
      </c>
      <c r="E3220">
        <v>15.275499999999999</v>
      </c>
      <c r="F3220">
        <v>9.0329999999999994E-2</v>
      </c>
    </row>
    <row r="3221" spans="1:6">
      <c r="A3221">
        <v>2001392</v>
      </c>
      <c r="B3221">
        <v>2</v>
      </c>
      <c r="C3221">
        <v>1392</v>
      </c>
      <c r="D3221">
        <v>-0.56840000000000002</v>
      </c>
      <c r="E3221">
        <v>15.2753</v>
      </c>
      <c r="F3221">
        <v>9.035E-2</v>
      </c>
    </row>
    <row r="3222" spans="1:6">
      <c r="A3222">
        <v>2001393</v>
      </c>
      <c r="B3222">
        <v>2</v>
      </c>
      <c r="C3222">
        <v>1393</v>
      </c>
      <c r="D3222">
        <v>-0.56840000000000002</v>
      </c>
      <c r="E3222">
        <v>15.275</v>
      </c>
      <c r="F3222">
        <v>9.0370000000000006E-2</v>
      </c>
    </row>
    <row r="3223" spans="1:6">
      <c r="A3223">
        <v>2001394</v>
      </c>
      <c r="B3223">
        <v>2</v>
      </c>
      <c r="C3223">
        <v>1394</v>
      </c>
      <c r="D3223">
        <v>-0.56840000000000002</v>
      </c>
      <c r="E3223">
        <v>15.274800000000001</v>
      </c>
      <c r="F3223">
        <v>9.0389999999999998E-2</v>
      </c>
    </row>
    <row r="3224" spans="1:6">
      <c r="A3224">
        <v>2001395</v>
      </c>
      <c r="B3224">
        <v>2</v>
      </c>
      <c r="C3224">
        <v>1395</v>
      </c>
      <c r="D3224">
        <v>-0.56840000000000002</v>
      </c>
      <c r="E3224">
        <v>15.2745</v>
      </c>
      <c r="F3224">
        <v>9.0410000000000004E-2</v>
      </c>
    </row>
    <row r="3225" spans="1:6">
      <c r="A3225">
        <v>2001396</v>
      </c>
      <c r="B3225">
        <v>2</v>
      </c>
      <c r="C3225">
        <v>1396</v>
      </c>
      <c r="D3225">
        <v>-0.56840000000000002</v>
      </c>
      <c r="E3225">
        <v>15.2742</v>
      </c>
      <c r="F3225">
        <v>9.0429999999999996E-2</v>
      </c>
    </row>
    <row r="3226" spans="1:6">
      <c r="A3226">
        <v>2001397</v>
      </c>
      <c r="B3226">
        <v>2</v>
      </c>
      <c r="C3226">
        <v>1397</v>
      </c>
      <c r="D3226">
        <v>-0.56840000000000002</v>
      </c>
      <c r="E3226">
        <v>15.273999999999999</v>
      </c>
      <c r="F3226">
        <v>9.0450000000000003E-2</v>
      </c>
    </row>
    <row r="3227" spans="1:6">
      <c r="A3227">
        <v>2001398</v>
      </c>
      <c r="B3227">
        <v>2</v>
      </c>
      <c r="C3227">
        <v>1398</v>
      </c>
      <c r="D3227">
        <v>-0.56840000000000002</v>
      </c>
      <c r="E3227">
        <v>15.2737</v>
      </c>
      <c r="F3227">
        <v>9.0469999999999995E-2</v>
      </c>
    </row>
    <row r="3228" spans="1:6">
      <c r="A3228">
        <v>2001399</v>
      </c>
      <c r="B3228">
        <v>2</v>
      </c>
      <c r="C3228">
        <v>1399</v>
      </c>
      <c r="D3228">
        <v>-0.56840000000000002</v>
      </c>
      <c r="E3228">
        <v>15.2735</v>
      </c>
      <c r="F3228">
        <v>9.0490000000000001E-2</v>
      </c>
    </row>
    <row r="3229" spans="1:6">
      <c r="A3229">
        <v>2001400</v>
      </c>
      <c r="B3229">
        <v>2</v>
      </c>
      <c r="C3229">
        <v>1400</v>
      </c>
      <c r="D3229">
        <v>-0.56840000000000002</v>
      </c>
      <c r="E3229">
        <v>15.273199999999999</v>
      </c>
      <c r="F3229">
        <v>9.0499999999999997E-2</v>
      </c>
    </row>
    <row r="3230" spans="1:6">
      <c r="A3230">
        <v>2001401</v>
      </c>
      <c r="B3230">
        <v>2</v>
      </c>
      <c r="C3230">
        <v>1401</v>
      </c>
      <c r="D3230">
        <v>-0.56840000000000002</v>
      </c>
      <c r="E3230">
        <v>15.273</v>
      </c>
      <c r="F3230">
        <v>9.0520000000000003E-2</v>
      </c>
    </row>
    <row r="3231" spans="1:6">
      <c r="A3231">
        <v>2001402</v>
      </c>
      <c r="B3231">
        <v>2</v>
      </c>
      <c r="C3231">
        <v>1402</v>
      </c>
      <c r="D3231">
        <v>-0.56840000000000002</v>
      </c>
      <c r="E3231">
        <v>15.2727</v>
      </c>
      <c r="F3231">
        <v>9.0539999999999995E-2</v>
      </c>
    </row>
    <row r="3232" spans="1:6">
      <c r="A3232">
        <v>2001403</v>
      </c>
      <c r="B3232">
        <v>2</v>
      </c>
      <c r="C3232">
        <v>1403</v>
      </c>
      <c r="D3232">
        <v>-0.56840000000000002</v>
      </c>
      <c r="E3232">
        <v>15.272500000000001</v>
      </c>
      <c r="F3232">
        <v>9.0560000000000002E-2</v>
      </c>
    </row>
    <row r="3233" spans="1:6">
      <c r="A3233">
        <v>2001404</v>
      </c>
      <c r="B3233">
        <v>2</v>
      </c>
      <c r="C3233">
        <v>1404</v>
      </c>
      <c r="D3233">
        <v>-0.56840000000000002</v>
      </c>
      <c r="E3233">
        <v>15.2722</v>
      </c>
      <c r="F3233">
        <v>9.0579999999999994E-2</v>
      </c>
    </row>
    <row r="3234" spans="1:6">
      <c r="A3234">
        <v>2001405</v>
      </c>
      <c r="B3234">
        <v>2</v>
      </c>
      <c r="C3234">
        <v>1405</v>
      </c>
      <c r="D3234">
        <v>-0.56840000000000002</v>
      </c>
      <c r="E3234">
        <v>15.272</v>
      </c>
      <c r="F3234">
        <v>9.06E-2</v>
      </c>
    </row>
    <row r="3235" spans="1:6">
      <c r="A3235">
        <v>2001406</v>
      </c>
      <c r="B3235">
        <v>2</v>
      </c>
      <c r="C3235">
        <v>1406</v>
      </c>
      <c r="D3235">
        <v>-0.56840000000000002</v>
      </c>
      <c r="E3235">
        <v>15.271699999999999</v>
      </c>
      <c r="F3235">
        <v>9.0620000000000006E-2</v>
      </c>
    </row>
    <row r="3236" spans="1:6">
      <c r="A3236">
        <v>2001407</v>
      </c>
      <c r="B3236">
        <v>2</v>
      </c>
      <c r="C3236">
        <v>1407</v>
      </c>
      <c r="D3236">
        <v>-0.56840000000000002</v>
      </c>
      <c r="E3236">
        <v>15.2715</v>
      </c>
      <c r="F3236">
        <v>9.0639999999999998E-2</v>
      </c>
    </row>
    <row r="3237" spans="1:6">
      <c r="A3237">
        <v>2001408</v>
      </c>
      <c r="B3237">
        <v>2</v>
      </c>
      <c r="C3237">
        <v>1408</v>
      </c>
      <c r="D3237">
        <v>-0.56840000000000002</v>
      </c>
      <c r="E3237">
        <v>15.2713</v>
      </c>
      <c r="F3237">
        <v>9.0660000000000004E-2</v>
      </c>
    </row>
    <row r="3238" spans="1:6">
      <c r="A3238">
        <v>2001409</v>
      </c>
      <c r="B3238">
        <v>2</v>
      </c>
      <c r="C3238">
        <v>1409</v>
      </c>
      <c r="D3238">
        <v>-0.56840000000000002</v>
      </c>
      <c r="E3238">
        <v>15.271000000000001</v>
      </c>
      <c r="F3238">
        <v>9.0679999999999997E-2</v>
      </c>
    </row>
    <row r="3239" spans="1:6">
      <c r="A3239">
        <v>2001410</v>
      </c>
      <c r="B3239">
        <v>2</v>
      </c>
      <c r="C3239">
        <v>1410</v>
      </c>
      <c r="D3239">
        <v>-0.56840000000000002</v>
      </c>
      <c r="E3239">
        <v>15.270799999999999</v>
      </c>
      <c r="F3239">
        <v>9.0700000000000003E-2</v>
      </c>
    </row>
    <row r="3240" spans="1:6">
      <c r="A3240">
        <v>2001411</v>
      </c>
      <c r="B3240">
        <v>2</v>
      </c>
      <c r="C3240">
        <v>1411</v>
      </c>
      <c r="D3240">
        <v>-0.56840000000000002</v>
      </c>
      <c r="E3240">
        <v>15.2705</v>
      </c>
      <c r="F3240">
        <v>9.0719999999999995E-2</v>
      </c>
    </row>
    <row r="3241" spans="1:6">
      <c r="A3241">
        <v>2001412</v>
      </c>
      <c r="B3241">
        <v>2</v>
      </c>
      <c r="C3241">
        <v>1412</v>
      </c>
      <c r="D3241">
        <v>-0.56840000000000002</v>
      </c>
      <c r="E3241">
        <v>15.270300000000001</v>
      </c>
      <c r="F3241">
        <v>9.0740000000000001E-2</v>
      </c>
    </row>
    <row r="3242" spans="1:6">
      <c r="A3242">
        <v>2001413</v>
      </c>
      <c r="B3242">
        <v>2</v>
      </c>
      <c r="C3242">
        <v>1413</v>
      </c>
      <c r="D3242">
        <v>-0.56840000000000002</v>
      </c>
      <c r="E3242">
        <v>15.270099999999999</v>
      </c>
      <c r="F3242">
        <v>9.0759999999999993E-2</v>
      </c>
    </row>
    <row r="3243" spans="1:6">
      <c r="A3243">
        <v>2001414</v>
      </c>
      <c r="B3243">
        <v>2</v>
      </c>
      <c r="C3243">
        <v>1414</v>
      </c>
      <c r="D3243">
        <v>-0.56840000000000002</v>
      </c>
      <c r="E3243">
        <v>15.2698</v>
      </c>
      <c r="F3243">
        <v>9.078E-2</v>
      </c>
    </row>
    <row r="3244" spans="1:6">
      <c r="A3244">
        <v>2001415</v>
      </c>
      <c r="B3244">
        <v>2</v>
      </c>
      <c r="C3244">
        <v>1415</v>
      </c>
      <c r="D3244">
        <v>-0.56840000000000002</v>
      </c>
      <c r="E3244">
        <v>15.269600000000001</v>
      </c>
      <c r="F3244">
        <v>9.0800000000000006E-2</v>
      </c>
    </row>
    <row r="3245" spans="1:6">
      <c r="A3245">
        <v>2001416</v>
      </c>
      <c r="B3245">
        <v>2</v>
      </c>
      <c r="C3245">
        <v>1416</v>
      </c>
      <c r="D3245">
        <v>-0.56840000000000002</v>
      </c>
      <c r="E3245">
        <v>15.269399999999999</v>
      </c>
      <c r="F3245">
        <v>9.0810000000000002E-2</v>
      </c>
    </row>
    <row r="3246" spans="1:6">
      <c r="A3246">
        <v>2001417</v>
      </c>
      <c r="B3246">
        <v>2</v>
      </c>
      <c r="C3246">
        <v>1417</v>
      </c>
      <c r="D3246">
        <v>-0.56840000000000002</v>
      </c>
      <c r="E3246">
        <v>15.2691</v>
      </c>
      <c r="F3246">
        <v>9.0829999999999994E-2</v>
      </c>
    </row>
    <row r="3247" spans="1:6">
      <c r="A3247">
        <v>2001418</v>
      </c>
      <c r="B3247">
        <v>2</v>
      </c>
      <c r="C3247">
        <v>1418</v>
      </c>
      <c r="D3247">
        <v>-0.56840000000000002</v>
      </c>
      <c r="E3247">
        <v>15.2689</v>
      </c>
      <c r="F3247">
        <v>9.085E-2</v>
      </c>
    </row>
    <row r="3248" spans="1:6">
      <c r="A3248">
        <v>2001419</v>
      </c>
      <c r="B3248">
        <v>2</v>
      </c>
      <c r="C3248">
        <v>1419</v>
      </c>
      <c r="D3248">
        <v>-0.56840000000000002</v>
      </c>
      <c r="E3248">
        <v>15.268700000000001</v>
      </c>
      <c r="F3248">
        <v>9.0870000000000006E-2</v>
      </c>
    </row>
    <row r="3249" spans="1:6">
      <c r="A3249">
        <v>2001420</v>
      </c>
      <c r="B3249">
        <v>2</v>
      </c>
      <c r="C3249">
        <v>1420</v>
      </c>
      <c r="D3249">
        <v>-0.56840000000000002</v>
      </c>
      <c r="E3249">
        <v>15.2685</v>
      </c>
      <c r="F3249">
        <v>9.0889999999999999E-2</v>
      </c>
    </row>
    <row r="3250" spans="1:6">
      <c r="A3250">
        <v>2001421</v>
      </c>
      <c r="B3250">
        <v>2</v>
      </c>
      <c r="C3250">
        <v>1421</v>
      </c>
      <c r="D3250">
        <v>-0.56840000000000002</v>
      </c>
      <c r="E3250">
        <v>15.2682</v>
      </c>
      <c r="F3250">
        <v>9.0910000000000005E-2</v>
      </c>
    </row>
    <row r="3251" spans="1:6">
      <c r="A3251">
        <v>2001422</v>
      </c>
      <c r="B3251">
        <v>2</v>
      </c>
      <c r="C3251">
        <v>1422</v>
      </c>
      <c r="D3251">
        <v>-0.56840000000000002</v>
      </c>
      <c r="E3251">
        <v>15.268000000000001</v>
      </c>
      <c r="F3251">
        <v>9.0929999999999997E-2</v>
      </c>
    </row>
    <row r="3252" spans="1:6">
      <c r="A3252">
        <v>2001423</v>
      </c>
      <c r="B3252">
        <v>2</v>
      </c>
      <c r="C3252">
        <v>1423</v>
      </c>
      <c r="D3252">
        <v>-0.56840000000000002</v>
      </c>
      <c r="E3252">
        <v>15.267799999999999</v>
      </c>
      <c r="F3252">
        <v>9.0950000000000003E-2</v>
      </c>
    </row>
    <row r="3253" spans="1:6">
      <c r="A3253">
        <v>2001424</v>
      </c>
      <c r="B3253">
        <v>2</v>
      </c>
      <c r="C3253">
        <v>1424</v>
      </c>
      <c r="D3253">
        <v>-0.56840000000000002</v>
      </c>
      <c r="E3253">
        <v>15.2676</v>
      </c>
      <c r="F3253">
        <v>9.0969999999999995E-2</v>
      </c>
    </row>
    <row r="3254" spans="1:6">
      <c r="A3254">
        <v>2001425</v>
      </c>
      <c r="B3254">
        <v>2</v>
      </c>
      <c r="C3254">
        <v>1425</v>
      </c>
      <c r="D3254">
        <v>-0.56840000000000002</v>
      </c>
      <c r="E3254">
        <v>15.267300000000001</v>
      </c>
      <c r="F3254">
        <v>9.0990000000000001E-2</v>
      </c>
    </row>
    <row r="3255" spans="1:6">
      <c r="A3255">
        <v>2001426</v>
      </c>
      <c r="B3255">
        <v>2</v>
      </c>
      <c r="C3255">
        <v>1426</v>
      </c>
      <c r="D3255">
        <v>-0.56840000000000002</v>
      </c>
      <c r="E3255">
        <v>15.267099999999999</v>
      </c>
      <c r="F3255">
        <v>9.1009999999999994E-2</v>
      </c>
    </row>
    <row r="3256" spans="1:6">
      <c r="A3256">
        <v>2001427</v>
      </c>
      <c r="B3256">
        <v>2</v>
      </c>
      <c r="C3256">
        <v>1427</v>
      </c>
      <c r="D3256">
        <v>-0.56840000000000002</v>
      </c>
      <c r="E3256">
        <v>15.2669</v>
      </c>
      <c r="F3256">
        <v>9.103E-2</v>
      </c>
    </row>
    <row r="3257" spans="1:6">
      <c r="A3257">
        <v>2001428</v>
      </c>
      <c r="B3257">
        <v>2</v>
      </c>
      <c r="C3257">
        <v>1428</v>
      </c>
      <c r="D3257">
        <v>-0.56840000000000002</v>
      </c>
      <c r="E3257">
        <v>15.2667</v>
      </c>
      <c r="F3257">
        <v>9.1050000000000006E-2</v>
      </c>
    </row>
    <row r="3258" spans="1:6">
      <c r="A3258">
        <v>2001429</v>
      </c>
      <c r="B3258">
        <v>2</v>
      </c>
      <c r="C3258">
        <v>1429</v>
      </c>
      <c r="D3258">
        <v>-0.56840000000000002</v>
      </c>
      <c r="E3258">
        <v>15.266500000000001</v>
      </c>
      <c r="F3258">
        <v>9.1069999999999998E-2</v>
      </c>
    </row>
    <row r="3259" spans="1:6">
      <c r="A3259">
        <v>2001430</v>
      </c>
      <c r="B3259">
        <v>2</v>
      </c>
      <c r="C3259">
        <v>1430</v>
      </c>
      <c r="D3259">
        <v>-0.56840000000000002</v>
      </c>
      <c r="E3259">
        <v>15.2662</v>
      </c>
      <c r="F3259">
        <v>9.1090000000000004E-2</v>
      </c>
    </row>
    <row r="3260" spans="1:6">
      <c r="A3260">
        <v>2001431</v>
      </c>
      <c r="B3260">
        <v>2</v>
      </c>
      <c r="C3260">
        <v>1431</v>
      </c>
      <c r="D3260">
        <v>-0.56840000000000002</v>
      </c>
      <c r="E3260">
        <v>15.266</v>
      </c>
      <c r="F3260">
        <v>9.11E-2</v>
      </c>
    </row>
    <row r="3261" spans="1:6">
      <c r="A3261">
        <v>2001432</v>
      </c>
      <c r="B3261">
        <v>2</v>
      </c>
      <c r="C3261">
        <v>1432</v>
      </c>
      <c r="D3261">
        <v>-0.56840000000000002</v>
      </c>
      <c r="E3261">
        <v>15.2658</v>
      </c>
      <c r="F3261">
        <v>9.1120000000000007E-2</v>
      </c>
    </row>
    <row r="3262" spans="1:6">
      <c r="A3262">
        <v>2001433</v>
      </c>
      <c r="B3262">
        <v>2</v>
      </c>
      <c r="C3262">
        <v>1433</v>
      </c>
      <c r="D3262">
        <v>-0.56840000000000002</v>
      </c>
      <c r="E3262">
        <v>15.265599999999999</v>
      </c>
      <c r="F3262">
        <v>9.1139999999999999E-2</v>
      </c>
    </row>
    <row r="3263" spans="1:6">
      <c r="A3263">
        <v>2001434</v>
      </c>
      <c r="B3263">
        <v>2</v>
      </c>
      <c r="C3263">
        <v>1434</v>
      </c>
      <c r="D3263">
        <v>-0.56840000000000002</v>
      </c>
      <c r="E3263">
        <v>15.2654</v>
      </c>
      <c r="F3263">
        <v>9.1160000000000005E-2</v>
      </c>
    </row>
    <row r="3264" spans="1:6">
      <c r="A3264">
        <v>2001435</v>
      </c>
      <c r="B3264">
        <v>2</v>
      </c>
      <c r="C3264">
        <v>1435</v>
      </c>
      <c r="D3264">
        <v>-0.56840000000000002</v>
      </c>
      <c r="E3264">
        <v>15.2652</v>
      </c>
      <c r="F3264">
        <v>9.1179999999999997E-2</v>
      </c>
    </row>
    <row r="3265" spans="1:6">
      <c r="A3265">
        <v>2001436</v>
      </c>
      <c r="B3265">
        <v>2</v>
      </c>
      <c r="C3265">
        <v>1436</v>
      </c>
      <c r="D3265">
        <v>-0.56840000000000002</v>
      </c>
      <c r="E3265">
        <v>15.265000000000001</v>
      </c>
      <c r="F3265">
        <v>9.1200000000000003E-2</v>
      </c>
    </row>
    <row r="3266" spans="1:6">
      <c r="A3266">
        <v>2001437</v>
      </c>
      <c r="B3266">
        <v>2</v>
      </c>
      <c r="C3266">
        <v>1437</v>
      </c>
      <c r="D3266">
        <v>-0.56840000000000002</v>
      </c>
      <c r="E3266">
        <v>15.264799999999999</v>
      </c>
      <c r="F3266">
        <v>9.1219999999999996E-2</v>
      </c>
    </row>
    <row r="3267" spans="1:6">
      <c r="A3267">
        <v>2001438</v>
      </c>
      <c r="B3267">
        <v>2</v>
      </c>
      <c r="C3267">
        <v>1438</v>
      </c>
      <c r="D3267">
        <v>-0.56840000000000002</v>
      </c>
      <c r="E3267">
        <v>15.2646</v>
      </c>
      <c r="F3267">
        <v>9.1240000000000002E-2</v>
      </c>
    </row>
    <row r="3268" spans="1:6">
      <c r="A3268">
        <v>2001439</v>
      </c>
      <c r="B3268">
        <v>2</v>
      </c>
      <c r="C3268">
        <v>1439</v>
      </c>
      <c r="D3268">
        <v>-0.56840000000000002</v>
      </c>
      <c r="E3268">
        <v>15.2644</v>
      </c>
      <c r="F3268">
        <v>9.1259999999999994E-2</v>
      </c>
    </row>
    <row r="3269" spans="1:6">
      <c r="A3269">
        <v>2001440</v>
      </c>
      <c r="B3269">
        <v>2</v>
      </c>
      <c r="C3269">
        <v>1440</v>
      </c>
      <c r="D3269">
        <v>-0.56840000000000002</v>
      </c>
      <c r="E3269">
        <v>15.264200000000001</v>
      </c>
      <c r="F3269">
        <v>9.128E-2</v>
      </c>
    </row>
    <row r="3270" spans="1:6">
      <c r="A3270">
        <v>2001441</v>
      </c>
      <c r="B3270">
        <v>2</v>
      </c>
      <c r="C3270">
        <v>1441</v>
      </c>
      <c r="D3270">
        <v>-0.56840000000000002</v>
      </c>
      <c r="E3270">
        <v>15.263999999999999</v>
      </c>
      <c r="F3270">
        <v>9.1300000000000006E-2</v>
      </c>
    </row>
    <row r="3271" spans="1:6">
      <c r="A3271">
        <v>2001442</v>
      </c>
      <c r="B3271">
        <v>2</v>
      </c>
      <c r="C3271">
        <v>1442</v>
      </c>
      <c r="D3271">
        <v>-0.56840000000000002</v>
      </c>
      <c r="E3271">
        <v>15.2638</v>
      </c>
      <c r="F3271">
        <v>9.1319999999999998E-2</v>
      </c>
    </row>
    <row r="3272" spans="1:6">
      <c r="A3272">
        <v>2001443</v>
      </c>
      <c r="B3272">
        <v>2</v>
      </c>
      <c r="C3272">
        <v>1443</v>
      </c>
      <c r="D3272">
        <v>-0.56840000000000002</v>
      </c>
      <c r="E3272">
        <v>15.2636</v>
      </c>
      <c r="F3272">
        <v>9.1340000000000005E-2</v>
      </c>
    </row>
    <row r="3273" spans="1:6">
      <c r="A3273">
        <v>2001444</v>
      </c>
      <c r="B3273">
        <v>2</v>
      </c>
      <c r="C3273">
        <v>1444</v>
      </c>
      <c r="D3273">
        <v>-0.56840000000000002</v>
      </c>
      <c r="E3273">
        <v>15.263400000000001</v>
      </c>
      <c r="F3273">
        <v>9.1359999999999997E-2</v>
      </c>
    </row>
    <row r="3274" spans="1:6">
      <c r="A3274">
        <v>2001445</v>
      </c>
      <c r="B3274">
        <v>2</v>
      </c>
      <c r="C3274">
        <v>1445</v>
      </c>
      <c r="D3274">
        <v>-0.56840000000000002</v>
      </c>
      <c r="E3274">
        <v>15.263199999999999</v>
      </c>
      <c r="F3274">
        <v>9.1380000000000003E-2</v>
      </c>
    </row>
    <row r="3275" spans="1:6">
      <c r="A3275">
        <v>2001446</v>
      </c>
      <c r="B3275">
        <v>2</v>
      </c>
      <c r="C3275">
        <v>1446</v>
      </c>
      <c r="D3275">
        <v>-0.56840000000000002</v>
      </c>
      <c r="E3275">
        <v>15.263</v>
      </c>
      <c r="F3275">
        <v>9.1389999999999999E-2</v>
      </c>
    </row>
    <row r="3276" spans="1:6">
      <c r="A3276">
        <v>2001447</v>
      </c>
      <c r="B3276">
        <v>2</v>
      </c>
      <c r="C3276">
        <v>1447</v>
      </c>
      <c r="D3276">
        <v>-0.56840000000000002</v>
      </c>
      <c r="E3276">
        <v>15.2628</v>
      </c>
      <c r="F3276">
        <v>9.1410000000000005E-2</v>
      </c>
    </row>
    <row r="3277" spans="1:6">
      <c r="A3277">
        <v>2001448</v>
      </c>
      <c r="B3277">
        <v>2</v>
      </c>
      <c r="C3277">
        <v>1448</v>
      </c>
      <c r="D3277">
        <v>-0.56840000000000002</v>
      </c>
      <c r="E3277">
        <v>15.262600000000001</v>
      </c>
      <c r="F3277">
        <v>9.1429999999999997E-2</v>
      </c>
    </row>
    <row r="3278" spans="1:6">
      <c r="A3278">
        <v>2001449</v>
      </c>
      <c r="B3278">
        <v>2</v>
      </c>
      <c r="C3278">
        <v>1449</v>
      </c>
      <c r="D3278">
        <v>-0.56840000000000002</v>
      </c>
      <c r="E3278">
        <v>15.2624</v>
      </c>
      <c r="F3278">
        <v>9.1450000000000004E-2</v>
      </c>
    </row>
    <row r="3279" spans="1:6">
      <c r="A3279">
        <v>2001450</v>
      </c>
      <c r="B3279">
        <v>2</v>
      </c>
      <c r="C3279">
        <v>1450</v>
      </c>
      <c r="D3279">
        <v>-0.56840000000000002</v>
      </c>
      <c r="E3279">
        <v>15.2622</v>
      </c>
      <c r="F3279">
        <v>9.1469999999999996E-2</v>
      </c>
    </row>
    <row r="3280" spans="1:6">
      <c r="A3280">
        <v>2001451</v>
      </c>
      <c r="B3280">
        <v>2</v>
      </c>
      <c r="C3280">
        <v>1451</v>
      </c>
      <c r="D3280">
        <v>-0.56840000000000002</v>
      </c>
      <c r="E3280">
        <v>15.262</v>
      </c>
      <c r="F3280">
        <v>9.1490000000000002E-2</v>
      </c>
    </row>
    <row r="3281" spans="1:6">
      <c r="A3281">
        <v>2001452</v>
      </c>
      <c r="B3281">
        <v>2</v>
      </c>
      <c r="C3281">
        <v>1452</v>
      </c>
      <c r="D3281">
        <v>-0.56840000000000002</v>
      </c>
      <c r="E3281">
        <v>15.261900000000001</v>
      </c>
      <c r="F3281">
        <v>9.1509999999999994E-2</v>
      </c>
    </row>
    <row r="3282" spans="1:6">
      <c r="A3282">
        <v>2001453</v>
      </c>
      <c r="B3282">
        <v>2</v>
      </c>
      <c r="C3282">
        <v>1453</v>
      </c>
      <c r="D3282">
        <v>-0.56840000000000002</v>
      </c>
      <c r="E3282">
        <v>15.261699999999999</v>
      </c>
      <c r="F3282">
        <v>9.153E-2</v>
      </c>
    </row>
    <row r="3283" spans="1:6">
      <c r="A3283">
        <v>2001454</v>
      </c>
      <c r="B3283">
        <v>2</v>
      </c>
      <c r="C3283">
        <v>1454</v>
      </c>
      <c r="D3283">
        <v>-0.56840000000000002</v>
      </c>
      <c r="E3283">
        <v>15.2615</v>
      </c>
      <c r="F3283">
        <v>9.1550000000000006E-2</v>
      </c>
    </row>
    <row r="3284" spans="1:6">
      <c r="A3284">
        <v>2001455</v>
      </c>
      <c r="B3284">
        <v>2</v>
      </c>
      <c r="C3284">
        <v>1455</v>
      </c>
      <c r="D3284">
        <v>-0.56840000000000002</v>
      </c>
      <c r="E3284">
        <v>15.2613</v>
      </c>
      <c r="F3284">
        <v>9.1569999999999999E-2</v>
      </c>
    </row>
    <row r="3285" spans="1:6">
      <c r="A3285">
        <v>2001456</v>
      </c>
      <c r="B3285">
        <v>2</v>
      </c>
      <c r="C3285">
        <v>1456</v>
      </c>
      <c r="D3285">
        <v>-0.56840000000000002</v>
      </c>
      <c r="E3285">
        <v>15.261100000000001</v>
      </c>
      <c r="F3285">
        <v>9.1590000000000005E-2</v>
      </c>
    </row>
    <row r="3286" spans="1:6">
      <c r="A3286">
        <v>2001457</v>
      </c>
      <c r="B3286">
        <v>2</v>
      </c>
      <c r="C3286">
        <v>1457</v>
      </c>
      <c r="D3286">
        <v>-0.56840000000000002</v>
      </c>
      <c r="E3286">
        <v>15.260899999999999</v>
      </c>
      <c r="F3286">
        <v>9.1609999999999997E-2</v>
      </c>
    </row>
    <row r="3287" spans="1:6">
      <c r="A3287">
        <v>2001458</v>
      </c>
      <c r="B3287">
        <v>2</v>
      </c>
      <c r="C3287">
        <v>1458</v>
      </c>
      <c r="D3287">
        <v>-0.56840000000000002</v>
      </c>
      <c r="E3287">
        <v>15.2608</v>
      </c>
      <c r="F3287">
        <v>9.1630000000000003E-2</v>
      </c>
    </row>
    <row r="3288" spans="1:6">
      <c r="A3288">
        <v>2001459</v>
      </c>
      <c r="B3288">
        <v>2</v>
      </c>
      <c r="C3288">
        <v>1459</v>
      </c>
      <c r="D3288">
        <v>-0.56840000000000002</v>
      </c>
      <c r="E3288">
        <v>15.2606</v>
      </c>
      <c r="F3288">
        <v>9.1649999999999995E-2</v>
      </c>
    </row>
    <row r="3289" spans="1:6">
      <c r="A3289">
        <v>2001460</v>
      </c>
      <c r="B3289">
        <v>2</v>
      </c>
      <c r="C3289">
        <v>1460</v>
      </c>
      <c r="D3289">
        <v>-0.56840000000000002</v>
      </c>
      <c r="E3289">
        <v>15.260400000000001</v>
      </c>
      <c r="F3289">
        <v>9.1670000000000001E-2</v>
      </c>
    </row>
    <row r="3290" spans="1:6">
      <c r="A3290">
        <v>2001461</v>
      </c>
      <c r="B3290">
        <v>2</v>
      </c>
      <c r="C3290">
        <v>1461</v>
      </c>
      <c r="D3290">
        <v>-0.56840000000000002</v>
      </c>
      <c r="E3290">
        <v>15.260199999999999</v>
      </c>
      <c r="F3290">
        <v>9.1679999999999998E-2</v>
      </c>
    </row>
    <row r="3291" spans="1:6">
      <c r="A3291">
        <v>2001462</v>
      </c>
      <c r="B3291">
        <v>2</v>
      </c>
      <c r="C3291">
        <v>1462</v>
      </c>
      <c r="D3291">
        <v>-0.56840000000000002</v>
      </c>
      <c r="E3291">
        <v>15.2601</v>
      </c>
      <c r="F3291">
        <v>9.1700000000000004E-2</v>
      </c>
    </row>
    <row r="3292" spans="1:6">
      <c r="A3292">
        <v>2001463</v>
      </c>
      <c r="B3292">
        <v>2</v>
      </c>
      <c r="C3292">
        <v>1463</v>
      </c>
      <c r="D3292">
        <v>-0.56840000000000002</v>
      </c>
      <c r="E3292">
        <v>15.2599</v>
      </c>
      <c r="F3292">
        <v>9.1719999999999996E-2</v>
      </c>
    </row>
    <row r="3293" spans="1:6">
      <c r="A3293">
        <v>2001464</v>
      </c>
      <c r="B3293">
        <v>2</v>
      </c>
      <c r="C3293">
        <v>1464</v>
      </c>
      <c r="D3293">
        <v>-0.56840000000000002</v>
      </c>
      <c r="E3293">
        <v>15.2597</v>
      </c>
      <c r="F3293">
        <v>9.1740000000000002E-2</v>
      </c>
    </row>
    <row r="3294" spans="1:6">
      <c r="A3294">
        <v>2001465</v>
      </c>
      <c r="B3294">
        <v>2</v>
      </c>
      <c r="C3294">
        <v>1465</v>
      </c>
      <c r="D3294">
        <v>-0.56840000000000002</v>
      </c>
      <c r="E3294">
        <v>15.259600000000001</v>
      </c>
      <c r="F3294">
        <v>9.1759999999999994E-2</v>
      </c>
    </row>
    <row r="3295" spans="1:6">
      <c r="A3295">
        <v>2001466</v>
      </c>
      <c r="B3295">
        <v>2</v>
      </c>
      <c r="C3295">
        <v>1466</v>
      </c>
      <c r="D3295">
        <v>-0.56840000000000002</v>
      </c>
      <c r="E3295">
        <v>15.259399999999999</v>
      </c>
      <c r="F3295">
        <v>9.178E-2</v>
      </c>
    </row>
    <row r="3296" spans="1:6">
      <c r="A3296">
        <v>2001467</v>
      </c>
      <c r="B3296">
        <v>2</v>
      </c>
      <c r="C3296">
        <v>1467</v>
      </c>
      <c r="D3296">
        <v>-0.56840000000000002</v>
      </c>
      <c r="E3296">
        <v>15.2592</v>
      </c>
      <c r="F3296">
        <v>9.1800000000000007E-2</v>
      </c>
    </row>
    <row r="3297" spans="1:6">
      <c r="A3297">
        <v>2001468</v>
      </c>
      <c r="B3297">
        <v>2</v>
      </c>
      <c r="C3297">
        <v>1468</v>
      </c>
      <c r="D3297">
        <v>-0.56840000000000002</v>
      </c>
      <c r="E3297">
        <v>15.2591</v>
      </c>
      <c r="F3297">
        <v>9.1819999999999999E-2</v>
      </c>
    </row>
    <row r="3298" spans="1:6">
      <c r="A3298">
        <v>2001469</v>
      </c>
      <c r="B3298">
        <v>2</v>
      </c>
      <c r="C3298">
        <v>1469</v>
      </c>
      <c r="D3298">
        <v>-0.56840000000000002</v>
      </c>
      <c r="E3298">
        <v>15.258900000000001</v>
      </c>
      <c r="F3298">
        <v>9.1840000000000005E-2</v>
      </c>
    </row>
    <row r="3299" spans="1:6">
      <c r="A3299">
        <v>2001470</v>
      </c>
      <c r="B3299">
        <v>2</v>
      </c>
      <c r="C3299">
        <v>1470</v>
      </c>
      <c r="D3299">
        <v>-0.56840000000000002</v>
      </c>
      <c r="E3299">
        <v>15.258699999999999</v>
      </c>
      <c r="F3299">
        <v>9.1859999999999997E-2</v>
      </c>
    </row>
    <row r="3300" spans="1:6">
      <c r="A3300">
        <v>2001471</v>
      </c>
      <c r="B3300">
        <v>2</v>
      </c>
      <c r="C3300">
        <v>1471</v>
      </c>
      <c r="D3300">
        <v>-0.56840000000000002</v>
      </c>
      <c r="E3300">
        <v>15.258599999999999</v>
      </c>
      <c r="F3300">
        <v>9.1880000000000003E-2</v>
      </c>
    </row>
    <row r="3301" spans="1:6">
      <c r="A3301">
        <v>2001472</v>
      </c>
      <c r="B3301">
        <v>2</v>
      </c>
      <c r="C3301">
        <v>1472</v>
      </c>
      <c r="D3301">
        <v>-0.56840000000000002</v>
      </c>
      <c r="E3301">
        <v>15.2584</v>
      </c>
      <c r="F3301">
        <v>9.1899999999999996E-2</v>
      </c>
    </row>
    <row r="3302" spans="1:6">
      <c r="A3302">
        <v>2001473</v>
      </c>
      <c r="B3302">
        <v>2</v>
      </c>
      <c r="C3302">
        <v>1473</v>
      </c>
      <c r="D3302">
        <v>-0.56840000000000002</v>
      </c>
      <c r="E3302">
        <v>15.2583</v>
      </c>
      <c r="F3302">
        <v>9.1920000000000002E-2</v>
      </c>
    </row>
    <row r="3303" spans="1:6">
      <c r="A3303">
        <v>2001474</v>
      </c>
      <c r="B3303">
        <v>2</v>
      </c>
      <c r="C3303">
        <v>1474</v>
      </c>
      <c r="D3303">
        <v>-0.56840000000000002</v>
      </c>
      <c r="E3303">
        <v>15.258100000000001</v>
      </c>
      <c r="F3303">
        <v>9.1939999999999994E-2</v>
      </c>
    </row>
    <row r="3304" spans="1:6">
      <c r="A3304">
        <v>2001475</v>
      </c>
      <c r="B3304">
        <v>2</v>
      </c>
      <c r="C3304">
        <v>1475</v>
      </c>
      <c r="D3304">
        <v>-0.56840000000000002</v>
      </c>
      <c r="E3304">
        <v>15.257899999999999</v>
      </c>
      <c r="F3304">
        <v>9.196E-2</v>
      </c>
    </row>
    <row r="3305" spans="1:6">
      <c r="A3305">
        <v>2001476</v>
      </c>
      <c r="B3305">
        <v>2</v>
      </c>
      <c r="C3305">
        <v>1476</v>
      </c>
      <c r="D3305">
        <v>-0.56840000000000002</v>
      </c>
      <c r="E3305">
        <v>15.2578</v>
      </c>
      <c r="F3305">
        <v>9.1980000000000006E-2</v>
      </c>
    </row>
    <row r="3306" spans="1:6">
      <c r="A3306">
        <v>2001477</v>
      </c>
      <c r="B3306">
        <v>2</v>
      </c>
      <c r="C3306">
        <v>1477</v>
      </c>
      <c r="D3306">
        <v>-0.56840000000000002</v>
      </c>
      <c r="E3306">
        <v>15.2576</v>
      </c>
      <c r="F3306">
        <v>9.1999999999999998E-2</v>
      </c>
    </row>
    <row r="3307" spans="1:6">
      <c r="A3307">
        <v>2001478</v>
      </c>
      <c r="B3307">
        <v>2</v>
      </c>
      <c r="C3307">
        <v>1478</v>
      </c>
      <c r="D3307">
        <v>-0.56840000000000002</v>
      </c>
      <c r="E3307">
        <v>15.2575</v>
      </c>
      <c r="F3307">
        <v>9.2009999999999995E-2</v>
      </c>
    </row>
    <row r="3308" spans="1:6">
      <c r="A3308">
        <v>2001479</v>
      </c>
      <c r="B3308">
        <v>2</v>
      </c>
      <c r="C3308">
        <v>1479</v>
      </c>
      <c r="D3308">
        <v>-0.56840000000000002</v>
      </c>
      <c r="E3308">
        <v>15.257300000000001</v>
      </c>
      <c r="F3308">
        <v>9.2030000000000001E-2</v>
      </c>
    </row>
    <row r="3309" spans="1:6">
      <c r="A3309">
        <v>2001480</v>
      </c>
      <c r="B3309">
        <v>2</v>
      </c>
      <c r="C3309">
        <v>1480</v>
      </c>
      <c r="D3309">
        <v>-0.56840000000000002</v>
      </c>
      <c r="E3309">
        <v>15.257199999999999</v>
      </c>
      <c r="F3309">
        <v>9.2050000000000007E-2</v>
      </c>
    </row>
    <row r="3310" spans="1:6">
      <c r="A3310">
        <v>2001481</v>
      </c>
      <c r="B3310">
        <v>2</v>
      </c>
      <c r="C3310">
        <v>1481</v>
      </c>
      <c r="D3310">
        <v>-0.56840000000000002</v>
      </c>
      <c r="E3310">
        <v>15.257</v>
      </c>
      <c r="F3310">
        <v>9.2069999999999999E-2</v>
      </c>
    </row>
    <row r="3311" spans="1:6">
      <c r="A3311">
        <v>2001482</v>
      </c>
      <c r="B3311">
        <v>2</v>
      </c>
      <c r="C3311">
        <v>1482</v>
      </c>
      <c r="D3311">
        <v>-0.56840000000000002</v>
      </c>
      <c r="E3311">
        <v>15.2569</v>
      </c>
      <c r="F3311">
        <v>9.2090000000000005E-2</v>
      </c>
    </row>
    <row r="3312" spans="1:6">
      <c r="A3312">
        <v>2001483</v>
      </c>
      <c r="B3312">
        <v>2</v>
      </c>
      <c r="C3312">
        <v>1483</v>
      </c>
      <c r="D3312">
        <v>-0.56840000000000002</v>
      </c>
      <c r="E3312">
        <v>15.2568</v>
      </c>
      <c r="F3312">
        <v>9.2109999999999997E-2</v>
      </c>
    </row>
    <row r="3313" spans="1:6">
      <c r="A3313">
        <v>2001484</v>
      </c>
      <c r="B3313">
        <v>2</v>
      </c>
      <c r="C3313">
        <v>1484</v>
      </c>
      <c r="D3313">
        <v>-0.56840000000000002</v>
      </c>
      <c r="E3313">
        <v>15.256600000000001</v>
      </c>
      <c r="F3313">
        <v>9.2130000000000004E-2</v>
      </c>
    </row>
    <row r="3314" spans="1:6">
      <c r="A3314">
        <v>2001485</v>
      </c>
      <c r="B3314">
        <v>2</v>
      </c>
      <c r="C3314">
        <v>1485</v>
      </c>
      <c r="D3314">
        <v>-0.56840000000000002</v>
      </c>
      <c r="E3314">
        <v>15.256500000000001</v>
      </c>
      <c r="F3314">
        <v>9.2149999999999996E-2</v>
      </c>
    </row>
    <row r="3315" spans="1:6">
      <c r="A3315">
        <v>2001486</v>
      </c>
      <c r="B3315">
        <v>2</v>
      </c>
      <c r="C3315">
        <v>1486</v>
      </c>
      <c r="D3315">
        <v>-0.56840000000000002</v>
      </c>
      <c r="E3315">
        <v>15.2563</v>
      </c>
      <c r="F3315">
        <v>9.2170000000000002E-2</v>
      </c>
    </row>
    <row r="3316" spans="1:6">
      <c r="A3316">
        <v>2001487</v>
      </c>
      <c r="B3316">
        <v>2</v>
      </c>
      <c r="C3316">
        <v>1487</v>
      </c>
      <c r="D3316">
        <v>-0.56840000000000002</v>
      </c>
      <c r="E3316">
        <v>15.2562</v>
      </c>
      <c r="F3316">
        <v>9.2189999999999994E-2</v>
      </c>
    </row>
    <row r="3317" spans="1:6">
      <c r="A3317">
        <v>2001488</v>
      </c>
      <c r="B3317">
        <v>2</v>
      </c>
      <c r="C3317">
        <v>1488</v>
      </c>
      <c r="D3317">
        <v>-0.56840000000000002</v>
      </c>
      <c r="E3317">
        <v>15.2561</v>
      </c>
      <c r="F3317">
        <v>9.221E-2</v>
      </c>
    </row>
    <row r="3318" spans="1:6">
      <c r="A3318">
        <v>2001489</v>
      </c>
      <c r="B3318">
        <v>2</v>
      </c>
      <c r="C3318">
        <v>1489</v>
      </c>
      <c r="D3318">
        <v>-0.56840000000000002</v>
      </c>
      <c r="E3318">
        <v>15.2559</v>
      </c>
      <c r="F3318">
        <v>9.2230000000000006E-2</v>
      </c>
    </row>
    <row r="3319" spans="1:6">
      <c r="A3319">
        <v>2001490</v>
      </c>
      <c r="B3319">
        <v>2</v>
      </c>
      <c r="C3319">
        <v>1490</v>
      </c>
      <c r="D3319">
        <v>-0.56840000000000002</v>
      </c>
      <c r="E3319">
        <v>15.255800000000001</v>
      </c>
      <c r="F3319">
        <v>9.2249999999999999E-2</v>
      </c>
    </row>
    <row r="3320" spans="1:6">
      <c r="A3320">
        <v>2001491</v>
      </c>
      <c r="B3320">
        <v>2</v>
      </c>
      <c r="C3320">
        <v>1491</v>
      </c>
      <c r="D3320">
        <v>-0.56840000000000002</v>
      </c>
      <c r="E3320">
        <v>15.255699999999999</v>
      </c>
      <c r="F3320">
        <v>9.2270000000000005E-2</v>
      </c>
    </row>
    <row r="3321" spans="1:6">
      <c r="A3321">
        <v>2001492</v>
      </c>
      <c r="B3321">
        <v>2</v>
      </c>
      <c r="C3321">
        <v>1492</v>
      </c>
      <c r="D3321">
        <v>-0.56840000000000002</v>
      </c>
      <c r="E3321">
        <v>15.2555</v>
      </c>
      <c r="F3321">
        <v>9.2289999999999997E-2</v>
      </c>
    </row>
    <row r="3322" spans="1:6">
      <c r="A3322">
        <v>2001493</v>
      </c>
      <c r="B3322">
        <v>2</v>
      </c>
      <c r="C3322">
        <v>1493</v>
      </c>
      <c r="D3322">
        <v>-0.56840000000000002</v>
      </c>
      <c r="E3322">
        <v>15.2554</v>
      </c>
      <c r="F3322">
        <v>9.2310000000000003E-2</v>
      </c>
    </row>
    <row r="3323" spans="1:6">
      <c r="A3323">
        <v>2001494</v>
      </c>
      <c r="B3323">
        <v>2</v>
      </c>
      <c r="C3323">
        <v>1494</v>
      </c>
      <c r="D3323">
        <v>-0.56840000000000002</v>
      </c>
      <c r="E3323">
        <v>15.2553</v>
      </c>
      <c r="F3323">
        <v>9.2319999999999999E-2</v>
      </c>
    </row>
    <row r="3324" spans="1:6">
      <c r="A3324">
        <v>2001495</v>
      </c>
      <c r="B3324">
        <v>2</v>
      </c>
      <c r="C3324">
        <v>1495</v>
      </c>
      <c r="D3324">
        <v>-0.56840000000000002</v>
      </c>
      <c r="E3324">
        <v>15.255100000000001</v>
      </c>
      <c r="F3324">
        <v>9.2340000000000005E-2</v>
      </c>
    </row>
    <row r="3325" spans="1:6">
      <c r="A3325">
        <v>2001496</v>
      </c>
      <c r="B3325">
        <v>2</v>
      </c>
      <c r="C3325">
        <v>1496</v>
      </c>
      <c r="D3325">
        <v>-0.56840000000000002</v>
      </c>
      <c r="E3325">
        <v>15.255000000000001</v>
      </c>
      <c r="F3325">
        <v>9.2359999999999998E-2</v>
      </c>
    </row>
    <row r="3326" spans="1:6">
      <c r="A3326">
        <v>2001497</v>
      </c>
      <c r="B3326">
        <v>2</v>
      </c>
      <c r="C3326">
        <v>1497</v>
      </c>
      <c r="D3326">
        <v>-0.56840000000000002</v>
      </c>
      <c r="E3326">
        <v>15.254899999999999</v>
      </c>
      <c r="F3326">
        <v>9.2380000000000004E-2</v>
      </c>
    </row>
    <row r="3327" spans="1:6">
      <c r="A3327">
        <v>2001498</v>
      </c>
      <c r="B3327">
        <v>2</v>
      </c>
      <c r="C3327">
        <v>1498</v>
      </c>
      <c r="D3327">
        <v>-0.56840000000000002</v>
      </c>
      <c r="E3327">
        <v>15.254799999999999</v>
      </c>
      <c r="F3327">
        <v>9.2399999999999996E-2</v>
      </c>
    </row>
    <row r="3328" spans="1:6">
      <c r="A3328">
        <v>2001499</v>
      </c>
      <c r="B3328">
        <v>2</v>
      </c>
      <c r="C3328">
        <v>1499</v>
      </c>
      <c r="D3328">
        <v>-0.56840000000000002</v>
      </c>
      <c r="E3328">
        <v>15.2547</v>
      </c>
      <c r="F3328">
        <v>9.2420000000000002E-2</v>
      </c>
    </row>
    <row r="3329" spans="1:6">
      <c r="A3329">
        <v>2001500</v>
      </c>
      <c r="B3329">
        <v>2</v>
      </c>
      <c r="C3329">
        <v>1500</v>
      </c>
      <c r="D3329">
        <v>-0.56840000000000002</v>
      </c>
      <c r="E3329">
        <v>15.2545</v>
      </c>
      <c r="F3329">
        <v>9.2439999999999994E-2</v>
      </c>
    </row>
    <row r="3330" spans="1:6">
      <c r="A3330">
        <v>2001501</v>
      </c>
      <c r="B3330">
        <v>2</v>
      </c>
      <c r="C3330">
        <v>1501</v>
      </c>
      <c r="D3330">
        <v>-0.56840000000000002</v>
      </c>
      <c r="E3330">
        <v>15.2544</v>
      </c>
      <c r="F3330">
        <v>9.2460000000000001E-2</v>
      </c>
    </row>
    <row r="3331" spans="1:6">
      <c r="A3331">
        <v>2001502</v>
      </c>
      <c r="B3331">
        <v>2</v>
      </c>
      <c r="C3331">
        <v>1502</v>
      </c>
      <c r="D3331">
        <v>-0.56840000000000002</v>
      </c>
      <c r="E3331">
        <v>15.254300000000001</v>
      </c>
      <c r="F3331">
        <v>9.2480000000000007E-2</v>
      </c>
    </row>
    <row r="3332" spans="1:6">
      <c r="A3332">
        <v>2001503</v>
      </c>
      <c r="B3332">
        <v>2</v>
      </c>
      <c r="C3332">
        <v>1503</v>
      </c>
      <c r="D3332">
        <v>-0.56840000000000002</v>
      </c>
      <c r="E3332">
        <v>15.254200000000001</v>
      </c>
      <c r="F3332">
        <v>9.2499999999999999E-2</v>
      </c>
    </row>
    <row r="3333" spans="1:6">
      <c r="A3333">
        <v>2001504</v>
      </c>
      <c r="B3333">
        <v>2</v>
      </c>
      <c r="C3333">
        <v>1504</v>
      </c>
      <c r="D3333">
        <v>-0.56840000000000002</v>
      </c>
      <c r="E3333">
        <v>15.254099999999999</v>
      </c>
      <c r="F3333">
        <v>9.2520000000000005E-2</v>
      </c>
    </row>
    <row r="3334" spans="1:6">
      <c r="A3334">
        <v>2001505</v>
      </c>
      <c r="B3334">
        <v>2</v>
      </c>
      <c r="C3334">
        <v>1505</v>
      </c>
      <c r="D3334">
        <v>-0.56840000000000002</v>
      </c>
      <c r="E3334">
        <v>15.254</v>
      </c>
      <c r="F3334">
        <v>9.2539999999999997E-2</v>
      </c>
    </row>
    <row r="3335" spans="1:6">
      <c r="A3335">
        <v>2001506</v>
      </c>
      <c r="B3335">
        <v>2</v>
      </c>
      <c r="C3335">
        <v>1506</v>
      </c>
      <c r="D3335">
        <v>-0.56840000000000002</v>
      </c>
      <c r="E3335">
        <v>15.2538</v>
      </c>
      <c r="F3335">
        <v>9.2560000000000003E-2</v>
      </c>
    </row>
    <row r="3336" spans="1:6">
      <c r="A3336">
        <v>2001507</v>
      </c>
      <c r="B3336">
        <v>2</v>
      </c>
      <c r="C3336">
        <v>1507</v>
      </c>
      <c r="D3336">
        <v>-0.56840000000000002</v>
      </c>
      <c r="E3336">
        <v>15.2537</v>
      </c>
      <c r="F3336">
        <v>9.2579999999999996E-2</v>
      </c>
    </row>
    <row r="3337" spans="1:6">
      <c r="A3337">
        <v>2001508</v>
      </c>
      <c r="B3337">
        <v>2</v>
      </c>
      <c r="C3337">
        <v>1508</v>
      </c>
      <c r="D3337">
        <v>-0.56840000000000002</v>
      </c>
      <c r="E3337">
        <v>15.2536</v>
      </c>
      <c r="F3337">
        <v>9.2600000000000002E-2</v>
      </c>
    </row>
    <row r="3338" spans="1:6">
      <c r="A3338">
        <v>2001509</v>
      </c>
      <c r="B3338">
        <v>2</v>
      </c>
      <c r="C3338">
        <v>1509</v>
      </c>
      <c r="D3338">
        <v>-0.56840000000000002</v>
      </c>
      <c r="E3338">
        <v>15.253500000000001</v>
      </c>
      <c r="F3338">
        <v>9.2619999999999994E-2</v>
      </c>
    </row>
    <row r="3339" spans="1:6">
      <c r="A3339">
        <v>2001510</v>
      </c>
      <c r="B3339">
        <v>2</v>
      </c>
      <c r="C3339">
        <v>1510</v>
      </c>
      <c r="D3339">
        <v>-0.56840000000000002</v>
      </c>
      <c r="E3339">
        <v>15.253399999999999</v>
      </c>
      <c r="F3339">
        <v>9.2630000000000004E-2</v>
      </c>
    </row>
    <row r="3340" spans="1:6">
      <c r="A3340">
        <v>2001511</v>
      </c>
      <c r="B3340">
        <v>2</v>
      </c>
      <c r="C3340">
        <v>1511</v>
      </c>
      <c r="D3340">
        <v>-0.56840000000000002</v>
      </c>
      <c r="E3340">
        <v>15.253299999999999</v>
      </c>
      <c r="F3340">
        <v>9.2649999999999996E-2</v>
      </c>
    </row>
    <row r="3341" spans="1:6">
      <c r="A3341">
        <v>2001512</v>
      </c>
      <c r="B3341">
        <v>2</v>
      </c>
      <c r="C3341">
        <v>1512</v>
      </c>
      <c r="D3341">
        <v>-0.56840000000000002</v>
      </c>
      <c r="E3341">
        <v>15.2532</v>
      </c>
      <c r="F3341">
        <v>9.2670000000000002E-2</v>
      </c>
    </row>
    <row r="3342" spans="1:6">
      <c r="A3342">
        <v>2001513</v>
      </c>
      <c r="B3342">
        <v>2</v>
      </c>
      <c r="C3342">
        <v>1513</v>
      </c>
      <c r="D3342">
        <v>-0.56840000000000002</v>
      </c>
      <c r="E3342">
        <v>15.2531</v>
      </c>
      <c r="F3342">
        <v>9.2689999999999995E-2</v>
      </c>
    </row>
    <row r="3343" spans="1:6">
      <c r="A3343">
        <v>2001514</v>
      </c>
      <c r="B3343">
        <v>2</v>
      </c>
      <c r="C3343">
        <v>1514</v>
      </c>
      <c r="D3343">
        <v>-0.56840000000000002</v>
      </c>
      <c r="E3343">
        <v>15.253</v>
      </c>
      <c r="F3343">
        <v>9.2710000000000001E-2</v>
      </c>
    </row>
    <row r="3344" spans="1:6">
      <c r="A3344">
        <v>2001515</v>
      </c>
      <c r="B3344">
        <v>2</v>
      </c>
      <c r="C3344">
        <v>1515</v>
      </c>
      <c r="D3344">
        <v>-0.56840000000000002</v>
      </c>
      <c r="E3344">
        <v>15.2529</v>
      </c>
      <c r="F3344">
        <v>9.2730000000000007E-2</v>
      </c>
    </row>
    <row r="3345" spans="1:6">
      <c r="A3345">
        <v>2001516</v>
      </c>
      <c r="B3345">
        <v>2</v>
      </c>
      <c r="C3345">
        <v>1516</v>
      </c>
      <c r="D3345">
        <v>-0.56840000000000002</v>
      </c>
      <c r="E3345">
        <v>15.252800000000001</v>
      </c>
      <c r="F3345">
        <v>9.2749999999999999E-2</v>
      </c>
    </row>
    <row r="3346" spans="1:6">
      <c r="A3346">
        <v>2001517</v>
      </c>
      <c r="B3346">
        <v>2</v>
      </c>
      <c r="C3346">
        <v>1517</v>
      </c>
      <c r="D3346">
        <v>-0.56840000000000002</v>
      </c>
      <c r="E3346">
        <v>15.252700000000001</v>
      </c>
      <c r="F3346">
        <v>9.2770000000000005E-2</v>
      </c>
    </row>
    <row r="3347" spans="1:6">
      <c r="A3347">
        <v>2001518</v>
      </c>
      <c r="B3347">
        <v>2</v>
      </c>
      <c r="C3347">
        <v>1518</v>
      </c>
      <c r="D3347">
        <v>-0.56840000000000002</v>
      </c>
      <c r="E3347">
        <v>15.252599999999999</v>
      </c>
      <c r="F3347">
        <v>9.2789999999999997E-2</v>
      </c>
    </row>
    <row r="3348" spans="1:6">
      <c r="A3348">
        <v>2001519</v>
      </c>
      <c r="B3348">
        <v>2</v>
      </c>
      <c r="C3348">
        <v>1519</v>
      </c>
      <c r="D3348">
        <v>-0.56840000000000002</v>
      </c>
      <c r="E3348">
        <v>15.2525</v>
      </c>
      <c r="F3348">
        <v>9.2810000000000004E-2</v>
      </c>
    </row>
    <row r="3349" spans="1:6">
      <c r="A3349">
        <v>2001520</v>
      </c>
      <c r="B3349">
        <v>2</v>
      </c>
      <c r="C3349">
        <v>1520</v>
      </c>
      <c r="D3349">
        <v>-0.56840000000000002</v>
      </c>
      <c r="E3349">
        <v>15.2525</v>
      </c>
      <c r="F3349">
        <v>9.2829999999999996E-2</v>
      </c>
    </row>
    <row r="3350" spans="1:6">
      <c r="A3350">
        <v>2001521</v>
      </c>
      <c r="B3350">
        <v>2</v>
      </c>
      <c r="C3350">
        <v>1521</v>
      </c>
      <c r="D3350">
        <v>-0.56840000000000002</v>
      </c>
      <c r="E3350">
        <v>15.2524</v>
      </c>
      <c r="F3350">
        <v>9.2850000000000002E-2</v>
      </c>
    </row>
    <row r="3351" spans="1:6">
      <c r="A3351">
        <v>2001522</v>
      </c>
      <c r="B3351">
        <v>2</v>
      </c>
      <c r="C3351">
        <v>1522</v>
      </c>
      <c r="D3351">
        <v>-0.56840000000000002</v>
      </c>
      <c r="E3351">
        <v>15.2523</v>
      </c>
      <c r="F3351">
        <v>9.2869999999999994E-2</v>
      </c>
    </row>
    <row r="3352" spans="1:6">
      <c r="A3352">
        <v>2001523</v>
      </c>
      <c r="B3352">
        <v>2</v>
      </c>
      <c r="C3352">
        <v>1523</v>
      </c>
      <c r="D3352">
        <v>-0.56840000000000002</v>
      </c>
      <c r="E3352">
        <v>15.2522</v>
      </c>
      <c r="F3352">
        <v>9.289E-2</v>
      </c>
    </row>
    <row r="3353" spans="1:6">
      <c r="A3353">
        <v>2001524</v>
      </c>
      <c r="B3353">
        <v>2</v>
      </c>
      <c r="C3353">
        <v>1524</v>
      </c>
      <c r="D3353">
        <v>-0.56840000000000002</v>
      </c>
      <c r="E3353">
        <v>15.2521</v>
      </c>
      <c r="F3353">
        <v>9.2910000000000006E-2</v>
      </c>
    </row>
    <row r="3354" spans="1:6">
      <c r="A3354">
        <v>2001525</v>
      </c>
      <c r="B3354">
        <v>2</v>
      </c>
      <c r="C3354">
        <v>1525</v>
      </c>
      <c r="D3354">
        <v>-0.56840000000000002</v>
      </c>
      <c r="E3354">
        <v>15.252000000000001</v>
      </c>
      <c r="F3354">
        <v>9.2920000000000003E-2</v>
      </c>
    </row>
    <row r="3355" spans="1:6">
      <c r="A3355">
        <v>2001526</v>
      </c>
      <c r="B3355">
        <v>2</v>
      </c>
      <c r="C3355">
        <v>1526</v>
      </c>
      <c r="D3355">
        <v>-0.56840000000000002</v>
      </c>
      <c r="E3355">
        <v>15.251899999999999</v>
      </c>
      <c r="F3355">
        <v>9.2939999999999995E-2</v>
      </c>
    </row>
    <row r="3356" spans="1:6">
      <c r="A3356">
        <v>2001527</v>
      </c>
      <c r="B3356">
        <v>2</v>
      </c>
      <c r="C3356">
        <v>1527</v>
      </c>
      <c r="D3356">
        <v>-0.56840000000000002</v>
      </c>
      <c r="E3356">
        <v>15.251899999999999</v>
      </c>
      <c r="F3356">
        <v>9.2960000000000001E-2</v>
      </c>
    </row>
    <row r="3357" spans="1:6">
      <c r="A3357">
        <v>2001528</v>
      </c>
      <c r="B3357">
        <v>2</v>
      </c>
      <c r="C3357">
        <v>1528</v>
      </c>
      <c r="D3357">
        <v>-0.56840000000000002</v>
      </c>
      <c r="E3357">
        <v>15.251799999999999</v>
      </c>
      <c r="F3357">
        <v>9.2979999999999993E-2</v>
      </c>
    </row>
    <row r="3358" spans="1:6">
      <c r="A3358">
        <v>2001529</v>
      </c>
      <c r="B3358">
        <v>2</v>
      </c>
      <c r="C3358">
        <v>1529</v>
      </c>
      <c r="D3358">
        <v>-0.56840000000000002</v>
      </c>
      <c r="E3358">
        <v>15.2517</v>
      </c>
      <c r="F3358">
        <v>9.2999999999999999E-2</v>
      </c>
    </row>
    <row r="3359" spans="1:6">
      <c r="A3359">
        <v>2001530</v>
      </c>
      <c r="B3359">
        <v>2</v>
      </c>
      <c r="C3359">
        <v>1530</v>
      </c>
      <c r="D3359">
        <v>-0.56840000000000002</v>
      </c>
      <c r="E3359">
        <v>15.2516</v>
      </c>
      <c r="F3359">
        <v>9.3020000000000005E-2</v>
      </c>
    </row>
    <row r="3360" spans="1:6">
      <c r="A3360">
        <v>2001531</v>
      </c>
      <c r="B3360">
        <v>2</v>
      </c>
      <c r="C3360">
        <v>1531</v>
      </c>
      <c r="D3360">
        <v>-0.56840000000000002</v>
      </c>
      <c r="E3360">
        <v>15.2515</v>
      </c>
      <c r="F3360">
        <v>9.3039999999999998E-2</v>
      </c>
    </row>
    <row r="3361" spans="1:6">
      <c r="A3361">
        <v>2001532</v>
      </c>
      <c r="B3361">
        <v>2</v>
      </c>
      <c r="C3361">
        <v>1532</v>
      </c>
      <c r="D3361">
        <v>-0.56840000000000002</v>
      </c>
      <c r="E3361">
        <v>15.2515</v>
      </c>
      <c r="F3361">
        <v>9.3060000000000004E-2</v>
      </c>
    </row>
    <row r="3362" spans="1:6">
      <c r="A3362">
        <v>2001533</v>
      </c>
      <c r="B3362">
        <v>2</v>
      </c>
      <c r="C3362">
        <v>1533</v>
      </c>
      <c r="D3362">
        <v>-0.56840000000000002</v>
      </c>
      <c r="E3362">
        <v>15.2514</v>
      </c>
      <c r="F3362">
        <v>9.3079999999999996E-2</v>
      </c>
    </row>
    <row r="3363" spans="1:6">
      <c r="A3363">
        <v>2001534</v>
      </c>
      <c r="B3363">
        <v>2</v>
      </c>
      <c r="C3363">
        <v>1534</v>
      </c>
      <c r="D3363">
        <v>-0.56840000000000002</v>
      </c>
      <c r="E3363">
        <v>15.251300000000001</v>
      </c>
      <c r="F3363">
        <v>9.3100000000000002E-2</v>
      </c>
    </row>
    <row r="3364" spans="1:6">
      <c r="A3364">
        <v>2001535</v>
      </c>
      <c r="B3364">
        <v>2</v>
      </c>
      <c r="C3364">
        <v>1535</v>
      </c>
      <c r="D3364">
        <v>-0.56840000000000002</v>
      </c>
      <c r="E3364">
        <v>15.251300000000001</v>
      </c>
      <c r="F3364">
        <v>9.3119999999999994E-2</v>
      </c>
    </row>
    <row r="3365" spans="1:6">
      <c r="A3365">
        <v>2001536</v>
      </c>
      <c r="B3365">
        <v>2</v>
      </c>
      <c r="C3365">
        <v>1536</v>
      </c>
      <c r="D3365">
        <v>-0.56840000000000002</v>
      </c>
      <c r="E3365">
        <v>15.251200000000001</v>
      </c>
      <c r="F3365">
        <v>9.3140000000000001E-2</v>
      </c>
    </row>
    <row r="3366" spans="1:6">
      <c r="A3366">
        <v>2001537</v>
      </c>
      <c r="B3366">
        <v>2</v>
      </c>
      <c r="C3366">
        <v>1537</v>
      </c>
      <c r="D3366">
        <v>-0.56840000000000002</v>
      </c>
      <c r="E3366">
        <v>15.251099999999999</v>
      </c>
      <c r="F3366">
        <v>9.3160000000000007E-2</v>
      </c>
    </row>
    <row r="3367" spans="1:6">
      <c r="A3367">
        <v>2001538</v>
      </c>
      <c r="B3367">
        <v>2</v>
      </c>
      <c r="C3367">
        <v>1538</v>
      </c>
      <c r="D3367">
        <v>-0.56840000000000002</v>
      </c>
      <c r="E3367">
        <v>15.251099999999999</v>
      </c>
      <c r="F3367">
        <v>9.3179999999999999E-2</v>
      </c>
    </row>
    <row r="3368" spans="1:6">
      <c r="A3368">
        <v>2001539</v>
      </c>
      <c r="B3368">
        <v>2</v>
      </c>
      <c r="C3368">
        <v>1539</v>
      </c>
      <c r="D3368">
        <v>-0.56840000000000002</v>
      </c>
      <c r="E3368">
        <v>15.250999999999999</v>
      </c>
      <c r="F3368">
        <v>9.3200000000000005E-2</v>
      </c>
    </row>
    <row r="3369" spans="1:6">
      <c r="A3369">
        <v>2001540</v>
      </c>
      <c r="B3369">
        <v>2</v>
      </c>
      <c r="C3369">
        <v>1540</v>
      </c>
      <c r="D3369">
        <v>-0.56840000000000002</v>
      </c>
      <c r="E3369">
        <v>15.2509</v>
      </c>
      <c r="F3369">
        <v>9.3210000000000001E-2</v>
      </c>
    </row>
    <row r="3370" spans="1:6">
      <c r="A3370">
        <v>2001541</v>
      </c>
      <c r="B3370">
        <v>2</v>
      </c>
      <c r="C3370">
        <v>1541</v>
      </c>
      <c r="D3370">
        <v>-0.56840000000000002</v>
      </c>
      <c r="E3370">
        <v>15.2509</v>
      </c>
      <c r="F3370">
        <v>9.3229999999999993E-2</v>
      </c>
    </row>
    <row r="3371" spans="1:6">
      <c r="A3371">
        <v>2001542</v>
      </c>
      <c r="B3371">
        <v>2</v>
      </c>
      <c r="C3371">
        <v>1542</v>
      </c>
      <c r="D3371">
        <v>-0.56840000000000002</v>
      </c>
      <c r="E3371">
        <v>15.2508</v>
      </c>
      <c r="F3371">
        <v>9.325E-2</v>
      </c>
    </row>
    <row r="3372" spans="1:6">
      <c r="A3372">
        <v>2001543</v>
      </c>
      <c r="B3372">
        <v>2</v>
      </c>
      <c r="C3372">
        <v>1543</v>
      </c>
      <c r="D3372">
        <v>-0.56840000000000002</v>
      </c>
      <c r="E3372">
        <v>15.2508</v>
      </c>
      <c r="F3372">
        <v>9.3270000000000006E-2</v>
      </c>
    </row>
    <row r="3373" spans="1:6">
      <c r="A3373">
        <v>2001544</v>
      </c>
      <c r="B3373">
        <v>2</v>
      </c>
      <c r="C3373">
        <v>1544</v>
      </c>
      <c r="D3373">
        <v>-0.56840000000000002</v>
      </c>
      <c r="E3373">
        <v>15.2507</v>
      </c>
      <c r="F3373">
        <v>9.3289999999999998E-2</v>
      </c>
    </row>
    <row r="3374" spans="1:6">
      <c r="A3374">
        <v>2001545</v>
      </c>
      <c r="B3374">
        <v>2</v>
      </c>
      <c r="C3374">
        <v>1545</v>
      </c>
      <c r="D3374">
        <v>-0.56840000000000002</v>
      </c>
      <c r="E3374">
        <v>15.2507</v>
      </c>
      <c r="F3374">
        <v>9.3310000000000004E-2</v>
      </c>
    </row>
    <row r="3375" spans="1:6">
      <c r="A3375">
        <v>2001546</v>
      </c>
      <c r="B3375">
        <v>2</v>
      </c>
      <c r="C3375">
        <v>1546</v>
      </c>
      <c r="D3375">
        <v>-0.56840000000000002</v>
      </c>
      <c r="E3375">
        <v>15.2506</v>
      </c>
      <c r="F3375">
        <v>9.3329999999999996E-2</v>
      </c>
    </row>
    <row r="3376" spans="1:6">
      <c r="A3376">
        <v>2001547</v>
      </c>
      <c r="B3376">
        <v>2</v>
      </c>
      <c r="C3376">
        <v>1547</v>
      </c>
      <c r="D3376">
        <v>-0.56840000000000002</v>
      </c>
      <c r="E3376">
        <v>15.2506</v>
      </c>
      <c r="F3376">
        <v>9.3350000000000002E-2</v>
      </c>
    </row>
    <row r="3377" spans="1:6">
      <c r="A3377">
        <v>2001548</v>
      </c>
      <c r="B3377">
        <v>2</v>
      </c>
      <c r="C3377">
        <v>1548</v>
      </c>
      <c r="D3377">
        <v>-0.56840000000000002</v>
      </c>
      <c r="E3377">
        <v>15.250500000000001</v>
      </c>
      <c r="F3377">
        <v>9.3369999999999995E-2</v>
      </c>
    </row>
    <row r="3378" spans="1:6">
      <c r="A3378">
        <v>2001549</v>
      </c>
      <c r="B3378">
        <v>2</v>
      </c>
      <c r="C3378">
        <v>1549</v>
      </c>
      <c r="D3378">
        <v>-0.56840000000000002</v>
      </c>
      <c r="E3378">
        <v>15.250500000000001</v>
      </c>
      <c r="F3378">
        <v>9.3390000000000001E-2</v>
      </c>
    </row>
    <row r="3379" spans="1:6">
      <c r="A3379">
        <v>2001550</v>
      </c>
      <c r="B3379">
        <v>2</v>
      </c>
      <c r="C3379">
        <v>1550</v>
      </c>
      <c r="D3379">
        <v>-0.56840000000000002</v>
      </c>
      <c r="E3379">
        <v>15.250400000000001</v>
      </c>
      <c r="F3379">
        <v>9.3410000000000007E-2</v>
      </c>
    </row>
    <row r="3380" spans="1:6">
      <c r="A3380">
        <v>2001551</v>
      </c>
      <c r="B3380">
        <v>2</v>
      </c>
      <c r="C3380">
        <v>1551</v>
      </c>
      <c r="D3380">
        <v>-0.56840000000000002</v>
      </c>
      <c r="E3380">
        <v>15.250400000000001</v>
      </c>
      <c r="F3380">
        <v>9.3429999999999999E-2</v>
      </c>
    </row>
    <row r="3381" spans="1:6">
      <c r="A3381">
        <v>2001552</v>
      </c>
      <c r="B3381">
        <v>2</v>
      </c>
      <c r="C3381">
        <v>1552</v>
      </c>
      <c r="D3381">
        <v>-0.56840000000000002</v>
      </c>
      <c r="E3381">
        <v>15.250299999999999</v>
      </c>
      <c r="F3381">
        <v>9.3450000000000005E-2</v>
      </c>
    </row>
    <row r="3382" spans="1:6">
      <c r="A3382">
        <v>2001553</v>
      </c>
      <c r="B3382">
        <v>2</v>
      </c>
      <c r="C3382">
        <v>1553</v>
      </c>
      <c r="D3382">
        <v>-0.56840000000000002</v>
      </c>
      <c r="E3382">
        <v>15.250299999999999</v>
      </c>
      <c r="F3382">
        <v>9.3460000000000001E-2</v>
      </c>
    </row>
    <row r="3383" spans="1:6">
      <c r="A3383">
        <v>2001554</v>
      </c>
      <c r="B3383">
        <v>2</v>
      </c>
      <c r="C3383">
        <v>1554</v>
      </c>
      <c r="D3383">
        <v>-0.56840000000000002</v>
      </c>
      <c r="E3383">
        <v>15.2502</v>
      </c>
      <c r="F3383">
        <v>9.3479999999999994E-2</v>
      </c>
    </row>
    <row r="3384" spans="1:6">
      <c r="A3384">
        <v>2001555</v>
      </c>
      <c r="B3384">
        <v>2</v>
      </c>
      <c r="C3384">
        <v>1555</v>
      </c>
      <c r="D3384">
        <v>-0.56840000000000002</v>
      </c>
      <c r="E3384">
        <v>15.2502</v>
      </c>
      <c r="F3384">
        <v>9.35E-2</v>
      </c>
    </row>
    <row r="3385" spans="1:6">
      <c r="A3385">
        <v>2001556</v>
      </c>
      <c r="B3385">
        <v>2</v>
      </c>
      <c r="C3385">
        <v>1556</v>
      </c>
      <c r="D3385">
        <v>-0.56840000000000002</v>
      </c>
      <c r="E3385">
        <v>15.2502</v>
      </c>
      <c r="F3385">
        <v>9.3520000000000006E-2</v>
      </c>
    </row>
    <row r="3386" spans="1:6">
      <c r="A3386">
        <v>2001557</v>
      </c>
      <c r="B3386">
        <v>2</v>
      </c>
      <c r="C3386">
        <v>1557</v>
      </c>
      <c r="D3386">
        <v>-0.56840000000000002</v>
      </c>
      <c r="E3386">
        <v>15.2501</v>
      </c>
      <c r="F3386">
        <v>9.3539999999999998E-2</v>
      </c>
    </row>
    <row r="3387" spans="1:6">
      <c r="A3387">
        <v>2001558</v>
      </c>
      <c r="B3387">
        <v>2</v>
      </c>
      <c r="C3387">
        <v>1558</v>
      </c>
      <c r="D3387">
        <v>-0.56840000000000002</v>
      </c>
      <c r="E3387">
        <v>15.2501</v>
      </c>
      <c r="F3387">
        <v>9.3560000000000004E-2</v>
      </c>
    </row>
    <row r="3388" spans="1:6">
      <c r="A3388">
        <v>2001559</v>
      </c>
      <c r="B3388">
        <v>2</v>
      </c>
      <c r="C3388">
        <v>1559</v>
      </c>
      <c r="D3388">
        <v>-0.56840000000000002</v>
      </c>
      <c r="E3388">
        <v>15.25</v>
      </c>
      <c r="F3388">
        <v>9.3579999999999997E-2</v>
      </c>
    </row>
    <row r="3389" spans="1:6">
      <c r="A3389">
        <v>2001560</v>
      </c>
      <c r="B3389">
        <v>2</v>
      </c>
      <c r="C3389">
        <v>1560</v>
      </c>
      <c r="D3389">
        <v>-0.56840000000000002</v>
      </c>
      <c r="E3389">
        <v>15.25</v>
      </c>
      <c r="F3389">
        <v>9.3600000000000003E-2</v>
      </c>
    </row>
    <row r="3390" spans="1:6">
      <c r="A3390">
        <v>2001561</v>
      </c>
      <c r="B3390">
        <v>2</v>
      </c>
      <c r="C3390">
        <v>1561</v>
      </c>
      <c r="D3390">
        <v>-0.56840000000000002</v>
      </c>
      <c r="E3390">
        <v>15.25</v>
      </c>
      <c r="F3390">
        <v>9.3619999999999995E-2</v>
      </c>
    </row>
    <row r="3391" spans="1:6">
      <c r="A3391">
        <v>2001562</v>
      </c>
      <c r="B3391">
        <v>2</v>
      </c>
      <c r="C3391">
        <v>1562</v>
      </c>
      <c r="D3391">
        <v>-0.56840000000000002</v>
      </c>
      <c r="E3391">
        <v>15.25</v>
      </c>
      <c r="F3391">
        <v>9.3640000000000001E-2</v>
      </c>
    </row>
    <row r="3392" spans="1:6">
      <c r="A3392">
        <v>2001563</v>
      </c>
      <c r="B3392">
        <v>2</v>
      </c>
      <c r="C3392">
        <v>1563</v>
      </c>
      <c r="D3392">
        <v>-0.56840000000000002</v>
      </c>
      <c r="E3392">
        <v>15.2499</v>
      </c>
      <c r="F3392">
        <v>9.3659999999999993E-2</v>
      </c>
    </row>
    <row r="3393" spans="1:6">
      <c r="A3393">
        <v>2001564</v>
      </c>
      <c r="B3393">
        <v>2</v>
      </c>
      <c r="C3393">
        <v>1564</v>
      </c>
      <c r="D3393">
        <v>-0.56840000000000002</v>
      </c>
      <c r="E3393">
        <v>15.2499</v>
      </c>
      <c r="F3393">
        <v>9.3679999999999999E-2</v>
      </c>
    </row>
    <row r="3394" spans="1:6">
      <c r="A3394">
        <v>2001565</v>
      </c>
      <c r="B3394">
        <v>2</v>
      </c>
      <c r="C3394">
        <v>1565</v>
      </c>
      <c r="D3394">
        <v>-0.56840000000000002</v>
      </c>
      <c r="E3394">
        <v>15.2499</v>
      </c>
      <c r="F3394">
        <v>9.3689999999999996E-2</v>
      </c>
    </row>
    <row r="3395" spans="1:6">
      <c r="A3395">
        <v>2001566</v>
      </c>
      <c r="B3395">
        <v>2</v>
      </c>
      <c r="C3395">
        <v>1566</v>
      </c>
      <c r="D3395">
        <v>-0.56840000000000002</v>
      </c>
      <c r="E3395">
        <v>15.2498</v>
      </c>
      <c r="F3395">
        <v>9.3710000000000002E-2</v>
      </c>
    </row>
    <row r="3396" spans="1:6">
      <c r="A3396">
        <v>2001567</v>
      </c>
      <c r="B3396">
        <v>2</v>
      </c>
      <c r="C3396">
        <v>1567</v>
      </c>
      <c r="D3396">
        <v>-0.56840000000000002</v>
      </c>
      <c r="E3396">
        <v>15.2498</v>
      </c>
      <c r="F3396">
        <v>9.3729999999999994E-2</v>
      </c>
    </row>
    <row r="3397" spans="1:6">
      <c r="A3397">
        <v>2001568</v>
      </c>
      <c r="B3397">
        <v>2</v>
      </c>
      <c r="C3397">
        <v>1568</v>
      </c>
      <c r="D3397">
        <v>-0.56840000000000002</v>
      </c>
      <c r="E3397">
        <v>15.2498</v>
      </c>
      <c r="F3397">
        <v>9.375E-2</v>
      </c>
    </row>
    <row r="3398" spans="1:6">
      <c r="A3398">
        <v>2001569</v>
      </c>
      <c r="B3398">
        <v>2</v>
      </c>
      <c r="C3398">
        <v>1569</v>
      </c>
      <c r="D3398">
        <v>-0.56840000000000002</v>
      </c>
      <c r="E3398">
        <v>15.2498</v>
      </c>
      <c r="F3398">
        <v>9.3770000000000006E-2</v>
      </c>
    </row>
    <row r="3399" spans="1:6">
      <c r="A3399">
        <v>2001570</v>
      </c>
      <c r="B3399">
        <v>2</v>
      </c>
      <c r="C3399">
        <v>1570</v>
      </c>
      <c r="D3399">
        <v>-0.56840000000000002</v>
      </c>
      <c r="E3399">
        <v>15.2498</v>
      </c>
      <c r="F3399">
        <v>9.3789999999999998E-2</v>
      </c>
    </row>
    <row r="3400" spans="1:6">
      <c r="A3400">
        <v>2001571</v>
      </c>
      <c r="B3400">
        <v>2</v>
      </c>
      <c r="C3400">
        <v>1571</v>
      </c>
      <c r="D3400">
        <v>-0.56840000000000002</v>
      </c>
      <c r="E3400">
        <v>15.249700000000001</v>
      </c>
      <c r="F3400">
        <v>9.3810000000000004E-2</v>
      </c>
    </row>
    <row r="3401" spans="1:6">
      <c r="A3401">
        <v>2001572</v>
      </c>
      <c r="B3401">
        <v>2</v>
      </c>
      <c r="C3401">
        <v>1572</v>
      </c>
      <c r="D3401">
        <v>-0.56840000000000002</v>
      </c>
      <c r="E3401">
        <v>15.249700000000001</v>
      </c>
      <c r="F3401">
        <v>9.3829999999999997E-2</v>
      </c>
    </row>
    <row r="3402" spans="1:6">
      <c r="A3402">
        <v>2001573</v>
      </c>
      <c r="B3402">
        <v>2</v>
      </c>
      <c r="C3402">
        <v>1573</v>
      </c>
      <c r="D3402">
        <v>-0.56840000000000002</v>
      </c>
      <c r="E3402">
        <v>15.249700000000001</v>
      </c>
      <c r="F3402">
        <v>9.3850000000000003E-2</v>
      </c>
    </row>
    <row r="3403" spans="1:6">
      <c r="A3403">
        <v>2001574</v>
      </c>
      <c r="B3403">
        <v>2</v>
      </c>
      <c r="C3403">
        <v>1574</v>
      </c>
      <c r="D3403">
        <v>-0.56840000000000002</v>
      </c>
      <c r="E3403">
        <v>15.249700000000001</v>
      </c>
      <c r="F3403">
        <v>9.3869999999999995E-2</v>
      </c>
    </row>
    <row r="3404" spans="1:6">
      <c r="A3404">
        <v>2001575</v>
      </c>
      <c r="B3404">
        <v>2</v>
      </c>
      <c r="C3404">
        <v>1575</v>
      </c>
      <c r="D3404">
        <v>-0.56840000000000002</v>
      </c>
      <c r="E3404">
        <v>15.249700000000001</v>
      </c>
      <c r="F3404">
        <v>9.3880000000000005E-2</v>
      </c>
    </row>
    <row r="3405" spans="1:6">
      <c r="A3405">
        <v>2001576</v>
      </c>
      <c r="B3405">
        <v>2</v>
      </c>
      <c r="C3405">
        <v>1576</v>
      </c>
      <c r="D3405">
        <v>-0.56840000000000002</v>
      </c>
      <c r="E3405">
        <v>15.249700000000001</v>
      </c>
      <c r="F3405">
        <v>9.3899999999999997E-2</v>
      </c>
    </row>
    <row r="3406" spans="1:6">
      <c r="A3406">
        <v>2001577</v>
      </c>
      <c r="B3406">
        <v>2</v>
      </c>
      <c r="C3406">
        <v>1577</v>
      </c>
      <c r="D3406">
        <v>-0.56840000000000002</v>
      </c>
      <c r="E3406">
        <v>15.249700000000001</v>
      </c>
      <c r="F3406">
        <v>9.3920000000000003E-2</v>
      </c>
    </row>
    <row r="3407" spans="1:6">
      <c r="A3407">
        <v>2001578</v>
      </c>
      <c r="B3407">
        <v>2</v>
      </c>
      <c r="C3407">
        <v>1578</v>
      </c>
      <c r="D3407">
        <v>-0.56840000000000002</v>
      </c>
      <c r="E3407">
        <v>15.249700000000001</v>
      </c>
      <c r="F3407">
        <v>9.3939999999999996E-2</v>
      </c>
    </row>
    <row r="3408" spans="1:6">
      <c r="A3408">
        <v>2001579</v>
      </c>
      <c r="B3408">
        <v>2</v>
      </c>
      <c r="C3408">
        <v>1579</v>
      </c>
      <c r="D3408">
        <v>-0.56840000000000002</v>
      </c>
      <c r="E3408">
        <v>15.249700000000001</v>
      </c>
      <c r="F3408">
        <v>9.3960000000000002E-2</v>
      </c>
    </row>
    <row r="3409" spans="1:6">
      <c r="A3409">
        <v>2001580</v>
      </c>
      <c r="B3409">
        <v>2</v>
      </c>
      <c r="C3409">
        <v>1580</v>
      </c>
      <c r="D3409">
        <v>-0.56840000000000002</v>
      </c>
      <c r="E3409">
        <v>15.249700000000001</v>
      </c>
      <c r="F3409">
        <v>9.3979999999999994E-2</v>
      </c>
    </row>
    <row r="3410" spans="1:6">
      <c r="A3410">
        <v>2001581</v>
      </c>
      <c r="B3410">
        <v>2</v>
      </c>
      <c r="C3410">
        <v>1581</v>
      </c>
      <c r="D3410">
        <v>-0.56840000000000002</v>
      </c>
      <c r="E3410">
        <v>15.249599999999999</v>
      </c>
      <c r="F3410">
        <v>9.4E-2</v>
      </c>
    </row>
    <row r="3411" spans="1:6">
      <c r="A3411">
        <v>2001582</v>
      </c>
      <c r="B3411">
        <v>2</v>
      </c>
      <c r="C3411">
        <v>1582</v>
      </c>
      <c r="D3411">
        <v>-0.56840000000000002</v>
      </c>
      <c r="E3411">
        <v>15.249599999999999</v>
      </c>
      <c r="F3411">
        <v>9.4020000000000006E-2</v>
      </c>
    </row>
    <row r="3412" spans="1:6">
      <c r="A3412">
        <v>2001583</v>
      </c>
      <c r="B3412">
        <v>2</v>
      </c>
      <c r="C3412">
        <v>1583</v>
      </c>
      <c r="D3412">
        <v>-0.56840000000000002</v>
      </c>
      <c r="E3412">
        <v>15.249599999999999</v>
      </c>
      <c r="F3412">
        <v>9.4039999999999999E-2</v>
      </c>
    </row>
    <row r="3413" spans="1:6">
      <c r="A3413">
        <v>2001584</v>
      </c>
      <c r="B3413">
        <v>2</v>
      </c>
      <c r="C3413">
        <v>1584</v>
      </c>
      <c r="D3413">
        <v>-0.56840000000000002</v>
      </c>
      <c r="E3413">
        <v>15.249599999999999</v>
      </c>
      <c r="F3413">
        <v>9.4060000000000005E-2</v>
      </c>
    </row>
    <row r="3414" spans="1:6">
      <c r="A3414">
        <v>2001585</v>
      </c>
      <c r="B3414">
        <v>2</v>
      </c>
      <c r="C3414">
        <v>1585</v>
      </c>
      <c r="D3414">
        <v>-0.56840000000000002</v>
      </c>
      <c r="E3414">
        <v>15.249599999999999</v>
      </c>
      <c r="F3414">
        <v>9.4070000000000001E-2</v>
      </c>
    </row>
    <row r="3415" spans="1:6">
      <c r="A3415">
        <v>2001586</v>
      </c>
      <c r="B3415">
        <v>2</v>
      </c>
      <c r="C3415">
        <v>1586</v>
      </c>
      <c r="D3415">
        <v>-0.56840000000000002</v>
      </c>
      <c r="E3415">
        <v>15.249700000000001</v>
      </c>
      <c r="F3415">
        <v>9.4089999999999993E-2</v>
      </c>
    </row>
    <row r="3416" spans="1:6">
      <c r="A3416">
        <v>2001587</v>
      </c>
      <c r="B3416">
        <v>2</v>
      </c>
      <c r="C3416">
        <v>1587</v>
      </c>
      <c r="D3416">
        <v>-0.56840000000000002</v>
      </c>
      <c r="E3416">
        <v>15.249700000000001</v>
      </c>
      <c r="F3416">
        <v>9.4109999999999999E-2</v>
      </c>
    </row>
    <row r="3417" spans="1:6">
      <c r="A3417">
        <v>2001588</v>
      </c>
      <c r="B3417">
        <v>2</v>
      </c>
      <c r="C3417">
        <v>1588</v>
      </c>
      <c r="D3417">
        <v>-0.56840000000000002</v>
      </c>
      <c r="E3417">
        <v>15.249700000000001</v>
      </c>
      <c r="F3417">
        <v>9.4130000000000005E-2</v>
      </c>
    </row>
    <row r="3418" spans="1:6">
      <c r="A3418">
        <v>2001589</v>
      </c>
      <c r="B3418">
        <v>2</v>
      </c>
      <c r="C3418">
        <v>1589</v>
      </c>
      <c r="D3418">
        <v>-0.56840000000000002</v>
      </c>
      <c r="E3418">
        <v>15.249700000000001</v>
      </c>
      <c r="F3418">
        <v>9.4149999999999998E-2</v>
      </c>
    </row>
    <row r="3419" spans="1:6">
      <c r="A3419">
        <v>2001590</v>
      </c>
      <c r="B3419">
        <v>2</v>
      </c>
      <c r="C3419">
        <v>1590</v>
      </c>
      <c r="D3419">
        <v>-0.56840000000000002</v>
      </c>
      <c r="E3419">
        <v>15.249700000000001</v>
      </c>
      <c r="F3419">
        <v>9.4170000000000004E-2</v>
      </c>
    </row>
    <row r="3420" spans="1:6">
      <c r="A3420">
        <v>2001591</v>
      </c>
      <c r="B3420">
        <v>2</v>
      </c>
      <c r="C3420">
        <v>1591</v>
      </c>
      <c r="D3420">
        <v>-0.56840000000000002</v>
      </c>
      <c r="E3420">
        <v>15.249700000000001</v>
      </c>
      <c r="F3420">
        <v>9.4189999999999996E-2</v>
      </c>
    </row>
    <row r="3421" spans="1:6">
      <c r="A3421">
        <v>2001592</v>
      </c>
      <c r="B3421">
        <v>2</v>
      </c>
      <c r="C3421">
        <v>1592</v>
      </c>
      <c r="D3421">
        <v>-0.56840000000000002</v>
      </c>
      <c r="E3421">
        <v>15.249700000000001</v>
      </c>
      <c r="F3421">
        <v>9.4210000000000002E-2</v>
      </c>
    </row>
    <row r="3422" spans="1:6">
      <c r="A3422">
        <v>2001593</v>
      </c>
      <c r="B3422">
        <v>2</v>
      </c>
      <c r="C3422">
        <v>1593</v>
      </c>
      <c r="D3422">
        <v>-0.56840000000000002</v>
      </c>
      <c r="E3422">
        <v>15.249700000000001</v>
      </c>
      <c r="F3422">
        <v>9.4219999999999998E-2</v>
      </c>
    </row>
    <row r="3423" spans="1:6">
      <c r="A3423">
        <v>2001594</v>
      </c>
      <c r="B3423">
        <v>2</v>
      </c>
      <c r="C3423">
        <v>1594</v>
      </c>
      <c r="D3423">
        <v>-0.56840000000000002</v>
      </c>
      <c r="E3423">
        <v>15.249700000000001</v>
      </c>
      <c r="F3423">
        <v>9.4240000000000004E-2</v>
      </c>
    </row>
    <row r="3424" spans="1:6">
      <c r="A3424">
        <v>2001595</v>
      </c>
      <c r="B3424">
        <v>2</v>
      </c>
      <c r="C3424">
        <v>1595</v>
      </c>
      <c r="D3424">
        <v>-0.56840000000000002</v>
      </c>
      <c r="E3424">
        <v>15.249700000000001</v>
      </c>
      <c r="F3424">
        <v>9.4259999999999997E-2</v>
      </c>
    </row>
    <row r="3425" spans="1:6">
      <c r="A3425">
        <v>2001596</v>
      </c>
      <c r="B3425">
        <v>2</v>
      </c>
      <c r="C3425">
        <v>1596</v>
      </c>
      <c r="D3425">
        <v>-0.56840000000000002</v>
      </c>
      <c r="E3425">
        <v>15.2498</v>
      </c>
      <c r="F3425">
        <v>9.4280000000000003E-2</v>
      </c>
    </row>
    <row r="3426" spans="1:6">
      <c r="A3426">
        <v>2001597</v>
      </c>
      <c r="B3426">
        <v>2</v>
      </c>
      <c r="C3426">
        <v>1597</v>
      </c>
      <c r="D3426">
        <v>-0.56840000000000002</v>
      </c>
      <c r="E3426">
        <v>15.2498</v>
      </c>
      <c r="F3426">
        <v>9.4299999999999995E-2</v>
      </c>
    </row>
    <row r="3427" spans="1:6">
      <c r="A3427">
        <v>2001598</v>
      </c>
      <c r="B3427">
        <v>2</v>
      </c>
      <c r="C3427">
        <v>1598</v>
      </c>
      <c r="D3427">
        <v>-0.56840000000000002</v>
      </c>
      <c r="E3427">
        <v>15.2498</v>
      </c>
      <c r="F3427">
        <v>9.4320000000000001E-2</v>
      </c>
    </row>
    <row r="3428" spans="1:6">
      <c r="A3428">
        <v>2001599</v>
      </c>
      <c r="B3428">
        <v>2</v>
      </c>
      <c r="C3428">
        <v>1599</v>
      </c>
      <c r="D3428">
        <v>-0.56840000000000002</v>
      </c>
      <c r="E3428">
        <v>15.2498</v>
      </c>
      <c r="F3428">
        <v>9.4339999999999993E-2</v>
      </c>
    </row>
    <row r="3429" spans="1:6">
      <c r="A3429">
        <v>2001600</v>
      </c>
      <c r="B3429">
        <v>2</v>
      </c>
      <c r="C3429">
        <v>1600</v>
      </c>
      <c r="D3429">
        <v>-0.56840000000000002</v>
      </c>
      <c r="E3429">
        <v>15.2498</v>
      </c>
      <c r="F3429">
        <v>9.4359999999999999E-2</v>
      </c>
    </row>
    <row r="3430" spans="1:6">
      <c r="A3430">
        <v>2001601</v>
      </c>
      <c r="B3430">
        <v>2</v>
      </c>
      <c r="C3430">
        <v>1601</v>
      </c>
      <c r="D3430">
        <v>-0.56840000000000002</v>
      </c>
      <c r="E3430">
        <v>15.2499</v>
      </c>
      <c r="F3430">
        <v>9.4369999999999996E-2</v>
      </c>
    </row>
    <row r="3431" spans="1:6">
      <c r="A3431">
        <v>2001602</v>
      </c>
      <c r="B3431">
        <v>2</v>
      </c>
      <c r="C3431">
        <v>1602</v>
      </c>
      <c r="D3431">
        <v>-0.56840000000000002</v>
      </c>
      <c r="E3431">
        <v>15.2499</v>
      </c>
      <c r="F3431">
        <v>9.4390000000000002E-2</v>
      </c>
    </row>
    <row r="3432" spans="1:6">
      <c r="A3432">
        <v>2001603</v>
      </c>
      <c r="B3432">
        <v>2</v>
      </c>
      <c r="C3432">
        <v>1603</v>
      </c>
      <c r="D3432">
        <v>-0.56840000000000002</v>
      </c>
      <c r="E3432">
        <v>15.2499</v>
      </c>
      <c r="F3432">
        <v>9.4409999999999994E-2</v>
      </c>
    </row>
    <row r="3433" spans="1:6">
      <c r="A3433">
        <v>2001604</v>
      </c>
      <c r="B3433">
        <v>2</v>
      </c>
      <c r="C3433">
        <v>1604</v>
      </c>
      <c r="D3433">
        <v>-0.56840000000000002</v>
      </c>
      <c r="E3433">
        <v>15.2499</v>
      </c>
      <c r="F3433">
        <v>9.443E-2</v>
      </c>
    </row>
    <row r="3434" spans="1:6">
      <c r="A3434">
        <v>2001605</v>
      </c>
      <c r="B3434">
        <v>2</v>
      </c>
      <c r="C3434">
        <v>1605</v>
      </c>
      <c r="D3434">
        <v>-0.56840000000000002</v>
      </c>
      <c r="E3434">
        <v>15.25</v>
      </c>
      <c r="F3434">
        <v>9.4450000000000006E-2</v>
      </c>
    </row>
    <row r="3435" spans="1:6">
      <c r="A3435">
        <v>2001606</v>
      </c>
      <c r="B3435">
        <v>2</v>
      </c>
      <c r="C3435">
        <v>1606</v>
      </c>
      <c r="D3435">
        <v>-0.56840000000000002</v>
      </c>
      <c r="E3435">
        <v>15.25</v>
      </c>
      <c r="F3435">
        <v>9.4469999999999998E-2</v>
      </c>
    </row>
    <row r="3436" spans="1:6">
      <c r="A3436">
        <v>2001607</v>
      </c>
      <c r="B3436">
        <v>2</v>
      </c>
      <c r="C3436">
        <v>1607</v>
      </c>
      <c r="D3436">
        <v>-0.56840000000000002</v>
      </c>
      <c r="E3436">
        <v>15.25</v>
      </c>
      <c r="F3436">
        <v>9.4490000000000005E-2</v>
      </c>
    </row>
    <row r="3437" spans="1:6">
      <c r="A3437">
        <v>2001608</v>
      </c>
      <c r="B3437">
        <v>2</v>
      </c>
      <c r="C3437">
        <v>1608</v>
      </c>
      <c r="D3437">
        <v>-0.56840000000000002</v>
      </c>
      <c r="E3437">
        <v>15.25</v>
      </c>
      <c r="F3437">
        <v>9.4500000000000001E-2</v>
      </c>
    </row>
    <row r="3438" spans="1:6">
      <c r="A3438">
        <v>2001609</v>
      </c>
      <c r="B3438">
        <v>2</v>
      </c>
      <c r="C3438">
        <v>1609</v>
      </c>
      <c r="D3438">
        <v>-0.56840000000000002</v>
      </c>
      <c r="E3438">
        <v>15.2501</v>
      </c>
      <c r="F3438">
        <v>9.4520000000000007E-2</v>
      </c>
    </row>
    <row r="3439" spans="1:6">
      <c r="A3439">
        <v>2001610</v>
      </c>
      <c r="B3439">
        <v>2</v>
      </c>
      <c r="C3439">
        <v>1610</v>
      </c>
      <c r="D3439">
        <v>-0.56840000000000002</v>
      </c>
      <c r="E3439">
        <v>15.2501</v>
      </c>
      <c r="F3439">
        <v>9.4539999999999999E-2</v>
      </c>
    </row>
    <row r="3440" spans="1:6">
      <c r="A3440">
        <v>2001611</v>
      </c>
      <c r="B3440">
        <v>2</v>
      </c>
      <c r="C3440">
        <v>1611</v>
      </c>
      <c r="D3440">
        <v>-0.56840000000000002</v>
      </c>
      <c r="E3440">
        <v>15.2501</v>
      </c>
      <c r="F3440">
        <v>9.4560000000000005E-2</v>
      </c>
    </row>
    <row r="3441" spans="1:6">
      <c r="A3441">
        <v>2001612</v>
      </c>
      <c r="B3441">
        <v>2</v>
      </c>
      <c r="C3441">
        <v>1612</v>
      </c>
      <c r="D3441">
        <v>-0.56840000000000002</v>
      </c>
      <c r="E3441">
        <v>15.2502</v>
      </c>
      <c r="F3441">
        <v>9.4579999999999997E-2</v>
      </c>
    </row>
    <row r="3442" spans="1:6">
      <c r="A3442">
        <v>2001613</v>
      </c>
      <c r="B3442">
        <v>2</v>
      </c>
      <c r="C3442">
        <v>1613</v>
      </c>
      <c r="D3442">
        <v>-0.56840000000000002</v>
      </c>
      <c r="E3442">
        <v>15.2502</v>
      </c>
      <c r="F3442">
        <v>9.4600000000000004E-2</v>
      </c>
    </row>
    <row r="3443" spans="1:6">
      <c r="A3443">
        <v>2001614</v>
      </c>
      <c r="B3443">
        <v>2</v>
      </c>
      <c r="C3443">
        <v>1614</v>
      </c>
      <c r="D3443">
        <v>-0.56840000000000002</v>
      </c>
      <c r="E3443">
        <v>15.2502</v>
      </c>
      <c r="F3443">
        <v>9.461E-2</v>
      </c>
    </row>
    <row r="3444" spans="1:6">
      <c r="A3444">
        <v>2001615</v>
      </c>
      <c r="B3444">
        <v>2</v>
      </c>
      <c r="C3444">
        <v>1615</v>
      </c>
      <c r="D3444">
        <v>-0.56840000000000002</v>
      </c>
      <c r="E3444">
        <v>15.250299999999999</v>
      </c>
      <c r="F3444">
        <v>9.4630000000000006E-2</v>
      </c>
    </row>
    <row r="3445" spans="1:6">
      <c r="A3445">
        <v>2001616</v>
      </c>
      <c r="B3445">
        <v>2</v>
      </c>
      <c r="C3445">
        <v>1616</v>
      </c>
      <c r="D3445">
        <v>-0.56840000000000002</v>
      </c>
      <c r="E3445">
        <v>15.250299999999999</v>
      </c>
      <c r="F3445">
        <v>9.4649999999999998E-2</v>
      </c>
    </row>
    <row r="3446" spans="1:6">
      <c r="A3446">
        <v>2001617</v>
      </c>
      <c r="B3446">
        <v>2</v>
      </c>
      <c r="C3446">
        <v>1617</v>
      </c>
      <c r="D3446">
        <v>-0.56840000000000002</v>
      </c>
      <c r="E3446">
        <v>15.250400000000001</v>
      </c>
      <c r="F3446">
        <v>9.4670000000000004E-2</v>
      </c>
    </row>
    <row r="3447" spans="1:6">
      <c r="A3447">
        <v>2001618</v>
      </c>
      <c r="B3447">
        <v>2</v>
      </c>
      <c r="C3447">
        <v>1618</v>
      </c>
      <c r="D3447">
        <v>-0.56840000000000002</v>
      </c>
      <c r="E3447">
        <v>15.250400000000001</v>
      </c>
      <c r="F3447">
        <v>9.4689999999999996E-2</v>
      </c>
    </row>
    <row r="3448" spans="1:6">
      <c r="A3448">
        <v>2001619</v>
      </c>
      <c r="B3448">
        <v>2</v>
      </c>
      <c r="C3448">
        <v>1619</v>
      </c>
      <c r="D3448">
        <v>-0.56840000000000002</v>
      </c>
      <c r="E3448">
        <v>15.250500000000001</v>
      </c>
      <c r="F3448">
        <v>9.4710000000000003E-2</v>
      </c>
    </row>
    <row r="3449" spans="1:6">
      <c r="A3449">
        <v>2001620</v>
      </c>
      <c r="B3449">
        <v>2</v>
      </c>
      <c r="C3449">
        <v>1620</v>
      </c>
      <c r="D3449">
        <v>-0.56840000000000002</v>
      </c>
      <c r="E3449">
        <v>15.250500000000001</v>
      </c>
      <c r="F3449">
        <v>9.4719999999999999E-2</v>
      </c>
    </row>
    <row r="3450" spans="1:6">
      <c r="A3450">
        <v>2001621</v>
      </c>
      <c r="B3450">
        <v>2</v>
      </c>
      <c r="C3450">
        <v>1621</v>
      </c>
      <c r="D3450">
        <v>-0.56840000000000002</v>
      </c>
      <c r="E3450">
        <v>15.250500000000001</v>
      </c>
      <c r="F3450">
        <v>9.4740000000000005E-2</v>
      </c>
    </row>
    <row r="3451" spans="1:6">
      <c r="A3451">
        <v>2001622</v>
      </c>
      <c r="B3451">
        <v>2</v>
      </c>
      <c r="C3451">
        <v>1622</v>
      </c>
      <c r="D3451">
        <v>-0.56840000000000002</v>
      </c>
      <c r="E3451">
        <v>15.2506</v>
      </c>
      <c r="F3451">
        <v>9.4759999999999997E-2</v>
      </c>
    </row>
    <row r="3452" spans="1:6">
      <c r="A3452">
        <v>2001623</v>
      </c>
      <c r="B3452">
        <v>2</v>
      </c>
      <c r="C3452">
        <v>1623</v>
      </c>
      <c r="D3452">
        <v>-0.56840000000000002</v>
      </c>
      <c r="E3452">
        <v>15.2506</v>
      </c>
      <c r="F3452">
        <v>9.4780000000000003E-2</v>
      </c>
    </row>
    <row r="3453" spans="1:6">
      <c r="A3453">
        <v>2001624</v>
      </c>
      <c r="B3453">
        <v>2</v>
      </c>
      <c r="C3453">
        <v>1624</v>
      </c>
      <c r="D3453">
        <v>-0.56840000000000002</v>
      </c>
      <c r="E3453">
        <v>15.2507</v>
      </c>
      <c r="F3453">
        <v>9.4799999999999995E-2</v>
      </c>
    </row>
    <row r="3454" spans="1:6">
      <c r="A3454">
        <v>2001625</v>
      </c>
      <c r="B3454">
        <v>2</v>
      </c>
      <c r="C3454">
        <v>1625</v>
      </c>
      <c r="D3454">
        <v>-0.56840000000000002</v>
      </c>
      <c r="E3454">
        <v>15.2507</v>
      </c>
      <c r="F3454">
        <v>9.4810000000000005E-2</v>
      </c>
    </row>
    <row r="3455" spans="1:6">
      <c r="A3455">
        <v>2001626</v>
      </c>
      <c r="B3455">
        <v>2</v>
      </c>
      <c r="C3455">
        <v>1626</v>
      </c>
      <c r="D3455">
        <v>-0.56840000000000002</v>
      </c>
      <c r="E3455">
        <v>15.2508</v>
      </c>
      <c r="F3455">
        <v>9.4829999999999998E-2</v>
      </c>
    </row>
    <row r="3456" spans="1:6">
      <c r="A3456">
        <v>2001627</v>
      </c>
      <c r="B3456">
        <v>2</v>
      </c>
      <c r="C3456">
        <v>1627</v>
      </c>
      <c r="D3456">
        <v>-0.56840000000000002</v>
      </c>
      <c r="E3456">
        <v>15.2508</v>
      </c>
      <c r="F3456">
        <v>9.4850000000000004E-2</v>
      </c>
    </row>
    <row r="3457" spans="1:6">
      <c r="A3457">
        <v>2001628</v>
      </c>
      <c r="B3457">
        <v>2</v>
      </c>
      <c r="C3457">
        <v>1628</v>
      </c>
      <c r="D3457">
        <v>-0.56840000000000002</v>
      </c>
      <c r="E3457">
        <v>15.2509</v>
      </c>
      <c r="F3457">
        <v>9.4869999999999996E-2</v>
      </c>
    </row>
    <row r="3458" spans="1:6">
      <c r="A3458">
        <v>2001629</v>
      </c>
      <c r="B3458">
        <v>2</v>
      </c>
      <c r="C3458">
        <v>1629</v>
      </c>
      <c r="D3458">
        <v>-0.56840000000000002</v>
      </c>
      <c r="E3458">
        <v>15.2509</v>
      </c>
      <c r="F3458">
        <v>9.4890000000000002E-2</v>
      </c>
    </row>
    <row r="3459" spans="1:6">
      <c r="A3459">
        <v>2001630</v>
      </c>
      <c r="B3459">
        <v>2</v>
      </c>
      <c r="C3459">
        <v>1630</v>
      </c>
      <c r="D3459">
        <v>-0.56840000000000002</v>
      </c>
      <c r="E3459">
        <v>15.250999999999999</v>
      </c>
      <c r="F3459">
        <v>9.4909999999999994E-2</v>
      </c>
    </row>
    <row r="3460" spans="1:6">
      <c r="A3460">
        <v>2001631</v>
      </c>
      <c r="B3460">
        <v>2</v>
      </c>
      <c r="C3460">
        <v>1631</v>
      </c>
      <c r="D3460">
        <v>-0.56840000000000002</v>
      </c>
      <c r="E3460">
        <v>15.251099999999999</v>
      </c>
      <c r="F3460">
        <v>9.4920000000000004E-2</v>
      </c>
    </row>
    <row r="3461" spans="1:6">
      <c r="A3461">
        <v>2001632</v>
      </c>
      <c r="B3461">
        <v>2</v>
      </c>
      <c r="C3461">
        <v>1632</v>
      </c>
      <c r="D3461">
        <v>-0.56840000000000002</v>
      </c>
      <c r="E3461">
        <v>15.251099999999999</v>
      </c>
      <c r="F3461">
        <v>9.4939999999999997E-2</v>
      </c>
    </row>
    <row r="3462" spans="1:6">
      <c r="A3462">
        <v>2001633</v>
      </c>
      <c r="B3462">
        <v>2</v>
      </c>
      <c r="C3462">
        <v>1633</v>
      </c>
      <c r="D3462">
        <v>-0.56840000000000002</v>
      </c>
      <c r="E3462">
        <v>15.251200000000001</v>
      </c>
      <c r="F3462">
        <v>9.4960000000000003E-2</v>
      </c>
    </row>
    <row r="3463" spans="1:6">
      <c r="A3463">
        <v>2001634</v>
      </c>
      <c r="B3463">
        <v>2</v>
      </c>
      <c r="C3463">
        <v>1634</v>
      </c>
      <c r="D3463">
        <v>-0.56840000000000002</v>
      </c>
      <c r="E3463">
        <v>15.251200000000001</v>
      </c>
      <c r="F3463">
        <v>9.4979999999999995E-2</v>
      </c>
    </row>
    <row r="3464" spans="1:6">
      <c r="A3464">
        <v>2001635</v>
      </c>
      <c r="B3464">
        <v>2</v>
      </c>
      <c r="C3464">
        <v>1635</v>
      </c>
      <c r="D3464">
        <v>-0.56840000000000002</v>
      </c>
      <c r="E3464">
        <v>15.251300000000001</v>
      </c>
      <c r="F3464">
        <v>9.5000000000000001E-2</v>
      </c>
    </row>
    <row r="3465" spans="1:6">
      <c r="A3465">
        <v>2001636</v>
      </c>
      <c r="B3465">
        <v>2</v>
      </c>
      <c r="C3465">
        <v>1636</v>
      </c>
      <c r="D3465">
        <v>-0.56840000000000002</v>
      </c>
      <c r="E3465">
        <v>15.2514</v>
      </c>
      <c r="F3465">
        <v>9.5009999999999997E-2</v>
      </c>
    </row>
    <row r="3466" spans="1:6">
      <c r="A3466">
        <v>2001637</v>
      </c>
      <c r="B3466">
        <v>2</v>
      </c>
      <c r="C3466">
        <v>1637</v>
      </c>
      <c r="D3466">
        <v>-0.56840000000000002</v>
      </c>
      <c r="E3466">
        <v>15.2514</v>
      </c>
      <c r="F3466">
        <v>9.5030000000000003E-2</v>
      </c>
    </row>
    <row r="3467" spans="1:6">
      <c r="A3467">
        <v>2001638</v>
      </c>
      <c r="B3467">
        <v>2</v>
      </c>
      <c r="C3467">
        <v>1638</v>
      </c>
      <c r="D3467">
        <v>-0.56840000000000002</v>
      </c>
      <c r="E3467">
        <v>15.2515</v>
      </c>
      <c r="F3467">
        <v>9.5049999999999996E-2</v>
      </c>
    </row>
    <row r="3468" spans="1:6">
      <c r="A3468">
        <v>2001639</v>
      </c>
      <c r="B3468">
        <v>2</v>
      </c>
      <c r="C3468">
        <v>1639</v>
      </c>
      <c r="D3468">
        <v>-0.56840000000000002</v>
      </c>
      <c r="E3468">
        <v>15.2515</v>
      </c>
      <c r="F3468">
        <v>9.5070000000000002E-2</v>
      </c>
    </row>
    <row r="3469" spans="1:6">
      <c r="A3469">
        <v>2001640</v>
      </c>
      <c r="B3469">
        <v>2</v>
      </c>
      <c r="C3469">
        <v>1640</v>
      </c>
      <c r="D3469">
        <v>-0.56840000000000002</v>
      </c>
      <c r="E3469">
        <v>15.2516</v>
      </c>
      <c r="F3469">
        <v>9.5079999999999998E-2</v>
      </c>
    </row>
    <row r="3470" spans="1:6">
      <c r="A3470">
        <v>2001641</v>
      </c>
      <c r="B3470">
        <v>2</v>
      </c>
      <c r="C3470">
        <v>1641</v>
      </c>
      <c r="D3470">
        <v>-0.56840000000000002</v>
      </c>
      <c r="E3470">
        <v>15.2517</v>
      </c>
      <c r="F3470">
        <v>9.5100000000000004E-2</v>
      </c>
    </row>
    <row r="3471" spans="1:6">
      <c r="A3471">
        <v>2001642</v>
      </c>
      <c r="B3471">
        <v>2</v>
      </c>
      <c r="C3471">
        <v>1642</v>
      </c>
      <c r="D3471">
        <v>-0.56840000000000002</v>
      </c>
      <c r="E3471">
        <v>15.2517</v>
      </c>
      <c r="F3471">
        <v>9.5119999999999996E-2</v>
      </c>
    </row>
    <row r="3472" spans="1:6">
      <c r="A3472">
        <v>2001643</v>
      </c>
      <c r="B3472">
        <v>2</v>
      </c>
      <c r="C3472">
        <v>1643</v>
      </c>
      <c r="D3472">
        <v>-0.56840000000000002</v>
      </c>
      <c r="E3472">
        <v>15.251799999999999</v>
      </c>
      <c r="F3472">
        <v>9.5140000000000002E-2</v>
      </c>
    </row>
    <row r="3473" spans="1:6">
      <c r="A3473">
        <v>2001644</v>
      </c>
      <c r="B3473">
        <v>2</v>
      </c>
      <c r="C3473">
        <v>1644</v>
      </c>
      <c r="D3473">
        <v>-0.56840000000000002</v>
      </c>
      <c r="E3473">
        <v>15.251899999999999</v>
      </c>
      <c r="F3473">
        <v>9.5159999999999995E-2</v>
      </c>
    </row>
    <row r="3474" spans="1:6">
      <c r="A3474">
        <v>2001645</v>
      </c>
      <c r="B3474">
        <v>2</v>
      </c>
      <c r="C3474">
        <v>1645</v>
      </c>
      <c r="D3474">
        <v>-0.56840000000000002</v>
      </c>
      <c r="E3474">
        <v>15.251899999999999</v>
      </c>
      <c r="F3474">
        <v>9.5170000000000005E-2</v>
      </c>
    </row>
    <row r="3475" spans="1:6">
      <c r="A3475">
        <v>2001646</v>
      </c>
      <c r="B3475">
        <v>2</v>
      </c>
      <c r="C3475">
        <v>1646</v>
      </c>
      <c r="D3475">
        <v>-0.56840000000000002</v>
      </c>
      <c r="E3475">
        <v>15.252000000000001</v>
      </c>
      <c r="F3475">
        <v>9.5189999999999997E-2</v>
      </c>
    </row>
    <row r="3476" spans="1:6">
      <c r="A3476">
        <v>2001647</v>
      </c>
      <c r="B3476">
        <v>2</v>
      </c>
      <c r="C3476">
        <v>1647</v>
      </c>
      <c r="D3476">
        <v>-0.56840000000000002</v>
      </c>
      <c r="E3476">
        <v>15.2521</v>
      </c>
      <c r="F3476">
        <v>9.5210000000000003E-2</v>
      </c>
    </row>
    <row r="3477" spans="1:6">
      <c r="A3477">
        <v>2001648</v>
      </c>
      <c r="B3477">
        <v>2</v>
      </c>
      <c r="C3477">
        <v>1648</v>
      </c>
      <c r="D3477">
        <v>-0.56840000000000002</v>
      </c>
      <c r="E3477">
        <v>15.2522</v>
      </c>
      <c r="F3477">
        <v>9.5229999999999995E-2</v>
      </c>
    </row>
    <row r="3478" spans="1:6">
      <c r="A3478">
        <v>2001649</v>
      </c>
      <c r="B3478">
        <v>2</v>
      </c>
      <c r="C3478">
        <v>1649</v>
      </c>
      <c r="D3478">
        <v>-0.56840000000000002</v>
      </c>
      <c r="E3478">
        <v>15.2522</v>
      </c>
      <c r="F3478">
        <v>9.5240000000000005E-2</v>
      </c>
    </row>
    <row r="3479" spans="1:6">
      <c r="A3479">
        <v>2001650</v>
      </c>
      <c r="B3479">
        <v>2</v>
      </c>
      <c r="C3479">
        <v>1650</v>
      </c>
      <c r="D3479">
        <v>-0.56840000000000002</v>
      </c>
      <c r="E3479">
        <v>15.2523</v>
      </c>
      <c r="F3479">
        <v>9.5259999999999997E-2</v>
      </c>
    </row>
    <row r="3480" spans="1:6">
      <c r="A3480">
        <v>2001651</v>
      </c>
      <c r="B3480">
        <v>2</v>
      </c>
      <c r="C3480">
        <v>1651</v>
      </c>
      <c r="D3480">
        <v>-0.56840000000000002</v>
      </c>
      <c r="E3480">
        <v>15.2524</v>
      </c>
      <c r="F3480">
        <v>9.5280000000000004E-2</v>
      </c>
    </row>
    <row r="3481" spans="1:6">
      <c r="A3481">
        <v>2001652</v>
      </c>
      <c r="B3481">
        <v>2</v>
      </c>
      <c r="C3481">
        <v>1652</v>
      </c>
      <c r="D3481">
        <v>-0.56840000000000002</v>
      </c>
      <c r="E3481">
        <v>15.2525</v>
      </c>
      <c r="F3481">
        <v>9.5299999999999996E-2</v>
      </c>
    </row>
    <row r="3482" spans="1:6">
      <c r="A3482">
        <v>2001653</v>
      </c>
      <c r="B3482">
        <v>2</v>
      </c>
      <c r="C3482">
        <v>1653</v>
      </c>
      <c r="D3482">
        <v>-0.56840000000000002</v>
      </c>
      <c r="E3482">
        <v>15.2525</v>
      </c>
      <c r="F3482">
        <v>9.5310000000000006E-2</v>
      </c>
    </row>
    <row r="3483" spans="1:6">
      <c r="A3483">
        <v>2001654</v>
      </c>
      <c r="B3483">
        <v>2</v>
      </c>
      <c r="C3483">
        <v>1654</v>
      </c>
      <c r="D3483">
        <v>-0.56840000000000002</v>
      </c>
      <c r="E3483">
        <v>15.252599999999999</v>
      </c>
      <c r="F3483">
        <v>9.5329999999999998E-2</v>
      </c>
    </row>
    <row r="3484" spans="1:6">
      <c r="A3484">
        <v>2001655</v>
      </c>
      <c r="B3484">
        <v>2</v>
      </c>
      <c r="C3484">
        <v>1655</v>
      </c>
      <c r="D3484">
        <v>-0.56840000000000002</v>
      </c>
      <c r="E3484">
        <v>15.252700000000001</v>
      </c>
      <c r="F3484">
        <v>9.5350000000000004E-2</v>
      </c>
    </row>
    <row r="3485" spans="1:6">
      <c r="A3485">
        <v>2001656</v>
      </c>
      <c r="B3485">
        <v>2</v>
      </c>
      <c r="C3485">
        <v>1656</v>
      </c>
      <c r="D3485">
        <v>-0.56840000000000002</v>
      </c>
      <c r="E3485">
        <v>15.252800000000001</v>
      </c>
      <c r="F3485">
        <v>9.5369999999999996E-2</v>
      </c>
    </row>
    <row r="3486" spans="1:6">
      <c r="A3486">
        <v>2001657</v>
      </c>
      <c r="B3486">
        <v>2</v>
      </c>
      <c r="C3486">
        <v>1657</v>
      </c>
      <c r="D3486">
        <v>-0.56840000000000002</v>
      </c>
      <c r="E3486">
        <v>15.2529</v>
      </c>
      <c r="F3486">
        <v>9.5380000000000006E-2</v>
      </c>
    </row>
    <row r="3487" spans="1:6">
      <c r="A3487">
        <v>2001658</v>
      </c>
      <c r="B3487">
        <v>2</v>
      </c>
      <c r="C3487">
        <v>1658</v>
      </c>
      <c r="D3487">
        <v>-0.56840000000000002</v>
      </c>
      <c r="E3487">
        <v>15.2529</v>
      </c>
      <c r="F3487">
        <v>9.5399999999999999E-2</v>
      </c>
    </row>
    <row r="3488" spans="1:6">
      <c r="A3488">
        <v>2001659</v>
      </c>
      <c r="B3488">
        <v>2</v>
      </c>
      <c r="C3488">
        <v>1659</v>
      </c>
      <c r="D3488">
        <v>-0.56840000000000002</v>
      </c>
      <c r="E3488">
        <v>15.253</v>
      </c>
      <c r="F3488">
        <v>9.5420000000000005E-2</v>
      </c>
    </row>
    <row r="3489" spans="1:6">
      <c r="A3489">
        <v>2001660</v>
      </c>
      <c r="B3489">
        <v>2</v>
      </c>
      <c r="C3489">
        <v>1660</v>
      </c>
      <c r="D3489">
        <v>-0.56840000000000002</v>
      </c>
      <c r="E3489">
        <v>15.2531</v>
      </c>
      <c r="F3489">
        <v>9.5439999999999997E-2</v>
      </c>
    </row>
    <row r="3490" spans="1:6">
      <c r="A3490">
        <v>2001661</v>
      </c>
      <c r="B3490">
        <v>2</v>
      </c>
      <c r="C3490">
        <v>1661</v>
      </c>
      <c r="D3490">
        <v>-0.56840000000000002</v>
      </c>
      <c r="E3490">
        <v>15.2532</v>
      </c>
      <c r="F3490">
        <v>9.5449999999999993E-2</v>
      </c>
    </row>
    <row r="3491" spans="1:6">
      <c r="A3491">
        <v>2001662</v>
      </c>
      <c r="B3491">
        <v>2</v>
      </c>
      <c r="C3491">
        <v>1662</v>
      </c>
      <c r="D3491">
        <v>-0.56840000000000002</v>
      </c>
      <c r="E3491">
        <v>15.253299999999999</v>
      </c>
      <c r="F3491">
        <v>9.5469999999999999E-2</v>
      </c>
    </row>
    <row r="3492" spans="1:6">
      <c r="A3492">
        <v>2001663</v>
      </c>
      <c r="B3492">
        <v>2</v>
      </c>
      <c r="C3492">
        <v>1663</v>
      </c>
      <c r="D3492">
        <v>-0.56840000000000002</v>
      </c>
      <c r="E3492">
        <v>15.253399999999999</v>
      </c>
      <c r="F3492">
        <v>9.5490000000000005E-2</v>
      </c>
    </row>
    <row r="3493" spans="1:6">
      <c r="A3493">
        <v>2001664</v>
      </c>
      <c r="B3493">
        <v>2</v>
      </c>
      <c r="C3493">
        <v>1664</v>
      </c>
      <c r="D3493">
        <v>-0.56840000000000002</v>
      </c>
      <c r="E3493">
        <v>15.253399999999999</v>
      </c>
      <c r="F3493">
        <v>9.5500000000000002E-2</v>
      </c>
    </row>
    <row r="3494" spans="1:6">
      <c r="A3494">
        <v>2001665</v>
      </c>
      <c r="B3494">
        <v>2</v>
      </c>
      <c r="C3494">
        <v>1665</v>
      </c>
      <c r="D3494">
        <v>-0.56840000000000002</v>
      </c>
      <c r="E3494">
        <v>15.253500000000001</v>
      </c>
      <c r="F3494">
        <v>9.5519999999999994E-2</v>
      </c>
    </row>
    <row r="3495" spans="1:6">
      <c r="A3495">
        <v>2001666</v>
      </c>
      <c r="B3495">
        <v>2</v>
      </c>
      <c r="C3495">
        <v>1666</v>
      </c>
      <c r="D3495">
        <v>-0.56840000000000002</v>
      </c>
      <c r="E3495">
        <v>15.2536</v>
      </c>
      <c r="F3495">
        <v>9.554E-2</v>
      </c>
    </row>
    <row r="3496" spans="1:6">
      <c r="A3496">
        <v>2001667</v>
      </c>
      <c r="B3496">
        <v>2</v>
      </c>
      <c r="C3496">
        <v>1667</v>
      </c>
      <c r="D3496">
        <v>-0.56840000000000002</v>
      </c>
      <c r="E3496">
        <v>15.2537</v>
      </c>
      <c r="F3496">
        <v>9.5560000000000006E-2</v>
      </c>
    </row>
    <row r="3497" spans="1:6">
      <c r="A3497">
        <v>2001668</v>
      </c>
      <c r="B3497">
        <v>2</v>
      </c>
      <c r="C3497">
        <v>1668</v>
      </c>
      <c r="D3497">
        <v>-0.56840000000000002</v>
      </c>
      <c r="E3497">
        <v>15.2538</v>
      </c>
      <c r="F3497">
        <v>9.5570000000000002E-2</v>
      </c>
    </row>
    <row r="3498" spans="1:6">
      <c r="A3498">
        <v>2001669</v>
      </c>
      <c r="B3498">
        <v>2</v>
      </c>
      <c r="C3498">
        <v>1669</v>
      </c>
      <c r="D3498">
        <v>-0.56840000000000002</v>
      </c>
      <c r="E3498">
        <v>15.2539</v>
      </c>
      <c r="F3498">
        <v>9.5589999999999994E-2</v>
      </c>
    </row>
    <row r="3499" spans="1:6">
      <c r="A3499">
        <v>2001670</v>
      </c>
      <c r="B3499">
        <v>2</v>
      </c>
      <c r="C3499">
        <v>1670</v>
      </c>
      <c r="D3499">
        <v>-0.56840000000000002</v>
      </c>
      <c r="E3499">
        <v>15.254</v>
      </c>
      <c r="F3499">
        <v>9.5610000000000001E-2</v>
      </c>
    </row>
    <row r="3500" spans="1:6">
      <c r="A3500">
        <v>2001671</v>
      </c>
      <c r="B3500">
        <v>2</v>
      </c>
      <c r="C3500">
        <v>1671</v>
      </c>
      <c r="D3500">
        <v>-0.56840000000000002</v>
      </c>
      <c r="E3500">
        <v>15.254099999999999</v>
      </c>
      <c r="F3500">
        <v>9.5619999999999997E-2</v>
      </c>
    </row>
    <row r="3501" spans="1:6">
      <c r="A3501">
        <v>2001672</v>
      </c>
      <c r="B3501">
        <v>2</v>
      </c>
      <c r="C3501">
        <v>1672</v>
      </c>
      <c r="D3501">
        <v>-0.56840000000000002</v>
      </c>
      <c r="E3501">
        <v>15.254200000000001</v>
      </c>
      <c r="F3501">
        <v>9.5640000000000003E-2</v>
      </c>
    </row>
    <row r="3502" spans="1:6">
      <c r="A3502">
        <v>2001673</v>
      </c>
      <c r="B3502">
        <v>2</v>
      </c>
      <c r="C3502">
        <v>1673</v>
      </c>
      <c r="D3502">
        <v>-0.56840000000000002</v>
      </c>
      <c r="E3502">
        <v>15.254300000000001</v>
      </c>
      <c r="F3502">
        <v>9.5659999999999995E-2</v>
      </c>
    </row>
    <row r="3503" spans="1:6">
      <c r="A3503">
        <v>2001674</v>
      </c>
      <c r="B3503">
        <v>2</v>
      </c>
      <c r="C3503">
        <v>1674</v>
      </c>
      <c r="D3503">
        <v>-0.56840000000000002</v>
      </c>
      <c r="E3503">
        <v>15.254300000000001</v>
      </c>
      <c r="F3503">
        <v>9.5670000000000005E-2</v>
      </c>
    </row>
    <row r="3504" spans="1:6">
      <c r="A3504">
        <v>2001675</v>
      </c>
      <c r="B3504">
        <v>2</v>
      </c>
      <c r="C3504">
        <v>1675</v>
      </c>
      <c r="D3504">
        <v>-0.56840000000000002</v>
      </c>
      <c r="E3504">
        <v>15.2544</v>
      </c>
      <c r="F3504">
        <v>9.5689999999999997E-2</v>
      </c>
    </row>
    <row r="3505" spans="1:6">
      <c r="A3505">
        <v>2001676</v>
      </c>
      <c r="B3505">
        <v>2</v>
      </c>
      <c r="C3505">
        <v>1676</v>
      </c>
      <c r="D3505">
        <v>-0.56840000000000002</v>
      </c>
      <c r="E3505">
        <v>15.2545</v>
      </c>
      <c r="F3505">
        <v>9.5710000000000003E-2</v>
      </c>
    </row>
    <row r="3506" spans="1:6">
      <c r="A3506">
        <v>2001677</v>
      </c>
      <c r="B3506">
        <v>2</v>
      </c>
      <c r="C3506">
        <v>1677</v>
      </c>
      <c r="D3506">
        <v>-0.56840000000000002</v>
      </c>
      <c r="E3506">
        <v>15.2546</v>
      </c>
      <c r="F3506">
        <v>9.5729999999999996E-2</v>
      </c>
    </row>
    <row r="3507" spans="1:6">
      <c r="A3507">
        <v>2001678</v>
      </c>
      <c r="B3507">
        <v>2</v>
      </c>
      <c r="C3507">
        <v>1678</v>
      </c>
      <c r="D3507">
        <v>-0.56840000000000002</v>
      </c>
      <c r="E3507">
        <v>15.2547</v>
      </c>
      <c r="F3507">
        <v>9.5740000000000006E-2</v>
      </c>
    </row>
    <row r="3508" spans="1:6">
      <c r="A3508">
        <v>2001679</v>
      </c>
      <c r="B3508">
        <v>2</v>
      </c>
      <c r="C3508">
        <v>1679</v>
      </c>
      <c r="D3508">
        <v>-0.56840000000000002</v>
      </c>
      <c r="E3508">
        <v>15.254799999999999</v>
      </c>
      <c r="F3508">
        <v>9.5759999999999998E-2</v>
      </c>
    </row>
    <row r="3509" spans="1:6">
      <c r="A3509">
        <v>2001680</v>
      </c>
      <c r="B3509">
        <v>2</v>
      </c>
      <c r="C3509">
        <v>1680</v>
      </c>
      <c r="D3509">
        <v>-0.56840000000000002</v>
      </c>
      <c r="E3509">
        <v>15.254899999999999</v>
      </c>
      <c r="F3509">
        <v>9.5780000000000004E-2</v>
      </c>
    </row>
    <row r="3510" spans="1:6">
      <c r="A3510">
        <v>2001681</v>
      </c>
      <c r="B3510">
        <v>2</v>
      </c>
      <c r="C3510">
        <v>1681</v>
      </c>
      <c r="D3510">
        <v>-0.56840000000000002</v>
      </c>
      <c r="E3510">
        <v>15.255000000000001</v>
      </c>
      <c r="F3510">
        <v>9.579E-2</v>
      </c>
    </row>
    <row r="3511" spans="1:6">
      <c r="A3511">
        <v>2001682</v>
      </c>
      <c r="B3511">
        <v>2</v>
      </c>
      <c r="C3511">
        <v>1682</v>
      </c>
      <c r="D3511">
        <v>-0.56840000000000002</v>
      </c>
      <c r="E3511">
        <v>15.255100000000001</v>
      </c>
      <c r="F3511">
        <v>9.5810000000000006E-2</v>
      </c>
    </row>
    <row r="3512" spans="1:6">
      <c r="A3512">
        <v>2001683</v>
      </c>
      <c r="B3512">
        <v>2</v>
      </c>
      <c r="C3512">
        <v>1683</v>
      </c>
      <c r="D3512">
        <v>-0.56840000000000002</v>
      </c>
      <c r="E3512">
        <v>15.2552</v>
      </c>
      <c r="F3512">
        <v>9.5829999999999999E-2</v>
      </c>
    </row>
    <row r="3513" spans="1:6">
      <c r="A3513">
        <v>2001684</v>
      </c>
      <c r="B3513">
        <v>2</v>
      </c>
      <c r="C3513">
        <v>1684</v>
      </c>
      <c r="D3513">
        <v>-0.56840000000000002</v>
      </c>
      <c r="E3513">
        <v>15.2553</v>
      </c>
      <c r="F3513">
        <v>9.5839999999999995E-2</v>
      </c>
    </row>
    <row r="3514" spans="1:6">
      <c r="A3514">
        <v>2001685</v>
      </c>
      <c r="B3514">
        <v>2</v>
      </c>
      <c r="C3514">
        <v>1685</v>
      </c>
      <c r="D3514">
        <v>-0.56840000000000002</v>
      </c>
      <c r="E3514">
        <v>15.2554</v>
      </c>
      <c r="F3514">
        <v>9.5860000000000001E-2</v>
      </c>
    </row>
    <row r="3515" spans="1:6">
      <c r="A3515">
        <v>2001686</v>
      </c>
      <c r="B3515">
        <v>2</v>
      </c>
      <c r="C3515">
        <v>1686</v>
      </c>
      <c r="D3515">
        <v>-0.56840000000000002</v>
      </c>
      <c r="E3515">
        <v>15.2555</v>
      </c>
      <c r="F3515">
        <v>9.5880000000000007E-2</v>
      </c>
    </row>
    <row r="3516" spans="1:6">
      <c r="A3516">
        <v>2001687</v>
      </c>
      <c r="B3516">
        <v>2</v>
      </c>
      <c r="C3516">
        <v>1687</v>
      </c>
      <c r="D3516">
        <v>-0.56840000000000002</v>
      </c>
      <c r="E3516">
        <v>15.255599999999999</v>
      </c>
      <c r="F3516">
        <v>9.5890000000000003E-2</v>
      </c>
    </row>
    <row r="3517" spans="1:6">
      <c r="A3517">
        <v>2001688</v>
      </c>
      <c r="B3517">
        <v>2</v>
      </c>
      <c r="C3517">
        <v>1688</v>
      </c>
      <c r="D3517">
        <v>-0.56840000000000002</v>
      </c>
      <c r="E3517">
        <v>15.255699999999999</v>
      </c>
      <c r="F3517">
        <v>9.5909999999999995E-2</v>
      </c>
    </row>
    <row r="3518" spans="1:6">
      <c r="A3518">
        <v>2001689</v>
      </c>
      <c r="B3518">
        <v>2</v>
      </c>
      <c r="C3518">
        <v>1689</v>
      </c>
      <c r="D3518">
        <v>-0.56840000000000002</v>
      </c>
      <c r="E3518">
        <v>15.255800000000001</v>
      </c>
      <c r="F3518">
        <v>9.5930000000000001E-2</v>
      </c>
    </row>
    <row r="3519" spans="1:6">
      <c r="A3519">
        <v>2001690</v>
      </c>
      <c r="B3519">
        <v>2</v>
      </c>
      <c r="C3519">
        <v>1690</v>
      </c>
      <c r="D3519">
        <v>-0.56840000000000002</v>
      </c>
      <c r="E3519">
        <v>15.2559</v>
      </c>
      <c r="F3519">
        <v>9.5939999999999998E-2</v>
      </c>
    </row>
    <row r="3520" spans="1:6">
      <c r="A3520">
        <v>2001691</v>
      </c>
      <c r="B3520">
        <v>2</v>
      </c>
      <c r="C3520">
        <v>1691</v>
      </c>
      <c r="D3520">
        <v>-0.56840000000000002</v>
      </c>
      <c r="E3520">
        <v>15.256</v>
      </c>
      <c r="F3520">
        <v>9.5960000000000004E-2</v>
      </c>
    </row>
    <row r="3521" spans="1:6">
      <c r="A3521">
        <v>2001692</v>
      </c>
      <c r="B3521">
        <v>2</v>
      </c>
      <c r="C3521">
        <v>1692</v>
      </c>
      <c r="D3521">
        <v>-0.56840000000000002</v>
      </c>
      <c r="E3521">
        <v>15.2561</v>
      </c>
      <c r="F3521">
        <v>9.597E-2</v>
      </c>
    </row>
    <row r="3522" spans="1:6">
      <c r="A3522">
        <v>2001693</v>
      </c>
      <c r="B3522">
        <v>2</v>
      </c>
      <c r="C3522">
        <v>1693</v>
      </c>
      <c r="D3522">
        <v>-0.56840000000000002</v>
      </c>
      <c r="E3522">
        <v>15.2563</v>
      </c>
      <c r="F3522">
        <v>9.5990000000000006E-2</v>
      </c>
    </row>
    <row r="3523" spans="1:6">
      <c r="A3523">
        <v>2001694</v>
      </c>
      <c r="B3523">
        <v>2</v>
      </c>
      <c r="C3523">
        <v>1694</v>
      </c>
      <c r="D3523">
        <v>-0.56840000000000002</v>
      </c>
      <c r="E3523">
        <v>15.256399999999999</v>
      </c>
      <c r="F3523">
        <v>9.6009999999999998E-2</v>
      </c>
    </row>
    <row r="3524" spans="1:6">
      <c r="A3524">
        <v>2001695</v>
      </c>
      <c r="B3524">
        <v>2</v>
      </c>
      <c r="C3524">
        <v>1695</v>
      </c>
      <c r="D3524">
        <v>-0.56840000000000002</v>
      </c>
      <c r="E3524">
        <v>15.256500000000001</v>
      </c>
      <c r="F3524">
        <v>9.6019999999999994E-2</v>
      </c>
    </row>
    <row r="3525" spans="1:6">
      <c r="A3525">
        <v>2001696</v>
      </c>
      <c r="B3525">
        <v>2</v>
      </c>
      <c r="C3525">
        <v>1696</v>
      </c>
      <c r="D3525">
        <v>-0.56840000000000002</v>
      </c>
      <c r="E3525">
        <v>15.256600000000001</v>
      </c>
      <c r="F3525">
        <v>9.604E-2</v>
      </c>
    </row>
    <row r="3526" spans="1:6">
      <c r="A3526">
        <v>2001697</v>
      </c>
      <c r="B3526">
        <v>2</v>
      </c>
      <c r="C3526">
        <v>1697</v>
      </c>
      <c r="D3526">
        <v>-0.56840000000000002</v>
      </c>
      <c r="E3526">
        <v>15.2567</v>
      </c>
      <c r="F3526">
        <v>9.6060000000000006E-2</v>
      </c>
    </row>
    <row r="3527" spans="1:6">
      <c r="A3527">
        <v>2001698</v>
      </c>
      <c r="B3527">
        <v>2</v>
      </c>
      <c r="C3527">
        <v>1698</v>
      </c>
      <c r="D3527">
        <v>-0.56840000000000002</v>
      </c>
      <c r="E3527">
        <v>15.2568</v>
      </c>
      <c r="F3527">
        <v>9.6070000000000003E-2</v>
      </c>
    </row>
    <row r="3528" spans="1:6">
      <c r="A3528">
        <v>2001699</v>
      </c>
      <c r="B3528">
        <v>2</v>
      </c>
      <c r="C3528">
        <v>1699</v>
      </c>
      <c r="D3528">
        <v>-0.56840000000000002</v>
      </c>
      <c r="E3528">
        <v>15.2569</v>
      </c>
      <c r="F3528">
        <v>9.6089999999999995E-2</v>
      </c>
    </row>
    <row r="3529" spans="1:6">
      <c r="A3529">
        <v>2001700</v>
      </c>
      <c r="B3529">
        <v>2</v>
      </c>
      <c r="C3529">
        <v>1700</v>
      </c>
      <c r="D3529">
        <v>-0.56840000000000002</v>
      </c>
      <c r="E3529">
        <v>15.257</v>
      </c>
      <c r="F3529">
        <v>9.6100000000000005E-2</v>
      </c>
    </row>
    <row r="3530" spans="1:6">
      <c r="A3530">
        <v>2001701</v>
      </c>
      <c r="B3530">
        <v>2</v>
      </c>
      <c r="C3530">
        <v>1701</v>
      </c>
      <c r="D3530">
        <v>-0.56840000000000002</v>
      </c>
      <c r="E3530">
        <v>15.257099999999999</v>
      </c>
      <c r="F3530">
        <v>9.6119999999999997E-2</v>
      </c>
    </row>
    <row r="3531" spans="1:6">
      <c r="A3531">
        <v>2001702</v>
      </c>
      <c r="B3531">
        <v>2</v>
      </c>
      <c r="C3531">
        <v>1702</v>
      </c>
      <c r="D3531">
        <v>-0.56840000000000002</v>
      </c>
      <c r="E3531">
        <v>15.257199999999999</v>
      </c>
      <c r="F3531">
        <v>9.6140000000000003E-2</v>
      </c>
    </row>
    <row r="3532" spans="1:6">
      <c r="A3532">
        <v>2001703</v>
      </c>
      <c r="B3532">
        <v>2</v>
      </c>
      <c r="C3532">
        <v>1703</v>
      </c>
      <c r="D3532">
        <v>-0.56840000000000002</v>
      </c>
      <c r="E3532">
        <v>15.257400000000001</v>
      </c>
      <c r="F3532">
        <v>9.6149999999999999E-2</v>
      </c>
    </row>
    <row r="3533" spans="1:6">
      <c r="A3533">
        <v>2001704</v>
      </c>
      <c r="B3533">
        <v>2</v>
      </c>
      <c r="C3533">
        <v>1704</v>
      </c>
      <c r="D3533">
        <v>-0.56840000000000002</v>
      </c>
      <c r="E3533">
        <v>15.2575</v>
      </c>
      <c r="F3533">
        <v>9.6170000000000005E-2</v>
      </c>
    </row>
    <row r="3534" spans="1:6">
      <c r="A3534">
        <v>2001705</v>
      </c>
      <c r="B3534">
        <v>2</v>
      </c>
      <c r="C3534">
        <v>1705</v>
      </c>
      <c r="D3534">
        <v>-0.56840000000000002</v>
      </c>
      <c r="E3534">
        <v>15.2576</v>
      </c>
      <c r="F3534">
        <v>9.6180000000000002E-2</v>
      </c>
    </row>
    <row r="3535" spans="1:6">
      <c r="A3535">
        <v>2001706</v>
      </c>
      <c r="B3535">
        <v>2</v>
      </c>
      <c r="C3535">
        <v>1706</v>
      </c>
      <c r="D3535">
        <v>-0.56840000000000002</v>
      </c>
      <c r="E3535">
        <v>15.2577</v>
      </c>
      <c r="F3535">
        <v>9.6199999999999994E-2</v>
      </c>
    </row>
    <row r="3536" spans="1:6">
      <c r="A3536">
        <v>2001707</v>
      </c>
      <c r="B3536">
        <v>2</v>
      </c>
      <c r="C3536">
        <v>1707</v>
      </c>
      <c r="D3536">
        <v>-0.56840000000000002</v>
      </c>
      <c r="E3536">
        <v>15.2578</v>
      </c>
      <c r="F3536">
        <v>9.622E-2</v>
      </c>
    </row>
    <row r="3537" spans="1:6">
      <c r="A3537">
        <v>2001708</v>
      </c>
      <c r="B3537">
        <v>2</v>
      </c>
      <c r="C3537">
        <v>1708</v>
      </c>
      <c r="D3537">
        <v>-0.56840000000000002</v>
      </c>
      <c r="E3537">
        <v>15.257899999999999</v>
      </c>
      <c r="F3537">
        <v>9.6229999999999996E-2</v>
      </c>
    </row>
    <row r="3538" spans="1:6">
      <c r="A3538">
        <v>2001709</v>
      </c>
      <c r="B3538">
        <v>2</v>
      </c>
      <c r="C3538">
        <v>1709</v>
      </c>
      <c r="D3538">
        <v>-0.56840000000000002</v>
      </c>
      <c r="E3538">
        <v>15.257999999999999</v>
      </c>
      <c r="F3538">
        <v>9.6250000000000002E-2</v>
      </c>
    </row>
    <row r="3539" spans="1:6">
      <c r="A3539">
        <v>2001710</v>
      </c>
      <c r="B3539">
        <v>2</v>
      </c>
      <c r="C3539">
        <v>1710</v>
      </c>
      <c r="D3539">
        <v>-0.56840000000000002</v>
      </c>
      <c r="E3539">
        <v>15.2582</v>
      </c>
      <c r="F3539">
        <v>9.6259999999999998E-2</v>
      </c>
    </row>
    <row r="3540" spans="1:6">
      <c r="A3540">
        <v>2001711</v>
      </c>
      <c r="B3540">
        <v>2</v>
      </c>
      <c r="C3540">
        <v>1711</v>
      </c>
      <c r="D3540">
        <v>-0.56840000000000002</v>
      </c>
      <c r="E3540">
        <v>15.2583</v>
      </c>
      <c r="F3540">
        <v>9.6280000000000004E-2</v>
      </c>
    </row>
    <row r="3541" spans="1:6">
      <c r="A3541">
        <v>2001712</v>
      </c>
      <c r="B3541">
        <v>2</v>
      </c>
      <c r="C3541">
        <v>1712</v>
      </c>
      <c r="D3541">
        <v>-0.56840000000000002</v>
      </c>
      <c r="E3541">
        <v>15.2584</v>
      </c>
      <c r="F3541">
        <v>9.6299999999999997E-2</v>
      </c>
    </row>
    <row r="3542" spans="1:6">
      <c r="A3542">
        <v>2001713</v>
      </c>
      <c r="B3542">
        <v>2</v>
      </c>
      <c r="C3542">
        <v>1713</v>
      </c>
      <c r="D3542">
        <v>-0.56840000000000002</v>
      </c>
      <c r="E3542">
        <v>15.2585</v>
      </c>
      <c r="F3542">
        <v>9.6310000000000007E-2</v>
      </c>
    </row>
    <row r="3543" spans="1:6">
      <c r="A3543">
        <v>2001714</v>
      </c>
      <c r="B3543">
        <v>2</v>
      </c>
      <c r="C3543">
        <v>1714</v>
      </c>
      <c r="D3543">
        <v>-0.56840000000000002</v>
      </c>
      <c r="E3543">
        <v>15.258599999999999</v>
      </c>
      <c r="F3543">
        <v>9.6329999999999999E-2</v>
      </c>
    </row>
    <row r="3544" spans="1:6">
      <c r="A3544">
        <v>2001715</v>
      </c>
      <c r="B3544">
        <v>2</v>
      </c>
      <c r="C3544">
        <v>1715</v>
      </c>
      <c r="D3544">
        <v>-0.56840000000000002</v>
      </c>
      <c r="E3544">
        <v>15.258699999999999</v>
      </c>
      <c r="F3544">
        <v>9.6339999999999995E-2</v>
      </c>
    </row>
    <row r="3545" spans="1:6">
      <c r="A3545">
        <v>2001716</v>
      </c>
      <c r="B3545">
        <v>2</v>
      </c>
      <c r="C3545">
        <v>1716</v>
      </c>
      <c r="D3545">
        <v>-0.56840000000000002</v>
      </c>
      <c r="E3545">
        <v>15.258900000000001</v>
      </c>
      <c r="F3545">
        <v>9.6360000000000001E-2</v>
      </c>
    </row>
    <row r="3546" spans="1:6">
      <c r="A3546">
        <v>2001717</v>
      </c>
      <c r="B3546">
        <v>2</v>
      </c>
      <c r="C3546">
        <v>1717</v>
      </c>
      <c r="D3546">
        <v>-0.56840000000000002</v>
      </c>
      <c r="E3546">
        <v>15.259</v>
      </c>
      <c r="F3546">
        <v>9.6369999999999997E-2</v>
      </c>
    </row>
    <row r="3547" spans="1:6">
      <c r="A3547">
        <v>2001718</v>
      </c>
      <c r="B3547">
        <v>2</v>
      </c>
      <c r="C3547">
        <v>1718</v>
      </c>
      <c r="D3547">
        <v>-0.56840000000000002</v>
      </c>
      <c r="E3547">
        <v>15.2591</v>
      </c>
      <c r="F3547">
        <v>9.6390000000000003E-2</v>
      </c>
    </row>
    <row r="3548" spans="1:6">
      <c r="A3548">
        <v>2001719</v>
      </c>
      <c r="B3548">
        <v>2</v>
      </c>
      <c r="C3548">
        <v>1719</v>
      </c>
      <c r="D3548">
        <v>-0.56840000000000002</v>
      </c>
      <c r="E3548">
        <v>15.2592</v>
      </c>
      <c r="F3548">
        <v>9.6409999999999996E-2</v>
      </c>
    </row>
    <row r="3549" spans="1:6">
      <c r="A3549">
        <v>2001720</v>
      </c>
      <c r="B3549">
        <v>2</v>
      </c>
      <c r="C3549">
        <v>1720</v>
      </c>
      <c r="D3549">
        <v>-0.56840000000000002</v>
      </c>
      <c r="E3549">
        <v>15.2593</v>
      </c>
      <c r="F3549">
        <v>9.6420000000000006E-2</v>
      </c>
    </row>
    <row r="3550" spans="1:6">
      <c r="A3550">
        <v>2001721</v>
      </c>
      <c r="B3550">
        <v>2</v>
      </c>
      <c r="C3550">
        <v>1721</v>
      </c>
      <c r="D3550">
        <v>-0.56840000000000002</v>
      </c>
      <c r="E3550">
        <v>15.259499999999999</v>
      </c>
      <c r="F3550">
        <v>9.6439999999999998E-2</v>
      </c>
    </row>
    <row r="3551" spans="1:6">
      <c r="A3551">
        <v>2001722</v>
      </c>
      <c r="B3551">
        <v>2</v>
      </c>
      <c r="C3551">
        <v>1722</v>
      </c>
      <c r="D3551">
        <v>-0.56840000000000002</v>
      </c>
      <c r="E3551">
        <v>15.259600000000001</v>
      </c>
      <c r="F3551">
        <v>9.6449999999999994E-2</v>
      </c>
    </row>
    <row r="3552" spans="1:6">
      <c r="A3552">
        <v>2001723</v>
      </c>
      <c r="B3552">
        <v>2</v>
      </c>
      <c r="C3552">
        <v>1723</v>
      </c>
      <c r="D3552">
        <v>-0.56840000000000002</v>
      </c>
      <c r="E3552">
        <v>15.2597</v>
      </c>
      <c r="F3552">
        <v>9.647E-2</v>
      </c>
    </row>
    <row r="3553" spans="1:6">
      <c r="A3553">
        <v>2001724</v>
      </c>
      <c r="B3553">
        <v>2</v>
      </c>
      <c r="C3553">
        <v>1724</v>
      </c>
      <c r="D3553">
        <v>-0.56840000000000002</v>
      </c>
      <c r="E3553">
        <v>15.2598</v>
      </c>
      <c r="F3553">
        <v>9.6479999999999996E-2</v>
      </c>
    </row>
    <row r="3554" spans="1:6">
      <c r="A3554">
        <v>2001725</v>
      </c>
      <c r="B3554">
        <v>2</v>
      </c>
      <c r="C3554">
        <v>1725</v>
      </c>
      <c r="D3554">
        <v>-0.56840000000000002</v>
      </c>
      <c r="E3554">
        <v>15.2599</v>
      </c>
      <c r="F3554">
        <v>9.6500000000000002E-2</v>
      </c>
    </row>
    <row r="3555" spans="1:6">
      <c r="A3555">
        <v>2001726</v>
      </c>
      <c r="B3555">
        <v>2</v>
      </c>
      <c r="C3555">
        <v>1726</v>
      </c>
      <c r="D3555">
        <v>-0.56840000000000002</v>
      </c>
      <c r="E3555">
        <v>15.2601</v>
      </c>
      <c r="F3555">
        <v>9.6509999999999999E-2</v>
      </c>
    </row>
    <row r="3556" spans="1:6">
      <c r="A3556">
        <v>2001727</v>
      </c>
      <c r="B3556">
        <v>2</v>
      </c>
      <c r="C3556">
        <v>1727</v>
      </c>
      <c r="D3556">
        <v>-0.56840000000000002</v>
      </c>
      <c r="E3556">
        <v>15.260199999999999</v>
      </c>
      <c r="F3556">
        <v>9.6530000000000005E-2</v>
      </c>
    </row>
    <row r="3557" spans="1:6">
      <c r="A3557">
        <v>2001728</v>
      </c>
      <c r="B3557">
        <v>2</v>
      </c>
      <c r="C3557">
        <v>1728</v>
      </c>
      <c r="D3557">
        <v>-0.56840000000000002</v>
      </c>
      <c r="E3557">
        <v>15.260300000000001</v>
      </c>
      <c r="F3557">
        <v>9.6540000000000001E-2</v>
      </c>
    </row>
    <row r="3558" spans="1:6">
      <c r="A3558">
        <v>2001729</v>
      </c>
      <c r="B3558">
        <v>2</v>
      </c>
      <c r="C3558">
        <v>1729</v>
      </c>
      <c r="D3558">
        <v>-0.56840000000000002</v>
      </c>
      <c r="E3558">
        <v>15.260400000000001</v>
      </c>
      <c r="F3558">
        <v>9.6560000000000007E-2</v>
      </c>
    </row>
    <row r="3559" spans="1:6">
      <c r="A3559">
        <v>2001730</v>
      </c>
      <c r="B3559">
        <v>2</v>
      </c>
      <c r="C3559">
        <v>1730</v>
      </c>
      <c r="D3559">
        <v>-0.56840000000000002</v>
      </c>
      <c r="E3559">
        <v>15.2606</v>
      </c>
      <c r="F3559">
        <v>9.6570000000000003E-2</v>
      </c>
    </row>
    <row r="3560" spans="1:6">
      <c r="A3560">
        <v>2001731</v>
      </c>
      <c r="B3560">
        <v>2</v>
      </c>
      <c r="C3560">
        <v>1731</v>
      </c>
      <c r="D3560">
        <v>-0.56840000000000002</v>
      </c>
      <c r="E3560">
        <v>15.2607</v>
      </c>
      <c r="F3560">
        <v>9.6589999999999995E-2</v>
      </c>
    </row>
    <row r="3561" spans="1:6">
      <c r="A3561">
        <v>2001732</v>
      </c>
      <c r="B3561">
        <v>2</v>
      </c>
      <c r="C3561">
        <v>1732</v>
      </c>
      <c r="D3561">
        <v>-0.56840000000000002</v>
      </c>
      <c r="E3561">
        <v>15.2608</v>
      </c>
      <c r="F3561">
        <v>9.6600000000000005E-2</v>
      </c>
    </row>
    <row r="3562" spans="1:6">
      <c r="A3562">
        <v>2001733</v>
      </c>
      <c r="B3562">
        <v>2</v>
      </c>
      <c r="C3562">
        <v>1733</v>
      </c>
      <c r="D3562">
        <v>-0.56840000000000002</v>
      </c>
      <c r="E3562">
        <v>15.260999999999999</v>
      </c>
      <c r="F3562">
        <v>9.6619999999999998E-2</v>
      </c>
    </row>
    <row r="3563" spans="1:6">
      <c r="A3563">
        <v>2001734</v>
      </c>
      <c r="B3563">
        <v>2</v>
      </c>
      <c r="C3563">
        <v>1734</v>
      </c>
      <c r="D3563">
        <v>-0.56840000000000002</v>
      </c>
      <c r="E3563">
        <v>15.261100000000001</v>
      </c>
      <c r="F3563">
        <v>9.6629999999999994E-2</v>
      </c>
    </row>
    <row r="3564" spans="1:6">
      <c r="A3564">
        <v>2001735</v>
      </c>
      <c r="B3564">
        <v>2</v>
      </c>
      <c r="C3564">
        <v>1735</v>
      </c>
      <c r="D3564">
        <v>-0.56840000000000002</v>
      </c>
      <c r="E3564">
        <v>15.261200000000001</v>
      </c>
      <c r="F3564">
        <v>9.665E-2</v>
      </c>
    </row>
    <row r="3565" spans="1:6">
      <c r="A3565">
        <v>2001736</v>
      </c>
      <c r="B3565">
        <v>2</v>
      </c>
      <c r="C3565">
        <v>1736</v>
      </c>
      <c r="D3565">
        <v>-0.56840000000000002</v>
      </c>
      <c r="E3565">
        <v>15.2613</v>
      </c>
      <c r="F3565">
        <v>9.6659999999999996E-2</v>
      </c>
    </row>
    <row r="3566" spans="1:6">
      <c r="A3566">
        <v>2001737</v>
      </c>
      <c r="B3566">
        <v>2</v>
      </c>
      <c r="C3566">
        <v>1737</v>
      </c>
      <c r="D3566">
        <v>-0.56840000000000002</v>
      </c>
      <c r="E3566">
        <v>15.2615</v>
      </c>
      <c r="F3566">
        <v>9.6680000000000002E-2</v>
      </c>
    </row>
    <row r="3567" spans="1:6">
      <c r="A3567">
        <v>2001738</v>
      </c>
      <c r="B3567">
        <v>2</v>
      </c>
      <c r="C3567">
        <v>1738</v>
      </c>
      <c r="D3567">
        <v>-0.56840000000000002</v>
      </c>
      <c r="E3567">
        <v>15.2616</v>
      </c>
      <c r="F3567">
        <v>9.6689999999999998E-2</v>
      </c>
    </row>
    <row r="3568" spans="1:6">
      <c r="A3568">
        <v>2001739</v>
      </c>
      <c r="B3568">
        <v>2</v>
      </c>
      <c r="C3568">
        <v>1739</v>
      </c>
      <c r="D3568">
        <v>-0.56840000000000002</v>
      </c>
      <c r="E3568">
        <v>15.261699999999999</v>
      </c>
      <c r="F3568">
        <v>9.6710000000000004E-2</v>
      </c>
    </row>
    <row r="3569" spans="1:6">
      <c r="A3569">
        <v>2001740</v>
      </c>
      <c r="B3569">
        <v>2</v>
      </c>
      <c r="C3569">
        <v>1740</v>
      </c>
      <c r="D3569">
        <v>-0.56840000000000002</v>
      </c>
      <c r="E3569">
        <v>15.261900000000001</v>
      </c>
      <c r="F3569">
        <v>9.672E-2</v>
      </c>
    </row>
    <row r="3570" spans="1:6">
      <c r="A3570">
        <v>2001741</v>
      </c>
      <c r="B3570">
        <v>2</v>
      </c>
      <c r="C3570">
        <v>1741</v>
      </c>
      <c r="D3570">
        <v>-0.56840000000000002</v>
      </c>
      <c r="E3570">
        <v>15.262</v>
      </c>
      <c r="F3570">
        <v>9.6740000000000007E-2</v>
      </c>
    </row>
    <row r="3571" spans="1:6">
      <c r="A3571">
        <v>2001742</v>
      </c>
      <c r="B3571">
        <v>2</v>
      </c>
      <c r="C3571">
        <v>1742</v>
      </c>
      <c r="D3571">
        <v>-0.56840000000000002</v>
      </c>
      <c r="E3571">
        <v>15.2621</v>
      </c>
      <c r="F3571">
        <v>9.6750000000000003E-2</v>
      </c>
    </row>
    <row r="3572" spans="1:6">
      <c r="A3572">
        <v>2001743</v>
      </c>
      <c r="B3572">
        <v>2</v>
      </c>
      <c r="C3572">
        <v>1743</v>
      </c>
      <c r="D3572">
        <v>-0.56840000000000002</v>
      </c>
      <c r="E3572">
        <v>15.2622</v>
      </c>
      <c r="F3572">
        <v>9.6769999999999995E-2</v>
      </c>
    </row>
    <row r="3573" spans="1:6">
      <c r="A3573">
        <v>2001744</v>
      </c>
      <c r="B3573">
        <v>2</v>
      </c>
      <c r="C3573">
        <v>1744</v>
      </c>
      <c r="D3573">
        <v>-0.56840000000000002</v>
      </c>
      <c r="E3573">
        <v>15.2624</v>
      </c>
      <c r="F3573">
        <v>9.6780000000000005E-2</v>
      </c>
    </row>
    <row r="3574" spans="1:6">
      <c r="A3574">
        <v>2001745</v>
      </c>
      <c r="B3574">
        <v>2</v>
      </c>
      <c r="C3574">
        <v>1745</v>
      </c>
      <c r="D3574">
        <v>-0.56840000000000002</v>
      </c>
      <c r="E3574">
        <v>15.262499999999999</v>
      </c>
      <c r="F3574">
        <v>9.6799999999999997E-2</v>
      </c>
    </row>
    <row r="3575" spans="1:6">
      <c r="A3575">
        <v>2001746</v>
      </c>
      <c r="B3575">
        <v>2</v>
      </c>
      <c r="C3575">
        <v>1746</v>
      </c>
      <c r="D3575">
        <v>-0.56840000000000002</v>
      </c>
      <c r="E3575">
        <v>15.262600000000001</v>
      </c>
      <c r="F3575">
        <v>9.6809999999999993E-2</v>
      </c>
    </row>
    <row r="3576" spans="1:6">
      <c r="A3576">
        <v>2001747</v>
      </c>
      <c r="B3576">
        <v>2</v>
      </c>
      <c r="C3576">
        <v>1747</v>
      </c>
      <c r="D3576">
        <v>-0.56840000000000002</v>
      </c>
      <c r="E3576">
        <v>15.2628</v>
      </c>
      <c r="F3576">
        <v>9.6829999999999999E-2</v>
      </c>
    </row>
    <row r="3577" spans="1:6">
      <c r="A3577">
        <v>2001748</v>
      </c>
      <c r="B3577">
        <v>2</v>
      </c>
      <c r="C3577">
        <v>1748</v>
      </c>
      <c r="D3577">
        <v>-0.56840000000000002</v>
      </c>
      <c r="E3577">
        <v>15.2629</v>
      </c>
      <c r="F3577">
        <v>9.6839999999999996E-2</v>
      </c>
    </row>
    <row r="3578" spans="1:6">
      <c r="A3578">
        <v>2001749</v>
      </c>
      <c r="B3578">
        <v>2</v>
      </c>
      <c r="C3578">
        <v>1749</v>
      </c>
      <c r="D3578">
        <v>-0.56840000000000002</v>
      </c>
      <c r="E3578">
        <v>15.263</v>
      </c>
      <c r="F3578">
        <v>9.6860000000000002E-2</v>
      </c>
    </row>
    <row r="3579" spans="1:6">
      <c r="A3579">
        <v>2001750</v>
      </c>
      <c r="B3579">
        <v>2</v>
      </c>
      <c r="C3579">
        <v>1750</v>
      </c>
      <c r="D3579">
        <v>-0.56840000000000002</v>
      </c>
      <c r="E3579">
        <v>15.263199999999999</v>
      </c>
      <c r="F3579">
        <v>9.6869999999999998E-2</v>
      </c>
    </row>
    <row r="3580" spans="1:6">
      <c r="A3580">
        <v>2001751</v>
      </c>
      <c r="B3580">
        <v>2</v>
      </c>
      <c r="C3580">
        <v>1751</v>
      </c>
      <c r="D3580">
        <v>-0.56840000000000002</v>
      </c>
      <c r="E3580">
        <v>15.263299999999999</v>
      </c>
      <c r="F3580">
        <v>9.6879999999999994E-2</v>
      </c>
    </row>
    <row r="3581" spans="1:6">
      <c r="A3581">
        <v>2001752</v>
      </c>
      <c r="B3581">
        <v>2</v>
      </c>
      <c r="C3581">
        <v>1752</v>
      </c>
      <c r="D3581">
        <v>-0.56840000000000002</v>
      </c>
      <c r="E3581">
        <v>15.263500000000001</v>
      </c>
      <c r="F3581">
        <v>9.69E-2</v>
      </c>
    </row>
    <row r="3582" spans="1:6">
      <c r="A3582">
        <v>2001753</v>
      </c>
      <c r="B3582">
        <v>2</v>
      </c>
      <c r="C3582">
        <v>1753</v>
      </c>
      <c r="D3582">
        <v>-0.56840000000000002</v>
      </c>
      <c r="E3582">
        <v>15.2636</v>
      </c>
      <c r="F3582">
        <v>9.6909999999999996E-2</v>
      </c>
    </row>
    <row r="3583" spans="1:6">
      <c r="A3583">
        <v>2001754</v>
      </c>
      <c r="B3583">
        <v>2</v>
      </c>
      <c r="C3583">
        <v>1754</v>
      </c>
      <c r="D3583">
        <v>-0.56840000000000002</v>
      </c>
      <c r="E3583">
        <v>15.2637</v>
      </c>
      <c r="F3583">
        <v>9.6930000000000002E-2</v>
      </c>
    </row>
    <row r="3584" spans="1:6">
      <c r="A3584">
        <v>2001755</v>
      </c>
      <c r="B3584">
        <v>2</v>
      </c>
      <c r="C3584">
        <v>1755</v>
      </c>
      <c r="D3584">
        <v>-0.56840000000000002</v>
      </c>
      <c r="E3584">
        <v>15.2639</v>
      </c>
      <c r="F3584">
        <v>9.6939999999999998E-2</v>
      </c>
    </row>
    <row r="3585" spans="1:6">
      <c r="A3585">
        <v>2001756</v>
      </c>
      <c r="B3585">
        <v>2</v>
      </c>
      <c r="C3585">
        <v>1756</v>
      </c>
      <c r="D3585">
        <v>-0.56840000000000002</v>
      </c>
      <c r="E3585">
        <v>15.263999999999999</v>
      </c>
      <c r="F3585">
        <v>9.6960000000000005E-2</v>
      </c>
    </row>
    <row r="3586" spans="1:6">
      <c r="A3586">
        <v>2001757</v>
      </c>
      <c r="B3586">
        <v>2</v>
      </c>
      <c r="C3586">
        <v>1757</v>
      </c>
      <c r="D3586">
        <v>-0.56840000000000002</v>
      </c>
      <c r="E3586">
        <v>15.264099999999999</v>
      </c>
      <c r="F3586">
        <v>9.6970000000000001E-2</v>
      </c>
    </row>
    <row r="3587" spans="1:6">
      <c r="A3587">
        <v>2001758</v>
      </c>
      <c r="B3587">
        <v>2</v>
      </c>
      <c r="C3587">
        <v>1758</v>
      </c>
      <c r="D3587">
        <v>-0.56840000000000002</v>
      </c>
      <c r="E3587">
        <v>15.2643</v>
      </c>
      <c r="F3587">
        <v>9.6990000000000007E-2</v>
      </c>
    </row>
    <row r="3588" spans="1:6">
      <c r="A3588">
        <v>2001759</v>
      </c>
      <c r="B3588">
        <v>2</v>
      </c>
      <c r="C3588">
        <v>1759</v>
      </c>
      <c r="D3588">
        <v>-0.56840000000000002</v>
      </c>
      <c r="E3588">
        <v>15.2644</v>
      </c>
      <c r="F3588">
        <v>9.7000000000000003E-2</v>
      </c>
    </row>
    <row r="3589" spans="1:6">
      <c r="A3589">
        <v>2001760</v>
      </c>
      <c r="B3589">
        <v>2</v>
      </c>
      <c r="C3589">
        <v>1760</v>
      </c>
      <c r="D3589">
        <v>-0.56840000000000002</v>
      </c>
      <c r="E3589">
        <v>15.2646</v>
      </c>
      <c r="F3589">
        <v>9.7009999999999999E-2</v>
      </c>
    </row>
    <row r="3590" spans="1:6">
      <c r="A3590">
        <v>2001761</v>
      </c>
      <c r="B3590">
        <v>2</v>
      </c>
      <c r="C3590">
        <v>1761</v>
      </c>
      <c r="D3590">
        <v>-0.56840000000000002</v>
      </c>
      <c r="E3590">
        <v>15.264699999999999</v>
      </c>
      <c r="F3590">
        <v>9.7030000000000005E-2</v>
      </c>
    </row>
    <row r="3591" spans="1:6">
      <c r="A3591">
        <v>2001762</v>
      </c>
      <c r="B3591">
        <v>2</v>
      </c>
      <c r="C3591">
        <v>1762</v>
      </c>
      <c r="D3591">
        <v>-0.56840000000000002</v>
      </c>
      <c r="E3591">
        <v>15.264799999999999</v>
      </c>
      <c r="F3591">
        <v>9.7040000000000001E-2</v>
      </c>
    </row>
    <row r="3592" spans="1:6">
      <c r="A3592">
        <v>2001763</v>
      </c>
      <c r="B3592">
        <v>2</v>
      </c>
      <c r="C3592">
        <v>1763</v>
      </c>
      <c r="D3592">
        <v>-0.56840000000000002</v>
      </c>
      <c r="E3592">
        <v>15.265000000000001</v>
      </c>
      <c r="F3592">
        <v>9.7059999999999994E-2</v>
      </c>
    </row>
    <row r="3593" spans="1:6">
      <c r="A3593">
        <v>2001764</v>
      </c>
      <c r="B3593">
        <v>2</v>
      </c>
      <c r="C3593">
        <v>1764</v>
      </c>
      <c r="D3593">
        <v>-0.56840000000000002</v>
      </c>
      <c r="E3593">
        <v>15.2651</v>
      </c>
      <c r="F3593">
        <v>9.7070000000000004E-2</v>
      </c>
    </row>
    <row r="3594" spans="1:6">
      <c r="A3594">
        <v>2001765</v>
      </c>
      <c r="B3594">
        <v>2</v>
      </c>
      <c r="C3594">
        <v>1765</v>
      </c>
      <c r="D3594">
        <v>-0.56840000000000002</v>
      </c>
      <c r="E3594">
        <v>15.2653</v>
      </c>
      <c r="F3594">
        <v>9.708E-2</v>
      </c>
    </row>
    <row r="3595" spans="1:6">
      <c r="A3595">
        <v>2001766</v>
      </c>
      <c r="B3595">
        <v>2</v>
      </c>
      <c r="C3595">
        <v>1766</v>
      </c>
      <c r="D3595">
        <v>-0.56840000000000002</v>
      </c>
      <c r="E3595">
        <v>15.2654</v>
      </c>
      <c r="F3595">
        <v>9.7100000000000006E-2</v>
      </c>
    </row>
    <row r="3596" spans="1:6">
      <c r="A3596">
        <v>2001767</v>
      </c>
      <c r="B3596">
        <v>2</v>
      </c>
      <c r="C3596">
        <v>1767</v>
      </c>
      <c r="D3596">
        <v>-0.56840000000000002</v>
      </c>
      <c r="E3596">
        <v>15.265499999999999</v>
      </c>
      <c r="F3596">
        <v>9.7110000000000002E-2</v>
      </c>
    </row>
    <row r="3597" spans="1:6">
      <c r="A3597">
        <v>2001768</v>
      </c>
      <c r="B3597">
        <v>2</v>
      </c>
      <c r="C3597">
        <v>1768</v>
      </c>
      <c r="D3597">
        <v>-0.56840000000000002</v>
      </c>
      <c r="E3597">
        <v>15.265700000000001</v>
      </c>
      <c r="F3597">
        <v>9.7129999999999994E-2</v>
      </c>
    </row>
    <row r="3598" spans="1:6">
      <c r="A3598">
        <v>2001769</v>
      </c>
      <c r="B3598">
        <v>2</v>
      </c>
      <c r="C3598">
        <v>1769</v>
      </c>
      <c r="D3598">
        <v>-0.56840000000000002</v>
      </c>
      <c r="E3598">
        <v>15.2658</v>
      </c>
      <c r="F3598">
        <v>9.7140000000000004E-2</v>
      </c>
    </row>
    <row r="3599" spans="1:6">
      <c r="A3599">
        <v>2001770</v>
      </c>
      <c r="B3599">
        <v>2</v>
      </c>
      <c r="C3599">
        <v>1770</v>
      </c>
      <c r="D3599">
        <v>-0.56840000000000002</v>
      </c>
      <c r="E3599">
        <v>15.266</v>
      </c>
      <c r="F3599">
        <v>9.715E-2</v>
      </c>
    </row>
    <row r="3600" spans="1:6">
      <c r="A3600">
        <v>2001771</v>
      </c>
      <c r="B3600">
        <v>2</v>
      </c>
      <c r="C3600">
        <v>1771</v>
      </c>
      <c r="D3600">
        <v>-0.56840000000000002</v>
      </c>
      <c r="E3600">
        <v>15.2661</v>
      </c>
      <c r="F3600">
        <v>9.7170000000000006E-2</v>
      </c>
    </row>
    <row r="3601" spans="1:6">
      <c r="A3601">
        <v>2001772</v>
      </c>
      <c r="B3601">
        <v>2</v>
      </c>
      <c r="C3601">
        <v>1772</v>
      </c>
      <c r="D3601">
        <v>-0.56840000000000002</v>
      </c>
      <c r="E3601">
        <v>15.266299999999999</v>
      </c>
      <c r="F3601">
        <v>9.7180000000000002E-2</v>
      </c>
    </row>
    <row r="3602" spans="1:6">
      <c r="A3602">
        <v>2001773</v>
      </c>
      <c r="B3602">
        <v>2</v>
      </c>
      <c r="C3602">
        <v>1773</v>
      </c>
      <c r="D3602">
        <v>-0.56840000000000002</v>
      </c>
      <c r="E3602">
        <v>15.266400000000001</v>
      </c>
      <c r="F3602">
        <v>9.7199999999999995E-2</v>
      </c>
    </row>
    <row r="3603" spans="1:6">
      <c r="A3603">
        <v>2001774</v>
      </c>
      <c r="B3603">
        <v>2</v>
      </c>
      <c r="C3603">
        <v>1774</v>
      </c>
      <c r="D3603">
        <v>-0.56840000000000002</v>
      </c>
      <c r="E3603">
        <v>15.266500000000001</v>
      </c>
      <c r="F3603">
        <v>9.7210000000000005E-2</v>
      </c>
    </row>
    <row r="3604" spans="1:6">
      <c r="A3604">
        <v>2001775</v>
      </c>
      <c r="B3604">
        <v>2</v>
      </c>
      <c r="C3604">
        <v>1775</v>
      </c>
      <c r="D3604">
        <v>-0.56840000000000002</v>
      </c>
      <c r="E3604">
        <v>15.2667</v>
      </c>
      <c r="F3604">
        <v>9.7220000000000001E-2</v>
      </c>
    </row>
    <row r="3605" spans="1:6">
      <c r="A3605">
        <v>2001776</v>
      </c>
      <c r="B3605">
        <v>2</v>
      </c>
      <c r="C3605">
        <v>1776</v>
      </c>
      <c r="D3605">
        <v>-0.56840000000000002</v>
      </c>
      <c r="E3605">
        <v>15.2668</v>
      </c>
      <c r="F3605">
        <v>9.7239999999999993E-2</v>
      </c>
    </row>
    <row r="3606" spans="1:6">
      <c r="A3606">
        <v>2001777</v>
      </c>
      <c r="B3606">
        <v>2</v>
      </c>
      <c r="C3606">
        <v>1777</v>
      </c>
      <c r="D3606">
        <v>-0.56840000000000002</v>
      </c>
      <c r="E3606">
        <v>15.266999999999999</v>
      </c>
      <c r="F3606">
        <v>9.7250000000000003E-2</v>
      </c>
    </row>
    <row r="3607" spans="1:6">
      <c r="A3607">
        <v>2001778</v>
      </c>
      <c r="B3607">
        <v>2</v>
      </c>
      <c r="C3607">
        <v>1778</v>
      </c>
      <c r="D3607">
        <v>-0.56840000000000002</v>
      </c>
      <c r="E3607">
        <v>15.267099999999999</v>
      </c>
      <c r="F3607">
        <v>9.7259999999999999E-2</v>
      </c>
    </row>
    <row r="3608" spans="1:6">
      <c r="A3608">
        <v>2001779</v>
      </c>
      <c r="B3608">
        <v>2</v>
      </c>
      <c r="C3608">
        <v>1779</v>
      </c>
      <c r="D3608">
        <v>-0.56840000000000002</v>
      </c>
      <c r="E3608">
        <v>15.267300000000001</v>
      </c>
      <c r="F3608">
        <v>9.7280000000000005E-2</v>
      </c>
    </row>
    <row r="3609" spans="1:6">
      <c r="A3609">
        <v>2001780</v>
      </c>
      <c r="B3609">
        <v>2</v>
      </c>
      <c r="C3609">
        <v>1780</v>
      </c>
      <c r="D3609">
        <v>-0.56840000000000002</v>
      </c>
      <c r="E3609">
        <v>15.2674</v>
      </c>
      <c r="F3609">
        <v>9.7290000000000001E-2</v>
      </c>
    </row>
    <row r="3610" spans="1:6">
      <c r="A3610">
        <v>2001781</v>
      </c>
      <c r="B3610">
        <v>2</v>
      </c>
      <c r="C3610">
        <v>1781</v>
      </c>
      <c r="D3610">
        <v>-0.56840000000000002</v>
      </c>
      <c r="E3610">
        <v>15.2676</v>
      </c>
      <c r="F3610">
        <v>9.7299999999999998E-2</v>
      </c>
    </row>
    <row r="3611" spans="1:6">
      <c r="A3611">
        <v>2001782</v>
      </c>
      <c r="B3611">
        <v>2</v>
      </c>
      <c r="C3611">
        <v>1782</v>
      </c>
      <c r="D3611">
        <v>-0.56840000000000002</v>
      </c>
      <c r="E3611">
        <v>15.2677</v>
      </c>
      <c r="F3611">
        <v>9.7320000000000004E-2</v>
      </c>
    </row>
    <row r="3612" spans="1:6">
      <c r="A3612">
        <v>2001783</v>
      </c>
      <c r="B3612">
        <v>2</v>
      </c>
      <c r="C3612">
        <v>1783</v>
      </c>
      <c r="D3612">
        <v>-0.56840000000000002</v>
      </c>
      <c r="E3612">
        <v>15.267899999999999</v>
      </c>
      <c r="F3612">
        <v>9.733E-2</v>
      </c>
    </row>
    <row r="3613" spans="1:6">
      <c r="A3613">
        <v>2001784</v>
      </c>
      <c r="B3613">
        <v>2</v>
      </c>
      <c r="C3613">
        <v>1784</v>
      </c>
      <c r="D3613">
        <v>-0.56840000000000002</v>
      </c>
      <c r="E3613">
        <v>15.268000000000001</v>
      </c>
      <c r="F3613">
        <v>9.7339999999999996E-2</v>
      </c>
    </row>
    <row r="3614" spans="1:6">
      <c r="A3614">
        <v>2001785</v>
      </c>
      <c r="B3614">
        <v>2</v>
      </c>
      <c r="C3614">
        <v>1785</v>
      </c>
      <c r="D3614">
        <v>-0.56840000000000002</v>
      </c>
      <c r="E3614">
        <v>15.2682</v>
      </c>
      <c r="F3614">
        <v>9.7360000000000002E-2</v>
      </c>
    </row>
    <row r="3615" spans="1:6">
      <c r="A3615">
        <v>2001786</v>
      </c>
      <c r="B3615">
        <v>2</v>
      </c>
      <c r="C3615">
        <v>1786</v>
      </c>
      <c r="D3615">
        <v>-0.56840000000000002</v>
      </c>
      <c r="E3615">
        <v>15.2683</v>
      </c>
      <c r="F3615">
        <v>9.7369999999999998E-2</v>
      </c>
    </row>
    <row r="3616" spans="1:6">
      <c r="A3616">
        <v>2001787</v>
      </c>
      <c r="B3616">
        <v>2</v>
      </c>
      <c r="C3616">
        <v>1787</v>
      </c>
      <c r="D3616">
        <v>-0.56840000000000002</v>
      </c>
      <c r="E3616">
        <v>15.2685</v>
      </c>
      <c r="F3616">
        <v>9.7390000000000004E-2</v>
      </c>
    </row>
    <row r="3617" spans="1:6">
      <c r="A3617">
        <v>2001788</v>
      </c>
      <c r="B3617">
        <v>2</v>
      </c>
      <c r="C3617">
        <v>1788</v>
      </c>
      <c r="D3617">
        <v>-0.56840000000000002</v>
      </c>
      <c r="E3617">
        <v>15.268599999999999</v>
      </c>
      <c r="F3617">
        <v>9.74E-2</v>
      </c>
    </row>
    <row r="3618" spans="1:6">
      <c r="A3618">
        <v>2001789</v>
      </c>
      <c r="B3618">
        <v>2</v>
      </c>
      <c r="C3618">
        <v>1789</v>
      </c>
      <c r="D3618">
        <v>-0.56840000000000002</v>
      </c>
      <c r="E3618">
        <v>15.268800000000001</v>
      </c>
      <c r="F3618">
        <v>9.7409999999999997E-2</v>
      </c>
    </row>
    <row r="3619" spans="1:6">
      <c r="A3619">
        <v>2001790</v>
      </c>
      <c r="B3619">
        <v>2</v>
      </c>
      <c r="C3619">
        <v>1790</v>
      </c>
      <c r="D3619">
        <v>-0.56840000000000002</v>
      </c>
      <c r="E3619">
        <v>15.2689</v>
      </c>
      <c r="F3619">
        <v>9.7430000000000003E-2</v>
      </c>
    </row>
    <row r="3620" spans="1:6">
      <c r="A3620">
        <v>2001791</v>
      </c>
      <c r="B3620">
        <v>2</v>
      </c>
      <c r="C3620">
        <v>1791</v>
      </c>
      <c r="D3620">
        <v>-0.56840000000000002</v>
      </c>
      <c r="E3620">
        <v>15.2691</v>
      </c>
      <c r="F3620">
        <v>9.7439999999999999E-2</v>
      </c>
    </row>
    <row r="3621" spans="1:6">
      <c r="A3621">
        <v>2001792</v>
      </c>
      <c r="B3621">
        <v>2</v>
      </c>
      <c r="C3621">
        <v>1792</v>
      </c>
      <c r="D3621">
        <v>-0.56840000000000002</v>
      </c>
      <c r="E3621">
        <v>15.2692</v>
      </c>
      <c r="F3621">
        <v>9.7449999999999995E-2</v>
      </c>
    </row>
    <row r="3622" spans="1:6">
      <c r="A3622">
        <v>2001793</v>
      </c>
      <c r="B3622">
        <v>2</v>
      </c>
      <c r="C3622">
        <v>1793</v>
      </c>
      <c r="D3622">
        <v>-0.56840000000000002</v>
      </c>
      <c r="E3622">
        <v>15.269399999999999</v>
      </c>
      <c r="F3622">
        <v>9.7460000000000005E-2</v>
      </c>
    </row>
    <row r="3623" spans="1:6">
      <c r="A3623">
        <v>2001794</v>
      </c>
      <c r="B3623">
        <v>2</v>
      </c>
      <c r="C3623">
        <v>1794</v>
      </c>
      <c r="D3623">
        <v>-0.56840000000000002</v>
      </c>
      <c r="E3623">
        <v>15.269500000000001</v>
      </c>
      <c r="F3623">
        <v>9.7479999999999997E-2</v>
      </c>
    </row>
    <row r="3624" spans="1:6">
      <c r="A3624">
        <v>2001795</v>
      </c>
      <c r="B3624">
        <v>2</v>
      </c>
      <c r="C3624">
        <v>1795</v>
      </c>
      <c r="D3624">
        <v>-0.56840000000000002</v>
      </c>
      <c r="E3624">
        <v>15.2697</v>
      </c>
      <c r="F3624">
        <v>9.7489999999999993E-2</v>
      </c>
    </row>
    <row r="3625" spans="1:6">
      <c r="A3625">
        <v>2001796</v>
      </c>
      <c r="B3625">
        <v>2</v>
      </c>
      <c r="C3625">
        <v>1796</v>
      </c>
      <c r="D3625">
        <v>-0.56840000000000002</v>
      </c>
      <c r="E3625">
        <v>15.2698</v>
      </c>
      <c r="F3625">
        <v>9.7500000000000003E-2</v>
      </c>
    </row>
    <row r="3626" spans="1:6">
      <c r="A3626">
        <v>2001797</v>
      </c>
      <c r="B3626">
        <v>2</v>
      </c>
      <c r="C3626">
        <v>1797</v>
      </c>
      <c r="D3626">
        <v>-0.56840000000000002</v>
      </c>
      <c r="E3626">
        <v>15.27</v>
      </c>
      <c r="F3626">
        <v>9.7519999999999996E-2</v>
      </c>
    </row>
    <row r="3627" spans="1:6">
      <c r="A3627">
        <v>2001798</v>
      </c>
      <c r="B3627">
        <v>2</v>
      </c>
      <c r="C3627">
        <v>1798</v>
      </c>
      <c r="D3627">
        <v>-0.56840000000000002</v>
      </c>
      <c r="E3627">
        <v>15.270200000000001</v>
      </c>
      <c r="F3627">
        <v>9.7530000000000006E-2</v>
      </c>
    </row>
    <row r="3628" spans="1:6">
      <c r="A3628">
        <v>2001799</v>
      </c>
      <c r="B3628">
        <v>2</v>
      </c>
      <c r="C3628">
        <v>1799</v>
      </c>
      <c r="D3628">
        <v>-0.56840000000000002</v>
      </c>
      <c r="E3628">
        <v>15.270300000000001</v>
      </c>
      <c r="F3628">
        <v>9.7540000000000002E-2</v>
      </c>
    </row>
    <row r="3629" spans="1:6">
      <c r="A3629">
        <v>2001800</v>
      </c>
      <c r="B3629">
        <v>2</v>
      </c>
      <c r="C3629">
        <v>1800</v>
      </c>
      <c r="D3629">
        <v>-0.56840000000000002</v>
      </c>
      <c r="E3629">
        <v>15.2705</v>
      </c>
      <c r="F3629">
        <v>9.7559999999999994E-2</v>
      </c>
    </row>
    <row r="3630" spans="1:6">
      <c r="A3630">
        <v>2001801</v>
      </c>
      <c r="B3630">
        <v>2</v>
      </c>
      <c r="C3630">
        <v>1801</v>
      </c>
      <c r="D3630">
        <v>-0.56840000000000002</v>
      </c>
      <c r="E3630">
        <v>15.2706</v>
      </c>
      <c r="F3630">
        <v>9.7570000000000004E-2</v>
      </c>
    </row>
    <row r="3631" spans="1:6">
      <c r="A3631">
        <v>2001802</v>
      </c>
      <c r="B3631">
        <v>2</v>
      </c>
      <c r="C3631">
        <v>1802</v>
      </c>
      <c r="D3631">
        <v>-0.56840000000000002</v>
      </c>
      <c r="E3631">
        <v>15.270799999999999</v>
      </c>
      <c r="F3631">
        <v>9.758E-2</v>
      </c>
    </row>
    <row r="3632" spans="1:6">
      <c r="A3632">
        <v>2001803</v>
      </c>
      <c r="B3632">
        <v>2</v>
      </c>
      <c r="C3632">
        <v>1803</v>
      </c>
      <c r="D3632">
        <v>-0.56840000000000002</v>
      </c>
      <c r="E3632">
        <v>15.270899999999999</v>
      </c>
      <c r="F3632">
        <v>9.7600000000000006E-2</v>
      </c>
    </row>
    <row r="3633" spans="1:6">
      <c r="A3633">
        <v>2001804</v>
      </c>
      <c r="B3633">
        <v>2</v>
      </c>
      <c r="C3633">
        <v>1804</v>
      </c>
      <c r="D3633">
        <v>-0.56840000000000002</v>
      </c>
      <c r="E3633">
        <v>15.271100000000001</v>
      </c>
      <c r="F3633">
        <v>9.7610000000000002E-2</v>
      </c>
    </row>
    <row r="3634" spans="1:6">
      <c r="A3634">
        <v>2001805</v>
      </c>
      <c r="B3634">
        <v>2</v>
      </c>
      <c r="C3634">
        <v>1805</v>
      </c>
      <c r="D3634">
        <v>-0.56840000000000002</v>
      </c>
      <c r="E3634">
        <v>15.2713</v>
      </c>
      <c r="F3634">
        <v>9.7619999999999998E-2</v>
      </c>
    </row>
    <row r="3635" spans="1:6">
      <c r="A3635">
        <v>2001806</v>
      </c>
      <c r="B3635">
        <v>2</v>
      </c>
      <c r="C3635">
        <v>1806</v>
      </c>
      <c r="D3635">
        <v>-0.56840000000000002</v>
      </c>
      <c r="E3635">
        <v>15.2714</v>
      </c>
      <c r="F3635">
        <v>9.7629999999999995E-2</v>
      </c>
    </row>
    <row r="3636" spans="1:6">
      <c r="A3636">
        <v>2001807</v>
      </c>
      <c r="B3636">
        <v>2</v>
      </c>
      <c r="C3636">
        <v>1807</v>
      </c>
      <c r="D3636">
        <v>-0.56840000000000002</v>
      </c>
      <c r="E3636">
        <v>15.271599999999999</v>
      </c>
      <c r="F3636">
        <v>9.7650000000000001E-2</v>
      </c>
    </row>
    <row r="3637" spans="1:6">
      <c r="A3637">
        <v>2001808</v>
      </c>
      <c r="B3637">
        <v>2</v>
      </c>
      <c r="C3637">
        <v>1808</v>
      </c>
      <c r="D3637">
        <v>-0.56840000000000002</v>
      </c>
      <c r="E3637">
        <v>15.271699999999999</v>
      </c>
      <c r="F3637">
        <v>9.7659999999999997E-2</v>
      </c>
    </row>
    <row r="3638" spans="1:6">
      <c r="A3638">
        <v>2001809</v>
      </c>
      <c r="B3638">
        <v>2</v>
      </c>
      <c r="C3638">
        <v>1809</v>
      </c>
      <c r="D3638">
        <v>-0.56840000000000002</v>
      </c>
      <c r="E3638">
        <v>15.2719</v>
      </c>
      <c r="F3638">
        <v>9.7670000000000007E-2</v>
      </c>
    </row>
    <row r="3639" spans="1:6">
      <c r="A3639">
        <v>2001810</v>
      </c>
      <c r="B3639">
        <v>2</v>
      </c>
      <c r="C3639">
        <v>1810</v>
      </c>
      <c r="D3639">
        <v>-0.56840000000000002</v>
      </c>
      <c r="E3639">
        <v>15.272</v>
      </c>
      <c r="F3639">
        <v>9.7689999999999999E-2</v>
      </c>
    </row>
    <row r="3640" spans="1:6">
      <c r="A3640">
        <v>2001811</v>
      </c>
      <c r="B3640">
        <v>2</v>
      </c>
      <c r="C3640">
        <v>1811</v>
      </c>
      <c r="D3640">
        <v>-0.56840000000000002</v>
      </c>
      <c r="E3640">
        <v>15.2722</v>
      </c>
      <c r="F3640">
        <v>9.7699999999999995E-2</v>
      </c>
    </row>
    <row r="3641" spans="1:6">
      <c r="A3641">
        <v>2001812</v>
      </c>
      <c r="B3641">
        <v>2</v>
      </c>
      <c r="C3641">
        <v>1812</v>
      </c>
      <c r="D3641">
        <v>-0.56840000000000002</v>
      </c>
      <c r="E3641">
        <v>15.272399999999999</v>
      </c>
      <c r="F3641">
        <v>9.7710000000000005E-2</v>
      </c>
    </row>
    <row r="3642" spans="1:6">
      <c r="A3642">
        <v>2001813</v>
      </c>
      <c r="B3642">
        <v>2</v>
      </c>
      <c r="C3642">
        <v>1813</v>
      </c>
      <c r="D3642">
        <v>-0.56840000000000002</v>
      </c>
      <c r="E3642">
        <v>15.272500000000001</v>
      </c>
      <c r="F3642">
        <v>9.7720000000000001E-2</v>
      </c>
    </row>
    <row r="3643" spans="1:6">
      <c r="A3643">
        <v>2001814</v>
      </c>
      <c r="B3643">
        <v>2</v>
      </c>
      <c r="C3643">
        <v>1814</v>
      </c>
      <c r="D3643">
        <v>-0.56840000000000002</v>
      </c>
      <c r="E3643">
        <v>15.2727</v>
      </c>
      <c r="F3643">
        <v>9.7739999999999994E-2</v>
      </c>
    </row>
    <row r="3644" spans="1:6">
      <c r="A3644">
        <v>2001815</v>
      </c>
      <c r="B3644">
        <v>2</v>
      </c>
      <c r="C3644">
        <v>1815</v>
      </c>
      <c r="D3644">
        <v>-0.56840000000000002</v>
      </c>
      <c r="E3644">
        <v>15.2729</v>
      </c>
      <c r="F3644">
        <v>9.7750000000000004E-2</v>
      </c>
    </row>
    <row r="3645" spans="1:6">
      <c r="A3645">
        <v>2001816</v>
      </c>
      <c r="B3645">
        <v>2</v>
      </c>
      <c r="C3645">
        <v>1816</v>
      </c>
      <c r="D3645">
        <v>-0.56840000000000002</v>
      </c>
      <c r="E3645">
        <v>15.273</v>
      </c>
      <c r="F3645">
        <v>9.776E-2</v>
      </c>
    </row>
    <row r="3646" spans="1:6">
      <c r="A3646">
        <v>2001817</v>
      </c>
      <c r="B3646">
        <v>2</v>
      </c>
      <c r="C3646">
        <v>1817</v>
      </c>
      <c r="D3646">
        <v>-0.56840000000000002</v>
      </c>
      <c r="E3646">
        <v>15.273199999999999</v>
      </c>
      <c r="F3646">
        <v>9.7769999999999996E-2</v>
      </c>
    </row>
    <row r="3647" spans="1:6">
      <c r="A3647">
        <v>2001818</v>
      </c>
      <c r="B3647">
        <v>2</v>
      </c>
      <c r="C3647">
        <v>1818</v>
      </c>
      <c r="D3647">
        <v>-0.56840000000000002</v>
      </c>
      <c r="E3647">
        <v>15.273300000000001</v>
      </c>
      <c r="F3647">
        <v>9.7790000000000002E-2</v>
      </c>
    </row>
    <row r="3648" spans="1:6">
      <c r="A3648">
        <v>2001819</v>
      </c>
      <c r="B3648">
        <v>2</v>
      </c>
      <c r="C3648">
        <v>1819</v>
      </c>
      <c r="D3648">
        <v>-0.56840000000000002</v>
      </c>
      <c r="E3648">
        <v>15.2735</v>
      </c>
      <c r="F3648">
        <v>9.7799999999999998E-2</v>
      </c>
    </row>
    <row r="3649" spans="1:6">
      <c r="A3649">
        <v>2001820</v>
      </c>
      <c r="B3649">
        <v>2</v>
      </c>
      <c r="C3649">
        <v>1820</v>
      </c>
      <c r="D3649">
        <v>-0.56840000000000002</v>
      </c>
      <c r="E3649">
        <v>15.2737</v>
      </c>
      <c r="F3649">
        <v>9.7809999999999994E-2</v>
      </c>
    </row>
    <row r="3650" spans="1:6">
      <c r="A3650">
        <v>2001821</v>
      </c>
      <c r="B3650">
        <v>2</v>
      </c>
      <c r="C3650">
        <v>1821</v>
      </c>
      <c r="D3650">
        <v>-0.56840000000000002</v>
      </c>
      <c r="E3650">
        <v>15.2738</v>
      </c>
      <c r="F3650">
        <v>9.7820000000000004E-2</v>
      </c>
    </row>
    <row r="3651" spans="1:6">
      <c r="A3651">
        <v>2001822</v>
      </c>
      <c r="B3651">
        <v>2</v>
      </c>
      <c r="C3651">
        <v>1822</v>
      </c>
      <c r="D3651">
        <v>-0.56840000000000002</v>
      </c>
      <c r="E3651">
        <v>15.273999999999999</v>
      </c>
      <c r="F3651">
        <v>9.7839999999999996E-2</v>
      </c>
    </row>
    <row r="3652" spans="1:6">
      <c r="A3652">
        <v>2001823</v>
      </c>
      <c r="B3652">
        <v>2</v>
      </c>
      <c r="C3652">
        <v>1823</v>
      </c>
      <c r="D3652">
        <v>-0.56840000000000002</v>
      </c>
      <c r="E3652">
        <v>15.2742</v>
      </c>
      <c r="F3652">
        <v>9.7850000000000006E-2</v>
      </c>
    </row>
    <row r="3653" spans="1:6">
      <c r="A3653">
        <v>2001824</v>
      </c>
      <c r="B3653">
        <v>2</v>
      </c>
      <c r="C3653">
        <v>1824</v>
      </c>
      <c r="D3653">
        <v>-0.56840000000000002</v>
      </c>
      <c r="E3653">
        <v>15.2743</v>
      </c>
      <c r="F3653">
        <v>9.7860000000000003E-2</v>
      </c>
    </row>
    <row r="3654" spans="1:6">
      <c r="A3654">
        <v>2001825</v>
      </c>
      <c r="B3654">
        <v>2</v>
      </c>
      <c r="C3654">
        <v>1825</v>
      </c>
      <c r="D3654">
        <v>-0.56840000000000002</v>
      </c>
      <c r="E3654">
        <v>15.2745</v>
      </c>
      <c r="F3654">
        <v>9.7869999999999999E-2</v>
      </c>
    </row>
    <row r="3655" spans="1:6">
      <c r="A3655">
        <v>2001826</v>
      </c>
      <c r="B3655">
        <v>2</v>
      </c>
      <c r="C3655">
        <v>1826</v>
      </c>
      <c r="D3655">
        <v>-0.56840000000000002</v>
      </c>
      <c r="E3655">
        <v>15.274699999999999</v>
      </c>
      <c r="F3655">
        <v>9.7890000000000005E-2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37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1000061</v>
      </c>
      <c r="B2">
        <v>1</v>
      </c>
      <c r="C2">
        <v>61</v>
      </c>
      <c r="D2">
        <v>-0.73870000000000002</v>
      </c>
      <c r="E2">
        <v>15.264099999999999</v>
      </c>
      <c r="F2">
        <v>8.3900000000000002E-2</v>
      </c>
    </row>
    <row r="3" spans="1:6">
      <c r="A3">
        <v>1000062</v>
      </c>
      <c r="B3">
        <v>1</v>
      </c>
      <c r="C3">
        <v>62</v>
      </c>
      <c r="D3">
        <v>-0.7621</v>
      </c>
      <c r="E3">
        <v>15.2616</v>
      </c>
      <c r="F3">
        <v>8.4140000000000006E-2</v>
      </c>
    </row>
    <row r="4" spans="1:6">
      <c r="A4">
        <v>1000063</v>
      </c>
      <c r="B4">
        <v>1</v>
      </c>
      <c r="C4">
        <v>63</v>
      </c>
      <c r="D4">
        <v>-0.78559999999999997</v>
      </c>
      <c r="E4">
        <v>15.260400000000001</v>
      </c>
      <c r="F4">
        <v>8.4390000000000007E-2</v>
      </c>
    </row>
    <row r="5" spans="1:6">
      <c r="A5">
        <v>1000064</v>
      </c>
      <c r="B5">
        <v>1</v>
      </c>
      <c r="C5">
        <v>64</v>
      </c>
      <c r="D5">
        <v>-0.80889999999999995</v>
      </c>
      <c r="E5">
        <v>15.2605</v>
      </c>
      <c r="F5">
        <v>8.4640000000000007E-2</v>
      </c>
    </row>
    <row r="6" spans="1:6">
      <c r="A6">
        <v>1000065</v>
      </c>
      <c r="B6">
        <v>1</v>
      </c>
      <c r="C6">
        <v>65</v>
      </c>
      <c r="D6">
        <v>-0.83220000000000005</v>
      </c>
      <c r="E6">
        <v>15.261900000000001</v>
      </c>
      <c r="F6">
        <v>8.4900000000000003E-2</v>
      </c>
    </row>
    <row r="7" spans="1:6">
      <c r="A7">
        <v>1000066</v>
      </c>
      <c r="B7">
        <v>1</v>
      </c>
      <c r="C7">
        <v>66</v>
      </c>
      <c r="D7">
        <v>-0.85540000000000005</v>
      </c>
      <c r="E7">
        <v>15.2645</v>
      </c>
      <c r="F7">
        <v>8.516E-2</v>
      </c>
    </row>
    <row r="8" spans="1:6">
      <c r="A8">
        <v>1000067</v>
      </c>
      <c r="B8">
        <v>1</v>
      </c>
      <c r="C8">
        <v>67</v>
      </c>
      <c r="D8">
        <v>-0.87849999999999995</v>
      </c>
      <c r="E8">
        <v>15.2684</v>
      </c>
      <c r="F8">
        <v>8.5430000000000006E-2</v>
      </c>
    </row>
    <row r="9" spans="1:6">
      <c r="A9">
        <v>1000068</v>
      </c>
      <c r="B9">
        <v>1</v>
      </c>
      <c r="C9">
        <v>68</v>
      </c>
      <c r="D9">
        <v>-0.90149999999999997</v>
      </c>
      <c r="E9">
        <v>15.2737</v>
      </c>
      <c r="F9">
        <v>8.5699999999999998E-2</v>
      </c>
    </row>
    <row r="10" spans="1:6">
      <c r="A10">
        <v>1000069</v>
      </c>
      <c r="B10">
        <v>1</v>
      </c>
      <c r="C10">
        <v>69</v>
      </c>
      <c r="D10">
        <v>-0.92430000000000001</v>
      </c>
      <c r="E10">
        <v>15.280099999999999</v>
      </c>
      <c r="F10">
        <v>8.5970000000000005E-2</v>
      </c>
    </row>
    <row r="11" spans="1:6">
      <c r="A11">
        <v>1000070</v>
      </c>
      <c r="B11">
        <v>1</v>
      </c>
      <c r="C11">
        <v>70</v>
      </c>
      <c r="D11">
        <v>-0.94710000000000005</v>
      </c>
      <c r="E11">
        <v>15.287699999999999</v>
      </c>
      <c r="F11">
        <v>8.6249999999999993E-2</v>
      </c>
    </row>
    <row r="12" spans="1:6">
      <c r="A12">
        <v>1000071</v>
      </c>
      <c r="B12">
        <v>1</v>
      </c>
      <c r="C12">
        <v>71</v>
      </c>
      <c r="D12">
        <v>-0.96970000000000001</v>
      </c>
      <c r="E12">
        <v>15.2965</v>
      </c>
      <c r="F12">
        <v>8.6529999999999996E-2</v>
      </c>
    </row>
    <row r="13" spans="1:6">
      <c r="A13">
        <v>1000072</v>
      </c>
      <c r="B13">
        <v>1</v>
      </c>
      <c r="C13">
        <v>72</v>
      </c>
      <c r="D13">
        <v>-0.99209999999999998</v>
      </c>
      <c r="E13">
        <v>15.3062</v>
      </c>
      <c r="F13">
        <v>8.6819999999999994E-2</v>
      </c>
    </row>
    <row r="14" spans="1:6">
      <c r="A14">
        <v>1000073</v>
      </c>
      <c r="B14">
        <v>1</v>
      </c>
      <c r="C14">
        <v>73</v>
      </c>
      <c r="D14">
        <v>-1.0144</v>
      </c>
      <c r="E14">
        <v>15.3169</v>
      </c>
      <c r="F14">
        <v>8.7110000000000007E-2</v>
      </c>
    </row>
    <row r="15" spans="1:6">
      <c r="A15">
        <v>1000074</v>
      </c>
      <c r="B15">
        <v>1</v>
      </c>
      <c r="C15">
        <v>74</v>
      </c>
      <c r="D15">
        <v>-1.0365</v>
      </c>
      <c r="E15">
        <v>15.3285</v>
      </c>
      <c r="F15">
        <v>8.7410000000000002E-2</v>
      </c>
    </row>
    <row r="16" spans="1:6">
      <c r="A16">
        <v>1000075</v>
      </c>
      <c r="B16">
        <v>1</v>
      </c>
      <c r="C16">
        <v>75</v>
      </c>
      <c r="D16">
        <v>-1.0584</v>
      </c>
      <c r="E16">
        <v>15.3408</v>
      </c>
      <c r="F16">
        <v>8.7709999999999996E-2</v>
      </c>
    </row>
    <row r="17" spans="1:6">
      <c r="A17">
        <v>1000076</v>
      </c>
      <c r="B17">
        <v>1</v>
      </c>
      <c r="C17">
        <v>76</v>
      </c>
      <c r="D17">
        <v>-1.0801000000000001</v>
      </c>
      <c r="E17">
        <v>15.353999999999999</v>
      </c>
      <c r="F17">
        <v>8.8020000000000001E-2</v>
      </c>
    </row>
    <row r="18" spans="1:6">
      <c r="A18">
        <v>1000077</v>
      </c>
      <c r="B18">
        <v>1</v>
      </c>
      <c r="C18">
        <v>77</v>
      </c>
      <c r="D18">
        <v>-1.1016999999999999</v>
      </c>
      <c r="E18">
        <v>15.367900000000001</v>
      </c>
      <c r="F18">
        <v>8.8330000000000006E-2</v>
      </c>
    </row>
    <row r="19" spans="1:6">
      <c r="A19">
        <v>1000078</v>
      </c>
      <c r="B19">
        <v>1</v>
      </c>
      <c r="C19">
        <v>78</v>
      </c>
      <c r="D19">
        <v>-1.123</v>
      </c>
      <c r="E19">
        <v>15.3825</v>
      </c>
      <c r="F19">
        <v>8.8650000000000007E-2</v>
      </c>
    </row>
    <row r="20" spans="1:6">
      <c r="A20">
        <v>1000079</v>
      </c>
      <c r="B20">
        <v>1</v>
      </c>
      <c r="C20">
        <v>79</v>
      </c>
      <c r="D20">
        <v>-1.1440999999999999</v>
      </c>
      <c r="E20">
        <v>15.3978</v>
      </c>
      <c r="F20">
        <v>8.8980000000000004E-2</v>
      </c>
    </row>
    <row r="21" spans="1:6">
      <c r="A21">
        <v>1000080</v>
      </c>
      <c r="B21">
        <v>1</v>
      </c>
      <c r="C21">
        <v>80</v>
      </c>
      <c r="D21">
        <v>-1.1649</v>
      </c>
      <c r="E21">
        <v>15.4137</v>
      </c>
      <c r="F21">
        <v>8.931E-2</v>
      </c>
    </row>
    <row r="22" spans="1:6">
      <c r="A22">
        <v>1000081</v>
      </c>
      <c r="B22">
        <v>1</v>
      </c>
      <c r="C22">
        <v>81</v>
      </c>
      <c r="D22">
        <v>-1.1856</v>
      </c>
      <c r="E22">
        <v>15.430199999999999</v>
      </c>
      <c r="F22">
        <v>8.9639999999999997E-2</v>
      </c>
    </row>
    <row r="23" spans="1:6">
      <c r="A23">
        <v>1000082</v>
      </c>
      <c r="B23">
        <v>1</v>
      </c>
      <c r="C23">
        <v>82</v>
      </c>
      <c r="D23">
        <v>-1.206</v>
      </c>
      <c r="E23">
        <v>15.4473</v>
      </c>
      <c r="F23">
        <v>8.9980000000000004E-2</v>
      </c>
    </row>
    <row r="24" spans="1:6">
      <c r="A24">
        <v>1000083</v>
      </c>
      <c r="B24">
        <v>1</v>
      </c>
      <c r="C24">
        <v>83</v>
      </c>
      <c r="D24">
        <v>-1.2261</v>
      </c>
      <c r="E24">
        <v>15.465</v>
      </c>
      <c r="F24">
        <v>9.0329999999999994E-2</v>
      </c>
    </row>
    <row r="25" spans="1:6">
      <c r="A25">
        <v>1000084</v>
      </c>
      <c r="B25">
        <v>1</v>
      </c>
      <c r="C25">
        <v>84</v>
      </c>
      <c r="D25">
        <v>-1.246</v>
      </c>
      <c r="E25">
        <v>15.4832</v>
      </c>
      <c r="F25">
        <v>9.0679999999999997E-2</v>
      </c>
    </row>
    <row r="26" spans="1:6">
      <c r="A26">
        <v>1000085</v>
      </c>
      <c r="B26">
        <v>1</v>
      </c>
      <c r="C26">
        <v>85</v>
      </c>
      <c r="D26">
        <v>-1.2656000000000001</v>
      </c>
      <c r="E26">
        <v>15.501899999999999</v>
      </c>
      <c r="F26">
        <v>9.103E-2</v>
      </c>
    </row>
    <row r="27" spans="1:6">
      <c r="A27">
        <v>1000086</v>
      </c>
      <c r="B27">
        <v>1</v>
      </c>
      <c r="C27">
        <v>86</v>
      </c>
      <c r="D27">
        <v>-1.2848999999999999</v>
      </c>
      <c r="E27">
        <v>15.521000000000001</v>
      </c>
      <c r="F27">
        <v>9.1389999999999999E-2</v>
      </c>
    </row>
    <row r="28" spans="1:6">
      <c r="A28">
        <v>1000087</v>
      </c>
      <c r="B28">
        <v>1</v>
      </c>
      <c r="C28">
        <v>87</v>
      </c>
      <c r="D28">
        <v>-1.304</v>
      </c>
      <c r="E28">
        <v>15.540699999999999</v>
      </c>
      <c r="F28">
        <v>9.1759999999999994E-2</v>
      </c>
    </row>
    <row r="29" spans="1:6">
      <c r="A29">
        <v>1000088</v>
      </c>
      <c r="B29">
        <v>1</v>
      </c>
      <c r="C29">
        <v>88</v>
      </c>
      <c r="D29">
        <v>-1.3228</v>
      </c>
      <c r="E29">
        <v>15.5608</v>
      </c>
      <c r="F29">
        <v>9.2130000000000004E-2</v>
      </c>
    </row>
    <row r="30" spans="1:6">
      <c r="A30">
        <v>1000089</v>
      </c>
      <c r="B30">
        <v>1</v>
      </c>
      <c r="C30">
        <v>89</v>
      </c>
      <c r="D30">
        <v>-1.3413999999999999</v>
      </c>
      <c r="E30">
        <v>15.5814</v>
      </c>
      <c r="F30">
        <v>9.2509999999999995E-2</v>
      </c>
    </row>
    <row r="31" spans="1:6">
      <c r="A31">
        <v>1000090</v>
      </c>
      <c r="B31">
        <v>1</v>
      </c>
      <c r="C31">
        <v>90</v>
      </c>
      <c r="D31">
        <v>-1.3595999999999999</v>
      </c>
      <c r="E31">
        <v>15.6023</v>
      </c>
      <c r="F31">
        <v>9.289E-2</v>
      </c>
    </row>
    <row r="32" spans="1:6">
      <c r="A32">
        <v>1000091</v>
      </c>
      <c r="B32">
        <v>1</v>
      </c>
      <c r="C32">
        <v>91</v>
      </c>
      <c r="D32">
        <v>-1.3775999999999999</v>
      </c>
      <c r="E32">
        <v>15.623699999999999</v>
      </c>
      <c r="F32">
        <v>9.3270000000000006E-2</v>
      </c>
    </row>
    <row r="33" spans="1:6">
      <c r="A33">
        <v>1000092</v>
      </c>
      <c r="B33">
        <v>1</v>
      </c>
      <c r="C33">
        <v>92</v>
      </c>
      <c r="D33">
        <v>-1.3953</v>
      </c>
      <c r="E33">
        <v>15.6455</v>
      </c>
      <c r="F33">
        <v>9.3659999999999993E-2</v>
      </c>
    </row>
    <row r="34" spans="1:6">
      <c r="A34">
        <v>1000093</v>
      </c>
      <c r="B34">
        <v>1</v>
      </c>
      <c r="C34">
        <v>93</v>
      </c>
      <c r="D34">
        <v>-1.4126000000000001</v>
      </c>
      <c r="E34">
        <v>15.6677</v>
      </c>
      <c r="F34">
        <v>9.4060000000000005E-2</v>
      </c>
    </row>
    <row r="35" spans="1:6">
      <c r="A35">
        <v>1000094</v>
      </c>
      <c r="B35">
        <v>1</v>
      </c>
      <c r="C35">
        <v>94</v>
      </c>
      <c r="D35">
        <v>-1.4297</v>
      </c>
      <c r="E35">
        <v>15.690300000000001</v>
      </c>
      <c r="F35">
        <v>9.4450000000000006E-2</v>
      </c>
    </row>
    <row r="36" spans="1:6">
      <c r="A36">
        <v>1000095</v>
      </c>
      <c r="B36">
        <v>1</v>
      </c>
      <c r="C36">
        <v>95</v>
      </c>
      <c r="D36">
        <v>-1.4463999999999999</v>
      </c>
      <c r="E36">
        <v>15.7133</v>
      </c>
      <c r="F36">
        <v>9.486E-2</v>
      </c>
    </row>
    <row r="37" spans="1:6">
      <c r="A37">
        <v>1000096</v>
      </c>
      <c r="B37">
        <v>1</v>
      </c>
      <c r="C37">
        <v>96</v>
      </c>
      <c r="D37">
        <v>-1.4629000000000001</v>
      </c>
      <c r="E37">
        <v>15.736800000000001</v>
      </c>
      <c r="F37">
        <v>9.5259999999999997E-2</v>
      </c>
    </row>
    <row r="38" spans="1:6">
      <c r="A38">
        <v>1000097</v>
      </c>
      <c r="B38">
        <v>1</v>
      </c>
      <c r="C38">
        <v>97</v>
      </c>
      <c r="D38">
        <v>-1.4790000000000001</v>
      </c>
      <c r="E38">
        <v>15.7606</v>
      </c>
      <c r="F38">
        <v>9.5670000000000005E-2</v>
      </c>
    </row>
    <row r="39" spans="1:6">
      <c r="A39">
        <v>1000098</v>
      </c>
      <c r="B39">
        <v>1</v>
      </c>
      <c r="C39">
        <v>98</v>
      </c>
      <c r="D39">
        <v>-1.4946999999999999</v>
      </c>
      <c r="E39">
        <v>15.784800000000001</v>
      </c>
      <c r="F39">
        <v>9.6089999999999995E-2</v>
      </c>
    </row>
    <row r="40" spans="1:6">
      <c r="A40">
        <v>1000099</v>
      </c>
      <c r="B40">
        <v>1</v>
      </c>
      <c r="C40">
        <v>99</v>
      </c>
      <c r="D40">
        <v>-1.5101</v>
      </c>
      <c r="E40">
        <v>15.8094</v>
      </c>
      <c r="F40">
        <v>9.6509999999999999E-2</v>
      </c>
    </row>
    <row r="41" spans="1:6">
      <c r="A41">
        <v>1000100</v>
      </c>
      <c r="B41">
        <v>1</v>
      </c>
      <c r="C41">
        <v>100</v>
      </c>
      <c r="D41">
        <v>-1.5251999999999999</v>
      </c>
      <c r="E41">
        <v>15.8344</v>
      </c>
      <c r="F41">
        <v>9.6930000000000002E-2</v>
      </c>
    </row>
    <row r="42" spans="1:6">
      <c r="A42">
        <v>1000101</v>
      </c>
      <c r="B42">
        <v>1</v>
      </c>
      <c r="C42">
        <v>101</v>
      </c>
      <c r="D42">
        <v>-1.5399</v>
      </c>
      <c r="E42">
        <v>15.8597</v>
      </c>
      <c r="F42">
        <v>9.7350000000000006E-2</v>
      </c>
    </row>
    <row r="43" spans="1:6">
      <c r="A43">
        <v>1000102</v>
      </c>
      <c r="B43">
        <v>1</v>
      </c>
      <c r="C43">
        <v>102</v>
      </c>
      <c r="D43">
        <v>-1.5542</v>
      </c>
      <c r="E43">
        <v>15.8855</v>
      </c>
      <c r="F43">
        <v>9.7780000000000006E-2</v>
      </c>
    </row>
    <row r="44" spans="1:6">
      <c r="A44">
        <v>1000103</v>
      </c>
      <c r="B44">
        <v>1</v>
      </c>
      <c r="C44">
        <v>103</v>
      </c>
      <c r="D44">
        <v>-1.5681</v>
      </c>
      <c r="E44">
        <v>15.9116</v>
      </c>
      <c r="F44">
        <v>9.8210000000000006E-2</v>
      </c>
    </row>
    <row r="45" spans="1:6">
      <c r="A45">
        <v>1000104</v>
      </c>
      <c r="B45">
        <v>1</v>
      </c>
      <c r="C45">
        <v>104</v>
      </c>
      <c r="D45">
        <v>-1.5817000000000001</v>
      </c>
      <c r="E45">
        <v>15.9381</v>
      </c>
      <c r="F45">
        <v>9.8640000000000005E-2</v>
      </c>
    </row>
    <row r="46" spans="1:6">
      <c r="A46">
        <v>1000105</v>
      </c>
      <c r="B46">
        <v>1</v>
      </c>
      <c r="C46">
        <v>105</v>
      </c>
      <c r="D46">
        <v>-1.5948</v>
      </c>
      <c r="E46">
        <v>15.9651</v>
      </c>
      <c r="F46">
        <v>9.9070000000000005E-2</v>
      </c>
    </row>
    <row r="47" spans="1:6">
      <c r="A47">
        <v>1000106</v>
      </c>
      <c r="B47">
        <v>1</v>
      </c>
      <c r="C47">
        <v>106</v>
      </c>
      <c r="D47">
        <v>-1.6075999999999999</v>
      </c>
      <c r="E47">
        <v>15.9925</v>
      </c>
      <c r="F47">
        <v>9.9510000000000001E-2</v>
      </c>
    </row>
    <row r="48" spans="1:6">
      <c r="A48">
        <v>1000107</v>
      </c>
      <c r="B48">
        <v>1</v>
      </c>
      <c r="C48">
        <v>107</v>
      </c>
      <c r="D48">
        <v>-1.6198999999999999</v>
      </c>
      <c r="E48">
        <v>16.020499999999998</v>
      </c>
      <c r="F48">
        <v>9.9940000000000001E-2</v>
      </c>
    </row>
    <row r="49" spans="1:6">
      <c r="A49">
        <v>1000108</v>
      </c>
      <c r="B49">
        <v>1</v>
      </c>
      <c r="C49">
        <v>108</v>
      </c>
      <c r="D49">
        <v>-1.6317999999999999</v>
      </c>
      <c r="E49">
        <v>16.048999999999999</v>
      </c>
      <c r="F49">
        <v>0.10038</v>
      </c>
    </row>
    <row r="50" spans="1:6">
      <c r="A50">
        <v>1000109</v>
      </c>
      <c r="B50">
        <v>1</v>
      </c>
      <c r="C50">
        <v>109</v>
      </c>
      <c r="D50">
        <v>-1.6433</v>
      </c>
      <c r="E50">
        <v>16.078099999999999</v>
      </c>
      <c r="F50">
        <v>0.10082000000000001</v>
      </c>
    </row>
    <row r="51" spans="1:6">
      <c r="A51">
        <v>1000110</v>
      </c>
      <c r="B51">
        <v>1</v>
      </c>
      <c r="C51">
        <v>110</v>
      </c>
      <c r="D51">
        <v>-1.6544000000000001</v>
      </c>
      <c r="E51">
        <v>16.107800000000001</v>
      </c>
      <c r="F51">
        <v>0.10126</v>
      </c>
    </row>
    <row r="52" spans="1:6">
      <c r="A52">
        <v>1000111</v>
      </c>
      <c r="B52">
        <v>1</v>
      </c>
      <c r="C52">
        <v>111</v>
      </c>
      <c r="D52">
        <v>-1.6651</v>
      </c>
      <c r="E52">
        <v>16.138100000000001</v>
      </c>
      <c r="F52">
        <v>0.1017</v>
      </c>
    </row>
    <row r="53" spans="1:6">
      <c r="A53">
        <v>1000112</v>
      </c>
      <c r="B53">
        <v>1</v>
      </c>
      <c r="C53">
        <v>112</v>
      </c>
      <c r="D53">
        <v>-1.6753</v>
      </c>
      <c r="E53">
        <v>16.1692</v>
      </c>
      <c r="F53">
        <v>0.10213999999999999</v>
      </c>
    </row>
    <row r="54" spans="1:6">
      <c r="A54">
        <v>1000113</v>
      </c>
      <c r="B54">
        <v>1</v>
      </c>
      <c r="C54">
        <v>113</v>
      </c>
      <c r="D54">
        <v>-1.6851</v>
      </c>
      <c r="E54">
        <v>16.200900000000001</v>
      </c>
      <c r="F54">
        <v>0.10259</v>
      </c>
    </row>
    <row r="55" spans="1:6">
      <c r="A55">
        <v>1000114</v>
      </c>
      <c r="B55">
        <v>1</v>
      </c>
      <c r="C55">
        <v>114</v>
      </c>
      <c r="D55">
        <v>-1.6943999999999999</v>
      </c>
      <c r="E55">
        <v>16.2333</v>
      </c>
      <c r="F55">
        <v>0.10303</v>
      </c>
    </row>
    <row r="56" spans="1:6">
      <c r="A56">
        <v>1000115</v>
      </c>
      <c r="B56">
        <v>1</v>
      </c>
      <c r="C56">
        <v>115</v>
      </c>
      <c r="D56">
        <v>-1.7032</v>
      </c>
      <c r="E56">
        <v>16.266500000000001</v>
      </c>
      <c r="F56">
        <v>0.10347000000000001</v>
      </c>
    </row>
    <row r="57" spans="1:6">
      <c r="A57">
        <v>1000116</v>
      </c>
      <c r="B57">
        <v>1</v>
      </c>
      <c r="C57">
        <v>116</v>
      </c>
      <c r="D57">
        <v>-1.7116</v>
      </c>
      <c r="E57">
        <v>16.3004</v>
      </c>
      <c r="F57">
        <v>0.10391</v>
      </c>
    </row>
    <row r="58" spans="1:6">
      <c r="A58">
        <v>1000117</v>
      </c>
      <c r="B58">
        <v>1</v>
      </c>
      <c r="C58">
        <v>117</v>
      </c>
      <c r="D58">
        <v>-1.7196</v>
      </c>
      <c r="E58">
        <v>16.335100000000001</v>
      </c>
      <c r="F58">
        <v>0.10435</v>
      </c>
    </row>
    <row r="59" spans="1:6">
      <c r="A59">
        <v>1000118</v>
      </c>
      <c r="B59">
        <v>1</v>
      </c>
      <c r="C59">
        <v>118</v>
      </c>
      <c r="D59">
        <v>-1.7271000000000001</v>
      </c>
      <c r="E59">
        <v>16.3704</v>
      </c>
      <c r="F59">
        <v>0.10478</v>
      </c>
    </row>
    <row r="60" spans="1:6">
      <c r="A60">
        <v>1000119</v>
      </c>
      <c r="B60">
        <v>1</v>
      </c>
      <c r="C60">
        <v>119</v>
      </c>
      <c r="D60">
        <v>-1.7341</v>
      </c>
      <c r="E60">
        <v>16.406500000000001</v>
      </c>
      <c r="F60">
        <v>0.10521999999999999</v>
      </c>
    </row>
    <row r="61" spans="1:6">
      <c r="A61">
        <v>1000120</v>
      </c>
      <c r="B61">
        <v>1</v>
      </c>
      <c r="C61">
        <v>120</v>
      </c>
      <c r="D61">
        <v>-1.7406999999999999</v>
      </c>
      <c r="E61">
        <v>16.443300000000001</v>
      </c>
      <c r="F61">
        <v>0.10566</v>
      </c>
    </row>
    <row r="62" spans="1:6">
      <c r="A62">
        <v>1000121</v>
      </c>
      <c r="B62">
        <v>1</v>
      </c>
      <c r="C62">
        <v>121</v>
      </c>
      <c r="D62">
        <v>-1.7467999999999999</v>
      </c>
      <c r="E62">
        <v>16.480699999999999</v>
      </c>
      <c r="F62">
        <v>0.10609</v>
      </c>
    </row>
    <row r="63" spans="1:6">
      <c r="A63">
        <v>1000122</v>
      </c>
      <c r="B63">
        <v>1</v>
      </c>
      <c r="C63">
        <v>122</v>
      </c>
      <c r="D63">
        <v>-1.7524999999999999</v>
      </c>
      <c r="E63">
        <v>16.518899999999999</v>
      </c>
      <c r="F63">
        <v>0.10652</v>
      </c>
    </row>
    <row r="64" spans="1:6">
      <c r="A64">
        <v>1000123</v>
      </c>
      <c r="B64">
        <v>1</v>
      </c>
      <c r="C64">
        <v>123</v>
      </c>
      <c r="D64">
        <v>-1.7578</v>
      </c>
      <c r="E64">
        <v>16.5578</v>
      </c>
      <c r="F64">
        <v>0.10695</v>
      </c>
    </row>
    <row r="65" spans="1:6">
      <c r="A65">
        <v>1000124</v>
      </c>
      <c r="B65">
        <v>1</v>
      </c>
      <c r="C65">
        <v>124</v>
      </c>
      <c r="D65">
        <v>-1.7625999999999999</v>
      </c>
      <c r="E65">
        <v>16.5974</v>
      </c>
      <c r="F65">
        <v>0.10738</v>
      </c>
    </row>
    <row r="66" spans="1:6">
      <c r="A66">
        <v>1000125</v>
      </c>
      <c r="B66">
        <v>1</v>
      </c>
      <c r="C66">
        <v>125</v>
      </c>
      <c r="D66">
        <v>-1.7669999999999999</v>
      </c>
      <c r="E66">
        <v>16.637599999999999</v>
      </c>
      <c r="F66">
        <v>0.10780000000000001</v>
      </c>
    </row>
    <row r="67" spans="1:6">
      <c r="A67">
        <v>1000126</v>
      </c>
      <c r="B67">
        <v>1</v>
      </c>
      <c r="C67">
        <v>126</v>
      </c>
      <c r="D67">
        <v>-1.7709999999999999</v>
      </c>
      <c r="E67">
        <v>16.678599999999999</v>
      </c>
      <c r="F67">
        <v>0.10823000000000001</v>
      </c>
    </row>
    <row r="68" spans="1:6">
      <c r="A68">
        <v>1000127</v>
      </c>
      <c r="B68">
        <v>1</v>
      </c>
      <c r="C68">
        <v>127</v>
      </c>
      <c r="D68">
        <v>-1.7745</v>
      </c>
      <c r="E68">
        <v>16.720300000000002</v>
      </c>
      <c r="F68">
        <v>0.10865</v>
      </c>
    </row>
    <row r="69" spans="1:6">
      <c r="A69">
        <v>1000128</v>
      </c>
      <c r="B69">
        <v>1</v>
      </c>
      <c r="C69">
        <v>128</v>
      </c>
      <c r="D69">
        <v>-1.7777000000000001</v>
      </c>
      <c r="E69">
        <v>16.762799999999999</v>
      </c>
      <c r="F69">
        <v>0.10906</v>
      </c>
    </row>
    <row r="70" spans="1:6">
      <c r="A70">
        <v>1000129</v>
      </c>
      <c r="B70">
        <v>1</v>
      </c>
      <c r="C70">
        <v>129</v>
      </c>
      <c r="D70">
        <v>-1.7804</v>
      </c>
      <c r="E70">
        <v>16.805900000000001</v>
      </c>
      <c r="F70">
        <v>0.10947999999999999</v>
      </c>
    </row>
    <row r="71" spans="1:6">
      <c r="A71">
        <v>1000130</v>
      </c>
      <c r="B71">
        <v>1</v>
      </c>
      <c r="C71">
        <v>130</v>
      </c>
      <c r="D71">
        <v>-1.7827999999999999</v>
      </c>
      <c r="E71">
        <v>16.849699999999999</v>
      </c>
      <c r="F71">
        <v>0.10989</v>
      </c>
    </row>
    <row r="72" spans="1:6">
      <c r="A72">
        <v>1000131</v>
      </c>
      <c r="B72">
        <v>1</v>
      </c>
      <c r="C72">
        <v>131</v>
      </c>
      <c r="D72">
        <v>-1.7847</v>
      </c>
      <c r="E72">
        <v>16.894100000000002</v>
      </c>
      <c r="F72">
        <v>0.1103</v>
      </c>
    </row>
    <row r="73" spans="1:6">
      <c r="A73">
        <v>1000132</v>
      </c>
      <c r="B73">
        <v>1</v>
      </c>
      <c r="C73">
        <v>132</v>
      </c>
      <c r="D73">
        <v>-1.7862</v>
      </c>
      <c r="E73">
        <v>16.9392</v>
      </c>
      <c r="F73">
        <v>0.11070000000000001</v>
      </c>
    </row>
    <row r="74" spans="1:6">
      <c r="A74">
        <v>1000133</v>
      </c>
      <c r="B74">
        <v>1</v>
      </c>
      <c r="C74">
        <v>133</v>
      </c>
      <c r="D74">
        <v>-1.7873000000000001</v>
      </c>
      <c r="E74">
        <v>16.984999999999999</v>
      </c>
      <c r="F74">
        <v>0.1111</v>
      </c>
    </row>
    <row r="75" spans="1:6">
      <c r="A75">
        <v>1000134</v>
      </c>
      <c r="B75">
        <v>1</v>
      </c>
      <c r="C75">
        <v>134</v>
      </c>
      <c r="D75">
        <v>-1.7881</v>
      </c>
      <c r="E75">
        <v>17.031400000000001</v>
      </c>
      <c r="F75">
        <v>0.1115</v>
      </c>
    </row>
    <row r="76" spans="1:6">
      <c r="A76">
        <v>1000135</v>
      </c>
      <c r="B76">
        <v>1</v>
      </c>
      <c r="C76">
        <v>135</v>
      </c>
      <c r="D76">
        <v>-1.7884</v>
      </c>
      <c r="E76">
        <v>17.078399999999998</v>
      </c>
      <c r="F76">
        <v>0.11189</v>
      </c>
    </row>
    <row r="77" spans="1:6">
      <c r="A77">
        <v>1000136</v>
      </c>
      <c r="B77">
        <v>1</v>
      </c>
      <c r="C77">
        <v>136</v>
      </c>
      <c r="D77">
        <v>-1.7884</v>
      </c>
      <c r="E77">
        <v>17.126200000000001</v>
      </c>
      <c r="F77">
        <v>0.11228</v>
      </c>
    </row>
    <row r="78" spans="1:6">
      <c r="A78">
        <v>1000137</v>
      </c>
      <c r="B78">
        <v>1</v>
      </c>
      <c r="C78">
        <v>137</v>
      </c>
      <c r="D78">
        <v>-1.788</v>
      </c>
      <c r="E78">
        <v>17.174600000000002</v>
      </c>
      <c r="F78">
        <v>0.11266</v>
      </c>
    </row>
    <row r="79" spans="1:6">
      <c r="A79">
        <v>1000138</v>
      </c>
      <c r="B79">
        <v>1</v>
      </c>
      <c r="C79">
        <v>138</v>
      </c>
      <c r="D79">
        <v>-1.7873000000000001</v>
      </c>
      <c r="E79">
        <v>17.223600000000001</v>
      </c>
      <c r="F79">
        <v>0.11304</v>
      </c>
    </row>
    <row r="80" spans="1:6">
      <c r="A80">
        <v>1000139</v>
      </c>
      <c r="B80">
        <v>1</v>
      </c>
      <c r="C80">
        <v>139</v>
      </c>
      <c r="D80">
        <v>-1.7861</v>
      </c>
      <c r="E80">
        <v>17.273399999999999</v>
      </c>
      <c r="F80">
        <v>0.11342000000000001</v>
      </c>
    </row>
    <row r="81" spans="1:6">
      <c r="A81">
        <v>1000140</v>
      </c>
      <c r="B81">
        <v>1</v>
      </c>
      <c r="C81">
        <v>140</v>
      </c>
      <c r="D81">
        <v>-1.7846</v>
      </c>
      <c r="E81">
        <v>17.324000000000002</v>
      </c>
      <c r="F81">
        <v>0.11379</v>
      </c>
    </row>
    <row r="82" spans="1:6">
      <c r="A82">
        <v>1000141</v>
      </c>
      <c r="B82">
        <v>1</v>
      </c>
      <c r="C82">
        <v>141</v>
      </c>
      <c r="D82">
        <v>-1.7827999999999999</v>
      </c>
      <c r="E82">
        <v>17.3752</v>
      </c>
      <c r="F82">
        <v>0.11415</v>
      </c>
    </row>
    <row r="83" spans="1:6">
      <c r="A83">
        <v>1000142</v>
      </c>
      <c r="B83">
        <v>1</v>
      </c>
      <c r="C83">
        <v>142</v>
      </c>
      <c r="D83">
        <v>-1.7806</v>
      </c>
      <c r="E83">
        <v>17.427199999999999</v>
      </c>
      <c r="F83">
        <v>0.11451</v>
      </c>
    </row>
    <row r="84" spans="1:6">
      <c r="A84">
        <v>1000143</v>
      </c>
      <c r="B84">
        <v>1</v>
      </c>
      <c r="C84">
        <v>143</v>
      </c>
      <c r="D84">
        <v>-1.778</v>
      </c>
      <c r="E84">
        <v>17.479900000000001</v>
      </c>
      <c r="F84">
        <v>0.11487</v>
      </c>
    </row>
    <row r="85" spans="1:6">
      <c r="A85">
        <v>1000144</v>
      </c>
      <c r="B85">
        <v>1</v>
      </c>
      <c r="C85">
        <v>144</v>
      </c>
      <c r="D85">
        <v>-1.7750999999999999</v>
      </c>
      <c r="E85">
        <v>17.5334</v>
      </c>
      <c r="F85">
        <v>0.11522</v>
      </c>
    </row>
    <row r="86" spans="1:6">
      <c r="A86">
        <v>1000145</v>
      </c>
      <c r="B86">
        <v>1</v>
      </c>
      <c r="C86">
        <v>145</v>
      </c>
      <c r="D86">
        <v>-1.7719</v>
      </c>
      <c r="E86">
        <v>17.587700000000002</v>
      </c>
      <c r="F86">
        <v>0.11556</v>
      </c>
    </row>
    <row r="87" spans="1:6">
      <c r="A87">
        <v>1000146</v>
      </c>
      <c r="B87">
        <v>1</v>
      </c>
      <c r="C87">
        <v>146</v>
      </c>
      <c r="D87">
        <v>-1.7684</v>
      </c>
      <c r="E87">
        <v>17.642700000000001</v>
      </c>
      <c r="F87">
        <v>0.1159</v>
      </c>
    </row>
    <row r="88" spans="1:6">
      <c r="A88">
        <v>1000147</v>
      </c>
      <c r="B88">
        <v>1</v>
      </c>
      <c r="C88">
        <v>147</v>
      </c>
      <c r="D88">
        <v>-1.7645</v>
      </c>
      <c r="E88">
        <v>17.698499999999999</v>
      </c>
      <c r="F88">
        <v>0.11623</v>
      </c>
    </row>
    <row r="89" spans="1:6">
      <c r="A89">
        <v>1000148</v>
      </c>
      <c r="B89">
        <v>1</v>
      </c>
      <c r="C89">
        <v>148</v>
      </c>
      <c r="D89">
        <v>-1.7604</v>
      </c>
      <c r="E89">
        <v>17.755099999999999</v>
      </c>
      <c r="F89">
        <v>0.11656</v>
      </c>
    </row>
    <row r="90" spans="1:6">
      <c r="A90">
        <v>1000149</v>
      </c>
      <c r="B90">
        <v>1</v>
      </c>
      <c r="C90">
        <v>149</v>
      </c>
      <c r="D90">
        <v>-1.7559</v>
      </c>
      <c r="E90">
        <v>17.8124</v>
      </c>
      <c r="F90">
        <v>0.11688</v>
      </c>
    </row>
    <row r="91" spans="1:6">
      <c r="A91">
        <v>1000150</v>
      </c>
      <c r="B91">
        <v>1</v>
      </c>
      <c r="C91">
        <v>150</v>
      </c>
      <c r="D91">
        <v>-1.7511000000000001</v>
      </c>
      <c r="E91">
        <v>17.8704</v>
      </c>
      <c r="F91">
        <v>0.1172</v>
      </c>
    </row>
    <row r="92" spans="1:6">
      <c r="A92">
        <v>1000151</v>
      </c>
      <c r="B92">
        <v>1</v>
      </c>
      <c r="C92">
        <v>151</v>
      </c>
      <c r="D92">
        <v>-1.7461</v>
      </c>
      <c r="E92">
        <v>17.929200000000002</v>
      </c>
      <c r="F92">
        <v>0.11751</v>
      </c>
    </row>
    <row r="93" spans="1:6">
      <c r="A93">
        <v>1000152</v>
      </c>
      <c r="B93">
        <v>1</v>
      </c>
      <c r="C93">
        <v>152</v>
      </c>
      <c r="D93">
        <v>-1.7407999999999999</v>
      </c>
      <c r="E93">
        <v>17.988700000000001</v>
      </c>
      <c r="F93">
        <v>0.11781</v>
      </c>
    </row>
    <row r="94" spans="1:6">
      <c r="A94">
        <v>1000153</v>
      </c>
      <c r="B94">
        <v>1</v>
      </c>
      <c r="C94">
        <v>153</v>
      </c>
      <c r="D94">
        <v>-1.7352000000000001</v>
      </c>
      <c r="E94">
        <v>18.0488</v>
      </c>
      <c r="F94">
        <v>0.11811000000000001</v>
      </c>
    </row>
    <row r="95" spans="1:6">
      <c r="A95">
        <v>1000154</v>
      </c>
      <c r="B95">
        <v>1</v>
      </c>
      <c r="C95">
        <v>154</v>
      </c>
      <c r="D95">
        <v>-1.7293000000000001</v>
      </c>
      <c r="E95">
        <v>18.1096</v>
      </c>
      <c r="F95">
        <v>0.11841</v>
      </c>
    </row>
    <row r="96" spans="1:6">
      <c r="A96">
        <v>1000155</v>
      </c>
      <c r="B96">
        <v>1</v>
      </c>
      <c r="C96">
        <v>155</v>
      </c>
      <c r="D96">
        <v>-1.7232000000000001</v>
      </c>
      <c r="E96">
        <v>18.170999999999999</v>
      </c>
      <c r="F96">
        <v>0.11869</v>
      </c>
    </row>
    <row r="97" spans="1:6">
      <c r="A97">
        <v>1000156</v>
      </c>
      <c r="B97">
        <v>1</v>
      </c>
      <c r="C97">
        <v>156</v>
      </c>
      <c r="D97">
        <v>-1.7168000000000001</v>
      </c>
      <c r="E97">
        <v>18.233000000000001</v>
      </c>
      <c r="F97">
        <v>0.11898</v>
      </c>
    </row>
    <row r="98" spans="1:6">
      <c r="A98">
        <v>1000157</v>
      </c>
      <c r="B98">
        <v>1</v>
      </c>
      <c r="C98">
        <v>157</v>
      </c>
      <c r="D98">
        <v>-1.7101999999999999</v>
      </c>
      <c r="E98">
        <v>18.295500000000001</v>
      </c>
      <c r="F98">
        <v>0.11924999999999999</v>
      </c>
    </row>
    <row r="99" spans="1:6">
      <c r="A99">
        <v>1000158</v>
      </c>
      <c r="B99">
        <v>1</v>
      </c>
      <c r="C99">
        <v>158</v>
      </c>
      <c r="D99">
        <v>-1.7033</v>
      </c>
      <c r="E99">
        <v>18.358599999999999</v>
      </c>
      <c r="F99">
        <v>0.11952</v>
      </c>
    </row>
    <row r="100" spans="1:6">
      <c r="A100">
        <v>1000159</v>
      </c>
      <c r="B100">
        <v>1</v>
      </c>
      <c r="C100">
        <v>159</v>
      </c>
      <c r="D100">
        <v>-1.6961999999999999</v>
      </c>
      <c r="E100">
        <v>18.4221</v>
      </c>
      <c r="F100">
        <v>0.11978999999999999</v>
      </c>
    </row>
    <row r="101" spans="1:6">
      <c r="A101">
        <v>1000160</v>
      </c>
      <c r="B101">
        <v>1</v>
      </c>
      <c r="C101">
        <v>160</v>
      </c>
      <c r="D101">
        <v>-1.6888000000000001</v>
      </c>
      <c r="E101">
        <v>18.486000000000001</v>
      </c>
      <c r="F101">
        <v>0.12005</v>
      </c>
    </row>
    <row r="102" spans="1:6">
      <c r="A102">
        <v>1000161</v>
      </c>
      <c r="B102">
        <v>1</v>
      </c>
      <c r="C102">
        <v>161</v>
      </c>
      <c r="D102">
        <v>-1.6811</v>
      </c>
      <c r="E102">
        <v>18.5502</v>
      </c>
      <c r="F102">
        <v>0.1203</v>
      </c>
    </row>
    <row r="103" spans="1:6">
      <c r="A103">
        <v>1000162</v>
      </c>
      <c r="B103">
        <v>1</v>
      </c>
      <c r="C103">
        <v>162</v>
      </c>
      <c r="D103">
        <v>-1.6732</v>
      </c>
      <c r="E103">
        <v>18.614799999999999</v>
      </c>
      <c r="F103">
        <v>0.12055</v>
      </c>
    </row>
    <row r="104" spans="1:6">
      <c r="A104">
        <v>1000163</v>
      </c>
      <c r="B104">
        <v>1</v>
      </c>
      <c r="C104">
        <v>163</v>
      </c>
      <c r="D104">
        <v>-1.6651</v>
      </c>
      <c r="E104">
        <v>18.679500000000001</v>
      </c>
      <c r="F104">
        <v>0.12078999999999999</v>
      </c>
    </row>
    <row r="105" spans="1:6">
      <c r="A105">
        <v>1000164</v>
      </c>
      <c r="B105">
        <v>1</v>
      </c>
      <c r="C105">
        <v>164</v>
      </c>
      <c r="D105">
        <v>-1.6568000000000001</v>
      </c>
      <c r="E105">
        <v>18.744499999999999</v>
      </c>
      <c r="F105">
        <v>0.12102</v>
      </c>
    </row>
    <row r="106" spans="1:6">
      <c r="A106">
        <v>1000165</v>
      </c>
      <c r="B106">
        <v>1</v>
      </c>
      <c r="C106">
        <v>165</v>
      </c>
      <c r="D106">
        <v>-1.6482000000000001</v>
      </c>
      <c r="E106">
        <v>18.8095</v>
      </c>
      <c r="F106">
        <v>0.12125</v>
      </c>
    </row>
    <row r="107" spans="1:6">
      <c r="A107">
        <v>1000166</v>
      </c>
      <c r="B107">
        <v>1</v>
      </c>
      <c r="C107">
        <v>166</v>
      </c>
      <c r="D107">
        <v>-1.6394</v>
      </c>
      <c r="E107">
        <v>18.874600000000001</v>
      </c>
      <c r="F107">
        <v>0.12148</v>
      </c>
    </row>
    <row r="108" spans="1:6">
      <c r="A108">
        <v>1000167</v>
      </c>
      <c r="B108">
        <v>1</v>
      </c>
      <c r="C108">
        <v>167</v>
      </c>
      <c r="D108">
        <v>-1.6304000000000001</v>
      </c>
      <c r="E108">
        <v>18.939800000000002</v>
      </c>
      <c r="F108">
        <v>0.1217</v>
      </c>
    </row>
    <row r="109" spans="1:6">
      <c r="A109">
        <v>1000168</v>
      </c>
      <c r="B109">
        <v>1</v>
      </c>
      <c r="C109">
        <v>168</v>
      </c>
      <c r="D109">
        <v>-1.6211</v>
      </c>
      <c r="E109">
        <v>19.004999999999999</v>
      </c>
      <c r="F109">
        <v>0.12191</v>
      </c>
    </row>
    <row r="110" spans="1:6">
      <c r="A110">
        <v>1000169</v>
      </c>
      <c r="B110">
        <v>1</v>
      </c>
      <c r="C110">
        <v>169</v>
      </c>
      <c r="D110">
        <v>-1.6115999999999999</v>
      </c>
      <c r="E110">
        <v>19.0701</v>
      </c>
      <c r="F110">
        <v>0.12212000000000001</v>
      </c>
    </row>
    <row r="111" spans="1:6">
      <c r="A111">
        <v>1000170</v>
      </c>
      <c r="B111">
        <v>1</v>
      </c>
      <c r="C111">
        <v>170</v>
      </c>
      <c r="D111">
        <v>-1.6020000000000001</v>
      </c>
      <c r="E111">
        <v>19.135100000000001</v>
      </c>
      <c r="F111">
        <v>0.12232999999999999</v>
      </c>
    </row>
    <row r="112" spans="1:6">
      <c r="A112">
        <v>1000171</v>
      </c>
      <c r="B112">
        <v>1</v>
      </c>
      <c r="C112">
        <v>171</v>
      </c>
      <c r="D112">
        <v>-1.5921000000000001</v>
      </c>
      <c r="E112">
        <v>19.2</v>
      </c>
      <c r="F112">
        <v>0.12253</v>
      </c>
    </row>
    <row r="113" spans="1:6">
      <c r="A113">
        <v>1000172</v>
      </c>
      <c r="B113">
        <v>1</v>
      </c>
      <c r="C113">
        <v>172</v>
      </c>
      <c r="D113">
        <v>-1.5821000000000001</v>
      </c>
      <c r="E113">
        <v>19.264800000000001</v>
      </c>
      <c r="F113">
        <v>0.12272</v>
      </c>
    </row>
    <row r="114" spans="1:6">
      <c r="A114">
        <v>1000173</v>
      </c>
      <c r="B114">
        <v>1</v>
      </c>
      <c r="C114">
        <v>173</v>
      </c>
      <c r="D114">
        <v>-1.5719000000000001</v>
      </c>
      <c r="E114">
        <v>19.3294</v>
      </c>
      <c r="F114">
        <v>0.12291000000000001</v>
      </c>
    </row>
    <row r="115" spans="1:6">
      <c r="A115">
        <v>1000174</v>
      </c>
      <c r="B115">
        <v>1</v>
      </c>
      <c r="C115">
        <v>174</v>
      </c>
      <c r="D115">
        <v>-1.5615000000000001</v>
      </c>
      <c r="E115">
        <v>19.393699999999999</v>
      </c>
      <c r="F115">
        <v>0.1231</v>
      </c>
    </row>
    <row r="116" spans="1:6">
      <c r="A116">
        <v>1000175</v>
      </c>
      <c r="B116">
        <v>1</v>
      </c>
      <c r="C116">
        <v>175</v>
      </c>
      <c r="D116">
        <v>-1.5509999999999999</v>
      </c>
      <c r="E116">
        <v>19.457799999999999</v>
      </c>
      <c r="F116">
        <v>0.12328</v>
      </c>
    </row>
    <row r="117" spans="1:6">
      <c r="A117">
        <v>1000176</v>
      </c>
      <c r="B117">
        <v>1</v>
      </c>
      <c r="C117">
        <v>176</v>
      </c>
      <c r="D117">
        <v>-1.5403</v>
      </c>
      <c r="E117">
        <v>19.521699999999999</v>
      </c>
      <c r="F117">
        <v>0.12346</v>
      </c>
    </row>
    <row r="118" spans="1:6">
      <c r="A118">
        <v>1000177</v>
      </c>
      <c r="B118">
        <v>1</v>
      </c>
      <c r="C118">
        <v>177</v>
      </c>
      <c r="D118">
        <v>-1.5294000000000001</v>
      </c>
      <c r="E118">
        <v>19.5853</v>
      </c>
      <c r="F118">
        <v>0.12363</v>
      </c>
    </row>
    <row r="119" spans="1:6">
      <c r="A119">
        <v>1000178</v>
      </c>
      <c r="B119">
        <v>1</v>
      </c>
      <c r="C119">
        <v>178</v>
      </c>
      <c r="D119">
        <v>-1.5185</v>
      </c>
      <c r="E119">
        <v>19.648599999999998</v>
      </c>
      <c r="F119">
        <v>0.12379999999999999</v>
      </c>
    </row>
    <row r="120" spans="1:6">
      <c r="A120">
        <v>1000179</v>
      </c>
      <c r="B120">
        <v>1</v>
      </c>
      <c r="C120">
        <v>179</v>
      </c>
      <c r="D120">
        <v>-1.5074000000000001</v>
      </c>
      <c r="E120">
        <v>19.7117</v>
      </c>
      <c r="F120">
        <v>0.12396</v>
      </c>
    </row>
    <row r="121" spans="1:6">
      <c r="A121">
        <v>1000180</v>
      </c>
      <c r="B121">
        <v>1</v>
      </c>
      <c r="C121">
        <v>180</v>
      </c>
      <c r="D121">
        <v>-1.4961</v>
      </c>
      <c r="E121">
        <v>19.7744</v>
      </c>
      <c r="F121">
        <v>0.12411999999999999</v>
      </c>
    </row>
    <row r="122" spans="1:6">
      <c r="A122">
        <v>1000181</v>
      </c>
      <c r="B122">
        <v>1</v>
      </c>
      <c r="C122">
        <v>181</v>
      </c>
      <c r="D122">
        <v>-1.4847999999999999</v>
      </c>
      <c r="E122">
        <v>19.8367</v>
      </c>
      <c r="F122">
        <v>0.12428</v>
      </c>
    </row>
    <row r="123" spans="1:6">
      <c r="A123">
        <v>1000182</v>
      </c>
      <c r="B123">
        <v>1</v>
      </c>
      <c r="C123">
        <v>182</v>
      </c>
      <c r="D123">
        <v>-1.4733000000000001</v>
      </c>
      <c r="E123">
        <v>19.898700000000002</v>
      </c>
      <c r="F123">
        <v>0.12443</v>
      </c>
    </row>
    <row r="124" spans="1:6">
      <c r="A124">
        <v>1000183</v>
      </c>
      <c r="B124">
        <v>1</v>
      </c>
      <c r="C124">
        <v>183</v>
      </c>
      <c r="D124">
        <v>-1.4617</v>
      </c>
      <c r="E124">
        <v>19.9603</v>
      </c>
      <c r="F124">
        <v>0.12458</v>
      </c>
    </row>
    <row r="125" spans="1:6">
      <c r="A125">
        <v>1000184</v>
      </c>
      <c r="B125">
        <v>1</v>
      </c>
      <c r="C125">
        <v>184</v>
      </c>
      <c r="D125">
        <v>-1.45</v>
      </c>
      <c r="E125">
        <v>20.0215</v>
      </c>
      <c r="F125">
        <v>0.12472999999999999</v>
      </c>
    </row>
    <row r="126" spans="1:6">
      <c r="A126">
        <v>1000185</v>
      </c>
      <c r="B126">
        <v>1</v>
      </c>
      <c r="C126">
        <v>185</v>
      </c>
      <c r="D126">
        <v>-1.4381999999999999</v>
      </c>
      <c r="E126">
        <v>20.0823</v>
      </c>
      <c r="F126">
        <v>0.12486999999999999</v>
      </c>
    </row>
    <row r="127" spans="1:6">
      <c r="A127">
        <v>1000186</v>
      </c>
      <c r="B127">
        <v>1</v>
      </c>
      <c r="C127">
        <v>186</v>
      </c>
      <c r="D127">
        <v>-1.4262999999999999</v>
      </c>
      <c r="E127">
        <v>20.142700000000001</v>
      </c>
      <c r="F127">
        <v>0.12501000000000001</v>
      </c>
    </row>
    <row r="128" spans="1:6">
      <c r="A128">
        <v>1000187</v>
      </c>
      <c r="B128">
        <v>1</v>
      </c>
      <c r="C128">
        <v>187</v>
      </c>
      <c r="D128">
        <v>-1.4142999999999999</v>
      </c>
      <c r="E128">
        <v>20.2026</v>
      </c>
      <c r="F128">
        <v>0.12514</v>
      </c>
    </row>
    <row r="129" spans="1:6">
      <c r="A129">
        <v>1000188</v>
      </c>
      <c r="B129">
        <v>1</v>
      </c>
      <c r="C129">
        <v>188</v>
      </c>
      <c r="D129">
        <v>-1.4021999999999999</v>
      </c>
      <c r="E129">
        <v>20.2621</v>
      </c>
      <c r="F129">
        <v>0.12528</v>
      </c>
    </row>
    <row r="130" spans="1:6">
      <c r="A130">
        <v>1000189</v>
      </c>
      <c r="B130">
        <v>1</v>
      </c>
      <c r="C130">
        <v>189</v>
      </c>
      <c r="D130">
        <v>-1.39</v>
      </c>
      <c r="E130">
        <v>20.321100000000001</v>
      </c>
      <c r="F130">
        <v>0.12540999999999999</v>
      </c>
    </row>
    <row r="131" spans="1:6">
      <c r="A131">
        <v>1000190</v>
      </c>
      <c r="B131">
        <v>1</v>
      </c>
      <c r="C131">
        <v>190</v>
      </c>
      <c r="D131">
        <v>-1.3776999999999999</v>
      </c>
      <c r="E131">
        <v>20.3796</v>
      </c>
      <c r="F131">
        <v>0.12554000000000001</v>
      </c>
    </row>
    <row r="132" spans="1:6">
      <c r="A132">
        <v>1000191</v>
      </c>
      <c r="B132">
        <v>1</v>
      </c>
      <c r="C132">
        <v>191</v>
      </c>
      <c r="D132">
        <v>-1.3653</v>
      </c>
      <c r="E132">
        <v>20.4376</v>
      </c>
      <c r="F132">
        <v>0.12567</v>
      </c>
    </row>
    <row r="133" spans="1:6">
      <c r="A133">
        <v>1000192</v>
      </c>
      <c r="B133">
        <v>1</v>
      </c>
      <c r="C133">
        <v>192</v>
      </c>
      <c r="D133">
        <v>-1.3529</v>
      </c>
      <c r="E133">
        <v>20.495100000000001</v>
      </c>
      <c r="F133">
        <v>0.12579000000000001</v>
      </c>
    </row>
    <row r="134" spans="1:6">
      <c r="A134">
        <v>1000193</v>
      </c>
      <c r="B134">
        <v>1</v>
      </c>
      <c r="C134">
        <v>193</v>
      </c>
      <c r="D134">
        <v>-1.3403</v>
      </c>
      <c r="E134">
        <v>20.552099999999999</v>
      </c>
      <c r="F134">
        <v>0.12590999999999999</v>
      </c>
    </row>
    <row r="135" spans="1:6">
      <c r="A135">
        <v>1000194</v>
      </c>
      <c r="B135">
        <v>1</v>
      </c>
      <c r="C135">
        <v>194</v>
      </c>
      <c r="D135">
        <v>-1.3277000000000001</v>
      </c>
      <c r="E135">
        <v>20.608499999999999</v>
      </c>
      <c r="F135">
        <v>0.12603</v>
      </c>
    </row>
    <row r="136" spans="1:6">
      <c r="A136">
        <v>1000195</v>
      </c>
      <c r="B136">
        <v>1</v>
      </c>
      <c r="C136">
        <v>195</v>
      </c>
      <c r="D136">
        <v>-1.3149</v>
      </c>
      <c r="E136">
        <v>20.664400000000001</v>
      </c>
      <c r="F136">
        <v>0.12615000000000001</v>
      </c>
    </row>
    <row r="137" spans="1:6">
      <c r="A137">
        <v>1000196</v>
      </c>
      <c r="B137">
        <v>1</v>
      </c>
      <c r="C137">
        <v>196</v>
      </c>
      <c r="D137">
        <v>-1.3021</v>
      </c>
      <c r="E137">
        <v>20.7197</v>
      </c>
      <c r="F137">
        <v>0.12626999999999999</v>
      </c>
    </row>
    <row r="138" spans="1:6">
      <c r="A138">
        <v>1000197</v>
      </c>
      <c r="B138">
        <v>1</v>
      </c>
      <c r="C138">
        <v>197</v>
      </c>
      <c r="D138">
        <v>-1.2891999999999999</v>
      </c>
      <c r="E138">
        <v>20.7745</v>
      </c>
      <c r="F138">
        <v>0.12637999999999999</v>
      </c>
    </row>
    <row r="139" spans="1:6">
      <c r="A139">
        <v>1000198</v>
      </c>
      <c r="B139">
        <v>1</v>
      </c>
      <c r="C139">
        <v>198</v>
      </c>
      <c r="D139">
        <v>-1.2762</v>
      </c>
      <c r="E139">
        <v>20.828700000000001</v>
      </c>
      <c r="F139">
        <v>0.1265</v>
      </c>
    </row>
    <row r="140" spans="1:6">
      <c r="A140">
        <v>1000199</v>
      </c>
      <c r="B140">
        <v>1</v>
      </c>
      <c r="C140">
        <v>199</v>
      </c>
      <c r="D140">
        <v>-1.2630999999999999</v>
      </c>
      <c r="E140">
        <v>20.882400000000001</v>
      </c>
      <c r="F140">
        <v>0.12661</v>
      </c>
    </row>
    <row r="141" spans="1:6">
      <c r="A141">
        <v>1000200</v>
      </c>
      <c r="B141">
        <v>1</v>
      </c>
      <c r="C141">
        <v>200</v>
      </c>
      <c r="D141">
        <v>-1.2499</v>
      </c>
      <c r="E141">
        <v>20.935500000000001</v>
      </c>
      <c r="F141">
        <v>0.12672</v>
      </c>
    </row>
    <row r="142" spans="1:6">
      <c r="A142">
        <v>1000201</v>
      </c>
      <c r="B142">
        <v>1</v>
      </c>
      <c r="C142">
        <v>201</v>
      </c>
      <c r="D142">
        <v>-1.2365999999999999</v>
      </c>
      <c r="E142">
        <v>20.988099999999999</v>
      </c>
      <c r="F142">
        <v>0.12683</v>
      </c>
    </row>
    <row r="143" spans="1:6">
      <c r="A143">
        <v>1000202</v>
      </c>
      <c r="B143">
        <v>1</v>
      </c>
      <c r="C143">
        <v>202</v>
      </c>
      <c r="D143">
        <v>-1.2233000000000001</v>
      </c>
      <c r="E143">
        <v>21.04</v>
      </c>
      <c r="F143">
        <v>0.12694</v>
      </c>
    </row>
    <row r="144" spans="1:6">
      <c r="A144">
        <v>1000203</v>
      </c>
      <c r="B144">
        <v>1</v>
      </c>
      <c r="C144">
        <v>203</v>
      </c>
      <c r="D144">
        <v>-1.2098</v>
      </c>
      <c r="E144">
        <v>21.0914</v>
      </c>
      <c r="F144">
        <v>0.12703999999999999</v>
      </c>
    </row>
    <row r="145" spans="1:6">
      <c r="A145">
        <v>1000204</v>
      </c>
      <c r="B145">
        <v>1</v>
      </c>
      <c r="C145">
        <v>204</v>
      </c>
      <c r="D145">
        <v>-1.1961999999999999</v>
      </c>
      <c r="E145">
        <v>21.142299999999999</v>
      </c>
      <c r="F145">
        <v>0.12715000000000001</v>
      </c>
    </row>
    <row r="146" spans="1:6">
      <c r="A146">
        <v>1000205</v>
      </c>
      <c r="B146">
        <v>1</v>
      </c>
      <c r="C146">
        <v>205</v>
      </c>
      <c r="D146">
        <v>-1.1826000000000001</v>
      </c>
      <c r="E146">
        <v>21.192499999999999</v>
      </c>
      <c r="F146">
        <v>0.12726000000000001</v>
      </c>
    </row>
    <row r="147" spans="1:6">
      <c r="A147">
        <v>1000206</v>
      </c>
      <c r="B147">
        <v>1</v>
      </c>
      <c r="C147">
        <v>206</v>
      </c>
      <c r="D147">
        <v>-1.1688000000000001</v>
      </c>
      <c r="E147">
        <v>21.2423</v>
      </c>
      <c r="F147">
        <v>0.12736</v>
      </c>
    </row>
    <row r="148" spans="1:6">
      <c r="A148">
        <v>1000207</v>
      </c>
      <c r="B148">
        <v>1</v>
      </c>
      <c r="C148">
        <v>207</v>
      </c>
      <c r="D148">
        <v>-1.155</v>
      </c>
      <c r="E148">
        <v>21.291399999999999</v>
      </c>
      <c r="F148">
        <v>0.12745999999999999</v>
      </c>
    </row>
    <row r="149" spans="1:6">
      <c r="A149">
        <v>1000208</v>
      </c>
      <c r="B149">
        <v>1</v>
      </c>
      <c r="C149">
        <v>208</v>
      </c>
      <c r="D149">
        <v>-1.141</v>
      </c>
      <c r="E149">
        <v>21.34</v>
      </c>
      <c r="F149">
        <v>0.12756000000000001</v>
      </c>
    </row>
    <row r="150" spans="1:6">
      <c r="A150">
        <v>1000209</v>
      </c>
      <c r="B150">
        <v>1</v>
      </c>
      <c r="C150">
        <v>209</v>
      </c>
      <c r="D150">
        <v>-1.127</v>
      </c>
      <c r="E150">
        <v>21.388000000000002</v>
      </c>
      <c r="F150">
        <v>0.12767000000000001</v>
      </c>
    </row>
    <row r="151" spans="1:6">
      <c r="A151">
        <v>1000210</v>
      </c>
      <c r="B151">
        <v>1</v>
      </c>
      <c r="C151">
        <v>210</v>
      </c>
      <c r="D151">
        <v>-1.1129</v>
      </c>
      <c r="E151">
        <v>21.435400000000001</v>
      </c>
      <c r="F151">
        <v>0.12776999999999999</v>
      </c>
    </row>
    <row r="152" spans="1:6">
      <c r="A152">
        <v>1000211</v>
      </c>
      <c r="B152">
        <v>1</v>
      </c>
      <c r="C152">
        <v>211</v>
      </c>
      <c r="D152">
        <v>-1.0986</v>
      </c>
      <c r="E152">
        <v>21.482199999999999</v>
      </c>
      <c r="F152">
        <v>0.12787000000000001</v>
      </c>
    </row>
    <row r="153" spans="1:6">
      <c r="A153">
        <v>1000212</v>
      </c>
      <c r="B153">
        <v>1</v>
      </c>
      <c r="C153">
        <v>212</v>
      </c>
      <c r="D153">
        <v>-1.0843</v>
      </c>
      <c r="E153">
        <v>21.528500000000001</v>
      </c>
      <c r="F153">
        <v>0.12797</v>
      </c>
    </row>
    <row r="154" spans="1:6">
      <c r="A154">
        <v>1000213</v>
      </c>
      <c r="B154">
        <v>1</v>
      </c>
      <c r="C154">
        <v>213</v>
      </c>
      <c r="D154">
        <v>-1.0699000000000001</v>
      </c>
      <c r="E154">
        <v>21.574200000000001</v>
      </c>
      <c r="F154">
        <v>0.12806999999999999</v>
      </c>
    </row>
    <row r="155" spans="1:6">
      <c r="A155">
        <v>1000214</v>
      </c>
      <c r="B155">
        <v>1</v>
      </c>
      <c r="C155">
        <v>214</v>
      </c>
      <c r="D155">
        <v>-1.0552999999999999</v>
      </c>
      <c r="E155">
        <v>21.619299999999999</v>
      </c>
      <c r="F155">
        <v>0.12816</v>
      </c>
    </row>
    <row r="156" spans="1:6">
      <c r="A156">
        <v>1000215</v>
      </c>
      <c r="B156">
        <v>1</v>
      </c>
      <c r="C156">
        <v>215</v>
      </c>
      <c r="D156">
        <v>-1.0407</v>
      </c>
      <c r="E156">
        <v>21.663799999999998</v>
      </c>
      <c r="F156">
        <v>0.12826000000000001</v>
      </c>
    </row>
    <row r="157" spans="1:6">
      <c r="A157">
        <v>1000216</v>
      </c>
      <c r="B157">
        <v>1</v>
      </c>
      <c r="C157">
        <v>216</v>
      </c>
      <c r="D157">
        <v>-1.026</v>
      </c>
      <c r="E157">
        <v>21.707699999999999</v>
      </c>
      <c r="F157">
        <v>0.12836</v>
      </c>
    </row>
    <row r="158" spans="1:6">
      <c r="A158">
        <v>1000217</v>
      </c>
      <c r="B158">
        <v>1</v>
      </c>
      <c r="C158">
        <v>217</v>
      </c>
      <c r="D158">
        <v>-1.0112000000000001</v>
      </c>
      <c r="E158">
        <v>21.751000000000001</v>
      </c>
      <c r="F158">
        <v>0.12845000000000001</v>
      </c>
    </row>
    <row r="159" spans="1:6">
      <c r="A159">
        <v>1000218</v>
      </c>
      <c r="B159">
        <v>1</v>
      </c>
      <c r="C159">
        <v>218</v>
      </c>
      <c r="D159">
        <v>-0.99619999999999997</v>
      </c>
      <c r="E159">
        <v>21.793700000000001</v>
      </c>
      <c r="F159">
        <v>0.12855</v>
      </c>
    </row>
    <row r="160" spans="1:6">
      <c r="A160">
        <v>1000219</v>
      </c>
      <c r="B160">
        <v>1</v>
      </c>
      <c r="C160">
        <v>219</v>
      </c>
      <c r="D160">
        <v>-0.98119999999999996</v>
      </c>
      <c r="E160">
        <v>21.835799999999999</v>
      </c>
      <c r="F160">
        <v>0.12864</v>
      </c>
    </row>
    <row r="161" spans="1:6">
      <c r="A161">
        <v>1000220</v>
      </c>
      <c r="B161">
        <v>1</v>
      </c>
      <c r="C161">
        <v>220</v>
      </c>
      <c r="D161">
        <v>-0.96609999999999996</v>
      </c>
      <c r="E161">
        <v>21.877300000000002</v>
      </c>
      <c r="F161">
        <v>0.12873999999999999</v>
      </c>
    </row>
    <row r="162" spans="1:6">
      <c r="A162">
        <v>1000221</v>
      </c>
      <c r="B162">
        <v>1</v>
      </c>
      <c r="C162">
        <v>221</v>
      </c>
      <c r="D162">
        <v>-0.95089999999999997</v>
      </c>
      <c r="E162">
        <v>21.918199999999999</v>
      </c>
      <c r="F162">
        <v>0.12883</v>
      </c>
    </row>
    <row r="163" spans="1:6">
      <c r="A163">
        <v>1000222</v>
      </c>
      <c r="B163">
        <v>1</v>
      </c>
      <c r="C163">
        <v>222</v>
      </c>
      <c r="D163">
        <v>-0.93559999999999999</v>
      </c>
      <c r="E163">
        <v>21.958500000000001</v>
      </c>
      <c r="F163">
        <v>0.12892999999999999</v>
      </c>
    </row>
    <row r="164" spans="1:6">
      <c r="A164">
        <v>1000223</v>
      </c>
      <c r="B164">
        <v>1</v>
      </c>
      <c r="C164">
        <v>223</v>
      </c>
      <c r="D164">
        <v>-0.92020000000000002</v>
      </c>
      <c r="E164">
        <v>21.998200000000001</v>
      </c>
      <c r="F164">
        <v>0.12902</v>
      </c>
    </row>
    <row r="165" spans="1:6">
      <c r="A165">
        <v>1000224</v>
      </c>
      <c r="B165">
        <v>1</v>
      </c>
      <c r="C165">
        <v>224</v>
      </c>
      <c r="D165">
        <v>-0.90480000000000005</v>
      </c>
      <c r="E165">
        <v>22.037400000000002</v>
      </c>
      <c r="F165">
        <v>0.12911</v>
      </c>
    </row>
    <row r="166" spans="1:6">
      <c r="A166">
        <v>1000225</v>
      </c>
      <c r="B166">
        <v>1</v>
      </c>
      <c r="C166">
        <v>225</v>
      </c>
      <c r="D166">
        <v>-0.88919999999999999</v>
      </c>
      <c r="E166">
        <v>22.076000000000001</v>
      </c>
      <c r="F166">
        <v>0.12920000000000001</v>
      </c>
    </row>
    <row r="167" spans="1:6">
      <c r="A167">
        <v>1000226</v>
      </c>
      <c r="B167">
        <v>1</v>
      </c>
      <c r="C167">
        <v>226</v>
      </c>
      <c r="D167">
        <v>-0.87350000000000005</v>
      </c>
      <c r="E167">
        <v>22.114000000000001</v>
      </c>
      <c r="F167">
        <v>0.1293</v>
      </c>
    </row>
    <row r="168" spans="1:6">
      <c r="A168">
        <v>1000227</v>
      </c>
      <c r="B168">
        <v>1</v>
      </c>
      <c r="C168">
        <v>227</v>
      </c>
      <c r="D168">
        <v>-0.85780000000000001</v>
      </c>
      <c r="E168">
        <v>22.151399999999999</v>
      </c>
      <c r="F168">
        <v>0.12939000000000001</v>
      </c>
    </row>
    <row r="169" spans="1:6">
      <c r="A169">
        <v>1000228</v>
      </c>
      <c r="B169">
        <v>1</v>
      </c>
      <c r="C169">
        <v>228</v>
      </c>
      <c r="D169">
        <v>-0.84189999999999998</v>
      </c>
      <c r="E169">
        <v>22.188300000000002</v>
      </c>
      <c r="F169">
        <v>0.12948000000000001</v>
      </c>
    </row>
    <row r="170" spans="1:6">
      <c r="A170">
        <v>2000061</v>
      </c>
      <c r="B170">
        <v>2</v>
      </c>
      <c r="C170">
        <v>61</v>
      </c>
      <c r="D170">
        <v>-0.88859999999999995</v>
      </c>
      <c r="E170">
        <v>15.2441</v>
      </c>
      <c r="F170">
        <v>9.6920000000000006E-2</v>
      </c>
    </row>
    <row r="171" spans="1:6">
      <c r="A171">
        <v>2000062</v>
      </c>
      <c r="B171">
        <v>2</v>
      </c>
      <c r="C171">
        <v>62</v>
      </c>
      <c r="D171">
        <v>-0.90680000000000005</v>
      </c>
      <c r="E171">
        <v>15.243399999999999</v>
      </c>
      <c r="F171">
        <v>9.7379999999999994E-2</v>
      </c>
    </row>
    <row r="172" spans="1:6">
      <c r="A172">
        <v>2000063</v>
      </c>
      <c r="B172">
        <v>2</v>
      </c>
      <c r="C172">
        <v>63</v>
      </c>
      <c r="D172">
        <v>-0.92479999999999996</v>
      </c>
      <c r="E172">
        <v>15.2433</v>
      </c>
      <c r="F172">
        <v>9.783E-2</v>
      </c>
    </row>
    <row r="173" spans="1:6">
      <c r="A173">
        <v>2000064</v>
      </c>
      <c r="B173">
        <v>2</v>
      </c>
      <c r="C173">
        <v>64</v>
      </c>
      <c r="D173">
        <v>-0.94269999999999998</v>
      </c>
      <c r="E173">
        <v>15.2438</v>
      </c>
      <c r="F173">
        <v>9.8290000000000002E-2</v>
      </c>
    </row>
    <row r="174" spans="1:6">
      <c r="A174">
        <v>2000065</v>
      </c>
      <c r="B174">
        <v>2</v>
      </c>
      <c r="C174">
        <v>65</v>
      </c>
      <c r="D174">
        <v>-0.96050000000000002</v>
      </c>
      <c r="E174">
        <v>15.2448</v>
      </c>
      <c r="F174">
        <v>9.8750000000000004E-2</v>
      </c>
    </row>
    <row r="175" spans="1:6">
      <c r="A175">
        <v>2000066</v>
      </c>
      <c r="B175">
        <v>2</v>
      </c>
      <c r="C175">
        <v>66</v>
      </c>
      <c r="D175">
        <v>-0.97799999999999998</v>
      </c>
      <c r="E175">
        <v>15.2464</v>
      </c>
      <c r="F175">
        <v>9.9199999999999997E-2</v>
      </c>
    </row>
    <row r="176" spans="1:6">
      <c r="A176">
        <v>2000067</v>
      </c>
      <c r="B176">
        <v>2</v>
      </c>
      <c r="C176">
        <v>67</v>
      </c>
      <c r="D176">
        <v>-0.99539999999999995</v>
      </c>
      <c r="E176">
        <v>15.248699999999999</v>
      </c>
      <c r="F176">
        <v>9.9659999999999999E-2</v>
      </c>
    </row>
    <row r="177" spans="1:6">
      <c r="A177">
        <v>2000068</v>
      </c>
      <c r="B177">
        <v>2</v>
      </c>
      <c r="C177">
        <v>68</v>
      </c>
      <c r="D177">
        <v>-1.0125999999999999</v>
      </c>
      <c r="E177">
        <v>15.2516</v>
      </c>
      <c r="F177">
        <v>0.10012</v>
      </c>
    </row>
    <row r="178" spans="1:6">
      <c r="A178">
        <v>2000069</v>
      </c>
      <c r="B178">
        <v>2</v>
      </c>
      <c r="C178">
        <v>69</v>
      </c>
      <c r="D178">
        <v>-1.0296000000000001</v>
      </c>
      <c r="E178">
        <v>15.255100000000001</v>
      </c>
      <c r="F178">
        <v>0.10058</v>
      </c>
    </row>
    <row r="179" spans="1:6">
      <c r="A179">
        <v>2000070</v>
      </c>
      <c r="B179">
        <v>2</v>
      </c>
      <c r="C179">
        <v>70</v>
      </c>
      <c r="D179">
        <v>-1.0464</v>
      </c>
      <c r="E179">
        <v>15.2592</v>
      </c>
      <c r="F179">
        <v>0.10104</v>
      </c>
    </row>
    <row r="180" spans="1:6">
      <c r="A180">
        <v>2000071</v>
      </c>
      <c r="B180">
        <v>2</v>
      </c>
      <c r="C180">
        <v>71</v>
      </c>
      <c r="D180">
        <v>-1.0629999999999999</v>
      </c>
      <c r="E180">
        <v>15.264099999999999</v>
      </c>
      <c r="F180">
        <v>0.10149</v>
      </c>
    </row>
    <row r="181" spans="1:6">
      <c r="A181">
        <v>2000072</v>
      </c>
      <c r="B181">
        <v>2</v>
      </c>
      <c r="C181">
        <v>72</v>
      </c>
      <c r="D181">
        <v>-1.0793999999999999</v>
      </c>
      <c r="E181">
        <v>15.2697</v>
      </c>
      <c r="F181">
        <v>0.10195</v>
      </c>
    </row>
    <row r="182" spans="1:6">
      <c r="A182">
        <v>2000073</v>
      </c>
      <c r="B182">
        <v>2</v>
      </c>
      <c r="C182">
        <v>73</v>
      </c>
      <c r="D182">
        <v>-1.0955999999999999</v>
      </c>
      <c r="E182">
        <v>15.276</v>
      </c>
      <c r="F182">
        <v>0.10241</v>
      </c>
    </row>
    <row r="183" spans="1:6">
      <c r="A183">
        <v>2000074</v>
      </c>
      <c r="B183">
        <v>2</v>
      </c>
      <c r="C183">
        <v>74</v>
      </c>
      <c r="D183">
        <v>-1.1114999999999999</v>
      </c>
      <c r="E183">
        <v>15.283099999999999</v>
      </c>
      <c r="F183">
        <v>0.10287</v>
      </c>
    </row>
    <row r="184" spans="1:6">
      <c r="A184">
        <v>2000075</v>
      </c>
      <c r="B184">
        <v>2</v>
      </c>
      <c r="C184">
        <v>75</v>
      </c>
      <c r="D184">
        <v>-1.1272</v>
      </c>
      <c r="E184">
        <v>15.2911</v>
      </c>
      <c r="F184">
        <v>0.10333000000000001</v>
      </c>
    </row>
    <row r="185" spans="1:6">
      <c r="A185">
        <v>2000076</v>
      </c>
      <c r="B185">
        <v>2</v>
      </c>
      <c r="C185">
        <v>76</v>
      </c>
      <c r="D185">
        <v>-1.1427</v>
      </c>
      <c r="E185">
        <v>15.299799999999999</v>
      </c>
      <c r="F185">
        <v>0.10378999999999999</v>
      </c>
    </row>
    <row r="186" spans="1:6">
      <c r="A186">
        <v>2000077</v>
      </c>
      <c r="B186">
        <v>2</v>
      </c>
      <c r="C186">
        <v>77</v>
      </c>
      <c r="D186">
        <v>-1.1578999999999999</v>
      </c>
      <c r="E186">
        <v>15.3095</v>
      </c>
      <c r="F186">
        <v>0.10425</v>
      </c>
    </row>
    <row r="187" spans="1:6">
      <c r="A187">
        <v>2000078</v>
      </c>
      <c r="B187">
        <v>2</v>
      </c>
      <c r="C187">
        <v>78</v>
      </c>
      <c r="D187">
        <v>-1.1728000000000001</v>
      </c>
      <c r="E187">
        <v>15.32</v>
      </c>
      <c r="F187">
        <v>0.10471</v>
      </c>
    </row>
    <row r="188" spans="1:6">
      <c r="A188">
        <v>2000079</v>
      </c>
      <c r="B188">
        <v>2</v>
      </c>
      <c r="C188">
        <v>79</v>
      </c>
      <c r="D188">
        <v>-1.1875</v>
      </c>
      <c r="E188">
        <v>15.3314</v>
      </c>
      <c r="F188">
        <v>0.10517</v>
      </c>
    </row>
    <row r="189" spans="1:6">
      <c r="A189">
        <v>2000080</v>
      </c>
      <c r="B189">
        <v>2</v>
      </c>
      <c r="C189">
        <v>80</v>
      </c>
      <c r="D189">
        <v>-1.2019</v>
      </c>
      <c r="E189">
        <v>15.3439</v>
      </c>
      <c r="F189">
        <v>0.10562000000000001</v>
      </c>
    </row>
    <row r="190" spans="1:6">
      <c r="A190">
        <v>2000081</v>
      </c>
      <c r="B190">
        <v>2</v>
      </c>
      <c r="C190">
        <v>81</v>
      </c>
      <c r="D190">
        <v>-1.216</v>
      </c>
      <c r="E190">
        <v>15.357200000000001</v>
      </c>
      <c r="F190">
        <v>0.10607999999999999</v>
      </c>
    </row>
    <row r="191" spans="1:6">
      <c r="A191">
        <v>2000082</v>
      </c>
      <c r="B191">
        <v>2</v>
      </c>
      <c r="C191">
        <v>82</v>
      </c>
      <c r="D191">
        <v>-1.2298</v>
      </c>
      <c r="E191">
        <v>15.371700000000001</v>
      </c>
      <c r="F191">
        <v>0.10654</v>
      </c>
    </row>
    <row r="192" spans="1:6">
      <c r="A192">
        <v>2000083</v>
      </c>
      <c r="B192">
        <v>2</v>
      </c>
      <c r="C192">
        <v>83</v>
      </c>
      <c r="D192">
        <v>-1.2433000000000001</v>
      </c>
      <c r="E192">
        <v>15.3871</v>
      </c>
      <c r="F192">
        <v>0.107</v>
      </c>
    </row>
    <row r="193" spans="1:6">
      <c r="A193">
        <v>2000084</v>
      </c>
      <c r="B193">
        <v>2</v>
      </c>
      <c r="C193">
        <v>84</v>
      </c>
      <c r="D193">
        <v>-1.2565</v>
      </c>
      <c r="E193">
        <v>15.403600000000001</v>
      </c>
      <c r="F193">
        <v>0.10746</v>
      </c>
    </row>
    <row r="194" spans="1:6">
      <c r="A194">
        <v>2000085</v>
      </c>
      <c r="B194">
        <v>2</v>
      </c>
      <c r="C194">
        <v>85</v>
      </c>
      <c r="D194">
        <v>-1.2693000000000001</v>
      </c>
      <c r="E194">
        <v>15.421099999999999</v>
      </c>
      <c r="F194">
        <v>0.10792</v>
      </c>
    </row>
    <row r="195" spans="1:6">
      <c r="A195">
        <v>2000086</v>
      </c>
      <c r="B195">
        <v>2</v>
      </c>
      <c r="C195">
        <v>86</v>
      </c>
      <c r="D195">
        <v>-1.2819</v>
      </c>
      <c r="E195">
        <v>15.4397</v>
      </c>
      <c r="F195">
        <v>0.10836999999999999</v>
      </c>
    </row>
    <row r="196" spans="1:6">
      <c r="A196">
        <v>2000087</v>
      </c>
      <c r="B196">
        <v>2</v>
      </c>
      <c r="C196">
        <v>87</v>
      </c>
      <c r="D196">
        <v>-1.2941</v>
      </c>
      <c r="E196">
        <v>15.459300000000001</v>
      </c>
      <c r="F196">
        <v>0.10883</v>
      </c>
    </row>
    <row r="197" spans="1:6">
      <c r="A197">
        <v>2000088</v>
      </c>
      <c r="B197">
        <v>2</v>
      </c>
      <c r="C197">
        <v>88</v>
      </c>
      <c r="D197">
        <v>-1.306</v>
      </c>
      <c r="E197">
        <v>15.479799999999999</v>
      </c>
      <c r="F197">
        <v>0.10929</v>
      </c>
    </row>
    <row r="198" spans="1:6">
      <c r="A198">
        <v>2000089</v>
      </c>
      <c r="B198">
        <v>2</v>
      </c>
      <c r="C198">
        <v>89</v>
      </c>
      <c r="D198">
        <v>-1.3174999999999999</v>
      </c>
      <c r="E198">
        <v>15.5014</v>
      </c>
      <c r="F198">
        <v>0.10974</v>
      </c>
    </row>
    <row r="199" spans="1:6">
      <c r="A199">
        <v>2000090</v>
      </c>
      <c r="B199">
        <v>2</v>
      </c>
      <c r="C199">
        <v>90</v>
      </c>
      <c r="D199">
        <v>-1.3287</v>
      </c>
      <c r="E199">
        <v>15.523999999999999</v>
      </c>
      <c r="F199">
        <v>0.11020000000000001</v>
      </c>
    </row>
    <row r="200" spans="1:6">
      <c r="A200">
        <v>2000091</v>
      </c>
      <c r="B200">
        <v>2</v>
      </c>
      <c r="C200">
        <v>91</v>
      </c>
      <c r="D200">
        <v>-1.3394999999999999</v>
      </c>
      <c r="E200">
        <v>15.547599999999999</v>
      </c>
      <c r="F200">
        <v>0.11065</v>
      </c>
    </row>
    <row r="201" spans="1:6">
      <c r="A201">
        <v>2000092</v>
      </c>
      <c r="B201">
        <v>2</v>
      </c>
      <c r="C201">
        <v>92</v>
      </c>
      <c r="D201">
        <v>-1.3499000000000001</v>
      </c>
      <c r="E201">
        <v>15.5723</v>
      </c>
      <c r="F201">
        <v>0.1111</v>
      </c>
    </row>
    <row r="202" spans="1:6">
      <c r="A202">
        <v>2000093</v>
      </c>
      <c r="B202">
        <v>2</v>
      </c>
      <c r="C202">
        <v>93</v>
      </c>
      <c r="D202">
        <v>-1.36</v>
      </c>
      <c r="E202">
        <v>15.597899999999999</v>
      </c>
      <c r="F202">
        <v>0.11156000000000001</v>
      </c>
    </row>
    <row r="203" spans="1:6">
      <c r="A203">
        <v>2000094</v>
      </c>
      <c r="B203">
        <v>2</v>
      </c>
      <c r="C203">
        <v>94</v>
      </c>
      <c r="D203">
        <v>-1.3696999999999999</v>
      </c>
      <c r="E203">
        <v>15.624599999999999</v>
      </c>
      <c r="F203">
        <v>0.11201</v>
      </c>
    </row>
    <row r="204" spans="1:6">
      <c r="A204">
        <v>2000095</v>
      </c>
      <c r="B204">
        <v>2</v>
      </c>
      <c r="C204">
        <v>95</v>
      </c>
      <c r="D204">
        <v>-1.379</v>
      </c>
      <c r="E204">
        <v>15.6523</v>
      </c>
      <c r="F204">
        <v>0.11246</v>
      </c>
    </row>
    <row r="205" spans="1:6">
      <c r="A205">
        <v>2000096</v>
      </c>
      <c r="B205">
        <v>2</v>
      </c>
      <c r="C205">
        <v>96</v>
      </c>
      <c r="D205">
        <v>-1.3879999999999999</v>
      </c>
      <c r="E205">
        <v>15.680999999999999</v>
      </c>
      <c r="F205">
        <v>0.11291</v>
      </c>
    </row>
    <row r="206" spans="1:6">
      <c r="A206">
        <v>2000097</v>
      </c>
      <c r="B206">
        <v>2</v>
      </c>
      <c r="C206">
        <v>97</v>
      </c>
      <c r="D206">
        <v>-1.3966000000000001</v>
      </c>
      <c r="E206">
        <v>15.710699999999999</v>
      </c>
      <c r="F206">
        <v>0.11335000000000001</v>
      </c>
    </row>
    <row r="207" spans="1:6">
      <c r="A207">
        <v>2000098</v>
      </c>
      <c r="B207">
        <v>2</v>
      </c>
      <c r="C207">
        <v>98</v>
      </c>
      <c r="D207">
        <v>-1.4047000000000001</v>
      </c>
      <c r="E207">
        <v>15.7415</v>
      </c>
      <c r="F207">
        <v>0.1138</v>
      </c>
    </row>
    <row r="208" spans="1:6">
      <c r="A208">
        <v>2000099</v>
      </c>
      <c r="B208">
        <v>2</v>
      </c>
      <c r="C208">
        <v>99</v>
      </c>
      <c r="D208">
        <v>-1.4125000000000001</v>
      </c>
      <c r="E208">
        <v>15.773199999999999</v>
      </c>
      <c r="F208">
        <v>0.11423999999999999</v>
      </c>
    </row>
    <row r="209" spans="1:6">
      <c r="A209">
        <v>2000100</v>
      </c>
      <c r="B209">
        <v>2</v>
      </c>
      <c r="C209">
        <v>100</v>
      </c>
      <c r="D209">
        <v>-1.4198999999999999</v>
      </c>
      <c r="E209">
        <v>15.8058</v>
      </c>
      <c r="F209">
        <v>0.11469</v>
      </c>
    </row>
    <row r="210" spans="1:6">
      <c r="A210">
        <v>2000101</v>
      </c>
      <c r="B210">
        <v>2</v>
      </c>
      <c r="C210">
        <v>101</v>
      </c>
      <c r="D210">
        <v>-1.427</v>
      </c>
      <c r="E210">
        <v>15.839399999999999</v>
      </c>
      <c r="F210">
        <v>0.11513</v>
      </c>
    </row>
    <row r="211" spans="1:6">
      <c r="A211">
        <v>2000102</v>
      </c>
      <c r="B211">
        <v>2</v>
      </c>
      <c r="C211">
        <v>102</v>
      </c>
      <c r="D211">
        <v>-1.4336</v>
      </c>
      <c r="E211">
        <v>15.873799999999999</v>
      </c>
      <c r="F211">
        <v>0.11557000000000001</v>
      </c>
    </row>
    <row r="212" spans="1:6">
      <c r="A212">
        <v>2000103</v>
      </c>
      <c r="B212">
        <v>2</v>
      </c>
      <c r="C212">
        <v>103</v>
      </c>
      <c r="D212">
        <v>-1.4398</v>
      </c>
      <c r="E212">
        <v>15.909000000000001</v>
      </c>
      <c r="F212">
        <v>0.11601</v>
      </c>
    </row>
    <row r="213" spans="1:6">
      <c r="A213">
        <v>2000104</v>
      </c>
      <c r="B213">
        <v>2</v>
      </c>
      <c r="C213">
        <v>104</v>
      </c>
      <c r="D213">
        <v>-1.4456</v>
      </c>
      <c r="E213">
        <v>15.9451</v>
      </c>
      <c r="F213">
        <v>0.11644</v>
      </c>
    </row>
    <row r="214" spans="1:6">
      <c r="A214">
        <v>2000105</v>
      </c>
      <c r="B214">
        <v>2</v>
      </c>
      <c r="C214">
        <v>105</v>
      </c>
      <c r="D214">
        <v>-1.4511000000000001</v>
      </c>
      <c r="E214">
        <v>15.9818</v>
      </c>
      <c r="F214">
        <v>0.11688</v>
      </c>
    </row>
    <row r="215" spans="1:6">
      <c r="A215">
        <v>2000106</v>
      </c>
      <c r="B215">
        <v>2</v>
      </c>
      <c r="C215">
        <v>106</v>
      </c>
      <c r="D215">
        <v>-1.4560999999999999</v>
      </c>
      <c r="E215">
        <v>16.019400000000001</v>
      </c>
      <c r="F215">
        <v>0.11731</v>
      </c>
    </row>
    <row r="216" spans="1:6">
      <c r="A216">
        <v>2000107</v>
      </c>
      <c r="B216">
        <v>2</v>
      </c>
      <c r="C216">
        <v>107</v>
      </c>
      <c r="D216">
        <v>-1.4607000000000001</v>
      </c>
      <c r="E216">
        <v>16.057500000000001</v>
      </c>
      <c r="F216">
        <v>0.11774</v>
      </c>
    </row>
    <row r="217" spans="1:6">
      <c r="A217">
        <v>2000108</v>
      </c>
      <c r="B217">
        <v>2</v>
      </c>
      <c r="C217">
        <v>108</v>
      </c>
      <c r="D217">
        <v>-1.4650000000000001</v>
      </c>
      <c r="E217">
        <v>16.096399999999999</v>
      </c>
      <c r="F217">
        <v>0.11816</v>
      </c>
    </row>
    <row r="218" spans="1:6">
      <c r="A218">
        <v>2000109</v>
      </c>
      <c r="B218">
        <v>2</v>
      </c>
      <c r="C218">
        <v>109</v>
      </c>
      <c r="D218">
        <v>-1.4688000000000001</v>
      </c>
      <c r="E218">
        <v>16.1358</v>
      </c>
      <c r="F218">
        <v>0.11859</v>
      </c>
    </row>
    <row r="219" spans="1:6">
      <c r="A219">
        <v>2000110</v>
      </c>
      <c r="B219">
        <v>2</v>
      </c>
      <c r="C219">
        <v>110</v>
      </c>
      <c r="D219">
        <v>-1.4722999999999999</v>
      </c>
      <c r="E219">
        <v>16.175899999999999</v>
      </c>
      <c r="F219">
        <v>0.11901</v>
      </c>
    </row>
    <row r="220" spans="1:6">
      <c r="A220">
        <v>2000111</v>
      </c>
      <c r="B220">
        <v>2</v>
      </c>
      <c r="C220">
        <v>111</v>
      </c>
      <c r="D220">
        <v>-1.4753000000000001</v>
      </c>
      <c r="E220">
        <v>16.2166</v>
      </c>
      <c r="F220">
        <v>0.11942999999999999</v>
      </c>
    </row>
    <row r="221" spans="1:6">
      <c r="A221">
        <v>2000112</v>
      </c>
      <c r="B221">
        <v>2</v>
      </c>
      <c r="C221">
        <v>112</v>
      </c>
      <c r="D221">
        <v>-1.478</v>
      </c>
      <c r="E221">
        <v>16.257999999999999</v>
      </c>
      <c r="F221">
        <v>0.11985</v>
      </c>
    </row>
    <row r="222" spans="1:6">
      <c r="A222">
        <v>2000113</v>
      </c>
      <c r="B222">
        <v>2</v>
      </c>
      <c r="C222">
        <v>113</v>
      </c>
      <c r="D222">
        <v>-1.4802999999999999</v>
      </c>
      <c r="E222">
        <v>16.299900000000001</v>
      </c>
      <c r="F222">
        <v>0.12026000000000001</v>
      </c>
    </row>
    <row r="223" spans="1:6">
      <c r="A223">
        <v>2000114</v>
      </c>
      <c r="B223">
        <v>2</v>
      </c>
      <c r="C223">
        <v>114</v>
      </c>
      <c r="D223">
        <v>-1.4823</v>
      </c>
      <c r="E223">
        <v>16.342500000000001</v>
      </c>
      <c r="F223">
        <v>0.12067</v>
      </c>
    </row>
    <row r="224" spans="1:6">
      <c r="A224">
        <v>2000115</v>
      </c>
      <c r="B224">
        <v>2</v>
      </c>
      <c r="C224">
        <v>115</v>
      </c>
      <c r="D224">
        <v>-1.4838</v>
      </c>
      <c r="E224">
        <v>16.3858</v>
      </c>
      <c r="F224">
        <v>0.12107999999999999</v>
      </c>
    </row>
    <row r="225" spans="1:6">
      <c r="A225">
        <v>2000116</v>
      </c>
      <c r="B225">
        <v>2</v>
      </c>
      <c r="C225">
        <v>116</v>
      </c>
      <c r="D225">
        <v>-1.4850000000000001</v>
      </c>
      <c r="E225">
        <v>16.4298</v>
      </c>
      <c r="F225">
        <v>0.12148</v>
      </c>
    </row>
    <row r="226" spans="1:6">
      <c r="A226">
        <v>2000117</v>
      </c>
      <c r="B226">
        <v>2</v>
      </c>
      <c r="C226">
        <v>117</v>
      </c>
      <c r="D226">
        <v>-1.4859</v>
      </c>
      <c r="E226">
        <v>16.474599999999999</v>
      </c>
      <c r="F226">
        <v>0.12188</v>
      </c>
    </row>
    <row r="227" spans="1:6">
      <c r="A227">
        <v>2000118</v>
      </c>
      <c r="B227">
        <v>2</v>
      </c>
      <c r="C227">
        <v>118</v>
      </c>
      <c r="D227">
        <v>-1.4863999999999999</v>
      </c>
      <c r="E227">
        <v>16.52</v>
      </c>
      <c r="F227">
        <v>0.12228</v>
      </c>
    </row>
    <row r="228" spans="1:6">
      <c r="A228">
        <v>2000119</v>
      </c>
      <c r="B228">
        <v>2</v>
      </c>
      <c r="C228">
        <v>119</v>
      </c>
      <c r="D228">
        <v>-1.4865999999999999</v>
      </c>
      <c r="E228">
        <v>16.566299999999998</v>
      </c>
      <c r="F228">
        <v>0.12268</v>
      </c>
    </row>
    <row r="229" spans="1:6">
      <c r="A229">
        <v>2000120</v>
      </c>
      <c r="B229">
        <v>2</v>
      </c>
      <c r="C229">
        <v>120</v>
      </c>
      <c r="D229">
        <v>-1.4863999999999999</v>
      </c>
      <c r="E229">
        <v>16.613299999999999</v>
      </c>
      <c r="F229">
        <v>0.12307</v>
      </c>
    </row>
    <row r="230" spans="1:6">
      <c r="A230">
        <v>2000121</v>
      </c>
      <c r="B230">
        <v>2</v>
      </c>
      <c r="C230">
        <v>121</v>
      </c>
      <c r="D230">
        <v>-1.4859</v>
      </c>
      <c r="E230">
        <v>16.661200000000001</v>
      </c>
      <c r="F230">
        <v>0.12346</v>
      </c>
    </row>
    <row r="231" spans="1:6">
      <c r="A231">
        <v>2000122</v>
      </c>
      <c r="B231">
        <v>2</v>
      </c>
      <c r="C231">
        <v>122</v>
      </c>
      <c r="D231">
        <v>-1.4851000000000001</v>
      </c>
      <c r="E231">
        <v>16.71</v>
      </c>
      <c r="F231">
        <v>0.12384000000000001</v>
      </c>
    </row>
    <row r="232" spans="1:6">
      <c r="A232">
        <v>2000123</v>
      </c>
      <c r="B232">
        <v>2</v>
      </c>
      <c r="C232">
        <v>123</v>
      </c>
      <c r="D232">
        <v>-1.4839</v>
      </c>
      <c r="E232">
        <v>16.759499999999999</v>
      </c>
      <c r="F232">
        <v>0.12422</v>
      </c>
    </row>
    <row r="233" spans="1:6">
      <c r="A233">
        <v>2000124</v>
      </c>
      <c r="B233">
        <v>2</v>
      </c>
      <c r="C233">
        <v>124</v>
      </c>
      <c r="D233">
        <v>-1.4824999999999999</v>
      </c>
      <c r="E233">
        <v>16.809999999999999</v>
      </c>
      <c r="F233">
        <v>0.1246</v>
      </c>
    </row>
    <row r="234" spans="1:6">
      <c r="A234">
        <v>2000125</v>
      </c>
      <c r="B234">
        <v>2</v>
      </c>
      <c r="C234">
        <v>125</v>
      </c>
      <c r="D234">
        <v>-1.4806999999999999</v>
      </c>
      <c r="E234">
        <v>16.8614</v>
      </c>
      <c r="F234">
        <v>0.12497</v>
      </c>
    </row>
    <row r="235" spans="1:6">
      <c r="A235">
        <v>2000126</v>
      </c>
      <c r="B235">
        <v>2</v>
      </c>
      <c r="C235">
        <v>126</v>
      </c>
      <c r="D235">
        <v>-1.4786999999999999</v>
      </c>
      <c r="E235">
        <v>16.913599999999999</v>
      </c>
      <c r="F235">
        <v>0.12534000000000001</v>
      </c>
    </row>
    <row r="236" spans="1:6">
      <c r="A236">
        <v>2000127</v>
      </c>
      <c r="B236">
        <v>2</v>
      </c>
      <c r="C236">
        <v>127</v>
      </c>
      <c r="D236">
        <v>-1.4762999999999999</v>
      </c>
      <c r="E236">
        <v>16.966699999999999</v>
      </c>
      <c r="F236">
        <v>0.12570999999999999</v>
      </c>
    </row>
    <row r="237" spans="1:6">
      <c r="A237">
        <v>2000128</v>
      </c>
      <c r="B237">
        <v>2</v>
      </c>
      <c r="C237">
        <v>128</v>
      </c>
      <c r="D237">
        <v>-1.4737</v>
      </c>
      <c r="E237">
        <v>17.020800000000001</v>
      </c>
      <c r="F237">
        <v>0.12606999999999999</v>
      </c>
    </row>
    <row r="238" spans="1:6">
      <c r="A238">
        <v>2000129</v>
      </c>
      <c r="B238">
        <v>2</v>
      </c>
      <c r="C238">
        <v>129</v>
      </c>
      <c r="D238">
        <v>-1.4708000000000001</v>
      </c>
      <c r="E238">
        <v>17.075700000000001</v>
      </c>
      <c r="F238">
        <v>0.12642999999999999</v>
      </c>
    </row>
    <row r="239" spans="1:6">
      <c r="A239">
        <v>2000130</v>
      </c>
      <c r="B239">
        <v>2</v>
      </c>
      <c r="C239">
        <v>130</v>
      </c>
      <c r="D239">
        <v>-1.4677</v>
      </c>
      <c r="E239">
        <v>17.131599999999999</v>
      </c>
      <c r="F239">
        <v>0.12678</v>
      </c>
    </row>
    <row r="240" spans="1:6">
      <c r="A240">
        <v>2000131</v>
      </c>
      <c r="B240">
        <v>2</v>
      </c>
      <c r="C240">
        <v>131</v>
      </c>
      <c r="D240">
        <v>-1.4641999999999999</v>
      </c>
      <c r="E240">
        <v>17.188300000000002</v>
      </c>
      <c r="F240">
        <v>0.12712999999999999</v>
      </c>
    </row>
    <row r="241" spans="1:6">
      <c r="A241">
        <v>2000132</v>
      </c>
      <c r="B241">
        <v>2</v>
      </c>
      <c r="C241">
        <v>132</v>
      </c>
      <c r="D241">
        <v>-1.4605999999999999</v>
      </c>
      <c r="E241">
        <v>17.245899999999999</v>
      </c>
      <c r="F241">
        <v>0.12748000000000001</v>
      </c>
    </row>
    <row r="242" spans="1:6">
      <c r="A242">
        <v>2000133</v>
      </c>
      <c r="B242">
        <v>2</v>
      </c>
      <c r="C242">
        <v>133</v>
      </c>
      <c r="D242">
        <v>-1.4567000000000001</v>
      </c>
      <c r="E242">
        <v>17.304400000000001</v>
      </c>
      <c r="F242">
        <v>0.12781999999999999</v>
      </c>
    </row>
    <row r="243" spans="1:6">
      <c r="A243">
        <v>2000134</v>
      </c>
      <c r="B243">
        <v>2</v>
      </c>
      <c r="C243">
        <v>134</v>
      </c>
      <c r="D243">
        <v>-1.4525999999999999</v>
      </c>
      <c r="E243">
        <v>17.363700000000001</v>
      </c>
      <c r="F243">
        <v>0.12816</v>
      </c>
    </row>
    <row r="244" spans="1:6">
      <c r="A244">
        <v>2000135</v>
      </c>
      <c r="B244">
        <v>2</v>
      </c>
      <c r="C244">
        <v>135</v>
      </c>
      <c r="D244">
        <v>-1.4481999999999999</v>
      </c>
      <c r="E244">
        <v>17.4238</v>
      </c>
      <c r="F244">
        <v>0.12848999999999999</v>
      </c>
    </row>
    <row r="245" spans="1:6">
      <c r="A245">
        <v>2000136</v>
      </c>
      <c r="B245">
        <v>2</v>
      </c>
      <c r="C245">
        <v>136</v>
      </c>
      <c r="D245">
        <v>-1.4436</v>
      </c>
      <c r="E245">
        <v>17.4847</v>
      </c>
      <c r="F245">
        <v>0.12881999999999999</v>
      </c>
    </row>
    <row r="246" spans="1:6">
      <c r="A246">
        <v>2000137</v>
      </c>
      <c r="B246">
        <v>2</v>
      </c>
      <c r="C246">
        <v>137</v>
      </c>
      <c r="D246">
        <v>-1.4389000000000001</v>
      </c>
      <c r="E246">
        <v>17.546399999999998</v>
      </c>
      <c r="F246">
        <v>0.12914</v>
      </c>
    </row>
    <row r="247" spans="1:6">
      <c r="A247">
        <v>2000138</v>
      </c>
      <c r="B247">
        <v>2</v>
      </c>
      <c r="C247">
        <v>138</v>
      </c>
      <c r="D247">
        <v>-1.4339</v>
      </c>
      <c r="E247">
        <v>17.608799999999999</v>
      </c>
      <c r="F247">
        <v>0.12945999999999999</v>
      </c>
    </row>
    <row r="248" spans="1:6">
      <c r="A248">
        <v>2000139</v>
      </c>
      <c r="B248">
        <v>2</v>
      </c>
      <c r="C248">
        <v>139</v>
      </c>
      <c r="D248">
        <v>-1.4288000000000001</v>
      </c>
      <c r="E248">
        <v>17.671900000000001</v>
      </c>
      <c r="F248">
        <v>0.12978000000000001</v>
      </c>
    </row>
    <row r="249" spans="1:6">
      <c r="A249">
        <v>2000140</v>
      </c>
      <c r="B249">
        <v>2</v>
      </c>
      <c r="C249">
        <v>140</v>
      </c>
      <c r="D249">
        <v>-1.4235</v>
      </c>
      <c r="E249">
        <v>17.735700000000001</v>
      </c>
      <c r="F249">
        <v>0.13009000000000001</v>
      </c>
    </row>
    <row r="250" spans="1:6">
      <c r="A250">
        <v>2000141</v>
      </c>
      <c r="B250">
        <v>2</v>
      </c>
      <c r="C250">
        <v>141</v>
      </c>
      <c r="D250">
        <v>-1.4179999999999999</v>
      </c>
      <c r="E250">
        <v>17.8001</v>
      </c>
      <c r="F250">
        <v>0.13039999999999999</v>
      </c>
    </row>
    <row r="251" spans="1:6">
      <c r="A251">
        <v>2000142</v>
      </c>
      <c r="B251">
        <v>2</v>
      </c>
      <c r="C251">
        <v>142</v>
      </c>
      <c r="D251">
        <v>-1.4123000000000001</v>
      </c>
      <c r="E251">
        <v>17.865100000000002</v>
      </c>
      <c r="F251">
        <v>0.13070000000000001</v>
      </c>
    </row>
    <row r="252" spans="1:6">
      <c r="A252">
        <v>2000143</v>
      </c>
      <c r="B252">
        <v>2</v>
      </c>
      <c r="C252">
        <v>143</v>
      </c>
      <c r="D252">
        <v>-1.4065000000000001</v>
      </c>
      <c r="E252">
        <v>17.930599999999998</v>
      </c>
      <c r="F252">
        <v>0.13099</v>
      </c>
    </row>
    <row r="253" spans="1:6">
      <c r="A253">
        <v>2000144</v>
      </c>
      <c r="B253">
        <v>2</v>
      </c>
      <c r="C253">
        <v>144</v>
      </c>
      <c r="D253">
        <v>-1.4006000000000001</v>
      </c>
      <c r="E253">
        <v>17.996600000000001</v>
      </c>
      <c r="F253">
        <v>0.13128999999999999</v>
      </c>
    </row>
    <row r="254" spans="1:6">
      <c r="A254">
        <v>2000145</v>
      </c>
      <c r="B254">
        <v>2</v>
      </c>
      <c r="C254">
        <v>145</v>
      </c>
      <c r="D254">
        <v>-1.3945000000000001</v>
      </c>
      <c r="E254">
        <v>18.062999999999999</v>
      </c>
      <c r="F254">
        <v>0.13158</v>
      </c>
    </row>
    <row r="255" spans="1:6">
      <c r="A255">
        <v>2000146</v>
      </c>
      <c r="B255">
        <v>2</v>
      </c>
      <c r="C255">
        <v>146</v>
      </c>
      <c r="D255">
        <v>-1.3883000000000001</v>
      </c>
      <c r="E255">
        <v>18.1297</v>
      </c>
      <c r="F255">
        <v>0.13186</v>
      </c>
    </row>
    <row r="256" spans="1:6">
      <c r="A256">
        <v>2000147</v>
      </c>
      <c r="B256">
        <v>2</v>
      </c>
      <c r="C256">
        <v>147</v>
      </c>
      <c r="D256">
        <v>-1.3818999999999999</v>
      </c>
      <c r="E256">
        <v>18.1967</v>
      </c>
      <c r="F256">
        <v>0.13214000000000001</v>
      </c>
    </row>
    <row r="257" spans="1:6">
      <c r="A257">
        <v>2000148</v>
      </c>
      <c r="B257">
        <v>2</v>
      </c>
      <c r="C257">
        <v>148</v>
      </c>
      <c r="D257">
        <v>-1.3754999999999999</v>
      </c>
      <c r="E257">
        <v>18.2639</v>
      </c>
      <c r="F257">
        <v>0.13241</v>
      </c>
    </row>
    <row r="258" spans="1:6">
      <c r="A258">
        <v>2000149</v>
      </c>
      <c r="B258">
        <v>2</v>
      </c>
      <c r="C258">
        <v>149</v>
      </c>
      <c r="D258">
        <v>-1.3689</v>
      </c>
      <c r="E258">
        <v>18.331199999999999</v>
      </c>
      <c r="F258">
        <v>0.13267999999999999</v>
      </c>
    </row>
    <row r="259" spans="1:6">
      <c r="A259">
        <v>2000150</v>
      </c>
      <c r="B259">
        <v>2</v>
      </c>
      <c r="C259">
        <v>150</v>
      </c>
      <c r="D259">
        <v>-1.3621000000000001</v>
      </c>
      <c r="E259">
        <v>18.398599999999998</v>
      </c>
      <c r="F259">
        <v>0.13295000000000001</v>
      </c>
    </row>
    <row r="260" spans="1:6">
      <c r="A260">
        <v>2000151</v>
      </c>
      <c r="B260">
        <v>2</v>
      </c>
      <c r="C260">
        <v>151</v>
      </c>
      <c r="D260">
        <v>-1.3552999999999999</v>
      </c>
      <c r="E260">
        <v>18.466000000000001</v>
      </c>
      <c r="F260">
        <v>0.13321</v>
      </c>
    </row>
    <row r="261" spans="1:6">
      <c r="A261">
        <v>2000152</v>
      </c>
      <c r="B261">
        <v>2</v>
      </c>
      <c r="C261">
        <v>152</v>
      </c>
      <c r="D261">
        <v>-1.3483000000000001</v>
      </c>
      <c r="E261">
        <v>18.533300000000001</v>
      </c>
      <c r="F261">
        <v>0.13347000000000001</v>
      </c>
    </row>
    <row r="262" spans="1:6">
      <c r="A262">
        <v>2000153</v>
      </c>
      <c r="B262">
        <v>2</v>
      </c>
      <c r="C262">
        <v>153</v>
      </c>
      <c r="D262">
        <v>-1.3412999999999999</v>
      </c>
      <c r="E262">
        <v>18.6006</v>
      </c>
      <c r="F262">
        <v>0.13372000000000001</v>
      </c>
    </row>
    <row r="263" spans="1:6">
      <c r="A263">
        <v>2000154</v>
      </c>
      <c r="B263">
        <v>2</v>
      </c>
      <c r="C263">
        <v>154</v>
      </c>
      <c r="D263">
        <v>-1.3341000000000001</v>
      </c>
      <c r="E263">
        <v>18.6677</v>
      </c>
      <c r="F263">
        <v>0.13397000000000001</v>
      </c>
    </row>
    <row r="264" spans="1:6">
      <c r="A264">
        <v>2000155</v>
      </c>
      <c r="B264">
        <v>2</v>
      </c>
      <c r="C264">
        <v>155</v>
      </c>
      <c r="D264">
        <v>-1.3269</v>
      </c>
      <c r="E264">
        <v>18.7346</v>
      </c>
      <c r="F264">
        <v>0.13421</v>
      </c>
    </row>
    <row r="265" spans="1:6">
      <c r="A265">
        <v>2000156</v>
      </c>
      <c r="B265">
        <v>2</v>
      </c>
      <c r="C265">
        <v>156</v>
      </c>
      <c r="D265">
        <v>-1.3194999999999999</v>
      </c>
      <c r="E265">
        <v>18.801200000000001</v>
      </c>
      <c r="F265">
        <v>0.13444999999999999</v>
      </c>
    </row>
    <row r="266" spans="1:6">
      <c r="A266">
        <v>2000157</v>
      </c>
      <c r="B266">
        <v>2</v>
      </c>
      <c r="C266">
        <v>157</v>
      </c>
      <c r="D266">
        <v>-1.3121</v>
      </c>
      <c r="E266">
        <v>18.8675</v>
      </c>
      <c r="F266">
        <v>0.13469</v>
      </c>
    </row>
    <row r="267" spans="1:6">
      <c r="A267">
        <v>2000158</v>
      </c>
      <c r="B267">
        <v>2</v>
      </c>
      <c r="C267">
        <v>158</v>
      </c>
      <c r="D267">
        <v>-1.3046</v>
      </c>
      <c r="E267">
        <v>18.933499999999999</v>
      </c>
      <c r="F267">
        <v>0.13492000000000001</v>
      </c>
    </row>
    <row r="268" spans="1:6">
      <c r="A268">
        <v>2000159</v>
      </c>
      <c r="B268">
        <v>2</v>
      </c>
      <c r="C268">
        <v>159</v>
      </c>
      <c r="D268">
        <v>-1.2969999999999999</v>
      </c>
      <c r="E268">
        <v>18.999099999999999</v>
      </c>
      <c r="F268">
        <v>0.13514000000000001</v>
      </c>
    </row>
    <row r="269" spans="1:6">
      <c r="A269">
        <v>2000160</v>
      </c>
      <c r="B269">
        <v>2</v>
      </c>
      <c r="C269">
        <v>160</v>
      </c>
      <c r="D269">
        <v>-1.2894000000000001</v>
      </c>
      <c r="E269">
        <v>19.0642</v>
      </c>
      <c r="F269">
        <v>0.13536999999999999</v>
      </c>
    </row>
    <row r="270" spans="1:6">
      <c r="A270">
        <v>2000161</v>
      </c>
      <c r="B270">
        <v>2</v>
      </c>
      <c r="C270">
        <v>161</v>
      </c>
      <c r="D270">
        <v>-1.2816000000000001</v>
      </c>
      <c r="E270">
        <v>19.128900000000002</v>
      </c>
      <c r="F270">
        <v>0.13558999999999999</v>
      </c>
    </row>
    <row r="271" spans="1:6">
      <c r="A271">
        <v>2000162</v>
      </c>
      <c r="B271">
        <v>2</v>
      </c>
      <c r="C271">
        <v>162</v>
      </c>
      <c r="D271">
        <v>-1.2739</v>
      </c>
      <c r="E271">
        <v>19.193100000000001</v>
      </c>
      <c r="F271">
        <v>0.1358</v>
      </c>
    </row>
    <row r="272" spans="1:6">
      <c r="A272">
        <v>2000163</v>
      </c>
      <c r="B272">
        <v>2</v>
      </c>
      <c r="C272">
        <v>163</v>
      </c>
      <c r="D272">
        <v>-1.2661</v>
      </c>
      <c r="E272">
        <v>19.256699999999999</v>
      </c>
      <c r="F272">
        <v>0.13600999999999999</v>
      </c>
    </row>
    <row r="273" spans="1:6">
      <c r="A273">
        <v>2000164</v>
      </c>
      <c r="B273">
        <v>2</v>
      </c>
      <c r="C273">
        <v>164</v>
      </c>
      <c r="D273">
        <v>-1.2583</v>
      </c>
      <c r="E273">
        <v>19.319700000000001</v>
      </c>
      <c r="F273">
        <v>0.13622000000000001</v>
      </c>
    </row>
    <row r="274" spans="1:6">
      <c r="A274">
        <v>2000165</v>
      </c>
      <c r="B274">
        <v>2</v>
      </c>
      <c r="C274">
        <v>165</v>
      </c>
      <c r="D274">
        <v>-1.2504</v>
      </c>
      <c r="E274">
        <v>19.382000000000001</v>
      </c>
      <c r="F274">
        <v>0.13642000000000001</v>
      </c>
    </row>
    <row r="275" spans="1:6">
      <c r="A275">
        <v>2000166</v>
      </c>
      <c r="B275">
        <v>2</v>
      </c>
      <c r="C275">
        <v>166</v>
      </c>
      <c r="D275">
        <v>-1.2424999999999999</v>
      </c>
      <c r="E275">
        <v>19.4437</v>
      </c>
      <c r="F275">
        <v>0.13661999999999999</v>
      </c>
    </row>
    <row r="276" spans="1:6">
      <c r="A276">
        <v>2000167</v>
      </c>
      <c r="B276">
        <v>2</v>
      </c>
      <c r="C276">
        <v>167</v>
      </c>
      <c r="D276">
        <v>-1.2344999999999999</v>
      </c>
      <c r="E276">
        <v>19.5045</v>
      </c>
      <c r="F276">
        <v>0.13680999999999999</v>
      </c>
    </row>
    <row r="277" spans="1:6">
      <c r="A277">
        <v>2000168</v>
      </c>
      <c r="B277">
        <v>2</v>
      </c>
      <c r="C277">
        <v>168</v>
      </c>
      <c r="D277">
        <v>-1.2265999999999999</v>
      </c>
      <c r="E277">
        <v>19.564699999999998</v>
      </c>
      <c r="F277">
        <v>0.13700000000000001</v>
      </c>
    </row>
    <row r="278" spans="1:6">
      <c r="A278">
        <v>2000169</v>
      </c>
      <c r="B278">
        <v>2</v>
      </c>
      <c r="C278">
        <v>169</v>
      </c>
      <c r="D278">
        <v>-1.2185999999999999</v>
      </c>
      <c r="E278">
        <v>19.623999999999999</v>
      </c>
      <c r="F278">
        <v>0.13719000000000001</v>
      </c>
    </row>
    <row r="279" spans="1:6">
      <c r="A279">
        <v>2000170</v>
      </c>
      <c r="B279">
        <v>2</v>
      </c>
      <c r="C279">
        <v>170</v>
      </c>
      <c r="D279">
        <v>-1.2107000000000001</v>
      </c>
      <c r="E279">
        <v>19.682400000000001</v>
      </c>
      <c r="F279">
        <v>0.13738</v>
      </c>
    </row>
    <row r="280" spans="1:6">
      <c r="A280">
        <v>2000171</v>
      </c>
      <c r="B280">
        <v>2</v>
      </c>
      <c r="C280">
        <v>171</v>
      </c>
      <c r="D280">
        <v>-1.2027000000000001</v>
      </c>
      <c r="E280">
        <v>19.739999999999998</v>
      </c>
      <c r="F280">
        <v>0.13755999999999999</v>
      </c>
    </row>
    <row r="281" spans="1:6">
      <c r="A281">
        <v>2000172</v>
      </c>
      <c r="B281">
        <v>2</v>
      </c>
      <c r="C281">
        <v>172</v>
      </c>
      <c r="D281">
        <v>-1.1947000000000001</v>
      </c>
      <c r="E281">
        <v>19.796600000000002</v>
      </c>
      <c r="F281">
        <v>0.13774</v>
      </c>
    </row>
    <row r="282" spans="1:6">
      <c r="A282">
        <v>2000173</v>
      </c>
      <c r="B282">
        <v>2</v>
      </c>
      <c r="C282">
        <v>173</v>
      </c>
      <c r="D282">
        <v>-1.1867000000000001</v>
      </c>
      <c r="E282">
        <v>19.8523</v>
      </c>
      <c r="F282">
        <v>0.13791</v>
      </c>
    </row>
    <row r="283" spans="1:6">
      <c r="A283">
        <v>2000174</v>
      </c>
      <c r="B283">
        <v>2</v>
      </c>
      <c r="C283">
        <v>174</v>
      </c>
      <c r="D283">
        <v>-1.1788000000000001</v>
      </c>
      <c r="E283">
        <v>19.907</v>
      </c>
      <c r="F283">
        <v>0.13808000000000001</v>
      </c>
    </row>
    <row r="284" spans="1:6">
      <c r="A284">
        <v>2000175</v>
      </c>
      <c r="B284">
        <v>2</v>
      </c>
      <c r="C284">
        <v>175</v>
      </c>
      <c r="D284">
        <v>-1.1708000000000001</v>
      </c>
      <c r="E284">
        <v>19.960699999999999</v>
      </c>
      <c r="F284">
        <v>0.13825000000000001</v>
      </c>
    </row>
    <row r="285" spans="1:6">
      <c r="A285">
        <v>2000176</v>
      </c>
      <c r="B285">
        <v>2</v>
      </c>
      <c r="C285">
        <v>176</v>
      </c>
      <c r="D285">
        <v>-1.1629</v>
      </c>
      <c r="E285">
        <v>20.013300000000001</v>
      </c>
      <c r="F285">
        <v>0.13841000000000001</v>
      </c>
    </row>
    <row r="286" spans="1:6">
      <c r="A286">
        <v>2000177</v>
      </c>
      <c r="B286">
        <v>2</v>
      </c>
      <c r="C286">
        <v>177</v>
      </c>
      <c r="D286">
        <v>-1.1549</v>
      </c>
      <c r="E286">
        <v>20.064800000000002</v>
      </c>
      <c r="F286">
        <v>0.13858000000000001</v>
      </c>
    </row>
    <row r="287" spans="1:6">
      <c r="A287">
        <v>2000178</v>
      </c>
      <c r="B287">
        <v>2</v>
      </c>
      <c r="C287">
        <v>178</v>
      </c>
      <c r="D287">
        <v>-1.147</v>
      </c>
      <c r="E287">
        <v>20.115200000000002</v>
      </c>
      <c r="F287">
        <v>0.13872999999999999</v>
      </c>
    </row>
    <row r="288" spans="1:6">
      <c r="A288">
        <v>2000179</v>
      </c>
      <c r="B288">
        <v>2</v>
      </c>
      <c r="C288">
        <v>179</v>
      </c>
      <c r="D288">
        <v>-1.139</v>
      </c>
      <c r="E288">
        <v>20.164400000000001</v>
      </c>
      <c r="F288">
        <v>0.13889000000000001</v>
      </c>
    </row>
    <row r="289" spans="1:6">
      <c r="A289">
        <v>2000180</v>
      </c>
      <c r="B289">
        <v>2</v>
      </c>
      <c r="C289">
        <v>180</v>
      </c>
      <c r="D289">
        <v>-1.1311</v>
      </c>
      <c r="E289">
        <v>20.212499999999999</v>
      </c>
      <c r="F289">
        <v>0.13904</v>
      </c>
    </row>
    <row r="290" spans="1:6">
      <c r="A290">
        <v>2000181</v>
      </c>
      <c r="B290">
        <v>2</v>
      </c>
      <c r="C290">
        <v>181</v>
      </c>
      <c r="D290">
        <v>-1.1232</v>
      </c>
      <c r="E290">
        <v>20.259499999999999</v>
      </c>
      <c r="F290">
        <v>0.13919999999999999</v>
      </c>
    </row>
    <row r="291" spans="1:6">
      <c r="A291">
        <v>2000182</v>
      </c>
      <c r="B291">
        <v>2</v>
      </c>
      <c r="C291">
        <v>182</v>
      </c>
      <c r="D291">
        <v>-1.1153</v>
      </c>
      <c r="E291">
        <v>20.305299999999999</v>
      </c>
      <c r="F291">
        <v>0.13933999999999999</v>
      </c>
    </row>
    <row r="292" spans="1:6">
      <c r="A292">
        <v>2000183</v>
      </c>
      <c r="B292">
        <v>2</v>
      </c>
      <c r="C292">
        <v>183</v>
      </c>
      <c r="D292">
        <v>-1.1073999999999999</v>
      </c>
      <c r="E292">
        <v>20.349900000000002</v>
      </c>
      <c r="F292">
        <v>0.13949</v>
      </c>
    </row>
    <row r="293" spans="1:6">
      <c r="A293">
        <v>2000184</v>
      </c>
      <c r="B293">
        <v>2</v>
      </c>
      <c r="C293">
        <v>184</v>
      </c>
      <c r="D293">
        <v>-1.0995999999999999</v>
      </c>
      <c r="E293">
        <v>20.3934</v>
      </c>
      <c r="F293">
        <v>0.13963</v>
      </c>
    </row>
    <row r="294" spans="1:6">
      <c r="A294">
        <v>2000185</v>
      </c>
      <c r="B294">
        <v>2</v>
      </c>
      <c r="C294">
        <v>185</v>
      </c>
      <c r="D294">
        <v>-1.0916999999999999</v>
      </c>
      <c r="E294">
        <v>20.435700000000001</v>
      </c>
      <c r="F294">
        <v>0.13977000000000001</v>
      </c>
    </row>
    <row r="295" spans="1:6">
      <c r="A295">
        <v>2000186</v>
      </c>
      <c r="B295">
        <v>2</v>
      </c>
      <c r="C295">
        <v>186</v>
      </c>
      <c r="D295">
        <v>-1.0838000000000001</v>
      </c>
      <c r="E295">
        <v>20.476900000000001</v>
      </c>
      <c r="F295">
        <v>0.13991000000000001</v>
      </c>
    </row>
    <row r="296" spans="1:6">
      <c r="A296">
        <v>2000187</v>
      </c>
      <c r="B296">
        <v>2</v>
      </c>
      <c r="C296">
        <v>187</v>
      </c>
      <c r="D296">
        <v>-1.0760000000000001</v>
      </c>
      <c r="E296">
        <v>20.516999999999999</v>
      </c>
      <c r="F296">
        <v>0.14005000000000001</v>
      </c>
    </row>
    <row r="297" spans="1:6">
      <c r="A297">
        <v>2000188</v>
      </c>
      <c r="B297">
        <v>2</v>
      </c>
      <c r="C297">
        <v>188</v>
      </c>
      <c r="D297">
        <v>-1.0681</v>
      </c>
      <c r="E297">
        <v>20.556000000000001</v>
      </c>
      <c r="F297">
        <v>0.14018</v>
      </c>
    </row>
    <row r="298" spans="1:6">
      <c r="A298">
        <v>2000189</v>
      </c>
      <c r="B298">
        <v>2</v>
      </c>
      <c r="C298">
        <v>189</v>
      </c>
      <c r="D298">
        <v>-1.0603</v>
      </c>
      <c r="E298">
        <v>20.593800000000002</v>
      </c>
      <c r="F298">
        <v>0.14030999999999999</v>
      </c>
    </row>
    <row r="299" spans="1:6">
      <c r="A299">
        <v>2000190</v>
      </c>
      <c r="B299">
        <v>2</v>
      </c>
      <c r="C299">
        <v>190</v>
      </c>
      <c r="D299">
        <v>-1.0525</v>
      </c>
      <c r="E299">
        <v>20.630600000000001</v>
      </c>
      <c r="F299">
        <v>0.14044000000000001</v>
      </c>
    </row>
    <row r="300" spans="1:6">
      <c r="A300">
        <v>2000191</v>
      </c>
      <c r="B300">
        <v>2</v>
      </c>
      <c r="C300">
        <v>191</v>
      </c>
      <c r="D300">
        <v>-1.0447</v>
      </c>
      <c r="E300">
        <v>20.6663</v>
      </c>
      <c r="F300">
        <v>0.14057</v>
      </c>
    </row>
    <row r="301" spans="1:6">
      <c r="A301">
        <v>2000192</v>
      </c>
      <c r="B301">
        <v>2</v>
      </c>
      <c r="C301">
        <v>192</v>
      </c>
      <c r="D301">
        <v>-1.0367999999999999</v>
      </c>
      <c r="E301">
        <v>20.700800000000001</v>
      </c>
      <c r="F301">
        <v>0.14069999999999999</v>
      </c>
    </row>
    <row r="302" spans="1:6">
      <c r="A302">
        <v>2000193</v>
      </c>
      <c r="B302">
        <v>2</v>
      </c>
      <c r="C302">
        <v>193</v>
      </c>
      <c r="D302">
        <v>-1.0289999999999999</v>
      </c>
      <c r="E302">
        <v>20.734400000000001</v>
      </c>
      <c r="F302">
        <v>0.14082</v>
      </c>
    </row>
    <row r="303" spans="1:6">
      <c r="A303">
        <v>2000194</v>
      </c>
      <c r="B303">
        <v>2</v>
      </c>
      <c r="C303">
        <v>194</v>
      </c>
      <c r="D303">
        <v>-1.0212000000000001</v>
      </c>
      <c r="E303">
        <v>20.7668</v>
      </c>
      <c r="F303">
        <v>0.14094000000000001</v>
      </c>
    </row>
    <row r="304" spans="1:6">
      <c r="A304">
        <v>2000195</v>
      </c>
      <c r="B304">
        <v>2</v>
      </c>
      <c r="C304">
        <v>195</v>
      </c>
      <c r="D304">
        <v>-1.0134000000000001</v>
      </c>
      <c r="E304">
        <v>20.798200000000001</v>
      </c>
      <c r="F304">
        <v>0.14105999999999999</v>
      </c>
    </row>
    <row r="305" spans="1:6">
      <c r="A305">
        <v>2000196</v>
      </c>
      <c r="B305">
        <v>2</v>
      </c>
      <c r="C305">
        <v>196</v>
      </c>
      <c r="D305">
        <v>-1.0055000000000001</v>
      </c>
      <c r="E305">
        <v>20.828600000000002</v>
      </c>
      <c r="F305">
        <v>0.14118</v>
      </c>
    </row>
    <row r="306" spans="1:6">
      <c r="A306">
        <v>2000197</v>
      </c>
      <c r="B306">
        <v>2</v>
      </c>
      <c r="C306">
        <v>197</v>
      </c>
      <c r="D306">
        <v>-0.99770000000000003</v>
      </c>
      <c r="E306">
        <v>20.858000000000001</v>
      </c>
      <c r="F306">
        <v>0.14130000000000001</v>
      </c>
    </row>
    <row r="307" spans="1:6">
      <c r="A307">
        <v>2000198</v>
      </c>
      <c r="B307">
        <v>2</v>
      </c>
      <c r="C307">
        <v>198</v>
      </c>
      <c r="D307">
        <v>-0.98980000000000001</v>
      </c>
      <c r="E307">
        <v>20.886299999999999</v>
      </c>
      <c r="F307">
        <v>0.14141999999999999</v>
      </c>
    </row>
    <row r="308" spans="1:6">
      <c r="A308">
        <v>2000199</v>
      </c>
      <c r="B308">
        <v>2</v>
      </c>
      <c r="C308">
        <v>199</v>
      </c>
      <c r="D308">
        <v>-0.9819</v>
      </c>
      <c r="E308">
        <v>20.913699999999999</v>
      </c>
      <c r="F308">
        <v>0.14152999999999999</v>
      </c>
    </row>
    <row r="309" spans="1:6">
      <c r="A309">
        <v>2000200</v>
      </c>
      <c r="B309">
        <v>2</v>
      </c>
      <c r="C309">
        <v>200</v>
      </c>
      <c r="D309">
        <v>-0.97399999999999998</v>
      </c>
      <c r="E309">
        <v>20.940100000000001</v>
      </c>
      <c r="F309">
        <v>0.14163999999999999</v>
      </c>
    </row>
    <row r="310" spans="1:6">
      <c r="A310">
        <v>2000201</v>
      </c>
      <c r="B310">
        <v>2</v>
      </c>
      <c r="C310">
        <v>201</v>
      </c>
      <c r="D310">
        <v>-0.96609999999999996</v>
      </c>
      <c r="E310">
        <v>20.965599999999998</v>
      </c>
      <c r="F310">
        <v>0.14176</v>
      </c>
    </row>
    <row r="311" spans="1:6">
      <c r="A311">
        <v>2000202</v>
      </c>
      <c r="B311">
        <v>2</v>
      </c>
      <c r="C311">
        <v>202</v>
      </c>
      <c r="D311">
        <v>-0.95820000000000005</v>
      </c>
      <c r="E311">
        <v>20.990100000000002</v>
      </c>
      <c r="F311">
        <v>0.14187</v>
      </c>
    </row>
    <row r="312" spans="1:6">
      <c r="A312">
        <v>2000203</v>
      </c>
      <c r="B312">
        <v>2</v>
      </c>
      <c r="C312">
        <v>203</v>
      </c>
      <c r="D312">
        <v>-0.95030000000000003</v>
      </c>
      <c r="E312">
        <v>21.0138</v>
      </c>
      <c r="F312">
        <v>0.14198</v>
      </c>
    </row>
    <row r="313" spans="1:6">
      <c r="A313">
        <v>2000204</v>
      </c>
      <c r="B313">
        <v>2</v>
      </c>
      <c r="C313">
        <v>204</v>
      </c>
      <c r="D313">
        <v>-0.94230000000000003</v>
      </c>
      <c r="E313">
        <v>21.0367</v>
      </c>
      <c r="F313">
        <v>0.14208000000000001</v>
      </c>
    </row>
    <row r="314" spans="1:6">
      <c r="A314">
        <v>2000205</v>
      </c>
      <c r="B314">
        <v>2</v>
      </c>
      <c r="C314">
        <v>205</v>
      </c>
      <c r="D314">
        <v>-0.93440000000000001</v>
      </c>
      <c r="E314">
        <v>21.058700000000002</v>
      </c>
      <c r="F314">
        <v>0.14219000000000001</v>
      </c>
    </row>
    <row r="315" spans="1:6">
      <c r="A315">
        <v>2000206</v>
      </c>
      <c r="B315">
        <v>2</v>
      </c>
      <c r="C315">
        <v>206</v>
      </c>
      <c r="D315">
        <v>-0.9264</v>
      </c>
      <c r="E315">
        <v>21.080100000000002</v>
      </c>
      <c r="F315">
        <v>0.14230000000000001</v>
      </c>
    </row>
    <row r="316" spans="1:6">
      <c r="A316">
        <v>2000207</v>
      </c>
      <c r="B316">
        <v>2</v>
      </c>
      <c r="C316">
        <v>207</v>
      </c>
      <c r="D316">
        <v>-0.91839999999999999</v>
      </c>
      <c r="E316">
        <v>21.1007</v>
      </c>
      <c r="F316">
        <v>0.1424</v>
      </c>
    </row>
    <row r="317" spans="1:6">
      <c r="A317">
        <v>2000208</v>
      </c>
      <c r="B317">
        <v>2</v>
      </c>
      <c r="C317">
        <v>208</v>
      </c>
      <c r="D317">
        <v>-0.91039999999999999</v>
      </c>
      <c r="E317">
        <v>21.1206</v>
      </c>
      <c r="F317">
        <v>0.14249999999999999</v>
      </c>
    </row>
    <row r="318" spans="1:6">
      <c r="A318">
        <v>2000209</v>
      </c>
      <c r="B318">
        <v>2</v>
      </c>
      <c r="C318">
        <v>209</v>
      </c>
      <c r="D318">
        <v>-0.90239999999999998</v>
      </c>
      <c r="E318">
        <v>21.139900000000001</v>
      </c>
      <c r="F318">
        <v>0.14260999999999999</v>
      </c>
    </row>
    <row r="319" spans="1:6">
      <c r="A319">
        <v>2000210</v>
      </c>
      <c r="B319">
        <v>2</v>
      </c>
      <c r="C319">
        <v>210</v>
      </c>
      <c r="D319">
        <v>-0.89439999999999997</v>
      </c>
      <c r="E319">
        <v>21.1586</v>
      </c>
      <c r="F319">
        <v>0.14271</v>
      </c>
    </row>
    <row r="320" spans="1:6">
      <c r="A320">
        <v>2000211</v>
      </c>
      <c r="B320">
        <v>2</v>
      </c>
      <c r="C320">
        <v>211</v>
      </c>
      <c r="D320">
        <v>-0.88629999999999998</v>
      </c>
      <c r="E320">
        <v>21.1768</v>
      </c>
      <c r="F320">
        <v>0.14280999999999999</v>
      </c>
    </row>
    <row r="321" spans="1:6">
      <c r="A321">
        <v>2000212</v>
      </c>
      <c r="B321">
        <v>2</v>
      </c>
      <c r="C321">
        <v>212</v>
      </c>
      <c r="D321">
        <v>-0.87829999999999997</v>
      </c>
      <c r="E321">
        <v>21.194400000000002</v>
      </c>
      <c r="F321">
        <v>0.14291000000000001</v>
      </c>
    </row>
    <row r="322" spans="1:6">
      <c r="A322">
        <v>2000213</v>
      </c>
      <c r="B322">
        <v>2</v>
      </c>
      <c r="C322">
        <v>213</v>
      </c>
      <c r="D322">
        <v>-0.87029999999999996</v>
      </c>
      <c r="E322">
        <v>21.211600000000001</v>
      </c>
      <c r="F322">
        <v>0.14301</v>
      </c>
    </row>
    <row r="323" spans="1:6">
      <c r="A323">
        <v>2000214</v>
      </c>
      <c r="B323">
        <v>2</v>
      </c>
      <c r="C323">
        <v>214</v>
      </c>
      <c r="D323">
        <v>-0.86229999999999996</v>
      </c>
      <c r="E323">
        <v>21.228200000000001</v>
      </c>
      <c r="F323">
        <v>0.14310999999999999</v>
      </c>
    </row>
    <row r="324" spans="1:6">
      <c r="A324">
        <v>2000215</v>
      </c>
      <c r="B324">
        <v>2</v>
      </c>
      <c r="C324">
        <v>215</v>
      </c>
      <c r="D324">
        <v>-0.85419999999999996</v>
      </c>
      <c r="E324">
        <v>21.244399999999999</v>
      </c>
      <c r="F324">
        <v>0.14319999999999999</v>
      </c>
    </row>
    <row r="325" spans="1:6">
      <c r="A325">
        <v>2000216</v>
      </c>
      <c r="B325">
        <v>2</v>
      </c>
      <c r="C325">
        <v>216</v>
      </c>
      <c r="D325">
        <v>-0.84619999999999995</v>
      </c>
      <c r="E325">
        <v>21.260300000000001</v>
      </c>
      <c r="F325">
        <v>0.14330000000000001</v>
      </c>
    </row>
    <row r="326" spans="1:6">
      <c r="A326">
        <v>2000217</v>
      </c>
      <c r="B326">
        <v>2</v>
      </c>
      <c r="C326">
        <v>217</v>
      </c>
      <c r="D326">
        <v>-0.83819999999999995</v>
      </c>
      <c r="E326">
        <v>21.275700000000001</v>
      </c>
      <c r="F326">
        <v>0.1434</v>
      </c>
    </row>
    <row r="327" spans="1:6">
      <c r="A327">
        <v>2000218</v>
      </c>
      <c r="B327">
        <v>2</v>
      </c>
      <c r="C327">
        <v>218</v>
      </c>
      <c r="D327">
        <v>-0.83009999999999995</v>
      </c>
      <c r="E327">
        <v>21.290800000000001</v>
      </c>
      <c r="F327">
        <v>0.14349000000000001</v>
      </c>
    </row>
    <row r="328" spans="1:6">
      <c r="A328">
        <v>2000219</v>
      </c>
      <c r="B328">
        <v>2</v>
      </c>
      <c r="C328">
        <v>219</v>
      </c>
      <c r="D328">
        <v>-0.82210000000000005</v>
      </c>
      <c r="E328">
        <v>21.305499999999999</v>
      </c>
      <c r="F328">
        <v>0.14359</v>
      </c>
    </row>
    <row r="329" spans="1:6">
      <c r="A329">
        <v>2000220</v>
      </c>
      <c r="B329">
        <v>2</v>
      </c>
      <c r="C329">
        <v>220</v>
      </c>
      <c r="D329">
        <v>-0.81399999999999995</v>
      </c>
      <c r="E329">
        <v>21.32</v>
      </c>
      <c r="F329">
        <v>0.14368</v>
      </c>
    </row>
    <row r="330" spans="1:6">
      <c r="A330">
        <v>2000221</v>
      </c>
      <c r="B330">
        <v>2</v>
      </c>
      <c r="C330">
        <v>221</v>
      </c>
      <c r="D330">
        <v>-0.80600000000000005</v>
      </c>
      <c r="E330">
        <v>21.334099999999999</v>
      </c>
      <c r="F330">
        <v>0.14377000000000001</v>
      </c>
    </row>
    <row r="331" spans="1:6">
      <c r="A331">
        <v>2000222</v>
      </c>
      <c r="B331">
        <v>2</v>
      </c>
      <c r="C331">
        <v>222</v>
      </c>
      <c r="D331">
        <v>-0.79800000000000004</v>
      </c>
      <c r="E331">
        <v>21.347999999999999</v>
      </c>
      <c r="F331">
        <v>0.14385999999999999</v>
      </c>
    </row>
    <row r="332" spans="1:6">
      <c r="A332">
        <v>2000223</v>
      </c>
      <c r="B332">
        <v>2</v>
      </c>
      <c r="C332">
        <v>223</v>
      </c>
      <c r="D332">
        <v>-0.78990000000000005</v>
      </c>
      <c r="E332">
        <v>21.361699999999999</v>
      </c>
      <c r="F332">
        <v>0.14396</v>
      </c>
    </row>
    <row r="333" spans="1:6">
      <c r="A333">
        <v>2000224</v>
      </c>
      <c r="B333">
        <v>2</v>
      </c>
      <c r="C333">
        <v>224</v>
      </c>
      <c r="D333">
        <v>-0.78190000000000004</v>
      </c>
      <c r="E333">
        <v>21.3752</v>
      </c>
      <c r="F333">
        <v>0.14405000000000001</v>
      </c>
    </row>
    <row r="334" spans="1:6">
      <c r="A334">
        <v>2000225</v>
      </c>
      <c r="B334">
        <v>2</v>
      </c>
      <c r="C334">
        <v>225</v>
      </c>
      <c r="D334">
        <v>-0.77380000000000004</v>
      </c>
      <c r="E334">
        <v>21.388400000000001</v>
      </c>
      <c r="F334">
        <v>0.14413999999999999</v>
      </c>
    </row>
    <row r="335" spans="1:6">
      <c r="A335">
        <v>2000226</v>
      </c>
      <c r="B335">
        <v>2</v>
      </c>
      <c r="C335">
        <v>226</v>
      </c>
      <c r="D335">
        <v>-0.76580000000000004</v>
      </c>
      <c r="E335">
        <v>21.401399999999999</v>
      </c>
      <c r="F335">
        <v>0.14423</v>
      </c>
    </row>
    <row r="336" spans="1:6">
      <c r="A336">
        <v>2000227</v>
      </c>
      <c r="B336">
        <v>2</v>
      </c>
      <c r="C336">
        <v>227</v>
      </c>
      <c r="D336">
        <v>-0.75770000000000004</v>
      </c>
      <c r="E336">
        <v>21.414300000000001</v>
      </c>
      <c r="F336">
        <v>0.14432</v>
      </c>
    </row>
    <row r="337" spans="1:6">
      <c r="A337">
        <v>2000228</v>
      </c>
      <c r="B337">
        <v>2</v>
      </c>
      <c r="C337">
        <v>228</v>
      </c>
      <c r="D337">
        <v>-0.74960000000000004</v>
      </c>
      <c r="E337">
        <v>21.4269</v>
      </c>
      <c r="F337">
        <v>0.14441000000000001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55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1000000</v>
      </c>
      <c r="B2">
        <v>1</v>
      </c>
      <c r="C2">
        <v>0</v>
      </c>
      <c r="D2">
        <v>1</v>
      </c>
      <c r="E2">
        <v>49.8842</v>
      </c>
      <c r="F2">
        <v>3.7949999999999998E-2</v>
      </c>
    </row>
    <row r="3" spans="1:6">
      <c r="A3">
        <v>1000001</v>
      </c>
      <c r="B3">
        <v>1</v>
      </c>
      <c r="C3">
        <v>1</v>
      </c>
      <c r="D3">
        <v>1</v>
      </c>
      <c r="E3">
        <v>50.060099999999998</v>
      </c>
      <c r="F3">
        <v>3.7850000000000002E-2</v>
      </c>
    </row>
    <row r="4" spans="1:6">
      <c r="A4">
        <v>1000002</v>
      </c>
      <c r="B4">
        <v>1</v>
      </c>
      <c r="C4">
        <v>2</v>
      </c>
      <c r="D4">
        <v>1</v>
      </c>
      <c r="E4">
        <v>50.235900000000001</v>
      </c>
      <c r="F4">
        <v>3.7749999999999999E-2</v>
      </c>
    </row>
    <row r="5" spans="1:6">
      <c r="A5">
        <v>1000003</v>
      </c>
      <c r="B5">
        <v>1</v>
      </c>
      <c r="C5">
        <v>3</v>
      </c>
      <c r="D5">
        <v>1</v>
      </c>
      <c r="E5">
        <v>50.411799999999999</v>
      </c>
      <c r="F5">
        <v>3.764E-2</v>
      </c>
    </row>
    <row r="6" spans="1:6">
      <c r="A6">
        <v>1000004</v>
      </c>
      <c r="B6">
        <v>1</v>
      </c>
      <c r="C6">
        <v>4</v>
      </c>
      <c r="D6">
        <v>1</v>
      </c>
      <c r="E6">
        <v>50.587600000000002</v>
      </c>
      <c r="F6">
        <v>3.7539999999999997E-2</v>
      </c>
    </row>
    <row r="7" spans="1:6">
      <c r="A7">
        <v>1000005</v>
      </c>
      <c r="B7">
        <v>1</v>
      </c>
      <c r="C7">
        <v>5</v>
      </c>
      <c r="D7">
        <v>1</v>
      </c>
      <c r="E7">
        <v>50.763500000000001</v>
      </c>
      <c r="F7">
        <v>3.7440000000000001E-2</v>
      </c>
    </row>
    <row r="8" spans="1:6">
      <c r="A8">
        <v>1000006</v>
      </c>
      <c r="B8">
        <v>1</v>
      </c>
      <c r="C8">
        <v>6</v>
      </c>
      <c r="D8">
        <v>1</v>
      </c>
      <c r="E8">
        <v>50.939300000000003</v>
      </c>
      <c r="F8">
        <v>3.7339999999999998E-2</v>
      </c>
    </row>
    <row r="9" spans="1:6">
      <c r="A9">
        <v>1000007</v>
      </c>
      <c r="B9">
        <v>1</v>
      </c>
      <c r="C9">
        <v>7</v>
      </c>
      <c r="D9">
        <v>1</v>
      </c>
      <c r="E9">
        <v>51.115200000000002</v>
      </c>
      <c r="F9">
        <v>3.7229999999999999E-2</v>
      </c>
    </row>
    <row r="10" spans="1:6">
      <c r="A10">
        <v>1000008</v>
      </c>
      <c r="B10">
        <v>1</v>
      </c>
      <c r="C10">
        <v>8</v>
      </c>
      <c r="D10">
        <v>1</v>
      </c>
      <c r="E10">
        <v>51.290999999999997</v>
      </c>
      <c r="F10">
        <v>3.7130000000000003E-2</v>
      </c>
    </row>
    <row r="11" spans="1:6">
      <c r="A11">
        <v>1000009</v>
      </c>
      <c r="B11">
        <v>1</v>
      </c>
      <c r="C11">
        <v>9</v>
      </c>
      <c r="D11">
        <v>1</v>
      </c>
      <c r="E11">
        <v>51.466900000000003</v>
      </c>
      <c r="F11">
        <v>3.703E-2</v>
      </c>
    </row>
    <row r="12" spans="1:6">
      <c r="A12">
        <v>1000010</v>
      </c>
      <c r="B12">
        <v>1</v>
      </c>
      <c r="C12">
        <v>10</v>
      </c>
      <c r="D12">
        <v>1</v>
      </c>
      <c r="E12">
        <v>51.642699999999998</v>
      </c>
      <c r="F12">
        <v>3.6929999999999998E-2</v>
      </c>
    </row>
    <row r="13" spans="1:6">
      <c r="A13">
        <v>1000011</v>
      </c>
      <c r="B13">
        <v>1</v>
      </c>
      <c r="C13">
        <v>11</v>
      </c>
      <c r="D13">
        <v>1</v>
      </c>
      <c r="E13">
        <v>51.818600000000004</v>
      </c>
      <c r="F13">
        <v>3.6819999999999999E-2</v>
      </c>
    </row>
    <row r="14" spans="1:6">
      <c r="A14">
        <v>1000012</v>
      </c>
      <c r="B14">
        <v>1</v>
      </c>
      <c r="C14">
        <v>12</v>
      </c>
      <c r="D14">
        <v>1</v>
      </c>
      <c r="E14">
        <v>51.994399999999999</v>
      </c>
      <c r="F14">
        <v>3.6720000000000003E-2</v>
      </c>
    </row>
    <row r="15" spans="1:6">
      <c r="A15">
        <v>1000013</v>
      </c>
      <c r="B15">
        <v>1</v>
      </c>
      <c r="C15">
        <v>13</v>
      </c>
      <c r="D15">
        <v>1</v>
      </c>
      <c r="E15">
        <v>52.170200000000001</v>
      </c>
      <c r="F15">
        <v>3.662E-2</v>
      </c>
    </row>
    <row r="16" spans="1:6">
      <c r="A16">
        <v>1000014</v>
      </c>
      <c r="B16">
        <v>1</v>
      </c>
      <c r="C16">
        <v>14</v>
      </c>
      <c r="D16">
        <v>1</v>
      </c>
      <c r="E16">
        <v>52.3461</v>
      </c>
      <c r="F16">
        <v>3.6519999999999997E-2</v>
      </c>
    </row>
    <row r="17" spans="1:6">
      <c r="A17">
        <v>1000015</v>
      </c>
      <c r="B17">
        <v>1</v>
      </c>
      <c r="C17">
        <v>15</v>
      </c>
      <c r="D17">
        <v>1</v>
      </c>
      <c r="E17">
        <v>52.497799999999998</v>
      </c>
      <c r="F17">
        <v>3.6450000000000003E-2</v>
      </c>
    </row>
    <row r="18" spans="1:6">
      <c r="A18">
        <v>1000016</v>
      </c>
      <c r="B18">
        <v>1</v>
      </c>
      <c r="C18">
        <v>16</v>
      </c>
      <c r="D18">
        <v>1</v>
      </c>
      <c r="E18">
        <v>52.648800000000001</v>
      </c>
      <c r="F18">
        <v>3.6389999999999999E-2</v>
      </c>
    </row>
    <row r="19" spans="1:6">
      <c r="A19">
        <v>1000017</v>
      </c>
      <c r="B19">
        <v>1</v>
      </c>
      <c r="C19">
        <v>17</v>
      </c>
      <c r="D19">
        <v>1</v>
      </c>
      <c r="E19">
        <v>52.798999999999999</v>
      </c>
      <c r="F19">
        <v>3.6330000000000001E-2</v>
      </c>
    </row>
    <row r="20" spans="1:6">
      <c r="A20">
        <v>1000018</v>
      </c>
      <c r="B20">
        <v>1</v>
      </c>
      <c r="C20">
        <v>18</v>
      </c>
      <c r="D20">
        <v>1</v>
      </c>
      <c r="E20">
        <v>52.948300000000003</v>
      </c>
      <c r="F20">
        <v>3.6269999999999997E-2</v>
      </c>
    </row>
    <row r="21" spans="1:6">
      <c r="A21">
        <v>1000019</v>
      </c>
      <c r="B21">
        <v>1</v>
      </c>
      <c r="C21">
        <v>19</v>
      </c>
      <c r="D21">
        <v>1</v>
      </c>
      <c r="E21">
        <v>53.096699999999998</v>
      </c>
      <c r="F21">
        <v>3.6209999999999999E-2</v>
      </c>
    </row>
    <row r="22" spans="1:6">
      <c r="A22">
        <v>1000020</v>
      </c>
      <c r="B22">
        <v>1</v>
      </c>
      <c r="C22">
        <v>20</v>
      </c>
      <c r="D22">
        <v>1</v>
      </c>
      <c r="E22">
        <v>53.244100000000003</v>
      </c>
      <c r="F22">
        <v>3.6150000000000002E-2</v>
      </c>
    </row>
    <row r="23" spans="1:6">
      <c r="A23">
        <v>1000021</v>
      </c>
      <c r="B23">
        <v>1</v>
      </c>
      <c r="C23">
        <v>21</v>
      </c>
      <c r="D23">
        <v>1</v>
      </c>
      <c r="E23">
        <v>53.390500000000003</v>
      </c>
      <c r="F23">
        <v>3.6089999999999997E-2</v>
      </c>
    </row>
    <row r="24" spans="1:6">
      <c r="A24">
        <v>1000022</v>
      </c>
      <c r="B24">
        <v>1</v>
      </c>
      <c r="C24">
        <v>22</v>
      </c>
      <c r="D24">
        <v>1</v>
      </c>
      <c r="E24">
        <v>53.536000000000001</v>
      </c>
      <c r="F24">
        <v>3.603E-2</v>
      </c>
    </row>
    <row r="25" spans="1:6">
      <c r="A25">
        <v>1000023</v>
      </c>
      <c r="B25">
        <v>1</v>
      </c>
      <c r="C25">
        <v>23</v>
      </c>
      <c r="D25">
        <v>1</v>
      </c>
      <c r="E25">
        <v>53.680500000000002</v>
      </c>
      <c r="F25">
        <v>3.5970000000000002E-2</v>
      </c>
    </row>
    <row r="26" spans="1:6">
      <c r="A26">
        <v>1000024</v>
      </c>
      <c r="B26">
        <v>1</v>
      </c>
      <c r="C26">
        <v>24</v>
      </c>
      <c r="D26">
        <v>1</v>
      </c>
      <c r="E26">
        <v>53.823900000000002</v>
      </c>
      <c r="F26">
        <v>3.5920000000000001E-2</v>
      </c>
    </row>
    <row r="27" spans="1:6">
      <c r="A27">
        <v>1000025</v>
      </c>
      <c r="B27">
        <v>1</v>
      </c>
      <c r="C27">
        <v>25</v>
      </c>
      <c r="D27">
        <v>1</v>
      </c>
      <c r="E27">
        <v>53.9664</v>
      </c>
      <c r="F27">
        <v>3.5860000000000003E-2</v>
      </c>
    </row>
    <row r="28" spans="1:6">
      <c r="A28">
        <v>1000026</v>
      </c>
      <c r="B28">
        <v>1</v>
      </c>
      <c r="C28">
        <v>26</v>
      </c>
      <c r="D28">
        <v>1</v>
      </c>
      <c r="E28">
        <v>54.107900000000001</v>
      </c>
      <c r="F28">
        <v>3.5810000000000002E-2</v>
      </c>
    </row>
    <row r="29" spans="1:6">
      <c r="A29">
        <v>1000027</v>
      </c>
      <c r="B29">
        <v>1</v>
      </c>
      <c r="C29">
        <v>27</v>
      </c>
      <c r="D29">
        <v>1</v>
      </c>
      <c r="E29">
        <v>54.2485</v>
      </c>
      <c r="F29">
        <v>3.5749999999999997E-2</v>
      </c>
    </row>
    <row r="30" spans="1:6">
      <c r="A30">
        <v>1000028</v>
      </c>
      <c r="B30">
        <v>1</v>
      </c>
      <c r="C30">
        <v>28</v>
      </c>
      <c r="D30">
        <v>1</v>
      </c>
      <c r="E30">
        <v>54.388100000000001</v>
      </c>
      <c r="F30">
        <v>3.5700000000000003E-2</v>
      </c>
    </row>
    <row r="31" spans="1:6">
      <c r="A31">
        <v>1000029</v>
      </c>
      <c r="B31">
        <v>1</v>
      </c>
      <c r="C31">
        <v>29</v>
      </c>
      <c r="D31">
        <v>1</v>
      </c>
      <c r="E31">
        <v>54.526800000000001</v>
      </c>
      <c r="F31">
        <v>3.5650000000000001E-2</v>
      </c>
    </row>
    <row r="32" spans="1:6">
      <c r="A32">
        <v>1000030</v>
      </c>
      <c r="B32">
        <v>1</v>
      </c>
      <c r="C32">
        <v>30</v>
      </c>
      <c r="D32">
        <v>1</v>
      </c>
      <c r="E32">
        <v>54.664499999999997</v>
      </c>
      <c r="F32">
        <v>3.5589999999999997E-2</v>
      </c>
    </row>
    <row r="33" spans="1:6">
      <c r="A33">
        <v>1000031</v>
      </c>
      <c r="B33">
        <v>1</v>
      </c>
      <c r="C33">
        <v>31</v>
      </c>
      <c r="D33">
        <v>1</v>
      </c>
      <c r="E33">
        <v>54.801200000000001</v>
      </c>
      <c r="F33">
        <v>3.5540000000000002E-2</v>
      </c>
    </row>
    <row r="34" spans="1:6">
      <c r="A34">
        <v>1000032</v>
      </c>
      <c r="B34">
        <v>1</v>
      </c>
      <c r="C34">
        <v>32</v>
      </c>
      <c r="D34">
        <v>1</v>
      </c>
      <c r="E34">
        <v>54.936799999999998</v>
      </c>
      <c r="F34">
        <v>3.5490000000000001E-2</v>
      </c>
    </row>
    <row r="35" spans="1:6">
      <c r="A35">
        <v>1000033</v>
      </c>
      <c r="B35">
        <v>1</v>
      </c>
      <c r="C35">
        <v>33</v>
      </c>
      <c r="D35">
        <v>1</v>
      </c>
      <c r="E35">
        <v>55.071399999999997</v>
      </c>
      <c r="F35">
        <v>3.5439999999999999E-2</v>
      </c>
    </row>
    <row r="36" spans="1:6">
      <c r="A36">
        <v>1000034</v>
      </c>
      <c r="B36">
        <v>1</v>
      </c>
      <c r="C36">
        <v>34</v>
      </c>
      <c r="D36">
        <v>1</v>
      </c>
      <c r="E36">
        <v>55.204900000000002</v>
      </c>
      <c r="F36">
        <v>3.5389999999999998E-2</v>
      </c>
    </row>
    <row r="37" spans="1:6">
      <c r="A37">
        <v>1000035</v>
      </c>
      <c r="B37">
        <v>1</v>
      </c>
      <c r="C37">
        <v>35</v>
      </c>
      <c r="D37">
        <v>1</v>
      </c>
      <c r="E37">
        <v>55.337400000000002</v>
      </c>
      <c r="F37">
        <v>3.5340000000000003E-2</v>
      </c>
    </row>
    <row r="38" spans="1:6">
      <c r="A38">
        <v>1000036</v>
      </c>
      <c r="B38">
        <v>1</v>
      </c>
      <c r="C38">
        <v>36</v>
      </c>
      <c r="D38">
        <v>1</v>
      </c>
      <c r="E38">
        <v>55.468800000000002</v>
      </c>
      <c r="F38">
        <v>3.5290000000000002E-2</v>
      </c>
    </row>
    <row r="39" spans="1:6">
      <c r="A39">
        <v>1000037</v>
      </c>
      <c r="B39">
        <v>1</v>
      </c>
      <c r="C39">
        <v>37</v>
      </c>
      <c r="D39">
        <v>1</v>
      </c>
      <c r="E39">
        <v>55.599200000000003</v>
      </c>
      <c r="F39">
        <v>3.524E-2</v>
      </c>
    </row>
    <row r="40" spans="1:6">
      <c r="A40">
        <v>1000038</v>
      </c>
      <c r="B40">
        <v>1</v>
      </c>
      <c r="C40">
        <v>38</v>
      </c>
      <c r="D40">
        <v>1</v>
      </c>
      <c r="E40">
        <v>55.728499999999997</v>
      </c>
      <c r="F40">
        <v>3.5200000000000002E-2</v>
      </c>
    </row>
    <row r="41" spans="1:6">
      <c r="A41">
        <v>1000039</v>
      </c>
      <c r="B41">
        <v>1</v>
      </c>
      <c r="C41">
        <v>39</v>
      </c>
      <c r="D41">
        <v>1</v>
      </c>
      <c r="E41">
        <v>55.8568</v>
      </c>
      <c r="F41">
        <v>3.5150000000000001E-2</v>
      </c>
    </row>
    <row r="42" spans="1:6">
      <c r="A42">
        <v>1000040</v>
      </c>
      <c r="B42">
        <v>1</v>
      </c>
      <c r="C42">
        <v>40</v>
      </c>
      <c r="D42">
        <v>1</v>
      </c>
      <c r="E42">
        <v>55.984099999999998</v>
      </c>
      <c r="F42">
        <v>3.5099999999999999E-2</v>
      </c>
    </row>
    <row r="43" spans="1:6">
      <c r="A43">
        <v>1000041</v>
      </c>
      <c r="B43">
        <v>1</v>
      </c>
      <c r="C43">
        <v>41</v>
      </c>
      <c r="D43">
        <v>1</v>
      </c>
      <c r="E43">
        <v>56.110399999999998</v>
      </c>
      <c r="F43">
        <v>3.5060000000000001E-2</v>
      </c>
    </row>
    <row r="44" spans="1:6">
      <c r="A44">
        <v>1000042</v>
      </c>
      <c r="B44">
        <v>1</v>
      </c>
      <c r="C44">
        <v>42</v>
      </c>
      <c r="D44">
        <v>1</v>
      </c>
      <c r="E44">
        <v>56.235700000000001</v>
      </c>
      <c r="F44">
        <v>3.5009999999999999E-2</v>
      </c>
    </row>
    <row r="45" spans="1:6">
      <c r="A45">
        <v>1000043</v>
      </c>
      <c r="B45">
        <v>1</v>
      </c>
      <c r="C45">
        <v>43</v>
      </c>
      <c r="D45">
        <v>1</v>
      </c>
      <c r="E45">
        <v>56.359900000000003</v>
      </c>
      <c r="F45">
        <v>3.4959999999999998E-2</v>
      </c>
    </row>
    <row r="46" spans="1:6">
      <c r="A46">
        <v>1000044</v>
      </c>
      <c r="B46">
        <v>1</v>
      </c>
      <c r="C46">
        <v>44</v>
      </c>
      <c r="D46">
        <v>1</v>
      </c>
      <c r="E46">
        <v>56.4833</v>
      </c>
      <c r="F46">
        <v>3.492E-2</v>
      </c>
    </row>
    <row r="47" spans="1:6">
      <c r="A47">
        <v>1000045</v>
      </c>
      <c r="B47">
        <v>1</v>
      </c>
      <c r="C47">
        <v>45</v>
      </c>
      <c r="D47">
        <v>1</v>
      </c>
      <c r="E47">
        <v>56.605600000000003</v>
      </c>
      <c r="F47">
        <v>3.4880000000000001E-2</v>
      </c>
    </row>
    <row r="48" spans="1:6">
      <c r="A48">
        <v>1000046</v>
      </c>
      <c r="B48">
        <v>1</v>
      </c>
      <c r="C48">
        <v>46</v>
      </c>
      <c r="D48">
        <v>1</v>
      </c>
      <c r="E48">
        <v>56.726900000000001</v>
      </c>
      <c r="F48">
        <v>3.483E-2</v>
      </c>
    </row>
    <row r="49" spans="1:6">
      <c r="A49">
        <v>1000047</v>
      </c>
      <c r="B49">
        <v>1</v>
      </c>
      <c r="C49">
        <v>47</v>
      </c>
      <c r="D49">
        <v>1</v>
      </c>
      <c r="E49">
        <v>56.847200000000001</v>
      </c>
      <c r="F49">
        <v>3.4790000000000001E-2</v>
      </c>
    </row>
    <row r="50" spans="1:6">
      <c r="A50">
        <v>1000048</v>
      </c>
      <c r="B50">
        <v>1</v>
      </c>
      <c r="C50">
        <v>48</v>
      </c>
      <c r="D50">
        <v>1</v>
      </c>
      <c r="E50">
        <v>56.9666</v>
      </c>
      <c r="F50">
        <v>3.4750000000000003E-2</v>
      </c>
    </row>
    <row r="51" spans="1:6">
      <c r="A51">
        <v>1000049</v>
      </c>
      <c r="B51">
        <v>1</v>
      </c>
      <c r="C51">
        <v>49</v>
      </c>
      <c r="D51">
        <v>1</v>
      </c>
      <c r="E51">
        <v>57.085099999999997</v>
      </c>
      <c r="F51">
        <v>3.4700000000000002E-2</v>
      </c>
    </row>
    <row r="52" spans="1:6">
      <c r="A52">
        <v>1000050</v>
      </c>
      <c r="B52">
        <v>1</v>
      </c>
      <c r="C52">
        <v>50</v>
      </c>
      <c r="D52">
        <v>1</v>
      </c>
      <c r="E52">
        <v>57.202599999999997</v>
      </c>
      <c r="F52">
        <v>3.4660000000000003E-2</v>
      </c>
    </row>
    <row r="53" spans="1:6">
      <c r="A53">
        <v>1000051</v>
      </c>
      <c r="B53">
        <v>1</v>
      </c>
      <c r="C53">
        <v>51</v>
      </c>
      <c r="D53">
        <v>1</v>
      </c>
      <c r="E53">
        <v>57.319200000000002</v>
      </c>
      <c r="F53">
        <v>3.4619999999999998E-2</v>
      </c>
    </row>
    <row r="54" spans="1:6">
      <c r="A54">
        <v>1000052</v>
      </c>
      <c r="B54">
        <v>1</v>
      </c>
      <c r="C54">
        <v>52</v>
      </c>
      <c r="D54">
        <v>1</v>
      </c>
      <c r="E54">
        <v>57.434899999999999</v>
      </c>
      <c r="F54">
        <v>3.458E-2</v>
      </c>
    </row>
    <row r="55" spans="1:6">
      <c r="A55">
        <v>1000053</v>
      </c>
      <c r="B55">
        <v>1</v>
      </c>
      <c r="C55">
        <v>53</v>
      </c>
      <c r="D55">
        <v>1</v>
      </c>
      <c r="E55">
        <v>57.549700000000001</v>
      </c>
      <c r="F55">
        <v>3.4540000000000001E-2</v>
      </c>
    </row>
    <row r="56" spans="1:6">
      <c r="A56">
        <v>1000054</v>
      </c>
      <c r="B56">
        <v>1</v>
      </c>
      <c r="C56">
        <v>54</v>
      </c>
      <c r="D56">
        <v>1</v>
      </c>
      <c r="E56">
        <v>57.663699999999999</v>
      </c>
      <c r="F56">
        <v>3.4500000000000003E-2</v>
      </c>
    </row>
    <row r="57" spans="1:6">
      <c r="A57">
        <v>1000055</v>
      </c>
      <c r="B57">
        <v>1</v>
      </c>
      <c r="C57">
        <v>55</v>
      </c>
      <c r="D57">
        <v>1</v>
      </c>
      <c r="E57">
        <v>57.776699999999998</v>
      </c>
      <c r="F57">
        <v>3.4459999999999998E-2</v>
      </c>
    </row>
    <row r="58" spans="1:6">
      <c r="A58">
        <v>1000056</v>
      </c>
      <c r="B58">
        <v>1</v>
      </c>
      <c r="C58">
        <v>56</v>
      </c>
      <c r="D58">
        <v>1</v>
      </c>
      <c r="E58">
        <v>57.8889</v>
      </c>
      <c r="F58">
        <v>3.4419999999999999E-2</v>
      </c>
    </row>
    <row r="59" spans="1:6">
      <c r="A59">
        <v>1000057</v>
      </c>
      <c r="B59">
        <v>1</v>
      </c>
      <c r="C59">
        <v>57</v>
      </c>
      <c r="D59">
        <v>1</v>
      </c>
      <c r="E59">
        <v>58.000300000000003</v>
      </c>
      <c r="F59">
        <v>3.4380000000000001E-2</v>
      </c>
    </row>
    <row r="60" spans="1:6">
      <c r="A60">
        <v>1000058</v>
      </c>
      <c r="B60">
        <v>1</v>
      </c>
      <c r="C60">
        <v>58</v>
      </c>
      <c r="D60">
        <v>1</v>
      </c>
      <c r="E60">
        <v>58.110900000000001</v>
      </c>
      <c r="F60">
        <v>3.4340000000000002E-2</v>
      </c>
    </row>
    <row r="61" spans="1:6">
      <c r="A61">
        <v>1000059</v>
      </c>
      <c r="B61">
        <v>1</v>
      </c>
      <c r="C61">
        <v>59</v>
      </c>
      <c r="D61">
        <v>1</v>
      </c>
      <c r="E61">
        <v>58.220700000000001</v>
      </c>
      <c r="F61">
        <v>3.431E-2</v>
      </c>
    </row>
    <row r="62" spans="1:6">
      <c r="A62">
        <v>1000060</v>
      </c>
      <c r="B62">
        <v>1</v>
      </c>
      <c r="C62">
        <v>60</v>
      </c>
      <c r="D62">
        <v>1</v>
      </c>
      <c r="E62">
        <v>58.329900000000002</v>
      </c>
      <c r="F62">
        <v>3.4270000000000002E-2</v>
      </c>
    </row>
    <row r="63" spans="1:6">
      <c r="A63">
        <v>1000061</v>
      </c>
      <c r="B63">
        <v>1</v>
      </c>
      <c r="C63">
        <v>61</v>
      </c>
      <c r="D63">
        <v>1</v>
      </c>
      <c r="E63">
        <v>58.438400000000001</v>
      </c>
      <c r="F63">
        <v>3.4229999999999997E-2</v>
      </c>
    </row>
    <row r="64" spans="1:6">
      <c r="A64">
        <v>1000062</v>
      </c>
      <c r="B64">
        <v>1</v>
      </c>
      <c r="C64">
        <v>62</v>
      </c>
      <c r="D64">
        <v>1</v>
      </c>
      <c r="E64">
        <v>58.546300000000002</v>
      </c>
      <c r="F64">
        <v>3.4200000000000001E-2</v>
      </c>
    </row>
    <row r="65" spans="1:6">
      <c r="A65">
        <v>1000063</v>
      </c>
      <c r="B65">
        <v>1</v>
      </c>
      <c r="C65">
        <v>63</v>
      </c>
      <c r="D65">
        <v>1</v>
      </c>
      <c r="E65">
        <v>58.653599999999997</v>
      </c>
      <c r="F65">
        <v>3.4160000000000003E-2</v>
      </c>
    </row>
    <row r="66" spans="1:6">
      <c r="A66">
        <v>1000064</v>
      </c>
      <c r="B66">
        <v>1</v>
      </c>
      <c r="C66">
        <v>64</v>
      </c>
      <c r="D66">
        <v>1</v>
      </c>
      <c r="E66">
        <v>58.760300000000001</v>
      </c>
      <c r="F66">
        <v>3.4119999999999998E-2</v>
      </c>
    </row>
    <row r="67" spans="1:6">
      <c r="A67">
        <v>1000065</v>
      </c>
      <c r="B67">
        <v>1</v>
      </c>
      <c r="C67">
        <v>65</v>
      </c>
      <c r="D67">
        <v>1</v>
      </c>
      <c r="E67">
        <v>58.866399999999999</v>
      </c>
      <c r="F67">
        <v>3.4090000000000002E-2</v>
      </c>
    </row>
    <row r="68" spans="1:6">
      <c r="A68">
        <v>1000066</v>
      </c>
      <c r="B68">
        <v>1</v>
      </c>
      <c r="C68">
        <v>66</v>
      </c>
      <c r="D68">
        <v>1</v>
      </c>
      <c r="E68">
        <v>58.971800000000002</v>
      </c>
      <c r="F68">
        <v>3.4049999999999997E-2</v>
      </c>
    </row>
    <row r="69" spans="1:6">
      <c r="A69">
        <v>1000067</v>
      </c>
      <c r="B69">
        <v>1</v>
      </c>
      <c r="C69">
        <v>67</v>
      </c>
      <c r="D69">
        <v>1</v>
      </c>
      <c r="E69">
        <v>59.076599999999999</v>
      </c>
      <c r="F69">
        <v>3.4020000000000002E-2</v>
      </c>
    </row>
    <row r="70" spans="1:6">
      <c r="A70">
        <v>1000068</v>
      </c>
      <c r="B70">
        <v>1</v>
      </c>
      <c r="C70">
        <v>68</v>
      </c>
      <c r="D70">
        <v>1</v>
      </c>
      <c r="E70">
        <v>59.180799999999998</v>
      </c>
      <c r="F70">
        <v>3.3980000000000003E-2</v>
      </c>
    </row>
    <row r="71" spans="1:6">
      <c r="A71">
        <v>1000069</v>
      </c>
      <c r="B71">
        <v>1</v>
      </c>
      <c r="C71">
        <v>69</v>
      </c>
      <c r="D71">
        <v>1</v>
      </c>
      <c r="E71">
        <v>59.284300000000002</v>
      </c>
      <c r="F71">
        <v>3.3950000000000001E-2</v>
      </c>
    </row>
    <row r="72" spans="1:6">
      <c r="A72">
        <v>1000070</v>
      </c>
      <c r="B72">
        <v>1</v>
      </c>
      <c r="C72">
        <v>70</v>
      </c>
      <c r="D72">
        <v>1</v>
      </c>
      <c r="E72">
        <v>59.3872</v>
      </c>
      <c r="F72">
        <v>3.3919999999999999E-2</v>
      </c>
    </row>
    <row r="73" spans="1:6">
      <c r="A73">
        <v>1000071</v>
      </c>
      <c r="B73">
        <v>1</v>
      </c>
      <c r="C73">
        <v>71</v>
      </c>
      <c r="D73">
        <v>1</v>
      </c>
      <c r="E73">
        <v>59.489400000000003</v>
      </c>
      <c r="F73">
        <v>3.388E-2</v>
      </c>
    </row>
    <row r="74" spans="1:6">
      <c r="A74">
        <v>1000072</v>
      </c>
      <c r="B74">
        <v>1</v>
      </c>
      <c r="C74">
        <v>72</v>
      </c>
      <c r="D74">
        <v>1</v>
      </c>
      <c r="E74">
        <v>59.591000000000001</v>
      </c>
      <c r="F74">
        <v>3.3849999999999998E-2</v>
      </c>
    </row>
    <row r="75" spans="1:6">
      <c r="A75">
        <v>1000073</v>
      </c>
      <c r="B75">
        <v>1</v>
      </c>
      <c r="C75">
        <v>73</v>
      </c>
      <c r="D75">
        <v>1</v>
      </c>
      <c r="E75">
        <v>59.692</v>
      </c>
      <c r="F75">
        <v>3.3820000000000003E-2</v>
      </c>
    </row>
    <row r="76" spans="1:6">
      <c r="A76">
        <v>1000074</v>
      </c>
      <c r="B76">
        <v>1</v>
      </c>
      <c r="C76">
        <v>74</v>
      </c>
      <c r="D76">
        <v>1</v>
      </c>
      <c r="E76">
        <v>59.792299999999997</v>
      </c>
      <c r="F76">
        <v>3.3790000000000001E-2</v>
      </c>
    </row>
    <row r="77" spans="1:6">
      <c r="A77">
        <v>1000075</v>
      </c>
      <c r="B77">
        <v>1</v>
      </c>
      <c r="C77">
        <v>75</v>
      </c>
      <c r="D77">
        <v>1</v>
      </c>
      <c r="E77">
        <v>59.892000000000003</v>
      </c>
      <c r="F77">
        <v>3.3750000000000002E-2</v>
      </c>
    </row>
    <row r="78" spans="1:6">
      <c r="A78">
        <v>1000076</v>
      </c>
      <c r="B78">
        <v>1</v>
      </c>
      <c r="C78">
        <v>76</v>
      </c>
      <c r="D78">
        <v>1</v>
      </c>
      <c r="E78">
        <v>59.991</v>
      </c>
      <c r="F78">
        <v>3.372E-2</v>
      </c>
    </row>
    <row r="79" spans="1:6">
      <c r="A79">
        <v>1000077</v>
      </c>
      <c r="B79">
        <v>1</v>
      </c>
      <c r="C79">
        <v>77</v>
      </c>
      <c r="D79">
        <v>1</v>
      </c>
      <c r="E79">
        <v>60.089399999999998</v>
      </c>
      <c r="F79">
        <v>3.3689999999999998E-2</v>
      </c>
    </row>
    <row r="80" spans="1:6">
      <c r="A80">
        <v>1000078</v>
      </c>
      <c r="B80">
        <v>1</v>
      </c>
      <c r="C80">
        <v>78</v>
      </c>
      <c r="D80">
        <v>1</v>
      </c>
      <c r="E80">
        <v>60.187199999999997</v>
      </c>
      <c r="F80">
        <v>3.3660000000000002E-2</v>
      </c>
    </row>
    <row r="81" spans="1:6">
      <c r="A81">
        <v>1000079</v>
      </c>
      <c r="B81">
        <v>1</v>
      </c>
      <c r="C81">
        <v>79</v>
      </c>
      <c r="D81">
        <v>1</v>
      </c>
      <c r="E81">
        <v>60.284300000000002</v>
      </c>
      <c r="F81">
        <v>3.363E-2</v>
      </c>
    </row>
    <row r="82" spans="1:6">
      <c r="A82">
        <v>1000080</v>
      </c>
      <c r="B82">
        <v>1</v>
      </c>
      <c r="C82">
        <v>80</v>
      </c>
      <c r="D82">
        <v>1</v>
      </c>
      <c r="E82">
        <v>60.380800000000001</v>
      </c>
      <c r="F82">
        <v>3.3599999999999998E-2</v>
      </c>
    </row>
    <row r="83" spans="1:6">
      <c r="A83">
        <v>1000081</v>
      </c>
      <c r="B83">
        <v>1</v>
      </c>
      <c r="C83">
        <v>81</v>
      </c>
      <c r="D83">
        <v>1</v>
      </c>
      <c r="E83">
        <v>60.476700000000001</v>
      </c>
      <c r="F83">
        <v>3.3570000000000003E-2</v>
      </c>
    </row>
    <row r="84" spans="1:6">
      <c r="A84">
        <v>1000082</v>
      </c>
      <c r="B84">
        <v>1</v>
      </c>
      <c r="C84">
        <v>82</v>
      </c>
      <c r="D84">
        <v>1</v>
      </c>
      <c r="E84">
        <v>60.571899999999999</v>
      </c>
      <c r="F84">
        <v>3.354E-2</v>
      </c>
    </row>
    <row r="85" spans="1:6">
      <c r="A85">
        <v>1000083</v>
      </c>
      <c r="B85">
        <v>1</v>
      </c>
      <c r="C85">
        <v>83</v>
      </c>
      <c r="D85">
        <v>1</v>
      </c>
      <c r="E85">
        <v>60.666499999999999</v>
      </c>
      <c r="F85">
        <v>3.3509999999999998E-2</v>
      </c>
    </row>
    <row r="86" spans="1:6">
      <c r="A86">
        <v>1000084</v>
      </c>
      <c r="B86">
        <v>1</v>
      </c>
      <c r="C86">
        <v>84</v>
      </c>
      <c r="D86">
        <v>1</v>
      </c>
      <c r="E86">
        <v>60.7605</v>
      </c>
      <c r="F86">
        <v>3.3480000000000003E-2</v>
      </c>
    </row>
    <row r="87" spans="1:6">
      <c r="A87">
        <v>1000085</v>
      </c>
      <c r="B87">
        <v>1</v>
      </c>
      <c r="C87">
        <v>85</v>
      </c>
      <c r="D87">
        <v>1</v>
      </c>
      <c r="E87">
        <v>60.853900000000003</v>
      </c>
      <c r="F87">
        <v>3.3450000000000001E-2</v>
      </c>
    </row>
    <row r="88" spans="1:6">
      <c r="A88">
        <v>1000086</v>
      </c>
      <c r="B88">
        <v>1</v>
      </c>
      <c r="C88">
        <v>86</v>
      </c>
      <c r="D88">
        <v>1</v>
      </c>
      <c r="E88">
        <v>60.946599999999997</v>
      </c>
      <c r="F88">
        <v>3.3419999999999998E-2</v>
      </c>
    </row>
    <row r="89" spans="1:6">
      <c r="A89">
        <v>1000087</v>
      </c>
      <c r="B89">
        <v>1</v>
      </c>
      <c r="C89">
        <v>87</v>
      </c>
      <c r="D89">
        <v>1</v>
      </c>
      <c r="E89">
        <v>61.038800000000002</v>
      </c>
      <c r="F89">
        <v>3.3399999999999999E-2</v>
      </c>
    </row>
    <row r="90" spans="1:6">
      <c r="A90">
        <v>1000088</v>
      </c>
      <c r="B90">
        <v>1</v>
      </c>
      <c r="C90">
        <v>88</v>
      </c>
      <c r="D90">
        <v>1</v>
      </c>
      <c r="E90">
        <v>61.130299999999998</v>
      </c>
      <c r="F90">
        <v>3.3369999999999997E-2</v>
      </c>
    </row>
    <row r="91" spans="1:6">
      <c r="A91">
        <v>1000089</v>
      </c>
      <c r="B91">
        <v>1</v>
      </c>
      <c r="C91">
        <v>89</v>
      </c>
      <c r="D91">
        <v>1</v>
      </c>
      <c r="E91">
        <v>61.221200000000003</v>
      </c>
      <c r="F91">
        <v>3.3340000000000002E-2</v>
      </c>
    </row>
    <row r="92" spans="1:6">
      <c r="A92">
        <v>1000090</v>
      </c>
      <c r="B92">
        <v>1</v>
      </c>
      <c r="C92">
        <v>90</v>
      </c>
      <c r="D92">
        <v>1</v>
      </c>
      <c r="E92">
        <v>61.311500000000002</v>
      </c>
      <c r="F92">
        <v>3.3309999999999999E-2</v>
      </c>
    </row>
    <row r="93" spans="1:6">
      <c r="A93">
        <v>1000091</v>
      </c>
      <c r="B93">
        <v>1</v>
      </c>
      <c r="C93">
        <v>91</v>
      </c>
      <c r="D93">
        <v>1</v>
      </c>
      <c r="E93">
        <v>61.401299999999999</v>
      </c>
      <c r="F93">
        <v>3.329E-2</v>
      </c>
    </row>
    <row r="94" spans="1:6">
      <c r="A94">
        <v>1000092</v>
      </c>
      <c r="B94">
        <v>1</v>
      </c>
      <c r="C94">
        <v>92</v>
      </c>
      <c r="D94">
        <v>1</v>
      </c>
      <c r="E94">
        <v>61.490400000000001</v>
      </c>
      <c r="F94">
        <v>3.3259999999999998E-2</v>
      </c>
    </row>
    <row r="95" spans="1:6">
      <c r="A95">
        <v>1000093</v>
      </c>
      <c r="B95">
        <v>1</v>
      </c>
      <c r="C95">
        <v>93</v>
      </c>
      <c r="D95">
        <v>1</v>
      </c>
      <c r="E95">
        <v>61.579000000000001</v>
      </c>
      <c r="F95">
        <v>3.3230000000000003E-2</v>
      </c>
    </row>
    <row r="96" spans="1:6">
      <c r="A96">
        <v>1000094</v>
      </c>
      <c r="B96">
        <v>1</v>
      </c>
      <c r="C96">
        <v>94</v>
      </c>
      <c r="D96">
        <v>1</v>
      </c>
      <c r="E96">
        <v>61.667000000000002</v>
      </c>
      <c r="F96">
        <v>3.3210000000000003E-2</v>
      </c>
    </row>
    <row r="97" spans="1:6">
      <c r="A97">
        <v>1000095</v>
      </c>
      <c r="B97">
        <v>1</v>
      </c>
      <c r="C97">
        <v>95</v>
      </c>
      <c r="D97">
        <v>1</v>
      </c>
      <c r="E97">
        <v>61.754300000000001</v>
      </c>
      <c r="F97">
        <v>3.3180000000000001E-2</v>
      </c>
    </row>
    <row r="98" spans="1:6">
      <c r="A98">
        <v>1000096</v>
      </c>
      <c r="B98">
        <v>1</v>
      </c>
      <c r="C98">
        <v>96</v>
      </c>
      <c r="D98">
        <v>1</v>
      </c>
      <c r="E98">
        <v>61.841099999999997</v>
      </c>
      <c r="F98">
        <v>3.3160000000000002E-2</v>
      </c>
    </row>
    <row r="99" spans="1:6">
      <c r="A99">
        <v>1000097</v>
      </c>
      <c r="B99">
        <v>1</v>
      </c>
      <c r="C99">
        <v>97</v>
      </c>
      <c r="D99">
        <v>1</v>
      </c>
      <c r="E99">
        <v>61.927399999999999</v>
      </c>
      <c r="F99">
        <v>3.313E-2</v>
      </c>
    </row>
    <row r="100" spans="1:6">
      <c r="A100">
        <v>1000098</v>
      </c>
      <c r="B100">
        <v>1</v>
      </c>
      <c r="C100">
        <v>98</v>
      </c>
      <c r="D100">
        <v>1</v>
      </c>
      <c r="E100">
        <v>62.012999999999998</v>
      </c>
      <c r="F100">
        <v>3.3110000000000001E-2</v>
      </c>
    </row>
    <row r="101" spans="1:6">
      <c r="A101">
        <v>1000099</v>
      </c>
      <c r="B101">
        <v>1</v>
      </c>
      <c r="C101">
        <v>99</v>
      </c>
      <c r="D101">
        <v>1</v>
      </c>
      <c r="E101">
        <v>62.098100000000002</v>
      </c>
      <c r="F101">
        <v>3.3079999999999998E-2</v>
      </c>
    </row>
    <row r="102" spans="1:6">
      <c r="A102">
        <v>1000100</v>
      </c>
      <c r="B102">
        <v>1</v>
      </c>
      <c r="C102">
        <v>100</v>
      </c>
      <c r="D102">
        <v>1</v>
      </c>
      <c r="E102">
        <v>62.182600000000001</v>
      </c>
      <c r="F102">
        <v>3.3059999999999999E-2</v>
      </c>
    </row>
    <row r="103" spans="1:6">
      <c r="A103">
        <v>1000101</v>
      </c>
      <c r="B103">
        <v>1</v>
      </c>
      <c r="C103">
        <v>101</v>
      </c>
      <c r="D103">
        <v>1</v>
      </c>
      <c r="E103">
        <v>62.266500000000001</v>
      </c>
      <c r="F103">
        <v>3.3029999999999997E-2</v>
      </c>
    </row>
    <row r="104" spans="1:6">
      <c r="A104">
        <v>1000102</v>
      </c>
      <c r="B104">
        <v>1</v>
      </c>
      <c r="C104">
        <v>102</v>
      </c>
      <c r="D104">
        <v>1</v>
      </c>
      <c r="E104">
        <v>62.349899999999998</v>
      </c>
      <c r="F104">
        <v>3.3009999999999998E-2</v>
      </c>
    </row>
    <row r="105" spans="1:6">
      <c r="A105">
        <v>1000103</v>
      </c>
      <c r="B105">
        <v>1</v>
      </c>
      <c r="C105">
        <v>103</v>
      </c>
      <c r="D105">
        <v>1</v>
      </c>
      <c r="E105">
        <v>62.432699999999997</v>
      </c>
      <c r="F105">
        <v>3.2980000000000002E-2</v>
      </c>
    </row>
    <row r="106" spans="1:6">
      <c r="A106">
        <v>1000104</v>
      </c>
      <c r="B106">
        <v>1</v>
      </c>
      <c r="C106">
        <v>104</v>
      </c>
      <c r="D106">
        <v>1</v>
      </c>
      <c r="E106">
        <v>62.514899999999997</v>
      </c>
      <c r="F106">
        <v>3.2960000000000003E-2</v>
      </c>
    </row>
    <row r="107" spans="1:6">
      <c r="A107">
        <v>1000105</v>
      </c>
      <c r="B107">
        <v>1</v>
      </c>
      <c r="C107">
        <v>105</v>
      </c>
      <c r="D107">
        <v>1</v>
      </c>
      <c r="E107">
        <v>62.596600000000002</v>
      </c>
      <c r="F107">
        <v>3.2939999999999997E-2</v>
      </c>
    </row>
    <row r="108" spans="1:6">
      <c r="A108">
        <v>1000106</v>
      </c>
      <c r="B108">
        <v>1</v>
      </c>
      <c r="C108">
        <v>106</v>
      </c>
      <c r="D108">
        <v>1</v>
      </c>
      <c r="E108">
        <v>62.677799999999998</v>
      </c>
      <c r="F108">
        <v>3.2910000000000002E-2</v>
      </c>
    </row>
    <row r="109" spans="1:6">
      <c r="A109">
        <v>1000107</v>
      </c>
      <c r="B109">
        <v>1</v>
      </c>
      <c r="C109">
        <v>107</v>
      </c>
      <c r="D109">
        <v>1</v>
      </c>
      <c r="E109">
        <v>62.758400000000002</v>
      </c>
      <c r="F109">
        <v>3.2890000000000003E-2</v>
      </c>
    </row>
    <row r="110" spans="1:6">
      <c r="A110">
        <v>1000108</v>
      </c>
      <c r="B110">
        <v>1</v>
      </c>
      <c r="C110">
        <v>108</v>
      </c>
      <c r="D110">
        <v>1</v>
      </c>
      <c r="E110">
        <v>62.8384</v>
      </c>
      <c r="F110">
        <v>3.2870000000000003E-2</v>
      </c>
    </row>
    <row r="111" spans="1:6">
      <c r="A111">
        <v>1000109</v>
      </c>
      <c r="B111">
        <v>1</v>
      </c>
      <c r="C111">
        <v>109</v>
      </c>
      <c r="D111">
        <v>1</v>
      </c>
      <c r="E111">
        <v>62.917999999999999</v>
      </c>
      <c r="F111">
        <v>3.2840000000000001E-2</v>
      </c>
    </row>
    <row r="112" spans="1:6">
      <c r="A112">
        <v>1000110</v>
      </c>
      <c r="B112">
        <v>1</v>
      </c>
      <c r="C112">
        <v>110</v>
      </c>
      <c r="D112">
        <v>1</v>
      </c>
      <c r="E112">
        <v>62.996899999999997</v>
      </c>
      <c r="F112">
        <v>3.2820000000000002E-2</v>
      </c>
    </row>
    <row r="113" spans="1:6">
      <c r="A113">
        <v>1000111</v>
      </c>
      <c r="B113">
        <v>1</v>
      </c>
      <c r="C113">
        <v>111</v>
      </c>
      <c r="D113">
        <v>1</v>
      </c>
      <c r="E113">
        <v>63.075400000000002</v>
      </c>
      <c r="F113">
        <v>3.2800000000000003E-2</v>
      </c>
    </row>
    <row r="114" spans="1:6">
      <c r="A114">
        <v>1000112</v>
      </c>
      <c r="B114">
        <v>1</v>
      </c>
      <c r="C114">
        <v>112</v>
      </c>
      <c r="D114">
        <v>1</v>
      </c>
      <c r="E114">
        <v>63.153300000000002</v>
      </c>
      <c r="F114">
        <v>3.2779999999999997E-2</v>
      </c>
    </row>
    <row r="115" spans="1:6">
      <c r="A115">
        <v>1000113</v>
      </c>
      <c r="B115">
        <v>1</v>
      </c>
      <c r="C115">
        <v>113</v>
      </c>
      <c r="D115">
        <v>1</v>
      </c>
      <c r="E115">
        <v>63.230699999999999</v>
      </c>
      <c r="F115">
        <v>3.2759999999999997E-2</v>
      </c>
    </row>
    <row r="116" spans="1:6">
      <c r="A116">
        <v>1000114</v>
      </c>
      <c r="B116">
        <v>1</v>
      </c>
      <c r="C116">
        <v>114</v>
      </c>
      <c r="D116">
        <v>1</v>
      </c>
      <c r="E116">
        <v>63.307600000000001</v>
      </c>
      <c r="F116">
        <v>3.2730000000000002E-2</v>
      </c>
    </row>
    <row r="117" spans="1:6">
      <c r="A117">
        <v>1000115</v>
      </c>
      <c r="B117">
        <v>1</v>
      </c>
      <c r="C117">
        <v>115</v>
      </c>
      <c r="D117">
        <v>1</v>
      </c>
      <c r="E117">
        <v>63.383899999999997</v>
      </c>
      <c r="F117">
        <v>3.2710000000000003E-2</v>
      </c>
    </row>
    <row r="118" spans="1:6">
      <c r="A118">
        <v>1000116</v>
      </c>
      <c r="B118">
        <v>1</v>
      </c>
      <c r="C118">
        <v>116</v>
      </c>
      <c r="D118">
        <v>1</v>
      </c>
      <c r="E118">
        <v>63.459800000000001</v>
      </c>
      <c r="F118">
        <v>3.2689999999999997E-2</v>
      </c>
    </row>
    <row r="119" spans="1:6">
      <c r="A119">
        <v>1000117</v>
      </c>
      <c r="B119">
        <v>1</v>
      </c>
      <c r="C119">
        <v>117</v>
      </c>
      <c r="D119">
        <v>1</v>
      </c>
      <c r="E119">
        <v>63.5351</v>
      </c>
      <c r="F119">
        <v>3.2669999999999998E-2</v>
      </c>
    </row>
    <row r="120" spans="1:6">
      <c r="A120">
        <v>1000118</v>
      </c>
      <c r="B120">
        <v>1</v>
      </c>
      <c r="C120">
        <v>118</v>
      </c>
      <c r="D120">
        <v>1</v>
      </c>
      <c r="E120">
        <v>63.609900000000003</v>
      </c>
      <c r="F120">
        <v>3.2649999999999998E-2</v>
      </c>
    </row>
    <row r="121" spans="1:6">
      <c r="A121">
        <v>1000119</v>
      </c>
      <c r="B121">
        <v>1</v>
      </c>
      <c r="C121">
        <v>119</v>
      </c>
      <c r="D121">
        <v>1</v>
      </c>
      <c r="E121">
        <v>63.684199999999997</v>
      </c>
      <c r="F121">
        <v>3.2629999999999999E-2</v>
      </c>
    </row>
    <row r="122" spans="1:6">
      <c r="A122">
        <v>1000120</v>
      </c>
      <c r="B122">
        <v>1</v>
      </c>
      <c r="C122">
        <v>120</v>
      </c>
      <c r="D122">
        <v>1</v>
      </c>
      <c r="E122">
        <v>63.758000000000003</v>
      </c>
      <c r="F122">
        <v>3.261E-2</v>
      </c>
    </row>
    <row r="123" spans="1:6">
      <c r="A123">
        <v>1000121</v>
      </c>
      <c r="B123">
        <v>1</v>
      </c>
      <c r="C123">
        <v>121</v>
      </c>
      <c r="D123">
        <v>1</v>
      </c>
      <c r="E123">
        <v>63.831299999999999</v>
      </c>
      <c r="F123">
        <v>3.2590000000000001E-2</v>
      </c>
    </row>
    <row r="124" spans="1:6">
      <c r="A124">
        <v>1000122</v>
      </c>
      <c r="B124">
        <v>1</v>
      </c>
      <c r="C124">
        <v>122</v>
      </c>
      <c r="D124">
        <v>1</v>
      </c>
      <c r="E124">
        <v>63.9041</v>
      </c>
      <c r="F124">
        <v>3.2570000000000002E-2</v>
      </c>
    </row>
    <row r="125" spans="1:6">
      <c r="A125">
        <v>1000123</v>
      </c>
      <c r="B125">
        <v>1</v>
      </c>
      <c r="C125">
        <v>123</v>
      </c>
      <c r="D125">
        <v>1</v>
      </c>
      <c r="E125">
        <v>63.976500000000001</v>
      </c>
      <c r="F125">
        <v>3.2550000000000003E-2</v>
      </c>
    </row>
    <row r="126" spans="1:6">
      <c r="A126">
        <v>1000124</v>
      </c>
      <c r="B126">
        <v>1</v>
      </c>
      <c r="C126">
        <v>124</v>
      </c>
      <c r="D126">
        <v>1</v>
      </c>
      <c r="E126">
        <v>64.048299999999998</v>
      </c>
      <c r="F126">
        <v>3.2530000000000003E-2</v>
      </c>
    </row>
    <row r="127" spans="1:6">
      <c r="A127">
        <v>1000125</v>
      </c>
      <c r="B127">
        <v>1</v>
      </c>
      <c r="C127">
        <v>125</v>
      </c>
      <c r="D127">
        <v>1</v>
      </c>
      <c r="E127">
        <v>64.119699999999995</v>
      </c>
      <c r="F127">
        <v>3.2509999999999997E-2</v>
      </c>
    </row>
    <row r="128" spans="1:6">
      <c r="A128">
        <v>1000126</v>
      </c>
      <c r="B128">
        <v>1</v>
      </c>
      <c r="C128">
        <v>126</v>
      </c>
      <c r="D128">
        <v>1</v>
      </c>
      <c r="E128">
        <v>64.190600000000003</v>
      </c>
      <c r="F128">
        <v>3.2489999999999998E-2</v>
      </c>
    </row>
    <row r="129" spans="1:6">
      <c r="A129">
        <v>1000127</v>
      </c>
      <c r="B129">
        <v>1</v>
      </c>
      <c r="C129">
        <v>127</v>
      </c>
      <c r="D129">
        <v>1</v>
      </c>
      <c r="E129">
        <v>64.260999999999996</v>
      </c>
      <c r="F129">
        <v>3.2469999999999999E-2</v>
      </c>
    </row>
    <row r="130" spans="1:6">
      <c r="A130">
        <v>1000128</v>
      </c>
      <c r="B130">
        <v>1</v>
      </c>
      <c r="C130">
        <v>128</v>
      </c>
      <c r="D130">
        <v>1</v>
      </c>
      <c r="E130">
        <v>64.331000000000003</v>
      </c>
      <c r="F130">
        <v>3.245E-2</v>
      </c>
    </row>
    <row r="131" spans="1:6">
      <c r="A131">
        <v>1000129</v>
      </c>
      <c r="B131">
        <v>1</v>
      </c>
      <c r="C131">
        <v>129</v>
      </c>
      <c r="D131">
        <v>1</v>
      </c>
      <c r="E131">
        <v>64.400599999999997</v>
      </c>
      <c r="F131">
        <v>3.243E-2</v>
      </c>
    </row>
    <row r="132" spans="1:6">
      <c r="A132">
        <v>1000130</v>
      </c>
      <c r="B132">
        <v>1</v>
      </c>
      <c r="C132">
        <v>130</v>
      </c>
      <c r="D132">
        <v>1</v>
      </c>
      <c r="E132">
        <v>64.469700000000003</v>
      </c>
      <c r="F132">
        <v>3.2410000000000001E-2</v>
      </c>
    </row>
    <row r="133" spans="1:6">
      <c r="A133">
        <v>1000131</v>
      </c>
      <c r="B133">
        <v>1</v>
      </c>
      <c r="C133">
        <v>131</v>
      </c>
      <c r="D133">
        <v>1</v>
      </c>
      <c r="E133">
        <v>64.538300000000007</v>
      </c>
      <c r="F133">
        <v>3.2390000000000002E-2</v>
      </c>
    </row>
    <row r="134" spans="1:6">
      <c r="A134">
        <v>1000132</v>
      </c>
      <c r="B134">
        <v>1</v>
      </c>
      <c r="C134">
        <v>132</v>
      </c>
      <c r="D134">
        <v>1</v>
      </c>
      <c r="E134">
        <v>64.6066</v>
      </c>
      <c r="F134">
        <v>3.2379999999999999E-2</v>
      </c>
    </row>
    <row r="135" spans="1:6">
      <c r="A135">
        <v>1000133</v>
      </c>
      <c r="B135">
        <v>1</v>
      </c>
      <c r="C135">
        <v>133</v>
      </c>
      <c r="D135">
        <v>1</v>
      </c>
      <c r="E135">
        <v>64.674400000000006</v>
      </c>
      <c r="F135">
        <v>3.236E-2</v>
      </c>
    </row>
    <row r="136" spans="1:6">
      <c r="A136">
        <v>1000134</v>
      </c>
      <c r="B136">
        <v>1</v>
      </c>
      <c r="C136">
        <v>134</v>
      </c>
      <c r="D136">
        <v>1</v>
      </c>
      <c r="E136">
        <v>64.741799999999998</v>
      </c>
      <c r="F136">
        <v>3.2340000000000001E-2</v>
      </c>
    </row>
    <row r="137" spans="1:6">
      <c r="A137">
        <v>1000135</v>
      </c>
      <c r="B137">
        <v>1</v>
      </c>
      <c r="C137">
        <v>135</v>
      </c>
      <c r="D137">
        <v>1</v>
      </c>
      <c r="E137">
        <v>64.808800000000005</v>
      </c>
      <c r="F137">
        <v>3.2320000000000002E-2</v>
      </c>
    </row>
    <row r="138" spans="1:6">
      <c r="A138">
        <v>1000136</v>
      </c>
      <c r="B138">
        <v>1</v>
      </c>
      <c r="C138">
        <v>136</v>
      </c>
      <c r="D138">
        <v>1</v>
      </c>
      <c r="E138">
        <v>64.875500000000002</v>
      </c>
      <c r="F138">
        <v>3.2300000000000002E-2</v>
      </c>
    </row>
    <row r="139" spans="1:6">
      <c r="A139">
        <v>1000137</v>
      </c>
      <c r="B139">
        <v>1</v>
      </c>
      <c r="C139">
        <v>137</v>
      </c>
      <c r="D139">
        <v>1</v>
      </c>
      <c r="E139">
        <v>64.941699999999997</v>
      </c>
      <c r="F139">
        <v>3.2289999999999999E-2</v>
      </c>
    </row>
    <row r="140" spans="1:6">
      <c r="A140">
        <v>1000138</v>
      </c>
      <c r="B140">
        <v>1</v>
      </c>
      <c r="C140">
        <v>138</v>
      </c>
      <c r="D140">
        <v>1</v>
      </c>
      <c r="E140">
        <v>65.007499999999993</v>
      </c>
      <c r="F140">
        <v>3.227E-2</v>
      </c>
    </row>
    <row r="141" spans="1:6">
      <c r="A141">
        <v>1000139</v>
      </c>
      <c r="B141">
        <v>1</v>
      </c>
      <c r="C141">
        <v>139</v>
      </c>
      <c r="D141">
        <v>1</v>
      </c>
      <c r="E141">
        <v>65.072999999999993</v>
      </c>
      <c r="F141">
        <v>3.2250000000000001E-2</v>
      </c>
    </row>
    <row r="142" spans="1:6">
      <c r="A142">
        <v>1000140</v>
      </c>
      <c r="B142">
        <v>1</v>
      </c>
      <c r="C142">
        <v>140</v>
      </c>
      <c r="D142">
        <v>1</v>
      </c>
      <c r="E142">
        <v>65.138000000000005</v>
      </c>
      <c r="F142">
        <v>3.2230000000000002E-2</v>
      </c>
    </row>
    <row r="143" spans="1:6">
      <c r="A143">
        <v>1000141</v>
      </c>
      <c r="B143">
        <v>1</v>
      </c>
      <c r="C143">
        <v>141</v>
      </c>
      <c r="D143">
        <v>1</v>
      </c>
      <c r="E143">
        <v>65.202699999999993</v>
      </c>
      <c r="F143">
        <v>3.2219999999999999E-2</v>
      </c>
    </row>
    <row r="144" spans="1:6">
      <c r="A144">
        <v>1000142</v>
      </c>
      <c r="B144">
        <v>1</v>
      </c>
      <c r="C144">
        <v>142</v>
      </c>
      <c r="D144">
        <v>1</v>
      </c>
      <c r="E144">
        <v>65.267099999999999</v>
      </c>
      <c r="F144">
        <v>3.2199999999999999E-2</v>
      </c>
    </row>
    <row r="145" spans="1:6">
      <c r="A145">
        <v>1000143</v>
      </c>
      <c r="B145">
        <v>1</v>
      </c>
      <c r="C145">
        <v>143</v>
      </c>
      <c r="D145">
        <v>1</v>
      </c>
      <c r="E145">
        <v>65.331000000000003</v>
      </c>
      <c r="F145">
        <v>3.218E-2</v>
      </c>
    </row>
    <row r="146" spans="1:6">
      <c r="A146">
        <v>1000144</v>
      </c>
      <c r="B146">
        <v>1</v>
      </c>
      <c r="C146">
        <v>144</v>
      </c>
      <c r="D146">
        <v>1</v>
      </c>
      <c r="E146">
        <v>65.394599999999997</v>
      </c>
      <c r="F146">
        <v>3.2169999999999997E-2</v>
      </c>
    </row>
    <row r="147" spans="1:6">
      <c r="A147">
        <v>1000145</v>
      </c>
      <c r="B147">
        <v>1</v>
      </c>
      <c r="C147">
        <v>145</v>
      </c>
      <c r="D147">
        <v>1</v>
      </c>
      <c r="E147">
        <v>65.457899999999995</v>
      </c>
      <c r="F147">
        <v>3.2149999999999998E-2</v>
      </c>
    </row>
    <row r="148" spans="1:6">
      <c r="A148">
        <v>1000146</v>
      </c>
      <c r="B148">
        <v>1</v>
      </c>
      <c r="C148">
        <v>146</v>
      </c>
      <c r="D148">
        <v>1</v>
      </c>
      <c r="E148">
        <v>65.520799999999994</v>
      </c>
      <c r="F148">
        <v>3.2140000000000002E-2</v>
      </c>
    </row>
    <row r="149" spans="1:6">
      <c r="A149">
        <v>1000147</v>
      </c>
      <c r="B149">
        <v>1</v>
      </c>
      <c r="C149">
        <v>147</v>
      </c>
      <c r="D149">
        <v>1</v>
      </c>
      <c r="E149">
        <v>65.583399999999997</v>
      </c>
      <c r="F149">
        <v>3.2120000000000003E-2</v>
      </c>
    </row>
    <row r="150" spans="1:6">
      <c r="A150">
        <v>1000148</v>
      </c>
      <c r="B150">
        <v>1</v>
      </c>
      <c r="C150">
        <v>148</v>
      </c>
      <c r="D150">
        <v>1</v>
      </c>
      <c r="E150">
        <v>65.645600000000002</v>
      </c>
      <c r="F150">
        <v>3.2099999999999997E-2</v>
      </c>
    </row>
    <row r="151" spans="1:6">
      <c r="A151">
        <v>1000149</v>
      </c>
      <c r="B151">
        <v>1</v>
      </c>
      <c r="C151">
        <v>149</v>
      </c>
      <c r="D151">
        <v>1</v>
      </c>
      <c r="E151">
        <v>65.707499999999996</v>
      </c>
      <c r="F151">
        <v>3.209E-2</v>
      </c>
    </row>
    <row r="152" spans="1:6">
      <c r="A152">
        <v>1000150</v>
      </c>
      <c r="B152">
        <v>1</v>
      </c>
      <c r="C152">
        <v>150</v>
      </c>
      <c r="D152">
        <v>1</v>
      </c>
      <c r="E152">
        <v>65.769000000000005</v>
      </c>
      <c r="F152">
        <v>3.2070000000000001E-2</v>
      </c>
    </row>
    <row r="153" spans="1:6">
      <c r="A153">
        <v>1000151</v>
      </c>
      <c r="B153">
        <v>1</v>
      </c>
      <c r="C153">
        <v>151</v>
      </c>
      <c r="D153">
        <v>1</v>
      </c>
      <c r="E153">
        <v>65.830299999999994</v>
      </c>
      <c r="F153">
        <v>3.2059999999999998E-2</v>
      </c>
    </row>
    <row r="154" spans="1:6">
      <c r="A154">
        <v>1000152</v>
      </c>
      <c r="B154">
        <v>1</v>
      </c>
      <c r="C154">
        <v>152</v>
      </c>
      <c r="D154">
        <v>1</v>
      </c>
      <c r="E154">
        <v>65.891199999999998</v>
      </c>
      <c r="F154">
        <v>3.2039999999999999E-2</v>
      </c>
    </row>
    <row r="155" spans="1:6">
      <c r="A155">
        <v>1000153</v>
      </c>
      <c r="B155">
        <v>1</v>
      </c>
      <c r="C155">
        <v>153</v>
      </c>
      <c r="D155">
        <v>1</v>
      </c>
      <c r="E155">
        <v>65.951800000000006</v>
      </c>
      <c r="F155">
        <v>3.2030000000000003E-2</v>
      </c>
    </row>
    <row r="156" spans="1:6">
      <c r="A156">
        <v>1000154</v>
      </c>
      <c r="B156">
        <v>1</v>
      </c>
      <c r="C156">
        <v>154</v>
      </c>
      <c r="D156">
        <v>1</v>
      </c>
      <c r="E156">
        <v>66.012100000000004</v>
      </c>
      <c r="F156">
        <v>3.2009999999999997E-2</v>
      </c>
    </row>
    <row r="157" spans="1:6">
      <c r="A157">
        <v>1000155</v>
      </c>
      <c r="B157">
        <v>1</v>
      </c>
      <c r="C157">
        <v>155</v>
      </c>
      <c r="D157">
        <v>1</v>
      </c>
      <c r="E157">
        <v>66.072100000000006</v>
      </c>
      <c r="F157">
        <v>3.2000000000000001E-2</v>
      </c>
    </row>
    <row r="158" spans="1:6">
      <c r="A158">
        <v>1000156</v>
      </c>
      <c r="B158">
        <v>1</v>
      </c>
      <c r="C158">
        <v>156</v>
      </c>
      <c r="D158">
        <v>1</v>
      </c>
      <c r="E158">
        <v>66.131699999999995</v>
      </c>
      <c r="F158">
        <v>3.1980000000000001E-2</v>
      </c>
    </row>
    <row r="159" spans="1:6">
      <c r="A159">
        <v>1000157</v>
      </c>
      <c r="B159">
        <v>1</v>
      </c>
      <c r="C159">
        <v>157</v>
      </c>
      <c r="D159">
        <v>1</v>
      </c>
      <c r="E159">
        <v>66.191100000000006</v>
      </c>
      <c r="F159">
        <v>3.1969999999999998E-2</v>
      </c>
    </row>
    <row r="160" spans="1:6">
      <c r="A160">
        <v>1000158</v>
      </c>
      <c r="B160">
        <v>1</v>
      </c>
      <c r="C160">
        <v>158</v>
      </c>
      <c r="D160">
        <v>1</v>
      </c>
      <c r="E160">
        <v>66.250200000000007</v>
      </c>
      <c r="F160">
        <v>3.1960000000000002E-2</v>
      </c>
    </row>
    <row r="161" spans="1:6">
      <c r="A161">
        <v>1000159</v>
      </c>
      <c r="B161">
        <v>1</v>
      </c>
      <c r="C161">
        <v>159</v>
      </c>
      <c r="D161">
        <v>1</v>
      </c>
      <c r="E161">
        <v>66.308899999999994</v>
      </c>
      <c r="F161">
        <v>3.1940000000000003E-2</v>
      </c>
    </row>
    <row r="162" spans="1:6">
      <c r="A162">
        <v>1000160</v>
      </c>
      <c r="B162">
        <v>1</v>
      </c>
      <c r="C162">
        <v>160</v>
      </c>
      <c r="D162">
        <v>1</v>
      </c>
      <c r="E162">
        <v>66.367400000000004</v>
      </c>
      <c r="F162">
        <v>3.193E-2</v>
      </c>
    </row>
    <row r="163" spans="1:6">
      <c r="A163">
        <v>1000161</v>
      </c>
      <c r="B163">
        <v>1</v>
      </c>
      <c r="C163">
        <v>161</v>
      </c>
      <c r="D163">
        <v>1</v>
      </c>
      <c r="E163">
        <v>66.425600000000003</v>
      </c>
      <c r="F163">
        <v>3.1910000000000001E-2</v>
      </c>
    </row>
    <row r="164" spans="1:6">
      <c r="A164">
        <v>1000162</v>
      </c>
      <c r="B164">
        <v>1</v>
      </c>
      <c r="C164">
        <v>162</v>
      </c>
      <c r="D164">
        <v>1</v>
      </c>
      <c r="E164">
        <v>66.483500000000006</v>
      </c>
      <c r="F164">
        <v>3.1899999999999998E-2</v>
      </c>
    </row>
    <row r="165" spans="1:6">
      <c r="A165">
        <v>1000163</v>
      </c>
      <c r="B165">
        <v>1</v>
      </c>
      <c r="C165">
        <v>163</v>
      </c>
      <c r="D165">
        <v>1</v>
      </c>
      <c r="E165">
        <v>66.541200000000003</v>
      </c>
      <c r="F165">
        <v>3.1890000000000002E-2</v>
      </c>
    </row>
    <row r="166" spans="1:6">
      <c r="A166">
        <v>1000164</v>
      </c>
      <c r="B166">
        <v>1</v>
      </c>
      <c r="C166">
        <v>164</v>
      </c>
      <c r="D166">
        <v>1</v>
      </c>
      <c r="E166">
        <v>66.598500000000001</v>
      </c>
      <c r="F166">
        <v>3.1870000000000002E-2</v>
      </c>
    </row>
    <row r="167" spans="1:6">
      <c r="A167">
        <v>1000165</v>
      </c>
      <c r="B167">
        <v>1</v>
      </c>
      <c r="C167">
        <v>165</v>
      </c>
      <c r="D167">
        <v>1</v>
      </c>
      <c r="E167">
        <v>66.655600000000007</v>
      </c>
      <c r="F167">
        <v>3.1859999999999999E-2</v>
      </c>
    </row>
    <row r="168" spans="1:6">
      <c r="A168">
        <v>1000166</v>
      </c>
      <c r="B168">
        <v>1</v>
      </c>
      <c r="C168">
        <v>166</v>
      </c>
      <c r="D168">
        <v>1</v>
      </c>
      <c r="E168">
        <v>66.712500000000006</v>
      </c>
      <c r="F168">
        <v>3.1850000000000003E-2</v>
      </c>
    </row>
    <row r="169" spans="1:6">
      <c r="A169">
        <v>1000167</v>
      </c>
      <c r="B169">
        <v>1</v>
      </c>
      <c r="C169">
        <v>167</v>
      </c>
      <c r="D169">
        <v>1</v>
      </c>
      <c r="E169">
        <v>66.769099999999995</v>
      </c>
      <c r="F169">
        <v>3.1829999999999997E-2</v>
      </c>
    </row>
    <row r="170" spans="1:6">
      <c r="A170">
        <v>1000168</v>
      </c>
      <c r="B170">
        <v>1</v>
      </c>
      <c r="C170">
        <v>168</v>
      </c>
      <c r="D170">
        <v>1</v>
      </c>
      <c r="E170">
        <v>66.825400000000002</v>
      </c>
      <c r="F170">
        <v>3.1820000000000001E-2</v>
      </c>
    </row>
    <row r="171" spans="1:6">
      <c r="A171">
        <v>1000169</v>
      </c>
      <c r="B171">
        <v>1</v>
      </c>
      <c r="C171">
        <v>169</v>
      </c>
      <c r="D171">
        <v>1</v>
      </c>
      <c r="E171">
        <v>66.881500000000003</v>
      </c>
      <c r="F171">
        <v>3.1809999999999998E-2</v>
      </c>
    </row>
    <row r="172" spans="1:6">
      <c r="A172">
        <v>1000170</v>
      </c>
      <c r="B172">
        <v>1</v>
      </c>
      <c r="C172">
        <v>170</v>
      </c>
      <c r="D172">
        <v>1</v>
      </c>
      <c r="E172">
        <v>66.937299999999993</v>
      </c>
      <c r="F172">
        <v>3.1800000000000002E-2</v>
      </c>
    </row>
    <row r="173" spans="1:6">
      <c r="A173">
        <v>1000171</v>
      </c>
      <c r="B173">
        <v>1</v>
      </c>
      <c r="C173">
        <v>171</v>
      </c>
      <c r="D173">
        <v>1</v>
      </c>
      <c r="E173">
        <v>66.992999999999995</v>
      </c>
      <c r="F173">
        <v>3.1789999999999999E-2</v>
      </c>
    </row>
    <row r="174" spans="1:6">
      <c r="A174">
        <v>1000172</v>
      </c>
      <c r="B174">
        <v>1</v>
      </c>
      <c r="C174">
        <v>172</v>
      </c>
      <c r="D174">
        <v>1</v>
      </c>
      <c r="E174">
        <v>67.048299999999998</v>
      </c>
      <c r="F174">
        <v>3.177E-2</v>
      </c>
    </row>
    <row r="175" spans="1:6">
      <c r="A175">
        <v>1000173</v>
      </c>
      <c r="B175">
        <v>1</v>
      </c>
      <c r="C175">
        <v>173</v>
      </c>
      <c r="D175">
        <v>1</v>
      </c>
      <c r="E175">
        <v>67.103499999999997</v>
      </c>
      <c r="F175">
        <v>3.1759999999999997E-2</v>
      </c>
    </row>
    <row r="176" spans="1:6">
      <c r="A176">
        <v>1000174</v>
      </c>
      <c r="B176">
        <v>1</v>
      </c>
      <c r="C176">
        <v>174</v>
      </c>
      <c r="D176">
        <v>1</v>
      </c>
      <c r="E176">
        <v>67.1584</v>
      </c>
      <c r="F176">
        <v>3.175E-2</v>
      </c>
    </row>
    <row r="177" spans="1:6">
      <c r="A177">
        <v>1000175</v>
      </c>
      <c r="B177">
        <v>1</v>
      </c>
      <c r="C177">
        <v>175</v>
      </c>
      <c r="D177">
        <v>1</v>
      </c>
      <c r="E177">
        <v>67.213200000000001</v>
      </c>
      <c r="F177">
        <v>3.1739999999999997E-2</v>
      </c>
    </row>
    <row r="178" spans="1:6">
      <c r="A178">
        <v>1000176</v>
      </c>
      <c r="B178">
        <v>1</v>
      </c>
      <c r="C178">
        <v>176</v>
      </c>
      <c r="D178">
        <v>1</v>
      </c>
      <c r="E178">
        <v>67.267700000000005</v>
      </c>
      <c r="F178">
        <v>3.1730000000000001E-2</v>
      </c>
    </row>
    <row r="179" spans="1:6">
      <c r="A179">
        <v>1000177</v>
      </c>
      <c r="B179">
        <v>1</v>
      </c>
      <c r="C179">
        <v>177</v>
      </c>
      <c r="D179">
        <v>1</v>
      </c>
      <c r="E179">
        <v>67.321899999999999</v>
      </c>
      <c r="F179">
        <v>3.1710000000000002E-2</v>
      </c>
    </row>
    <row r="180" spans="1:6">
      <c r="A180">
        <v>1000178</v>
      </c>
      <c r="B180">
        <v>1</v>
      </c>
      <c r="C180">
        <v>178</v>
      </c>
      <c r="D180">
        <v>1</v>
      </c>
      <c r="E180">
        <v>67.376000000000005</v>
      </c>
      <c r="F180">
        <v>3.1699999999999999E-2</v>
      </c>
    </row>
    <row r="181" spans="1:6">
      <c r="A181">
        <v>1000179</v>
      </c>
      <c r="B181">
        <v>1</v>
      </c>
      <c r="C181">
        <v>179</v>
      </c>
      <c r="D181">
        <v>1</v>
      </c>
      <c r="E181">
        <v>67.429900000000004</v>
      </c>
      <c r="F181">
        <v>3.1690000000000003E-2</v>
      </c>
    </row>
    <row r="182" spans="1:6">
      <c r="A182">
        <v>1000180</v>
      </c>
      <c r="B182">
        <v>1</v>
      </c>
      <c r="C182">
        <v>180</v>
      </c>
      <c r="D182">
        <v>1</v>
      </c>
      <c r="E182">
        <v>67.483599999999996</v>
      </c>
      <c r="F182">
        <v>3.168E-2</v>
      </c>
    </row>
    <row r="183" spans="1:6">
      <c r="A183">
        <v>1000181</v>
      </c>
      <c r="B183">
        <v>1</v>
      </c>
      <c r="C183">
        <v>181</v>
      </c>
      <c r="D183">
        <v>1</v>
      </c>
      <c r="E183">
        <v>67.537099999999995</v>
      </c>
      <c r="F183">
        <v>3.1669999999999997E-2</v>
      </c>
    </row>
    <row r="184" spans="1:6">
      <c r="A184">
        <v>1000182</v>
      </c>
      <c r="B184">
        <v>1</v>
      </c>
      <c r="C184">
        <v>182</v>
      </c>
      <c r="D184">
        <v>1</v>
      </c>
      <c r="E184">
        <v>67.590400000000002</v>
      </c>
      <c r="F184">
        <v>3.1660000000000001E-2</v>
      </c>
    </row>
    <row r="185" spans="1:6">
      <c r="A185">
        <v>1000183</v>
      </c>
      <c r="B185">
        <v>1</v>
      </c>
      <c r="C185">
        <v>183</v>
      </c>
      <c r="D185">
        <v>1</v>
      </c>
      <c r="E185">
        <v>67.643500000000003</v>
      </c>
      <c r="F185">
        <v>3.1649999999999998E-2</v>
      </c>
    </row>
    <row r="186" spans="1:6">
      <c r="A186">
        <v>1000184</v>
      </c>
      <c r="B186">
        <v>1</v>
      </c>
      <c r="C186">
        <v>184</v>
      </c>
      <c r="D186">
        <v>1</v>
      </c>
      <c r="E186">
        <v>67.696399999999997</v>
      </c>
      <c r="F186">
        <v>3.1640000000000001E-2</v>
      </c>
    </row>
    <row r="187" spans="1:6">
      <c r="A187">
        <v>1000185</v>
      </c>
      <c r="B187">
        <v>1</v>
      </c>
      <c r="C187">
        <v>185</v>
      </c>
      <c r="D187">
        <v>1</v>
      </c>
      <c r="E187">
        <v>67.749099999999999</v>
      </c>
      <c r="F187">
        <v>3.1629999999999998E-2</v>
      </c>
    </row>
    <row r="188" spans="1:6">
      <c r="A188">
        <v>1000186</v>
      </c>
      <c r="B188">
        <v>1</v>
      </c>
      <c r="C188">
        <v>186</v>
      </c>
      <c r="D188">
        <v>1</v>
      </c>
      <c r="E188">
        <v>67.801699999999997</v>
      </c>
      <c r="F188">
        <v>3.1620000000000002E-2</v>
      </c>
    </row>
    <row r="189" spans="1:6">
      <c r="A189">
        <v>1000187</v>
      </c>
      <c r="B189">
        <v>1</v>
      </c>
      <c r="C189">
        <v>187</v>
      </c>
      <c r="D189">
        <v>1</v>
      </c>
      <c r="E189">
        <v>67.854100000000003</v>
      </c>
      <c r="F189">
        <v>3.1609999999999999E-2</v>
      </c>
    </row>
    <row r="190" spans="1:6">
      <c r="A190">
        <v>1000188</v>
      </c>
      <c r="B190">
        <v>1</v>
      </c>
      <c r="C190">
        <v>188</v>
      </c>
      <c r="D190">
        <v>1</v>
      </c>
      <c r="E190">
        <v>67.906199999999998</v>
      </c>
      <c r="F190">
        <v>3.1600000000000003E-2</v>
      </c>
    </row>
    <row r="191" spans="1:6">
      <c r="A191">
        <v>1000189</v>
      </c>
      <c r="B191">
        <v>1</v>
      </c>
      <c r="C191">
        <v>189</v>
      </c>
      <c r="D191">
        <v>1</v>
      </c>
      <c r="E191">
        <v>67.958299999999994</v>
      </c>
      <c r="F191">
        <v>3.159E-2</v>
      </c>
    </row>
    <row r="192" spans="1:6">
      <c r="A192">
        <v>1000190</v>
      </c>
      <c r="B192">
        <v>1</v>
      </c>
      <c r="C192">
        <v>190</v>
      </c>
      <c r="D192">
        <v>1</v>
      </c>
      <c r="E192">
        <v>68.010099999999994</v>
      </c>
      <c r="F192">
        <v>3.1579999999999997E-2</v>
      </c>
    </row>
    <row r="193" spans="1:6">
      <c r="A193">
        <v>1000191</v>
      </c>
      <c r="B193">
        <v>1</v>
      </c>
      <c r="C193">
        <v>191</v>
      </c>
      <c r="D193">
        <v>1</v>
      </c>
      <c r="E193">
        <v>68.061800000000005</v>
      </c>
      <c r="F193">
        <v>3.1570000000000001E-2</v>
      </c>
    </row>
    <row r="194" spans="1:6">
      <c r="A194">
        <v>1000192</v>
      </c>
      <c r="B194">
        <v>1</v>
      </c>
      <c r="C194">
        <v>192</v>
      </c>
      <c r="D194">
        <v>1</v>
      </c>
      <c r="E194">
        <v>68.113299999999995</v>
      </c>
      <c r="F194">
        <v>3.1559999999999998E-2</v>
      </c>
    </row>
    <row r="195" spans="1:6">
      <c r="A195">
        <v>1000193</v>
      </c>
      <c r="B195">
        <v>1</v>
      </c>
      <c r="C195">
        <v>193</v>
      </c>
      <c r="D195">
        <v>1</v>
      </c>
      <c r="E195">
        <v>68.164699999999996</v>
      </c>
      <c r="F195">
        <v>3.1550000000000002E-2</v>
      </c>
    </row>
    <row r="196" spans="1:6">
      <c r="A196">
        <v>1000194</v>
      </c>
      <c r="B196">
        <v>1</v>
      </c>
      <c r="C196">
        <v>194</v>
      </c>
      <c r="D196">
        <v>1</v>
      </c>
      <c r="E196">
        <v>68.215800000000002</v>
      </c>
      <c r="F196">
        <v>3.1539999999999999E-2</v>
      </c>
    </row>
    <row r="197" spans="1:6">
      <c r="A197">
        <v>1000195</v>
      </c>
      <c r="B197">
        <v>1</v>
      </c>
      <c r="C197">
        <v>195</v>
      </c>
      <c r="D197">
        <v>1</v>
      </c>
      <c r="E197">
        <v>68.266900000000007</v>
      </c>
      <c r="F197">
        <v>3.1530000000000002E-2</v>
      </c>
    </row>
    <row r="198" spans="1:6">
      <c r="A198">
        <v>1000196</v>
      </c>
      <c r="B198">
        <v>1</v>
      </c>
      <c r="C198">
        <v>196</v>
      </c>
      <c r="D198">
        <v>1</v>
      </c>
      <c r="E198">
        <v>68.317700000000002</v>
      </c>
      <c r="F198">
        <v>3.1519999999999999E-2</v>
      </c>
    </row>
    <row r="199" spans="1:6">
      <c r="A199">
        <v>1000197</v>
      </c>
      <c r="B199">
        <v>1</v>
      </c>
      <c r="C199">
        <v>197</v>
      </c>
      <c r="D199">
        <v>1</v>
      </c>
      <c r="E199">
        <v>68.368499999999997</v>
      </c>
      <c r="F199">
        <v>3.1519999999999999E-2</v>
      </c>
    </row>
    <row r="200" spans="1:6">
      <c r="A200">
        <v>1000198</v>
      </c>
      <c r="B200">
        <v>1</v>
      </c>
      <c r="C200">
        <v>198</v>
      </c>
      <c r="D200">
        <v>1</v>
      </c>
      <c r="E200">
        <v>68.418999999999997</v>
      </c>
      <c r="F200">
        <v>3.1510000000000003E-2</v>
      </c>
    </row>
    <row r="201" spans="1:6">
      <c r="A201">
        <v>1000199</v>
      </c>
      <c r="B201">
        <v>1</v>
      </c>
      <c r="C201">
        <v>199</v>
      </c>
      <c r="D201">
        <v>1</v>
      </c>
      <c r="E201">
        <v>68.469499999999996</v>
      </c>
      <c r="F201">
        <v>3.15E-2</v>
      </c>
    </row>
    <row r="202" spans="1:6">
      <c r="A202">
        <v>1000200</v>
      </c>
      <c r="B202">
        <v>1</v>
      </c>
      <c r="C202">
        <v>200</v>
      </c>
      <c r="D202">
        <v>1</v>
      </c>
      <c r="E202">
        <v>68.519800000000004</v>
      </c>
      <c r="F202">
        <v>3.1489999999999997E-2</v>
      </c>
    </row>
    <row r="203" spans="1:6">
      <c r="A203">
        <v>1000201</v>
      </c>
      <c r="B203">
        <v>1</v>
      </c>
      <c r="C203">
        <v>201</v>
      </c>
      <c r="D203">
        <v>1</v>
      </c>
      <c r="E203">
        <v>68.569900000000004</v>
      </c>
      <c r="F203">
        <v>3.1480000000000001E-2</v>
      </c>
    </row>
    <row r="204" spans="1:6">
      <c r="A204">
        <v>1000202</v>
      </c>
      <c r="B204">
        <v>1</v>
      </c>
      <c r="C204">
        <v>202</v>
      </c>
      <c r="D204">
        <v>1</v>
      </c>
      <c r="E204">
        <v>68.619900000000001</v>
      </c>
      <c r="F204">
        <v>3.1469999999999998E-2</v>
      </c>
    </row>
    <row r="205" spans="1:6">
      <c r="A205">
        <v>1000203</v>
      </c>
      <c r="B205">
        <v>1</v>
      </c>
      <c r="C205">
        <v>203</v>
      </c>
      <c r="D205">
        <v>1</v>
      </c>
      <c r="E205">
        <v>68.669799999999995</v>
      </c>
      <c r="F205">
        <v>3.1469999999999998E-2</v>
      </c>
    </row>
    <row r="206" spans="1:6">
      <c r="A206">
        <v>1000204</v>
      </c>
      <c r="B206">
        <v>1</v>
      </c>
      <c r="C206">
        <v>204</v>
      </c>
      <c r="D206">
        <v>1</v>
      </c>
      <c r="E206">
        <v>68.719499999999996</v>
      </c>
      <c r="F206">
        <v>3.1460000000000002E-2</v>
      </c>
    </row>
    <row r="207" spans="1:6">
      <c r="A207">
        <v>1000205</v>
      </c>
      <c r="B207">
        <v>1</v>
      </c>
      <c r="C207">
        <v>205</v>
      </c>
      <c r="D207">
        <v>1</v>
      </c>
      <c r="E207">
        <v>68.769099999999995</v>
      </c>
      <c r="F207">
        <v>3.1449999999999999E-2</v>
      </c>
    </row>
    <row r="208" spans="1:6">
      <c r="A208">
        <v>1000206</v>
      </c>
      <c r="B208">
        <v>1</v>
      </c>
      <c r="C208">
        <v>206</v>
      </c>
      <c r="D208">
        <v>1</v>
      </c>
      <c r="E208">
        <v>68.818600000000004</v>
      </c>
      <c r="F208">
        <v>3.1440000000000003E-2</v>
      </c>
    </row>
    <row r="209" spans="1:6">
      <c r="A209">
        <v>1000207</v>
      </c>
      <c r="B209">
        <v>1</v>
      </c>
      <c r="C209">
        <v>207</v>
      </c>
      <c r="D209">
        <v>1</v>
      </c>
      <c r="E209">
        <v>68.867900000000006</v>
      </c>
      <c r="F209">
        <v>3.1440000000000003E-2</v>
      </c>
    </row>
    <row r="210" spans="1:6">
      <c r="A210">
        <v>1000208</v>
      </c>
      <c r="B210">
        <v>1</v>
      </c>
      <c r="C210">
        <v>208</v>
      </c>
      <c r="D210">
        <v>1</v>
      </c>
      <c r="E210">
        <v>68.917100000000005</v>
      </c>
      <c r="F210">
        <v>3.143E-2</v>
      </c>
    </row>
    <row r="211" spans="1:6">
      <c r="A211">
        <v>1000209</v>
      </c>
      <c r="B211">
        <v>1</v>
      </c>
      <c r="C211">
        <v>209</v>
      </c>
      <c r="D211">
        <v>1</v>
      </c>
      <c r="E211">
        <v>68.966200000000001</v>
      </c>
      <c r="F211">
        <v>3.1419999999999997E-2</v>
      </c>
    </row>
    <row r="212" spans="1:6">
      <c r="A212">
        <v>1000210</v>
      </c>
      <c r="B212">
        <v>1</v>
      </c>
      <c r="C212">
        <v>210</v>
      </c>
      <c r="D212">
        <v>1</v>
      </c>
      <c r="E212">
        <v>69.015199999999993</v>
      </c>
      <c r="F212">
        <v>3.141E-2</v>
      </c>
    </row>
    <row r="213" spans="1:6">
      <c r="A213">
        <v>1000211</v>
      </c>
      <c r="B213">
        <v>1</v>
      </c>
      <c r="C213">
        <v>211</v>
      </c>
      <c r="D213">
        <v>1</v>
      </c>
      <c r="E213">
        <v>69.064099999999996</v>
      </c>
      <c r="F213">
        <v>3.141E-2</v>
      </c>
    </row>
    <row r="214" spans="1:6">
      <c r="A214">
        <v>1000212</v>
      </c>
      <c r="B214">
        <v>1</v>
      </c>
      <c r="C214">
        <v>212</v>
      </c>
      <c r="D214">
        <v>1</v>
      </c>
      <c r="E214">
        <v>69.112799999999993</v>
      </c>
      <c r="F214">
        <v>3.1399999999999997E-2</v>
      </c>
    </row>
    <row r="215" spans="1:6">
      <c r="A215">
        <v>1000213</v>
      </c>
      <c r="B215">
        <v>1</v>
      </c>
      <c r="C215">
        <v>213</v>
      </c>
      <c r="D215">
        <v>1</v>
      </c>
      <c r="E215">
        <v>69.161500000000004</v>
      </c>
      <c r="F215">
        <v>3.1390000000000001E-2</v>
      </c>
    </row>
    <row r="216" spans="1:6">
      <c r="A216">
        <v>1000214</v>
      </c>
      <c r="B216">
        <v>1</v>
      </c>
      <c r="C216">
        <v>214</v>
      </c>
      <c r="D216">
        <v>1</v>
      </c>
      <c r="E216">
        <v>69.209999999999994</v>
      </c>
      <c r="F216">
        <v>3.1390000000000001E-2</v>
      </c>
    </row>
    <row r="217" spans="1:6">
      <c r="A217">
        <v>1000215</v>
      </c>
      <c r="B217">
        <v>1</v>
      </c>
      <c r="C217">
        <v>215</v>
      </c>
      <c r="D217">
        <v>1</v>
      </c>
      <c r="E217">
        <v>69.258399999999995</v>
      </c>
      <c r="F217">
        <v>3.1379999999999998E-2</v>
      </c>
    </row>
    <row r="218" spans="1:6">
      <c r="A218">
        <v>1000216</v>
      </c>
      <c r="B218">
        <v>1</v>
      </c>
      <c r="C218">
        <v>216</v>
      </c>
      <c r="D218">
        <v>1</v>
      </c>
      <c r="E218">
        <v>69.306700000000006</v>
      </c>
      <c r="F218">
        <v>3.1370000000000002E-2</v>
      </c>
    </row>
    <row r="219" spans="1:6">
      <c r="A219">
        <v>1000217</v>
      </c>
      <c r="B219">
        <v>1</v>
      </c>
      <c r="C219">
        <v>217</v>
      </c>
      <c r="D219">
        <v>1</v>
      </c>
      <c r="E219">
        <v>69.354900000000001</v>
      </c>
      <c r="F219">
        <v>3.1370000000000002E-2</v>
      </c>
    </row>
    <row r="220" spans="1:6">
      <c r="A220">
        <v>1000218</v>
      </c>
      <c r="B220">
        <v>1</v>
      </c>
      <c r="C220">
        <v>218</v>
      </c>
      <c r="D220">
        <v>1</v>
      </c>
      <c r="E220">
        <v>69.403099999999995</v>
      </c>
      <c r="F220">
        <v>3.1359999999999999E-2</v>
      </c>
    </row>
    <row r="221" spans="1:6">
      <c r="A221">
        <v>1000219</v>
      </c>
      <c r="B221">
        <v>1</v>
      </c>
      <c r="C221">
        <v>219</v>
      </c>
      <c r="D221">
        <v>1</v>
      </c>
      <c r="E221">
        <v>69.451099999999997</v>
      </c>
      <c r="F221">
        <v>3.1359999999999999E-2</v>
      </c>
    </row>
    <row r="222" spans="1:6">
      <c r="A222">
        <v>1000220</v>
      </c>
      <c r="B222">
        <v>1</v>
      </c>
      <c r="C222">
        <v>220</v>
      </c>
      <c r="D222">
        <v>1</v>
      </c>
      <c r="E222">
        <v>69.498999999999995</v>
      </c>
      <c r="F222">
        <v>3.1350000000000003E-2</v>
      </c>
    </row>
    <row r="223" spans="1:6">
      <c r="A223">
        <v>1000221</v>
      </c>
      <c r="B223">
        <v>1</v>
      </c>
      <c r="C223">
        <v>221</v>
      </c>
      <c r="D223">
        <v>1</v>
      </c>
      <c r="E223">
        <v>69.546800000000005</v>
      </c>
      <c r="F223">
        <v>3.134E-2</v>
      </c>
    </row>
    <row r="224" spans="1:6">
      <c r="A224">
        <v>1000222</v>
      </c>
      <c r="B224">
        <v>1</v>
      </c>
      <c r="C224">
        <v>222</v>
      </c>
      <c r="D224">
        <v>1</v>
      </c>
      <c r="E224">
        <v>69.594499999999996</v>
      </c>
      <c r="F224">
        <v>3.134E-2</v>
      </c>
    </row>
    <row r="225" spans="1:6">
      <c r="A225">
        <v>1000223</v>
      </c>
      <c r="B225">
        <v>1</v>
      </c>
      <c r="C225">
        <v>223</v>
      </c>
      <c r="D225">
        <v>1</v>
      </c>
      <c r="E225">
        <v>69.642099999999999</v>
      </c>
      <c r="F225">
        <v>3.1329999999999997E-2</v>
      </c>
    </row>
    <row r="226" spans="1:6">
      <c r="A226">
        <v>1000224</v>
      </c>
      <c r="B226">
        <v>1</v>
      </c>
      <c r="C226">
        <v>224</v>
      </c>
      <c r="D226">
        <v>1</v>
      </c>
      <c r="E226">
        <v>69.689599999999999</v>
      </c>
      <c r="F226">
        <v>3.1329999999999997E-2</v>
      </c>
    </row>
    <row r="227" spans="1:6">
      <c r="A227">
        <v>1000225</v>
      </c>
      <c r="B227">
        <v>1</v>
      </c>
      <c r="C227">
        <v>225</v>
      </c>
      <c r="D227">
        <v>1</v>
      </c>
      <c r="E227">
        <v>69.736999999999995</v>
      </c>
      <c r="F227">
        <v>3.1320000000000001E-2</v>
      </c>
    </row>
    <row r="228" spans="1:6">
      <c r="A228">
        <v>1000226</v>
      </c>
      <c r="B228">
        <v>1</v>
      </c>
      <c r="C228">
        <v>226</v>
      </c>
      <c r="D228">
        <v>1</v>
      </c>
      <c r="E228">
        <v>69.784400000000005</v>
      </c>
      <c r="F228">
        <v>3.1320000000000001E-2</v>
      </c>
    </row>
    <row r="229" spans="1:6">
      <c r="A229">
        <v>1000227</v>
      </c>
      <c r="B229">
        <v>1</v>
      </c>
      <c r="C229">
        <v>227</v>
      </c>
      <c r="D229">
        <v>1</v>
      </c>
      <c r="E229">
        <v>69.831599999999995</v>
      </c>
      <c r="F229">
        <v>3.1309999999999998E-2</v>
      </c>
    </row>
    <row r="230" spans="1:6">
      <c r="A230">
        <v>1000228</v>
      </c>
      <c r="B230">
        <v>1</v>
      </c>
      <c r="C230">
        <v>228</v>
      </c>
      <c r="D230">
        <v>1</v>
      </c>
      <c r="E230">
        <v>69.878699999999995</v>
      </c>
      <c r="F230">
        <v>3.1309999999999998E-2</v>
      </c>
    </row>
    <row r="231" spans="1:6">
      <c r="A231">
        <v>1000229</v>
      </c>
      <c r="B231">
        <v>1</v>
      </c>
      <c r="C231">
        <v>229</v>
      </c>
      <c r="D231">
        <v>1</v>
      </c>
      <c r="E231">
        <v>69.925799999999995</v>
      </c>
      <c r="F231">
        <v>3.1300000000000001E-2</v>
      </c>
    </row>
    <row r="232" spans="1:6">
      <c r="A232">
        <v>1000230</v>
      </c>
      <c r="B232">
        <v>1</v>
      </c>
      <c r="C232">
        <v>230</v>
      </c>
      <c r="D232">
        <v>1</v>
      </c>
      <c r="E232">
        <v>69.972800000000007</v>
      </c>
      <c r="F232">
        <v>3.1300000000000001E-2</v>
      </c>
    </row>
    <row r="233" spans="1:6">
      <c r="A233">
        <v>1000231</v>
      </c>
      <c r="B233">
        <v>1</v>
      </c>
      <c r="C233">
        <v>231</v>
      </c>
      <c r="D233">
        <v>1</v>
      </c>
      <c r="E233">
        <v>70.0197</v>
      </c>
      <c r="F233">
        <v>3.1289999999999998E-2</v>
      </c>
    </row>
    <row r="234" spans="1:6">
      <c r="A234">
        <v>1000232</v>
      </c>
      <c r="B234">
        <v>1</v>
      </c>
      <c r="C234">
        <v>232</v>
      </c>
      <c r="D234">
        <v>1</v>
      </c>
      <c r="E234">
        <v>70.066500000000005</v>
      </c>
      <c r="F234">
        <v>3.1289999999999998E-2</v>
      </c>
    </row>
    <row r="235" spans="1:6">
      <c r="A235">
        <v>1000233</v>
      </c>
      <c r="B235">
        <v>1</v>
      </c>
      <c r="C235">
        <v>233</v>
      </c>
      <c r="D235">
        <v>1</v>
      </c>
      <c r="E235">
        <v>70.113200000000006</v>
      </c>
      <c r="F235">
        <v>3.1280000000000002E-2</v>
      </c>
    </row>
    <row r="236" spans="1:6">
      <c r="A236">
        <v>1000234</v>
      </c>
      <c r="B236">
        <v>1</v>
      </c>
      <c r="C236">
        <v>234</v>
      </c>
      <c r="D236">
        <v>1</v>
      </c>
      <c r="E236">
        <v>70.159899999999993</v>
      </c>
      <c r="F236">
        <v>3.1280000000000002E-2</v>
      </c>
    </row>
    <row r="237" spans="1:6">
      <c r="A237">
        <v>1000235</v>
      </c>
      <c r="B237">
        <v>1</v>
      </c>
      <c r="C237">
        <v>235</v>
      </c>
      <c r="D237">
        <v>1</v>
      </c>
      <c r="E237">
        <v>70.206400000000002</v>
      </c>
      <c r="F237">
        <v>3.1269999999999999E-2</v>
      </c>
    </row>
    <row r="238" spans="1:6">
      <c r="A238">
        <v>1000236</v>
      </c>
      <c r="B238">
        <v>1</v>
      </c>
      <c r="C238">
        <v>236</v>
      </c>
      <c r="D238">
        <v>1</v>
      </c>
      <c r="E238">
        <v>70.252899999999997</v>
      </c>
      <c r="F238">
        <v>3.1269999999999999E-2</v>
      </c>
    </row>
    <row r="239" spans="1:6">
      <c r="A239">
        <v>1000237</v>
      </c>
      <c r="B239">
        <v>1</v>
      </c>
      <c r="C239">
        <v>237</v>
      </c>
      <c r="D239">
        <v>1</v>
      </c>
      <c r="E239">
        <v>70.299400000000006</v>
      </c>
      <c r="F239">
        <v>3.1260000000000003E-2</v>
      </c>
    </row>
    <row r="240" spans="1:6">
      <c r="A240">
        <v>1000238</v>
      </c>
      <c r="B240">
        <v>1</v>
      </c>
      <c r="C240">
        <v>238</v>
      </c>
      <c r="D240">
        <v>1</v>
      </c>
      <c r="E240">
        <v>70.345699999999994</v>
      </c>
      <c r="F240">
        <v>3.1260000000000003E-2</v>
      </c>
    </row>
    <row r="241" spans="1:6">
      <c r="A241">
        <v>1000239</v>
      </c>
      <c r="B241">
        <v>1</v>
      </c>
      <c r="C241">
        <v>239</v>
      </c>
      <c r="D241">
        <v>1</v>
      </c>
      <c r="E241">
        <v>70.391999999999996</v>
      </c>
      <c r="F241">
        <v>3.1260000000000003E-2</v>
      </c>
    </row>
    <row r="242" spans="1:6">
      <c r="A242">
        <v>1000240</v>
      </c>
      <c r="B242">
        <v>1</v>
      </c>
      <c r="C242">
        <v>240</v>
      </c>
      <c r="D242">
        <v>1</v>
      </c>
      <c r="E242">
        <v>70.438199999999995</v>
      </c>
      <c r="F242">
        <v>3.125E-2</v>
      </c>
    </row>
    <row r="243" spans="1:6">
      <c r="A243">
        <v>1000241</v>
      </c>
      <c r="B243">
        <v>1</v>
      </c>
      <c r="C243">
        <v>241</v>
      </c>
      <c r="D243">
        <v>1</v>
      </c>
      <c r="E243">
        <v>70.484300000000005</v>
      </c>
      <c r="F243">
        <v>3.125E-2</v>
      </c>
    </row>
    <row r="244" spans="1:6">
      <c r="A244">
        <v>1000242</v>
      </c>
      <c r="B244">
        <v>1</v>
      </c>
      <c r="C244">
        <v>242</v>
      </c>
      <c r="D244">
        <v>1</v>
      </c>
      <c r="E244">
        <v>70.5304</v>
      </c>
      <c r="F244">
        <v>3.125E-2</v>
      </c>
    </row>
    <row r="245" spans="1:6">
      <c r="A245">
        <v>1000243</v>
      </c>
      <c r="B245">
        <v>1</v>
      </c>
      <c r="C245">
        <v>243</v>
      </c>
      <c r="D245">
        <v>1</v>
      </c>
      <c r="E245">
        <v>70.576400000000007</v>
      </c>
      <c r="F245">
        <v>3.124E-2</v>
      </c>
    </row>
    <row r="246" spans="1:6">
      <c r="A246">
        <v>1000244</v>
      </c>
      <c r="B246">
        <v>1</v>
      </c>
      <c r="C246">
        <v>244</v>
      </c>
      <c r="D246">
        <v>1</v>
      </c>
      <c r="E246">
        <v>70.622399999999999</v>
      </c>
      <c r="F246">
        <v>3.124E-2</v>
      </c>
    </row>
    <row r="247" spans="1:6">
      <c r="A247">
        <v>1000245</v>
      </c>
      <c r="B247">
        <v>1</v>
      </c>
      <c r="C247">
        <v>245</v>
      </c>
      <c r="D247">
        <v>1</v>
      </c>
      <c r="E247">
        <v>70.668300000000002</v>
      </c>
      <c r="F247">
        <v>3.1230000000000001E-2</v>
      </c>
    </row>
    <row r="248" spans="1:6">
      <c r="A248">
        <v>1000246</v>
      </c>
      <c r="B248">
        <v>1</v>
      </c>
      <c r="C248">
        <v>246</v>
      </c>
      <c r="D248">
        <v>1</v>
      </c>
      <c r="E248">
        <v>70.714100000000002</v>
      </c>
      <c r="F248">
        <v>3.1230000000000001E-2</v>
      </c>
    </row>
    <row r="249" spans="1:6">
      <c r="A249">
        <v>1000247</v>
      </c>
      <c r="B249">
        <v>1</v>
      </c>
      <c r="C249">
        <v>247</v>
      </c>
      <c r="D249">
        <v>1</v>
      </c>
      <c r="E249">
        <v>70.759799999999998</v>
      </c>
      <c r="F249">
        <v>3.1230000000000001E-2</v>
      </c>
    </row>
    <row r="250" spans="1:6">
      <c r="A250">
        <v>1000248</v>
      </c>
      <c r="B250">
        <v>1</v>
      </c>
      <c r="C250">
        <v>248</v>
      </c>
      <c r="D250">
        <v>1</v>
      </c>
      <c r="E250">
        <v>70.805499999999995</v>
      </c>
      <c r="F250">
        <v>3.1220000000000001E-2</v>
      </c>
    </row>
    <row r="251" spans="1:6">
      <c r="A251">
        <v>1000249</v>
      </c>
      <c r="B251">
        <v>1</v>
      </c>
      <c r="C251">
        <v>249</v>
      </c>
      <c r="D251">
        <v>1</v>
      </c>
      <c r="E251">
        <v>70.851100000000002</v>
      </c>
      <c r="F251">
        <v>3.1220000000000001E-2</v>
      </c>
    </row>
    <row r="252" spans="1:6">
      <c r="A252">
        <v>1000250</v>
      </c>
      <c r="B252">
        <v>1</v>
      </c>
      <c r="C252">
        <v>250</v>
      </c>
      <c r="D252">
        <v>1</v>
      </c>
      <c r="E252">
        <v>70.896699999999996</v>
      </c>
      <c r="F252">
        <v>3.1220000000000001E-2</v>
      </c>
    </row>
    <row r="253" spans="1:6">
      <c r="A253">
        <v>1000251</v>
      </c>
      <c r="B253">
        <v>1</v>
      </c>
      <c r="C253">
        <v>251</v>
      </c>
      <c r="D253">
        <v>1</v>
      </c>
      <c r="E253">
        <v>70.9422</v>
      </c>
      <c r="F253">
        <v>3.1220000000000001E-2</v>
      </c>
    </row>
    <row r="254" spans="1:6">
      <c r="A254">
        <v>1000252</v>
      </c>
      <c r="B254">
        <v>1</v>
      </c>
      <c r="C254">
        <v>252</v>
      </c>
      <c r="D254">
        <v>1</v>
      </c>
      <c r="E254">
        <v>70.9876</v>
      </c>
      <c r="F254">
        <v>3.1210000000000002E-2</v>
      </c>
    </row>
    <row r="255" spans="1:6">
      <c r="A255">
        <v>1000253</v>
      </c>
      <c r="B255">
        <v>1</v>
      </c>
      <c r="C255">
        <v>253</v>
      </c>
      <c r="D255">
        <v>1</v>
      </c>
      <c r="E255">
        <v>71.033000000000001</v>
      </c>
      <c r="F255">
        <v>3.1210000000000002E-2</v>
      </c>
    </row>
    <row r="256" spans="1:6">
      <c r="A256">
        <v>1000254</v>
      </c>
      <c r="B256">
        <v>1</v>
      </c>
      <c r="C256">
        <v>254</v>
      </c>
      <c r="D256">
        <v>1</v>
      </c>
      <c r="E256">
        <v>71.078299999999999</v>
      </c>
      <c r="F256">
        <v>3.1210000000000002E-2</v>
      </c>
    </row>
    <row r="257" spans="1:6">
      <c r="A257">
        <v>1000255</v>
      </c>
      <c r="B257">
        <v>1</v>
      </c>
      <c r="C257">
        <v>255</v>
      </c>
      <c r="D257">
        <v>1</v>
      </c>
      <c r="E257">
        <v>71.123500000000007</v>
      </c>
      <c r="F257">
        <v>3.1210000000000002E-2</v>
      </c>
    </row>
    <row r="258" spans="1:6">
      <c r="A258">
        <v>1000256</v>
      </c>
      <c r="B258">
        <v>1</v>
      </c>
      <c r="C258">
        <v>256</v>
      </c>
      <c r="D258">
        <v>1</v>
      </c>
      <c r="E258">
        <v>71.168700000000001</v>
      </c>
      <c r="F258">
        <v>3.1199999999999999E-2</v>
      </c>
    </row>
    <row r="259" spans="1:6">
      <c r="A259">
        <v>1000257</v>
      </c>
      <c r="B259">
        <v>1</v>
      </c>
      <c r="C259">
        <v>257</v>
      </c>
      <c r="D259">
        <v>1</v>
      </c>
      <c r="E259">
        <v>71.213800000000006</v>
      </c>
      <c r="F259">
        <v>3.1199999999999999E-2</v>
      </c>
    </row>
    <row r="260" spans="1:6">
      <c r="A260">
        <v>1000258</v>
      </c>
      <c r="B260">
        <v>1</v>
      </c>
      <c r="C260">
        <v>258</v>
      </c>
      <c r="D260">
        <v>1</v>
      </c>
      <c r="E260">
        <v>71.258899999999997</v>
      </c>
      <c r="F260">
        <v>3.1199999999999999E-2</v>
      </c>
    </row>
    <row r="261" spans="1:6">
      <c r="A261">
        <v>1000259</v>
      </c>
      <c r="B261">
        <v>1</v>
      </c>
      <c r="C261">
        <v>259</v>
      </c>
      <c r="D261">
        <v>1</v>
      </c>
      <c r="E261">
        <v>71.303899999999999</v>
      </c>
      <c r="F261">
        <v>3.1199999999999999E-2</v>
      </c>
    </row>
    <row r="262" spans="1:6">
      <c r="A262">
        <v>1000260</v>
      </c>
      <c r="B262">
        <v>1</v>
      </c>
      <c r="C262">
        <v>260</v>
      </c>
      <c r="D262">
        <v>1</v>
      </c>
      <c r="E262">
        <v>71.348799999999997</v>
      </c>
      <c r="F262">
        <v>3.1189999999999999E-2</v>
      </c>
    </row>
    <row r="263" spans="1:6">
      <c r="A263">
        <v>1000261</v>
      </c>
      <c r="B263">
        <v>1</v>
      </c>
      <c r="C263">
        <v>261</v>
      </c>
      <c r="D263">
        <v>1</v>
      </c>
      <c r="E263">
        <v>71.393699999999995</v>
      </c>
      <c r="F263">
        <v>3.1189999999999999E-2</v>
      </c>
    </row>
    <row r="264" spans="1:6">
      <c r="A264">
        <v>1000262</v>
      </c>
      <c r="B264">
        <v>1</v>
      </c>
      <c r="C264">
        <v>262</v>
      </c>
      <c r="D264">
        <v>1</v>
      </c>
      <c r="E264">
        <v>71.438500000000005</v>
      </c>
      <c r="F264">
        <v>3.1189999999999999E-2</v>
      </c>
    </row>
    <row r="265" spans="1:6">
      <c r="A265">
        <v>1000263</v>
      </c>
      <c r="B265">
        <v>1</v>
      </c>
      <c r="C265">
        <v>263</v>
      </c>
      <c r="D265">
        <v>1</v>
      </c>
      <c r="E265">
        <v>71.483199999999997</v>
      </c>
      <c r="F265">
        <v>3.1189999999999999E-2</v>
      </c>
    </row>
    <row r="266" spans="1:6">
      <c r="A266">
        <v>1000264</v>
      </c>
      <c r="B266">
        <v>1</v>
      </c>
      <c r="C266">
        <v>264</v>
      </c>
      <c r="D266">
        <v>1</v>
      </c>
      <c r="E266">
        <v>71.527900000000002</v>
      </c>
      <c r="F266">
        <v>3.1189999999999999E-2</v>
      </c>
    </row>
    <row r="267" spans="1:6">
      <c r="A267">
        <v>1000265</v>
      </c>
      <c r="B267">
        <v>1</v>
      </c>
      <c r="C267">
        <v>265</v>
      </c>
      <c r="D267">
        <v>1</v>
      </c>
      <c r="E267">
        <v>71.572500000000005</v>
      </c>
      <c r="F267">
        <v>3.1179999999999999E-2</v>
      </c>
    </row>
    <row r="268" spans="1:6">
      <c r="A268">
        <v>1000266</v>
      </c>
      <c r="B268">
        <v>1</v>
      </c>
      <c r="C268">
        <v>266</v>
      </c>
      <c r="D268">
        <v>1</v>
      </c>
      <c r="E268">
        <v>71.617099999999994</v>
      </c>
      <c r="F268">
        <v>3.1179999999999999E-2</v>
      </c>
    </row>
    <row r="269" spans="1:6">
      <c r="A269">
        <v>1000267</v>
      </c>
      <c r="B269">
        <v>1</v>
      </c>
      <c r="C269">
        <v>267</v>
      </c>
      <c r="D269">
        <v>1</v>
      </c>
      <c r="E269">
        <v>71.661600000000007</v>
      </c>
      <c r="F269">
        <v>3.1179999999999999E-2</v>
      </c>
    </row>
    <row r="270" spans="1:6">
      <c r="A270">
        <v>1000268</v>
      </c>
      <c r="B270">
        <v>1</v>
      </c>
      <c r="C270">
        <v>268</v>
      </c>
      <c r="D270">
        <v>1</v>
      </c>
      <c r="E270">
        <v>71.706000000000003</v>
      </c>
      <c r="F270">
        <v>3.1179999999999999E-2</v>
      </c>
    </row>
    <row r="271" spans="1:6">
      <c r="A271">
        <v>1000269</v>
      </c>
      <c r="B271">
        <v>1</v>
      </c>
      <c r="C271">
        <v>269</v>
      </c>
      <c r="D271">
        <v>1</v>
      </c>
      <c r="E271">
        <v>71.750399999999999</v>
      </c>
      <c r="F271">
        <v>3.1179999999999999E-2</v>
      </c>
    </row>
    <row r="272" spans="1:6">
      <c r="A272">
        <v>1000270</v>
      </c>
      <c r="B272">
        <v>1</v>
      </c>
      <c r="C272">
        <v>270</v>
      </c>
      <c r="D272">
        <v>1</v>
      </c>
      <c r="E272">
        <v>71.794700000000006</v>
      </c>
      <c r="F272">
        <v>3.1179999999999999E-2</v>
      </c>
    </row>
    <row r="273" spans="1:6">
      <c r="A273">
        <v>1000271</v>
      </c>
      <c r="B273">
        <v>1</v>
      </c>
      <c r="C273">
        <v>271</v>
      </c>
      <c r="D273">
        <v>1</v>
      </c>
      <c r="E273">
        <v>71.838999999999999</v>
      </c>
      <c r="F273">
        <v>3.1179999999999999E-2</v>
      </c>
    </row>
    <row r="274" spans="1:6">
      <c r="A274">
        <v>1000272</v>
      </c>
      <c r="B274">
        <v>1</v>
      </c>
      <c r="C274">
        <v>272</v>
      </c>
      <c r="D274">
        <v>1</v>
      </c>
      <c r="E274">
        <v>71.883200000000002</v>
      </c>
      <c r="F274">
        <v>3.1179999999999999E-2</v>
      </c>
    </row>
    <row r="275" spans="1:6">
      <c r="A275">
        <v>1000273</v>
      </c>
      <c r="B275">
        <v>1</v>
      </c>
      <c r="C275">
        <v>273</v>
      </c>
      <c r="D275">
        <v>1</v>
      </c>
      <c r="E275">
        <v>71.927300000000002</v>
      </c>
      <c r="F275">
        <v>3.117E-2</v>
      </c>
    </row>
    <row r="276" spans="1:6">
      <c r="A276">
        <v>1000274</v>
      </c>
      <c r="B276">
        <v>1</v>
      </c>
      <c r="C276">
        <v>274</v>
      </c>
      <c r="D276">
        <v>1</v>
      </c>
      <c r="E276">
        <v>71.971400000000003</v>
      </c>
      <c r="F276">
        <v>3.117E-2</v>
      </c>
    </row>
    <row r="277" spans="1:6">
      <c r="A277">
        <v>1000275</v>
      </c>
      <c r="B277">
        <v>1</v>
      </c>
      <c r="C277">
        <v>275</v>
      </c>
      <c r="D277">
        <v>1</v>
      </c>
      <c r="E277">
        <v>72.0154</v>
      </c>
      <c r="F277">
        <v>3.117E-2</v>
      </c>
    </row>
    <row r="278" spans="1:6">
      <c r="A278">
        <v>1000276</v>
      </c>
      <c r="B278">
        <v>1</v>
      </c>
      <c r="C278">
        <v>276</v>
      </c>
      <c r="D278">
        <v>1</v>
      </c>
      <c r="E278">
        <v>72.059399999999997</v>
      </c>
      <c r="F278">
        <v>3.117E-2</v>
      </c>
    </row>
    <row r="279" spans="1:6">
      <c r="A279">
        <v>1000277</v>
      </c>
      <c r="B279">
        <v>1</v>
      </c>
      <c r="C279">
        <v>277</v>
      </c>
      <c r="D279">
        <v>1</v>
      </c>
      <c r="E279">
        <v>72.103300000000004</v>
      </c>
      <c r="F279">
        <v>3.117E-2</v>
      </c>
    </row>
    <row r="280" spans="1:6">
      <c r="A280">
        <v>1000278</v>
      </c>
      <c r="B280">
        <v>1</v>
      </c>
      <c r="C280">
        <v>278</v>
      </c>
      <c r="D280">
        <v>1</v>
      </c>
      <c r="E280">
        <v>72.147199999999998</v>
      </c>
      <c r="F280">
        <v>3.117E-2</v>
      </c>
    </row>
    <row r="281" spans="1:6">
      <c r="A281">
        <v>1000279</v>
      </c>
      <c r="B281">
        <v>1</v>
      </c>
      <c r="C281">
        <v>279</v>
      </c>
      <c r="D281">
        <v>1</v>
      </c>
      <c r="E281">
        <v>72.190899999999999</v>
      </c>
      <c r="F281">
        <v>3.117E-2</v>
      </c>
    </row>
    <row r="282" spans="1:6">
      <c r="A282">
        <v>1000280</v>
      </c>
      <c r="B282">
        <v>1</v>
      </c>
      <c r="C282">
        <v>280</v>
      </c>
      <c r="D282">
        <v>1</v>
      </c>
      <c r="E282">
        <v>72.234700000000004</v>
      </c>
      <c r="F282">
        <v>3.117E-2</v>
      </c>
    </row>
    <row r="283" spans="1:6">
      <c r="A283">
        <v>1000281</v>
      </c>
      <c r="B283">
        <v>1</v>
      </c>
      <c r="C283">
        <v>281</v>
      </c>
      <c r="D283">
        <v>1</v>
      </c>
      <c r="E283">
        <v>72.278300000000002</v>
      </c>
      <c r="F283">
        <v>3.117E-2</v>
      </c>
    </row>
    <row r="284" spans="1:6">
      <c r="A284">
        <v>1000282</v>
      </c>
      <c r="B284">
        <v>1</v>
      </c>
      <c r="C284">
        <v>282</v>
      </c>
      <c r="D284">
        <v>1</v>
      </c>
      <c r="E284">
        <v>72.321899999999999</v>
      </c>
      <c r="F284">
        <v>3.117E-2</v>
      </c>
    </row>
    <row r="285" spans="1:6">
      <c r="A285">
        <v>1000283</v>
      </c>
      <c r="B285">
        <v>1</v>
      </c>
      <c r="C285">
        <v>283</v>
      </c>
      <c r="D285">
        <v>1</v>
      </c>
      <c r="E285">
        <v>72.365499999999997</v>
      </c>
      <c r="F285">
        <v>3.117E-2</v>
      </c>
    </row>
    <row r="286" spans="1:6">
      <c r="A286">
        <v>1000284</v>
      </c>
      <c r="B286">
        <v>1</v>
      </c>
      <c r="C286">
        <v>284</v>
      </c>
      <c r="D286">
        <v>1</v>
      </c>
      <c r="E286">
        <v>72.408900000000003</v>
      </c>
      <c r="F286">
        <v>3.117E-2</v>
      </c>
    </row>
    <row r="287" spans="1:6">
      <c r="A287">
        <v>1000285</v>
      </c>
      <c r="B287">
        <v>1</v>
      </c>
      <c r="C287">
        <v>285</v>
      </c>
      <c r="D287">
        <v>1</v>
      </c>
      <c r="E287">
        <v>72.452299999999994</v>
      </c>
      <c r="F287">
        <v>3.117E-2</v>
      </c>
    </row>
    <row r="288" spans="1:6">
      <c r="A288">
        <v>1000286</v>
      </c>
      <c r="B288">
        <v>1</v>
      </c>
      <c r="C288">
        <v>286</v>
      </c>
      <c r="D288">
        <v>1</v>
      </c>
      <c r="E288">
        <v>72.495699999999999</v>
      </c>
      <c r="F288">
        <v>3.117E-2</v>
      </c>
    </row>
    <row r="289" spans="1:6">
      <c r="A289">
        <v>1000287</v>
      </c>
      <c r="B289">
        <v>1</v>
      </c>
      <c r="C289">
        <v>287</v>
      </c>
      <c r="D289">
        <v>1</v>
      </c>
      <c r="E289">
        <v>72.539000000000001</v>
      </c>
      <c r="F289">
        <v>3.117E-2</v>
      </c>
    </row>
    <row r="290" spans="1:6">
      <c r="A290">
        <v>1000288</v>
      </c>
      <c r="B290">
        <v>1</v>
      </c>
      <c r="C290">
        <v>288</v>
      </c>
      <c r="D290">
        <v>1</v>
      </c>
      <c r="E290">
        <v>72.5822</v>
      </c>
      <c r="F290">
        <v>3.117E-2</v>
      </c>
    </row>
    <row r="291" spans="1:6">
      <c r="A291">
        <v>1000289</v>
      </c>
      <c r="B291">
        <v>1</v>
      </c>
      <c r="C291">
        <v>289</v>
      </c>
      <c r="D291">
        <v>1</v>
      </c>
      <c r="E291">
        <v>72.625299999999996</v>
      </c>
      <c r="F291">
        <v>3.117E-2</v>
      </c>
    </row>
    <row r="292" spans="1:6">
      <c r="A292">
        <v>1000290</v>
      </c>
      <c r="B292">
        <v>1</v>
      </c>
      <c r="C292">
        <v>290</v>
      </c>
      <c r="D292">
        <v>1</v>
      </c>
      <c r="E292">
        <v>72.668400000000005</v>
      </c>
      <c r="F292">
        <v>3.117E-2</v>
      </c>
    </row>
    <row r="293" spans="1:6">
      <c r="A293">
        <v>1000291</v>
      </c>
      <c r="B293">
        <v>1</v>
      </c>
      <c r="C293">
        <v>291</v>
      </c>
      <c r="D293">
        <v>1</v>
      </c>
      <c r="E293">
        <v>72.711500000000001</v>
      </c>
      <c r="F293">
        <v>3.117E-2</v>
      </c>
    </row>
    <row r="294" spans="1:6">
      <c r="A294">
        <v>1000292</v>
      </c>
      <c r="B294">
        <v>1</v>
      </c>
      <c r="C294">
        <v>292</v>
      </c>
      <c r="D294">
        <v>1</v>
      </c>
      <c r="E294">
        <v>72.754400000000004</v>
      </c>
      <c r="F294">
        <v>3.117E-2</v>
      </c>
    </row>
    <row r="295" spans="1:6">
      <c r="A295">
        <v>1000293</v>
      </c>
      <c r="B295">
        <v>1</v>
      </c>
      <c r="C295">
        <v>293</v>
      </c>
      <c r="D295">
        <v>1</v>
      </c>
      <c r="E295">
        <v>72.797399999999996</v>
      </c>
      <c r="F295">
        <v>3.117E-2</v>
      </c>
    </row>
    <row r="296" spans="1:6">
      <c r="A296">
        <v>1000294</v>
      </c>
      <c r="B296">
        <v>1</v>
      </c>
      <c r="C296">
        <v>294</v>
      </c>
      <c r="D296">
        <v>1</v>
      </c>
      <c r="E296">
        <v>72.840199999999996</v>
      </c>
      <c r="F296">
        <v>3.117E-2</v>
      </c>
    </row>
    <row r="297" spans="1:6">
      <c r="A297">
        <v>1000295</v>
      </c>
      <c r="B297">
        <v>1</v>
      </c>
      <c r="C297">
        <v>295</v>
      </c>
      <c r="D297">
        <v>1</v>
      </c>
      <c r="E297">
        <v>72.882999999999996</v>
      </c>
      <c r="F297">
        <v>3.117E-2</v>
      </c>
    </row>
    <row r="298" spans="1:6">
      <c r="A298">
        <v>1000296</v>
      </c>
      <c r="B298">
        <v>1</v>
      </c>
      <c r="C298">
        <v>296</v>
      </c>
      <c r="D298">
        <v>1</v>
      </c>
      <c r="E298">
        <v>72.925700000000006</v>
      </c>
      <c r="F298">
        <v>3.117E-2</v>
      </c>
    </row>
    <row r="299" spans="1:6">
      <c r="A299">
        <v>1000297</v>
      </c>
      <c r="B299">
        <v>1</v>
      </c>
      <c r="C299">
        <v>297</v>
      </c>
      <c r="D299">
        <v>1</v>
      </c>
      <c r="E299">
        <v>72.968400000000003</v>
      </c>
      <c r="F299">
        <v>3.117E-2</v>
      </c>
    </row>
    <row r="300" spans="1:6">
      <c r="A300">
        <v>1000298</v>
      </c>
      <c r="B300">
        <v>1</v>
      </c>
      <c r="C300">
        <v>298</v>
      </c>
      <c r="D300">
        <v>1</v>
      </c>
      <c r="E300">
        <v>73.010999999999996</v>
      </c>
      <c r="F300">
        <v>3.117E-2</v>
      </c>
    </row>
    <row r="301" spans="1:6">
      <c r="A301">
        <v>1000299</v>
      </c>
      <c r="B301">
        <v>1</v>
      </c>
      <c r="C301">
        <v>299</v>
      </c>
      <c r="D301">
        <v>1</v>
      </c>
      <c r="E301">
        <v>73.0535</v>
      </c>
      <c r="F301">
        <v>3.1179999999999999E-2</v>
      </c>
    </row>
    <row r="302" spans="1:6">
      <c r="A302">
        <v>1000300</v>
      </c>
      <c r="B302">
        <v>1</v>
      </c>
      <c r="C302">
        <v>300</v>
      </c>
      <c r="D302">
        <v>1</v>
      </c>
      <c r="E302">
        <v>73.096000000000004</v>
      </c>
      <c r="F302">
        <v>3.1179999999999999E-2</v>
      </c>
    </row>
    <row r="303" spans="1:6">
      <c r="A303">
        <v>1000301</v>
      </c>
      <c r="B303">
        <v>1</v>
      </c>
      <c r="C303">
        <v>301</v>
      </c>
      <c r="D303">
        <v>1</v>
      </c>
      <c r="E303">
        <v>73.138400000000004</v>
      </c>
      <c r="F303">
        <v>3.1179999999999999E-2</v>
      </c>
    </row>
    <row r="304" spans="1:6">
      <c r="A304">
        <v>1000302</v>
      </c>
      <c r="B304">
        <v>1</v>
      </c>
      <c r="C304">
        <v>302</v>
      </c>
      <c r="D304">
        <v>1</v>
      </c>
      <c r="E304">
        <v>73.180800000000005</v>
      </c>
      <c r="F304">
        <v>3.1179999999999999E-2</v>
      </c>
    </row>
    <row r="305" spans="1:6">
      <c r="A305">
        <v>1000303</v>
      </c>
      <c r="B305">
        <v>1</v>
      </c>
      <c r="C305">
        <v>303</v>
      </c>
      <c r="D305">
        <v>1</v>
      </c>
      <c r="E305">
        <v>73.223100000000002</v>
      </c>
      <c r="F305">
        <v>3.1179999999999999E-2</v>
      </c>
    </row>
    <row r="306" spans="1:6">
      <c r="A306">
        <v>1000304</v>
      </c>
      <c r="B306">
        <v>1</v>
      </c>
      <c r="C306">
        <v>304</v>
      </c>
      <c r="D306">
        <v>1</v>
      </c>
      <c r="E306">
        <v>73.265299999999996</v>
      </c>
      <c r="F306">
        <v>3.1179999999999999E-2</v>
      </c>
    </row>
    <row r="307" spans="1:6">
      <c r="A307">
        <v>1000305</v>
      </c>
      <c r="B307">
        <v>1</v>
      </c>
      <c r="C307">
        <v>305</v>
      </c>
      <c r="D307">
        <v>1</v>
      </c>
      <c r="E307">
        <v>73.307500000000005</v>
      </c>
      <c r="F307">
        <v>3.1179999999999999E-2</v>
      </c>
    </row>
    <row r="308" spans="1:6">
      <c r="A308">
        <v>1000306</v>
      </c>
      <c r="B308">
        <v>1</v>
      </c>
      <c r="C308">
        <v>306</v>
      </c>
      <c r="D308">
        <v>1</v>
      </c>
      <c r="E308">
        <v>73.349699999999999</v>
      </c>
      <c r="F308">
        <v>3.1179999999999999E-2</v>
      </c>
    </row>
    <row r="309" spans="1:6">
      <c r="A309">
        <v>1000307</v>
      </c>
      <c r="B309">
        <v>1</v>
      </c>
      <c r="C309">
        <v>307</v>
      </c>
      <c r="D309">
        <v>1</v>
      </c>
      <c r="E309">
        <v>73.3917</v>
      </c>
      <c r="F309">
        <v>3.1189999999999999E-2</v>
      </c>
    </row>
    <row r="310" spans="1:6">
      <c r="A310">
        <v>1000308</v>
      </c>
      <c r="B310">
        <v>1</v>
      </c>
      <c r="C310">
        <v>308</v>
      </c>
      <c r="D310">
        <v>1</v>
      </c>
      <c r="E310">
        <v>73.433700000000002</v>
      </c>
      <c r="F310">
        <v>3.1189999999999999E-2</v>
      </c>
    </row>
    <row r="311" spans="1:6">
      <c r="A311">
        <v>1000309</v>
      </c>
      <c r="B311">
        <v>1</v>
      </c>
      <c r="C311">
        <v>309</v>
      </c>
      <c r="D311">
        <v>1</v>
      </c>
      <c r="E311">
        <v>73.475700000000003</v>
      </c>
      <c r="F311">
        <v>3.1189999999999999E-2</v>
      </c>
    </row>
    <row r="312" spans="1:6">
      <c r="A312">
        <v>1000310</v>
      </c>
      <c r="B312">
        <v>1</v>
      </c>
      <c r="C312">
        <v>310</v>
      </c>
      <c r="D312">
        <v>1</v>
      </c>
      <c r="E312">
        <v>73.517600000000002</v>
      </c>
      <c r="F312">
        <v>3.1189999999999999E-2</v>
      </c>
    </row>
    <row r="313" spans="1:6">
      <c r="A313">
        <v>1000311</v>
      </c>
      <c r="B313">
        <v>1</v>
      </c>
      <c r="C313">
        <v>311</v>
      </c>
      <c r="D313">
        <v>1</v>
      </c>
      <c r="E313">
        <v>73.559399999999997</v>
      </c>
      <c r="F313">
        <v>3.1189999999999999E-2</v>
      </c>
    </row>
    <row r="314" spans="1:6">
      <c r="A314">
        <v>1000312</v>
      </c>
      <c r="B314">
        <v>1</v>
      </c>
      <c r="C314">
        <v>312</v>
      </c>
      <c r="D314">
        <v>1</v>
      </c>
      <c r="E314">
        <v>73.601200000000006</v>
      </c>
      <c r="F314">
        <v>3.1189999999999999E-2</v>
      </c>
    </row>
    <row r="315" spans="1:6">
      <c r="A315">
        <v>1000313</v>
      </c>
      <c r="B315">
        <v>1</v>
      </c>
      <c r="C315">
        <v>313</v>
      </c>
      <c r="D315">
        <v>1</v>
      </c>
      <c r="E315">
        <v>73.642899999999997</v>
      </c>
      <c r="F315">
        <v>3.1199999999999999E-2</v>
      </c>
    </row>
    <row r="316" spans="1:6">
      <c r="A316">
        <v>1000314</v>
      </c>
      <c r="B316">
        <v>1</v>
      </c>
      <c r="C316">
        <v>314</v>
      </c>
      <c r="D316">
        <v>1</v>
      </c>
      <c r="E316">
        <v>73.6845</v>
      </c>
      <c r="F316">
        <v>3.1199999999999999E-2</v>
      </c>
    </row>
    <row r="317" spans="1:6">
      <c r="A317">
        <v>1000315</v>
      </c>
      <c r="B317">
        <v>1</v>
      </c>
      <c r="C317">
        <v>315</v>
      </c>
      <c r="D317">
        <v>1</v>
      </c>
      <c r="E317">
        <v>73.726100000000002</v>
      </c>
      <c r="F317">
        <v>3.1199999999999999E-2</v>
      </c>
    </row>
    <row r="318" spans="1:6">
      <c r="A318">
        <v>1000316</v>
      </c>
      <c r="B318">
        <v>1</v>
      </c>
      <c r="C318">
        <v>316</v>
      </c>
      <c r="D318">
        <v>1</v>
      </c>
      <c r="E318">
        <v>73.767700000000005</v>
      </c>
      <c r="F318">
        <v>3.1199999999999999E-2</v>
      </c>
    </row>
    <row r="319" spans="1:6">
      <c r="A319">
        <v>1000317</v>
      </c>
      <c r="B319">
        <v>1</v>
      </c>
      <c r="C319">
        <v>317</v>
      </c>
      <c r="D319">
        <v>1</v>
      </c>
      <c r="E319">
        <v>73.809100000000001</v>
      </c>
      <c r="F319">
        <v>3.1199999999999999E-2</v>
      </c>
    </row>
    <row r="320" spans="1:6">
      <c r="A320">
        <v>1000318</v>
      </c>
      <c r="B320">
        <v>1</v>
      </c>
      <c r="C320">
        <v>318</v>
      </c>
      <c r="D320">
        <v>1</v>
      </c>
      <c r="E320">
        <v>73.8506</v>
      </c>
      <c r="F320">
        <v>3.1210000000000002E-2</v>
      </c>
    </row>
    <row r="321" spans="1:6">
      <c r="A321">
        <v>1000319</v>
      </c>
      <c r="B321">
        <v>1</v>
      </c>
      <c r="C321">
        <v>319</v>
      </c>
      <c r="D321">
        <v>1</v>
      </c>
      <c r="E321">
        <v>73.891900000000007</v>
      </c>
      <c r="F321">
        <v>3.1210000000000002E-2</v>
      </c>
    </row>
    <row r="322" spans="1:6">
      <c r="A322">
        <v>1000320</v>
      </c>
      <c r="B322">
        <v>1</v>
      </c>
      <c r="C322">
        <v>320</v>
      </c>
      <c r="D322">
        <v>1</v>
      </c>
      <c r="E322">
        <v>73.933300000000003</v>
      </c>
      <c r="F322">
        <v>3.1210000000000002E-2</v>
      </c>
    </row>
    <row r="323" spans="1:6">
      <c r="A323">
        <v>1000321</v>
      </c>
      <c r="B323">
        <v>1</v>
      </c>
      <c r="C323">
        <v>321</v>
      </c>
      <c r="D323">
        <v>1</v>
      </c>
      <c r="E323">
        <v>73.974500000000006</v>
      </c>
      <c r="F323">
        <v>3.1210000000000002E-2</v>
      </c>
    </row>
    <row r="324" spans="1:6">
      <c r="A324">
        <v>1000322</v>
      </c>
      <c r="B324">
        <v>1</v>
      </c>
      <c r="C324">
        <v>322</v>
      </c>
      <c r="D324">
        <v>1</v>
      </c>
      <c r="E324">
        <v>74.015699999999995</v>
      </c>
      <c r="F324">
        <v>3.1220000000000001E-2</v>
      </c>
    </row>
    <row r="325" spans="1:6">
      <c r="A325">
        <v>1000323</v>
      </c>
      <c r="B325">
        <v>1</v>
      </c>
      <c r="C325">
        <v>323</v>
      </c>
      <c r="D325">
        <v>1</v>
      </c>
      <c r="E325">
        <v>74.056899999999999</v>
      </c>
      <c r="F325">
        <v>3.1220000000000001E-2</v>
      </c>
    </row>
    <row r="326" spans="1:6">
      <c r="A326">
        <v>1000324</v>
      </c>
      <c r="B326">
        <v>1</v>
      </c>
      <c r="C326">
        <v>324</v>
      </c>
      <c r="D326">
        <v>1</v>
      </c>
      <c r="E326">
        <v>74.097899999999996</v>
      </c>
      <c r="F326">
        <v>3.1220000000000001E-2</v>
      </c>
    </row>
    <row r="327" spans="1:6">
      <c r="A327">
        <v>1000325</v>
      </c>
      <c r="B327">
        <v>1</v>
      </c>
      <c r="C327">
        <v>325</v>
      </c>
      <c r="D327">
        <v>1</v>
      </c>
      <c r="E327">
        <v>74.138999999999996</v>
      </c>
      <c r="F327">
        <v>3.1220000000000001E-2</v>
      </c>
    </row>
    <row r="328" spans="1:6">
      <c r="A328">
        <v>1000326</v>
      </c>
      <c r="B328">
        <v>1</v>
      </c>
      <c r="C328">
        <v>326</v>
      </c>
      <c r="D328">
        <v>1</v>
      </c>
      <c r="E328">
        <v>74.180000000000007</v>
      </c>
      <c r="F328">
        <v>3.1230000000000001E-2</v>
      </c>
    </row>
    <row r="329" spans="1:6">
      <c r="A329">
        <v>1000327</v>
      </c>
      <c r="B329">
        <v>1</v>
      </c>
      <c r="C329">
        <v>327</v>
      </c>
      <c r="D329">
        <v>1</v>
      </c>
      <c r="E329">
        <v>74.2209</v>
      </c>
      <c r="F329">
        <v>3.1230000000000001E-2</v>
      </c>
    </row>
    <row r="330" spans="1:6">
      <c r="A330">
        <v>1000328</v>
      </c>
      <c r="B330">
        <v>1</v>
      </c>
      <c r="C330">
        <v>328</v>
      </c>
      <c r="D330">
        <v>1</v>
      </c>
      <c r="E330">
        <v>74.261799999999994</v>
      </c>
      <c r="F330">
        <v>3.1230000000000001E-2</v>
      </c>
    </row>
    <row r="331" spans="1:6">
      <c r="A331">
        <v>1000329</v>
      </c>
      <c r="B331">
        <v>1</v>
      </c>
      <c r="C331">
        <v>329</v>
      </c>
      <c r="D331">
        <v>1</v>
      </c>
      <c r="E331">
        <v>74.302599999999998</v>
      </c>
      <c r="F331">
        <v>3.124E-2</v>
      </c>
    </row>
    <row r="332" spans="1:6">
      <c r="A332">
        <v>1000330</v>
      </c>
      <c r="B332">
        <v>1</v>
      </c>
      <c r="C332">
        <v>330</v>
      </c>
      <c r="D332">
        <v>1</v>
      </c>
      <c r="E332">
        <v>74.343299999999999</v>
      </c>
      <c r="F332">
        <v>3.124E-2</v>
      </c>
    </row>
    <row r="333" spans="1:6">
      <c r="A333">
        <v>1000331</v>
      </c>
      <c r="B333">
        <v>1</v>
      </c>
      <c r="C333">
        <v>331</v>
      </c>
      <c r="D333">
        <v>1</v>
      </c>
      <c r="E333">
        <v>74.384100000000004</v>
      </c>
      <c r="F333">
        <v>3.124E-2</v>
      </c>
    </row>
    <row r="334" spans="1:6">
      <c r="A334">
        <v>1000332</v>
      </c>
      <c r="B334">
        <v>1</v>
      </c>
      <c r="C334">
        <v>332</v>
      </c>
      <c r="D334">
        <v>1</v>
      </c>
      <c r="E334">
        <v>74.424700000000001</v>
      </c>
      <c r="F334">
        <v>3.124E-2</v>
      </c>
    </row>
    <row r="335" spans="1:6">
      <c r="A335">
        <v>1000333</v>
      </c>
      <c r="B335">
        <v>1</v>
      </c>
      <c r="C335">
        <v>333</v>
      </c>
      <c r="D335">
        <v>1</v>
      </c>
      <c r="E335">
        <v>74.465299999999999</v>
      </c>
      <c r="F335">
        <v>3.125E-2</v>
      </c>
    </row>
    <row r="336" spans="1:6">
      <c r="A336">
        <v>1000334</v>
      </c>
      <c r="B336">
        <v>1</v>
      </c>
      <c r="C336">
        <v>334</v>
      </c>
      <c r="D336">
        <v>1</v>
      </c>
      <c r="E336">
        <v>74.505899999999997</v>
      </c>
      <c r="F336">
        <v>3.125E-2</v>
      </c>
    </row>
    <row r="337" spans="1:6">
      <c r="A337">
        <v>1000335</v>
      </c>
      <c r="B337">
        <v>1</v>
      </c>
      <c r="C337">
        <v>335</v>
      </c>
      <c r="D337">
        <v>1</v>
      </c>
      <c r="E337">
        <v>74.546400000000006</v>
      </c>
      <c r="F337">
        <v>3.125E-2</v>
      </c>
    </row>
    <row r="338" spans="1:6">
      <c r="A338">
        <v>1000336</v>
      </c>
      <c r="B338">
        <v>1</v>
      </c>
      <c r="C338">
        <v>336</v>
      </c>
      <c r="D338">
        <v>1</v>
      </c>
      <c r="E338">
        <v>74.586799999999997</v>
      </c>
      <c r="F338">
        <v>3.1260000000000003E-2</v>
      </c>
    </row>
    <row r="339" spans="1:6">
      <c r="A339">
        <v>1000337</v>
      </c>
      <c r="B339">
        <v>1</v>
      </c>
      <c r="C339">
        <v>337</v>
      </c>
      <c r="D339">
        <v>1</v>
      </c>
      <c r="E339">
        <v>74.627200000000002</v>
      </c>
      <c r="F339">
        <v>3.1260000000000003E-2</v>
      </c>
    </row>
    <row r="340" spans="1:6">
      <c r="A340">
        <v>1000338</v>
      </c>
      <c r="B340">
        <v>1</v>
      </c>
      <c r="C340">
        <v>338</v>
      </c>
      <c r="D340">
        <v>1</v>
      </c>
      <c r="E340">
        <v>74.667599999999993</v>
      </c>
      <c r="F340">
        <v>3.1260000000000003E-2</v>
      </c>
    </row>
    <row r="341" spans="1:6">
      <c r="A341">
        <v>1000339</v>
      </c>
      <c r="B341">
        <v>1</v>
      </c>
      <c r="C341">
        <v>339</v>
      </c>
      <c r="D341">
        <v>1</v>
      </c>
      <c r="E341">
        <v>74.707899999999995</v>
      </c>
      <c r="F341">
        <v>3.1269999999999999E-2</v>
      </c>
    </row>
    <row r="342" spans="1:6">
      <c r="A342">
        <v>1000340</v>
      </c>
      <c r="B342">
        <v>1</v>
      </c>
      <c r="C342">
        <v>340</v>
      </c>
      <c r="D342">
        <v>1</v>
      </c>
      <c r="E342">
        <v>74.748099999999994</v>
      </c>
      <c r="F342">
        <v>3.1269999999999999E-2</v>
      </c>
    </row>
    <row r="343" spans="1:6">
      <c r="A343">
        <v>1000341</v>
      </c>
      <c r="B343">
        <v>1</v>
      </c>
      <c r="C343">
        <v>341</v>
      </c>
      <c r="D343">
        <v>1</v>
      </c>
      <c r="E343">
        <v>74.788300000000007</v>
      </c>
      <c r="F343">
        <v>3.1269999999999999E-2</v>
      </c>
    </row>
    <row r="344" spans="1:6">
      <c r="A344">
        <v>1000342</v>
      </c>
      <c r="B344">
        <v>1</v>
      </c>
      <c r="C344">
        <v>342</v>
      </c>
      <c r="D344">
        <v>1</v>
      </c>
      <c r="E344">
        <v>74.828500000000005</v>
      </c>
      <c r="F344">
        <v>3.1280000000000002E-2</v>
      </c>
    </row>
    <row r="345" spans="1:6">
      <c r="A345">
        <v>1000343</v>
      </c>
      <c r="B345">
        <v>1</v>
      </c>
      <c r="C345">
        <v>343</v>
      </c>
      <c r="D345">
        <v>1</v>
      </c>
      <c r="E345">
        <v>74.868600000000001</v>
      </c>
      <c r="F345">
        <v>3.1280000000000002E-2</v>
      </c>
    </row>
    <row r="346" spans="1:6">
      <c r="A346">
        <v>1000344</v>
      </c>
      <c r="B346">
        <v>1</v>
      </c>
      <c r="C346">
        <v>344</v>
      </c>
      <c r="D346">
        <v>1</v>
      </c>
      <c r="E346">
        <v>74.908600000000007</v>
      </c>
      <c r="F346">
        <v>3.1280000000000002E-2</v>
      </c>
    </row>
    <row r="347" spans="1:6">
      <c r="A347">
        <v>1000345</v>
      </c>
      <c r="B347">
        <v>1</v>
      </c>
      <c r="C347">
        <v>345</v>
      </c>
      <c r="D347">
        <v>1</v>
      </c>
      <c r="E347">
        <v>74.948599999999999</v>
      </c>
      <c r="F347">
        <v>3.1289999999999998E-2</v>
      </c>
    </row>
    <row r="348" spans="1:6">
      <c r="A348">
        <v>1000346</v>
      </c>
      <c r="B348">
        <v>1</v>
      </c>
      <c r="C348">
        <v>346</v>
      </c>
      <c r="D348">
        <v>1</v>
      </c>
      <c r="E348">
        <v>74.988600000000005</v>
      </c>
      <c r="F348">
        <v>3.1289999999999998E-2</v>
      </c>
    </row>
    <row r="349" spans="1:6">
      <c r="A349">
        <v>1000347</v>
      </c>
      <c r="B349">
        <v>1</v>
      </c>
      <c r="C349">
        <v>347</v>
      </c>
      <c r="D349">
        <v>1</v>
      </c>
      <c r="E349">
        <v>75.028499999999994</v>
      </c>
      <c r="F349">
        <v>3.1300000000000001E-2</v>
      </c>
    </row>
    <row r="350" spans="1:6">
      <c r="A350">
        <v>1000348</v>
      </c>
      <c r="B350">
        <v>1</v>
      </c>
      <c r="C350">
        <v>348</v>
      </c>
      <c r="D350">
        <v>1</v>
      </c>
      <c r="E350">
        <v>75.068299999999994</v>
      </c>
      <c r="F350">
        <v>3.1300000000000001E-2</v>
      </c>
    </row>
    <row r="351" spans="1:6">
      <c r="A351">
        <v>1000349</v>
      </c>
      <c r="B351">
        <v>1</v>
      </c>
      <c r="C351">
        <v>349</v>
      </c>
      <c r="D351">
        <v>1</v>
      </c>
      <c r="E351">
        <v>75.108099999999993</v>
      </c>
      <c r="F351">
        <v>3.1300000000000001E-2</v>
      </c>
    </row>
    <row r="352" spans="1:6">
      <c r="A352">
        <v>1000350</v>
      </c>
      <c r="B352">
        <v>1</v>
      </c>
      <c r="C352">
        <v>350</v>
      </c>
      <c r="D352">
        <v>1</v>
      </c>
      <c r="E352">
        <v>75.147900000000007</v>
      </c>
      <c r="F352">
        <v>3.1309999999999998E-2</v>
      </c>
    </row>
    <row r="353" spans="1:6">
      <c r="A353">
        <v>1000351</v>
      </c>
      <c r="B353">
        <v>1</v>
      </c>
      <c r="C353">
        <v>351</v>
      </c>
      <c r="D353">
        <v>1</v>
      </c>
      <c r="E353">
        <v>75.187600000000003</v>
      </c>
      <c r="F353">
        <v>3.1309999999999998E-2</v>
      </c>
    </row>
    <row r="354" spans="1:6">
      <c r="A354">
        <v>1000352</v>
      </c>
      <c r="B354">
        <v>1</v>
      </c>
      <c r="C354">
        <v>352</v>
      </c>
      <c r="D354">
        <v>1</v>
      </c>
      <c r="E354">
        <v>75.2273</v>
      </c>
      <c r="F354">
        <v>3.1320000000000001E-2</v>
      </c>
    </row>
    <row r="355" spans="1:6">
      <c r="A355">
        <v>1000353</v>
      </c>
      <c r="B355">
        <v>1</v>
      </c>
      <c r="C355">
        <v>353</v>
      </c>
      <c r="D355">
        <v>1</v>
      </c>
      <c r="E355">
        <v>75.266900000000007</v>
      </c>
      <c r="F355">
        <v>3.1320000000000001E-2</v>
      </c>
    </row>
    <row r="356" spans="1:6">
      <c r="A356">
        <v>1000354</v>
      </c>
      <c r="B356">
        <v>1</v>
      </c>
      <c r="C356">
        <v>354</v>
      </c>
      <c r="D356">
        <v>1</v>
      </c>
      <c r="E356">
        <v>75.3065</v>
      </c>
      <c r="F356">
        <v>3.1320000000000001E-2</v>
      </c>
    </row>
    <row r="357" spans="1:6">
      <c r="A357">
        <v>1000355</v>
      </c>
      <c r="B357">
        <v>1</v>
      </c>
      <c r="C357">
        <v>355</v>
      </c>
      <c r="D357">
        <v>1</v>
      </c>
      <c r="E357">
        <v>75.346000000000004</v>
      </c>
      <c r="F357">
        <v>3.1329999999999997E-2</v>
      </c>
    </row>
    <row r="358" spans="1:6">
      <c r="A358">
        <v>1000356</v>
      </c>
      <c r="B358">
        <v>1</v>
      </c>
      <c r="C358">
        <v>356</v>
      </c>
      <c r="D358">
        <v>1</v>
      </c>
      <c r="E358">
        <v>75.385499999999993</v>
      </c>
      <c r="F358">
        <v>3.1329999999999997E-2</v>
      </c>
    </row>
    <row r="359" spans="1:6">
      <c r="A359">
        <v>1000357</v>
      </c>
      <c r="B359">
        <v>1</v>
      </c>
      <c r="C359">
        <v>357</v>
      </c>
      <c r="D359">
        <v>1</v>
      </c>
      <c r="E359">
        <v>75.424999999999997</v>
      </c>
      <c r="F359">
        <v>3.134E-2</v>
      </c>
    </row>
    <row r="360" spans="1:6">
      <c r="A360">
        <v>1000358</v>
      </c>
      <c r="B360">
        <v>1</v>
      </c>
      <c r="C360">
        <v>358</v>
      </c>
      <c r="D360">
        <v>1</v>
      </c>
      <c r="E360">
        <v>75.464399999999998</v>
      </c>
      <c r="F360">
        <v>3.134E-2</v>
      </c>
    </row>
    <row r="361" spans="1:6">
      <c r="A361">
        <v>1000359</v>
      </c>
      <c r="B361">
        <v>1</v>
      </c>
      <c r="C361">
        <v>359</v>
      </c>
      <c r="D361">
        <v>1</v>
      </c>
      <c r="E361">
        <v>75.503699999999995</v>
      </c>
      <c r="F361">
        <v>3.1350000000000003E-2</v>
      </c>
    </row>
    <row r="362" spans="1:6">
      <c r="A362">
        <v>1000360</v>
      </c>
      <c r="B362">
        <v>1</v>
      </c>
      <c r="C362">
        <v>360</v>
      </c>
      <c r="D362">
        <v>1</v>
      </c>
      <c r="E362">
        <v>75.543099999999995</v>
      </c>
      <c r="F362">
        <v>3.1350000000000003E-2</v>
      </c>
    </row>
    <row r="363" spans="1:6">
      <c r="A363">
        <v>1000361</v>
      </c>
      <c r="B363">
        <v>1</v>
      </c>
      <c r="C363">
        <v>361</v>
      </c>
      <c r="D363">
        <v>1</v>
      </c>
      <c r="E363">
        <v>75.582400000000007</v>
      </c>
      <c r="F363">
        <v>3.1359999999999999E-2</v>
      </c>
    </row>
    <row r="364" spans="1:6">
      <c r="A364">
        <v>1000362</v>
      </c>
      <c r="B364">
        <v>1</v>
      </c>
      <c r="C364">
        <v>362</v>
      </c>
      <c r="D364">
        <v>1</v>
      </c>
      <c r="E364">
        <v>75.621600000000001</v>
      </c>
      <c r="F364">
        <v>3.1359999999999999E-2</v>
      </c>
    </row>
    <row r="365" spans="1:6">
      <c r="A365">
        <v>1000363</v>
      </c>
      <c r="B365">
        <v>1</v>
      </c>
      <c r="C365">
        <v>363</v>
      </c>
      <c r="D365">
        <v>1</v>
      </c>
      <c r="E365">
        <v>75.660799999999995</v>
      </c>
      <c r="F365">
        <v>3.1359999999999999E-2</v>
      </c>
    </row>
    <row r="366" spans="1:6">
      <c r="A366">
        <v>1000364</v>
      </c>
      <c r="B366">
        <v>1</v>
      </c>
      <c r="C366">
        <v>364</v>
      </c>
      <c r="D366">
        <v>1</v>
      </c>
      <c r="E366">
        <v>75.6999</v>
      </c>
      <c r="F366">
        <v>3.1370000000000002E-2</v>
      </c>
    </row>
    <row r="367" spans="1:6">
      <c r="A367">
        <v>1000365</v>
      </c>
      <c r="B367">
        <v>1</v>
      </c>
      <c r="C367">
        <v>365</v>
      </c>
      <c r="D367">
        <v>1</v>
      </c>
      <c r="E367">
        <v>75.739099999999993</v>
      </c>
      <c r="F367">
        <v>3.1370000000000002E-2</v>
      </c>
    </row>
    <row r="368" spans="1:6">
      <c r="A368">
        <v>1000366</v>
      </c>
      <c r="B368">
        <v>1</v>
      </c>
      <c r="C368">
        <v>366</v>
      </c>
      <c r="D368">
        <v>1</v>
      </c>
      <c r="E368">
        <v>75.778099999999995</v>
      </c>
      <c r="F368">
        <v>3.1379999999999998E-2</v>
      </c>
    </row>
    <row r="369" spans="1:6">
      <c r="A369">
        <v>1000367</v>
      </c>
      <c r="B369">
        <v>1</v>
      </c>
      <c r="C369">
        <v>367</v>
      </c>
      <c r="D369">
        <v>1</v>
      </c>
      <c r="E369">
        <v>75.8172</v>
      </c>
      <c r="F369">
        <v>3.1379999999999998E-2</v>
      </c>
    </row>
    <row r="370" spans="1:6">
      <c r="A370">
        <v>1000368</v>
      </c>
      <c r="B370">
        <v>1</v>
      </c>
      <c r="C370">
        <v>368</v>
      </c>
      <c r="D370">
        <v>1</v>
      </c>
      <c r="E370">
        <v>75.856200000000001</v>
      </c>
      <c r="F370">
        <v>3.1390000000000001E-2</v>
      </c>
    </row>
    <row r="371" spans="1:6">
      <c r="A371">
        <v>1000369</v>
      </c>
      <c r="B371">
        <v>1</v>
      </c>
      <c r="C371">
        <v>369</v>
      </c>
      <c r="D371">
        <v>1</v>
      </c>
      <c r="E371">
        <v>75.895099999999999</v>
      </c>
      <c r="F371">
        <v>3.1390000000000001E-2</v>
      </c>
    </row>
    <row r="372" spans="1:6">
      <c r="A372">
        <v>1000370</v>
      </c>
      <c r="B372">
        <v>1</v>
      </c>
      <c r="C372">
        <v>370</v>
      </c>
      <c r="D372">
        <v>1</v>
      </c>
      <c r="E372">
        <v>75.933999999999997</v>
      </c>
      <c r="F372">
        <v>3.1399999999999997E-2</v>
      </c>
    </row>
    <row r="373" spans="1:6">
      <c r="A373">
        <v>1000371</v>
      </c>
      <c r="B373">
        <v>1</v>
      </c>
      <c r="C373">
        <v>371</v>
      </c>
      <c r="D373">
        <v>1</v>
      </c>
      <c r="E373">
        <v>75.972899999999996</v>
      </c>
      <c r="F373">
        <v>3.1399999999999997E-2</v>
      </c>
    </row>
    <row r="374" spans="1:6">
      <c r="A374">
        <v>1000372</v>
      </c>
      <c r="B374">
        <v>1</v>
      </c>
      <c r="C374">
        <v>372</v>
      </c>
      <c r="D374">
        <v>1</v>
      </c>
      <c r="E374">
        <v>76.011700000000005</v>
      </c>
      <c r="F374">
        <v>3.141E-2</v>
      </c>
    </row>
    <row r="375" spans="1:6">
      <c r="A375">
        <v>1000373</v>
      </c>
      <c r="B375">
        <v>1</v>
      </c>
      <c r="C375">
        <v>373</v>
      </c>
      <c r="D375">
        <v>1</v>
      </c>
      <c r="E375">
        <v>76.0505</v>
      </c>
      <c r="F375">
        <v>3.141E-2</v>
      </c>
    </row>
    <row r="376" spans="1:6">
      <c r="A376">
        <v>1000374</v>
      </c>
      <c r="B376">
        <v>1</v>
      </c>
      <c r="C376">
        <v>374</v>
      </c>
      <c r="D376">
        <v>1</v>
      </c>
      <c r="E376">
        <v>76.089200000000005</v>
      </c>
      <c r="F376">
        <v>3.1419999999999997E-2</v>
      </c>
    </row>
    <row r="377" spans="1:6">
      <c r="A377">
        <v>1000375</v>
      </c>
      <c r="B377">
        <v>1</v>
      </c>
      <c r="C377">
        <v>375</v>
      </c>
      <c r="D377">
        <v>1</v>
      </c>
      <c r="E377">
        <v>76.127899999999997</v>
      </c>
      <c r="F377">
        <v>3.1419999999999997E-2</v>
      </c>
    </row>
    <row r="378" spans="1:6">
      <c r="A378">
        <v>1000376</v>
      </c>
      <c r="B378">
        <v>1</v>
      </c>
      <c r="C378">
        <v>376</v>
      </c>
      <c r="D378">
        <v>1</v>
      </c>
      <c r="E378">
        <v>76.166499999999999</v>
      </c>
      <c r="F378">
        <v>3.143E-2</v>
      </c>
    </row>
    <row r="379" spans="1:6">
      <c r="A379">
        <v>1000377</v>
      </c>
      <c r="B379">
        <v>1</v>
      </c>
      <c r="C379">
        <v>377</v>
      </c>
      <c r="D379">
        <v>1</v>
      </c>
      <c r="E379">
        <v>76.205100000000002</v>
      </c>
      <c r="F379">
        <v>3.143E-2</v>
      </c>
    </row>
    <row r="380" spans="1:6">
      <c r="A380">
        <v>1000378</v>
      </c>
      <c r="B380">
        <v>1</v>
      </c>
      <c r="C380">
        <v>378</v>
      </c>
      <c r="D380">
        <v>1</v>
      </c>
      <c r="E380">
        <v>76.243700000000004</v>
      </c>
      <c r="F380">
        <v>3.1440000000000003E-2</v>
      </c>
    </row>
    <row r="381" spans="1:6">
      <c r="A381">
        <v>1000379</v>
      </c>
      <c r="B381">
        <v>1</v>
      </c>
      <c r="C381">
        <v>379</v>
      </c>
      <c r="D381">
        <v>1</v>
      </c>
      <c r="E381">
        <v>76.282200000000003</v>
      </c>
      <c r="F381">
        <v>3.1440000000000003E-2</v>
      </c>
    </row>
    <row r="382" spans="1:6">
      <c r="A382">
        <v>1000380</v>
      </c>
      <c r="B382">
        <v>1</v>
      </c>
      <c r="C382">
        <v>380</v>
      </c>
      <c r="D382">
        <v>1</v>
      </c>
      <c r="E382">
        <v>76.320700000000002</v>
      </c>
      <c r="F382">
        <v>3.1449999999999999E-2</v>
      </c>
    </row>
    <row r="383" spans="1:6">
      <c r="A383">
        <v>1000381</v>
      </c>
      <c r="B383">
        <v>1</v>
      </c>
      <c r="C383">
        <v>381</v>
      </c>
      <c r="D383">
        <v>1</v>
      </c>
      <c r="E383">
        <v>76.359099999999998</v>
      </c>
      <c r="F383">
        <v>3.1460000000000002E-2</v>
      </c>
    </row>
    <row r="384" spans="1:6">
      <c r="A384">
        <v>1000382</v>
      </c>
      <c r="B384">
        <v>1</v>
      </c>
      <c r="C384">
        <v>382</v>
      </c>
      <c r="D384">
        <v>1</v>
      </c>
      <c r="E384">
        <v>76.397499999999994</v>
      </c>
      <c r="F384">
        <v>3.1460000000000002E-2</v>
      </c>
    </row>
    <row r="385" spans="1:6">
      <c r="A385">
        <v>1000383</v>
      </c>
      <c r="B385">
        <v>1</v>
      </c>
      <c r="C385">
        <v>383</v>
      </c>
      <c r="D385">
        <v>1</v>
      </c>
      <c r="E385">
        <v>76.4358</v>
      </c>
      <c r="F385">
        <v>3.1469999999999998E-2</v>
      </c>
    </row>
    <row r="386" spans="1:6">
      <c r="A386">
        <v>1000384</v>
      </c>
      <c r="B386">
        <v>1</v>
      </c>
      <c r="C386">
        <v>384</v>
      </c>
      <c r="D386">
        <v>1</v>
      </c>
      <c r="E386">
        <v>76.474100000000007</v>
      </c>
      <c r="F386">
        <v>3.1469999999999998E-2</v>
      </c>
    </row>
    <row r="387" spans="1:6">
      <c r="A387">
        <v>1000385</v>
      </c>
      <c r="B387">
        <v>1</v>
      </c>
      <c r="C387">
        <v>385</v>
      </c>
      <c r="D387">
        <v>1</v>
      </c>
      <c r="E387">
        <v>76.5124</v>
      </c>
      <c r="F387">
        <v>3.1480000000000001E-2</v>
      </c>
    </row>
    <row r="388" spans="1:6">
      <c r="A388">
        <v>1000386</v>
      </c>
      <c r="B388">
        <v>1</v>
      </c>
      <c r="C388">
        <v>386</v>
      </c>
      <c r="D388">
        <v>1</v>
      </c>
      <c r="E388">
        <v>76.550600000000003</v>
      </c>
      <c r="F388">
        <v>3.1480000000000001E-2</v>
      </c>
    </row>
    <row r="389" spans="1:6">
      <c r="A389">
        <v>1000387</v>
      </c>
      <c r="B389">
        <v>1</v>
      </c>
      <c r="C389">
        <v>387</v>
      </c>
      <c r="D389">
        <v>1</v>
      </c>
      <c r="E389">
        <v>76.588800000000006</v>
      </c>
      <c r="F389">
        <v>3.1489999999999997E-2</v>
      </c>
    </row>
    <row r="390" spans="1:6">
      <c r="A390">
        <v>1000388</v>
      </c>
      <c r="B390">
        <v>1</v>
      </c>
      <c r="C390">
        <v>388</v>
      </c>
      <c r="D390">
        <v>1</v>
      </c>
      <c r="E390">
        <v>76.626900000000006</v>
      </c>
      <c r="F390">
        <v>3.1489999999999997E-2</v>
      </c>
    </row>
    <row r="391" spans="1:6">
      <c r="A391">
        <v>1000389</v>
      </c>
      <c r="B391">
        <v>1</v>
      </c>
      <c r="C391">
        <v>389</v>
      </c>
      <c r="D391">
        <v>1</v>
      </c>
      <c r="E391">
        <v>76.665000000000006</v>
      </c>
      <c r="F391">
        <v>3.15E-2</v>
      </c>
    </row>
    <row r="392" spans="1:6">
      <c r="A392">
        <v>1000390</v>
      </c>
      <c r="B392">
        <v>1</v>
      </c>
      <c r="C392">
        <v>390</v>
      </c>
      <c r="D392">
        <v>1</v>
      </c>
      <c r="E392">
        <v>76.703000000000003</v>
      </c>
      <c r="F392">
        <v>3.1510000000000003E-2</v>
      </c>
    </row>
    <row r="393" spans="1:6">
      <c r="A393">
        <v>1000391</v>
      </c>
      <c r="B393">
        <v>1</v>
      </c>
      <c r="C393">
        <v>391</v>
      </c>
      <c r="D393">
        <v>1</v>
      </c>
      <c r="E393">
        <v>76.741</v>
      </c>
      <c r="F393">
        <v>3.1510000000000003E-2</v>
      </c>
    </row>
    <row r="394" spans="1:6">
      <c r="A394">
        <v>1000392</v>
      </c>
      <c r="B394">
        <v>1</v>
      </c>
      <c r="C394">
        <v>392</v>
      </c>
      <c r="D394">
        <v>1</v>
      </c>
      <c r="E394">
        <v>76.778999999999996</v>
      </c>
      <c r="F394">
        <v>3.1519999999999999E-2</v>
      </c>
    </row>
    <row r="395" spans="1:6">
      <c r="A395">
        <v>1000393</v>
      </c>
      <c r="B395">
        <v>1</v>
      </c>
      <c r="C395">
        <v>393</v>
      </c>
      <c r="D395">
        <v>1</v>
      </c>
      <c r="E395">
        <v>76.816900000000004</v>
      </c>
      <c r="F395">
        <v>3.1519999999999999E-2</v>
      </c>
    </row>
    <row r="396" spans="1:6">
      <c r="A396">
        <v>1000394</v>
      </c>
      <c r="B396">
        <v>1</v>
      </c>
      <c r="C396">
        <v>394</v>
      </c>
      <c r="D396">
        <v>1</v>
      </c>
      <c r="E396">
        <v>76.854799999999997</v>
      </c>
      <c r="F396">
        <v>3.1530000000000002E-2</v>
      </c>
    </row>
    <row r="397" spans="1:6">
      <c r="A397">
        <v>1000395</v>
      </c>
      <c r="B397">
        <v>1</v>
      </c>
      <c r="C397">
        <v>395</v>
      </c>
      <c r="D397">
        <v>1</v>
      </c>
      <c r="E397">
        <v>76.892600000000002</v>
      </c>
      <c r="F397">
        <v>3.1539999999999999E-2</v>
      </c>
    </row>
    <row r="398" spans="1:6">
      <c r="A398">
        <v>1000396</v>
      </c>
      <c r="B398">
        <v>1</v>
      </c>
      <c r="C398">
        <v>396</v>
      </c>
      <c r="D398">
        <v>1</v>
      </c>
      <c r="E398">
        <v>76.930400000000006</v>
      </c>
      <c r="F398">
        <v>3.1539999999999999E-2</v>
      </c>
    </row>
    <row r="399" spans="1:6">
      <c r="A399">
        <v>1000397</v>
      </c>
      <c r="B399">
        <v>1</v>
      </c>
      <c r="C399">
        <v>397</v>
      </c>
      <c r="D399">
        <v>1</v>
      </c>
      <c r="E399">
        <v>76.968199999999996</v>
      </c>
      <c r="F399">
        <v>3.1550000000000002E-2</v>
      </c>
    </row>
    <row r="400" spans="1:6">
      <c r="A400">
        <v>1000398</v>
      </c>
      <c r="B400">
        <v>1</v>
      </c>
      <c r="C400">
        <v>398</v>
      </c>
      <c r="D400">
        <v>1</v>
      </c>
      <c r="E400">
        <v>77.005899999999997</v>
      </c>
      <c r="F400">
        <v>3.1550000000000002E-2</v>
      </c>
    </row>
    <row r="401" spans="1:6">
      <c r="A401">
        <v>1000399</v>
      </c>
      <c r="B401">
        <v>1</v>
      </c>
      <c r="C401">
        <v>399</v>
      </c>
      <c r="D401">
        <v>1</v>
      </c>
      <c r="E401">
        <v>77.043499999999995</v>
      </c>
      <c r="F401">
        <v>3.1559999999999998E-2</v>
      </c>
    </row>
    <row r="402" spans="1:6">
      <c r="A402">
        <v>1000400</v>
      </c>
      <c r="B402">
        <v>1</v>
      </c>
      <c r="C402">
        <v>400</v>
      </c>
      <c r="D402">
        <v>1</v>
      </c>
      <c r="E402">
        <v>77.081199999999995</v>
      </c>
      <c r="F402">
        <v>3.1570000000000001E-2</v>
      </c>
    </row>
    <row r="403" spans="1:6">
      <c r="A403">
        <v>1000401</v>
      </c>
      <c r="B403">
        <v>1</v>
      </c>
      <c r="C403">
        <v>401</v>
      </c>
      <c r="D403">
        <v>1</v>
      </c>
      <c r="E403">
        <v>77.118700000000004</v>
      </c>
      <c r="F403">
        <v>3.1570000000000001E-2</v>
      </c>
    </row>
    <row r="404" spans="1:6">
      <c r="A404">
        <v>1000402</v>
      </c>
      <c r="B404">
        <v>1</v>
      </c>
      <c r="C404">
        <v>402</v>
      </c>
      <c r="D404">
        <v>1</v>
      </c>
      <c r="E404">
        <v>77.156300000000002</v>
      </c>
      <c r="F404">
        <v>3.1579999999999997E-2</v>
      </c>
    </row>
    <row r="405" spans="1:6">
      <c r="A405">
        <v>1000403</v>
      </c>
      <c r="B405">
        <v>1</v>
      </c>
      <c r="C405">
        <v>403</v>
      </c>
      <c r="D405">
        <v>1</v>
      </c>
      <c r="E405">
        <v>77.193799999999996</v>
      </c>
      <c r="F405">
        <v>3.159E-2</v>
      </c>
    </row>
    <row r="406" spans="1:6">
      <c r="A406">
        <v>1000404</v>
      </c>
      <c r="B406">
        <v>1</v>
      </c>
      <c r="C406">
        <v>404</v>
      </c>
      <c r="D406">
        <v>1</v>
      </c>
      <c r="E406">
        <v>77.231300000000005</v>
      </c>
      <c r="F406">
        <v>3.159E-2</v>
      </c>
    </row>
    <row r="407" spans="1:6">
      <c r="A407">
        <v>1000405</v>
      </c>
      <c r="B407">
        <v>1</v>
      </c>
      <c r="C407">
        <v>405</v>
      </c>
      <c r="D407">
        <v>1</v>
      </c>
      <c r="E407">
        <v>77.268699999999995</v>
      </c>
      <c r="F407">
        <v>3.1600000000000003E-2</v>
      </c>
    </row>
    <row r="408" spans="1:6">
      <c r="A408">
        <v>1000406</v>
      </c>
      <c r="B408">
        <v>1</v>
      </c>
      <c r="C408">
        <v>406</v>
      </c>
      <c r="D408">
        <v>1</v>
      </c>
      <c r="E408">
        <v>77.305999999999997</v>
      </c>
      <c r="F408">
        <v>3.1600000000000003E-2</v>
      </c>
    </row>
    <row r="409" spans="1:6">
      <c r="A409">
        <v>1000407</v>
      </c>
      <c r="B409">
        <v>1</v>
      </c>
      <c r="C409">
        <v>407</v>
      </c>
      <c r="D409">
        <v>1</v>
      </c>
      <c r="E409">
        <v>77.343400000000003</v>
      </c>
      <c r="F409">
        <v>3.1609999999999999E-2</v>
      </c>
    </row>
    <row r="410" spans="1:6">
      <c r="A410">
        <v>1000408</v>
      </c>
      <c r="B410">
        <v>1</v>
      </c>
      <c r="C410">
        <v>408</v>
      </c>
      <c r="D410">
        <v>1</v>
      </c>
      <c r="E410">
        <v>77.380700000000004</v>
      </c>
      <c r="F410">
        <v>3.1620000000000002E-2</v>
      </c>
    </row>
    <row r="411" spans="1:6">
      <c r="A411">
        <v>1000409</v>
      </c>
      <c r="B411">
        <v>1</v>
      </c>
      <c r="C411">
        <v>409</v>
      </c>
      <c r="D411">
        <v>1</v>
      </c>
      <c r="E411">
        <v>77.417900000000003</v>
      </c>
      <c r="F411">
        <v>3.1620000000000002E-2</v>
      </c>
    </row>
    <row r="412" spans="1:6">
      <c r="A412">
        <v>1000410</v>
      </c>
      <c r="B412">
        <v>1</v>
      </c>
      <c r="C412">
        <v>410</v>
      </c>
      <c r="D412">
        <v>1</v>
      </c>
      <c r="E412">
        <v>77.455100000000002</v>
      </c>
      <c r="F412">
        <v>3.1629999999999998E-2</v>
      </c>
    </row>
    <row r="413" spans="1:6">
      <c r="A413">
        <v>1000411</v>
      </c>
      <c r="B413">
        <v>1</v>
      </c>
      <c r="C413">
        <v>411</v>
      </c>
      <c r="D413">
        <v>1</v>
      </c>
      <c r="E413">
        <v>77.4923</v>
      </c>
      <c r="F413">
        <v>3.1640000000000001E-2</v>
      </c>
    </row>
    <row r="414" spans="1:6">
      <c r="A414">
        <v>1000412</v>
      </c>
      <c r="B414">
        <v>1</v>
      </c>
      <c r="C414">
        <v>412</v>
      </c>
      <c r="D414">
        <v>1</v>
      </c>
      <c r="E414">
        <v>77.529499999999999</v>
      </c>
      <c r="F414">
        <v>3.1640000000000001E-2</v>
      </c>
    </row>
    <row r="415" spans="1:6">
      <c r="A415">
        <v>1000413</v>
      </c>
      <c r="B415">
        <v>1</v>
      </c>
      <c r="C415">
        <v>413</v>
      </c>
      <c r="D415">
        <v>1</v>
      </c>
      <c r="E415">
        <v>77.566500000000005</v>
      </c>
      <c r="F415">
        <v>3.1649999999999998E-2</v>
      </c>
    </row>
    <row r="416" spans="1:6">
      <c r="A416">
        <v>1000414</v>
      </c>
      <c r="B416">
        <v>1</v>
      </c>
      <c r="C416">
        <v>414</v>
      </c>
      <c r="D416">
        <v>1</v>
      </c>
      <c r="E416">
        <v>77.6036</v>
      </c>
      <c r="F416">
        <v>3.1660000000000001E-2</v>
      </c>
    </row>
    <row r="417" spans="1:6">
      <c r="A417">
        <v>1000415</v>
      </c>
      <c r="B417">
        <v>1</v>
      </c>
      <c r="C417">
        <v>415</v>
      </c>
      <c r="D417">
        <v>1</v>
      </c>
      <c r="E417">
        <v>77.640600000000006</v>
      </c>
      <c r="F417">
        <v>3.1660000000000001E-2</v>
      </c>
    </row>
    <row r="418" spans="1:6">
      <c r="A418">
        <v>1000416</v>
      </c>
      <c r="B418">
        <v>1</v>
      </c>
      <c r="C418">
        <v>416</v>
      </c>
      <c r="D418">
        <v>1</v>
      </c>
      <c r="E418">
        <v>77.677599999999998</v>
      </c>
      <c r="F418">
        <v>3.1669999999999997E-2</v>
      </c>
    </row>
    <row r="419" spans="1:6">
      <c r="A419">
        <v>1000417</v>
      </c>
      <c r="B419">
        <v>1</v>
      </c>
      <c r="C419">
        <v>417</v>
      </c>
      <c r="D419">
        <v>1</v>
      </c>
      <c r="E419">
        <v>77.714500000000001</v>
      </c>
      <c r="F419">
        <v>3.168E-2</v>
      </c>
    </row>
    <row r="420" spans="1:6">
      <c r="A420">
        <v>1000418</v>
      </c>
      <c r="B420">
        <v>1</v>
      </c>
      <c r="C420">
        <v>418</v>
      </c>
      <c r="D420">
        <v>1</v>
      </c>
      <c r="E420">
        <v>77.751400000000004</v>
      </c>
      <c r="F420">
        <v>3.168E-2</v>
      </c>
    </row>
    <row r="421" spans="1:6">
      <c r="A421">
        <v>1000419</v>
      </c>
      <c r="B421">
        <v>1</v>
      </c>
      <c r="C421">
        <v>419</v>
      </c>
      <c r="D421">
        <v>1</v>
      </c>
      <c r="E421">
        <v>77.788300000000007</v>
      </c>
      <c r="F421">
        <v>3.1690000000000003E-2</v>
      </c>
    </row>
    <row r="422" spans="1:6">
      <c r="A422">
        <v>1000420</v>
      </c>
      <c r="B422">
        <v>1</v>
      </c>
      <c r="C422">
        <v>420</v>
      </c>
      <c r="D422">
        <v>1</v>
      </c>
      <c r="E422">
        <v>77.825100000000006</v>
      </c>
      <c r="F422">
        <v>3.1699999999999999E-2</v>
      </c>
    </row>
    <row r="423" spans="1:6">
      <c r="A423">
        <v>1000421</v>
      </c>
      <c r="B423">
        <v>1</v>
      </c>
      <c r="C423">
        <v>421</v>
      </c>
      <c r="D423">
        <v>1</v>
      </c>
      <c r="E423">
        <v>77.861800000000002</v>
      </c>
      <c r="F423">
        <v>3.1699999999999999E-2</v>
      </c>
    </row>
    <row r="424" spans="1:6">
      <c r="A424">
        <v>1000422</v>
      </c>
      <c r="B424">
        <v>1</v>
      </c>
      <c r="C424">
        <v>422</v>
      </c>
      <c r="D424">
        <v>1</v>
      </c>
      <c r="E424">
        <v>77.898600000000002</v>
      </c>
      <c r="F424">
        <v>3.1710000000000002E-2</v>
      </c>
    </row>
    <row r="425" spans="1:6">
      <c r="A425">
        <v>1000423</v>
      </c>
      <c r="B425">
        <v>1</v>
      </c>
      <c r="C425">
        <v>423</v>
      </c>
      <c r="D425">
        <v>1</v>
      </c>
      <c r="E425">
        <v>77.935299999999998</v>
      </c>
      <c r="F425">
        <v>3.1719999999999998E-2</v>
      </c>
    </row>
    <row r="426" spans="1:6">
      <c r="A426">
        <v>1000424</v>
      </c>
      <c r="B426">
        <v>1</v>
      </c>
      <c r="C426">
        <v>424</v>
      </c>
      <c r="D426">
        <v>1</v>
      </c>
      <c r="E426">
        <v>77.971900000000005</v>
      </c>
      <c r="F426">
        <v>3.1719999999999998E-2</v>
      </c>
    </row>
    <row r="427" spans="1:6">
      <c r="A427">
        <v>1000425</v>
      </c>
      <c r="B427">
        <v>1</v>
      </c>
      <c r="C427">
        <v>425</v>
      </c>
      <c r="D427">
        <v>1</v>
      </c>
      <c r="E427">
        <v>78.008499999999998</v>
      </c>
      <c r="F427">
        <v>3.1730000000000001E-2</v>
      </c>
    </row>
    <row r="428" spans="1:6">
      <c r="A428">
        <v>1000426</v>
      </c>
      <c r="B428">
        <v>1</v>
      </c>
      <c r="C428">
        <v>426</v>
      </c>
      <c r="D428">
        <v>1</v>
      </c>
      <c r="E428">
        <v>78.045100000000005</v>
      </c>
      <c r="F428">
        <v>3.1739999999999997E-2</v>
      </c>
    </row>
    <row r="429" spans="1:6">
      <c r="A429">
        <v>1000427</v>
      </c>
      <c r="B429">
        <v>1</v>
      </c>
      <c r="C429">
        <v>427</v>
      </c>
      <c r="D429">
        <v>1</v>
      </c>
      <c r="E429">
        <v>78.081699999999998</v>
      </c>
      <c r="F429">
        <v>3.175E-2</v>
      </c>
    </row>
    <row r="430" spans="1:6">
      <c r="A430">
        <v>1000428</v>
      </c>
      <c r="B430">
        <v>1</v>
      </c>
      <c r="C430">
        <v>428</v>
      </c>
      <c r="D430">
        <v>1</v>
      </c>
      <c r="E430">
        <v>78.118200000000002</v>
      </c>
      <c r="F430">
        <v>3.175E-2</v>
      </c>
    </row>
    <row r="431" spans="1:6">
      <c r="A431">
        <v>1000429</v>
      </c>
      <c r="B431">
        <v>1</v>
      </c>
      <c r="C431">
        <v>429</v>
      </c>
      <c r="D431">
        <v>1</v>
      </c>
      <c r="E431">
        <v>78.154600000000002</v>
      </c>
      <c r="F431">
        <v>3.1759999999999997E-2</v>
      </c>
    </row>
    <row r="432" spans="1:6">
      <c r="A432">
        <v>1000430</v>
      </c>
      <c r="B432">
        <v>1</v>
      </c>
      <c r="C432">
        <v>430</v>
      </c>
      <c r="D432">
        <v>1</v>
      </c>
      <c r="E432">
        <v>78.191100000000006</v>
      </c>
      <c r="F432">
        <v>3.177E-2</v>
      </c>
    </row>
    <row r="433" spans="1:6">
      <c r="A433">
        <v>1000431</v>
      </c>
      <c r="B433">
        <v>1</v>
      </c>
      <c r="C433">
        <v>431</v>
      </c>
      <c r="D433">
        <v>1</v>
      </c>
      <c r="E433">
        <v>78.227500000000006</v>
      </c>
      <c r="F433">
        <v>3.177E-2</v>
      </c>
    </row>
    <row r="434" spans="1:6">
      <c r="A434">
        <v>1000432</v>
      </c>
      <c r="B434">
        <v>1</v>
      </c>
      <c r="C434">
        <v>432</v>
      </c>
      <c r="D434">
        <v>1</v>
      </c>
      <c r="E434">
        <v>78.263800000000003</v>
      </c>
      <c r="F434">
        <v>3.1780000000000003E-2</v>
      </c>
    </row>
    <row r="435" spans="1:6">
      <c r="A435">
        <v>1000433</v>
      </c>
      <c r="B435">
        <v>1</v>
      </c>
      <c r="C435">
        <v>433</v>
      </c>
      <c r="D435">
        <v>1</v>
      </c>
      <c r="E435">
        <v>78.3001</v>
      </c>
      <c r="F435">
        <v>3.1789999999999999E-2</v>
      </c>
    </row>
    <row r="436" spans="1:6">
      <c r="A436">
        <v>1000434</v>
      </c>
      <c r="B436">
        <v>1</v>
      </c>
      <c r="C436">
        <v>434</v>
      </c>
      <c r="D436">
        <v>1</v>
      </c>
      <c r="E436">
        <v>78.336399999999998</v>
      </c>
      <c r="F436">
        <v>3.1800000000000002E-2</v>
      </c>
    </row>
    <row r="437" spans="1:6">
      <c r="A437">
        <v>1000435</v>
      </c>
      <c r="B437">
        <v>1</v>
      </c>
      <c r="C437">
        <v>435</v>
      </c>
      <c r="D437">
        <v>1</v>
      </c>
      <c r="E437">
        <v>78.372699999999995</v>
      </c>
      <c r="F437">
        <v>3.1800000000000002E-2</v>
      </c>
    </row>
    <row r="438" spans="1:6">
      <c r="A438">
        <v>1000436</v>
      </c>
      <c r="B438">
        <v>1</v>
      </c>
      <c r="C438">
        <v>436</v>
      </c>
      <c r="D438">
        <v>1</v>
      </c>
      <c r="E438">
        <v>78.408900000000003</v>
      </c>
      <c r="F438">
        <v>3.1809999999999998E-2</v>
      </c>
    </row>
    <row r="439" spans="1:6">
      <c r="A439">
        <v>1000437</v>
      </c>
      <c r="B439">
        <v>1</v>
      </c>
      <c r="C439">
        <v>437</v>
      </c>
      <c r="D439">
        <v>1</v>
      </c>
      <c r="E439">
        <v>78.445099999999996</v>
      </c>
      <c r="F439">
        <v>3.1820000000000001E-2</v>
      </c>
    </row>
    <row r="440" spans="1:6">
      <c r="A440">
        <v>1000438</v>
      </c>
      <c r="B440">
        <v>1</v>
      </c>
      <c r="C440">
        <v>438</v>
      </c>
      <c r="D440">
        <v>1</v>
      </c>
      <c r="E440">
        <v>78.481200000000001</v>
      </c>
      <c r="F440">
        <v>3.1829999999999997E-2</v>
      </c>
    </row>
    <row r="441" spans="1:6">
      <c r="A441">
        <v>1000439</v>
      </c>
      <c r="B441">
        <v>1</v>
      </c>
      <c r="C441">
        <v>439</v>
      </c>
      <c r="D441">
        <v>1</v>
      </c>
      <c r="E441">
        <v>78.517300000000006</v>
      </c>
      <c r="F441">
        <v>3.1829999999999997E-2</v>
      </c>
    </row>
    <row r="442" spans="1:6">
      <c r="A442">
        <v>1000440</v>
      </c>
      <c r="B442">
        <v>1</v>
      </c>
      <c r="C442">
        <v>440</v>
      </c>
      <c r="D442">
        <v>1</v>
      </c>
      <c r="E442">
        <v>78.553399999999996</v>
      </c>
      <c r="F442">
        <v>3.184E-2</v>
      </c>
    </row>
    <row r="443" spans="1:6">
      <c r="A443">
        <v>1000441</v>
      </c>
      <c r="B443">
        <v>1</v>
      </c>
      <c r="C443">
        <v>441</v>
      </c>
      <c r="D443">
        <v>1</v>
      </c>
      <c r="E443">
        <v>78.589399999999998</v>
      </c>
      <c r="F443">
        <v>3.1850000000000003E-2</v>
      </c>
    </row>
    <row r="444" spans="1:6">
      <c r="A444">
        <v>1000442</v>
      </c>
      <c r="B444">
        <v>1</v>
      </c>
      <c r="C444">
        <v>442</v>
      </c>
      <c r="D444">
        <v>1</v>
      </c>
      <c r="E444">
        <v>78.625399999999999</v>
      </c>
      <c r="F444">
        <v>3.1859999999999999E-2</v>
      </c>
    </row>
    <row r="445" spans="1:6">
      <c r="A445">
        <v>1000443</v>
      </c>
      <c r="B445">
        <v>1</v>
      </c>
      <c r="C445">
        <v>443</v>
      </c>
      <c r="D445">
        <v>1</v>
      </c>
      <c r="E445">
        <v>78.6614</v>
      </c>
      <c r="F445">
        <v>3.1859999999999999E-2</v>
      </c>
    </row>
    <row r="446" spans="1:6">
      <c r="A446">
        <v>1000444</v>
      </c>
      <c r="B446">
        <v>1</v>
      </c>
      <c r="C446">
        <v>444</v>
      </c>
      <c r="D446">
        <v>1</v>
      </c>
      <c r="E446">
        <v>78.697299999999998</v>
      </c>
      <c r="F446">
        <v>3.1870000000000002E-2</v>
      </c>
    </row>
    <row r="447" spans="1:6">
      <c r="A447">
        <v>1000445</v>
      </c>
      <c r="B447">
        <v>1</v>
      </c>
      <c r="C447">
        <v>445</v>
      </c>
      <c r="D447">
        <v>1</v>
      </c>
      <c r="E447">
        <v>78.733199999999997</v>
      </c>
      <c r="F447">
        <v>3.1879999999999999E-2</v>
      </c>
    </row>
    <row r="448" spans="1:6">
      <c r="A448">
        <v>1000446</v>
      </c>
      <c r="B448">
        <v>1</v>
      </c>
      <c r="C448">
        <v>446</v>
      </c>
      <c r="D448">
        <v>1</v>
      </c>
      <c r="E448">
        <v>78.769099999999995</v>
      </c>
      <c r="F448">
        <v>3.1890000000000002E-2</v>
      </c>
    </row>
    <row r="449" spans="1:6">
      <c r="A449">
        <v>1000447</v>
      </c>
      <c r="B449">
        <v>1</v>
      </c>
      <c r="C449">
        <v>447</v>
      </c>
      <c r="D449">
        <v>1</v>
      </c>
      <c r="E449">
        <v>78.804900000000004</v>
      </c>
      <c r="F449">
        <v>3.1890000000000002E-2</v>
      </c>
    </row>
    <row r="450" spans="1:6">
      <c r="A450">
        <v>1000448</v>
      </c>
      <c r="B450">
        <v>1</v>
      </c>
      <c r="C450">
        <v>448</v>
      </c>
      <c r="D450">
        <v>1</v>
      </c>
      <c r="E450">
        <v>78.840699999999998</v>
      </c>
      <c r="F450">
        <v>3.1899999999999998E-2</v>
      </c>
    </row>
    <row r="451" spans="1:6">
      <c r="A451">
        <v>1000449</v>
      </c>
      <c r="B451">
        <v>1</v>
      </c>
      <c r="C451">
        <v>449</v>
      </c>
      <c r="D451">
        <v>1</v>
      </c>
      <c r="E451">
        <v>78.876400000000004</v>
      </c>
      <c r="F451">
        <v>3.1910000000000001E-2</v>
      </c>
    </row>
    <row r="452" spans="1:6">
      <c r="A452">
        <v>1000450</v>
      </c>
      <c r="B452">
        <v>1</v>
      </c>
      <c r="C452">
        <v>450</v>
      </c>
      <c r="D452">
        <v>1</v>
      </c>
      <c r="E452">
        <v>78.912199999999999</v>
      </c>
      <c r="F452">
        <v>3.1919999999999997E-2</v>
      </c>
    </row>
    <row r="453" spans="1:6">
      <c r="A453">
        <v>1000451</v>
      </c>
      <c r="B453">
        <v>1</v>
      </c>
      <c r="C453">
        <v>451</v>
      </c>
      <c r="D453">
        <v>1</v>
      </c>
      <c r="E453">
        <v>78.947900000000004</v>
      </c>
      <c r="F453">
        <v>3.1919999999999997E-2</v>
      </c>
    </row>
    <row r="454" spans="1:6">
      <c r="A454">
        <v>1000452</v>
      </c>
      <c r="B454">
        <v>1</v>
      </c>
      <c r="C454">
        <v>452</v>
      </c>
      <c r="D454">
        <v>1</v>
      </c>
      <c r="E454">
        <v>78.983500000000006</v>
      </c>
      <c r="F454">
        <v>3.193E-2</v>
      </c>
    </row>
    <row r="455" spans="1:6">
      <c r="A455">
        <v>1000453</v>
      </c>
      <c r="B455">
        <v>1</v>
      </c>
      <c r="C455">
        <v>453</v>
      </c>
      <c r="D455">
        <v>1</v>
      </c>
      <c r="E455">
        <v>79.019099999999995</v>
      </c>
      <c r="F455">
        <v>3.1940000000000003E-2</v>
      </c>
    </row>
    <row r="456" spans="1:6">
      <c r="A456">
        <v>1000454</v>
      </c>
      <c r="B456">
        <v>1</v>
      </c>
      <c r="C456">
        <v>454</v>
      </c>
      <c r="D456">
        <v>1</v>
      </c>
      <c r="E456">
        <v>79.054699999999997</v>
      </c>
      <c r="F456">
        <v>3.1949999999999999E-2</v>
      </c>
    </row>
    <row r="457" spans="1:6">
      <c r="A457">
        <v>1000455</v>
      </c>
      <c r="B457">
        <v>1</v>
      </c>
      <c r="C457">
        <v>455</v>
      </c>
      <c r="D457">
        <v>1</v>
      </c>
      <c r="E457">
        <v>79.090299999999999</v>
      </c>
      <c r="F457">
        <v>3.1960000000000002E-2</v>
      </c>
    </row>
    <row r="458" spans="1:6">
      <c r="A458">
        <v>1000456</v>
      </c>
      <c r="B458">
        <v>1</v>
      </c>
      <c r="C458">
        <v>456</v>
      </c>
      <c r="D458">
        <v>1</v>
      </c>
      <c r="E458">
        <v>79.125799999999998</v>
      </c>
      <c r="F458">
        <v>3.1960000000000002E-2</v>
      </c>
    </row>
    <row r="459" spans="1:6">
      <c r="A459">
        <v>1000457</v>
      </c>
      <c r="B459">
        <v>1</v>
      </c>
      <c r="C459">
        <v>457</v>
      </c>
      <c r="D459">
        <v>1</v>
      </c>
      <c r="E459">
        <v>79.161299999999997</v>
      </c>
      <c r="F459">
        <v>3.1969999999999998E-2</v>
      </c>
    </row>
    <row r="460" spans="1:6">
      <c r="A460">
        <v>1000458</v>
      </c>
      <c r="B460">
        <v>1</v>
      </c>
      <c r="C460">
        <v>458</v>
      </c>
      <c r="D460">
        <v>1</v>
      </c>
      <c r="E460">
        <v>79.196799999999996</v>
      </c>
      <c r="F460">
        <v>3.1980000000000001E-2</v>
      </c>
    </row>
    <row r="461" spans="1:6">
      <c r="A461">
        <v>1000459</v>
      </c>
      <c r="B461">
        <v>1</v>
      </c>
      <c r="C461">
        <v>459</v>
      </c>
      <c r="D461">
        <v>1</v>
      </c>
      <c r="E461">
        <v>79.232200000000006</v>
      </c>
      <c r="F461">
        <v>3.1989999999999998E-2</v>
      </c>
    </row>
    <row r="462" spans="1:6">
      <c r="A462">
        <v>1000460</v>
      </c>
      <c r="B462">
        <v>1</v>
      </c>
      <c r="C462">
        <v>460</v>
      </c>
      <c r="D462">
        <v>1</v>
      </c>
      <c r="E462">
        <v>79.267600000000002</v>
      </c>
      <c r="F462">
        <v>3.2000000000000001E-2</v>
      </c>
    </row>
    <row r="463" spans="1:6">
      <c r="A463">
        <v>1000461</v>
      </c>
      <c r="B463">
        <v>1</v>
      </c>
      <c r="C463">
        <v>461</v>
      </c>
      <c r="D463">
        <v>1</v>
      </c>
      <c r="E463">
        <v>79.302999999999997</v>
      </c>
      <c r="F463">
        <v>3.2000000000000001E-2</v>
      </c>
    </row>
    <row r="464" spans="1:6">
      <c r="A464">
        <v>1000462</v>
      </c>
      <c r="B464">
        <v>1</v>
      </c>
      <c r="C464">
        <v>462</v>
      </c>
      <c r="D464">
        <v>1</v>
      </c>
      <c r="E464">
        <v>79.338300000000004</v>
      </c>
      <c r="F464">
        <v>3.2009999999999997E-2</v>
      </c>
    </row>
    <row r="465" spans="1:6">
      <c r="A465">
        <v>1000463</v>
      </c>
      <c r="B465">
        <v>1</v>
      </c>
      <c r="C465">
        <v>463</v>
      </c>
      <c r="D465">
        <v>1</v>
      </c>
      <c r="E465">
        <v>79.373599999999996</v>
      </c>
      <c r="F465">
        <v>3.202E-2</v>
      </c>
    </row>
    <row r="466" spans="1:6">
      <c r="A466">
        <v>1000464</v>
      </c>
      <c r="B466">
        <v>1</v>
      </c>
      <c r="C466">
        <v>464</v>
      </c>
      <c r="D466">
        <v>1</v>
      </c>
      <c r="E466">
        <v>79.408900000000003</v>
      </c>
      <c r="F466">
        <v>3.2030000000000003E-2</v>
      </c>
    </row>
    <row r="467" spans="1:6">
      <c r="A467">
        <v>1000465</v>
      </c>
      <c r="B467">
        <v>1</v>
      </c>
      <c r="C467">
        <v>465</v>
      </c>
      <c r="D467">
        <v>1</v>
      </c>
      <c r="E467">
        <v>79.444100000000006</v>
      </c>
      <c r="F467">
        <v>3.2039999999999999E-2</v>
      </c>
    </row>
    <row r="468" spans="1:6">
      <c r="A468">
        <v>1000466</v>
      </c>
      <c r="B468">
        <v>1</v>
      </c>
      <c r="C468">
        <v>466</v>
      </c>
      <c r="D468">
        <v>1</v>
      </c>
      <c r="E468">
        <v>79.479299999999995</v>
      </c>
      <c r="F468">
        <v>3.2039999999999999E-2</v>
      </c>
    </row>
    <row r="469" spans="1:6">
      <c r="A469">
        <v>1000467</v>
      </c>
      <c r="B469">
        <v>1</v>
      </c>
      <c r="C469">
        <v>467</v>
      </c>
      <c r="D469">
        <v>1</v>
      </c>
      <c r="E469">
        <v>79.514499999999998</v>
      </c>
      <c r="F469">
        <v>3.2050000000000002E-2</v>
      </c>
    </row>
    <row r="470" spans="1:6">
      <c r="A470">
        <v>1000468</v>
      </c>
      <c r="B470">
        <v>1</v>
      </c>
      <c r="C470">
        <v>468</v>
      </c>
      <c r="D470">
        <v>1</v>
      </c>
      <c r="E470">
        <v>79.549599999999998</v>
      </c>
      <c r="F470">
        <v>3.2059999999999998E-2</v>
      </c>
    </row>
    <row r="471" spans="1:6">
      <c r="A471">
        <v>1000469</v>
      </c>
      <c r="B471">
        <v>1</v>
      </c>
      <c r="C471">
        <v>469</v>
      </c>
      <c r="D471">
        <v>1</v>
      </c>
      <c r="E471">
        <v>79.584699999999998</v>
      </c>
      <c r="F471">
        <v>3.2070000000000001E-2</v>
      </c>
    </row>
    <row r="472" spans="1:6">
      <c r="A472">
        <v>1000470</v>
      </c>
      <c r="B472">
        <v>1</v>
      </c>
      <c r="C472">
        <v>470</v>
      </c>
      <c r="D472">
        <v>1</v>
      </c>
      <c r="E472">
        <v>79.619799999999998</v>
      </c>
      <c r="F472">
        <v>3.2079999999999997E-2</v>
      </c>
    </row>
    <row r="473" spans="1:6">
      <c r="A473">
        <v>1000471</v>
      </c>
      <c r="B473">
        <v>1</v>
      </c>
      <c r="C473">
        <v>471</v>
      </c>
      <c r="D473">
        <v>1</v>
      </c>
      <c r="E473">
        <v>79.654799999999994</v>
      </c>
      <c r="F473">
        <v>3.209E-2</v>
      </c>
    </row>
    <row r="474" spans="1:6">
      <c r="A474">
        <v>1000472</v>
      </c>
      <c r="B474">
        <v>1</v>
      </c>
      <c r="C474">
        <v>472</v>
      </c>
      <c r="D474">
        <v>1</v>
      </c>
      <c r="E474">
        <v>79.689800000000005</v>
      </c>
      <c r="F474">
        <v>3.209E-2</v>
      </c>
    </row>
    <row r="475" spans="1:6">
      <c r="A475">
        <v>1000473</v>
      </c>
      <c r="B475">
        <v>1</v>
      </c>
      <c r="C475">
        <v>473</v>
      </c>
      <c r="D475">
        <v>1</v>
      </c>
      <c r="E475">
        <v>79.724800000000002</v>
      </c>
      <c r="F475">
        <v>3.2099999999999997E-2</v>
      </c>
    </row>
    <row r="476" spans="1:6">
      <c r="A476">
        <v>1000474</v>
      </c>
      <c r="B476">
        <v>1</v>
      </c>
      <c r="C476">
        <v>474</v>
      </c>
      <c r="D476">
        <v>1</v>
      </c>
      <c r="E476">
        <v>79.759799999999998</v>
      </c>
      <c r="F476">
        <v>3.211E-2</v>
      </c>
    </row>
    <row r="477" spans="1:6">
      <c r="A477">
        <v>1000475</v>
      </c>
      <c r="B477">
        <v>1</v>
      </c>
      <c r="C477">
        <v>475</v>
      </c>
      <c r="D477">
        <v>1</v>
      </c>
      <c r="E477">
        <v>79.794700000000006</v>
      </c>
      <c r="F477">
        <v>3.2120000000000003E-2</v>
      </c>
    </row>
    <row r="478" spans="1:6">
      <c r="A478">
        <v>1000476</v>
      </c>
      <c r="B478">
        <v>1</v>
      </c>
      <c r="C478">
        <v>476</v>
      </c>
      <c r="D478">
        <v>1</v>
      </c>
      <c r="E478">
        <v>79.829599999999999</v>
      </c>
      <c r="F478">
        <v>3.2129999999999999E-2</v>
      </c>
    </row>
    <row r="479" spans="1:6">
      <c r="A479">
        <v>1000477</v>
      </c>
      <c r="B479">
        <v>1</v>
      </c>
      <c r="C479">
        <v>477</v>
      </c>
      <c r="D479">
        <v>1</v>
      </c>
      <c r="E479">
        <v>79.864400000000003</v>
      </c>
      <c r="F479">
        <v>3.2140000000000002E-2</v>
      </c>
    </row>
    <row r="480" spans="1:6">
      <c r="A480">
        <v>1000478</v>
      </c>
      <c r="B480">
        <v>1</v>
      </c>
      <c r="C480">
        <v>478</v>
      </c>
      <c r="D480">
        <v>1</v>
      </c>
      <c r="E480">
        <v>79.899299999999997</v>
      </c>
      <c r="F480">
        <v>3.2140000000000002E-2</v>
      </c>
    </row>
    <row r="481" spans="1:6">
      <c r="A481">
        <v>1000479</v>
      </c>
      <c r="B481">
        <v>1</v>
      </c>
      <c r="C481">
        <v>479</v>
      </c>
      <c r="D481">
        <v>1</v>
      </c>
      <c r="E481">
        <v>79.934100000000001</v>
      </c>
      <c r="F481">
        <v>3.2149999999999998E-2</v>
      </c>
    </row>
    <row r="482" spans="1:6">
      <c r="A482">
        <v>1000480</v>
      </c>
      <c r="B482">
        <v>1</v>
      </c>
      <c r="C482">
        <v>480</v>
      </c>
      <c r="D482">
        <v>1</v>
      </c>
      <c r="E482">
        <v>79.968800000000002</v>
      </c>
      <c r="F482">
        <v>3.2160000000000001E-2</v>
      </c>
    </row>
    <row r="483" spans="1:6">
      <c r="A483">
        <v>1000481</v>
      </c>
      <c r="B483">
        <v>1</v>
      </c>
      <c r="C483">
        <v>481</v>
      </c>
      <c r="D483">
        <v>1</v>
      </c>
      <c r="E483">
        <v>80.003600000000006</v>
      </c>
      <c r="F483">
        <v>3.2169999999999997E-2</v>
      </c>
    </row>
    <row r="484" spans="1:6">
      <c r="A484">
        <v>1000482</v>
      </c>
      <c r="B484">
        <v>1</v>
      </c>
      <c r="C484">
        <v>482</v>
      </c>
      <c r="D484">
        <v>1</v>
      </c>
      <c r="E484">
        <v>80.038300000000007</v>
      </c>
      <c r="F484">
        <v>3.218E-2</v>
      </c>
    </row>
    <row r="485" spans="1:6">
      <c r="A485">
        <v>1000483</v>
      </c>
      <c r="B485">
        <v>1</v>
      </c>
      <c r="C485">
        <v>483</v>
      </c>
      <c r="D485">
        <v>1</v>
      </c>
      <c r="E485">
        <v>80.072900000000004</v>
      </c>
      <c r="F485">
        <v>3.2190000000000003E-2</v>
      </c>
    </row>
    <row r="486" spans="1:6">
      <c r="A486">
        <v>1000484</v>
      </c>
      <c r="B486">
        <v>1</v>
      </c>
      <c r="C486">
        <v>484</v>
      </c>
      <c r="D486">
        <v>1</v>
      </c>
      <c r="E486">
        <v>80.107600000000005</v>
      </c>
      <c r="F486">
        <v>3.2199999999999999E-2</v>
      </c>
    </row>
    <row r="487" spans="1:6">
      <c r="A487">
        <v>1000485</v>
      </c>
      <c r="B487">
        <v>1</v>
      </c>
      <c r="C487">
        <v>485</v>
      </c>
      <c r="D487">
        <v>1</v>
      </c>
      <c r="E487">
        <v>80.142200000000003</v>
      </c>
      <c r="F487">
        <v>3.2199999999999999E-2</v>
      </c>
    </row>
    <row r="488" spans="1:6">
      <c r="A488">
        <v>1000486</v>
      </c>
      <c r="B488">
        <v>1</v>
      </c>
      <c r="C488">
        <v>486</v>
      </c>
      <c r="D488">
        <v>1</v>
      </c>
      <c r="E488">
        <v>80.1768</v>
      </c>
      <c r="F488">
        <v>3.2210000000000003E-2</v>
      </c>
    </row>
    <row r="489" spans="1:6">
      <c r="A489">
        <v>1000487</v>
      </c>
      <c r="B489">
        <v>1</v>
      </c>
      <c r="C489">
        <v>487</v>
      </c>
      <c r="D489">
        <v>1</v>
      </c>
      <c r="E489">
        <v>80.211299999999994</v>
      </c>
      <c r="F489">
        <v>3.2219999999999999E-2</v>
      </c>
    </row>
    <row r="490" spans="1:6">
      <c r="A490">
        <v>1000488</v>
      </c>
      <c r="B490">
        <v>1</v>
      </c>
      <c r="C490">
        <v>488</v>
      </c>
      <c r="D490">
        <v>1</v>
      </c>
      <c r="E490">
        <v>80.245900000000006</v>
      </c>
      <c r="F490">
        <v>3.2230000000000002E-2</v>
      </c>
    </row>
    <row r="491" spans="1:6">
      <c r="A491">
        <v>1000489</v>
      </c>
      <c r="B491">
        <v>1</v>
      </c>
      <c r="C491">
        <v>489</v>
      </c>
      <c r="D491">
        <v>1</v>
      </c>
      <c r="E491">
        <v>80.2804</v>
      </c>
      <c r="F491">
        <v>3.2239999999999998E-2</v>
      </c>
    </row>
    <row r="492" spans="1:6">
      <c r="A492">
        <v>1000490</v>
      </c>
      <c r="B492">
        <v>1</v>
      </c>
      <c r="C492">
        <v>490</v>
      </c>
      <c r="D492">
        <v>1</v>
      </c>
      <c r="E492">
        <v>80.314800000000005</v>
      </c>
      <c r="F492">
        <v>3.2250000000000001E-2</v>
      </c>
    </row>
    <row r="493" spans="1:6">
      <c r="A493">
        <v>1000491</v>
      </c>
      <c r="B493">
        <v>1</v>
      </c>
      <c r="C493">
        <v>491</v>
      </c>
      <c r="D493">
        <v>1</v>
      </c>
      <c r="E493">
        <v>80.349299999999999</v>
      </c>
      <c r="F493">
        <v>3.2259999999999997E-2</v>
      </c>
    </row>
    <row r="494" spans="1:6">
      <c r="A494">
        <v>1000492</v>
      </c>
      <c r="B494">
        <v>1</v>
      </c>
      <c r="C494">
        <v>492</v>
      </c>
      <c r="D494">
        <v>1</v>
      </c>
      <c r="E494">
        <v>80.383700000000005</v>
      </c>
      <c r="F494">
        <v>3.2259999999999997E-2</v>
      </c>
    </row>
    <row r="495" spans="1:6">
      <c r="A495">
        <v>1000493</v>
      </c>
      <c r="B495">
        <v>1</v>
      </c>
      <c r="C495">
        <v>493</v>
      </c>
      <c r="D495">
        <v>1</v>
      </c>
      <c r="E495">
        <v>80.418099999999995</v>
      </c>
      <c r="F495">
        <v>3.227E-2</v>
      </c>
    </row>
    <row r="496" spans="1:6">
      <c r="A496">
        <v>1000494</v>
      </c>
      <c r="B496">
        <v>1</v>
      </c>
      <c r="C496">
        <v>494</v>
      </c>
      <c r="D496">
        <v>1</v>
      </c>
      <c r="E496">
        <v>80.452399999999997</v>
      </c>
      <c r="F496">
        <v>3.2280000000000003E-2</v>
      </c>
    </row>
    <row r="497" spans="1:6">
      <c r="A497">
        <v>1000495</v>
      </c>
      <c r="B497">
        <v>1</v>
      </c>
      <c r="C497">
        <v>495</v>
      </c>
      <c r="D497">
        <v>1</v>
      </c>
      <c r="E497">
        <v>80.486699999999999</v>
      </c>
      <c r="F497">
        <v>3.2289999999999999E-2</v>
      </c>
    </row>
    <row r="498" spans="1:6">
      <c r="A498">
        <v>1000496</v>
      </c>
      <c r="B498">
        <v>1</v>
      </c>
      <c r="C498">
        <v>496</v>
      </c>
      <c r="D498">
        <v>1</v>
      </c>
      <c r="E498">
        <v>80.521000000000001</v>
      </c>
      <c r="F498">
        <v>3.2300000000000002E-2</v>
      </c>
    </row>
    <row r="499" spans="1:6">
      <c r="A499">
        <v>1000497</v>
      </c>
      <c r="B499">
        <v>1</v>
      </c>
      <c r="C499">
        <v>497</v>
      </c>
      <c r="D499">
        <v>1</v>
      </c>
      <c r="E499">
        <v>80.555300000000003</v>
      </c>
      <c r="F499">
        <v>3.2309999999999998E-2</v>
      </c>
    </row>
    <row r="500" spans="1:6">
      <c r="A500">
        <v>1000498</v>
      </c>
      <c r="B500">
        <v>1</v>
      </c>
      <c r="C500">
        <v>498</v>
      </c>
      <c r="D500">
        <v>1</v>
      </c>
      <c r="E500">
        <v>80.589500000000001</v>
      </c>
      <c r="F500">
        <v>3.2320000000000002E-2</v>
      </c>
    </row>
    <row r="501" spans="1:6">
      <c r="A501">
        <v>1000499</v>
      </c>
      <c r="B501">
        <v>1</v>
      </c>
      <c r="C501">
        <v>499</v>
      </c>
      <c r="D501">
        <v>1</v>
      </c>
      <c r="E501">
        <v>80.623699999999999</v>
      </c>
      <c r="F501">
        <v>3.2329999999999998E-2</v>
      </c>
    </row>
    <row r="502" spans="1:6">
      <c r="A502">
        <v>1000500</v>
      </c>
      <c r="B502">
        <v>1</v>
      </c>
      <c r="C502">
        <v>500</v>
      </c>
      <c r="D502">
        <v>1</v>
      </c>
      <c r="E502">
        <v>80.657799999999995</v>
      </c>
      <c r="F502">
        <v>3.2340000000000001E-2</v>
      </c>
    </row>
    <row r="503" spans="1:6">
      <c r="A503">
        <v>1000501</v>
      </c>
      <c r="B503">
        <v>1</v>
      </c>
      <c r="C503">
        <v>501</v>
      </c>
      <c r="D503">
        <v>1</v>
      </c>
      <c r="E503">
        <v>80.691999999999993</v>
      </c>
      <c r="F503">
        <v>3.2340000000000001E-2</v>
      </c>
    </row>
    <row r="504" spans="1:6">
      <c r="A504">
        <v>1000502</v>
      </c>
      <c r="B504">
        <v>1</v>
      </c>
      <c r="C504">
        <v>502</v>
      </c>
      <c r="D504">
        <v>1</v>
      </c>
      <c r="E504">
        <v>80.726100000000002</v>
      </c>
      <c r="F504">
        <v>3.2349999999999997E-2</v>
      </c>
    </row>
    <row r="505" spans="1:6">
      <c r="A505">
        <v>1000503</v>
      </c>
      <c r="B505">
        <v>1</v>
      </c>
      <c r="C505">
        <v>503</v>
      </c>
      <c r="D505">
        <v>1</v>
      </c>
      <c r="E505">
        <v>80.760199999999998</v>
      </c>
      <c r="F505">
        <v>3.236E-2</v>
      </c>
    </row>
    <row r="506" spans="1:6">
      <c r="A506">
        <v>1000504</v>
      </c>
      <c r="B506">
        <v>1</v>
      </c>
      <c r="C506">
        <v>504</v>
      </c>
      <c r="D506">
        <v>1</v>
      </c>
      <c r="E506">
        <v>80.794200000000004</v>
      </c>
      <c r="F506">
        <v>3.2370000000000003E-2</v>
      </c>
    </row>
    <row r="507" spans="1:6">
      <c r="A507">
        <v>1000505</v>
      </c>
      <c r="B507">
        <v>1</v>
      </c>
      <c r="C507">
        <v>505</v>
      </c>
      <c r="D507">
        <v>1</v>
      </c>
      <c r="E507">
        <v>80.828199999999995</v>
      </c>
      <c r="F507">
        <v>3.2379999999999999E-2</v>
      </c>
    </row>
    <row r="508" spans="1:6">
      <c r="A508">
        <v>1000506</v>
      </c>
      <c r="B508">
        <v>1</v>
      </c>
      <c r="C508">
        <v>506</v>
      </c>
      <c r="D508">
        <v>1</v>
      </c>
      <c r="E508">
        <v>80.862200000000001</v>
      </c>
      <c r="F508">
        <v>3.2390000000000002E-2</v>
      </c>
    </row>
    <row r="509" spans="1:6">
      <c r="A509">
        <v>1000507</v>
      </c>
      <c r="B509">
        <v>1</v>
      </c>
      <c r="C509">
        <v>507</v>
      </c>
      <c r="D509">
        <v>1</v>
      </c>
      <c r="E509">
        <v>80.896100000000004</v>
      </c>
      <c r="F509">
        <v>3.2399999999999998E-2</v>
      </c>
    </row>
    <row r="510" spans="1:6">
      <c r="A510">
        <v>1000508</v>
      </c>
      <c r="B510">
        <v>1</v>
      </c>
      <c r="C510">
        <v>508</v>
      </c>
      <c r="D510">
        <v>1</v>
      </c>
      <c r="E510">
        <v>80.930099999999996</v>
      </c>
      <c r="F510">
        <v>3.2410000000000001E-2</v>
      </c>
    </row>
    <row r="511" spans="1:6">
      <c r="A511">
        <v>1000509</v>
      </c>
      <c r="B511">
        <v>1</v>
      </c>
      <c r="C511">
        <v>509</v>
      </c>
      <c r="D511">
        <v>1</v>
      </c>
      <c r="E511">
        <v>80.963999999999999</v>
      </c>
      <c r="F511">
        <v>3.2419999999999997E-2</v>
      </c>
    </row>
    <row r="512" spans="1:6">
      <c r="A512">
        <v>1000510</v>
      </c>
      <c r="B512">
        <v>1</v>
      </c>
      <c r="C512">
        <v>510</v>
      </c>
      <c r="D512">
        <v>1</v>
      </c>
      <c r="E512">
        <v>80.997799999999998</v>
      </c>
      <c r="F512">
        <v>3.243E-2</v>
      </c>
    </row>
    <row r="513" spans="1:6">
      <c r="A513">
        <v>1000511</v>
      </c>
      <c r="B513">
        <v>1</v>
      </c>
      <c r="C513">
        <v>511</v>
      </c>
      <c r="D513">
        <v>1</v>
      </c>
      <c r="E513">
        <v>81.031700000000001</v>
      </c>
      <c r="F513">
        <v>3.2439999999999997E-2</v>
      </c>
    </row>
    <row r="514" spans="1:6">
      <c r="A514">
        <v>1000512</v>
      </c>
      <c r="B514">
        <v>1</v>
      </c>
      <c r="C514">
        <v>512</v>
      </c>
      <c r="D514">
        <v>1</v>
      </c>
      <c r="E514">
        <v>81.0655</v>
      </c>
      <c r="F514">
        <v>3.245E-2</v>
      </c>
    </row>
    <row r="515" spans="1:6">
      <c r="A515">
        <v>1000513</v>
      </c>
      <c r="B515">
        <v>1</v>
      </c>
      <c r="C515">
        <v>513</v>
      </c>
      <c r="D515">
        <v>1</v>
      </c>
      <c r="E515">
        <v>81.099199999999996</v>
      </c>
      <c r="F515">
        <v>3.245E-2</v>
      </c>
    </row>
    <row r="516" spans="1:6">
      <c r="A516">
        <v>1000514</v>
      </c>
      <c r="B516">
        <v>1</v>
      </c>
      <c r="C516">
        <v>514</v>
      </c>
      <c r="D516">
        <v>1</v>
      </c>
      <c r="E516">
        <v>81.132999999999996</v>
      </c>
      <c r="F516">
        <v>3.2460000000000003E-2</v>
      </c>
    </row>
    <row r="517" spans="1:6">
      <c r="A517">
        <v>1000515</v>
      </c>
      <c r="B517">
        <v>1</v>
      </c>
      <c r="C517">
        <v>515</v>
      </c>
      <c r="D517">
        <v>1</v>
      </c>
      <c r="E517">
        <v>81.166700000000006</v>
      </c>
      <c r="F517">
        <v>3.2469999999999999E-2</v>
      </c>
    </row>
    <row r="518" spans="1:6">
      <c r="A518">
        <v>1000516</v>
      </c>
      <c r="B518">
        <v>1</v>
      </c>
      <c r="C518">
        <v>516</v>
      </c>
      <c r="D518">
        <v>1</v>
      </c>
      <c r="E518">
        <v>81.200400000000002</v>
      </c>
      <c r="F518">
        <v>3.2480000000000002E-2</v>
      </c>
    </row>
    <row r="519" spans="1:6">
      <c r="A519">
        <v>1000517</v>
      </c>
      <c r="B519">
        <v>1</v>
      </c>
      <c r="C519">
        <v>517</v>
      </c>
      <c r="D519">
        <v>1</v>
      </c>
      <c r="E519">
        <v>81.233999999999995</v>
      </c>
      <c r="F519">
        <v>3.2489999999999998E-2</v>
      </c>
    </row>
    <row r="520" spans="1:6">
      <c r="A520">
        <v>1000518</v>
      </c>
      <c r="B520">
        <v>1</v>
      </c>
      <c r="C520">
        <v>518</v>
      </c>
      <c r="D520">
        <v>1</v>
      </c>
      <c r="E520">
        <v>81.267700000000005</v>
      </c>
      <c r="F520">
        <v>3.2500000000000001E-2</v>
      </c>
    </row>
    <row r="521" spans="1:6">
      <c r="A521">
        <v>1000519</v>
      </c>
      <c r="B521">
        <v>1</v>
      </c>
      <c r="C521">
        <v>519</v>
      </c>
      <c r="D521">
        <v>1</v>
      </c>
      <c r="E521">
        <v>81.301299999999998</v>
      </c>
      <c r="F521">
        <v>3.2509999999999997E-2</v>
      </c>
    </row>
    <row r="522" spans="1:6">
      <c r="A522">
        <v>1000520</v>
      </c>
      <c r="B522">
        <v>1</v>
      </c>
      <c r="C522">
        <v>520</v>
      </c>
      <c r="D522">
        <v>1</v>
      </c>
      <c r="E522">
        <v>81.334800000000001</v>
      </c>
      <c r="F522">
        <v>3.252E-2</v>
      </c>
    </row>
    <row r="523" spans="1:6">
      <c r="A523">
        <v>1000521</v>
      </c>
      <c r="B523">
        <v>1</v>
      </c>
      <c r="C523">
        <v>521</v>
      </c>
      <c r="D523">
        <v>1</v>
      </c>
      <c r="E523">
        <v>81.368399999999994</v>
      </c>
      <c r="F523">
        <v>3.2530000000000003E-2</v>
      </c>
    </row>
    <row r="524" spans="1:6">
      <c r="A524">
        <v>1000522</v>
      </c>
      <c r="B524">
        <v>1</v>
      </c>
      <c r="C524">
        <v>522</v>
      </c>
      <c r="D524">
        <v>1</v>
      </c>
      <c r="E524">
        <v>81.401899999999998</v>
      </c>
      <c r="F524">
        <v>3.2539999999999999E-2</v>
      </c>
    </row>
    <row r="525" spans="1:6">
      <c r="A525">
        <v>1000523</v>
      </c>
      <c r="B525">
        <v>1</v>
      </c>
      <c r="C525">
        <v>523</v>
      </c>
      <c r="D525">
        <v>1</v>
      </c>
      <c r="E525">
        <v>81.435299999999998</v>
      </c>
      <c r="F525">
        <v>3.2550000000000003E-2</v>
      </c>
    </row>
    <row r="526" spans="1:6">
      <c r="A526">
        <v>1000524</v>
      </c>
      <c r="B526">
        <v>1</v>
      </c>
      <c r="C526">
        <v>524</v>
      </c>
      <c r="D526">
        <v>1</v>
      </c>
      <c r="E526">
        <v>81.468800000000002</v>
      </c>
      <c r="F526">
        <v>3.2559999999999999E-2</v>
      </c>
    </row>
    <row r="527" spans="1:6">
      <c r="A527">
        <v>1000525</v>
      </c>
      <c r="B527">
        <v>1</v>
      </c>
      <c r="C527">
        <v>525</v>
      </c>
      <c r="D527">
        <v>1</v>
      </c>
      <c r="E527">
        <v>81.502200000000002</v>
      </c>
      <c r="F527">
        <v>3.2570000000000002E-2</v>
      </c>
    </row>
    <row r="528" spans="1:6">
      <c r="A528">
        <v>1000526</v>
      </c>
      <c r="B528">
        <v>1</v>
      </c>
      <c r="C528">
        <v>526</v>
      </c>
      <c r="D528">
        <v>1</v>
      </c>
      <c r="E528">
        <v>81.535600000000002</v>
      </c>
      <c r="F528">
        <v>3.2579999999999998E-2</v>
      </c>
    </row>
    <row r="529" spans="1:6">
      <c r="A529">
        <v>1000527</v>
      </c>
      <c r="B529">
        <v>1</v>
      </c>
      <c r="C529">
        <v>527</v>
      </c>
      <c r="D529">
        <v>1</v>
      </c>
      <c r="E529">
        <v>81.569000000000003</v>
      </c>
      <c r="F529">
        <v>3.2590000000000001E-2</v>
      </c>
    </row>
    <row r="530" spans="1:6">
      <c r="A530">
        <v>1000528</v>
      </c>
      <c r="B530">
        <v>1</v>
      </c>
      <c r="C530">
        <v>528</v>
      </c>
      <c r="D530">
        <v>1</v>
      </c>
      <c r="E530">
        <v>81.6023</v>
      </c>
      <c r="F530">
        <v>3.2599999999999997E-2</v>
      </c>
    </row>
    <row r="531" spans="1:6">
      <c r="A531">
        <v>1000529</v>
      </c>
      <c r="B531">
        <v>1</v>
      </c>
      <c r="C531">
        <v>529</v>
      </c>
      <c r="D531">
        <v>1</v>
      </c>
      <c r="E531">
        <v>81.635599999999997</v>
      </c>
      <c r="F531">
        <v>3.261E-2</v>
      </c>
    </row>
    <row r="532" spans="1:6">
      <c r="A532">
        <v>1000530</v>
      </c>
      <c r="B532">
        <v>1</v>
      </c>
      <c r="C532">
        <v>530</v>
      </c>
      <c r="D532">
        <v>1</v>
      </c>
      <c r="E532">
        <v>81.668899999999994</v>
      </c>
      <c r="F532">
        <v>3.261E-2</v>
      </c>
    </row>
    <row r="533" spans="1:6">
      <c r="A533">
        <v>1000531</v>
      </c>
      <c r="B533">
        <v>1</v>
      </c>
      <c r="C533">
        <v>531</v>
      </c>
      <c r="D533">
        <v>1</v>
      </c>
      <c r="E533">
        <v>81.702100000000002</v>
      </c>
      <c r="F533">
        <v>3.2620000000000003E-2</v>
      </c>
    </row>
    <row r="534" spans="1:6">
      <c r="A534">
        <v>1000532</v>
      </c>
      <c r="B534">
        <v>1</v>
      </c>
      <c r="C534">
        <v>532</v>
      </c>
      <c r="D534">
        <v>1</v>
      </c>
      <c r="E534">
        <v>81.735299999999995</v>
      </c>
      <c r="F534">
        <v>3.2629999999999999E-2</v>
      </c>
    </row>
    <row r="535" spans="1:6">
      <c r="A535">
        <v>1000533</v>
      </c>
      <c r="B535">
        <v>1</v>
      </c>
      <c r="C535">
        <v>533</v>
      </c>
      <c r="D535">
        <v>1</v>
      </c>
      <c r="E535">
        <v>81.768500000000003</v>
      </c>
      <c r="F535">
        <v>3.2640000000000002E-2</v>
      </c>
    </row>
    <row r="536" spans="1:6">
      <c r="A536">
        <v>1000534</v>
      </c>
      <c r="B536">
        <v>1</v>
      </c>
      <c r="C536">
        <v>534</v>
      </c>
      <c r="D536">
        <v>1</v>
      </c>
      <c r="E536">
        <v>81.801699999999997</v>
      </c>
      <c r="F536">
        <v>3.2649999999999998E-2</v>
      </c>
    </row>
    <row r="537" spans="1:6">
      <c r="A537">
        <v>1000535</v>
      </c>
      <c r="B537">
        <v>1</v>
      </c>
      <c r="C537">
        <v>535</v>
      </c>
      <c r="D537">
        <v>1</v>
      </c>
      <c r="E537">
        <v>81.834800000000001</v>
      </c>
      <c r="F537">
        <v>3.2660000000000002E-2</v>
      </c>
    </row>
    <row r="538" spans="1:6">
      <c r="A538">
        <v>1000536</v>
      </c>
      <c r="B538">
        <v>1</v>
      </c>
      <c r="C538">
        <v>536</v>
      </c>
      <c r="D538">
        <v>1</v>
      </c>
      <c r="E538">
        <v>81.867900000000006</v>
      </c>
      <c r="F538">
        <v>3.2669999999999998E-2</v>
      </c>
    </row>
    <row r="539" spans="1:6">
      <c r="A539">
        <v>1000537</v>
      </c>
      <c r="B539">
        <v>1</v>
      </c>
      <c r="C539">
        <v>537</v>
      </c>
      <c r="D539">
        <v>1</v>
      </c>
      <c r="E539">
        <v>81.900899999999993</v>
      </c>
      <c r="F539">
        <v>3.2680000000000001E-2</v>
      </c>
    </row>
    <row r="540" spans="1:6">
      <c r="A540">
        <v>1000538</v>
      </c>
      <c r="B540">
        <v>1</v>
      </c>
      <c r="C540">
        <v>538</v>
      </c>
      <c r="D540">
        <v>1</v>
      </c>
      <c r="E540">
        <v>81.933999999999997</v>
      </c>
      <c r="F540">
        <v>3.2689999999999997E-2</v>
      </c>
    </row>
    <row r="541" spans="1:6">
      <c r="A541">
        <v>1000539</v>
      </c>
      <c r="B541">
        <v>1</v>
      </c>
      <c r="C541">
        <v>539</v>
      </c>
      <c r="D541">
        <v>1</v>
      </c>
      <c r="E541">
        <v>81.966999999999999</v>
      </c>
      <c r="F541">
        <v>3.27E-2</v>
      </c>
    </row>
    <row r="542" spans="1:6">
      <c r="A542">
        <v>1000540</v>
      </c>
      <c r="B542">
        <v>1</v>
      </c>
      <c r="C542">
        <v>540</v>
      </c>
      <c r="D542">
        <v>1</v>
      </c>
      <c r="E542">
        <v>82</v>
      </c>
      <c r="F542">
        <v>3.2710000000000003E-2</v>
      </c>
    </row>
    <row r="543" spans="1:6">
      <c r="A543">
        <v>1000541</v>
      </c>
      <c r="B543">
        <v>1</v>
      </c>
      <c r="C543">
        <v>541</v>
      </c>
      <c r="D543">
        <v>1</v>
      </c>
      <c r="E543">
        <v>82.032899999999998</v>
      </c>
      <c r="F543">
        <v>3.2719999999999999E-2</v>
      </c>
    </row>
    <row r="544" spans="1:6">
      <c r="A544">
        <v>1000542</v>
      </c>
      <c r="B544">
        <v>1</v>
      </c>
      <c r="C544">
        <v>542</v>
      </c>
      <c r="D544">
        <v>1</v>
      </c>
      <c r="E544">
        <v>82.065899999999999</v>
      </c>
      <c r="F544">
        <v>3.2730000000000002E-2</v>
      </c>
    </row>
    <row r="545" spans="1:6">
      <c r="A545">
        <v>1000543</v>
      </c>
      <c r="B545">
        <v>1</v>
      </c>
      <c r="C545">
        <v>543</v>
      </c>
      <c r="D545">
        <v>1</v>
      </c>
      <c r="E545">
        <v>82.098699999999994</v>
      </c>
      <c r="F545">
        <v>3.2739999999999998E-2</v>
      </c>
    </row>
    <row r="546" spans="1:6">
      <c r="A546">
        <v>1000544</v>
      </c>
      <c r="B546">
        <v>1</v>
      </c>
      <c r="C546">
        <v>544</v>
      </c>
      <c r="D546">
        <v>1</v>
      </c>
      <c r="E546">
        <v>82.131600000000006</v>
      </c>
      <c r="F546">
        <v>3.2750000000000001E-2</v>
      </c>
    </row>
    <row r="547" spans="1:6">
      <c r="A547">
        <v>1000545</v>
      </c>
      <c r="B547">
        <v>1</v>
      </c>
      <c r="C547">
        <v>545</v>
      </c>
      <c r="D547">
        <v>1</v>
      </c>
      <c r="E547">
        <v>82.164400000000001</v>
      </c>
      <c r="F547">
        <v>3.2759999999999997E-2</v>
      </c>
    </row>
    <row r="548" spans="1:6">
      <c r="A548">
        <v>1000546</v>
      </c>
      <c r="B548">
        <v>1</v>
      </c>
      <c r="C548">
        <v>546</v>
      </c>
      <c r="D548">
        <v>1</v>
      </c>
      <c r="E548">
        <v>82.197299999999998</v>
      </c>
      <c r="F548">
        <v>3.2770000000000001E-2</v>
      </c>
    </row>
    <row r="549" spans="1:6">
      <c r="A549">
        <v>1000547</v>
      </c>
      <c r="B549">
        <v>1</v>
      </c>
      <c r="C549">
        <v>547</v>
      </c>
      <c r="D549">
        <v>1</v>
      </c>
      <c r="E549">
        <v>82.23</v>
      </c>
      <c r="F549">
        <v>3.2779999999999997E-2</v>
      </c>
    </row>
    <row r="550" spans="1:6">
      <c r="A550">
        <v>1000548</v>
      </c>
      <c r="B550">
        <v>1</v>
      </c>
      <c r="C550">
        <v>548</v>
      </c>
      <c r="D550">
        <v>1</v>
      </c>
      <c r="E550">
        <v>82.262799999999999</v>
      </c>
      <c r="F550">
        <v>3.279E-2</v>
      </c>
    </row>
    <row r="551" spans="1:6">
      <c r="A551">
        <v>1000549</v>
      </c>
      <c r="B551">
        <v>1</v>
      </c>
      <c r="C551">
        <v>549</v>
      </c>
      <c r="D551">
        <v>1</v>
      </c>
      <c r="E551">
        <v>82.295500000000004</v>
      </c>
      <c r="F551">
        <v>3.2800000000000003E-2</v>
      </c>
    </row>
    <row r="552" spans="1:6">
      <c r="A552">
        <v>1000550</v>
      </c>
      <c r="B552">
        <v>1</v>
      </c>
      <c r="C552">
        <v>550</v>
      </c>
      <c r="D552">
        <v>1</v>
      </c>
      <c r="E552">
        <v>82.328199999999995</v>
      </c>
      <c r="F552">
        <v>3.2809999999999999E-2</v>
      </c>
    </row>
    <row r="553" spans="1:6">
      <c r="A553">
        <v>1000551</v>
      </c>
      <c r="B553">
        <v>1</v>
      </c>
      <c r="C553">
        <v>551</v>
      </c>
      <c r="D553">
        <v>1</v>
      </c>
      <c r="E553">
        <v>82.360900000000001</v>
      </c>
      <c r="F553">
        <v>3.2820000000000002E-2</v>
      </c>
    </row>
    <row r="554" spans="1:6">
      <c r="A554">
        <v>1000552</v>
      </c>
      <c r="B554">
        <v>1</v>
      </c>
      <c r="C554">
        <v>552</v>
      </c>
      <c r="D554">
        <v>1</v>
      </c>
      <c r="E554">
        <v>82.393500000000003</v>
      </c>
      <c r="F554">
        <v>3.2829999999999998E-2</v>
      </c>
    </row>
    <row r="555" spans="1:6">
      <c r="A555">
        <v>1000553</v>
      </c>
      <c r="B555">
        <v>1</v>
      </c>
      <c r="C555">
        <v>553</v>
      </c>
      <c r="D555">
        <v>1</v>
      </c>
      <c r="E555">
        <v>82.426100000000005</v>
      </c>
      <c r="F555">
        <v>3.2840000000000001E-2</v>
      </c>
    </row>
    <row r="556" spans="1:6">
      <c r="A556">
        <v>1000554</v>
      </c>
      <c r="B556">
        <v>1</v>
      </c>
      <c r="C556">
        <v>554</v>
      </c>
      <c r="D556">
        <v>1</v>
      </c>
      <c r="E556">
        <v>82.458699999999993</v>
      </c>
      <c r="F556">
        <v>3.2849999999999997E-2</v>
      </c>
    </row>
    <row r="557" spans="1:6">
      <c r="A557">
        <v>1000555</v>
      </c>
      <c r="B557">
        <v>1</v>
      </c>
      <c r="C557">
        <v>555</v>
      </c>
      <c r="D557">
        <v>1</v>
      </c>
      <c r="E557">
        <v>82.491200000000006</v>
      </c>
      <c r="F557">
        <v>3.286E-2</v>
      </c>
    </row>
    <row r="558" spans="1:6">
      <c r="A558">
        <v>1000556</v>
      </c>
      <c r="B558">
        <v>1</v>
      </c>
      <c r="C558">
        <v>556</v>
      </c>
      <c r="D558">
        <v>1</v>
      </c>
      <c r="E558">
        <v>82.523700000000005</v>
      </c>
      <c r="F558">
        <v>3.2870000000000003E-2</v>
      </c>
    </row>
    <row r="559" spans="1:6">
      <c r="A559">
        <v>1000557</v>
      </c>
      <c r="B559">
        <v>1</v>
      </c>
      <c r="C559">
        <v>557</v>
      </c>
      <c r="D559">
        <v>1</v>
      </c>
      <c r="E559">
        <v>82.556200000000004</v>
      </c>
      <c r="F559">
        <v>3.288E-2</v>
      </c>
    </row>
    <row r="560" spans="1:6">
      <c r="A560">
        <v>1000558</v>
      </c>
      <c r="B560">
        <v>1</v>
      </c>
      <c r="C560">
        <v>558</v>
      </c>
      <c r="D560">
        <v>1</v>
      </c>
      <c r="E560">
        <v>82.588700000000003</v>
      </c>
      <c r="F560">
        <v>3.2890000000000003E-2</v>
      </c>
    </row>
    <row r="561" spans="1:6">
      <c r="A561">
        <v>1000559</v>
      </c>
      <c r="B561">
        <v>1</v>
      </c>
      <c r="C561">
        <v>559</v>
      </c>
      <c r="D561">
        <v>1</v>
      </c>
      <c r="E561">
        <v>82.621099999999998</v>
      </c>
      <c r="F561">
        <v>3.2899999999999999E-2</v>
      </c>
    </row>
    <row r="562" spans="1:6">
      <c r="A562">
        <v>1000560</v>
      </c>
      <c r="B562">
        <v>1</v>
      </c>
      <c r="C562">
        <v>560</v>
      </c>
      <c r="D562">
        <v>1</v>
      </c>
      <c r="E562">
        <v>82.653499999999994</v>
      </c>
      <c r="F562">
        <v>3.2910000000000002E-2</v>
      </c>
    </row>
    <row r="563" spans="1:6">
      <c r="A563">
        <v>1000561</v>
      </c>
      <c r="B563">
        <v>1</v>
      </c>
      <c r="C563">
        <v>561</v>
      </c>
      <c r="D563">
        <v>1</v>
      </c>
      <c r="E563">
        <v>82.685900000000004</v>
      </c>
      <c r="F563">
        <v>3.2919999999999998E-2</v>
      </c>
    </row>
    <row r="564" spans="1:6">
      <c r="A564">
        <v>1000562</v>
      </c>
      <c r="B564">
        <v>1</v>
      </c>
      <c r="C564">
        <v>562</v>
      </c>
      <c r="D564">
        <v>1</v>
      </c>
      <c r="E564">
        <v>82.718199999999996</v>
      </c>
      <c r="F564">
        <v>3.2930000000000001E-2</v>
      </c>
    </row>
    <row r="565" spans="1:6">
      <c r="A565">
        <v>1000563</v>
      </c>
      <c r="B565">
        <v>1</v>
      </c>
      <c r="C565">
        <v>563</v>
      </c>
      <c r="D565">
        <v>1</v>
      </c>
      <c r="E565">
        <v>82.750500000000002</v>
      </c>
      <c r="F565">
        <v>3.2939999999999997E-2</v>
      </c>
    </row>
    <row r="566" spans="1:6">
      <c r="A566">
        <v>1000564</v>
      </c>
      <c r="B566">
        <v>1</v>
      </c>
      <c r="C566">
        <v>564</v>
      </c>
      <c r="D566">
        <v>1</v>
      </c>
      <c r="E566">
        <v>82.782799999999995</v>
      </c>
      <c r="F566">
        <v>3.295E-2</v>
      </c>
    </row>
    <row r="567" spans="1:6">
      <c r="A567">
        <v>1000565</v>
      </c>
      <c r="B567">
        <v>1</v>
      </c>
      <c r="C567">
        <v>565</v>
      </c>
      <c r="D567">
        <v>1</v>
      </c>
      <c r="E567">
        <v>82.815100000000001</v>
      </c>
      <c r="F567">
        <v>3.2960000000000003E-2</v>
      </c>
    </row>
    <row r="568" spans="1:6">
      <c r="A568">
        <v>1000566</v>
      </c>
      <c r="B568">
        <v>1</v>
      </c>
      <c r="C568">
        <v>566</v>
      </c>
      <c r="D568">
        <v>1</v>
      </c>
      <c r="E568">
        <v>82.847300000000004</v>
      </c>
      <c r="F568">
        <v>3.2969999999999999E-2</v>
      </c>
    </row>
    <row r="569" spans="1:6">
      <c r="A569">
        <v>1000567</v>
      </c>
      <c r="B569">
        <v>1</v>
      </c>
      <c r="C569">
        <v>567</v>
      </c>
      <c r="D569">
        <v>1</v>
      </c>
      <c r="E569">
        <v>82.879499999999993</v>
      </c>
      <c r="F569">
        <v>3.2980000000000002E-2</v>
      </c>
    </row>
    <row r="570" spans="1:6">
      <c r="A570">
        <v>1000568</v>
      </c>
      <c r="B570">
        <v>1</v>
      </c>
      <c r="C570">
        <v>568</v>
      </c>
      <c r="D570">
        <v>1</v>
      </c>
      <c r="E570">
        <v>82.911699999999996</v>
      </c>
      <c r="F570">
        <v>3.2989999999999998E-2</v>
      </c>
    </row>
    <row r="571" spans="1:6">
      <c r="A571">
        <v>1000569</v>
      </c>
      <c r="B571">
        <v>1</v>
      </c>
      <c r="C571">
        <v>569</v>
      </c>
      <c r="D571">
        <v>1</v>
      </c>
      <c r="E571">
        <v>82.943799999999996</v>
      </c>
      <c r="F571">
        <v>3.3000000000000002E-2</v>
      </c>
    </row>
    <row r="572" spans="1:6">
      <c r="A572">
        <v>1000570</v>
      </c>
      <c r="B572">
        <v>1</v>
      </c>
      <c r="C572">
        <v>570</v>
      </c>
      <c r="D572">
        <v>1</v>
      </c>
      <c r="E572">
        <v>82.975899999999996</v>
      </c>
      <c r="F572">
        <v>3.3009999999999998E-2</v>
      </c>
    </row>
    <row r="573" spans="1:6">
      <c r="A573">
        <v>1000571</v>
      </c>
      <c r="B573">
        <v>1</v>
      </c>
      <c r="C573">
        <v>571</v>
      </c>
      <c r="D573">
        <v>1</v>
      </c>
      <c r="E573">
        <v>83.007999999999996</v>
      </c>
      <c r="F573">
        <v>3.3020000000000001E-2</v>
      </c>
    </row>
    <row r="574" spans="1:6">
      <c r="A574">
        <v>1000572</v>
      </c>
      <c r="B574">
        <v>1</v>
      </c>
      <c r="C574">
        <v>572</v>
      </c>
      <c r="D574">
        <v>1</v>
      </c>
      <c r="E574">
        <v>83.04</v>
      </c>
      <c r="F574">
        <v>3.3029999999999997E-2</v>
      </c>
    </row>
    <row r="575" spans="1:6">
      <c r="A575">
        <v>1000573</v>
      </c>
      <c r="B575">
        <v>1</v>
      </c>
      <c r="C575">
        <v>573</v>
      </c>
      <c r="D575">
        <v>1</v>
      </c>
      <c r="E575">
        <v>83.072100000000006</v>
      </c>
      <c r="F575">
        <v>3.304E-2</v>
      </c>
    </row>
    <row r="576" spans="1:6">
      <c r="A576">
        <v>1000574</v>
      </c>
      <c r="B576">
        <v>1</v>
      </c>
      <c r="C576">
        <v>574</v>
      </c>
      <c r="D576">
        <v>1</v>
      </c>
      <c r="E576">
        <v>83.104100000000003</v>
      </c>
      <c r="F576">
        <v>3.3050000000000003E-2</v>
      </c>
    </row>
    <row r="577" spans="1:6">
      <c r="A577">
        <v>1000575</v>
      </c>
      <c r="B577">
        <v>1</v>
      </c>
      <c r="C577">
        <v>575</v>
      </c>
      <c r="D577">
        <v>1</v>
      </c>
      <c r="E577">
        <v>83.135999999999996</v>
      </c>
      <c r="F577">
        <v>3.3059999999999999E-2</v>
      </c>
    </row>
    <row r="578" spans="1:6">
      <c r="A578">
        <v>1000576</v>
      </c>
      <c r="B578">
        <v>1</v>
      </c>
      <c r="C578">
        <v>576</v>
      </c>
      <c r="D578">
        <v>1</v>
      </c>
      <c r="E578">
        <v>83.168000000000006</v>
      </c>
      <c r="F578">
        <v>3.3079999999999998E-2</v>
      </c>
    </row>
    <row r="579" spans="1:6">
      <c r="A579">
        <v>1000577</v>
      </c>
      <c r="B579">
        <v>1</v>
      </c>
      <c r="C579">
        <v>577</v>
      </c>
      <c r="D579">
        <v>1</v>
      </c>
      <c r="E579">
        <v>83.1999</v>
      </c>
      <c r="F579">
        <v>3.3090000000000001E-2</v>
      </c>
    </row>
    <row r="580" spans="1:6">
      <c r="A580">
        <v>1000578</v>
      </c>
      <c r="B580">
        <v>1</v>
      </c>
      <c r="C580">
        <v>578</v>
      </c>
      <c r="D580">
        <v>1</v>
      </c>
      <c r="E580">
        <v>83.231800000000007</v>
      </c>
      <c r="F580">
        <v>3.3099999999999997E-2</v>
      </c>
    </row>
    <row r="581" spans="1:6">
      <c r="A581">
        <v>1000579</v>
      </c>
      <c r="B581">
        <v>1</v>
      </c>
      <c r="C581">
        <v>579</v>
      </c>
      <c r="D581">
        <v>1</v>
      </c>
      <c r="E581">
        <v>83.2637</v>
      </c>
      <c r="F581">
        <v>3.3110000000000001E-2</v>
      </c>
    </row>
    <row r="582" spans="1:6">
      <c r="A582">
        <v>1000580</v>
      </c>
      <c r="B582">
        <v>1</v>
      </c>
      <c r="C582">
        <v>580</v>
      </c>
      <c r="D582">
        <v>1</v>
      </c>
      <c r="E582">
        <v>83.295500000000004</v>
      </c>
      <c r="F582">
        <v>3.3119999999999997E-2</v>
      </c>
    </row>
    <row r="583" spans="1:6">
      <c r="A583">
        <v>1000581</v>
      </c>
      <c r="B583">
        <v>1</v>
      </c>
      <c r="C583">
        <v>581</v>
      </c>
      <c r="D583">
        <v>1</v>
      </c>
      <c r="E583">
        <v>83.327299999999994</v>
      </c>
      <c r="F583">
        <v>3.313E-2</v>
      </c>
    </row>
    <row r="584" spans="1:6">
      <c r="A584">
        <v>1000582</v>
      </c>
      <c r="B584">
        <v>1</v>
      </c>
      <c r="C584">
        <v>582</v>
      </c>
      <c r="D584">
        <v>1</v>
      </c>
      <c r="E584">
        <v>83.359099999999998</v>
      </c>
      <c r="F584">
        <v>3.3140000000000003E-2</v>
      </c>
    </row>
    <row r="585" spans="1:6">
      <c r="A585">
        <v>1000583</v>
      </c>
      <c r="B585">
        <v>1</v>
      </c>
      <c r="C585">
        <v>583</v>
      </c>
      <c r="D585">
        <v>1</v>
      </c>
      <c r="E585">
        <v>83.390799999999999</v>
      </c>
      <c r="F585">
        <v>3.3149999999999999E-2</v>
      </c>
    </row>
    <row r="586" spans="1:6">
      <c r="A586">
        <v>1000584</v>
      </c>
      <c r="B586">
        <v>1</v>
      </c>
      <c r="C586">
        <v>584</v>
      </c>
      <c r="D586">
        <v>1</v>
      </c>
      <c r="E586">
        <v>83.422600000000003</v>
      </c>
      <c r="F586">
        <v>3.3160000000000002E-2</v>
      </c>
    </row>
    <row r="587" spans="1:6">
      <c r="A587">
        <v>1000585</v>
      </c>
      <c r="B587">
        <v>1</v>
      </c>
      <c r="C587">
        <v>585</v>
      </c>
      <c r="D587">
        <v>1</v>
      </c>
      <c r="E587">
        <v>83.454300000000003</v>
      </c>
      <c r="F587">
        <v>3.3169999999999998E-2</v>
      </c>
    </row>
    <row r="588" spans="1:6">
      <c r="A588">
        <v>1000586</v>
      </c>
      <c r="B588">
        <v>1</v>
      </c>
      <c r="C588">
        <v>586</v>
      </c>
      <c r="D588">
        <v>1</v>
      </c>
      <c r="E588">
        <v>83.485900000000001</v>
      </c>
      <c r="F588">
        <v>3.3180000000000001E-2</v>
      </c>
    </row>
    <row r="589" spans="1:6">
      <c r="A589">
        <v>1000587</v>
      </c>
      <c r="B589">
        <v>1</v>
      </c>
      <c r="C589">
        <v>587</v>
      </c>
      <c r="D589">
        <v>1</v>
      </c>
      <c r="E589">
        <v>83.517600000000002</v>
      </c>
      <c r="F589">
        <v>3.3189999999999997E-2</v>
      </c>
    </row>
    <row r="590" spans="1:6">
      <c r="A590">
        <v>1000588</v>
      </c>
      <c r="B590">
        <v>1</v>
      </c>
      <c r="C590">
        <v>588</v>
      </c>
      <c r="D590">
        <v>1</v>
      </c>
      <c r="E590">
        <v>83.549199999999999</v>
      </c>
      <c r="F590">
        <v>3.32E-2</v>
      </c>
    </row>
    <row r="591" spans="1:6">
      <c r="A591">
        <v>1000589</v>
      </c>
      <c r="B591">
        <v>1</v>
      </c>
      <c r="C591">
        <v>589</v>
      </c>
      <c r="D591">
        <v>1</v>
      </c>
      <c r="E591">
        <v>83.580799999999996</v>
      </c>
      <c r="F591">
        <v>3.3210000000000003E-2</v>
      </c>
    </row>
    <row r="592" spans="1:6">
      <c r="A592">
        <v>1000590</v>
      </c>
      <c r="B592">
        <v>1</v>
      </c>
      <c r="C592">
        <v>590</v>
      </c>
      <c r="D592">
        <v>1</v>
      </c>
      <c r="E592">
        <v>83.612399999999994</v>
      </c>
      <c r="F592">
        <v>3.322E-2</v>
      </c>
    </row>
    <row r="593" spans="1:6">
      <c r="A593">
        <v>1000591</v>
      </c>
      <c r="B593">
        <v>1</v>
      </c>
      <c r="C593">
        <v>591</v>
      </c>
      <c r="D593">
        <v>1</v>
      </c>
      <c r="E593">
        <v>83.643900000000002</v>
      </c>
      <c r="F593">
        <v>3.3230000000000003E-2</v>
      </c>
    </row>
    <row r="594" spans="1:6">
      <c r="A594">
        <v>1000592</v>
      </c>
      <c r="B594">
        <v>1</v>
      </c>
      <c r="C594">
        <v>592</v>
      </c>
      <c r="D594">
        <v>1</v>
      </c>
      <c r="E594">
        <v>83.675399999999996</v>
      </c>
      <c r="F594">
        <v>3.3239999999999999E-2</v>
      </c>
    </row>
    <row r="595" spans="1:6">
      <c r="A595">
        <v>1000593</v>
      </c>
      <c r="B595">
        <v>1</v>
      </c>
      <c r="C595">
        <v>593</v>
      </c>
      <c r="D595">
        <v>1</v>
      </c>
      <c r="E595">
        <v>83.706900000000005</v>
      </c>
      <c r="F595">
        <v>3.3250000000000002E-2</v>
      </c>
    </row>
    <row r="596" spans="1:6">
      <c r="A596">
        <v>1000594</v>
      </c>
      <c r="B596">
        <v>1</v>
      </c>
      <c r="C596">
        <v>594</v>
      </c>
      <c r="D596">
        <v>1</v>
      </c>
      <c r="E596">
        <v>83.738399999999999</v>
      </c>
      <c r="F596">
        <v>3.3259999999999998E-2</v>
      </c>
    </row>
    <row r="597" spans="1:6">
      <c r="A597">
        <v>1000595</v>
      </c>
      <c r="B597">
        <v>1</v>
      </c>
      <c r="C597">
        <v>595</v>
      </c>
      <c r="D597">
        <v>1</v>
      </c>
      <c r="E597">
        <v>83.769800000000004</v>
      </c>
      <c r="F597">
        <v>3.3270000000000001E-2</v>
      </c>
    </row>
    <row r="598" spans="1:6">
      <c r="A598">
        <v>1000596</v>
      </c>
      <c r="B598">
        <v>1</v>
      </c>
      <c r="C598">
        <v>596</v>
      </c>
      <c r="D598">
        <v>1</v>
      </c>
      <c r="E598">
        <v>83.801199999999994</v>
      </c>
      <c r="F598">
        <v>3.329E-2</v>
      </c>
    </row>
    <row r="599" spans="1:6">
      <c r="A599">
        <v>1000597</v>
      </c>
      <c r="B599">
        <v>1</v>
      </c>
      <c r="C599">
        <v>597</v>
      </c>
      <c r="D599">
        <v>1</v>
      </c>
      <c r="E599">
        <v>83.832599999999999</v>
      </c>
      <c r="F599">
        <v>3.3300000000000003E-2</v>
      </c>
    </row>
    <row r="600" spans="1:6">
      <c r="A600">
        <v>1000598</v>
      </c>
      <c r="B600">
        <v>1</v>
      </c>
      <c r="C600">
        <v>598</v>
      </c>
      <c r="D600">
        <v>1</v>
      </c>
      <c r="E600">
        <v>83.864000000000004</v>
      </c>
      <c r="F600">
        <v>3.3309999999999999E-2</v>
      </c>
    </row>
    <row r="601" spans="1:6">
      <c r="A601">
        <v>1000599</v>
      </c>
      <c r="B601">
        <v>1</v>
      </c>
      <c r="C601">
        <v>599</v>
      </c>
      <c r="D601">
        <v>1</v>
      </c>
      <c r="E601">
        <v>83.895300000000006</v>
      </c>
      <c r="F601">
        <v>3.3320000000000002E-2</v>
      </c>
    </row>
    <row r="602" spans="1:6">
      <c r="A602">
        <v>1000600</v>
      </c>
      <c r="B602">
        <v>1</v>
      </c>
      <c r="C602">
        <v>600</v>
      </c>
      <c r="D602">
        <v>1</v>
      </c>
      <c r="E602">
        <v>83.926699999999997</v>
      </c>
      <c r="F602">
        <v>3.3329999999999999E-2</v>
      </c>
    </row>
    <row r="603" spans="1:6">
      <c r="A603">
        <v>1000601</v>
      </c>
      <c r="B603">
        <v>1</v>
      </c>
      <c r="C603">
        <v>601</v>
      </c>
      <c r="D603">
        <v>1</v>
      </c>
      <c r="E603">
        <v>83.957899999999995</v>
      </c>
      <c r="F603">
        <v>3.3340000000000002E-2</v>
      </c>
    </row>
    <row r="604" spans="1:6">
      <c r="A604">
        <v>1000602</v>
      </c>
      <c r="B604">
        <v>1</v>
      </c>
      <c r="C604">
        <v>602</v>
      </c>
      <c r="D604">
        <v>1</v>
      </c>
      <c r="E604">
        <v>83.989199999999997</v>
      </c>
      <c r="F604">
        <v>3.3349999999999998E-2</v>
      </c>
    </row>
    <row r="605" spans="1:6">
      <c r="A605">
        <v>1000603</v>
      </c>
      <c r="B605">
        <v>1</v>
      </c>
      <c r="C605">
        <v>603</v>
      </c>
      <c r="D605">
        <v>1</v>
      </c>
      <c r="E605">
        <v>84.020499999999998</v>
      </c>
      <c r="F605">
        <v>3.3360000000000001E-2</v>
      </c>
    </row>
    <row r="606" spans="1:6">
      <c r="A606">
        <v>1000604</v>
      </c>
      <c r="B606">
        <v>1</v>
      </c>
      <c r="C606">
        <v>604</v>
      </c>
      <c r="D606">
        <v>1</v>
      </c>
      <c r="E606">
        <v>84.051699999999997</v>
      </c>
      <c r="F606">
        <v>3.3369999999999997E-2</v>
      </c>
    </row>
    <row r="607" spans="1:6">
      <c r="A607">
        <v>1000605</v>
      </c>
      <c r="B607">
        <v>1</v>
      </c>
      <c r="C607">
        <v>605</v>
      </c>
      <c r="D607">
        <v>1</v>
      </c>
      <c r="E607">
        <v>84.082899999999995</v>
      </c>
      <c r="F607">
        <v>3.338E-2</v>
      </c>
    </row>
    <row r="608" spans="1:6">
      <c r="A608">
        <v>1000606</v>
      </c>
      <c r="B608">
        <v>1</v>
      </c>
      <c r="C608">
        <v>606</v>
      </c>
      <c r="D608">
        <v>1</v>
      </c>
      <c r="E608">
        <v>84.114000000000004</v>
      </c>
      <c r="F608">
        <v>3.3390000000000003E-2</v>
      </c>
    </row>
    <row r="609" spans="1:6">
      <c r="A609">
        <v>1000607</v>
      </c>
      <c r="B609">
        <v>1</v>
      </c>
      <c r="C609">
        <v>607</v>
      </c>
      <c r="D609">
        <v>1</v>
      </c>
      <c r="E609">
        <v>84.145200000000003</v>
      </c>
      <c r="F609">
        <v>3.3399999999999999E-2</v>
      </c>
    </row>
    <row r="610" spans="1:6">
      <c r="A610">
        <v>1000608</v>
      </c>
      <c r="B610">
        <v>1</v>
      </c>
      <c r="C610">
        <v>608</v>
      </c>
      <c r="D610">
        <v>1</v>
      </c>
      <c r="E610">
        <v>84.176299999999998</v>
      </c>
      <c r="F610">
        <v>3.3410000000000002E-2</v>
      </c>
    </row>
    <row r="611" spans="1:6">
      <c r="A611">
        <v>1000609</v>
      </c>
      <c r="B611">
        <v>1</v>
      </c>
      <c r="C611">
        <v>609</v>
      </c>
      <c r="D611">
        <v>1</v>
      </c>
      <c r="E611">
        <v>84.207400000000007</v>
      </c>
      <c r="F611">
        <v>3.3419999999999998E-2</v>
      </c>
    </row>
    <row r="612" spans="1:6">
      <c r="A612">
        <v>1000610</v>
      </c>
      <c r="B612">
        <v>1</v>
      </c>
      <c r="C612">
        <v>610</v>
      </c>
      <c r="D612">
        <v>1</v>
      </c>
      <c r="E612">
        <v>84.238500000000002</v>
      </c>
      <c r="F612">
        <v>3.3439999999999998E-2</v>
      </c>
    </row>
    <row r="613" spans="1:6">
      <c r="A613">
        <v>1000611</v>
      </c>
      <c r="B613">
        <v>1</v>
      </c>
      <c r="C613">
        <v>611</v>
      </c>
      <c r="D613">
        <v>1</v>
      </c>
      <c r="E613">
        <v>84.269499999999994</v>
      </c>
      <c r="F613">
        <v>3.3450000000000001E-2</v>
      </c>
    </row>
    <row r="614" spans="1:6">
      <c r="A614">
        <v>1000612</v>
      </c>
      <c r="B614">
        <v>1</v>
      </c>
      <c r="C614">
        <v>612</v>
      </c>
      <c r="D614">
        <v>1</v>
      </c>
      <c r="E614">
        <v>84.300600000000003</v>
      </c>
      <c r="F614">
        <v>3.3459999999999997E-2</v>
      </c>
    </row>
    <row r="615" spans="1:6">
      <c r="A615">
        <v>1000613</v>
      </c>
      <c r="B615">
        <v>1</v>
      </c>
      <c r="C615">
        <v>613</v>
      </c>
      <c r="D615">
        <v>1</v>
      </c>
      <c r="E615">
        <v>84.331599999999995</v>
      </c>
      <c r="F615">
        <v>3.347E-2</v>
      </c>
    </row>
    <row r="616" spans="1:6">
      <c r="A616">
        <v>1000614</v>
      </c>
      <c r="B616">
        <v>1</v>
      </c>
      <c r="C616">
        <v>614</v>
      </c>
      <c r="D616">
        <v>1</v>
      </c>
      <c r="E616">
        <v>84.3626</v>
      </c>
      <c r="F616">
        <v>3.3480000000000003E-2</v>
      </c>
    </row>
    <row r="617" spans="1:6">
      <c r="A617">
        <v>1000615</v>
      </c>
      <c r="B617">
        <v>1</v>
      </c>
      <c r="C617">
        <v>615</v>
      </c>
      <c r="D617">
        <v>1</v>
      </c>
      <c r="E617">
        <v>84.393500000000003</v>
      </c>
      <c r="F617">
        <v>3.3489999999999999E-2</v>
      </c>
    </row>
    <row r="618" spans="1:6">
      <c r="A618">
        <v>1000616</v>
      </c>
      <c r="B618">
        <v>1</v>
      </c>
      <c r="C618">
        <v>616</v>
      </c>
      <c r="D618">
        <v>1</v>
      </c>
      <c r="E618">
        <v>84.424499999999995</v>
      </c>
      <c r="F618">
        <v>3.3500000000000002E-2</v>
      </c>
    </row>
    <row r="619" spans="1:6">
      <c r="A619">
        <v>1000617</v>
      </c>
      <c r="B619">
        <v>1</v>
      </c>
      <c r="C619">
        <v>617</v>
      </c>
      <c r="D619">
        <v>1</v>
      </c>
      <c r="E619">
        <v>84.455399999999997</v>
      </c>
      <c r="F619">
        <v>3.3509999999999998E-2</v>
      </c>
    </row>
    <row r="620" spans="1:6">
      <c r="A620">
        <v>1000618</v>
      </c>
      <c r="B620">
        <v>1</v>
      </c>
      <c r="C620">
        <v>618</v>
      </c>
      <c r="D620">
        <v>1</v>
      </c>
      <c r="E620">
        <v>84.486199999999997</v>
      </c>
      <c r="F620">
        <v>3.3520000000000001E-2</v>
      </c>
    </row>
    <row r="621" spans="1:6">
      <c r="A621">
        <v>1000619</v>
      </c>
      <c r="B621">
        <v>1</v>
      </c>
      <c r="C621">
        <v>619</v>
      </c>
      <c r="D621">
        <v>1</v>
      </c>
      <c r="E621">
        <v>84.517099999999999</v>
      </c>
      <c r="F621">
        <v>3.3529999999999997E-2</v>
      </c>
    </row>
    <row r="622" spans="1:6">
      <c r="A622">
        <v>1000620</v>
      </c>
      <c r="B622">
        <v>1</v>
      </c>
      <c r="C622">
        <v>620</v>
      </c>
      <c r="D622">
        <v>1</v>
      </c>
      <c r="E622">
        <v>84.547899999999998</v>
      </c>
      <c r="F622">
        <v>3.354E-2</v>
      </c>
    </row>
    <row r="623" spans="1:6">
      <c r="A623">
        <v>1000621</v>
      </c>
      <c r="B623">
        <v>1</v>
      </c>
      <c r="C623">
        <v>621</v>
      </c>
      <c r="D623">
        <v>1</v>
      </c>
      <c r="E623">
        <v>84.578699999999998</v>
      </c>
      <c r="F623">
        <v>3.356E-2</v>
      </c>
    </row>
    <row r="624" spans="1:6">
      <c r="A624">
        <v>1000622</v>
      </c>
      <c r="B624">
        <v>1</v>
      </c>
      <c r="C624">
        <v>622</v>
      </c>
      <c r="D624">
        <v>1</v>
      </c>
      <c r="E624">
        <v>84.609499999999997</v>
      </c>
      <c r="F624">
        <v>3.3570000000000003E-2</v>
      </c>
    </row>
    <row r="625" spans="1:6">
      <c r="A625">
        <v>1000623</v>
      </c>
      <c r="B625">
        <v>1</v>
      </c>
      <c r="C625">
        <v>623</v>
      </c>
      <c r="D625">
        <v>1</v>
      </c>
      <c r="E625">
        <v>84.640299999999996</v>
      </c>
      <c r="F625">
        <v>3.3579999999999999E-2</v>
      </c>
    </row>
    <row r="626" spans="1:6">
      <c r="A626">
        <v>1000624</v>
      </c>
      <c r="B626">
        <v>1</v>
      </c>
      <c r="C626">
        <v>624</v>
      </c>
      <c r="D626">
        <v>1</v>
      </c>
      <c r="E626">
        <v>84.671000000000006</v>
      </c>
      <c r="F626">
        <v>3.3590000000000002E-2</v>
      </c>
    </row>
    <row r="627" spans="1:6">
      <c r="A627">
        <v>1000625</v>
      </c>
      <c r="B627">
        <v>1</v>
      </c>
      <c r="C627">
        <v>625</v>
      </c>
      <c r="D627">
        <v>1</v>
      </c>
      <c r="E627">
        <v>84.701700000000002</v>
      </c>
      <c r="F627">
        <v>3.3599999999999998E-2</v>
      </c>
    </row>
    <row r="628" spans="1:6">
      <c r="A628">
        <v>1000626</v>
      </c>
      <c r="B628">
        <v>1</v>
      </c>
      <c r="C628">
        <v>626</v>
      </c>
      <c r="D628">
        <v>1</v>
      </c>
      <c r="E628">
        <v>84.732399999999998</v>
      </c>
      <c r="F628">
        <v>3.3610000000000001E-2</v>
      </c>
    </row>
    <row r="629" spans="1:6">
      <c r="A629">
        <v>1000627</v>
      </c>
      <c r="B629">
        <v>1</v>
      </c>
      <c r="C629">
        <v>627</v>
      </c>
      <c r="D629">
        <v>1</v>
      </c>
      <c r="E629">
        <v>84.763099999999994</v>
      </c>
      <c r="F629">
        <v>3.3619999999999997E-2</v>
      </c>
    </row>
    <row r="630" spans="1:6">
      <c r="A630">
        <v>1000628</v>
      </c>
      <c r="B630">
        <v>1</v>
      </c>
      <c r="C630">
        <v>628</v>
      </c>
      <c r="D630">
        <v>1</v>
      </c>
      <c r="E630">
        <v>84.793700000000001</v>
      </c>
      <c r="F630">
        <v>3.363E-2</v>
      </c>
    </row>
    <row r="631" spans="1:6">
      <c r="A631">
        <v>1000629</v>
      </c>
      <c r="B631">
        <v>1</v>
      </c>
      <c r="C631">
        <v>629</v>
      </c>
      <c r="D631">
        <v>1</v>
      </c>
      <c r="E631">
        <v>84.824299999999994</v>
      </c>
      <c r="F631">
        <v>3.3640000000000003E-2</v>
      </c>
    </row>
    <row r="632" spans="1:6">
      <c r="A632">
        <v>1000630</v>
      </c>
      <c r="B632">
        <v>1</v>
      </c>
      <c r="C632">
        <v>630</v>
      </c>
      <c r="D632">
        <v>1</v>
      </c>
      <c r="E632">
        <v>84.854900000000001</v>
      </c>
      <c r="F632">
        <v>3.3649999999999999E-2</v>
      </c>
    </row>
    <row r="633" spans="1:6">
      <c r="A633">
        <v>1000631</v>
      </c>
      <c r="B633">
        <v>1</v>
      </c>
      <c r="C633">
        <v>631</v>
      </c>
      <c r="D633">
        <v>1</v>
      </c>
      <c r="E633">
        <v>84.885499999999993</v>
      </c>
      <c r="F633">
        <v>3.3669999999999999E-2</v>
      </c>
    </row>
    <row r="634" spans="1:6">
      <c r="A634">
        <v>1000632</v>
      </c>
      <c r="B634">
        <v>1</v>
      </c>
      <c r="C634">
        <v>632</v>
      </c>
      <c r="D634">
        <v>1</v>
      </c>
      <c r="E634">
        <v>84.915999999999997</v>
      </c>
      <c r="F634">
        <v>3.3680000000000002E-2</v>
      </c>
    </row>
    <row r="635" spans="1:6">
      <c r="A635">
        <v>1000633</v>
      </c>
      <c r="B635">
        <v>1</v>
      </c>
      <c r="C635">
        <v>633</v>
      </c>
      <c r="D635">
        <v>1</v>
      </c>
      <c r="E635">
        <v>84.9465</v>
      </c>
      <c r="F635">
        <v>3.3689999999999998E-2</v>
      </c>
    </row>
    <row r="636" spans="1:6">
      <c r="A636">
        <v>1000634</v>
      </c>
      <c r="B636">
        <v>1</v>
      </c>
      <c r="C636">
        <v>634</v>
      </c>
      <c r="D636">
        <v>1</v>
      </c>
      <c r="E636">
        <v>84.977000000000004</v>
      </c>
      <c r="F636">
        <v>3.3700000000000001E-2</v>
      </c>
    </row>
    <row r="637" spans="1:6">
      <c r="A637">
        <v>1000635</v>
      </c>
      <c r="B637">
        <v>1</v>
      </c>
      <c r="C637">
        <v>635</v>
      </c>
      <c r="D637">
        <v>1</v>
      </c>
      <c r="E637">
        <v>85.007499999999993</v>
      </c>
      <c r="F637">
        <v>3.3709999999999997E-2</v>
      </c>
    </row>
    <row r="638" spans="1:6">
      <c r="A638">
        <v>1000636</v>
      </c>
      <c r="B638">
        <v>1</v>
      </c>
      <c r="C638">
        <v>636</v>
      </c>
      <c r="D638">
        <v>1</v>
      </c>
      <c r="E638">
        <v>85.037899999999993</v>
      </c>
      <c r="F638">
        <v>3.372E-2</v>
      </c>
    </row>
    <row r="639" spans="1:6">
      <c r="A639">
        <v>1000637</v>
      </c>
      <c r="B639">
        <v>1</v>
      </c>
      <c r="C639">
        <v>637</v>
      </c>
      <c r="D639">
        <v>1</v>
      </c>
      <c r="E639">
        <v>85.068299999999994</v>
      </c>
      <c r="F639">
        <v>3.3730000000000003E-2</v>
      </c>
    </row>
    <row r="640" spans="1:6">
      <c r="A640">
        <v>1000638</v>
      </c>
      <c r="B640">
        <v>1</v>
      </c>
      <c r="C640">
        <v>638</v>
      </c>
      <c r="D640">
        <v>1</v>
      </c>
      <c r="E640">
        <v>85.098699999999994</v>
      </c>
      <c r="F640">
        <v>3.3739999999999999E-2</v>
      </c>
    </row>
    <row r="641" spans="1:6">
      <c r="A641">
        <v>1000639</v>
      </c>
      <c r="B641">
        <v>1</v>
      </c>
      <c r="C641">
        <v>639</v>
      </c>
      <c r="D641">
        <v>1</v>
      </c>
      <c r="E641">
        <v>85.129099999999994</v>
      </c>
      <c r="F641">
        <v>3.3750000000000002E-2</v>
      </c>
    </row>
    <row r="642" spans="1:6">
      <c r="A642">
        <v>1000640</v>
      </c>
      <c r="B642">
        <v>1</v>
      </c>
      <c r="C642">
        <v>640</v>
      </c>
      <c r="D642">
        <v>1</v>
      </c>
      <c r="E642">
        <v>85.159400000000005</v>
      </c>
      <c r="F642">
        <v>3.3770000000000001E-2</v>
      </c>
    </row>
    <row r="643" spans="1:6">
      <c r="A643">
        <v>1000641</v>
      </c>
      <c r="B643">
        <v>1</v>
      </c>
      <c r="C643">
        <v>641</v>
      </c>
      <c r="D643">
        <v>1</v>
      </c>
      <c r="E643">
        <v>85.189700000000002</v>
      </c>
      <c r="F643">
        <v>3.3779999999999998E-2</v>
      </c>
    </row>
    <row r="644" spans="1:6">
      <c r="A644">
        <v>1000642</v>
      </c>
      <c r="B644">
        <v>1</v>
      </c>
      <c r="C644">
        <v>642</v>
      </c>
      <c r="D644">
        <v>1</v>
      </c>
      <c r="E644">
        <v>85.22</v>
      </c>
      <c r="F644">
        <v>3.3790000000000001E-2</v>
      </c>
    </row>
    <row r="645" spans="1:6">
      <c r="A645">
        <v>1000643</v>
      </c>
      <c r="B645">
        <v>1</v>
      </c>
      <c r="C645">
        <v>643</v>
      </c>
      <c r="D645">
        <v>1</v>
      </c>
      <c r="E645">
        <v>85.250299999999996</v>
      </c>
      <c r="F645">
        <v>3.3799999999999997E-2</v>
      </c>
    </row>
    <row r="646" spans="1:6">
      <c r="A646">
        <v>1000644</v>
      </c>
      <c r="B646">
        <v>1</v>
      </c>
      <c r="C646">
        <v>644</v>
      </c>
      <c r="D646">
        <v>1</v>
      </c>
      <c r="E646">
        <v>85.280500000000004</v>
      </c>
      <c r="F646">
        <v>3.381E-2</v>
      </c>
    </row>
    <row r="647" spans="1:6">
      <c r="A647">
        <v>1000645</v>
      </c>
      <c r="B647">
        <v>1</v>
      </c>
      <c r="C647">
        <v>645</v>
      </c>
      <c r="D647">
        <v>1</v>
      </c>
      <c r="E647">
        <v>85.3108</v>
      </c>
      <c r="F647">
        <v>3.3820000000000003E-2</v>
      </c>
    </row>
    <row r="648" spans="1:6">
      <c r="A648">
        <v>1000646</v>
      </c>
      <c r="B648">
        <v>1</v>
      </c>
      <c r="C648">
        <v>646</v>
      </c>
      <c r="D648">
        <v>1</v>
      </c>
      <c r="E648">
        <v>85.340999999999994</v>
      </c>
      <c r="F648">
        <v>3.3829999999999999E-2</v>
      </c>
    </row>
    <row r="649" spans="1:6">
      <c r="A649">
        <v>1000647</v>
      </c>
      <c r="B649">
        <v>1</v>
      </c>
      <c r="C649">
        <v>647</v>
      </c>
      <c r="D649">
        <v>1</v>
      </c>
      <c r="E649">
        <v>85.371099999999998</v>
      </c>
      <c r="F649">
        <v>3.3840000000000002E-2</v>
      </c>
    </row>
    <row r="650" spans="1:6">
      <c r="A650">
        <v>1000648</v>
      </c>
      <c r="B650">
        <v>1</v>
      </c>
      <c r="C650">
        <v>648</v>
      </c>
      <c r="D650">
        <v>1</v>
      </c>
      <c r="E650">
        <v>85.401300000000006</v>
      </c>
      <c r="F650">
        <v>3.3849999999999998E-2</v>
      </c>
    </row>
    <row r="651" spans="1:6">
      <c r="A651">
        <v>1000649</v>
      </c>
      <c r="B651">
        <v>1</v>
      </c>
      <c r="C651">
        <v>649</v>
      </c>
      <c r="D651">
        <v>1</v>
      </c>
      <c r="E651">
        <v>85.431399999999996</v>
      </c>
      <c r="F651">
        <v>3.3869999999999997E-2</v>
      </c>
    </row>
    <row r="652" spans="1:6">
      <c r="A652">
        <v>1000650</v>
      </c>
      <c r="B652">
        <v>1</v>
      </c>
      <c r="C652">
        <v>650</v>
      </c>
      <c r="D652">
        <v>1</v>
      </c>
      <c r="E652">
        <v>85.461500000000001</v>
      </c>
      <c r="F652">
        <v>3.388E-2</v>
      </c>
    </row>
    <row r="653" spans="1:6">
      <c r="A653">
        <v>1000651</v>
      </c>
      <c r="B653">
        <v>1</v>
      </c>
      <c r="C653">
        <v>651</v>
      </c>
      <c r="D653">
        <v>1</v>
      </c>
      <c r="E653">
        <v>85.491600000000005</v>
      </c>
      <c r="F653">
        <v>3.3890000000000003E-2</v>
      </c>
    </row>
    <row r="654" spans="1:6">
      <c r="A654">
        <v>1000652</v>
      </c>
      <c r="B654">
        <v>1</v>
      </c>
      <c r="C654">
        <v>652</v>
      </c>
      <c r="D654">
        <v>1</v>
      </c>
      <c r="E654">
        <v>85.521699999999996</v>
      </c>
      <c r="F654">
        <v>3.39E-2</v>
      </c>
    </row>
    <row r="655" spans="1:6">
      <c r="A655">
        <v>1000653</v>
      </c>
      <c r="B655">
        <v>1</v>
      </c>
      <c r="C655">
        <v>653</v>
      </c>
      <c r="D655">
        <v>1</v>
      </c>
      <c r="E655">
        <v>85.551699999999997</v>
      </c>
      <c r="F655">
        <v>3.3910000000000003E-2</v>
      </c>
    </row>
    <row r="656" spans="1:6">
      <c r="A656">
        <v>1000654</v>
      </c>
      <c r="B656">
        <v>1</v>
      </c>
      <c r="C656">
        <v>654</v>
      </c>
      <c r="D656">
        <v>1</v>
      </c>
      <c r="E656">
        <v>85.581699999999998</v>
      </c>
      <c r="F656">
        <v>3.3919999999999999E-2</v>
      </c>
    </row>
    <row r="657" spans="1:6">
      <c r="A657">
        <v>1000655</v>
      </c>
      <c r="B657">
        <v>1</v>
      </c>
      <c r="C657">
        <v>655</v>
      </c>
      <c r="D657">
        <v>1</v>
      </c>
      <c r="E657">
        <v>85.611699999999999</v>
      </c>
      <c r="F657">
        <v>3.3930000000000002E-2</v>
      </c>
    </row>
    <row r="658" spans="1:6">
      <c r="A658">
        <v>1000656</v>
      </c>
      <c r="B658">
        <v>1</v>
      </c>
      <c r="C658">
        <v>656</v>
      </c>
      <c r="D658">
        <v>1</v>
      </c>
      <c r="E658">
        <v>85.6417</v>
      </c>
      <c r="F658">
        <v>3.3939999999999998E-2</v>
      </c>
    </row>
    <row r="659" spans="1:6">
      <c r="A659">
        <v>1000657</v>
      </c>
      <c r="B659">
        <v>1</v>
      </c>
      <c r="C659">
        <v>657</v>
      </c>
      <c r="D659">
        <v>1</v>
      </c>
      <c r="E659">
        <v>85.671599999999998</v>
      </c>
      <c r="F659">
        <v>3.3959999999999997E-2</v>
      </c>
    </row>
    <row r="660" spans="1:6">
      <c r="A660">
        <v>1000658</v>
      </c>
      <c r="B660">
        <v>1</v>
      </c>
      <c r="C660">
        <v>658</v>
      </c>
      <c r="D660">
        <v>1</v>
      </c>
      <c r="E660">
        <v>85.701499999999996</v>
      </c>
      <c r="F660">
        <v>3.397E-2</v>
      </c>
    </row>
    <row r="661" spans="1:6">
      <c r="A661">
        <v>1000659</v>
      </c>
      <c r="B661">
        <v>1</v>
      </c>
      <c r="C661">
        <v>659</v>
      </c>
      <c r="D661">
        <v>1</v>
      </c>
      <c r="E661">
        <v>85.731399999999994</v>
      </c>
      <c r="F661">
        <v>3.3980000000000003E-2</v>
      </c>
    </row>
    <row r="662" spans="1:6">
      <c r="A662">
        <v>1000660</v>
      </c>
      <c r="B662">
        <v>1</v>
      </c>
      <c r="C662">
        <v>660</v>
      </c>
      <c r="D662">
        <v>1</v>
      </c>
      <c r="E662">
        <v>85.761300000000006</v>
      </c>
      <c r="F662">
        <v>3.3989999999999999E-2</v>
      </c>
    </row>
    <row r="663" spans="1:6">
      <c r="A663">
        <v>1000661</v>
      </c>
      <c r="B663">
        <v>1</v>
      </c>
      <c r="C663">
        <v>661</v>
      </c>
      <c r="D663">
        <v>1</v>
      </c>
      <c r="E663">
        <v>85.791200000000003</v>
      </c>
      <c r="F663">
        <v>3.4000000000000002E-2</v>
      </c>
    </row>
    <row r="664" spans="1:6">
      <c r="A664">
        <v>1000662</v>
      </c>
      <c r="B664">
        <v>1</v>
      </c>
      <c r="C664">
        <v>662</v>
      </c>
      <c r="D664">
        <v>1</v>
      </c>
      <c r="E664">
        <v>85.820999999999998</v>
      </c>
      <c r="F664">
        <v>3.4009999999999999E-2</v>
      </c>
    </row>
    <row r="665" spans="1:6">
      <c r="A665">
        <v>1000663</v>
      </c>
      <c r="B665">
        <v>1</v>
      </c>
      <c r="C665">
        <v>663</v>
      </c>
      <c r="D665">
        <v>1</v>
      </c>
      <c r="E665">
        <v>85.850800000000007</v>
      </c>
      <c r="F665">
        <v>3.4020000000000002E-2</v>
      </c>
    </row>
    <row r="666" spans="1:6">
      <c r="A666">
        <v>1000664</v>
      </c>
      <c r="B666">
        <v>1</v>
      </c>
      <c r="C666">
        <v>664</v>
      </c>
      <c r="D666">
        <v>1</v>
      </c>
      <c r="E666">
        <v>85.880600000000001</v>
      </c>
      <c r="F666">
        <v>3.4040000000000001E-2</v>
      </c>
    </row>
    <row r="667" spans="1:6">
      <c r="A667">
        <v>1000665</v>
      </c>
      <c r="B667">
        <v>1</v>
      </c>
      <c r="C667">
        <v>665</v>
      </c>
      <c r="D667">
        <v>1</v>
      </c>
      <c r="E667">
        <v>85.910399999999996</v>
      </c>
      <c r="F667">
        <v>3.4049999999999997E-2</v>
      </c>
    </row>
    <row r="668" spans="1:6">
      <c r="A668">
        <v>1000666</v>
      </c>
      <c r="B668">
        <v>1</v>
      </c>
      <c r="C668">
        <v>666</v>
      </c>
      <c r="D668">
        <v>1</v>
      </c>
      <c r="E668">
        <v>85.940100000000001</v>
      </c>
      <c r="F668">
        <v>3.406E-2</v>
      </c>
    </row>
    <row r="669" spans="1:6">
      <c r="A669">
        <v>1000667</v>
      </c>
      <c r="B669">
        <v>1</v>
      </c>
      <c r="C669">
        <v>667</v>
      </c>
      <c r="D669">
        <v>1</v>
      </c>
      <c r="E669">
        <v>85.969800000000006</v>
      </c>
      <c r="F669">
        <v>3.4070000000000003E-2</v>
      </c>
    </row>
    <row r="670" spans="1:6">
      <c r="A670">
        <v>1000668</v>
      </c>
      <c r="B670">
        <v>1</v>
      </c>
      <c r="C670">
        <v>668</v>
      </c>
      <c r="D670">
        <v>1</v>
      </c>
      <c r="E670">
        <v>85.999499999999998</v>
      </c>
      <c r="F670">
        <v>3.4079999999999999E-2</v>
      </c>
    </row>
    <row r="671" spans="1:6">
      <c r="A671">
        <v>1000669</v>
      </c>
      <c r="B671">
        <v>1</v>
      </c>
      <c r="C671">
        <v>669</v>
      </c>
      <c r="D671">
        <v>1</v>
      </c>
      <c r="E671">
        <v>86.029200000000003</v>
      </c>
      <c r="F671">
        <v>3.4090000000000002E-2</v>
      </c>
    </row>
    <row r="672" spans="1:6">
      <c r="A672">
        <v>1000670</v>
      </c>
      <c r="B672">
        <v>1</v>
      </c>
      <c r="C672">
        <v>670</v>
      </c>
      <c r="D672">
        <v>1</v>
      </c>
      <c r="E672">
        <v>86.058899999999994</v>
      </c>
      <c r="F672">
        <v>3.4099999999999998E-2</v>
      </c>
    </row>
    <row r="673" spans="1:6">
      <c r="A673">
        <v>1000671</v>
      </c>
      <c r="B673">
        <v>1</v>
      </c>
      <c r="C673">
        <v>671</v>
      </c>
      <c r="D673">
        <v>1</v>
      </c>
      <c r="E673">
        <v>86.088499999999996</v>
      </c>
      <c r="F673">
        <v>3.4110000000000001E-2</v>
      </c>
    </row>
    <row r="674" spans="1:6">
      <c r="A674">
        <v>1000672</v>
      </c>
      <c r="B674">
        <v>1</v>
      </c>
      <c r="C674">
        <v>672</v>
      </c>
      <c r="D674">
        <v>1</v>
      </c>
      <c r="E674">
        <v>86.118099999999998</v>
      </c>
      <c r="F674">
        <v>3.4130000000000001E-2</v>
      </c>
    </row>
    <row r="675" spans="1:6">
      <c r="A675">
        <v>1000673</v>
      </c>
      <c r="B675">
        <v>1</v>
      </c>
      <c r="C675">
        <v>673</v>
      </c>
      <c r="D675">
        <v>1</v>
      </c>
      <c r="E675">
        <v>86.1477</v>
      </c>
      <c r="F675">
        <v>3.4139999999999997E-2</v>
      </c>
    </row>
    <row r="676" spans="1:6">
      <c r="A676">
        <v>1000674</v>
      </c>
      <c r="B676">
        <v>1</v>
      </c>
      <c r="C676">
        <v>674</v>
      </c>
      <c r="D676">
        <v>1</v>
      </c>
      <c r="E676">
        <v>86.177300000000002</v>
      </c>
      <c r="F676">
        <v>3.415E-2</v>
      </c>
    </row>
    <row r="677" spans="1:6">
      <c r="A677">
        <v>1000675</v>
      </c>
      <c r="B677">
        <v>1</v>
      </c>
      <c r="C677">
        <v>675</v>
      </c>
      <c r="D677">
        <v>1</v>
      </c>
      <c r="E677">
        <v>86.206800000000001</v>
      </c>
      <c r="F677">
        <v>3.4160000000000003E-2</v>
      </c>
    </row>
    <row r="678" spans="1:6">
      <c r="A678">
        <v>1000676</v>
      </c>
      <c r="B678">
        <v>1</v>
      </c>
      <c r="C678">
        <v>676</v>
      </c>
      <c r="D678">
        <v>1</v>
      </c>
      <c r="E678">
        <v>86.2363</v>
      </c>
      <c r="F678">
        <v>3.4169999999999999E-2</v>
      </c>
    </row>
    <row r="679" spans="1:6">
      <c r="A679">
        <v>1000677</v>
      </c>
      <c r="B679">
        <v>1</v>
      </c>
      <c r="C679">
        <v>677</v>
      </c>
      <c r="D679">
        <v>1</v>
      </c>
      <c r="E679">
        <v>86.265900000000002</v>
      </c>
      <c r="F679">
        <v>3.4180000000000002E-2</v>
      </c>
    </row>
    <row r="680" spans="1:6">
      <c r="A680">
        <v>1000678</v>
      </c>
      <c r="B680">
        <v>1</v>
      </c>
      <c r="C680">
        <v>678</v>
      </c>
      <c r="D680">
        <v>1</v>
      </c>
      <c r="E680">
        <v>86.295400000000001</v>
      </c>
      <c r="F680">
        <v>3.4189999999999998E-2</v>
      </c>
    </row>
    <row r="681" spans="1:6">
      <c r="A681">
        <v>1000679</v>
      </c>
      <c r="B681">
        <v>1</v>
      </c>
      <c r="C681">
        <v>679</v>
      </c>
      <c r="D681">
        <v>1</v>
      </c>
      <c r="E681">
        <v>86.324799999999996</v>
      </c>
      <c r="F681">
        <v>3.4209999999999997E-2</v>
      </c>
    </row>
    <row r="682" spans="1:6">
      <c r="A682">
        <v>1000680</v>
      </c>
      <c r="B682">
        <v>1</v>
      </c>
      <c r="C682">
        <v>680</v>
      </c>
      <c r="D682">
        <v>1</v>
      </c>
      <c r="E682">
        <v>86.354299999999995</v>
      </c>
      <c r="F682">
        <v>3.422E-2</v>
      </c>
    </row>
    <row r="683" spans="1:6">
      <c r="A683">
        <v>1000681</v>
      </c>
      <c r="B683">
        <v>1</v>
      </c>
      <c r="C683">
        <v>681</v>
      </c>
      <c r="D683">
        <v>1</v>
      </c>
      <c r="E683">
        <v>86.383700000000005</v>
      </c>
      <c r="F683">
        <v>3.4229999999999997E-2</v>
      </c>
    </row>
    <row r="684" spans="1:6">
      <c r="A684">
        <v>1000682</v>
      </c>
      <c r="B684">
        <v>1</v>
      </c>
      <c r="C684">
        <v>682</v>
      </c>
      <c r="D684">
        <v>1</v>
      </c>
      <c r="E684">
        <v>86.4131</v>
      </c>
      <c r="F684">
        <v>3.424E-2</v>
      </c>
    </row>
    <row r="685" spans="1:6">
      <c r="A685">
        <v>1000683</v>
      </c>
      <c r="B685">
        <v>1</v>
      </c>
      <c r="C685">
        <v>683</v>
      </c>
      <c r="D685">
        <v>1</v>
      </c>
      <c r="E685">
        <v>86.442499999999995</v>
      </c>
      <c r="F685">
        <v>3.4250000000000003E-2</v>
      </c>
    </row>
    <row r="686" spans="1:6">
      <c r="A686">
        <v>1000684</v>
      </c>
      <c r="B686">
        <v>1</v>
      </c>
      <c r="C686">
        <v>684</v>
      </c>
      <c r="D686">
        <v>1</v>
      </c>
      <c r="E686">
        <v>86.471900000000005</v>
      </c>
      <c r="F686">
        <v>3.4259999999999999E-2</v>
      </c>
    </row>
    <row r="687" spans="1:6">
      <c r="A687">
        <v>1000685</v>
      </c>
      <c r="B687">
        <v>1</v>
      </c>
      <c r="C687">
        <v>685</v>
      </c>
      <c r="D687">
        <v>1</v>
      </c>
      <c r="E687">
        <v>86.501199999999997</v>
      </c>
      <c r="F687">
        <v>3.4270000000000002E-2</v>
      </c>
    </row>
    <row r="688" spans="1:6">
      <c r="A688">
        <v>1000686</v>
      </c>
      <c r="B688">
        <v>1</v>
      </c>
      <c r="C688">
        <v>686</v>
      </c>
      <c r="D688">
        <v>1</v>
      </c>
      <c r="E688">
        <v>86.530600000000007</v>
      </c>
      <c r="F688">
        <v>3.4290000000000001E-2</v>
      </c>
    </row>
    <row r="689" spans="1:6">
      <c r="A689">
        <v>1000687</v>
      </c>
      <c r="B689">
        <v>1</v>
      </c>
      <c r="C689">
        <v>687</v>
      </c>
      <c r="D689">
        <v>1</v>
      </c>
      <c r="E689">
        <v>86.559899999999999</v>
      </c>
      <c r="F689">
        <v>3.4299999999999997E-2</v>
      </c>
    </row>
    <row r="690" spans="1:6">
      <c r="A690">
        <v>1000688</v>
      </c>
      <c r="B690">
        <v>1</v>
      </c>
      <c r="C690">
        <v>688</v>
      </c>
      <c r="D690">
        <v>1</v>
      </c>
      <c r="E690">
        <v>86.589200000000005</v>
      </c>
      <c r="F690">
        <v>3.431E-2</v>
      </c>
    </row>
    <row r="691" spans="1:6">
      <c r="A691">
        <v>1000689</v>
      </c>
      <c r="B691">
        <v>1</v>
      </c>
      <c r="C691">
        <v>689</v>
      </c>
      <c r="D691">
        <v>1</v>
      </c>
      <c r="E691">
        <v>86.618399999999994</v>
      </c>
      <c r="F691">
        <v>3.4320000000000003E-2</v>
      </c>
    </row>
    <row r="692" spans="1:6">
      <c r="A692">
        <v>1000690</v>
      </c>
      <c r="B692">
        <v>1</v>
      </c>
      <c r="C692">
        <v>690</v>
      </c>
      <c r="D692">
        <v>1</v>
      </c>
      <c r="E692">
        <v>86.6477</v>
      </c>
      <c r="F692">
        <v>3.4329999999999999E-2</v>
      </c>
    </row>
    <row r="693" spans="1:6">
      <c r="A693">
        <v>1000691</v>
      </c>
      <c r="B693">
        <v>1</v>
      </c>
      <c r="C693">
        <v>691</v>
      </c>
      <c r="D693">
        <v>1</v>
      </c>
      <c r="E693">
        <v>86.676900000000003</v>
      </c>
      <c r="F693">
        <v>3.4340000000000002E-2</v>
      </c>
    </row>
    <row r="694" spans="1:6">
      <c r="A694">
        <v>1000692</v>
      </c>
      <c r="B694">
        <v>1</v>
      </c>
      <c r="C694">
        <v>692</v>
      </c>
      <c r="D694">
        <v>1</v>
      </c>
      <c r="E694">
        <v>86.706100000000006</v>
      </c>
      <c r="F694">
        <v>3.4349999999999999E-2</v>
      </c>
    </row>
    <row r="695" spans="1:6">
      <c r="A695">
        <v>1000693</v>
      </c>
      <c r="B695">
        <v>1</v>
      </c>
      <c r="C695">
        <v>693</v>
      </c>
      <c r="D695">
        <v>1</v>
      </c>
      <c r="E695">
        <v>86.735299999999995</v>
      </c>
      <c r="F695">
        <v>3.4369999999999998E-2</v>
      </c>
    </row>
    <row r="696" spans="1:6">
      <c r="A696">
        <v>1000694</v>
      </c>
      <c r="B696">
        <v>1</v>
      </c>
      <c r="C696">
        <v>694</v>
      </c>
      <c r="D696">
        <v>1</v>
      </c>
      <c r="E696">
        <v>86.764499999999998</v>
      </c>
      <c r="F696">
        <v>3.4380000000000001E-2</v>
      </c>
    </row>
    <row r="697" spans="1:6">
      <c r="A697">
        <v>1000695</v>
      </c>
      <c r="B697">
        <v>1</v>
      </c>
      <c r="C697">
        <v>695</v>
      </c>
      <c r="D697">
        <v>1</v>
      </c>
      <c r="E697">
        <v>86.793700000000001</v>
      </c>
      <c r="F697">
        <v>3.4389999999999997E-2</v>
      </c>
    </row>
    <row r="698" spans="1:6">
      <c r="A698">
        <v>1000696</v>
      </c>
      <c r="B698">
        <v>1</v>
      </c>
      <c r="C698">
        <v>696</v>
      </c>
      <c r="D698">
        <v>1</v>
      </c>
      <c r="E698">
        <v>86.822800000000001</v>
      </c>
      <c r="F698">
        <v>3.44E-2</v>
      </c>
    </row>
    <row r="699" spans="1:6">
      <c r="A699">
        <v>1000697</v>
      </c>
      <c r="B699">
        <v>1</v>
      </c>
      <c r="C699">
        <v>697</v>
      </c>
      <c r="D699">
        <v>1</v>
      </c>
      <c r="E699">
        <v>86.851900000000001</v>
      </c>
      <c r="F699">
        <v>3.4410000000000003E-2</v>
      </c>
    </row>
    <row r="700" spans="1:6">
      <c r="A700">
        <v>1000698</v>
      </c>
      <c r="B700">
        <v>1</v>
      </c>
      <c r="C700">
        <v>698</v>
      </c>
      <c r="D700">
        <v>1</v>
      </c>
      <c r="E700">
        <v>86.881</v>
      </c>
      <c r="F700">
        <v>3.4419999999999999E-2</v>
      </c>
    </row>
    <row r="701" spans="1:6">
      <c r="A701">
        <v>1000699</v>
      </c>
      <c r="B701">
        <v>1</v>
      </c>
      <c r="C701">
        <v>699</v>
      </c>
      <c r="D701">
        <v>1</v>
      </c>
      <c r="E701">
        <v>86.9101</v>
      </c>
      <c r="F701">
        <v>3.4430000000000002E-2</v>
      </c>
    </row>
    <row r="702" spans="1:6">
      <c r="A702">
        <v>1000700</v>
      </c>
      <c r="B702">
        <v>1</v>
      </c>
      <c r="C702">
        <v>700</v>
      </c>
      <c r="D702">
        <v>1</v>
      </c>
      <c r="E702">
        <v>86.9392</v>
      </c>
      <c r="F702">
        <v>3.4450000000000001E-2</v>
      </c>
    </row>
    <row r="703" spans="1:6">
      <c r="A703">
        <v>1000701</v>
      </c>
      <c r="B703">
        <v>1</v>
      </c>
      <c r="C703">
        <v>701</v>
      </c>
      <c r="D703">
        <v>1</v>
      </c>
      <c r="E703">
        <v>86.968199999999996</v>
      </c>
      <c r="F703">
        <v>3.4459999999999998E-2</v>
      </c>
    </row>
    <row r="704" spans="1:6">
      <c r="A704">
        <v>1000702</v>
      </c>
      <c r="B704">
        <v>1</v>
      </c>
      <c r="C704">
        <v>702</v>
      </c>
      <c r="D704">
        <v>1</v>
      </c>
      <c r="E704">
        <v>86.997200000000007</v>
      </c>
      <c r="F704">
        <v>3.4470000000000001E-2</v>
      </c>
    </row>
    <row r="705" spans="1:6">
      <c r="A705">
        <v>1000703</v>
      </c>
      <c r="B705">
        <v>1</v>
      </c>
      <c r="C705">
        <v>703</v>
      </c>
      <c r="D705">
        <v>1</v>
      </c>
      <c r="E705">
        <v>87.026200000000003</v>
      </c>
      <c r="F705">
        <v>3.4479999999999997E-2</v>
      </c>
    </row>
    <row r="706" spans="1:6">
      <c r="A706">
        <v>1000704</v>
      </c>
      <c r="B706">
        <v>1</v>
      </c>
      <c r="C706">
        <v>704</v>
      </c>
      <c r="D706">
        <v>1</v>
      </c>
      <c r="E706">
        <v>87.055199999999999</v>
      </c>
      <c r="F706">
        <v>3.449E-2</v>
      </c>
    </row>
    <row r="707" spans="1:6">
      <c r="A707">
        <v>1000705</v>
      </c>
      <c r="B707">
        <v>1</v>
      </c>
      <c r="C707">
        <v>705</v>
      </c>
      <c r="D707">
        <v>1</v>
      </c>
      <c r="E707">
        <v>87.084199999999996</v>
      </c>
      <c r="F707">
        <v>3.4500000000000003E-2</v>
      </c>
    </row>
    <row r="708" spans="1:6">
      <c r="A708">
        <v>1000706</v>
      </c>
      <c r="B708">
        <v>1</v>
      </c>
      <c r="C708">
        <v>706</v>
      </c>
      <c r="D708">
        <v>1</v>
      </c>
      <c r="E708">
        <v>87.113100000000003</v>
      </c>
      <c r="F708">
        <v>3.4509999999999999E-2</v>
      </c>
    </row>
    <row r="709" spans="1:6">
      <c r="A709">
        <v>1000707</v>
      </c>
      <c r="B709">
        <v>1</v>
      </c>
      <c r="C709">
        <v>707</v>
      </c>
      <c r="D709">
        <v>1</v>
      </c>
      <c r="E709">
        <v>87.141999999999996</v>
      </c>
      <c r="F709">
        <v>3.4529999999999998E-2</v>
      </c>
    </row>
    <row r="710" spans="1:6">
      <c r="A710">
        <v>1000708</v>
      </c>
      <c r="B710">
        <v>1</v>
      </c>
      <c r="C710">
        <v>708</v>
      </c>
      <c r="D710">
        <v>1</v>
      </c>
      <c r="E710">
        <v>87.170900000000003</v>
      </c>
      <c r="F710">
        <v>3.4540000000000001E-2</v>
      </c>
    </row>
    <row r="711" spans="1:6">
      <c r="A711">
        <v>1000709</v>
      </c>
      <c r="B711">
        <v>1</v>
      </c>
      <c r="C711">
        <v>709</v>
      </c>
      <c r="D711">
        <v>1</v>
      </c>
      <c r="E711">
        <v>87.199799999999996</v>
      </c>
      <c r="F711">
        <v>3.4549999999999997E-2</v>
      </c>
    </row>
    <row r="712" spans="1:6">
      <c r="A712">
        <v>1000710</v>
      </c>
      <c r="B712">
        <v>1</v>
      </c>
      <c r="C712">
        <v>710</v>
      </c>
      <c r="D712">
        <v>1</v>
      </c>
      <c r="E712">
        <v>87.228700000000003</v>
      </c>
      <c r="F712">
        <v>3.456E-2</v>
      </c>
    </row>
    <row r="713" spans="1:6">
      <c r="A713">
        <v>1000711</v>
      </c>
      <c r="B713">
        <v>1</v>
      </c>
      <c r="C713">
        <v>711</v>
      </c>
      <c r="D713">
        <v>1</v>
      </c>
      <c r="E713">
        <v>87.257499999999993</v>
      </c>
      <c r="F713">
        <v>3.4569999999999997E-2</v>
      </c>
    </row>
    <row r="714" spans="1:6">
      <c r="A714">
        <v>1000712</v>
      </c>
      <c r="B714">
        <v>1</v>
      </c>
      <c r="C714">
        <v>712</v>
      </c>
      <c r="D714">
        <v>1</v>
      </c>
      <c r="E714">
        <v>87.286299999999997</v>
      </c>
      <c r="F714">
        <v>3.458E-2</v>
      </c>
    </row>
    <row r="715" spans="1:6">
      <c r="A715">
        <v>1000713</v>
      </c>
      <c r="B715">
        <v>1</v>
      </c>
      <c r="C715">
        <v>713</v>
      </c>
      <c r="D715">
        <v>1</v>
      </c>
      <c r="E715">
        <v>87.315100000000001</v>
      </c>
      <c r="F715">
        <v>3.4590000000000003E-2</v>
      </c>
    </row>
    <row r="716" spans="1:6">
      <c r="A716">
        <v>1000714</v>
      </c>
      <c r="B716">
        <v>1</v>
      </c>
      <c r="C716">
        <v>714</v>
      </c>
      <c r="D716">
        <v>1</v>
      </c>
      <c r="E716">
        <v>87.343900000000005</v>
      </c>
      <c r="F716">
        <v>3.4610000000000002E-2</v>
      </c>
    </row>
    <row r="717" spans="1:6">
      <c r="A717">
        <v>1000715</v>
      </c>
      <c r="B717">
        <v>1</v>
      </c>
      <c r="C717">
        <v>715</v>
      </c>
      <c r="D717">
        <v>1</v>
      </c>
      <c r="E717">
        <v>87.372699999999995</v>
      </c>
      <c r="F717">
        <v>3.4619999999999998E-2</v>
      </c>
    </row>
    <row r="718" spans="1:6">
      <c r="A718">
        <v>1000716</v>
      </c>
      <c r="B718">
        <v>1</v>
      </c>
      <c r="C718">
        <v>716</v>
      </c>
      <c r="D718">
        <v>1</v>
      </c>
      <c r="E718">
        <v>87.401399999999995</v>
      </c>
      <c r="F718">
        <v>3.4630000000000001E-2</v>
      </c>
    </row>
    <row r="719" spans="1:6">
      <c r="A719">
        <v>1000717</v>
      </c>
      <c r="B719">
        <v>1</v>
      </c>
      <c r="C719">
        <v>717</v>
      </c>
      <c r="D719">
        <v>1</v>
      </c>
      <c r="E719">
        <v>87.430199999999999</v>
      </c>
      <c r="F719">
        <v>3.4639999999999997E-2</v>
      </c>
    </row>
    <row r="720" spans="1:6">
      <c r="A720">
        <v>1000718</v>
      </c>
      <c r="B720">
        <v>1</v>
      </c>
      <c r="C720">
        <v>718</v>
      </c>
      <c r="D720">
        <v>1</v>
      </c>
      <c r="E720">
        <v>87.4589</v>
      </c>
      <c r="F720">
        <v>3.465E-2</v>
      </c>
    </row>
    <row r="721" spans="1:6">
      <c r="A721">
        <v>1000719</v>
      </c>
      <c r="B721">
        <v>1</v>
      </c>
      <c r="C721">
        <v>719</v>
      </c>
      <c r="D721">
        <v>1</v>
      </c>
      <c r="E721">
        <v>87.4876</v>
      </c>
      <c r="F721">
        <v>3.4660000000000003E-2</v>
      </c>
    </row>
    <row r="722" spans="1:6">
      <c r="A722">
        <v>1000720</v>
      </c>
      <c r="B722">
        <v>1</v>
      </c>
      <c r="C722">
        <v>720</v>
      </c>
      <c r="D722">
        <v>1</v>
      </c>
      <c r="E722">
        <v>87.516199999999998</v>
      </c>
      <c r="F722">
        <v>3.4669999999999999E-2</v>
      </c>
    </row>
    <row r="723" spans="1:6">
      <c r="A723">
        <v>1000721</v>
      </c>
      <c r="B723">
        <v>1</v>
      </c>
      <c r="C723">
        <v>721</v>
      </c>
      <c r="D723">
        <v>1</v>
      </c>
      <c r="E723">
        <v>87.544899999999998</v>
      </c>
      <c r="F723">
        <v>3.4689999999999999E-2</v>
      </c>
    </row>
    <row r="724" spans="1:6">
      <c r="A724">
        <v>1000722</v>
      </c>
      <c r="B724">
        <v>1</v>
      </c>
      <c r="C724">
        <v>722</v>
      </c>
      <c r="D724">
        <v>1</v>
      </c>
      <c r="E724">
        <v>87.573499999999996</v>
      </c>
      <c r="F724">
        <v>3.4700000000000002E-2</v>
      </c>
    </row>
    <row r="725" spans="1:6">
      <c r="A725">
        <v>1000723</v>
      </c>
      <c r="B725">
        <v>1</v>
      </c>
      <c r="C725">
        <v>723</v>
      </c>
      <c r="D725">
        <v>1</v>
      </c>
      <c r="E725">
        <v>87.602099999999993</v>
      </c>
      <c r="F725">
        <v>3.4709999999999998E-2</v>
      </c>
    </row>
    <row r="726" spans="1:6">
      <c r="A726">
        <v>1000724</v>
      </c>
      <c r="B726">
        <v>1</v>
      </c>
      <c r="C726">
        <v>724</v>
      </c>
      <c r="D726">
        <v>1</v>
      </c>
      <c r="E726">
        <v>87.630700000000004</v>
      </c>
      <c r="F726">
        <v>3.4720000000000001E-2</v>
      </c>
    </row>
    <row r="727" spans="1:6">
      <c r="A727">
        <v>1000725</v>
      </c>
      <c r="B727">
        <v>1</v>
      </c>
      <c r="C727">
        <v>725</v>
      </c>
      <c r="D727">
        <v>1</v>
      </c>
      <c r="E727">
        <v>87.659300000000002</v>
      </c>
      <c r="F727">
        <v>3.4729999999999997E-2</v>
      </c>
    </row>
    <row r="728" spans="1:6">
      <c r="A728">
        <v>1000726</v>
      </c>
      <c r="B728">
        <v>1</v>
      </c>
      <c r="C728">
        <v>726</v>
      </c>
      <c r="D728">
        <v>1</v>
      </c>
      <c r="E728">
        <v>87.687799999999996</v>
      </c>
      <c r="F728">
        <v>3.474E-2</v>
      </c>
    </row>
    <row r="729" spans="1:6">
      <c r="A729">
        <v>1000727</v>
      </c>
      <c r="B729">
        <v>1</v>
      </c>
      <c r="C729">
        <v>727</v>
      </c>
      <c r="D729">
        <v>1</v>
      </c>
      <c r="E729">
        <v>87.716399999999993</v>
      </c>
      <c r="F729">
        <v>3.4750000000000003E-2</v>
      </c>
    </row>
    <row r="730" spans="1:6">
      <c r="A730">
        <v>1000728</v>
      </c>
      <c r="B730">
        <v>1</v>
      </c>
      <c r="C730">
        <v>728</v>
      </c>
      <c r="D730">
        <v>1</v>
      </c>
      <c r="E730">
        <v>87.744900000000001</v>
      </c>
      <c r="F730">
        <v>3.4770000000000002E-2</v>
      </c>
    </row>
    <row r="731" spans="1:6">
      <c r="A731">
        <v>1000729</v>
      </c>
      <c r="B731">
        <v>1</v>
      </c>
      <c r="C731">
        <v>729</v>
      </c>
      <c r="D731">
        <v>1</v>
      </c>
      <c r="E731">
        <v>87.773399999999995</v>
      </c>
      <c r="F731">
        <v>3.4779999999999998E-2</v>
      </c>
    </row>
    <row r="732" spans="1:6">
      <c r="A732">
        <v>1000730</v>
      </c>
      <c r="B732">
        <v>1</v>
      </c>
      <c r="C732">
        <v>730</v>
      </c>
      <c r="D732">
        <v>1</v>
      </c>
      <c r="E732">
        <v>87.8018</v>
      </c>
      <c r="F732">
        <v>3.4790000000000001E-2</v>
      </c>
    </row>
    <row r="733" spans="1:6">
      <c r="A733">
        <v>1000731</v>
      </c>
      <c r="B733">
        <v>1</v>
      </c>
      <c r="C733">
        <v>731</v>
      </c>
      <c r="D733">
        <v>1</v>
      </c>
      <c r="E733">
        <v>87.130300000000005</v>
      </c>
      <c r="F733">
        <v>3.508E-2</v>
      </c>
    </row>
    <row r="734" spans="1:6">
      <c r="A734">
        <v>1000732</v>
      </c>
      <c r="B734">
        <v>1</v>
      </c>
      <c r="C734">
        <v>732</v>
      </c>
      <c r="D734">
        <v>1</v>
      </c>
      <c r="E734">
        <v>87.158699999999996</v>
      </c>
      <c r="F734">
        <v>3.5090000000000003E-2</v>
      </c>
    </row>
    <row r="735" spans="1:6">
      <c r="A735">
        <v>1000733</v>
      </c>
      <c r="B735">
        <v>1</v>
      </c>
      <c r="C735">
        <v>733</v>
      </c>
      <c r="D735">
        <v>1</v>
      </c>
      <c r="E735">
        <v>87.187100000000001</v>
      </c>
      <c r="F735">
        <v>3.5099999999999999E-2</v>
      </c>
    </row>
    <row r="736" spans="1:6">
      <c r="A736">
        <v>1000734</v>
      </c>
      <c r="B736">
        <v>1</v>
      </c>
      <c r="C736">
        <v>734</v>
      </c>
      <c r="D736">
        <v>1</v>
      </c>
      <c r="E736">
        <v>87.215500000000006</v>
      </c>
      <c r="F736">
        <v>3.5110000000000002E-2</v>
      </c>
    </row>
    <row r="737" spans="1:6">
      <c r="A737">
        <v>1000735</v>
      </c>
      <c r="B737">
        <v>1</v>
      </c>
      <c r="C737">
        <v>735</v>
      </c>
      <c r="D737">
        <v>1</v>
      </c>
      <c r="E737">
        <v>87.243899999999996</v>
      </c>
      <c r="F737">
        <v>3.5130000000000002E-2</v>
      </c>
    </row>
    <row r="738" spans="1:6">
      <c r="A738">
        <v>1000736</v>
      </c>
      <c r="B738">
        <v>1</v>
      </c>
      <c r="C738">
        <v>736</v>
      </c>
      <c r="D738">
        <v>1</v>
      </c>
      <c r="E738">
        <v>87.272199999999998</v>
      </c>
      <c r="F738">
        <v>3.5139999999999998E-2</v>
      </c>
    </row>
    <row r="739" spans="1:6">
      <c r="A739">
        <v>1000737</v>
      </c>
      <c r="B739">
        <v>1</v>
      </c>
      <c r="C739">
        <v>737</v>
      </c>
      <c r="D739">
        <v>1</v>
      </c>
      <c r="E739">
        <v>87.300600000000003</v>
      </c>
      <c r="F739">
        <v>3.5150000000000001E-2</v>
      </c>
    </row>
    <row r="740" spans="1:6">
      <c r="A740">
        <v>1000738</v>
      </c>
      <c r="B740">
        <v>1</v>
      </c>
      <c r="C740">
        <v>738</v>
      </c>
      <c r="D740">
        <v>1</v>
      </c>
      <c r="E740">
        <v>87.328900000000004</v>
      </c>
      <c r="F740">
        <v>3.5159999999999997E-2</v>
      </c>
    </row>
    <row r="741" spans="1:6">
      <c r="A741">
        <v>1000739</v>
      </c>
      <c r="B741">
        <v>1</v>
      </c>
      <c r="C741">
        <v>739</v>
      </c>
      <c r="D741">
        <v>1</v>
      </c>
      <c r="E741">
        <v>87.357100000000003</v>
      </c>
      <c r="F741">
        <v>3.517E-2</v>
      </c>
    </row>
    <row r="742" spans="1:6">
      <c r="A742">
        <v>1000740</v>
      </c>
      <c r="B742">
        <v>1</v>
      </c>
      <c r="C742">
        <v>740</v>
      </c>
      <c r="D742">
        <v>1</v>
      </c>
      <c r="E742">
        <v>87.385400000000004</v>
      </c>
      <c r="F742">
        <v>3.5180000000000003E-2</v>
      </c>
    </row>
    <row r="743" spans="1:6">
      <c r="A743">
        <v>1000741</v>
      </c>
      <c r="B743">
        <v>1</v>
      </c>
      <c r="C743">
        <v>741</v>
      </c>
      <c r="D743">
        <v>1</v>
      </c>
      <c r="E743">
        <v>87.413600000000002</v>
      </c>
      <c r="F743">
        <v>3.5189999999999999E-2</v>
      </c>
    </row>
    <row r="744" spans="1:6">
      <c r="A744">
        <v>1000742</v>
      </c>
      <c r="B744">
        <v>1</v>
      </c>
      <c r="C744">
        <v>742</v>
      </c>
      <c r="D744">
        <v>1</v>
      </c>
      <c r="E744">
        <v>87.441900000000004</v>
      </c>
      <c r="F744">
        <v>3.5209999999999998E-2</v>
      </c>
    </row>
    <row r="745" spans="1:6">
      <c r="A745">
        <v>1000743</v>
      </c>
      <c r="B745">
        <v>1</v>
      </c>
      <c r="C745">
        <v>743</v>
      </c>
      <c r="D745">
        <v>1</v>
      </c>
      <c r="E745">
        <v>87.470100000000002</v>
      </c>
      <c r="F745">
        <v>3.5220000000000001E-2</v>
      </c>
    </row>
    <row r="746" spans="1:6">
      <c r="A746">
        <v>1000744</v>
      </c>
      <c r="B746">
        <v>1</v>
      </c>
      <c r="C746">
        <v>744</v>
      </c>
      <c r="D746">
        <v>1</v>
      </c>
      <c r="E746">
        <v>87.498199999999997</v>
      </c>
      <c r="F746">
        <v>3.5229999999999997E-2</v>
      </c>
    </row>
    <row r="747" spans="1:6">
      <c r="A747">
        <v>1000745</v>
      </c>
      <c r="B747">
        <v>1</v>
      </c>
      <c r="C747">
        <v>745</v>
      </c>
      <c r="D747">
        <v>1</v>
      </c>
      <c r="E747">
        <v>87.526399999999995</v>
      </c>
      <c r="F747">
        <v>3.524E-2</v>
      </c>
    </row>
    <row r="748" spans="1:6">
      <c r="A748">
        <v>1000746</v>
      </c>
      <c r="B748">
        <v>1</v>
      </c>
      <c r="C748">
        <v>746</v>
      </c>
      <c r="D748">
        <v>1</v>
      </c>
      <c r="E748">
        <v>87.554500000000004</v>
      </c>
      <c r="F748">
        <v>3.5249999999999997E-2</v>
      </c>
    </row>
    <row r="749" spans="1:6">
      <c r="A749">
        <v>1000747</v>
      </c>
      <c r="B749">
        <v>1</v>
      </c>
      <c r="C749">
        <v>747</v>
      </c>
      <c r="D749">
        <v>1</v>
      </c>
      <c r="E749">
        <v>87.582599999999999</v>
      </c>
      <c r="F749">
        <v>3.526E-2</v>
      </c>
    </row>
    <row r="750" spans="1:6">
      <c r="A750">
        <v>1000748</v>
      </c>
      <c r="B750">
        <v>1</v>
      </c>
      <c r="C750">
        <v>748</v>
      </c>
      <c r="D750">
        <v>1</v>
      </c>
      <c r="E750">
        <v>87.610699999999994</v>
      </c>
      <c r="F750">
        <v>3.5270000000000003E-2</v>
      </c>
    </row>
    <row r="751" spans="1:6">
      <c r="A751">
        <v>1000749</v>
      </c>
      <c r="B751">
        <v>1</v>
      </c>
      <c r="C751">
        <v>749</v>
      </c>
      <c r="D751">
        <v>1</v>
      </c>
      <c r="E751">
        <v>87.638800000000003</v>
      </c>
      <c r="F751">
        <v>3.5279999999999999E-2</v>
      </c>
    </row>
    <row r="752" spans="1:6">
      <c r="A752">
        <v>1000750</v>
      </c>
      <c r="B752">
        <v>1</v>
      </c>
      <c r="C752">
        <v>750</v>
      </c>
      <c r="D752">
        <v>1</v>
      </c>
      <c r="E752">
        <v>87.666799999999995</v>
      </c>
      <c r="F752">
        <v>3.5299999999999998E-2</v>
      </c>
    </row>
    <row r="753" spans="1:6">
      <c r="A753">
        <v>1000751</v>
      </c>
      <c r="B753">
        <v>1</v>
      </c>
      <c r="C753">
        <v>751</v>
      </c>
      <c r="D753">
        <v>1</v>
      </c>
      <c r="E753">
        <v>87.694800000000001</v>
      </c>
      <c r="F753">
        <v>3.5310000000000001E-2</v>
      </c>
    </row>
    <row r="754" spans="1:6">
      <c r="A754">
        <v>1000752</v>
      </c>
      <c r="B754">
        <v>1</v>
      </c>
      <c r="C754">
        <v>752</v>
      </c>
      <c r="D754">
        <v>1</v>
      </c>
      <c r="E754">
        <v>87.722800000000007</v>
      </c>
      <c r="F754">
        <v>3.5319999999999997E-2</v>
      </c>
    </row>
    <row r="755" spans="1:6">
      <c r="A755">
        <v>1000753</v>
      </c>
      <c r="B755">
        <v>1</v>
      </c>
      <c r="C755">
        <v>753</v>
      </c>
      <c r="D755">
        <v>1</v>
      </c>
      <c r="E755">
        <v>87.750799999999998</v>
      </c>
      <c r="F755">
        <v>3.533E-2</v>
      </c>
    </row>
    <row r="756" spans="1:6">
      <c r="A756">
        <v>1000754</v>
      </c>
      <c r="B756">
        <v>1</v>
      </c>
      <c r="C756">
        <v>754</v>
      </c>
      <c r="D756">
        <v>1</v>
      </c>
      <c r="E756">
        <v>87.778800000000004</v>
      </c>
      <c r="F756">
        <v>3.5340000000000003E-2</v>
      </c>
    </row>
    <row r="757" spans="1:6">
      <c r="A757">
        <v>1000755</v>
      </c>
      <c r="B757">
        <v>1</v>
      </c>
      <c r="C757">
        <v>755</v>
      </c>
      <c r="D757">
        <v>1</v>
      </c>
      <c r="E757">
        <v>87.806700000000006</v>
      </c>
      <c r="F757">
        <v>3.5349999999999999E-2</v>
      </c>
    </row>
    <row r="758" spans="1:6">
      <c r="A758">
        <v>1000756</v>
      </c>
      <c r="B758">
        <v>1</v>
      </c>
      <c r="C758">
        <v>756</v>
      </c>
      <c r="D758">
        <v>1</v>
      </c>
      <c r="E758">
        <v>87.834599999999995</v>
      </c>
      <c r="F758">
        <v>3.5360000000000003E-2</v>
      </c>
    </row>
    <row r="759" spans="1:6">
      <c r="A759">
        <v>1000757</v>
      </c>
      <c r="B759">
        <v>1</v>
      </c>
      <c r="C759">
        <v>757</v>
      </c>
      <c r="D759">
        <v>1</v>
      </c>
      <c r="E759">
        <v>87.862499999999997</v>
      </c>
      <c r="F759">
        <v>3.5380000000000002E-2</v>
      </c>
    </row>
    <row r="760" spans="1:6">
      <c r="A760">
        <v>1000758</v>
      </c>
      <c r="B760">
        <v>1</v>
      </c>
      <c r="C760">
        <v>758</v>
      </c>
      <c r="D760">
        <v>1</v>
      </c>
      <c r="E760">
        <v>87.890299999999996</v>
      </c>
      <c r="F760">
        <v>3.5389999999999998E-2</v>
      </c>
    </row>
    <row r="761" spans="1:6">
      <c r="A761">
        <v>1000759</v>
      </c>
      <c r="B761">
        <v>1</v>
      </c>
      <c r="C761">
        <v>759</v>
      </c>
      <c r="D761">
        <v>1</v>
      </c>
      <c r="E761">
        <v>87.918099999999995</v>
      </c>
      <c r="F761">
        <v>3.5400000000000001E-2</v>
      </c>
    </row>
    <row r="762" spans="1:6">
      <c r="A762">
        <v>1000760</v>
      </c>
      <c r="B762">
        <v>1</v>
      </c>
      <c r="C762">
        <v>760</v>
      </c>
      <c r="D762">
        <v>1</v>
      </c>
      <c r="E762">
        <v>87.945999999999998</v>
      </c>
      <c r="F762">
        <v>3.5409999999999997E-2</v>
      </c>
    </row>
    <row r="763" spans="1:6">
      <c r="A763">
        <v>1000761</v>
      </c>
      <c r="B763">
        <v>1</v>
      </c>
      <c r="C763">
        <v>761</v>
      </c>
      <c r="D763">
        <v>1</v>
      </c>
      <c r="E763">
        <v>87.973699999999994</v>
      </c>
      <c r="F763">
        <v>3.542E-2</v>
      </c>
    </row>
    <row r="764" spans="1:6">
      <c r="A764">
        <v>1000762</v>
      </c>
      <c r="B764">
        <v>1</v>
      </c>
      <c r="C764">
        <v>762</v>
      </c>
      <c r="D764">
        <v>1</v>
      </c>
      <c r="E764">
        <v>88.001499999999993</v>
      </c>
      <c r="F764">
        <v>3.5430000000000003E-2</v>
      </c>
    </row>
    <row r="765" spans="1:6">
      <c r="A765">
        <v>1000763</v>
      </c>
      <c r="B765">
        <v>1</v>
      </c>
      <c r="C765">
        <v>763</v>
      </c>
      <c r="D765">
        <v>1</v>
      </c>
      <c r="E765">
        <v>88.029200000000003</v>
      </c>
      <c r="F765">
        <v>3.5439999999999999E-2</v>
      </c>
    </row>
    <row r="766" spans="1:6">
      <c r="A766">
        <v>1000764</v>
      </c>
      <c r="B766">
        <v>1</v>
      </c>
      <c r="C766">
        <v>764</v>
      </c>
      <c r="D766">
        <v>1</v>
      </c>
      <c r="E766">
        <v>88.057000000000002</v>
      </c>
      <c r="F766">
        <v>3.5450000000000002E-2</v>
      </c>
    </row>
    <row r="767" spans="1:6">
      <c r="A767">
        <v>1000765</v>
      </c>
      <c r="B767">
        <v>1</v>
      </c>
      <c r="C767">
        <v>765</v>
      </c>
      <c r="D767">
        <v>1</v>
      </c>
      <c r="E767">
        <v>88.084599999999995</v>
      </c>
      <c r="F767">
        <v>3.5470000000000002E-2</v>
      </c>
    </row>
    <row r="768" spans="1:6">
      <c r="A768">
        <v>1000766</v>
      </c>
      <c r="B768">
        <v>1</v>
      </c>
      <c r="C768">
        <v>766</v>
      </c>
      <c r="D768">
        <v>1</v>
      </c>
      <c r="E768">
        <v>88.112300000000005</v>
      </c>
      <c r="F768">
        <v>3.5479999999999998E-2</v>
      </c>
    </row>
    <row r="769" spans="1:6">
      <c r="A769">
        <v>1000767</v>
      </c>
      <c r="B769">
        <v>1</v>
      </c>
      <c r="C769">
        <v>767</v>
      </c>
      <c r="D769">
        <v>1</v>
      </c>
      <c r="E769">
        <v>88.14</v>
      </c>
      <c r="F769">
        <v>3.5490000000000001E-2</v>
      </c>
    </row>
    <row r="770" spans="1:6">
      <c r="A770">
        <v>1000768</v>
      </c>
      <c r="B770">
        <v>1</v>
      </c>
      <c r="C770">
        <v>768</v>
      </c>
      <c r="D770">
        <v>1</v>
      </c>
      <c r="E770">
        <v>88.167599999999993</v>
      </c>
      <c r="F770">
        <v>3.5499999999999997E-2</v>
      </c>
    </row>
    <row r="771" spans="1:6">
      <c r="A771">
        <v>1000769</v>
      </c>
      <c r="B771">
        <v>1</v>
      </c>
      <c r="C771">
        <v>769</v>
      </c>
      <c r="D771">
        <v>1</v>
      </c>
      <c r="E771">
        <v>88.1952</v>
      </c>
      <c r="F771">
        <v>3.551E-2</v>
      </c>
    </row>
    <row r="772" spans="1:6">
      <c r="A772">
        <v>1000770</v>
      </c>
      <c r="B772">
        <v>1</v>
      </c>
      <c r="C772">
        <v>770</v>
      </c>
      <c r="D772">
        <v>1</v>
      </c>
      <c r="E772">
        <v>88.222800000000007</v>
      </c>
      <c r="F772">
        <v>3.5520000000000003E-2</v>
      </c>
    </row>
    <row r="773" spans="1:6">
      <c r="A773">
        <v>1000771</v>
      </c>
      <c r="B773">
        <v>1</v>
      </c>
      <c r="C773">
        <v>771</v>
      </c>
      <c r="D773">
        <v>1</v>
      </c>
      <c r="E773">
        <v>88.250299999999996</v>
      </c>
      <c r="F773">
        <v>3.5529999999999999E-2</v>
      </c>
    </row>
    <row r="774" spans="1:6">
      <c r="A774">
        <v>1000772</v>
      </c>
      <c r="B774">
        <v>1</v>
      </c>
      <c r="C774">
        <v>772</v>
      </c>
      <c r="D774">
        <v>1</v>
      </c>
      <c r="E774">
        <v>88.277799999999999</v>
      </c>
      <c r="F774">
        <v>3.5549999999999998E-2</v>
      </c>
    </row>
    <row r="775" spans="1:6">
      <c r="A775">
        <v>1000773</v>
      </c>
      <c r="B775">
        <v>1</v>
      </c>
      <c r="C775">
        <v>773</v>
      </c>
      <c r="D775">
        <v>1</v>
      </c>
      <c r="E775">
        <v>88.305300000000003</v>
      </c>
      <c r="F775">
        <v>3.5560000000000001E-2</v>
      </c>
    </row>
    <row r="776" spans="1:6">
      <c r="A776">
        <v>1000774</v>
      </c>
      <c r="B776">
        <v>1</v>
      </c>
      <c r="C776">
        <v>774</v>
      </c>
      <c r="D776">
        <v>1</v>
      </c>
      <c r="E776">
        <v>88.332800000000006</v>
      </c>
      <c r="F776">
        <v>3.5569999999999997E-2</v>
      </c>
    </row>
    <row r="777" spans="1:6">
      <c r="A777">
        <v>1000775</v>
      </c>
      <c r="B777">
        <v>1</v>
      </c>
      <c r="C777">
        <v>775</v>
      </c>
      <c r="D777">
        <v>1</v>
      </c>
      <c r="E777">
        <v>88.360299999999995</v>
      </c>
      <c r="F777">
        <v>3.5580000000000001E-2</v>
      </c>
    </row>
    <row r="778" spans="1:6">
      <c r="A778">
        <v>1000776</v>
      </c>
      <c r="B778">
        <v>1</v>
      </c>
      <c r="C778">
        <v>776</v>
      </c>
      <c r="D778">
        <v>1</v>
      </c>
      <c r="E778">
        <v>88.387699999999995</v>
      </c>
      <c r="F778">
        <v>3.5589999999999997E-2</v>
      </c>
    </row>
    <row r="779" spans="1:6">
      <c r="A779">
        <v>1000777</v>
      </c>
      <c r="B779">
        <v>1</v>
      </c>
      <c r="C779">
        <v>777</v>
      </c>
      <c r="D779">
        <v>1</v>
      </c>
      <c r="E779">
        <v>88.415099999999995</v>
      </c>
      <c r="F779">
        <v>3.56E-2</v>
      </c>
    </row>
    <row r="780" spans="1:6">
      <c r="A780">
        <v>1000778</v>
      </c>
      <c r="B780">
        <v>1</v>
      </c>
      <c r="C780">
        <v>778</v>
      </c>
      <c r="D780">
        <v>1</v>
      </c>
      <c r="E780">
        <v>88.442499999999995</v>
      </c>
      <c r="F780">
        <v>3.5610000000000003E-2</v>
      </c>
    </row>
    <row r="781" spans="1:6">
      <c r="A781">
        <v>1000779</v>
      </c>
      <c r="B781">
        <v>1</v>
      </c>
      <c r="C781">
        <v>779</v>
      </c>
      <c r="D781">
        <v>1</v>
      </c>
      <c r="E781">
        <v>88.469899999999996</v>
      </c>
      <c r="F781">
        <v>3.5619999999999999E-2</v>
      </c>
    </row>
    <row r="782" spans="1:6">
      <c r="A782">
        <v>1000780</v>
      </c>
      <c r="B782">
        <v>1</v>
      </c>
      <c r="C782">
        <v>780</v>
      </c>
      <c r="D782">
        <v>1</v>
      </c>
      <c r="E782">
        <v>88.497200000000007</v>
      </c>
      <c r="F782">
        <v>3.5639999999999998E-2</v>
      </c>
    </row>
    <row r="783" spans="1:6">
      <c r="A783">
        <v>1000781</v>
      </c>
      <c r="B783">
        <v>1</v>
      </c>
      <c r="C783">
        <v>781</v>
      </c>
      <c r="D783">
        <v>1</v>
      </c>
      <c r="E783">
        <v>88.524500000000003</v>
      </c>
      <c r="F783">
        <v>3.5650000000000001E-2</v>
      </c>
    </row>
    <row r="784" spans="1:6">
      <c r="A784">
        <v>1000782</v>
      </c>
      <c r="B784">
        <v>1</v>
      </c>
      <c r="C784">
        <v>782</v>
      </c>
      <c r="D784">
        <v>1</v>
      </c>
      <c r="E784">
        <v>88.5518</v>
      </c>
      <c r="F784">
        <v>3.5659999999999997E-2</v>
      </c>
    </row>
    <row r="785" spans="1:6">
      <c r="A785">
        <v>1000783</v>
      </c>
      <c r="B785">
        <v>1</v>
      </c>
      <c r="C785">
        <v>783</v>
      </c>
      <c r="D785">
        <v>1</v>
      </c>
      <c r="E785">
        <v>88.579099999999997</v>
      </c>
      <c r="F785">
        <v>3.567E-2</v>
      </c>
    </row>
    <row r="786" spans="1:6">
      <c r="A786">
        <v>1000784</v>
      </c>
      <c r="B786">
        <v>1</v>
      </c>
      <c r="C786">
        <v>784</v>
      </c>
      <c r="D786">
        <v>1</v>
      </c>
      <c r="E786">
        <v>88.606300000000005</v>
      </c>
      <c r="F786">
        <v>3.5680000000000003E-2</v>
      </c>
    </row>
    <row r="787" spans="1:6">
      <c r="A787">
        <v>1000785</v>
      </c>
      <c r="B787">
        <v>1</v>
      </c>
      <c r="C787">
        <v>785</v>
      </c>
      <c r="D787">
        <v>1</v>
      </c>
      <c r="E787">
        <v>88.633499999999998</v>
      </c>
      <c r="F787">
        <v>3.569E-2</v>
      </c>
    </row>
    <row r="788" spans="1:6">
      <c r="A788">
        <v>1000786</v>
      </c>
      <c r="B788">
        <v>1</v>
      </c>
      <c r="C788">
        <v>786</v>
      </c>
      <c r="D788">
        <v>1</v>
      </c>
      <c r="E788">
        <v>88.660700000000006</v>
      </c>
      <c r="F788">
        <v>3.5700000000000003E-2</v>
      </c>
    </row>
    <row r="789" spans="1:6">
      <c r="A789">
        <v>1000787</v>
      </c>
      <c r="B789">
        <v>1</v>
      </c>
      <c r="C789">
        <v>787</v>
      </c>
      <c r="D789">
        <v>1</v>
      </c>
      <c r="E789">
        <v>88.687899999999999</v>
      </c>
      <c r="F789">
        <v>3.5709999999999999E-2</v>
      </c>
    </row>
    <row r="790" spans="1:6">
      <c r="A790">
        <v>1000788</v>
      </c>
      <c r="B790">
        <v>1</v>
      </c>
      <c r="C790">
        <v>788</v>
      </c>
      <c r="D790">
        <v>1</v>
      </c>
      <c r="E790">
        <v>88.715000000000003</v>
      </c>
      <c r="F790">
        <v>3.5720000000000002E-2</v>
      </c>
    </row>
    <row r="791" spans="1:6">
      <c r="A791">
        <v>1000789</v>
      </c>
      <c r="B791">
        <v>1</v>
      </c>
      <c r="C791">
        <v>789</v>
      </c>
      <c r="D791">
        <v>1</v>
      </c>
      <c r="E791">
        <v>88.742199999999997</v>
      </c>
      <c r="F791">
        <v>3.5740000000000001E-2</v>
      </c>
    </row>
    <row r="792" spans="1:6">
      <c r="A792">
        <v>1000790</v>
      </c>
      <c r="B792">
        <v>1</v>
      </c>
      <c r="C792">
        <v>790</v>
      </c>
      <c r="D792">
        <v>1</v>
      </c>
      <c r="E792">
        <v>88.769300000000001</v>
      </c>
      <c r="F792">
        <v>3.5749999999999997E-2</v>
      </c>
    </row>
    <row r="793" spans="1:6">
      <c r="A793">
        <v>1000791</v>
      </c>
      <c r="B793">
        <v>1</v>
      </c>
      <c r="C793">
        <v>791</v>
      </c>
      <c r="D793">
        <v>1</v>
      </c>
      <c r="E793">
        <v>88.796400000000006</v>
      </c>
      <c r="F793">
        <v>3.576E-2</v>
      </c>
    </row>
    <row r="794" spans="1:6">
      <c r="A794">
        <v>1000792</v>
      </c>
      <c r="B794">
        <v>1</v>
      </c>
      <c r="C794">
        <v>792</v>
      </c>
      <c r="D794">
        <v>1</v>
      </c>
      <c r="E794">
        <v>88.823400000000007</v>
      </c>
      <c r="F794">
        <v>3.5770000000000003E-2</v>
      </c>
    </row>
    <row r="795" spans="1:6">
      <c r="A795">
        <v>1000793</v>
      </c>
      <c r="B795">
        <v>1</v>
      </c>
      <c r="C795">
        <v>793</v>
      </c>
      <c r="D795">
        <v>1</v>
      </c>
      <c r="E795">
        <v>88.850399999999993</v>
      </c>
      <c r="F795">
        <v>3.5779999999999999E-2</v>
      </c>
    </row>
    <row r="796" spans="1:6">
      <c r="A796">
        <v>1000794</v>
      </c>
      <c r="B796">
        <v>1</v>
      </c>
      <c r="C796">
        <v>794</v>
      </c>
      <c r="D796">
        <v>1</v>
      </c>
      <c r="E796">
        <v>88.877499999999998</v>
      </c>
      <c r="F796">
        <v>3.5790000000000002E-2</v>
      </c>
    </row>
    <row r="797" spans="1:6">
      <c r="A797">
        <v>1000795</v>
      </c>
      <c r="B797">
        <v>1</v>
      </c>
      <c r="C797">
        <v>795</v>
      </c>
      <c r="D797">
        <v>1</v>
      </c>
      <c r="E797">
        <v>88.904399999999995</v>
      </c>
      <c r="F797">
        <v>3.5799999999999998E-2</v>
      </c>
    </row>
    <row r="798" spans="1:6">
      <c r="A798">
        <v>1000796</v>
      </c>
      <c r="B798">
        <v>1</v>
      </c>
      <c r="C798">
        <v>796</v>
      </c>
      <c r="D798">
        <v>1</v>
      </c>
      <c r="E798">
        <v>88.931399999999996</v>
      </c>
      <c r="F798">
        <v>3.5810000000000002E-2</v>
      </c>
    </row>
    <row r="799" spans="1:6">
      <c r="A799">
        <v>1000797</v>
      </c>
      <c r="B799">
        <v>1</v>
      </c>
      <c r="C799">
        <v>797</v>
      </c>
      <c r="D799">
        <v>1</v>
      </c>
      <c r="E799">
        <v>88.958399999999997</v>
      </c>
      <c r="F799">
        <v>3.5819999999999998E-2</v>
      </c>
    </row>
    <row r="800" spans="1:6">
      <c r="A800">
        <v>1000798</v>
      </c>
      <c r="B800">
        <v>1</v>
      </c>
      <c r="C800">
        <v>798</v>
      </c>
      <c r="D800">
        <v>1</v>
      </c>
      <c r="E800">
        <v>88.985299999999995</v>
      </c>
      <c r="F800">
        <v>3.5839999999999997E-2</v>
      </c>
    </row>
    <row r="801" spans="1:6">
      <c r="A801">
        <v>1000799</v>
      </c>
      <c r="B801">
        <v>1</v>
      </c>
      <c r="C801">
        <v>799</v>
      </c>
      <c r="D801">
        <v>1</v>
      </c>
      <c r="E801">
        <v>89.012200000000007</v>
      </c>
      <c r="F801">
        <v>3.585E-2</v>
      </c>
    </row>
    <row r="802" spans="1:6">
      <c r="A802">
        <v>1000800</v>
      </c>
      <c r="B802">
        <v>1</v>
      </c>
      <c r="C802">
        <v>800</v>
      </c>
      <c r="D802">
        <v>1</v>
      </c>
      <c r="E802">
        <v>89.039100000000005</v>
      </c>
      <c r="F802">
        <v>3.5860000000000003E-2</v>
      </c>
    </row>
    <row r="803" spans="1:6">
      <c r="A803">
        <v>1000801</v>
      </c>
      <c r="B803">
        <v>1</v>
      </c>
      <c r="C803">
        <v>801</v>
      </c>
      <c r="D803">
        <v>1</v>
      </c>
      <c r="E803">
        <v>89.065899999999999</v>
      </c>
      <c r="F803">
        <v>3.5869999999999999E-2</v>
      </c>
    </row>
    <row r="804" spans="1:6">
      <c r="A804">
        <v>1000802</v>
      </c>
      <c r="B804">
        <v>1</v>
      </c>
      <c r="C804">
        <v>802</v>
      </c>
      <c r="D804">
        <v>1</v>
      </c>
      <c r="E804">
        <v>89.092699999999994</v>
      </c>
      <c r="F804">
        <v>3.5880000000000002E-2</v>
      </c>
    </row>
    <row r="805" spans="1:6">
      <c r="A805">
        <v>1000803</v>
      </c>
      <c r="B805">
        <v>1</v>
      </c>
      <c r="C805">
        <v>803</v>
      </c>
      <c r="D805">
        <v>1</v>
      </c>
      <c r="E805">
        <v>89.119500000000002</v>
      </c>
      <c r="F805">
        <v>3.5889999999999998E-2</v>
      </c>
    </row>
    <row r="806" spans="1:6">
      <c r="A806">
        <v>1000804</v>
      </c>
      <c r="B806">
        <v>1</v>
      </c>
      <c r="C806">
        <v>804</v>
      </c>
      <c r="D806">
        <v>1</v>
      </c>
      <c r="E806">
        <v>89.146299999999997</v>
      </c>
      <c r="F806">
        <v>3.5900000000000001E-2</v>
      </c>
    </row>
    <row r="807" spans="1:6">
      <c r="A807">
        <v>1000805</v>
      </c>
      <c r="B807">
        <v>1</v>
      </c>
      <c r="C807">
        <v>805</v>
      </c>
      <c r="D807">
        <v>1</v>
      </c>
      <c r="E807">
        <v>89.173100000000005</v>
      </c>
      <c r="F807">
        <v>3.5909999999999997E-2</v>
      </c>
    </row>
    <row r="808" spans="1:6">
      <c r="A808">
        <v>1000806</v>
      </c>
      <c r="B808">
        <v>1</v>
      </c>
      <c r="C808">
        <v>806</v>
      </c>
      <c r="D808">
        <v>1</v>
      </c>
      <c r="E808">
        <v>89.199799999999996</v>
      </c>
      <c r="F808">
        <v>3.5920000000000001E-2</v>
      </c>
    </row>
    <row r="809" spans="1:6">
      <c r="A809">
        <v>1000807</v>
      </c>
      <c r="B809">
        <v>1</v>
      </c>
      <c r="C809">
        <v>807</v>
      </c>
      <c r="D809">
        <v>1</v>
      </c>
      <c r="E809">
        <v>89.226600000000005</v>
      </c>
      <c r="F809">
        <v>3.5929999999999997E-2</v>
      </c>
    </row>
    <row r="810" spans="1:6">
      <c r="A810">
        <v>1000808</v>
      </c>
      <c r="B810">
        <v>1</v>
      </c>
      <c r="C810">
        <v>808</v>
      </c>
      <c r="D810">
        <v>1</v>
      </c>
      <c r="E810">
        <v>89.253299999999996</v>
      </c>
      <c r="F810">
        <v>3.5950000000000003E-2</v>
      </c>
    </row>
    <row r="811" spans="1:6">
      <c r="A811">
        <v>1000809</v>
      </c>
      <c r="B811">
        <v>1</v>
      </c>
      <c r="C811">
        <v>809</v>
      </c>
      <c r="D811">
        <v>1</v>
      </c>
      <c r="E811">
        <v>89.279899999999998</v>
      </c>
      <c r="F811">
        <v>3.5959999999999999E-2</v>
      </c>
    </row>
    <row r="812" spans="1:6">
      <c r="A812">
        <v>1000810</v>
      </c>
      <c r="B812">
        <v>1</v>
      </c>
      <c r="C812">
        <v>810</v>
      </c>
      <c r="D812">
        <v>1</v>
      </c>
      <c r="E812">
        <v>89.306600000000003</v>
      </c>
      <c r="F812">
        <v>3.5970000000000002E-2</v>
      </c>
    </row>
    <row r="813" spans="1:6">
      <c r="A813">
        <v>1000811</v>
      </c>
      <c r="B813">
        <v>1</v>
      </c>
      <c r="C813">
        <v>811</v>
      </c>
      <c r="D813">
        <v>1</v>
      </c>
      <c r="E813">
        <v>89.333200000000005</v>
      </c>
      <c r="F813">
        <v>3.5979999999999998E-2</v>
      </c>
    </row>
    <row r="814" spans="1:6">
      <c r="A814">
        <v>1000812</v>
      </c>
      <c r="B814">
        <v>1</v>
      </c>
      <c r="C814">
        <v>812</v>
      </c>
      <c r="D814">
        <v>1</v>
      </c>
      <c r="E814">
        <v>89.359800000000007</v>
      </c>
      <c r="F814">
        <v>3.5990000000000001E-2</v>
      </c>
    </row>
    <row r="815" spans="1:6">
      <c r="A815">
        <v>1000813</v>
      </c>
      <c r="B815">
        <v>1</v>
      </c>
      <c r="C815">
        <v>813</v>
      </c>
      <c r="D815">
        <v>1</v>
      </c>
      <c r="E815">
        <v>89.386399999999995</v>
      </c>
      <c r="F815">
        <v>3.5999999999999997E-2</v>
      </c>
    </row>
    <row r="816" spans="1:6">
      <c r="A816">
        <v>1000814</v>
      </c>
      <c r="B816">
        <v>1</v>
      </c>
      <c r="C816">
        <v>814</v>
      </c>
      <c r="D816">
        <v>1</v>
      </c>
      <c r="E816">
        <v>89.412999999999997</v>
      </c>
      <c r="F816">
        <v>3.601E-2</v>
      </c>
    </row>
    <row r="817" spans="1:6">
      <c r="A817">
        <v>1000815</v>
      </c>
      <c r="B817">
        <v>1</v>
      </c>
      <c r="C817">
        <v>815</v>
      </c>
      <c r="D817">
        <v>1</v>
      </c>
      <c r="E817">
        <v>89.439499999999995</v>
      </c>
      <c r="F817">
        <v>3.6020000000000003E-2</v>
      </c>
    </row>
    <row r="818" spans="1:6">
      <c r="A818">
        <v>1000816</v>
      </c>
      <c r="B818">
        <v>1</v>
      </c>
      <c r="C818">
        <v>816</v>
      </c>
      <c r="D818">
        <v>1</v>
      </c>
      <c r="E818">
        <v>89.465999999999994</v>
      </c>
      <c r="F818">
        <v>3.603E-2</v>
      </c>
    </row>
    <row r="819" spans="1:6">
      <c r="A819">
        <v>1000817</v>
      </c>
      <c r="B819">
        <v>1</v>
      </c>
      <c r="C819">
        <v>817</v>
      </c>
      <c r="D819">
        <v>1</v>
      </c>
      <c r="E819">
        <v>89.492500000000007</v>
      </c>
      <c r="F819">
        <v>3.6040000000000003E-2</v>
      </c>
    </row>
    <row r="820" spans="1:6">
      <c r="A820">
        <v>1000818</v>
      </c>
      <c r="B820">
        <v>1</v>
      </c>
      <c r="C820">
        <v>818</v>
      </c>
      <c r="D820">
        <v>1</v>
      </c>
      <c r="E820">
        <v>89.519000000000005</v>
      </c>
      <c r="F820">
        <v>3.6049999999999999E-2</v>
      </c>
    </row>
    <row r="821" spans="1:6">
      <c r="A821">
        <v>1000819</v>
      </c>
      <c r="B821">
        <v>1</v>
      </c>
      <c r="C821">
        <v>819</v>
      </c>
      <c r="D821">
        <v>1</v>
      </c>
      <c r="E821">
        <v>89.545500000000004</v>
      </c>
      <c r="F821">
        <v>3.6069999999999998E-2</v>
      </c>
    </row>
    <row r="822" spans="1:6">
      <c r="A822">
        <v>1000820</v>
      </c>
      <c r="B822">
        <v>1</v>
      </c>
      <c r="C822">
        <v>820</v>
      </c>
      <c r="D822">
        <v>1</v>
      </c>
      <c r="E822">
        <v>89.571899999999999</v>
      </c>
      <c r="F822">
        <v>3.6080000000000001E-2</v>
      </c>
    </row>
    <row r="823" spans="1:6">
      <c r="A823">
        <v>1000821</v>
      </c>
      <c r="B823">
        <v>1</v>
      </c>
      <c r="C823">
        <v>821</v>
      </c>
      <c r="D823">
        <v>1</v>
      </c>
      <c r="E823">
        <v>89.598299999999995</v>
      </c>
      <c r="F823">
        <v>3.6089999999999997E-2</v>
      </c>
    </row>
    <row r="824" spans="1:6">
      <c r="A824">
        <v>1000822</v>
      </c>
      <c r="B824">
        <v>1</v>
      </c>
      <c r="C824">
        <v>822</v>
      </c>
      <c r="D824">
        <v>1</v>
      </c>
      <c r="E824">
        <v>89.624700000000004</v>
      </c>
      <c r="F824">
        <v>3.61E-2</v>
      </c>
    </row>
    <row r="825" spans="1:6">
      <c r="A825">
        <v>1000823</v>
      </c>
      <c r="B825">
        <v>1</v>
      </c>
      <c r="C825">
        <v>823</v>
      </c>
      <c r="D825">
        <v>1</v>
      </c>
      <c r="E825">
        <v>89.650999999999996</v>
      </c>
      <c r="F825">
        <v>3.6110000000000003E-2</v>
      </c>
    </row>
    <row r="826" spans="1:6">
      <c r="A826">
        <v>1000824</v>
      </c>
      <c r="B826">
        <v>1</v>
      </c>
      <c r="C826">
        <v>824</v>
      </c>
      <c r="D826">
        <v>1</v>
      </c>
      <c r="E826">
        <v>89.677400000000006</v>
      </c>
      <c r="F826">
        <v>3.6119999999999999E-2</v>
      </c>
    </row>
    <row r="827" spans="1:6">
      <c r="A827">
        <v>1000825</v>
      </c>
      <c r="B827">
        <v>1</v>
      </c>
      <c r="C827">
        <v>825</v>
      </c>
      <c r="D827">
        <v>1</v>
      </c>
      <c r="E827">
        <v>89.703699999999998</v>
      </c>
      <c r="F827">
        <v>3.6130000000000002E-2</v>
      </c>
    </row>
    <row r="828" spans="1:6">
      <c r="A828">
        <v>1000826</v>
      </c>
      <c r="B828">
        <v>1</v>
      </c>
      <c r="C828">
        <v>826</v>
      </c>
      <c r="D828">
        <v>1</v>
      </c>
      <c r="E828">
        <v>89.73</v>
      </c>
      <c r="F828">
        <v>3.6139999999999999E-2</v>
      </c>
    </row>
    <row r="829" spans="1:6">
      <c r="A829">
        <v>1000827</v>
      </c>
      <c r="B829">
        <v>1</v>
      </c>
      <c r="C829">
        <v>827</v>
      </c>
      <c r="D829">
        <v>1</v>
      </c>
      <c r="E829">
        <v>89.756299999999996</v>
      </c>
      <c r="F829">
        <v>3.6150000000000002E-2</v>
      </c>
    </row>
    <row r="830" spans="1:6">
      <c r="A830">
        <v>1000828</v>
      </c>
      <c r="B830">
        <v>1</v>
      </c>
      <c r="C830">
        <v>828</v>
      </c>
      <c r="D830">
        <v>1</v>
      </c>
      <c r="E830">
        <v>89.782499999999999</v>
      </c>
      <c r="F830">
        <v>3.6159999999999998E-2</v>
      </c>
    </row>
    <row r="831" spans="1:6">
      <c r="A831">
        <v>1000829</v>
      </c>
      <c r="B831">
        <v>1</v>
      </c>
      <c r="C831">
        <v>829</v>
      </c>
      <c r="D831">
        <v>1</v>
      </c>
      <c r="E831">
        <v>89.808700000000002</v>
      </c>
      <c r="F831">
        <v>3.6170000000000001E-2</v>
      </c>
    </row>
    <row r="832" spans="1:6">
      <c r="A832">
        <v>1000830</v>
      </c>
      <c r="B832">
        <v>1</v>
      </c>
      <c r="C832">
        <v>830</v>
      </c>
      <c r="D832">
        <v>1</v>
      </c>
      <c r="E832">
        <v>89.834900000000005</v>
      </c>
      <c r="F832">
        <v>3.6179999999999997E-2</v>
      </c>
    </row>
    <row r="833" spans="1:6">
      <c r="A833">
        <v>1000831</v>
      </c>
      <c r="B833">
        <v>1</v>
      </c>
      <c r="C833">
        <v>831</v>
      </c>
      <c r="D833">
        <v>1</v>
      </c>
      <c r="E833">
        <v>89.861099999999993</v>
      </c>
      <c r="F833">
        <v>3.6200000000000003E-2</v>
      </c>
    </row>
    <row r="834" spans="1:6">
      <c r="A834">
        <v>1000832</v>
      </c>
      <c r="B834">
        <v>1</v>
      </c>
      <c r="C834">
        <v>832</v>
      </c>
      <c r="D834">
        <v>1</v>
      </c>
      <c r="E834">
        <v>89.887299999999996</v>
      </c>
      <c r="F834">
        <v>3.6209999999999999E-2</v>
      </c>
    </row>
    <row r="835" spans="1:6">
      <c r="A835">
        <v>1000833</v>
      </c>
      <c r="B835">
        <v>1</v>
      </c>
      <c r="C835">
        <v>833</v>
      </c>
      <c r="D835">
        <v>1</v>
      </c>
      <c r="E835">
        <v>89.913399999999996</v>
      </c>
      <c r="F835">
        <v>3.6220000000000002E-2</v>
      </c>
    </row>
    <row r="836" spans="1:6">
      <c r="A836">
        <v>1000834</v>
      </c>
      <c r="B836">
        <v>1</v>
      </c>
      <c r="C836">
        <v>834</v>
      </c>
      <c r="D836">
        <v>1</v>
      </c>
      <c r="E836">
        <v>89.939499999999995</v>
      </c>
      <c r="F836">
        <v>3.6229999999999998E-2</v>
      </c>
    </row>
    <row r="837" spans="1:6">
      <c r="A837">
        <v>1000835</v>
      </c>
      <c r="B837">
        <v>1</v>
      </c>
      <c r="C837">
        <v>835</v>
      </c>
      <c r="D837">
        <v>1</v>
      </c>
      <c r="E837">
        <v>89.965599999999995</v>
      </c>
      <c r="F837">
        <v>3.6240000000000001E-2</v>
      </c>
    </row>
    <row r="838" spans="1:6">
      <c r="A838">
        <v>1000836</v>
      </c>
      <c r="B838">
        <v>1</v>
      </c>
      <c r="C838">
        <v>836</v>
      </c>
      <c r="D838">
        <v>1</v>
      </c>
      <c r="E838">
        <v>89.991699999999994</v>
      </c>
      <c r="F838">
        <v>3.6249999999999998E-2</v>
      </c>
    </row>
    <row r="839" spans="1:6">
      <c r="A839">
        <v>1000837</v>
      </c>
      <c r="B839">
        <v>1</v>
      </c>
      <c r="C839">
        <v>837</v>
      </c>
      <c r="D839">
        <v>1</v>
      </c>
      <c r="E839">
        <v>90.017700000000005</v>
      </c>
      <c r="F839">
        <v>3.6260000000000001E-2</v>
      </c>
    </row>
    <row r="840" spans="1:6">
      <c r="A840">
        <v>1000838</v>
      </c>
      <c r="B840">
        <v>1</v>
      </c>
      <c r="C840">
        <v>838</v>
      </c>
      <c r="D840">
        <v>1</v>
      </c>
      <c r="E840">
        <v>90.043700000000001</v>
      </c>
      <c r="F840">
        <v>3.6269999999999997E-2</v>
      </c>
    </row>
    <row r="841" spans="1:6">
      <c r="A841">
        <v>1000839</v>
      </c>
      <c r="B841">
        <v>1</v>
      </c>
      <c r="C841">
        <v>839</v>
      </c>
      <c r="D841">
        <v>1</v>
      </c>
      <c r="E841">
        <v>90.069699999999997</v>
      </c>
      <c r="F841">
        <v>3.628E-2</v>
      </c>
    </row>
    <row r="842" spans="1:6">
      <c r="A842">
        <v>1000840</v>
      </c>
      <c r="B842">
        <v>1</v>
      </c>
      <c r="C842">
        <v>840</v>
      </c>
      <c r="D842">
        <v>1</v>
      </c>
      <c r="E842">
        <v>90.095699999999994</v>
      </c>
      <c r="F842">
        <v>3.6290000000000003E-2</v>
      </c>
    </row>
    <row r="843" spans="1:6">
      <c r="A843">
        <v>1000841</v>
      </c>
      <c r="B843">
        <v>1</v>
      </c>
      <c r="C843">
        <v>841</v>
      </c>
      <c r="D843">
        <v>1</v>
      </c>
      <c r="E843">
        <v>90.121600000000001</v>
      </c>
      <c r="F843">
        <v>3.6299999999999999E-2</v>
      </c>
    </row>
    <row r="844" spans="1:6">
      <c r="A844">
        <v>1000842</v>
      </c>
      <c r="B844">
        <v>1</v>
      </c>
      <c r="C844">
        <v>842</v>
      </c>
      <c r="D844">
        <v>1</v>
      </c>
      <c r="E844">
        <v>90.147599999999997</v>
      </c>
      <c r="F844">
        <v>3.6310000000000002E-2</v>
      </c>
    </row>
    <row r="845" spans="1:6">
      <c r="A845">
        <v>1000843</v>
      </c>
      <c r="B845">
        <v>1</v>
      </c>
      <c r="C845">
        <v>843</v>
      </c>
      <c r="D845">
        <v>1</v>
      </c>
      <c r="E845">
        <v>90.173500000000004</v>
      </c>
      <c r="F845">
        <v>3.6319999999999998E-2</v>
      </c>
    </row>
    <row r="846" spans="1:6">
      <c r="A846">
        <v>1000844</v>
      </c>
      <c r="B846">
        <v>1</v>
      </c>
      <c r="C846">
        <v>844</v>
      </c>
      <c r="D846">
        <v>1</v>
      </c>
      <c r="E846">
        <v>90.199399999999997</v>
      </c>
      <c r="F846">
        <v>3.6330000000000001E-2</v>
      </c>
    </row>
    <row r="847" spans="1:6">
      <c r="A847">
        <v>1000845</v>
      </c>
      <c r="B847">
        <v>1</v>
      </c>
      <c r="C847">
        <v>845</v>
      </c>
      <c r="D847">
        <v>1</v>
      </c>
      <c r="E847">
        <v>90.225200000000001</v>
      </c>
      <c r="F847">
        <v>3.6339999999999997E-2</v>
      </c>
    </row>
    <row r="848" spans="1:6">
      <c r="A848">
        <v>1000846</v>
      </c>
      <c r="B848">
        <v>1</v>
      </c>
      <c r="C848">
        <v>846</v>
      </c>
      <c r="D848">
        <v>1</v>
      </c>
      <c r="E848">
        <v>90.251000000000005</v>
      </c>
      <c r="F848">
        <v>3.6360000000000003E-2</v>
      </c>
    </row>
    <row r="849" spans="1:6">
      <c r="A849">
        <v>1000847</v>
      </c>
      <c r="B849">
        <v>1</v>
      </c>
      <c r="C849">
        <v>847</v>
      </c>
      <c r="D849">
        <v>1</v>
      </c>
      <c r="E849">
        <v>90.276899999999998</v>
      </c>
      <c r="F849">
        <v>3.637E-2</v>
      </c>
    </row>
    <row r="850" spans="1:6">
      <c r="A850">
        <v>1000848</v>
      </c>
      <c r="B850">
        <v>1</v>
      </c>
      <c r="C850">
        <v>848</v>
      </c>
      <c r="D850">
        <v>1</v>
      </c>
      <c r="E850">
        <v>90.302599999999998</v>
      </c>
      <c r="F850">
        <v>3.6380000000000003E-2</v>
      </c>
    </row>
    <row r="851" spans="1:6">
      <c r="A851">
        <v>1000849</v>
      </c>
      <c r="B851">
        <v>1</v>
      </c>
      <c r="C851">
        <v>849</v>
      </c>
      <c r="D851">
        <v>1</v>
      </c>
      <c r="E851">
        <v>90.328400000000002</v>
      </c>
      <c r="F851">
        <v>3.6389999999999999E-2</v>
      </c>
    </row>
    <row r="852" spans="1:6">
      <c r="A852">
        <v>1000850</v>
      </c>
      <c r="B852">
        <v>1</v>
      </c>
      <c r="C852">
        <v>850</v>
      </c>
      <c r="D852">
        <v>1</v>
      </c>
      <c r="E852">
        <v>90.354100000000003</v>
      </c>
      <c r="F852">
        <v>3.6400000000000002E-2</v>
      </c>
    </row>
    <row r="853" spans="1:6">
      <c r="A853">
        <v>1000851</v>
      </c>
      <c r="B853">
        <v>1</v>
      </c>
      <c r="C853">
        <v>851</v>
      </c>
      <c r="D853">
        <v>1</v>
      </c>
      <c r="E853">
        <v>90.379900000000006</v>
      </c>
      <c r="F853">
        <v>3.6409999999999998E-2</v>
      </c>
    </row>
    <row r="854" spans="1:6">
      <c r="A854">
        <v>1000852</v>
      </c>
      <c r="B854">
        <v>1</v>
      </c>
      <c r="C854">
        <v>852</v>
      </c>
      <c r="D854">
        <v>1</v>
      </c>
      <c r="E854">
        <v>90.405600000000007</v>
      </c>
      <c r="F854">
        <v>3.6420000000000001E-2</v>
      </c>
    </row>
    <row r="855" spans="1:6">
      <c r="A855">
        <v>1000853</v>
      </c>
      <c r="B855">
        <v>1</v>
      </c>
      <c r="C855">
        <v>853</v>
      </c>
      <c r="D855">
        <v>1</v>
      </c>
      <c r="E855">
        <v>90.431200000000004</v>
      </c>
      <c r="F855">
        <v>3.6429999999999997E-2</v>
      </c>
    </row>
    <row r="856" spans="1:6">
      <c r="A856">
        <v>1000854</v>
      </c>
      <c r="B856">
        <v>1</v>
      </c>
      <c r="C856">
        <v>854</v>
      </c>
      <c r="D856">
        <v>1</v>
      </c>
      <c r="E856">
        <v>90.456900000000005</v>
      </c>
      <c r="F856">
        <v>3.644E-2</v>
      </c>
    </row>
    <row r="857" spans="1:6">
      <c r="A857">
        <v>1000855</v>
      </c>
      <c r="B857">
        <v>1</v>
      </c>
      <c r="C857">
        <v>855</v>
      </c>
      <c r="D857">
        <v>1</v>
      </c>
      <c r="E857">
        <v>90.482500000000002</v>
      </c>
      <c r="F857">
        <v>3.6450000000000003E-2</v>
      </c>
    </row>
    <row r="858" spans="1:6">
      <c r="A858">
        <v>1000856</v>
      </c>
      <c r="B858">
        <v>1</v>
      </c>
      <c r="C858">
        <v>856</v>
      </c>
      <c r="D858">
        <v>1</v>
      </c>
      <c r="E858">
        <v>90.508099999999999</v>
      </c>
      <c r="F858">
        <v>3.6459999999999999E-2</v>
      </c>
    </row>
    <row r="859" spans="1:6">
      <c r="A859">
        <v>1000857</v>
      </c>
      <c r="B859">
        <v>1</v>
      </c>
      <c r="C859">
        <v>857</v>
      </c>
      <c r="D859">
        <v>1</v>
      </c>
      <c r="E859">
        <v>90.533699999999996</v>
      </c>
      <c r="F859">
        <v>3.6470000000000002E-2</v>
      </c>
    </row>
    <row r="860" spans="1:6">
      <c r="A860">
        <v>1000858</v>
      </c>
      <c r="B860">
        <v>1</v>
      </c>
      <c r="C860">
        <v>858</v>
      </c>
      <c r="D860">
        <v>1</v>
      </c>
      <c r="E860">
        <v>90.559200000000004</v>
      </c>
      <c r="F860">
        <v>3.6479999999999999E-2</v>
      </c>
    </row>
    <row r="861" spans="1:6">
      <c r="A861">
        <v>1000859</v>
      </c>
      <c r="B861">
        <v>1</v>
      </c>
      <c r="C861">
        <v>859</v>
      </c>
      <c r="D861">
        <v>1</v>
      </c>
      <c r="E861">
        <v>90.584800000000001</v>
      </c>
      <c r="F861">
        <v>3.6490000000000002E-2</v>
      </c>
    </row>
    <row r="862" spans="1:6">
      <c r="A862">
        <v>1000860</v>
      </c>
      <c r="B862">
        <v>1</v>
      </c>
      <c r="C862">
        <v>860</v>
      </c>
      <c r="D862">
        <v>1</v>
      </c>
      <c r="E862">
        <v>90.610299999999995</v>
      </c>
      <c r="F862">
        <v>3.6499999999999998E-2</v>
      </c>
    </row>
    <row r="863" spans="1:6">
      <c r="A863">
        <v>1000861</v>
      </c>
      <c r="B863">
        <v>1</v>
      </c>
      <c r="C863">
        <v>861</v>
      </c>
      <c r="D863">
        <v>1</v>
      </c>
      <c r="E863">
        <v>90.635800000000003</v>
      </c>
      <c r="F863">
        <v>3.6510000000000001E-2</v>
      </c>
    </row>
    <row r="864" spans="1:6">
      <c r="A864">
        <v>1000862</v>
      </c>
      <c r="B864">
        <v>1</v>
      </c>
      <c r="C864">
        <v>862</v>
      </c>
      <c r="D864">
        <v>1</v>
      </c>
      <c r="E864">
        <v>90.661199999999994</v>
      </c>
      <c r="F864">
        <v>3.6519999999999997E-2</v>
      </c>
    </row>
    <row r="865" spans="1:6">
      <c r="A865">
        <v>1000863</v>
      </c>
      <c r="B865">
        <v>1</v>
      </c>
      <c r="C865">
        <v>863</v>
      </c>
      <c r="D865">
        <v>1</v>
      </c>
      <c r="E865">
        <v>90.686700000000002</v>
      </c>
      <c r="F865">
        <v>3.653E-2</v>
      </c>
    </row>
    <row r="866" spans="1:6">
      <c r="A866">
        <v>1000864</v>
      </c>
      <c r="B866">
        <v>1</v>
      </c>
      <c r="C866">
        <v>864</v>
      </c>
      <c r="D866">
        <v>1</v>
      </c>
      <c r="E866">
        <v>90.712100000000007</v>
      </c>
      <c r="F866">
        <v>3.6540000000000003E-2</v>
      </c>
    </row>
    <row r="867" spans="1:6">
      <c r="A867">
        <v>1000865</v>
      </c>
      <c r="B867">
        <v>1</v>
      </c>
      <c r="C867">
        <v>865</v>
      </c>
      <c r="D867">
        <v>1</v>
      </c>
      <c r="E867">
        <v>90.737499999999997</v>
      </c>
      <c r="F867">
        <v>3.6549999999999999E-2</v>
      </c>
    </row>
    <row r="868" spans="1:6">
      <c r="A868">
        <v>1000866</v>
      </c>
      <c r="B868">
        <v>1</v>
      </c>
      <c r="C868">
        <v>866</v>
      </c>
      <c r="D868">
        <v>1</v>
      </c>
      <c r="E868">
        <v>90.762799999999999</v>
      </c>
      <c r="F868">
        <v>3.6560000000000002E-2</v>
      </c>
    </row>
    <row r="869" spans="1:6">
      <c r="A869">
        <v>1000867</v>
      </c>
      <c r="B869">
        <v>1</v>
      </c>
      <c r="C869">
        <v>867</v>
      </c>
      <c r="D869">
        <v>1</v>
      </c>
      <c r="E869">
        <v>90.788200000000003</v>
      </c>
      <c r="F869">
        <v>3.6569999999999998E-2</v>
      </c>
    </row>
    <row r="870" spans="1:6">
      <c r="A870">
        <v>1000868</v>
      </c>
      <c r="B870">
        <v>1</v>
      </c>
      <c r="C870">
        <v>868</v>
      </c>
      <c r="D870">
        <v>1</v>
      </c>
      <c r="E870">
        <v>90.813500000000005</v>
      </c>
      <c r="F870">
        <v>3.6589999999999998E-2</v>
      </c>
    </row>
    <row r="871" spans="1:6">
      <c r="A871">
        <v>1000869</v>
      </c>
      <c r="B871">
        <v>1</v>
      </c>
      <c r="C871">
        <v>869</v>
      </c>
      <c r="D871">
        <v>1</v>
      </c>
      <c r="E871">
        <v>90.838800000000006</v>
      </c>
      <c r="F871">
        <v>3.6600000000000001E-2</v>
      </c>
    </row>
    <row r="872" spans="1:6">
      <c r="A872">
        <v>1000870</v>
      </c>
      <c r="B872">
        <v>1</v>
      </c>
      <c r="C872">
        <v>870</v>
      </c>
      <c r="D872">
        <v>1</v>
      </c>
      <c r="E872">
        <v>90.864099999999993</v>
      </c>
      <c r="F872">
        <v>3.6609999999999997E-2</v>
      </c>
    </row>
    <row r="873" spans="1:6">
      <c r="A873">
        <v>1000871</v>
      </c>
      <c r="B873">
        <v>1</v>
      </c>
      <c r="C873">
        <v>871</v>
      </c>
      <c r="D873">
        <v>1</v>
      </c>
      <c r="E873">
        <v>90.889300000000006</v>
      </c>
      <c r="F873">
        <v>3.662E-2</v>
      </c>
    </row>
    <row r="874" spans="1:6">
      <c r="A874">
        <v>1000872</v>
      </c>
      <c r="B874">
        <v>1</v>
      </c>
      <c r="C874">
        <v>872</v>
      </c>
      <c r="D874">
        <v>1</v>
      </c>
      <c r="E874">
        <v>90.914599999999993</v>
      </c>
      <c r="F874">
        <v>3.6630000000000003E-2</v>
      </c>
    </row>
    <row r="875" spans="1:6">
      <c r="A875">
        <v>1000873</v>
      </c>
      <c r="B875">
        <v>1</v>
      </c>
      <c r="C875">
        <v>873</v>
      </c>
      <c r="D875">
        <v>1</v>
      </c>
      <c r="E875">
        <v>90.939800000000005</v>
      </c>
      <c r="F875">
        <v>3.6639999999999999E-2</v>
      </c>
    </row>
    <row r="876" spans="1:6">
      <c r="A876">
        <v>1000874</v>
      </c>
      <c r="B876">
        <v>1</v>
      </c>
      <c r="C876">
        <v>874</v>
      </c>
      <c r="D876">
        <v>1</v>
      </c>
      <c r="E876">
        <v>90.965000000000003</v>
      </c>
      <c r="F876">
        <v>3.6650000000000002E-2</v>
      </c>
    </row>
    <row r="877" spans="1:6">
      <c r="A877">
        <v>1000875</v>
      </c>
      <c r="B877">
        <v>1</v>
      </c>
      <c r="C877">
        <v>875</v>
      </c>
      <c r="D877">
        <v>1</v>
      </c>
      <c r="E877">
        <v>90.990099999999998</v>
      </c>
      <c r="F877">
        <v>3.6659999999999998E-2</v>
      </c>
    </row>
    <row r="878" spans="1:6">
      <c r="A878">
        <v>1000876</v>
      </c>
      <c r="B878">
        <v>1</v>
      </c>
      <c r="C878">
        <v>876</v>
      </c>
      <c r="D878">
        <v>1</v>
      </c>
      <c r="E878">
        <v>91.015299999999996</v>
      </c>
      <c r="F878">
        <v>3.6670000000000001E-2</v>
      </c>
    </row>
    <row r="879" spans="1:6">
      <c r="A879">
        <v>1000877</v>
      </c>
      <c r="B879">
        <v>1</v>
      </c>
      <c r="C879">
        <v>877</v>
      </c>
      <c r="D879">
        <v>1</v>
      </c>
      <c r="E879">
        <v>91.040400000000005</v>
      </c>
      <c r="F879">
        <v>3.6679999999999997E-2</v>
      </c>
    </row>
    <row r="880" spans="1:6">
      <c r="A880">
        <v>1000878</v>
      </c>
      <c r="B880">
        <v>1</v>
      </c>
      <c r="C880">
        <v>878</v>
      </c>
      <c r="D880">
        <v>1</v>
      </c>
      <c r="E880">
        <v>91.0655</v>
      </c>
      <c r="F880">
        <v>3.669E-2</v>
      </c>
    </row>
    <row r="881" spans="1:6">
      <c r="A881">
        <v>1000879</v>
      </c>
      <c r="B881">
        <v>1</v>
      </c>
      <c r="C881">
        <v>879</v>
      </c>
      <c r="D881">
        <v>1</v>
      </c>
      <c r="E881">
        <v>91.090500000000006</v>
      </c>
      <c r="F881">
        <v>3.6700000000000003E-2</v>
      </c>
    </row>
    <row r="882" spans="1:6">
      <c r="A882">
        <v>1000880</v>
      </c>
      <c r="B882">
        <v>1</v>
      </c>
      <c r="C882">
        <v>880</v>
      </c>
      <c r="D882">
        <v>1</v>
      </c>
      <c r="E882">
        <v>91.115600000000001</v>
      </c>
      <c r="F882">
        <v>3.671E-2</v>
      </c>
    </row>
    <row r="883" spans="1:6">
      <c r="A883">
        <v>1000881</v>
      </c>
      <c r="B883">
        <v>1</v>
      </c>
      <c r="C883">
        <v>881</v>
      </c>
      <c r="D883">
        <v>1</v>
      </c>
      <c r="E883">
        <v>91.140600000000006</v>
      </c>
      <c r="F883">
        <v>3.6720000000000003E-2</v>
      </c>
    </row>
    <row r="884" spans="1:6">
      <c r="A884">
        <v>1000882</v>
      </c>
      <c r="B884">
        <v>1</v>
      </c>
      <c r="C884">
        <v>882</v>
      </c>
      <c r="D884">
        <v>1</v>
      </c>
      <c r="E884">
        <v>91.165599999999998</v>
      </c>
      <c r="F884">
        <v>3.6729999999999999E-2</v>
      </c>
    </row>
    <row r="885" spans="1:6">
      <c r="A885">
        <v>1000883</v>
      </c>
      <c r="B885">
        <v>1</v>
      </c>
      <c r="C885">
        <v>883</v>
      </c>
      <c r="D885">
        <v>1</v>
      </c>
      <c r="E885">
        <v>91.190600000000003</v>
      </c>
      <c r="F885">
        <v>3.6740000000000002E-2</v>
      </c>
    </row>
    <row r="886" spans="1:6">
      <c r="A886">
        <v>1000884</v>
      </c>
      <c r="B886">
        <v>1</v>
      </c>
      <c r="C886">
        <v>884</v>
      </c>
      <c r="D886">
        <v>1</v>
      </c>
      <c r="E886">
        <v>91.215500000000006</v>
      </c>
      <c r="F886">
        <v>3.6749999999999998E-2</v>
      </c>
    </row>
    <row r="887" spans="1:6">
      <c r="A887">
        <v>1000885</v>
      </c>
      <c r="B887">
        <v>1</v>
      </c>
      <c r="C887">
        <v>885</v>
      </c>
      <c r="D887">
        <v>1</v>
      </c>
      <c r="E887">
        <v>91.240499999999997</v>
      </c>
      <c r="F887">
        <v>3.6760000000000001E-2</v>
      </c>
    </row>
    <row r="888" spans="1:6">
      <c r="A888">
        <v>1000886</v>
      </c>
      <c r="B888">
        <v>1</v>
      </c>
      <c r="C888">
        <v>886</v>
      </c>
      <c r="D888">
        <v>1</v>
      </c>
      <c r="E888">
        <v>91.2654</v>
      </c>
      <c r="F888">
        <v>3.6769999999999997E-2</v>
      </c>
    </row>
    <row r="889" spans="1:6">
      <c r="A889">
        <v>1000887</v>
      </c>
      <c r="B889">
        <v>1</v>
      </c>
      <c r="C889">
        <v>887</v>
      </c>
      <c r="D889">
        <v>1</v>
      </c>
      <c r="E889">
        <v>91.290300000000002</v>
      </c>
      <c r="F889">
        <v>3.678E-2</v>
      </c>
    </row>
    <row r="890" spans="1:6">
      <c r="A890">
        <v>1000888</v>
      </c>
      <c r="B890">
        <v>1</v>
      </c>
      <c r="C890">
        <v>888</v>
      </c>
      <c r="D890">
        <v>1</v>
      </c>
      <c r="E890">
        <v>91.315100000000001</v>
      </c>
      <c r="F890">
        <v>3.6790000000000003E-2</v>
      </c>
    </row>
    <row r="891" spans="1:6">
      <c r="A891">
        <v>1000889</v>
      </c>
      <c r="B891">
        <v>1</v>
      </c>
      <c r="C891">
        <v>889</v>
      </c>
      <c r="D891">
        <v>1</v>
      </c>
      <c r="E891">
        <v>91.34</v>
      </c>
      <c r="F891">
        <v>3.6799999999999999E-2</v>
      </c>
    </row>
    <row r="892" spans="1:6">
      <c r="A892">
        <v>1000890</v>
      </c>
      <c r="B892">
        <v>1</v>
      </c>
      <c r="C892">
        <v>890</v>
      </c>
      <c r="D892">
        <v>1</v>
      </c>
      <c r="E892">
        <v>91.364800000000002</v>
      </c>
      <c r="F892">
        <v>3.6810000000000002E-2</v>
      </c>
    </row>
    <row r="893" spans="1:6">
      <c r="A893">
        <v>1000891</v>
      </c>
      <c r="B893">
        <v>1</v>
      </c>
      <c r="C893">
        <v>891</v>
      </c>
      <c r="D893">
        <v>1</v>
      </c>
      <c r="E893">
        <v>91.389600000000002</v>
      </c>
      <c r="F893">
        <v>3.6819999999999999E-2</v>
      </c>
    </row>
    <row r="894" spans="1:6">
      <c r="A894">
        <v>1000892</v>
      </c>
      <c r="B894">
        <v>1</v>
      </c>
      <c r="C894">
        <v>892</v>
      </c>
      <c r="D894">
        <v>1</v>
      </c>
      <c r="E894">
        <v>91.414400000000001</v>
      </c>
      <c r="F894">
        <v>3.6830000000000002E-2</v>
      </c>
    </row>
    <row r="895" spans="1:6">
      <c r="A895">
        <v>1000893</v>
      </c>
      <c r="B895">
        <v>1</v>
      </c>
      <c r="C895">
        <v>893</v>
      </c>
      <c r="D895">
        <v>1</v>
      </c>
      <c r="E895">
        <v>91.439099999999996</v>
      </c>
      <c r="F895">
        <v>3.6839999999999998E-2</v>
      </c>
    </row>
    <row r="896" spans="1:6">
      <c r="A896">
        <v>1000894</v>
      </c>
      <c r="B896">
        <v>1</v>
      </c>
      <c r="C896">
        <v>894</v>
      </c>
      <c r="D896">
        <v>1</v>
      </c>
      <c r="E896">
        <v>91.463899999999995</v>
      </c>
      <c r="F896">
        <v>3.6850000000000001E-2</v>
      </c>
    </row>
    <row r="897" spans="1:6">
      <c r="A897">
        <v>1000895</v>
      </c>
      <c r="B897">
        <v>1</v>
      </c>
      <c r="C897">
        <v>895</v>
      </c>
      <c r="D897">
        <v>1</v>
      </c>
      <c r="E897">
        <v>91.488600000000005</v>
      </c>
      <c r="F897">
        <v>3.6859999999999997E-2</v>
      </c>
    </row>
    <row r="898" spans="1:6">
      <c r="A898">
        <v>1000896</v>
      </c>
      <c r="B898">
        <v>1</v>
      </c>
      <c r="C898">
        <v>896</v>
      </c>
      <c r="D898">
        <v>1</v>
      </c>
      <c r="E898">
        <v>91.513300000000001</v>
      </c>
      <c r="F898">
        <v>3.687E-2</v>
      </c>
    </row>
    <row r="899" spans="1:6">
      <c r="A899">
        <v>1000897</v>
      </c>
      <c r="B899">
        <v>1</v>
      </c>
      <c r="C899">
        <v>897</v>
      </c>
      <c r="D899">
        <v>1</v>
      </c>
      <c r="E899">
        <v>91.537899999999993</v>
      </c>
      <c r="F899">
        <v>3.6880000000000003E-2</v>
      </c>
    </row>
    <row r="900" spans="1:6">
      <c r="A900">
        <v>1000898</v>
      </c>
      <c r="B900">
        <v>1</v>
      </c>
      <c r="C900">
        <v>898</v>
      </c>
      <c r="D900">
        <v>1</v>
      </c>
      <c r="E900">
        <v>91.562600000000003</v>
      </c>
      <c r="F900">
        <v>3.6889999999999999E-2</v>
      </c>
    </row>
    <row r="901" spans="1:6">
      <c r="A901">
        <v>1000899</v>
      </c>
      <c r="B901">
        <v>1</v>
      </c>
      <c r="C901">
        <v>899</v>
      </c>
      <c r="D901">
        <v>1</v>
      </c>
      <c r="E901">
        <v>91.587199999999996</v>
      </c>
      <c r="F901">
        <v>3.6900000000000002E-2</v>
      </c>
    </row>
    <row r="902" spans="1:6">
      <c r="A902">
        <v>1000900</v>
      </c>
      <c r="B902">
        <v>1</v>
      </c>
      <c r="C902">
        <v>900</v>
      </c>
      <c r="D902">
        <v>1</v>
      </c>
      <c r="E902">
        <v>91.611800000000002</v>
      </c>
      <c r="F902">
        <v>3.6909999999999998E-2</v>
      </c>
    </row>
    <row r="903" spans="1:6">
      <c r="A903">
        <v>1000901</v>
      </c>
      <c r="B903">
        <v>1</v>
      </c>
      <c r="C903">
        <v>901</v>
      </c>
      <c r="D903">
        <v>1</v>
      </c>
      <c r="E903">
        <v>91.636399999999995</v>
      </c>
      <c r="F903">
        <v>3.6920000000000001E-2</v>
      </c>
    </row>
    <row r="904" spans="1:6">
      <c r="A904">
        <v>1000902</v>
      </c>
      <c r="B904">
        <v>1</v>
      </c>
      <c r="C904">
        <v>902</v>
      </c>
      <c r="D904">
        <v>1</v>
      </c>
      <c r="E904">
        <v>91.660899999999998</v>
      </c>
      <c r="F904">
        <v>3.6929999999999998E-2</v>
      </c>
    </row>
    <row r="905" spans="1:6">
      <c r="A905">
        <v>1000903</v>
      </c>
      <c r="B905">
        <v>1</v>
      </c>
      <c r="C905">
        <v>903</v>
      </c>
      <c r="D905">
        <v>1</v>
      </c>
      <c r="E905">
        <v>91.685500000000005</v>
      </c>
      <c r="F905">
        <v>3.6940000000000001E-2</v>
      </c>
    </row>
    <row r="906" spans="1:6">
      <c r="A906">
        <v>1000904</v>
      </c>
      <c r="B906">
        <v>1</v>
      </c>
      <c r="C906">
        <v>904</v>
      </c>
      <c r="D906">
        <v>1</v>
      </c>
      <c r="E906">
        <v>91.71</v>
      </c>
      <c r="F906">
        <v>3.6949999999999997E-2</v>
      </c>
    </row>
    <row r="907" spans="1:6">
      <c r="A907">
        <v>1000905</v>
      </c>
      <c r="B907">
        <v>1</v>
      </c>
      <c r="C907">
        <v>905</v>
      </c>
      <c r="D907">
        <v>1</v>
      </c>
      <c r="E907">
        <v>91.734499999999997</v>
      </c>
      <c r="F907">
        <v>3.696E-2</v>
      </c>
    </row>
    <row r="908" spans="1:6">
      <c r="A908">
        <v>1000906</v>
      </c>
      <c r="B908">
        <v>1</v>
      </c>
      <c r="C908">
        <v>906</v>
      </c>
      <c r="D908">
        <v>1</v>
      </c>
      <c r="E908">
        <v>91.759</v>
      </c>
      <c r="F908">
        <v>3.6970000000000003E-2</v>
      </c>
    </row>
    <row r="909" spans="1:6">
      <c r="A909">
        <v>1000907</v>
      </c>
      <c r="B909">
        <v>1</v>
      </c>
      <c r="C909">
        <v>907</v>
      </c>
      <c r="D909">
        <v>1</v>
      </c>
      <c r="E909">
        <v>91.7834</v>
      </c>
      <c r="F909">
        <v>3.6979999999999999E-2</v>
      </c>
    </row>
    <row r="910" spans="1:6">
      <c r="A910">
        <v>1000908</v>
      </c>
      <c r="B910">
        <v>1</v>
      </c>
      <c r="C910">
        <v>908</v>
      </c>
      <c r="D910">
        <v>1</v>
      </c>
      <c r="E910">
        <v>91.8078</v>
      </c>
      <c r="F910">
        <v>3.6990000000000002E-2</v>
      </c>
    </row>
    <row r="911" spans="1:6">
      <c r="A911">
        <v>1000909</v>
      </c>
      <c r="B911">
        <v>1</v>
      </c>
      <c r="C911">
        <v>909</v>
      </c>
      <c r="D911">
        <v>1</v>
      </c>
      <c r="E911">
        <v>91.832300000000004</v>
      </c>
      <c r="F911">
        <v>3.6999999999999998E-2</v>
      </c>
    </row>
    <row r="912" spans="1:6">
      <c r="A912">
        <v>1000910</v>
      </c>
      <c r="B912">
        <v>1</v>
      </c>
      <c r="C912">
        <v>910</v>
      </c>
      <c r="D912">
        <v>1</v>
      </c>
      <c r="E912">
        <v>91.8566</v>
      </c>
      <c r="F912">
        <v>3.7010000000000001E-2</v>
      </c>
    </row>
    <row r="913" spans="1:6">
      <c r="A913">
        <v>1000911</v>
      </c>
      <c r="B913">
        <v>1</v>
      </c>
      <c r="C913">
        <v>911</v>
      </c>
      <c r="D913">
        <v>1</v>
      </c>
      <c r="E913">
        <v>91.881</v>
      </c>
      <c r="F913">
        <v>3.7019999999999997E-2</v>
      </c>
    </row>
    <row r="914" spans="1:6">
      <c r="A914">
        <v>1000912</v>
      </c>
      <c r="B914">
        <v>1</v>
      </c>
      <c r="C914">
        <v>912</v>
      </c>
      <c r="D914">
        <v>1</v>
      </c>
      <c r="E914">
        <v>91.905299999999997</v>
      </c>
      <c r="F914">
        <v>3.703E-2</v>
      </c>
    </row>
    <row r="915" spans="1:6">
      <c r="A915">
        <v>1000913</v>
      </c>
      <c r="B915">
        <v>1</v>
      </c>
      <c r="C915">
        <v>913</v>
      </c>
      <c r="D915">
        <v>1</v>
      </c>
      <c r="E915">
        <v>91.929699999999997</v>
      </c>
      <c r="F915">
        <v>3.7039999999999997E-2</v>
      </c>
    </row>
    <row r="916" spans="1:6">
      <c r="A916">
        <v>1000914</v>
      </c>
      <c r="B916">
        <v>1</v>
      </c>
      <c r="C916">
        <v>914</v>
      </c>
      <c r="D916">
        <v>1</v>
      </c>
      <c r="E916">
        <v>91.953999999999994</v>
      </c>
      <c r="F916">
        <v>3.705E-2</v>
      </c>
    </row>
    <row r="917" spans="1:6">
      <c r="A917">
        <v>1000915</v>
      </c>
      <c r="B917">
        <v>1</v>
      </c>
      <c r="C917">
        <v>915</v>
      </c>
      <c r="D917">
        <v>1</v>
      </c>
      <c r="E917">
        <v>91.978300000000004</v>
      </c>
      <c r="F917">
        <v>3.7060000000000003E-2</v>
      </c>
    </row>
    <row r="918" spans="1:6">
      <c r="A918">
        <v>1000916</v>
      </c>
      <c r="B918">
        <v>1</v>
      </c>
      <c r="C918">
        <v>916</v>
      </c>
      <c r="D918">
        <v>1</v>
      </c>
      <c r="E918">
        <v>92.002499999999998</v>
      </c>
      <c r="F918">
        <v>3.7069999999999999E-2</v>
      </c>
    </row>
    <row r="919" spans="1:6">
      <c r="A919">
        <v>1000917</v>
      </c>
      <c r="B919">
        <v>1</v>
      </c>
      <c r="C919">
        <v>917</v>
      </c>
      <c r="D919">
        <v>1</v>
      </c>
      <c r="E919">
        <v>92.026799999999994</v>
      </c>
      <c r="F919">
        <v>3.7080000000000002E-2</v>
      </c>
    </row>
    <row r="920" spans="1:6">
      <c r="A920">
        <v>1000918</v>
      </c>
      <c r="B920">
        <v>1</v>
      </c>
      <c r="C920">
        <v>918</v>
      </c>
      <c r="D920">
        <v>1</v>
      </c>
      <c r="E920">
        <v>92.051000000000002</v>
      </c>
      <c r="F920">
        <v>3.7089999999999998E-2</v>
      </c>
    </row>
    <row r="921" spans="1:6">
      <c r="A921">
        <v>1000919</v>
      </c>
      <c r="B921">
        <v>1</v>
      </c>
      <c r="C921">
        <v>919</v>
      </c>
      <c r="D921">
        <v>1</v>
      </c>
      <c r="E921">
        <v>92.075199999999995</v>
      </c>
      <c r="F921">
        <v>3.7100000000000001E-2</v>
      </c>
    </row>
    <row r="922" spans="1:6">
      <c r="A922">
        <v>1000920</v>
      </c>
      <c r="B922">
        <v>1</v>
      </c>
      <c r="C922">
        <v>920</v>
      </c>
      <c r="D922">
        <v>1</v>
      </c>
      <c r="E922">
        <v>92.099299999999999</v>
      </c>
      <c r="F922">
        <v>3.7109999999999997E-2</v>
      </c>
    </row>
    <row r="923" spans="1:6">
      <c r="A923">
        <v>1000921</v>
      </c>
      <c r="B923">
        <v>1</v>
      </c>
      <c r="C923">
        <v>921</v>
      </c>
      <c r="D923">
        <v>1</v>
      </c>
      <c r="E923">
        <v>92.123500000000007</v>
      </c>
      <c r="F923">
        <v>3.7109999999999997E-2</v>
      </c>
    </row>
    <row r="924" spans="1:6">
      <c r="A924">
        <v>1000922</v>
      </c>
      <c r="B924">
        <v>1</v>
      </c>
      <c r="C924">
        <v>922</v>
      </c>
      <c r="D924">
        <v>1</v>
      </c>
      <c r="E924">
        <v>92.147599999999997</v>
      </c>
      <c r="F924">
        <v>3.712E-2</v>
      </c>
    </row>
    <row r="925" spans="1:6">
      <c r="A925">
        <v>1000923</v>
      </c>
      <c r="B925">
        <v>1</v>
      </c>
      <c r="C925">
        <v>923</v>
      </c>
      <c r="D925">
        <v>1</v>
      </c>
      <c r="E925">
        <v>92.171700000000001</v>
      </c>
      <c r="F925">
        <v>3.7130000000000003E-2</v>
      </c>
    </row>
    <row r="926" spans="1:6">
      <c r="A926">
        <v>1000924</v>
      </c>
      <c r="B926">
        <v>1</v>
      </c>
      <c r="C926">
        <v>924</v>
      </c>
      <c r="D926">
        <v>1</v>
      </c>
      <c r="E926">
        <v>92.195800000000006</v>
      </c>
      <c r="F926">
        <v>3.7139999999999999E-2</v>
      </c>
    </row>
    <row r="927" spans="1:6">
      <c r="A927">
        <v>1000925</v>
      </c>
      <c r="B927">
        <v>1</v>
      </c>
      <c r="C927">
        <v>925</v>
      </c>
      <c r="D927">
        <v>1</v>
      </c>
      <c r="E927">
        <v>92.219899999999996</v>
      </c>
      <c r="F927">
        <v>3.7150000000000002E-2</v>
      </c>
    </row>
    <row r="928" spans="1:6">
      <c r="A928">
        <v>1000926</v>
      </c>
      <c r="B928">
        <v>1</v>
      </c>
      <c r="C928">
        <v>926</v>
      </c>
      <c r="D928">
        <v>1</v>
      </c>
      <c r="E928">
        <v>92.244</v>
      </c>
      <c r="F928">
        <v>3.7159999999999999E-2</v>
      </c>
    </row>
    <row r="929" spans="1:6">
      <c r="A929">
        <v>1000927</v>
      </c>
      <c r="B929">
        <v>1</v>
      </c>
      <c r="C929">
        <v>927</v>
      </c>
      <c r="D929">
        <v>1</v>
      </c>
      <c r="E929">
        <v>92.268000000000001</v>
      </c>
      <c r="F929">
        <v>3.7170000000000002E-2</v>
      </c>
    </row>
    <row r="930" spans="1:6">
      <c r="A930">
        <v>1000928</v>
      </c>
      <c r="B930">
        <v>1</v>
      </c>
      <c r="C930">
        <v>928</v>
      </c>
      <c r="D930">
        <v>1</v>
      </c>
      <c r="E930">
        <v>92.292000000000002</v>
      </c>
      <c r="F930">
        <v>3.7179999999999998E-2</v>
      </c>
    </row>
    <row r="931" spans="1:6">
      <c r="A931">
        <v>1000929</v>
      </c>
      <c r="B931">
        <v>1</v>
      </c>
      <c r="C931">
        <v>929</v>
      </c>
      <c r="D931">
        <v>1</v>
      </c>
      <c r="E931">
        <v>92.316000000000003</v>
      </c>
      <c r="F931">
        <v>3.7190000000000001E-2</v>
      </c>
    </row>
    <row r="932" spans="1:6">
      <c r="A932">
        <v>1000930</v>
      </c>
      <c r="B932">
        <v>1</v>
      </c>
      <c r="C932">
        <v>930</v>
      </c>
      <c r="D932">
        <v>1</v>
      </c>
      <c r="E932">
        <v>92.34</v>
      </c>
      <c r="F932">
        <v>3.7199999999999997E-2</v>
      </c>
    </row>
    <row r="933" spans="1:6">
      <c r="A933">
        <v>1000931</v>
      </c>
      <c r="B933">
        <v>1</v>
      </c>
      <c r="C933">
        <v>931</v>
      </c>
      <c r="D933">
        <v>1</v>
      </c>
      <c r="E933">
        <v>92.363900000000001</v>
      </c>
      <c r="F933">
        <v>3.721E-2</v>
      </c>
    </row>
    <row r="934" spans="1:6">
      <c r="A934">
        <v>1000932</v>
      </c>
      <c r="B934">
        <v>1</v>
      </c>
      <c r="C934">
        <v>932</v>
      </c>
      <c r="D934">
        <v>1</v>
      </c>
      <c r="E934">
        <v>92.387900000000002</v>
      </c>
      <c r="F934">
        <v>3.7220000000000003E-2</v>
      </c>
    </row>
    <row r="935" spans="1:6">
      <c r="A935">
        <v>1000933</v>
      </c>
      <c r="B935">
        <v>1</v>
      </c>
      <c r="C935">
        <v>933</v>
      </c>
      <c r="D935">
        <v>1</v>
      </c>
      <c r="E935">
        <v>92.411799999999999</v>
      </c>
      <c r="F935">
        <v>3.7229999999999999E-2</v>
      </c>
    </row>
    <row r="936" spans="1:6">
      <c r="A936">
        <v>1000934</v>
      </c>
      <c r="B936">
        <v>1</v>
      </c>
      <c r="C936">
        <v>934</v>
      </c>
      <c r="D936">
        <v>1</v>
      </c>
      <c r="E936">
        <v>92.435699999999997</v>
      </c>
      <c r="F936">
        <v>3.7240000000000002E-2</v>
      </c>
    </row>
    <row r="937" spans="1:6">
      <c r="A937">
        <v>1000935</v>
      </c>
      <c r="B937">
        <v>1</v>
      </c>
      <c r="C937">
        <v>935</v>
      </c>
      <c r="D937">
        <v>1</v>
      </c>
      <c r="E937">
        <v>92.459500000000006</v>
      </c>
      <c r="F937">
        <v>3.7249999999999998E-2</v>
      </c>
    </row>
    <row r="938" spans="1:6">
      <c r="A938">
        <v>1000936</v>
      </c>
      <c r="B938">
        <v>1</v>
      </c>
      <c r="C938">
        <v>936</v>
      </c>
      <c r="D938">
        <v>1</v>
      </c>
      <c r="E938">
        <v>92.483400000000003</v>
      </c>
      <c r="F938">
        <v>3.7260000000000001E-2</v>
      </c>
    </row>
    <row r="939" spans="1:6">
      <c r="A939">
        <v>1000937</v>
      </c>
      <c r="B939">
        <v>1</v>
      </c>
      <c r="C939">
        <v>937</v>
      </c>
      <c r="D939">
        <v>1</v>
      </c>
      <c r="E939">
        <v>92.507199999999997</v>
      </c>
      <c r="F939">
        <v>3.7269999999999998E-2</v>
      </c>
    </row>
    <row r="940" spans="1:6">
      <c r="A940">
        <v>1000938</v>
      </c>
      <c r="B940">
        <v>1</v>
      </c>
      <c r="C940">
        <v>938</v>
      </c>
      <c r="D940">
        <v>1</v>
      </c>
      <c r="E940">
        <v>92.531000000000006</v>
      </c>
      <c r="F940">
        <v>3.7280000000000001E-2</v>
      </c>
    </row>
    <row r="941" spans="1:6">
      <c r="A941">
        <v>1000939</v>
      </c>
      <c r="B941">
        <v>1</v>
      </c>
      <c r="C941">
        <v>939</v>
      </c>
      <c r="D941">
        <v>1</v>
      </c>
      <c r="E941">
        <v>92.5548</v>
      </c>
      <c r="F941">
        <v>3.7289999999999997E-2</v>
      </c>
    </row>
    <row r="942" spans="1:6">
      <c r="A942">
        <v>1000940</v>
      </c>
      <c r="B942">
        <v>1</v>
      </c>
      <c r="C942">
        <v>940</v>
      </c>
      <c r="D942">
        <v>1</v>
      </c>
      <c r="E942">
        <v>92.578599999999994</v>
      </c>
      <c r="F942">
        <v>3.73E-2</v>
      </c>
    </row>
    <row r="943" spans="1:6">
      <c r="A943">
        <v>1000941</v>
      </c>
      <c r="B943">
        <v>1</v>
      </c>
      <c r="C943">
        <v>941</v>
      </c>
      <c r="D943">
        <v>1</v>
      </c>
      <c r="E943">
        <v>92.6023</v>
      </c>
      <c r="F943">
        <v>3.73E-2</v>
      </c>
    </row>
    <row r="944" spans="1:6">
      <c r="A944">
        <v>1000942</v>
      </c>
      <c r="B944">
        <v>1</v>
      </c>
      <c r="C944">
        <v>942</v>
      </c>
      <c r="D944">
        <v>1</v>
      </c>
      <c r="E944">
        <v>92.626099999999994</v>
      </c>
      <c r="F944">
        <v>3.7310000000000003E-2</v>
      </c>
    </row>
    <row r="945" spans="1:6">
      <c r="A945">
        <v>1000943</v>
      </c>
      <c r="B945">
        <v>1</v>
      </c>
      <c r="C945">
        <v>943</v>
      </c>
      <c r="D945">
        <v>1</v>
      </c>
      <c r="E945">
        <v>92.649799999999999</v>
      </c>
      <c r="F945">
        <v>3.7319999999999999E-2</v>
      </c>
    </row>
    <row r="946" spans="1:6">
      <c r="A946">
        <v>1000944</v>
      </c>
      <c r="B946">
        <v>1</v>
      </c>
      <c r="C946">
        <v>944</v>
      </c>
      <c r="D946">
        <v>1</v>
      </c>
      <c r="E946">
        <v>92.673500000000004</v>
      </c>
      <c r="F946">
        <v>3.7330000000000002E-2</v>
      </c>
    </row>
    <row r="947" spans="1:6">
      <c r="A947">
        <v>1000945</v>
      </c>
      <c r="B947">
        <v>1</v>
      </c>
      <c r="C947">
        <v>945</v>
      </c>
      <c r="D947">
        <v>1</v>
      </c>
      <c r="E947">
        <v>92.697100000000006</v>
      </c>
      <c r="F947">
        <v>3.7339999999999998E-2</v>
      </c>
    </row>
    <row r="948" spans="1:6">
      <c r="A948">
        <v>1000946</v>
      </c>
      <c r="B948">
        <v>1</v>
      </c>
      <c r="C948">
        <v>946</v>
      </c>
      <c r="D948">
        <v>1</v>
      </c>
      <c r="E948">
        <v>92.720799999999997</v>
      </c>
      <c r="F948">
        <v>3.7350000000000001E-2</v>
      </c>
    </row>
    <row r="949" spans="1:6">
      <c r="A949">
        <v>1000947</v>
      </c>
      <c r="B949">
        <v>1</v>
      </c>
      <c r="C949">
        <v>947</v>
      </c>
      <c r="D949">
        <v>1</v>
      </c>
      <c r="E949">
        <v>92.744399999999999</v>
      </c>
      <c r="F949">
        <v>3.7359999999999997E-2</v>
      </c>
    </row>
    <row r="950" spans="1:6">
      <c r="A950">
        <v>1000948</v>
      </c>
      <c r="B950">
        <v>1</v>
      </c>
      <c r="C950">
        <v>948</v>
      </c>
      <c r="D950">
        <v>1</v>
      </c>
      <c r="E950">
        <v>92.768000000000001</v>
      </c>
      <c r="F950">
        <v>3.737E-2</v>
      </c>
    </row>
    <row r="951" spans="1:6">
      <c r="A951">
        <v>1000949</v>
      </c>
      <c r="B951">
        <v>1</v>
      </c>
      <c r="C951">
        <v>949</v>
      </c>
      <c r="D951">
        <v>1</v>
      </c>
      <c r="E951">
        <v>92.791600000000003</v>
      </c>
      <c r="F951">
        <v>3.7379999999999997E-2</v>
      </c>
    </row>
    <row r="952" spans="1:6">
      <c r="A952">
        <v>1000950</v>
      </c>
      <c r="B952">
        <v>1</v>
      </c>
      <c r="C952">
        <v>950</v>
      </c>
      <c r="D952">
        <v>1</v>
      </c>
      <c r="E952">
        <v>92.815200000000004</v>
      </c>
      <c r="F952">
        <v>3.739E-2</v>
      </c>
    </row>
    <row r="953" spans="1:6">
      <c r="A953">
        <v>1000951</v>
      </c>
      <c r="B953">
        <v>1</v>
      </c>
      <c r="C953">
        <v>951</v>
      </c>
      <c r="D953">
        <v>1</v>
      </c>
      <c r="E953">
        <v>92.838800000000006</v>
      </c>
      <c r="F953">
        <v>3.7400000000000003E-2</v>
      </c>
    </row>
    <row r="954" spans="1:6">
      <c r="A954">
        <v>1000952</v>
      </c>
      <c r="B954">
        <v>1</v>
      </c>
      <c r="C954">
        <v>952</v>
      </c>
      <c r="D954">
        <v>1</v>
      </c>
      <c r="E954">
        <v>92.862300000000005</v>
      </c>
      <c r="F954">
        <v>3.7409999999999999E-2</v>
      </c>
    </row>
    <row r="955" spans="1:6">
      <c r="A955">
        <v>1000953</v>
      </c>
      <c r="B955">
        <v>1</v>
      </c>
      <c r="C955">
        <v>953</v>
      </c>
      <c r="D955">
        <v>1</v>
      </c>
      <c r="E955">
        <v>92.885800000000003</v>
      </c>
      <c r="F955">
        <v>3.7420000000000002E-2</v>
      </c>
    </row>
    <row r="956" spans="1:6">
      <c r="A956">
        <v>1000954</v>
      </c>
      <c r="B956">
        <v>1</v>
      </c>
      <c r="C956">
        <v>954</v>
      </c>
      <c r="D956">
        <v>1</v>
      </c>
      <c r="E956">
        <v>92.909300000000002</v>
      </c>
      <c r="F956">
        <v>3.7429999999999998E-2</v>
      </c>
    </row>
    <row r="957" spans="1:6">
      <c r="A957">
        <v>1000955</v>
      </c>
      <c r="B957">
        <v>1</v>
      </c>
      <c r="C957">
        <v>955</v>
      </c>
      <c r="D957">
        <v>1</v>
      </c>
      <c r="E957">
        <v>92.9328</v>
      </c>
      <c r="F957">
        <v>3.7429999999999998E-2</v>
      </c>
    </row>
    <row r="958" spans="1:6">
      <c r="A958">
        <v>1000956</v>
      </c>
      <c r="B958">
        <v>1</v>
      </c>
      <c r="C958">
        <v>956</v>
      </c>
      <c r="D958">
        <v>1</v>
      </c>
      <c r="E958">
        <v>92.956199999999995</v>
      </c>
      <c r="F958">
        <v>3.7440000000000001E-2</v>
      </c>
    </row>
    <row r="959" spans="1:6">
      <c r="A959">
        <v>1000957</v>
      </c>
      <c r="B959">
        <v>1</v>
      </c>
      <c r="C959">
        <v>957</v>
      </c>
      <c r="D959">
        <v>1</v>
      </c>
      <c r="E959">
        <v>92.979699999999994</v>
      </c>
      <c r="F959">
        <v>3.7449999999999997E-2</v>
      </c>
    </row>
    <row r="960" spans="1:6">
      <c r="A960">
        <v>1000958</v>
      </c>
      <c r="B960">
        <v>1</v>
      </c>
      <c r="C960">
        <v>958</v>
      </c>
      <c r="D960">
        <v>1</v>
      </c>
      <c r="E960">
        <v>93.003100000000003</v>
      </c>
      <c r="F960">
        <v>3.746E-2</v>
      </c>
    </row>
    <row r="961" spans="1:6">
      <c r="A961">
        <v>1000959</v>
      </c>
      <c r="B961">
        <v>1</v>
      </c>
      <c r="C961">
        <v>959</v>
      </c>
      <c r="D961">
        <v>1</v>
      </c>
      <c r="E961">
        <v>93.026499999999999</v>
      </c>
      <c r="F961">
        <v>3.7470000000000003E-2</v>
      </c>
    </row>
    <row r="962" spans="1:6">
      <c r="A962">
        <v>1000960</v>
      </c>
      <c r="B962">
        <v>1</v>
      </c>
      <c r="C962">
        <v>960</v>
      </c>
      <c r="D962">
        <v>1</v>
      </c>
      <c r="E962">
        <v>93.049899999999994</v>
      </c>
      <c r="F962">
        <v>3.7479999999999999E-2</v>
      </c>
    </row>
    <row r="963" spans="1:6">
      <c r="A963">
        <v>1000961</v>
      </c>
      <c r="B963">
        <v>1</v>
      </c>
      <c r="C963">
        <v>961</v>
      </c>
      <c r="D963">
        <v>1</v>
      </c>
      <c r="E963">
        <v>93.0732</v>
      </c>
      <c r="F963">
        <v>3.7490000000000002E-2</v>
      </c>
    </row>
    <row r="964" spans="1:6">
      <c r="A964">
        <v>1000962</v>
      </c>
      <c r="B964">
        <v>1</v>
      </c>
      <c r="C964">
        <v>962</v>
      </c>
      <c r="D964">
        <v>1</v>
      </c>
      <c r="E964">
        <v>93.096599999999995</v>
      </c>
      <c r="F964">
        <v>3.7499999999999999E-2</v>
      </c>
    </row>
    <row r="965" spans="1:6">
      <c r="A965">
        <v>1000963</v>
      </c>
      <c r="B965">
        <v>1</v>
      </c>
      <c r="C965">
        <v>963</v>
      </c>
      <c r="D965">
        <v>1</v>
      </c>
      <c r="E965">
        <v>93.119900000000001</v>
      </c>
      <c r="F965">
        <v>3.7510000000000002E-2</v>
      </c>
    </row>
    <row r="966" spans="1:6">
      <c r="A966">
        <v>1000964</v>
      </c>
      <c r="B966">
        <v>1</v>
      </c>
      <c r="C966">
        <v>964</v>
      </c>
      <c r="D966">
        <v>1</v>
      </c>
      <c r="E966">
        <v>93.143199999999993</v>
      </c>
      <c r="F966">
        <v>3.7519999999999998E-2</v>
      </c>
    </row>
    <row r="967" spans="1:6">
      <c r="A967">
        <v>1000965</v>
      </c>
      <c r="B967">
        <v>1</v>
      </c>
      <c r="C967">
        <v>965</v>
      </c>
      <c r="D967">
        <v>1</v>
      </c>
      <c r="E967">
        <v>93.166499999999999</v>
      </c>
      <c r="F967">
        <v>3.7530000000000001E-2</v>
      </c>
    </row>
    <row r="968" spans="1:6">
      <c r="A968">
        <v>1000966</v>
      </c>
      <c r="B968">
        <v>1</v>
      </c>
      <c r="C968">
        <v>966</v>
      </c>
      <c r="D968">
        <v>1</v>
      </c>
      <c r="E968">
        <v>93.189800000000005</v>
      </c>
      <c r="F968">
        <v>3.7530000000000001E-2</v>
      </c>
    </row>
    <row r="969" spans="1:6">
      <c r="A969">
        <v>1000967</v>
      </c>
      <c r="B969">
        <v>1</v>
      </c>
      <c r="C969">
        <v>967</v>
      </c>
      <c r="D969">
        <v>1</v>
      </c>
      <c r="E969">
        <v>93.212999999999994</v>
      </c>
      <c r="F969">
        <v>3.7539999999999997E-2</v>
      </c>
    </row>
    <row r="970" spans="1:6">
      <c r="A970">
        <v>1000968</v>
      </c>
      <c r="B970">
        <v>1</v>
      </c>
      <c r="C970">
        <v>968</v>
      </c>
      <c r="D970">
        <v>1</v>
      </c>
      <c r="E970">
        <v>93.2363</v>
      </c>
      <c r="F970">
        <v>3.755E-2</v>
      </c>
    </row>
    <row r="971" spans="1:6">
      <c r="A971">
        <v>1000969</v>
      </c>
      <c r="B971">
        <v>1</v>
      </c>
      <c r="C971">
        <v>969</v>
      </c>
      <c r="D971">
        <v>1</v>
      </c>
      <c r="E971">
        <v>93.259500000000003</v>
      </c>
      <c r="F971">
        <v>3.7560000000000003E-2</v>
      </c>
    </row>
    <row r="972" spans="1:6">
      <c r="A972">
        <v>1000970</v>
      </c>
      <c r="B972">
        <v>1</v>
      </c>
      <c r="C972">
        <v>970</v>
      </c>
      <c r="D972">
        <v>1</v>
      </c>
      <c r="E972">
        <v>93.282700000000006</v>
      </c>
      <c r="F972">
        <v>3.7569999999999999E-2</v>
      </c>
    </row>
    <row r="973" spans="1:6">
      <c r="A973">
        <v>1000971</v>
      </c>
      <c r="B973">
        <v>1</v>
      </c>
      <c r="C973">
        <v>971</v>
      </c>
      <c r="D973">
        <v>1</v>
      </c>
      <c r="E973">
        <v>93.305899999999994</v>
      </c>
      <c r="F973">
        <v>3.7580000000000002E-2</v>
      </c>
    </row>
    <row r="974" spans="1:6">
      <c r="A974">
        <v>1000972</v>
      </c>
      <c r="B974">
        <v>1</v>
      </c>
      <c r="C974">
        <v>972</v>
      </c>
      <c r="D974">
        <v>1</v>
      </c>
      <c r="E974">
        <v>93.328999999999994</v>
      </c>
      <c r="F974">
        <v>3.7589999999999998E-2</v>
      </c>
    </row>
    <row r="975" spans="1:6">
      <c r="A975">
        <v>1000973</v>
      </c>
      <c r="B975">
        <v>1</v>
      </c>
      <c r="C975">
        <v>973</v>
      </c>
      <c r="D975">
        <v>1</v>
      </c>
      <c r="E975">
        <v>93.352199999999996</v>
      </c>
      <c r="F975">
        <v>3.7600000000000001E-2</v>
      </c>
    </row>
    <row r="976" spans="1:6">
      <c r="A976">
        <v>1000974</v>
      </c>
      <c r="B976">
        <v>1</v>
      </c>
      <c r="C976">
        <v>974</v>
      </c>
      <c r="D976">
        <v>1</v>
      </c>
      <c r="E976">
        <v>93.375299999999996</v>
      </c>
      <c r="F976">
        <v>3.7609999999999998E-2</v>
      </c>
    </row>
    <row r="977" spans="1:6">
      <c r="A977">
        <v>1000975</v>
      </c>
      <c r="B977">
        <v>1</v>
      </c>
      <c r="C977">
        <v>975</v>
      </c>
      <c r="D977">
        <v>1</v>
      </c>
      <c r="E977">
        <v>93.398399999999995</v>
      </c>
      <c r="F977">
        <v>3.7620000000000001E-2</v>
      </c>
    </row>
    <row r="978" spans="1:6">
      <c r="A978">
        <v>1000976</v>
      </c>
      <c r="B978">
        <v>1</v>
      </c>
      <c r="C978">
        <v>976</v>
      </c>
      <c r="D978">
        <v>1</v>
      </c>
      <c r="E978">
        <v>93.421499999999995</v>
      </c>
      <c r="F978">
        <v>3.7620000000000001E-2</v>
      </c>
    </row>
    <row r="979" spans="1:6">
      <c r="A979">
        <v>1000977</v>
      </c>
      <c r="B979">
        <v>1</v>
      </c>
      <c r="C979">
        <v>977</v>
      </c>
      <c r="D979">
        <v>1</v>
      </c>
      <c r="E979">
        <v>93.444599999999994</v>
      </c>
      <c r="F979">
        <v>3.7629999999999997E-2</v>
      </c>
    </row>
    <row r="980" spans="1:6">
      <c r="A980">
        <v>1000978</v>
      </c>
      <c r="B980">
        <v>1</v>
      </c>
      <c r="C980">
        <v>978</v>
      </c>
      <c r="D980">
        <v>1</v>
      </c>
      <c r="E980">
        <v>93.467600000000004</v>
      </c>
      <c r="F980">
        <v>3.764E-2</v>
      </c>
    </row>
    <row r="981" spans="1:6">
      <c r="A981">
        <v>1000979</v>
      </c>
      <c r="B981">
        <v>1</v>
      </c>
      <c r="C981">
        <v>979</v>
      </c>
      <c r="D981">
        <v>1</v>
      </c>
      <c r="E981">
        <v>93.490600000000001</v>
      </c>
      <c r="F981">
        <v>3.7650000000000003E-2</v>
      </c>
    </row>
    <row r="982" spans="1:6">
      <c r="A982">
        <v>1000980</v>
      </c>
      <c r="B982">
        <v>1</v>
      </c>
      <c r="C982">
        <v>980</v>
      </c>
      <c r="D982">
        <v>1</v>
      </c>
      <c r="E982">
        <v>93.5137</v>
      </c>
      <c r="F982">
        <v>3.7659999999999999E-2</v>
      </c>
    </row>
    <row r="983" spans="1:6">
      <c r="A983">
        <v>1000981</v>
      </c>
      <c r="B983">
        <v>1</v>
      </c>
      <c r="C983">
        <v>981</v>
      </c>
      <c r="D983">
        <v>1</v>
      </c>
      <c r="E983">
        <v>93.536699999999996</v>
      </c>
      <c r="F983">
        <v>3.7670000000000002E-2</v>
      </c>
    </row>
    <row r="984" spans="1:6">
      <c r="A984">
        <v>1000982</v>
      </c>
      <c r="B984">
        <v>1</v>
      </c>
      <c r="C984">
        <v>982</v>
      </c>
      <c r="D984">
        <v>1</v>
      </c>
      <c r="E984">
        <v>93.559600000000003</v>
      </c>
      <c r="F984">
        <v>3.7679999999999998E-2</v>
      </c>
    </row>
    <row r="985" spans="1:6">
      <c r="A985">
        <v>1000983</v>
      </c>
      <c r="B985">
        <v>1</v>
      </c>
      <c r="C985">
        <v>983</v>
      </c>
      <c r="D985">
        <v>1</v>
      </c>
      <c r="E985">
        <v>93.582599999999999</v>
      </c>
      <c r="F985">
        <v>3.7690000000000001E-2</v>
      </c>
    </row>
    <row r="986" spans="1:6">
      <c r="A986">
        <v>1000984</v>
      </c>
      <c r="B986">
        <v>1</v>
      </c>
      <c r="C986">
        <v>984</v>
      </c>
      <c r="D986">
        <v>1</v>
      </c>
      <c r="E986">
        <v>93.605599999999995</v>
      </c>
      <c r="F986">
        <v>3.7690000000000001E-2</v>
      </c>
    </row>
    <row r="987" spans="1:6">
      <c r="A987">
        <v>1000985</v>
      </c>
      <c r="B987">
        <v>1</v>
      </c>
      <c r="C987">
        <v>985</v>
      </c>
      <c r="D987">
        <v>1</v>
      </c>
      <c r="E987">
        <v>93.628500000000003</v>
      </c>
      <c r="F987">
        <v>3.7699999999999997E-2</v>
      </c>
    </row>
    <row r="988" spans="1:6">
      <c r="A988">
        <v>1000986</v>
      </c>
      <c r="B988">
        <v>1</v>
      </c>
      <c r="C988">
        <v>986</v>
      </c>
      <c r="D988">
        <v>1</v>
      </c>
      <c r="E988">
        <v>93.651399999999995</v>
      </c>
      <c r="F988">
        <v>3.771E-2</v>
      </c>
    </row>
    <row r="989" spans="1:6">
      <c r="A989">
        <v>1000987</v>
      </c>
      <c r="B989">
        <v>1</v>
      </c>
      <c r="C989">
        <v>987</v>
      </c>
      <c r="D989">
        <v>1</v>
      </c>
      <c r="E989">
        <v>93.674300000000002</v>
      </c>
      <c r="F989">
        <v>3.7719999999999997E-2</v>
      </c>
    </row>
    <row r="990" spans="1:6">
      <c r="A990">
        <v>1000988</v>
      </c>
      <c r="B990">
        <v>1</v>
      </c>
      <c r="C990">
        <v>988</v>
      </c>
      <c r="D990">
        <v>1</v>
      </c>
      <c r="E990">
        <v>93.697199999999995</v>
      </c>
      <c r="F990">
        <v>3.773E-2</v>
      </c>
    </row>
    <row r="991" spans="1:6">
      <c r="A991">
        <v>1000989</v>
      </c>
      <c r="B991">
        <v>1</v>
      </c>
      <c r="C991">
        <v>989</v>
      </c>
      <c r="D991">
        <v>1</v>
      </c>
      <c r="E991">
        <v>93.720100000000002</v>
      </c>
      <c r="F991">
        <v>3.7740000000000003E-2</v>
      </c>
    </row>
    <row r="992" spans="1:6">
      <c r="A992">
        <v>1000990</v>
      </c>
      <c r="B992">
        <v>1</v>
      </c>
      <c r="C992">
        <v>990</v>
      </c>
      <c r="D992">
        <v>1</v>
      </c>
      <c r="E992">
        <v>93.742900000000006</v>
      </c>
      <c r="F992">
        <v>3.7749999999999999E-2</v>
      </c>
    </row>
    <row r="993" spans="1:6">
      <c r="A993">
        <v>1000991</v>
      </c>
      <c r="B993">
        <v>1</v>
      </c>
      <c r="C993">
        <v>991</v>
      </c>
      <c r="D993">
        <v>1</v>
      </c>
      <c r="E993">
        <v>93.765799999999999</v>
      </c>
      <c r="F993">
        <v>3.7760000000000002E-2</v>
      </c>
    </row>
    <row r="994" spans="1:6">
      <c r="A994">
        <v>1000992</v>
      </c>
      <c r="B994">
        <v>1</v>
      </c>
      <c r="C994">
        <v>992</v>
      </c>
      <c r="D994">
        <v>1</v>
      </c>
      <c r="E994">
        <v>93.788600000000002</v>
      </c>
      <c r="F994">
        <v>3.7760000000000002E-2</v>
      </c>
    </row>
    <row r="995" spans="1:6">
      <c r="A995">
        <v>1000993</v>
      </c>
      <c r="B995">
        <v>1</v>
      </c>
      <c r="C995">
        <v>993</v>
      </c>
      <c r="D995">
        <v>1</v>
      </c>
      <c r="E995">
        <v>93.811400000000006</v>
      </c>
      <c r="F995">
        <v>3.7769999999999998E-2</v>
      </c>
    </row>
    <row r="996" spans="1:6">
      <c r="A996">
        <v>1000994</v>
      </c>
      <c r="B996">
        <v>1</v>
      </c>
      <c r="C996">
        <v>994</v>
      </c>
      <c r="D996">
        <v>1</v>
      </c>
      <c r="E996">
        <v>93.834199999999996</v>
      </c>
      <c r="F996">
        <v>3.7780000000000001E-2</v>
      </c>
    </row>
    <row r="997" spans="1:6">
      <c r="A997">
        <v>1000995</v>
      </c>
      <c r="B997">
        <v>1</v>
      </c>
      <c r="C997">
        <v>995</v>
      </c>
      <c r="D997">
        <v>1</v>
      </c>
      <c r="E997">
        <v>93.856899999999996</v>
      </c>
      <c r="F997">
        <v>3.7789999999999997E-2</v>
      </c>
    </row>
    <row r="998" spans="1:6">
      <c r="A998">
        <v>1000996</v>
      </c>
      <c r="B998">
        <v>1</v>
      </c>
      <c r="C998">
        <v>996</v>
      </c>
      <c r="D998">
        <v>1</v>
      </c>
      <c r="E998">
        <v>93.8797</v>
      </c>
      <c r="F998">
        <v>3.78E-2</v>
      </c>
    </row>
    <row r="999" spans="1:6">
      <c r="A999">
        <v>1000997</v>
      </c>
      <c r="B999">
        <v>1</v>
      </c>
      <c r="C999">
        <v>997</v>
      </c>
      <c r="D999">
        <v>1</v>
      </c>
      <c r="E999">
        <v>93.9024</v>
      </c>
      <c r="F999">
        <v>3.7810000000000003E-2</v>
      </c>
    </row>
    <row r="1000" spans="1:6">
      <c r="A1000">
        <v>1000998</v>
      </c>
      <c r="B1000">
        <v>1</v>
      </c>
      <c r="C1000">
        <v>998</v>
      </c>
      <c r="D1000">
        <v>1</v>
      </c>
      <c r="E1000">
        <v>93.925200000000004</v>
      </c>
      <c r="F1000">
        <v>3.7819999999999999E-2</v>
      </c>
    </row>
    <row r="1001" spans="1:6">
      <c r="A1001">
        <v>1000999</v>
      </c>
      <c r="B1001">
        <v>1</v>
      </c>
      <c r="C1001">
        <v>999</v>
      </c>
      <c r="D1001">
        <v>1</v>
      </c>
      <c r="E1001">
        <v>93.947900000000004</v>
      </c>
      <c r="F1001">
        <v>3.7819999999999999E-2</v>
      </c>
    </row>
    <row r="1002" spans="1:6">
      <c r="A1002">
        <v>1001000</v>
      </c>
      <c r="B1002">
        <v>1</v>
      </c>
      <c r="C1002">
        <v>1000</v>
      </c>
      <c r="D1002">
        <v>1</v>
      </c>
      <c r="E1002">
        <v>93.970600000000005</v>
      </c>
      <c r="F1002">
        <v>3.7830000000000003E-2</v>
      </c>
    </row>
    <row r="1003" spans="1:6">
      <c r="A1003">
        <v>1001001</v>
      </c>
      <c r="B1003">
        <v>1</v>
      </c>
      <c r="C1003">
        <v>1001</v>
      </c>
      <c r="D1003">
        <v>1</v>
      </c>
      <c r="E1003">
        <v>93.993200000000002</v>
      </c>
      <c r="F1003">
        <v>3.7839999999999999E-2</v>
      </c>
    </row>
    <row r="1004" spans="1:6">
      <c r="A1004">
        <v>1001002</v>
      </c>
      <c r="B1004">
        <v>1</v>
      </c>
      <c r="C1004">
        <v>1002</v>
      </c>
      <c r="D1004">
        <v>1</v>
      </c>
      <c r="E1004">
        <v>94.015900000000002</v>
      </c>
      <c r="F1004">
        <v>3.7850000000000002E-2</v>
      </c>
    </row>
    <row r="1005" spans="1:6">
      <c r="A1005">
        <v>1001003</v>
      </c>
      <c r="B1005">
        <v>1</v>
      </c>
      <c r="C1005">
        <v>1003</v>
      </c>
      <c r="D1005">
        <v>1</v>
      </c>
      <c r="E1005">
        <v>94.038499999999999</v>
      </c>
      <c r="F1005">
        <v>3.7859999999999998E-2</v>
      </c>
    </row>
    <row r="1006" spans="1:6">
      <c r="A1006">
        <v>1001004</v>
      </c>
      <c r="B1006">
        <v>1</v>
      </c>
      <c r="C1006">
        <v>1004</v>
      </c>
      <c r="D1006">
        <v>1</v>
      </c>
      <c r="E1006">
        <v>94.061199999999999</v>
      </c>
      <c r="F1006">
        <v>3.7870000000000001E-2</v>
      </c>
    </row>
    <row r="1007" spans="1:6">
      <c r="A1007">
        <v>1001005</v>
      </c>
      <c r="B1007">
        <v>1</v>
      </c>
      <c r="C1007">
        <v>1005</v>
      </c>
      <c r="D1007">
        <v>1</v>
      </c>
      <c r="E1007">
        <v>94.083799999999997</v>
      </c>
      <c r="F1007">
        <v>3.7879999999999997E-2</v>
      </c>
    </row>
    <row r="1008" spans="1:6">
      <c r="A1008">
        <v>1001006</v>
      </c>
      <c r="B1008">
        <v>1</v>
      </c>
      <c r="C1008">
        <v>1006</v>
      </c>
      <c r="D1008">
        <v>1</v>
      </c>
      <c r="E1008">
        <v>94.106399999999994</v>
      </c>
      <c r="F1008">
        <v>3.7879999999999997E-2</v>
      </c>
    </row>
    <row r="1009" spans="1:6">
      <c r="A1009">
        <v>1001007</v>
      </c>
      <c r="B1009">
        <v>1</v>
      </c>
      <c r="C1009">
        <v>1007</v>
      </c>
      <c r="D1009">
        <v>1</v>
      </c>
      <c r="E1009">
        <v>94.129000000000005</v>
      </c>
      <c r="F1009">
        <v>3.789E-2</v>
      </c>
    </row>
    <row r="1010" spans="1:6">
      <c r="A1010">
        <v>1001008</v>
      </c>
      <c r="B1010">
        <v>1</v>
      </c>
      <c r="C1010">
        <v>1008</v>
      </c>
      <c r="D1010">
        <v>1</v>
      </c>
      <c r="E1010">
        <v>94.151600000000002</v>
      </c>
      <c r="F1010">
        <v>3.7900000000000003E-2</v>
      </c>
    </row>
    <row r="1011" spans="1:6">
      <c r="A1011">
        <v>1001009</v>
      </c>
      <c r="B1011">
        <v>1</v>
      </c>
      <c r="C1011">
        <v>1009</v>
      </c>
      <c r="D1011">
        <v>1</v>
      </c>
      <c r="E1011">
        <v>94.174099999999996</v>
      </c>
      <c r="F1011">
        <v>3.7909999999999999E-2</v>
      </c>
    </row>
    <row r="1012" spans="1:6">
      <c r="A1012">
        <v>1001010</v>
      </c>
      <c r="B1012">
        <v>1</v>
      </c>
      <c r="C1012">
        <v>1010</v>
      </c>
      <c r="D1012">
        <v>1</v>
      </c>
      <c r="E1012">
        <v>94.196700000000007</v>
      </c>
      <c r="F1012">
        <v>3.7920000000000002E-2</v>
      </c>
    </row>
    <row r="1013" spans="1:6">
      <c r="A1013">
        <v>1001011</v>
      </c>
      <c r="B1013">
        <v>1</v>
      </c>
      <c r="C1013">
        <v>1011</v>
      </c>
      <c r="D1013">
        <v>1</v>
      </c>
      <c r="E1013">
        <v>94.219200000000001</v>
      </c>
      <c r="F1013">
        <v>3.7929999999999998E-2</v>
      </c>
    </row>
    <row r="1014" spans="1:6">
      <c r="A1014">
        <v>1001012</v>
      </c>
      <c r="B1014">
        <v>1</v>
      </c>
      <c r="C1014">
        <v>1012</v>
      </c>
      <c r="D1014">
        <v>1</v>
      </c>
      <c r="E1014">
        <v>94.241699999999994</v>
      </c>
      <c r="F1014">
        <v>3.7929999999999998E-2</v>
      </c>
    </row>
    <row r="1015" spans="1:6">
      <c r="A1015">
        <v>1001013</v>
      </c>
      <c r="B1015">
        <v>1</v>
      </c>
      <c r="C1015">
        <v>1013</v>
      </c>
      <c r="D1015">
        <v>1</v>
      </c>
      <c r="E1015">
        <v>94.264200000000002</v>
      </c>
      <c r="F1015">
        <v>3.7940000000000002E-2</v>
      </c>
    </row>
    <row r="1016" spans="1:6">
      <c r="A1016">
        <v>1001014</v>
      </c>
      <c r="B1016">
        <v>1</v>
      </c>
      <c r="C1016">
        <v>1014</v>
      </c>
      <c r="D1016">
        <v>1</v>
      </c>
      <c r="E1016">
        <v>94.286699999999996</v>
      </c>
      <c r="F1016">
        <v>3.7949999999999998E-2</v>
      </c>
    </row>
    <row r="1017" spans="1:6">
      <c r="A1017">
        <v>1001015</v>
      </c>
      <c r="B1017">
        <v>1</v>
      </c>
      <c r="C1017">
        <v>1015</v>
      </c>
      <c r="D1017">
        <v>1</v>
      </c>
      <c r="E1017">
        <v>94.309200000000004</v>
      </c>
      <c r="F1017">
        <v>3.7960000000000001E-2</v>
      </c>
    </row>
    <row r="1018" spans="1:6">
      <c r="A1018">
        <v>1001016</v>
      </c>
      <c r="B1018">
        <v>1</v>
      </c>
      <c r="C1018">
        <v>1016</v>
      </c>
      <c r="D1018">
        <v>1</v>
      </c>
      <c r="E1018">
        <v>94.331699999999998</v>
      </c>
      <c r="F1018">
        <v>3.7969999999999997E-2</v>
      </c>
    </row>
    <row r="1019" spans="1:6">
      <c r="A1019">
        <v>1001017</v>
      </c>
      <c r="B1019">
        <v>1</v>
      </c>
      <c r="C1019">
        <v>1017</v>
      </c>
      <c r="D1019">
        <v>1</v>
      </c>
      <c r="E1019">
        <v>94.354100000000003</v>
      </c>
      <c r="F1019">
        <v>3.798E-2</v>
      </c>
    </row>
    <row r="1020" spans="1:6">
      <c r="A1020">
        <v>1001018</v>
      </c>
      <c r="B1020">
        <v>1</v>
      </c>
      <c r="C1020">
        <v>1018</v>
      </c>
      <c r="D1020">
        <v>1</v>
      </c>
      <c r="E1020">
        <v>94.376499999999993</v>
      </c>
      <c r="F1020">
        <v>3.798E-2</v>
      </c>
    </row>
    <row r="1021" spans="1:6">
      <c r="A1021">
        <v>1001019</v>
      </c>
      <c r="B1021">
        <v>1</v>
      </c>
      <c r="C1021">
        <v>1019</v>
      </c>
      <c r="D1021">
        <v>1</v>
      </c>
      <c r="E1021">
        <v>94.399000000000001</v>
      </c>
      <c r="F1021">
        <v>3.7990000000000003E-2</v>
      </c>
    </row>
    <row r="1022" spans="1:6">
      <c r="A1022">
        <v>1001020</v>
      </c>
      <c r="B1022">
        <v>1</v>
      </c>
      <c r="C1022">
        <v>1020</v>
      </c>
      <c r="D1022">
        <v>1</v>
      </c>
      <c r="E1022">
        <v>94.421400000000006</v>
      </c>
      <c r="F1022">
        <v>3.7999999999999999E-2</v>
      </c>
    </row>
    <row r="1023" spans="1:6">
      <c r="A1023">
        <v>1001021</v>
      </c>
      <c r="B1023">
        <v>1</v>
      </c>
      <c r="C1023">
        <v>1021</v>
      </c>
      <c r="D1023">
        <v>1</v>
      </c>
      <c r="E1023">
        <v>94.443799999999996</v>
      </c>
      <c r="F1023">
        <v>3.8010000000000002E-2</v>
      </c>
    </row>
    <row r="1024" spans="1:6">
      <c r="A1024">
        <v>1001022</v>
      </c>
      <c r="B1024">
        <v>1</v>
      </c>
      <c r="C1024">
        <v>1022</v>
      </c>
      <c r="D1024">
        <v>1</v>
      </c>
      <c r="E1024">
        <v>94.466200000000001</v>
      </c>
      <c r="F1024">
        <v>3.8019999999999998E-2</v>
      </c>
    </row>
    <row r="1025" spans="1:6">
      <c r="A1025">
        <v>1001023</v>
      </c>
      <c r="B1025">
        <v>1</v>
      </c>
      <c r="C1025">
        <v>1023</v>
      </c>
      <c r="D1025">
        <v>1</v>
      </c>
      <c r="E1025">
        <v>94.488500000000002</v>
      </c>
      <c r="F1025">
        <v>3.8019999999999998E-2</v>
      </c>
    </row>
    <row r="1026" spans="1:6">
      <c r="A1026">
        <v>1001024</v>
      </c>
      <c r="B1026">
        <v>1</v>
      </c>
      <c r="C1026">
        <v>1024</v>
      </c>
      <c r="D1026">
        <v>1</v>
      </c>
      <c r="E1026">
        <v>94.510900000000007</v>
      </c>
      <c r="F1026">
        <v>3.8030000000000001E-2</v>
      </c>
    </row>
    <row r="1027" spans="1:6">
      <c r="A1027">
        <v>1001025</v>
      </c>
      <c r="B1027">
        <v>1</v>
      </c>
      <c r="C1027">
        <v>1025</v>
      </c>
      <c r="D1027">
        <v>1</v>
      </c>
      <c r="E1027">
        <v>94.533199999999994</v>
      </c>
      <c r="F1027">
        <v>3.8039999999999997E-2</v>
      </c>
    </row>
    <row r="1028" spans="1:6">
      <c r="A1028">
        <v>1001026</v>
      </c>
      <c r="B1028">
        <v>1</v>
      </c>
      <c r="C1028">
        <v>1026</v>
      </c>
      <c r="D1028">
        <v>1</v>
      </c>
      <c r="E1028">
        <v>94.555599999999998</v>
      </c>
      <c r="F1028">
        <v>3.805E-2</v>
      </c>
    </row>
    <row r="1029" spans="1:6">
      <c r="A1029">
        <v>1001027</v>
      </c>
      <c r="B1029">
        <v>1</v>
      </c>
      <c r="C1029">
        <v>1027</v>
      </c>
      <c r="D1029">
        <v>1</v>
      </c>
      <c r="E1029">
        <v>94.5779</v>
      </c>
      <c r="F1029">
        <v>3.8059999999999997E-2</v>
      </c>
    </row>
    <row r="1030" spans="1:6">
      <c r="A1030">
        <v>1001028</v>
      </c>
      <c r="B1030">
        <v>1</v>
      </c>
      <c r="C1030">
        <v>1028</v>
      </c>
      <c r="D1030">
        <v>1</v>
      </c>
      <c r="E1030">
        <v>94.600200000000001</v>
      </c>
      <c r="F1030">
        <v>3.807E-2</v>
      </c>
    </row>
    <row r="1031" spans="1:6">
      <c r="A1031">
        <v>1001029</v>
      </c>
      <c r="B1031">
        <v>1</v>
      </c>
      <c r="C1031">
        <v>1029</v>
      </c>
      <c r="D1031">
        <v>1</v>
      </c>
      <c r="E1031">
        <v>94.622500000000002</v>
      </c>
      <c r="F1031">
        <v>3.807E-2</v>
      </c>
    </row>
    <row r="1032" spans="1:6">
      <c r="A1032">
        <v>1001030</v>
      </c>
      <c r="B1032">
        <v>1</v>
      </c>
      <c r="C1032">
        <v>1030</v>
      </c>
      <c r="D1032">
        <v>1</v>
      </c>
      <c r="E1032">
        <v>94.6447</v>
      </c>
      <c r="F1032">
        <v>3.8080000000000003E-2</v>
      </c>
    </row>
    <row r="1033" spans="1:6">
      <c r="A1033">
        <v>1001031</v>
      </c>
      <c r="B1033">
        <v>1</v>
      </c>
      <c r="C1033">
        <v>1031</v>
      </c>
      <c r="D1033">
        <v>1</v>
      </c>
      <c r="E1033">
        <v>94.667000000000002</v>
      </c>
      <c r="F1033">
        <v>3.8089999999999999E-2</v>
      </c>
    </row>
    <row r="1034" spans="1:6">
      <c r="A1034">
        <v>1001032</v>
      </c>
      <c r="B1034">
        <v>1</v>
      </c>
      <c r="C1034">
        <v>1032</v>
      </c>
      <c r="D1034">
        <v>1</v>
      </c>
      <c r="E1034">
        <v>94.689300000000003</v>
      </c>
      <c r="F1034">
        <v>3.8100000000000002E-2</v>
      </c>
    </row>
    <row r="1035" spans="1:6">
      <c r="A1035">
        <v>1001033</v>
      </c>
      <c r="B1035">
        <v>1</v>
      </c>
      <c r="C1035">
        <v>1033</v>
      </c>
      <c r="D1035">
        <v>1</v>
      </c>
      <c r="E1035">
        <v>94.711500000000001</v>
      </c>
      <c r="F1035">
        <v>3.8109999999999998E-2</v>
      </c>
    </row>
    <row r="1036" spans="1:6">
      <c r="A1036">
        <v>1001034</v>
      </c>
      <c r="B1036">
        <v>1</v>
      </c>
      <c r="C1036">
        <v>1034</v>
      </c>
      <c r="D1036">
        <v>1</v>
      </c>
      <c r="E1036">
        <v>94.733699999999999</v>
      </c>
      <c r="F1036">
        <v>3.8109999999999998E-2</v>
      </c>
    </row>
    <row r="1037" spans="1:6">
      <c r="A1037">
        <v>1001035</v>
      </c>
      <c r="B1037">
        <v>1</v>
      </c>
      <c r="C1037">
        <v>1035</v>
      </c>
      <c r="D1037">
        <v>1</v>
      </c>
      <c r="E1037">
        <v>94.755899999999997</v>
      </c>
      <c r="F1037">
        <v>3.8120000000000001E-2</v>
      </c>
    </row>
    <row r="1038" spans="1:6">
      <c r="A1038">
        <v>1001036</v>
      </c>
      <c r="B1038">
        <v>1</v>
      </c>
      <c r="C1038">
        <v>1036</v>
      </c>
      <c r="D1038">
        <v>1</v>
      </c>
      <c r="E1038">
        <v>94.778199999999998</v>
      </c>
      <c r="F1038">
        <v>3.8129999999999997E-2</v>
      </c>
    </row>
    <row r="1039" spans="1:6">
      <c r="A1039">
        <v>1001037</v>
      </c>
      <c r="B1039">
        <v>1</v>
      </c>
      <c r="C1039">
        <v>1037</v>
      </c>
      <c r="D1039">
        <v>1</v>
      </c>
      <c r="E1039">
        <v>94.800299999999993</v>
      </c>
      <c r="F1039">
        <v>3.814E-2</v>
      </c>
    </row>
    <row r="1040" spans="1:6">
      <c r="A1040">
        <v>1001038</v>
      </c>
      <c r="B1040">
        <v>1</v>
      </c>
      <c r="C1040">
        <v>1038</v>
      </c>
      <c r="D1040">
        <v>1</v>
      </c>
      <c r="E1040">
        <v>94.822500000000005</v>
      </c>
      <c r="F1040">
        <v>3.8150000000000003E-2</v>
      </c>
    </row>
    <row r="1041" spans="1:6">
      <c r="A1041">
        <v>1001039</v>
      </c>
      <c r="B1041">
        <v>1</v>
      </c>
      <c r="C1041">
        <v>1039</v>
      </c>
      <c r="D1041">
        <v>1</v>
      </c>
      <c r="E1041">
        <v>94.844700000000003</v>
      </c>
      <c r="F1041">
        <v>3.8150000000000003E-2</v>
      </c>
    </row>
    <row r="1042" spans="1:6">
      <c r="A1042">
        <v>1001040</v>
      </c>
      <c r="B1042">
        <v>1</v>
      </c>
      <c r="C1042">
        <v>1040</v>
      </c>
      <c r="D1042">
        <v>1</v>
      </c>
      <c r="E1042">
        <v>94.866799999999998</v>
      </c>
      <c r="F1042">
        <v>3.8159999999999999E-2</v>
      </c>
    </row>
    <row r="1043" spans="1:6">
      <c r="A1043">
        <v>1001041</v>
      </c>
      <c r="B1043">
        <v>1</v>
      </c>
      <c r="C1043">
        <v>1041</v>
      </c>
      <c r="D1043">
        <v>1</v>
      </c>
      <c r="E1043">
        <v>94.888999999999996</v>
      </c>
      <c r="F1043">
        <v>3.8170000000000003E-2</v>
      </c>
    </row>
    <row r="1044" spans="1:6">
      <c r="A1044">
        <v>1001042</v>
      </c>
      <c r="B1044">
        <v>1</v>
      </c>
      <c r="C1044">
        <v>1042</v>
      </c>
      <c r="D1044">
        <v>1</v>
      </c>
      <c r="E1044">
        <v>94.911100000000005</v>
      </c>
      <c r="F1044">
        <v>3.8179999999999999E-2</v>
      </c>
    </row>
    <row r="1045" spans="1:6">
      <c r="A1045">
        <v>1001043</v>
      </c>
      <c r="B1045">
        <v>1</v>
      </c>
      <c r="C1045">
        <v>1043</v>
      </c>
      <c r="D1045">
        <v>1</v>
      </c>
      <c r="E1045">
        <v>94.933199999999999</v>
      </c>
      <c r="F1045">
        <v>3.8190000000000002E-2</v>
      </c>
    </row>
    <row r="1046" spans="1:6">
      <c r="A1046">
        <v>1001044</v>
      </c>
      <c r="B1046">
        <v>1</v>
      </c>
      <c r="C1046">
        <v>1044</v>
      </c>
      <c r="D1046">
        <v>1</v>
      </c>
      <c r="E1046">
        <v>94.955299999999994</v>
      </c>
      <c r="F1046">
        <v>3.8190000000000002E-2</v>
      </c>
    </row>
    <row r="1047" spans="1:6">
      <c r="A1047">
        <v>1001045</v>
      </c>
      <c r="B1047">
        <v>1</v>
      </c>
      <c r="C1047">
        <v>1045</v>
      </c>
      <c r="D1047">
        <v>1</v>
      </c>
      <c r="E1047">
        <v>94.977400000000003</v>
      </c>
      <c r="F1047">
        <v>3.8199999999999998E-2</v>
      </c>
    </row>
    <row r="1048" spans="1:6">
      <c r="A1048">
        <v>1001046</v>
      </c>
      <c r="B1048">
        <v>1</v>
      </c>
      <c r="C1048">
        <v>1046</v>
      </c>
      <c r="D1048">
        <v>1</v>
      </c>
      <c r="E1048">
        <v>94.999499999999998</v>
      </c>
      <c r="F1048">
        <v>3.8210000000000001E-2</v>
      </c>
    </row>
    <row r="1049" spans="1:6">
      <c r="A1049">
        <v>1001047</v>
      </c>
      <c r="B1049">
        <v>1</v>
      </c>
      <c r="C1049">
        <v>1047</v>
      </c>
      <c r="D1049">
        <v>1</v>
      </c>
      <c r="E1049">
        <v>95.021600000000007</v>
      </c>
      <c r="F1049">
        <v>3.8219999999999997E-2</v>
      </c>
    </row>
    <row r="1050" spans="1:6">
      <c r="A1050">
        <v>1001048</v>
      </c>
      <c r="B1050">
        <v>1</v>
      </c>
      <c r="C1050">
        <v>1048</v>
      </c>
      <c r="D1050">
        <v>1</v>
      </c>
      <c r="E1050">
        <v>95.043599999999998</v>
      </c>
      <c r="F1050">
        <v>3.8219999999999997E-2</v>
      </c>
    </row>
    <row r="1051" spans="1:6">
      <c r="A1051">
        <v>1001049</v>
      </c>
      <c r="B1051">
        <v>1</v>
      </c>
      <c r="C1051">
        <v>1049</v>
      </c>
      <c r="D1051">
        <v>1</v>
      </c>
      <c r="E1051">
        <v>95.065700000000007</v>
      </c>
      <c r="F1051">
        <v>3.823E-2</v>
      </c>
    </row>
    <row r="1052" spans="1:6">
      <c r="A1052">
        <v>1001050</v>
      </c>
      <c r="B1052">
        <v>1</v>
      </c>
      <c r="C1052">
        <v>1050</v>
      </c>
      <c r="D1052">
        <v>1</v>
      </c>
      <c r="E1052">
        <v>95.087699999999998</v>
      </c>
      <c r="F1052">
        <v>3.8240000000000003E-2</v>
      </c>
    </row>
    <row r="1053" spans="1:6">
      <c r="A1053">
        <v>1001051</v>
      </c>
      <c r="B1053">
        <v>1</v>
      </c>
      <c r="C1053">
        <v>1051</v>
      </c>
      <c r="D1053">
        <v>1</v>
      </c>
      <c r="E1053">
        <v>95.109700000000004</v>
      </c>
      <c r="F1053">
        <v>3.8249999999999999E-2</v>
      </c>
    </row>
    <row r="1054" spans="1:6">
      <c r="A1054">
        <v>1001052</v>
      </c>
      <c r="B1054">
        <v>1</v>
      </c>
      <c r="C1054">
        <v>1052</v>
      </c>
      <c r="D1054">
        <v>1</v>
      </c>
      <c r="E1054">
        <v>95.131699999999995</v>
      </c>
      <c r="F1054">
        <v>3.8260000000000002E-2</v>
      </c>
    </row>
    <row r="1055" spans="1:6">
      <c r="A1055">
        <v>1001053</v>
      </c>
      <c r="B1055">
        <v>1</v>
      </c>
      <c r="C1055">
        <v>1053</v>
      </c>
      <c r="D1055">
        <v>1</v>
      </c>
      <c r="E1055">
        <v>95.153700000000001</v>
      </c>
      <c r="F1055">
        <v>3.8260000000000002E-2</v>
      </c>
    </row>
    <row r="1056" spans="1:6">
      <c r="A1056">
        <v>1001054</v>
      </c>
      <c r="B1056">
        <v>1</v>
      </c>
      <c r="C1056">
        <v>1054</v>
      </c>
      <c r="D1056">
        <v>1</v>
      </c>
      <c r="E1056">
        <v>95.175700000000006</v>
      </c>
      <c r="F1056">
        <v>3.8269999999999998E-2</v>
      </c>
    </row>
    <row r="1057" spans="1:6">
      <c r="A1057">
        <v>1001055</v>
      </c>
      <c r="B1057">
        <v>1</v>
      </c>
      <c r="C1057">
        <v>1055</v>
      </c>
      <c r="D1057">
        <v>1</v>
      </c>
      <c r="E1057">
        <v>95.197699999999998</v>
      </c>
      <c r="F1057">
        <v>3.8280000000000002E-2</v>
      </c>
    </row>
    <row r="1058" spans="1:6">
      <c r="A1058">
        <v>1001056</v>
      </c>
      <c r="B1058">
        <v>1</v>
      </c>
      <c r="C1058">
        <v>1056</v>
      </c>
      <c r="D1058">
        <v>1</v>
      </c>
      <c r="E1058">
        <v>95.219700000000003</v>
      </c>
      <c r="F1058">
        <v>3.8289999999999998E-2</v>
      </c>
    </row>
    <row r="1059" spans="1:6">
      <c r="A1059">
        <v>1001057</v>
      </c>
      <c r="B1059">
        <v>1</v>
      </c>
      <c r="C1059">
        <v>1057</v>
      </c>
      <c r="D1059">
        <v>1</v>
      </c>
      <c r="E1059">
        <v>95.241600000000005</v>
      </c>
      <c r="F1059">
        <v>3.8289999999999998E-2</v>
      </c>
    </row>
    <row r="1060" spans="1:6">
      <c r="A1060">
        <v>1001058</v>
      </c>
      <c r="B1060">
        <v>1</v>
      </c>
      <c r="C1060">
        <v>1058</v>
      </c>
      <c r="D1060">
        <v>1</v>
      </c>
      <c r="E1060">
        <v>95.263599999999997</v>
      </c>
      <c r="F1060">
        <v>3.8300000000000001E-2</v>
      </c>
    </row>
    <row r="1061" spans="1:6">
      <c r="A1061">
        <v>1001059</v>
      </c>
      <c r="B1061">
        <v>1</v>
      </c>
      <c r="C1061">
        <v>1059</v>
      </c>
      <c r="D1061">
        <v>1</v>
      </c>
      <c r="E1061">
        <v>95.285499999999999</v>
      </c>
      <c r="F1061">
        <v>3.8309999999999997E-2</v>
      </c>
    </row>
    <row r="1062" spans="1:6">
      <c r="A1062">
        <v>1001060</v>
      </c>
      <c r="B1062">
        <v>1</v>
      </c>
      <c r="C1062">
        <v>1060</v>
      </c>
      <c r="D1062">
        <v>1</v>
      </c>
      <c r="E1062">
        <v>95.307400000000001</v>
      </c>
      <c r="F1062">
        <v>3.832E-2</v>
      </c>
    </row>
    <row r="1063" spans="1:6">
      <c r="A1063">
        <v>1001061</v>
      </c>
      <c r="B1063">
        <v>1</v>
      </c>
      <c r="C1063">
        <v>1061</v>
      </c>
      <c r="D1063">
        <v>1</v>
      </c>
      <c r="E1063">
        <v>95.329300000000003</v>
      </c>
      <c r="F1063">
        <v>3.8330000000000003E-2</v>
      </c>
    </row>
    <row r="1064" spans="1:6">
      <c r="A1064">
        <v>1001062</v>
      </c>
      <c r="B1064">
        <v>1</v>
      </c>
      <c r="C1064">
        <v>1062</v>
      </c>
      <c r="D1064">
        <v>1</v>
      </c>
      <c r="E1064">
        <v>95.351200000000006</v>
      </c>
      <c r="F1064">
        <v>3.8330000000000003E-2</v>
      </c>
    </row>
    <row r="1065" spans="1:6">
      <c r="A1065">
        <v>1001063</v>
      </c>
      <c r="B1065">
        <v>1</v>
      </c>
      <c r="C1065">
        <v>1063</v>
      </c>
      <c r="D1065">
        <v>1</v>
      </c>
      <c r="E1065">
        <v>95.373099999999994</v>
      </c>
      <c r="F1065">
        <v>3.8339999999999999E-2</v>
      </c>
    </row>
    <row r="1066" spans="1:6">
      <c r="A1066">
        <v>1001064</v>
      </c>
      <c r="B1066">
        <v>1</v>
      </c>
      <c r="C1066">
        <v>1064</v>
      </c>
      <c r="D1066">
        <v>1</v>
      </c>
      <c r="E1066">
        <v>95.394900000000007</v>
      </c>
      <c r="F1066">
        <v>3.8350000000000002E-2</v>
      </c>
    </row>
    <row r="1067" spans="1:6">
      <c r="A1067">
        <v>1001065</v>
      </c>
      <c r="B1067">
        <v>1</v>
      </c>
      <c r="C1067">
        <v>1065</v>
      </c>
      <c r="D1067">
        <v>1</v>
      </c>
      <c r="E1067">
        <v>95.416799999999995</v>
      </c>
      <c r="F1067">
        <v>3.8359999999999998E-2</v>
      </c>
    </row>
    <row r="1068" spans="1:6">
      <c r="A1068">
        <v>1001066</v>
      </c>
      <c r="B1068">
        <v>1</v>
      </c>
      <c r="C1068">
        <v>1066</v>
      </c>
      <c r="D1068">
        <v>1</v>
      </c>
      <c r="E1068">
        <v>95.438599999999994</v>
      </c>
      <c r="F1068">
        <v>3.8359999999999998E-2</v>
      </c>
    </row>
    <row r="1069" spans="1:6">
      <c r="A1069">
        <v>1001067</v>
      </c>
      <c r="B1069">
        <v>1</v>
      </c>
      <c r="C1069">
        <v>1067</v>
      </c>
      <c r="D1069">
        <v>1</v>
      </c>
      <c r="E1069">
        <v>95.460499999999996</v>
      </c>
      <c r="F1069">
        <v>3.8370000000000001E-2</v>
      </c>
    </row>
    <row r="1070" spans="1:6">
      <c r="A1070">
        <v>1001068</v>
      </c>
      <c r="B1070">
        <v>1</v>
      </c>
      <c r="C1070">
        <v>1068</v>
      </c>
      <c r="D1070">
        <v>1</v>
      </c>
      <c r="E1070">
        <v>95.482299999999995</v>
      </c>
      <c r="F1070">
        <v>3.8379999999999997E-2</v>
      </c>
    </row>
    <row r="1071" spans="1:6">
      <c r="A1071">
        <v>1001069</v>
      </c>
      <c r="B1071">
        <v>1</v>
      </c>
      <c r="C1071">
        <v>1069</v>
      </c>
      <c r="D1071">
        <v>1</v>
      </c>
      <c r="E1071">
        <v>95.504099999999994</v>
      </c>
      <c r="F1071">
        <v>3.8390000000000001E-2</v>
      </c>
    </row>
    <row r="1072" spans="1:6">
      <c r="A1072">
        <v>1001070</v>
      </c>
      <c r="B1072">
        <v>1</v>
      </c>
      <c r="C1072">
        <v>1070</v>
      </c>
      <c r="D1072">
        <v>1</v>
      </c>
      <c r="E1072">
        <v>95.525899999999993</v>
      </c>
      <c r="F1072">
        <v>3.8390000000000001E-2</v>
      </c>
    </row>
    <row r="1073" spans="1:6">
      <c r="A1073">
        <v>1001071</v>
      </c>
      <c r="B1073">
        <v>1</v>
      </c>
      <c r="C1073">
        <v>1071</v>
      </c>
      <c r="D1073">
        <v>1</v>
      </c>
      <c r="E1073">
        <v>95.547700000000006</v>
      </c>
      <c r="F1073">
        <v>3.8399999999999997E-2</v>
      </c>
    </row>
    <row r="1074" spans="1:6">
      <c r="A1074">
        <v>1001072</v>
      </c>
      <c r="B1074">
        <v>1</v>
      </c>
      <c r="C1074">
        <v>1072</v>
      </c>
      <c r="D1074">
        <v>1</v>
      </c>
      <c r="E1074">
        <v>95.569500000000005</v>
      </c>
      <c r="F1074">
        <v>3.841E-2</v>
      </c>
    </row>
    <row r="1075" spans="1:6">
      <c r="A1075">
        <v>1001073</v>
      </c>
      <c r="B1075">
        <v>1</v>
      </c>
      <c r="C1075">
        <v>1073</v>
      </c>
      <c r="D1075">
        <v>1</v>
      </c>
      <c r="E1075">
        <v>95.591300000000004</v>
      </c>
      <c r="F1075">
        <v>3.8420000000000003E-2</v>
      </c>
    </row>
    <row r="1076" spans="1:6">
      <c r="A1076">
        <v>1001074</v>
      </c>
      <c r="B1076">
        <v>1</v>
      </c>
      <c r="C1076">
        <v>1074</v>
      </c>
      <c r="D1076">
        <v>1</v>
      </c>
      <c r="E1076">
        <v>95.613</v>
      </c>
      <c r="F1076">
        <v>3.8420000000000003E-2</v>
      </c>
    </row>
    <row r="1077" spans="1:6">
      <c r="A1077">
        <v>1001075</v>
      </c>
      <c r="B1077">
        <v>1</v>
      </c>
      <c r="C1077">
        <v>1075</v>
      </c>
      <c r="D1077">
        <v>1</v>
      </c>
      <c r="E1077">
        <v>95.634799999999998</v>
      </c>
      <c r="F1077">
        <v>3.8429999999999999E-2</v>
      </c>
    </row>
    <row r="1078" spans="1:6">
      <c r="A1078">
        <v>1001076</v>
      </c>
      <c r="B1078">
        <v>1</v>
      </c>
      <c r="C1078">
        <v>1076</v>
      </c>
      <c r="D1078">
        <v>1</v>
      </c>
      <c r="E1078">
        <v>95.656499999999994</v>
      </c>
      <c r="F1078">
        <v>3.8440000000000002E-2</v>
      </c>
    </row>
    <row r="1079" spans="1:6">
      <c r="A1079">
        <v>1001077</v>
      </c>
      <c r="B1079">
        <v>1</v>
      </c>
      <c r="C1079">
        <v>1077</v>
      </c>
      <c r="D1079">
        <v>1</v>
      </c>
      <c r="E1079">
        <v>95.678200000000004</v>
      </c>
      <c r="F1079">
        <v>3.8449999999999998E-2</v>
      </c>
    </row>
    <row r="1080" spans="1:6">
      <c r="A1080">
        <v>1001078</v>
      </c>
      <c r="B1080">
        <v>1</v>
      </c>
      <c r="C1080">
        <v>1078</v>
      </c>
      <c r="D1080">
        <v>1</v>
      </c>
      <c r="E1080">
        <v>95.6999</v>
      </c>
      <c r="F1080">
        <v>3.8449999999999998E-2</v>
      </c>
    </row>
    <row r="1081" spans="1:6">
      <c r="A1081">
        <v>1001079</v>
      </c>
      <c r="B1081">
        <v>1</v>
      </c>
      <c r="C1081">
        <v>1079</v>
      </c>
      <c r="D1081">
        <v>1</v>
      </c>
      <c r="E1081">
        <v>95.721599999999995</v>
      </c>
      <c r="F1081">
        <v>3.8460000000000001E-2</v>
      </c>
    </row>
    <row r="1082" spans="1:6">
      <c r="A1082">
        <v>1001080</v>
      </c>
      <c r="B1082">
        <v>1</v>
      </c>
      <c r="C1082">
        <v>1080</v>
      </c>
      <c r="D1082">
        <v>1</v>
      </c>
      <c r="E1082">
        <v>95.743300000000005</v>
      </c>
      <c r="F1082">
        <v>3.8469999999999997E-2</v>
      </c>
    </row>
    <row r="1083" spans="1:6">
      <c r="A1083">
        <v>1001081</v>
      </c>
      <c r="B1083">
        <v>1</v>
      </c>
      <c r="C1083">
        <v>1081</v>
      </c>
      <c r="D1083">
        <v>1</v>
      </c>
      <c r="E1083">
        <v>95.765000000000001</v>
      </c>
      <c r="F1083">
        <v>3.848E-2</v>
      </c>
    </row>
    <row r="1084" spans="1:6">
      <c r="A1084">
        <v>1001082</v>
      </c>
      <c r="B1084">
        <v>1</v>
      </c>
      <c r="C1084">
        <v>1082</v>
      </c>
      <c r="D1084">
        <v>1</v>
      </c>
      <c r="E1084">
        <v>95.786699999999996</v>
      </c>
      <c r="F1084">
        <v>3.848E-2</v>
      </c>
    </row>
    <row r="1085" spans="1:6">
      <c r="A1085">
        <v>1001083</v>
      </c>
      <c r="B1085">
        <v>1</v>
      </c>
      <c r="C1085">
        <v>1083</v>
      </c>
      <c r="D1085">
        <v>1</v>
      </c>
      <c r="E1085">
        <v>95.808300000000003</v>
      </c>
      <c r="F1085">
        <v>3.8490000000000003E-2</v>
      </c>
    </row>
    <row r="1086" spans="1:6">
      <c r="A1086">
        <v>1001084</v>
      </c>
      <c r="B1086">
        <v>1</v>
      </c>
      <c r="C1086">
        <v>1084</v>
      </c>
      <c r="D1086">
        <v>1</v>
      </c>
      <c r="E1086">
        <v>95.83</v>
      </c>
      <c r="F1086">
        <v>3.85E-2</v>
      </c>
    </row>
    <row r="1087" spans="1:6">
      <c r="A1087">
        <v>1001085</v>
      </c>
      <c r="B1087">
        <v>1</v>
      </c>
      <c r="C1087">
        <v>1085</v>
      </c>
      <c r="D1087">
        <v>1</v>
      </c>
      <c r="E1087">
        <v>95.851600000000005</v>
      </c>
      <c r="F1087">
        <v>3.85E-2</v>
      </c>
    </row>
    <row r="1088" spans="1:6">
      <c r="A1088">
        <v>1001086</v>
      </c>
      <c r="B1088">
        <v>1</v>
      </c>
      <c r="C1088">
        <v>1086</v>
      </c>
      <c r="D1088">
        <v>1</v>
      </c>
      <c r="E1088">
        <v>95.873199999999997</v>
      </c>
      <c r="F1088">
        <v>3.8510000000000003E-2</v>
      </c>
    </row>
    <row r="1089" spans="1:6">
      <c r="A1089">
        <v>1001087</v>
      </c>
      <c r="B1089">
        <v>1</v>
      </c>
      <c r="C1089">
        <v>1087</v>
      </c>
      <c r="D1089">
        <v>1</v>
      </c>
      <c r="E1089">
        <v>95.894800000000004</v>
      </c>
      <c r="F1089">
        <v>3.8519999999999999E-2</v>
      </c>
    </row>
    <row r="1090" spans="1:6">
      <c r="A1090">
        <v>1001088</v>
      </c>
      <c r="B1090">
        <v>1</v>
      </c>
      <c r="C1090">
        <v>1088</v>
      </c>
      <c r="D1090">
        <v>1</v>
      </c>
      <c r="E1090">
        <v>95.916499999999999</v>
      </c>
      <c r="F1090">
        <v>3.8530000000000002E-2</v>
      </c>
    </row>
    <row r="1091" spans="1:6">
      <c r="A1091">
        <v>1001089</v>
      </c>
      <c r="B1091">
        <v>1</v>
      </c>
      <c r="C1091">
        <v>1089</v>
      </c>
      <c r="D1091">
        <v>1</v>
      </c>
      <c r="E1091">
        <v>95.938000000000002</v>
      </c>
      <c r="F1091">
        <v>3.8530000000000002E-2</v>
      </c>
    </row>
    <row r="1092" spans="1:6">
      <c r="A1092">
        <v>1001090</v>
      </c>
      <c r="B1092">
        <v>1</v>
      </c>
      <c r="C1092">
        <v>1090</v>
      </c>
      <c r="D1092">
        <v>1</v>
      </c>
      <c r="E1092">
        <v>95.959599999999995</v>
      </c>
      <c r="F1092">
        <v>3.8539999999999998E-2</v>
      </c>
    </row>
    <row r="1093" spans="1:6">
      <c r="A1093">
        <v>1001091</v>
      </c>
      <c r="B1093">
        <v>1</v>
      </c>
      <c r="C1093">
        <v>1091</v>
      </c>
      <c r="D1093">
        <v>1</v>
      </c>
      <c r="E1093">
        <v>95.981200000000001</v>
      </c>
      <c r="F1093">
        <v>3.8550000000000001E-2</v>
      </c>
    </row>
    <row r="1094" spans="1:6">
      <c r="A1094">
        <v>1001092</v>
      </c>
      <c r="B1094">
        <v>1</v>
      </c>
      <c r="C1094">
        <v>1092</v>
      </c>
      <c r="D1094">
        <v>1</v>
      </c>
      <c r="E1094">
        <v>96.002799999999993</v>
      </c>
      <c r="F1094">
        <v>3.8559999999999997E-2</v>
      </c>
    </row>
    <row r="1095" spans="1:6">
      <c r="A1095">
        <v>1001093</v>
      </c>
      <c r="B1095">
        <v>1</v>
      </c>
      <c r="C1095">
        <v>1093</v>
      </c>
      <c r="D1095">
        <v>1</v>
      </c>
      <c r="E1095">
        <v>96.024299999999997</v>
      </c>
      <c r="F1095">
        <v>3.8559999999999997E-2</v>
      </c>
    </row>
    <row r="1096" spans="1:6">
      <c r="A1096">
        <v>1001094</v>
      </c>
      <c r="B1096">
        <v>1</v>
      </c>
      <c r="C1096">
        <v>1094</v>
      </c>
      <c r="D1096">
        <v>1</v>
      </c>
      <c r="E1096">
        <v>96.045900000000003</v>
      </c>
      <c r="F1096">
        <v>3.857E-2</v>
      </c>
    </row>
    <row r="1097" spans="1:6">
      <c r="A1097">
        <v>1001095</v>
      </c>
      <c r="B1097">
        <v>1</v>
      </c>
      <c r="C1097">
        <v>1095</v>
      </c>
      <c r="D1097">
        <v>1</v>
      </c>
      <c r="E1097">
        <v>96.067400000000006</v>
      </c>
      <c r="F1097">
        <v>3.8580000000000003E-2</v>
      </c>
    </row>
    <row r="1098" spans="1:6">
      <c r="A1098">
        <v>1001096</v>
      </c>
      <c r="B1098">
        <v>1</v>
      </c>
      <c r="C1098">
        <v>1096</v>
      </c>
      <c r="D1098">
        <v>1</v>
      </c>
      <c r="E1098">
        <v>96.088899999999995</v>
      </c>
      <c r="F1098">
        <v>3.8580000000000003E-2</v>
      </c>
    </row>
    <row r="1099" spans="1:6">
      <c r="A1099">
        <v>1001097</v>
      </c>
      <c r="B1099">
        <v>1</v>
      </c>
      <c r="C1099">
        <v>1097</v>
      </c>
      <c r="D1099">
        <v>1</v>
      </c>
      <c r="E1099">
        <v>96.110399999999998</v>
      </c>
      <c r="F1099">
        <v>3.8589999999999999E-2</v>
      </c>
    </row>
    <row r="1100" spans="1:6">
      <c r="A1100">
        <v>1001098</v>
      </c>
      <c r="B1100">
        <v>1</v>
      </c>
      <c r="C1100">
        <v>1098</v>
      </c>
      <c r="D1100">
        <v>1</v>
      </c>
      <c r="E1100">
        <v>96.131900000000002</v>
      </c>
      <c r="F1100">
        <v>3.8600000000000002E-2</v>
      </c>
    </row>
    <row r="1101" spans="1:6">
      <c r="A1101">
        <v>1001099</v>
      </c>
      <c r="B1101">
        <v>1</v>
      </c>
      <c r="C1101">
        <v>1099</v>
      </c>
      <c r="D1101">
        <v>1</v>
      </c>
      <c r="E1101">
        <v>96.153400000000005</v>
      </c>
      <c r="F1101">
        <v>3.8609999999999998E-2</v>
      </c>
    </row>
    <row r="1102" spans="1:6">
      <c r="A1102">
        <v>1001100</v>
      </c>
      <c r="B1102">
        <v>1</v>
      </c>
      <c r="C1102">
        <v>1100</v>
      </c>
      <c r="D1102">
        <v>1</v>
      </c>
      <c r="E1102">
        <v>96.174899999999994</v>
      </c>
      <c r="F1102">
        <v>3.8609999999999998E-2</v>
      </c>
    </row>
    <row r="1103" spans="1:6">
      <c r="A1103">
        <v>1001101</v>
      </c>
      <c r="B1103">
        <v>1</v>
      </c>
      <c r="C1103">
        <v>1101</v>
      </c>
      <c r="D1103">
        <v>1</v>
      </c>
      <c r="E1103">
        <v>96.196399999999997</v>
      </c>
      <c r="F1103">
        <v>3.8620000000000002E-2</v>
      </c>
    </row>
    <row r="1104" spans="1:6">
      <c r="A1104">
        <v>1001102</v>
      </c>
      <c r="B1104">
        <v>1</v>
      </c>
      <c r="C1104">
        <v>1102</v>
      </c>
      <c r="D1104">
        <v>1</v>
      </c>
      <c r="E1104">
        <v>96.217799999999997</v>
      </c>
      <c r="F1104">
        <v>3.8629999999999998E-2</v>
      </c>
    </row>
    <row r="1105" spans="1:6">
      <c r="A1105">
        <v>1001103</v>
      </c>
      <c r="B1105">
        <v>1</v>
      </c>
      <c r="C1105">
        <v>1103</v>
      </c>
      <c r="D1105">
        <v>1</v>
      </c>
      <c r="E1105">
        <v>96.2393</v>
      </c>
      <c r="F1105">
        <v>3.8629999999999998E-2</v>
      </c>
    </row>
    <row r="1106" spans="1:6">
      <c r="A1106">
        <v>1001104</v>
      </c>
      <c r="B1106">
        <v>1</v>
      </c>
      <c r="C1106">
        <v>1104</v>
      </c>
      <c r="D1106">
        <v>1</v>
      </c>
      <c r="E1106">
        <v>96.2607</v>
      </c>
      <c r="F1106">
        <v>3.8640000000000001E-2</v>
      </c>
    </row>
    <row r="1107" spans="1:6">
      <c r="A1107">
        <v>1001105</v>
      </c>
      <c r="B1107">
        <v>1</v>
      </c>
      <c r="C1107">
        <v>1105</v>
      </c>
      <c r="D1107">
        <v>1</v>
      </c>
      <c r="E1107">
        <v>96.2821</v>
      </c>
      <c r="F1107">
        <v>3.8649999999999997E-2</v>
      </c>
    </row>
    <row r="1108" spans="1:6">
      <c r="A1108">
        <v>1001106</v>
      </c>
      <c r="B1108">
        <v>1</v>
      </c>
      <c r="C1108">
        <v>1106</v>
      </c>
      <c r="D1108">
        <v>1</v>
      </c>
      <c r="E1108">
        <v>96.3035</v>
      </c>
      <c r="F1108">
        <v>3.866E-2</v>
      </c>
    </row>
    <row r="1109" spans="1:6">
      <c r="A1109">
        <v>1001107</v>
      </c>
      <c r="B1109">
        <v>1</v>
      </c>
      <c r="C1109">
        <v>1107</v>
      </c>
      <c r="D1109">
        <v>1</v>
      </c>
      <c r="E1109">
        <v>96.325000000000003</v>
      </c>
      <c r="F1109">
        <v>3.866E-2</v>
      </c>
    </row>
    <row r="1110" spans="1:6">
      <c r="A1110">
        <v>1001108</v>
      </c>
      <c r="B1110">
        <v>1</v>
      </c>
      <c r="C1110">
        <v>1108</v>
      </c>
      <c r="D1110">
        <v>1</v>
      </c>
      <c r="E1110">
        <v>96.346400000000003</v>
      </c>
      <c r="F1110">
        <v>3.8670000000000003E-2</v>
      </c>
    </row>
    <row r="1111" spans="1:6">
      <c r="A1111">
        <v>1001109</v>
      </c>
      <c r="B1111">
        <v>1</v>
      </c>
      <c r="C1111">
        <v>1109</v>
      </c>
      <c r="D1111">
        <v>1</v>
      </c>
      <c r="E1111">
        <v>96.367699999999999</v>
      </c>
      <c r="F1111">
        <v>3.8679999999999999E-2</v>
      </c>
    </row>
    <row r="1112" spans="1:6">
      <c r="A1112">
        <v>1001110</v>
      </c>
      <c r="B1112">
        <v>1</v>
      </c>
      <c r="C1112">
        <v>1110</v>
      </c>
      <c r="D1112">
        <v>1</v>
      </c>
      <c r="E1112">
        <v>96.389099999999999</v>
      </c>
      <c r="F1112">
        <v>3.8679999999999999E-2</v>
      </c>
    </row>
    <row r="1113" spans="1:6">
      <c r="A1113">
        <v>1001111</v>
      </c>
      <c r="B1113">
        <v>1</v>
      </c>
      <c r="C1113">
        <v>1111</v>
      </c>
      <c r="D1113">
        <v>1</v>
      </c>
      <c r="E1113">
        <v>96.410499999999999</v>
      </c>
      <c r="F1113">
        <v>3.8690000000000002E-2</v>
      </c>
    </row>
    <row r="1114" spans="1:6">
      <c r="A1114">
        <v>1001112</v>
      </c>
      <c r="B1114">
        <v>1</v>
      </c>
      <c r="C1114">
        <v>1112</v>
      </c>
      <c r="D1114">
        <v>1</v>
      </c>
      <c r="E1114">
        <v>96.431799999999996</v>
      </c>
      <c r="F1114">
        <v>3.8699999999999998E-2</v>
      </c>
    </row>
    <row r="1115" spans="1:6">
      <c r="A1115">
        <v>1001113</v>
      </c>
      <c r="B1115">
        <v>1</v>
      </c>
      <c r="C1115">
        <v>1113</v>
      </c>
      <c r="D1115">
        <v>1</v>
      </c>
      <c r="E1115">
        <v>96.453199999999995</v>
      </c>
      <c r="F1115">
        <v>3.8699999999999998E-2</v>
      </c>
    </row>
    <row r="1116" spans="1:6">
      <c r="A1116">
        <v>1001114</v>
      </c>
      <c r="B1116">
        <v>1</v>
      </c>
      <c r="C1116">
        <v>1114</v>
      </c>
      <c r="D1116">
        <v>1</v>
      </c>
      <c r="E1116">
        <v>96.474500000000006</v>
      </c>
      <c r="F1116">
        <v>3.8710000000000001E-2</v>
      </c>
    </row>
    <row r="1117" spans="1:6">
      <c r="A1117">
        <v>1001115</v>
      </c>
      <c r="B1117">
        <v>1</v>
      </c>
      <c r="C1117">
        <v>1115</v>
      </c>
      <c r="D1117">
        <v>1</v>
      </c>
      <c r="E1117">
        <v>96.495800000000003</v>
      </c>
      <c r="F1117">
        <v>3.8719999999999997E-2</v>
      </c>
    </row>
    <row r="1118" spans="1:6">
      <c r="A1118">
        <v>1001116</v>
      </c>
      <c r="B1118">
        <v>1</v>
      </c>
      <c r="C1118">
        <v>1116</v>
      </c>
      <c r="D1118">
        <v>1</v>
      </c>
      <c r="E1118">
        <v>96.517200000000003</v>
      </c>
      <c r="F1118">
        <v>3.8730000000000001E-2</v>
      </c>
    </row>
    <row r="1119" spans="1:6">
      <c r="A1119">
        <v>1001117</v>
      </c>
      <c r="B1119">
        <v>1</v>
      </c>
      <c r="C1119">
        <v>1117</v>
      </c>
      <c r="D1119">
        <v>1</v>
      </c>
      <c r="E1119">
        <v>96.538499999999999</v>
      </c>
      <c r="F1119">
        <v>3.8730000000000001E-2</v>
      </c>
    </row>
    <row r="1120" spans="1:6">
      <c r="A1120">
        <v>1001118</v>
      </c>
      <c r="B1120">
        <v>1</v>
      </c>
      <c r="C1120">
        <v>1118</v>
      </c>
      <c r="D1120">
        <v>1</v>
      </c>
      <c r="E1120">
        <v>96.559799999999996</v>
      </c>
      <c r="F1120">
        <v>3.8739999999999997E-2</v>
      </c>
    </row>
    <row r="1121" spans="1:6">
      <c r="A1121">
        <v>1001119</v>
      </c>
      <c r="B1121">
        <v>1</v>
      </c>
      <c r="C1121">
        <v>1119</v>
      </c>
      <c r="D1121">
        <v>1</v>
      </c>
      <c r="E1121">
        <v>96.581000000000003</v>
      </c>
      <c r="F1121">
        <v>3.875E-2</v>
      </c>
    </row>
    <row r="1122" spans="1:6">
      <c r="A1122">
        <v>1001120</v>
      </c>
      <c r="B1122">
        <v>1</v>
      </c>
      <c r="C1122">
        <v>1120</v>
      </c>
      <c r="D1122">
        <v>1</v>
      </c>
      <c r="E1122">
        <v>96.6023</v>
      </c>
      <c r="F1122">
        <v>3.875E-2</v>
      </c>
    </row>
    <row r="1123" spans="1:6">
      <c r="A1123">
        <v>1001121</v>
      </c>
      <c r="B1123">
        <v>1</v>
      </c>
      <c r="C1123">
        <v>1121</v>
      </c>
      <c r="D1123">
        <v>1</v>
      </c>
      <c r="E1123">
        <v>96.623599999999996</v>
      </c>
      <c r="F1123">
        <v>3.8760000000000003E-2</v>
      </c>
    </row>
    <row r="1124" spans="1:6">
      <c r="A1124">
        <v>1001122</v>
      </c>
      <c r="B1124">
        <v>1</v>
      </c>
      <c r="C1124">
        <v>1122</v>
      </c>
      <c r="D1124">
        <v>1</v>
      </c>
      <c r="E1124">
        <v>96.644800000000004</v>
      </c>
      <c r="F1124">
        <v>3.8769999999999999E-2</v>
      </c>
    </row>
    <row r="1125" spans="1:6">
      <c r="A1125">
        <v>1001123</v>
      </c>
      <c r="B1125">
        <v>1</v>
      </c>
      <c r="C1125">
        <v>1123</v>
      </c>
      <c r="D1125">
        <v>1</v>
      </c>
      <c r="E1125">
        <v>96.6661</v>
      </c>
      <c r="F1125">
        <v>3.8769999999999999E-2</v>
      </c>
    </row>
    <row r="1126" spans="1:6">
      <c r="A1126">
        <v>1001124</v>
      </c>
      <c r="B1126">
        <v>1</v>
      </c>
      <c r="C1126">
        <v>1124</v>
      </c>
      <c r="D1126">
        <v>1</v>
      </c>
      <c r="E1126">
        <v>96.687299999999993</v>
      </c>
      <c r="F1126">
        <v>3.8780000000000002E-2</v>
      </c>
    </row>
    <row r="1127" spans="1:6">
      <c r="A1127">
        <v>1001125</v>
      </c>
      <c r="B1127">
        <v>1</v>
      </c>
      <c r="C1127">
        <v>1125</v>
      </c>
      <c r="D1127">
        <v>1</v>
      </c>
      <c r="E1127">
        <v>96.708500000000001</v>
      </c>
      <c r="F1127">
        <v>3.8789999999999998E-2</v>
      </c>
    </row>
    <row r="1128" spans="1:6">
      <c r="A1128">
        <v>1001126</v>
      </c>
      <c r="B1128">
        <v>1</v>
      </c>
      <c r="C1128">
        <v>1126</v>
      </c>
      <c r="D1128">
        <v>1</v>
      </c>
      <c r="E1128">
        <v>96.729799999999997</v>
      </c>
      <c r="F1128">
        <v>3.8789999999999998E-2</v>
      </c>
    </row>
    <row r="1129" spans="1:6">
      <c r="A1129">
        <v>1001127</v>
      </c>
      <c r="B1129">
        <v>1</v>
      </c>
      <c r="C1129">
        <v>1127</v>
      </c>
      <c r="D1129">
        <v>1</v>
      </c>
      <c r="E1129">
        <v>96.751000000000005</v>
      </c>
      <c r="F1129">
        <v>3.8800000000000001E-2</v>
      </c>
    </row>
    <row r="1130" spans="1:6">
      <c r="A1130">
        <v>1001128</v>
      </c>
      <c r="B1130">
        <v>1</v>
      </c>
      <c r="C1130">
        <v>1128</v>
      </c>
      <c r="D1130">
        <v>1</v>
      </c>
      <c r="E1130">
        <v>96.772199999999998</v>
      </c>
      <c r="F1130">
        <v>3.8809999999999997E-2</v>
      </c>
    </row>
    <row r="1131" spans="1:6">
      <c r="A1131">
        <v>1001129</v>
      </c>
      <c r="B1131">
        <v>1</v>
      </c>
      <c r="C1131">
        <v>1129</v>
      </c>
      <c r="D1131">
        <v>1</v>
      </c>
      <c r="E1131">
        <v>96.793300000000002</v>
      </c>
      <c r="F1131">
        <v>3.8809999999999997E-2</v>
      </c>
    </row>
    <row r="1132" spans="1:6">
      <c r="A1132">
        <v>1001130</v>
      </c>
      <c r="B1132">
        <v>1</v>
      </c>
      <c r="C1132">
        <v>1130</v>
      </c>
      <c r="D1132">
        <v>1</v>
      </c>
      <c r="E1132">
        <v>96.814499999999995</v>
      </c>
      <c r="F1132">
        <v>3.882E-2</v>
      </c>
    </row>
    <row r="1133" spans="1:6">
      <c r="A1133">
        <v>1001131</v>
      </c>
      <c r="B1133">
        <v>1</v>
      </c>
      <c r="C1133">
        <v>1131</v>
      </c>
      <c r="D1133">
        <v>1</v>
      </c>
      <c r="E1133">
        <v>96.835700000000003</v>
      </c>
      <c r="F1133">
        <v>3.8830000000000003E-2</v>
      </c>
    </row>
    <row r="1134" spans="1:6">
      <c r="A1134">
        <v>1001132</v>
      </c>
      <c r="B1134">
        <v>1</v>
      </c>
      <c r="C1134">
        <v>1132</v>
      </c>
      <c r="D1134">
        <v>1</v>
      </c>
      <c r="E1134">
        <v>96.856800000000007</v>
      </c>
      <c r="F1134">
        <v>3.8830000000000003E-2</v>
      </c>
    </row>
    <row r="1135" spans="1:6">
      <c r="A1135">
        <v>1001133</v>
      </c>
      <c r="B1135">
        <v>1</v>
      </c>
      <c r="C1135">
        <v>1133</v>
      </c>
      <c r="D1135">
        <v>1</v>
      </c>
      <c r="E1135">
        <v>96.878</v>
      </c>
      <c r="F1135">
        <v>3.884E-2</v>
      </c>
    </row>
    <row r="1136" spans="1:6">
      <c r="A1136">
        <v>1001134</v>
      </c>
      <c r="B1136">
        <v>1</v>
      </c>
      <c r="C1136">
        <v>1134</v>
      </c>
      <c r="D1136">
        <v>1</v>
      </c>
      <c r="E1136">
        <v>96.899100000000004</v>
      </c>
      <c r="F1136">
        <v>3.8850000000000003E-2</v>
      </c>
    </row>
    <row r="1137" spans="1:6">
      <c r="A1137">
        <v>1001135</v>
      </c>
      <c r="B1137">
        <v>1</v>
      </c>
      <c r="C1137">
        <v>1135</v>
      </c>
      <c r="D1137">
        <v>1</v>
      </c>
      <c r="E1137">
        <v>96.920299999999997</v>
      </c>
      <c r="F1137">
        <v>3.8850000000000003E-2</v>
      </c>
    </row>
    <row r="1138" spans="1:6">
      <c r="A1138">
        <v>1001136</v>
      </c>
      <c r="B1138">
        <v>1</v>
      </c>
      <c r="C1138">
        <v>1136</v>
      </c>
      <c r="D1138">
        <v>1</v>
      </c>
      <c r="E1138">
        <v>96.941400000000002</v>
      </c>
      <c r="F1138">
        <v>3.8859999999999999E-2</v>
      </c>
    </row>
    <row r="1139" spans="1:6">
      <c r="A1139">
        <v>1001137</v>
      </c>
      <c r="B1139">
        <v>1</v>
      </c>
      <c r="C1139">
        <v>1137</v>
      </c>
      <c r="D1139">
        <v>1</v>
      </c>
      <c r="E1139">
        <v>96.962500000000006</v>
      </c>
      <c r="F1139">
        <v>3.8870000000000002E-2</v>
      </c>
    </row>
    <row r="1140" spans="1:6">
      <c r="A1140">
        <v>1001138</v>
      </c>
      <c r="B1140">
        <v>1</v>
      </c>
      <c r="C1140">
        <v>1138</v>
      </c>
      <c r="D1140">
        <v>1</v>
      </c>
      <c r="E1140">
        <v>96.983599999999996</v>
      </c>
      <c r="F1140">
        <v>3.8870000000000002E-2</v>
      </c>
    </row>
    <row r="1141" spans="1:6">
      <c r="A1141">
        <v>1001139</v>
      </c>
      <c r="B1141">
        <v>1</v>
      </c>
      <c r="C1141">
        <v>1139</v>
      </c>
      <c r="D1141">
        <v>1</v>
      </c>
      <c r="E1141">
        <v>97.0047</v>
      </c>
      <c r="F1141">
        <v>3.8879999999999998E-2</v>
      </c>
    </row>
    <row r="1142" spans="1:6">
      <c r="A1142">
        <v>1001140</v>
      </c>
      <c r="B1142">
        <v>1</v>
      </c>
      <c r="C1142">
        <v>1140</v>
      </c>
      <c r="D1142">
        <v>1</v>
      </c>
      <c r="E1142">
        <v>97.025800000000004</v>
      </c>
      <c r="F1142">
        <v>3.8890000000000001E-2</v>
      </c>
    </row>
    <row r="1143" spans="1:6">
      <c r="A1143">
        <v>1001141</v>
      </c>
      <c r="B1143">
        <v>1</v>
      </c>
      <c r="C1143">
        <v>1141</v>
      </c>
      <c r="D1143">
        <v>1</v>
      </c>
      <c r="E1143">
        <v>97.046800000000005</v>
      </c>
      <c r="F1143">
        <v>3.8890000000000001E-2</v>
      </c>
    </row>
    <row r="1144" spans="1:6">
      <c r="A1144">
        <v>1001142</v>
      </c>
      <c r="B1144">
        <v>1</v>
      </c>
      <c r="C1144">
        <v>1142</v>
      </c>
      <c r="D1144">
        <v>1</v>
      </c>
      <c r="E1144">
        <v>97.067899999999995</v>
      </c>
      <c r="F1144">
        <v>3.8899999999999997E-2</v>
      </c>
    </row>
    <row r="1145" spans="1:6">
      <c r="A1145">
        <v>1001143</v>
      </c>
      <c r="B1145">
        <v>1</v>
      </c>
      <c r="C1145">
        <v>1143</v>
      </c>
      <c r="D1145">
        <v>1</v>
      </c>
      <c r="E1145">
        <v>97.088899999999995</v>
      </c>
      <c r="F1145">
        <v>3.891E-2</v>
      </c>
    </row>
    <row r="1146" spans="1:6">
      <c r="A1146">
        <v>1001144</v>
      </c>
      <c r="B1146">
        <v>1</v>
      </c>
      <c r="C1146">
        <v>1144</v>
      </c>
      <c r="D1146">
        <v>1</v>
      </c>
      <c r="E1146">
        <v>97.11</v>
      </c>
      <c r="F1146">
        <v>3.891E-2</v>
      </c>
    </row>
    <row r="1147" spans="1:6">
      <c r="A1147">
        <v>1001145</v>
      </c>
      <c r="B1147">
        <v>1</v>
      </c>
      <c r="C1147">
        <v>1145</v>
      </c>
      <c r="D1147">
        <v>1</v>
      </c>
      <c r="E1147">
        <v>97.131</v>
      </c>
      <c r="F1147">
        <v>3.8920000000000003E-2</v>
      </c>
    </row>
    <row r="1148" spans="1:6">
      <c r="A1148">
        <v>1001146</v>
      </c>
      <c r="B1148">
        <v>1</v>
      </c>
      <c r="C1148">
        <v>1146</v>
      </c>
      <c r="D1148">
        <v>1</v>
      </c>
      <c r="E1148">
        <v>97.152100000000004</v>
      </c>
      <c r="F1148">
        <v>3.8929999999999999E-2</v>
      </c>
    </row>
    <row r="1149" spans="1:6">
      <c r="A1149">
        <v>1001147</v>
      </c>
      <c r="B1149">
        <v>1</v>
      </c>
      <c r="C1149">
        <v>1147</v>
      </c>
      <c r="D1149">
        <v>1</v>
      </c>
      <c r="E1149">
        <v>97.173100000000005</v>
      </c>
      <c r="F1149">
        <v>3.8929999999999999E-2</v>
      </c>
    </row>
    <row r="1150" spans="1:6">
      <c r="A1150">
        <v>1001148</v>
      </c>
      <c r="B1150">
        <v>1</v>
      </c>
      <c r="C1150">
        <v>1148</v>
      </c>
      <c r="D1150">
        <v>1</v>
      </c>
      <c r="E1150">
        <v>97.194100000000006</v>
      </c>
      <c r="F1150">
        <v>3.8940000000000002E-2</v>
      </c>
    </row>
    <row r="1151" spans="1:6">
      <c r="A1151">
        <v>1001149</v>
      </c>
      <c r="B1151">
        <v>1</v>
      </c>
      <c r="C1151">
        <v>1149</v>
      </c>
      <c r="D1151">
        <v>1</v>
      </c>
      <c r="E1151">
        <v>97.215100000000007</v>
      </c>
      <c r="F1151">
        <v>3.8949999999999999E-2</v>
      </c>
    </row>
    <row r="1152" spans="1:6">
      <c r="A1152">
        <v>1001150</v>
      </c>
      <c r="B1152">
        <v>1</v>
      </c>
      <c r="C1152">
        <v>1150</v>
      </c>
      <c r="D1152">
        <v>1</v>
      </c>
      <c r="E1152">
        <v>97.236099999999993</v>
      </c>
      <c r="F1152">
        <v>3.8949999999999999E-2</v>
      </c>
    </row>
    <row r="1153" spans="1:6">
      <c r="A1153">
        <v>1001151</v>
      </c>
      <c r="B1153">
        <v>1</v>
      </c>
      <c r="C1153">
        <v>1151</v>
      </c>
      <c r="D1153">
        <v>1</v>
      </c>
      <c r="E1153">
        <v>97.257000000000005</v>
      </c>
      <c r="F1153">
        <v>3.8960000000000002E-2</v>
      </c>
    </row>
    <row r="1154" spans="1:6">
      <c r="A1154">
        <v>1001152</v>
      </c>
      <c r="B1154">
        <v>1</v>
      </c>
      <c r="C1154">
        <v>1152</v>
      </c>
      <c r="D1154">
        <v>1</v>
      </c>
      <c r="E1154">
        <v>97.278000000000006</v>
      </c>
      <c r="F1154">
        <v>3.8969999999999998E-2</v>
      </c>
    </row>
    <row r="1155" spans="1:6">
      <c r="A1155">
        <v>1001153</v>
      </c>
      <c r="B1155">
        <v>1</v>
      </c>
      <c r="C1155">
        <v>1153</v>
      </c>
      <c r="D1155">
        <v>1</v>
      </c>
      <c r="E1155">
        <v>97.299000000000007</v>
      </c>
      <c r="F1155">
        <v>3.8969999999999998E-2</v>
      </c>
    </row>
    <row r="1156" spans="1:6">
      <c r="A1156">
        <v>1001154</v>
      </c>
      <c r="B1156">
        <v>1</v>
      </c>
      <c r="C1156">
        <v>1154</v>
      </c>
      <c r="D1156">
        <v>1</v>
      </c>
      <c r="E1156">
        <v>97.319900000000004</v>
      </c>
      <c r="F1156">
        <v>3.8980000000000001E-2</v>
      </c>
    </row>
    <row r="1157" spans="1:6">
      <c r="A1157">
        <v>1001155</v>
      </c>
      <c r="B1157">
        <v>1</v>
      </c>
      <c r="C1157">
        <v>1155</v>
      </c>
      <c r="D1157">
        <v>1</v>
      </c>
      <c r="E1157">
        <v>97.340900000000005</v>
      </c>
      <c r="F1157">
        <v>3.8989999999999997E-2</v>
      </c>
    </row>
    <row r="1158" spans="1:6">
      <c r="A1158">
        <v>1001156</v>
      </c>
      <c r="B1158">
        <v>1</v>
      </c>
      <c r="C1158">
        <v>1156</v>
      </c>
      <c r="D1158">
        <v>1</v>
      </c>
      <c r="E1158">
        <v>97.361800000000002</v>
      </c>
      <c r="F1158">
        <v>3.8989999999999997E-2</v>
      </c>
    </row>
    <row r="1159" spans="1:6">
      <c r="A1159">
        <v>1001157</v>
      </c>
      <c r="B1159">
        <v>1</v>
      </c>
      <c r="C1159">
        <v>1157</v>
      </c>
      <c r="D1159">
        <v>1</v>
      </c>
      <c r="E1159">
        <v>97.3827</v>
      </c>
      <c r="F1159">
        <v>3.9E-2</v>
      </c>
    </row>
    <row r="1160" spans="1:6">
      <c r="A1160">
        <v>1001158</v>
      </c>
      <c r="B1160">
        <v>1</v>
      </c>
      <c r="C1160">
        <v>1158</v>
      </c>
      <c r="D1160">
        <v>1</v>
      </c>
      <c r="E1160">
        <v>97.403599999999997</v>
      </c>
      <c r="F1160">
        <v>3.9010000000000003E-2</v>
      </c>
    </row>
    <row r="1161" spans="1:6">
      <c r="A1161">
        <v>1001159</v>
      </c>
      <c r="B1161">
        <v>1</v>
      </c>
      <c r="C1161">
        <v>1159</v>
      </c>
      <c r="D1161">
        <v>1</v>
      </c>
      <c r="E1161">
        <v>97.424499999999995</v>
      </c>
      <c r="F1161">
        <v>3.9010000000000003E-2</v>
      </c>
    </row>
    <row r="1162" spans="1:6">
      <c r="A1162">
        <v>1001160</v>
      </c>
      <c r="B1162">
        <v>1</v>
      </c>
      <c r="C1162">
        <v>1160</v>
      </c>
      <c r="D1162">
        <v>1</v>
      </c>
      <c r="E1162">
        <v>97.445400000000006</v>
      </c>
      <c r="F1162">
        <v>3.9019999999999999E-2</v>
      </c>
    </row>
    <row r="1163" spans="1:6">
      <c r="A1163">
        <v>1001161</v>
      </c>
      <c r="B1163">
        <v>1</v>
      </c>
      <c r="C1163">
        <v>1161</v>
      </c>
      <c r="D1163">
        <v>1</v>
      </c>
      <c r="E1163">
        <v>97.466300000000004</v>
      </c>
      <c r="F1163">
        <v>3.9019999999999999E-2</v>
      </c>
    </row>
    <row r="1164" spans="1:6">
      <c r="A1164">
        <v>1001162</v>
      </c>
      <c r="B1164">
        <v>1</v>
      </c>
      <c r="C1164">
        <v>1162</v>
      </c>
      <c r="D1164">
        <v>1</v>
      </c>
      <c r="E1164">
        <v>97.487200000000001</v>
      </c>
      <c r="F1164">
        <v>3.9030000000000002E-2</v>
      </c>
    </row>
    <row r="1165" spans="1:6">
      <c r="A1165">
        <v>1001163</v>
      </c>
      <c r="B1165">
        <v>1</v>
      </c>
      <c r="C1165">
        <v>1163</v>
      </c>
      <c r="D1165">
        <v>1</v>
      </c>
      <c r="E1165">
        <v>97.508099999999999</v>
      </c>
      <c r="F1165">
        <v>3.9039999999999998E-2</v>
      </c>
    </row>
    <row r="1166" spans="1:6">
      <c r="A1166">
        <v>1001164</v>
      </c>
      <c r="B1166">
        <v>1</v>
      </c>
      <c r="C1166">
        <v>1164</v>
      </c>
      <c r="D1166">
        <v>1</v>
      </c>
      <c r="E1166">
        <v>97.528899999999993</v>
      </c>
      <c r="F1166">
        <v>3.9039999999999998E-2</v>
      </c>
    </row>
    <row r="1167" spans="1:6">
      <c r="A1167">
        <v>1001165</v>
      </c>
      <c r="B1167">
        <v>1</v>
      </c>
      <c r="C1167">
        <v>1165</v>
      </c>
      <c r="D1167">
        <v>1</v>
      </c>
      <c r="E1167">
        <v>97.549800000000005</v>
      </c>
      <c r="F1167">
        <v>3.9050000000000001E-2</v>
      </c>
    </row>
    <row r="1168" spans="1:6">
      <c r="A1168">
        <v>1001166</v>
      </c>
      <c r="B1168">
        <v>1</v>
      </c>
      <c r="C1168">
        <v>1166</v>
      </c>
      <c r="D1168">
        <v>1</v>
      </c>
      <c r="E1168">
        <v>97.570599999999999</v>
      </c>
      <c r="F1168">
        <v>3.9059999999999997E-2</v>
      </c>
    </row>
    <row r="1169" spans="1:6">
      <c r="A1169">
        <v>1001167</v>
      </c>
      <c r="B1169">
        <v>1</v>
      </c>
      <c r="C1169">
        <v>1167</v>
      </c>
      <c r="D1169">
        <v>1</v>
      </c>
      <c r="E1169">
        <v>97.591399999999993</v>
      </c>
      <c r="F1169">
        <v>3.9059999999999997E-2</v>
      </c>
    </row>
    <row r="1170" spans="1:6">
      <c r="A1170">
        <v>1001168</v>
      </c>
      <c r="B1170">
        <v>1</v>
      </c>
      <c r="C1170">
        <v>1168</v>
      </c>
      <c r="D1170">
        <v>1</v>
      </c>
      <c r="E1170">
        <v>97.612300000000005</v>
      </c>
      <c r="F1170">
        <v>3.9070000000000001E-2</v>
      </c>
    </row>
    <row r="1171" spans="1:6">
      <c r="A1171">
        <v>1001169</v>
      </c>
      <c r="B1171">
        <v>1</v>
      </c>
      <c r="C1171">
        <v>1169</v>
      </c>
      <c r="D1171">
        <v>1</v>
      </c>
      <c r="E1171">
        <v>97.633099999999999</v>
      </c>
      <c r="F1171">
        <v>3.9079999999999997E-2</v>
      </c>
    </row>
    <row r="1172" spans="1:6">
      <c r="A1172">
        <v>1001170</v>
      </c>
      <c r="B1172">
        <v>1</v>
      </c>
      <c r="C1172">
        <v>1170</v>
      </c>
      <c r="D1172">
        <v>1</v>
      </c>
      <c r="E1172">
        <v>97.653899999999993</v>
      </c>
      <c r="F1172">
        <v>3.9079999999999997E-2</v>
      </c>
    </row>
    <row r="1173" spans="1:6">
      <c r="A1173">
        <v>1001171</v>
      </c>
      <c r="B1173">
        <v>1</v>
      </c>
      <c r="C1173">
        <v>1171</v>
      </c>
      <c r="D1173">
        <v>1</v>
      </c>
      <c r="E1173">
        <v>97.674700000000001</v>
      </c>
      <c r="F1173">
        <v>3.909E-2</v>
      </c>
    </row>
    <row r="1174" spans="1:6">
      <c r="A1174">
        <v>1001172</v>
      </c>
      <c r="B1174">
        <v>1</v>
      </c>
      <c r="C1174">
        <v>1172</v>
      </c>
      <c r="D1174">
        <v>1</v>
      </c>
      <c r="E1174">
        <v>97.695400000000006</v>
      </c>
      <c r="F1174">
        <v>3.909E-2</v>
      </c>
    </row>
    <row r="1175" spans="1:6">
      <c r="A1175">
        <v>1001173</v>
      </c>
      <c r="B1175">
        <v>1</v>
      </c>
      <c r="C1175">
        <v>1173</v>
      </c>
      <c r="D1175">
        <v>1</v>
      </c>
      <c r="E1175">
        <v>97.716200000000001</v>
      </c>
      <c r="F1175">
        <v>3.9100000000000003E-2</v>
      </c>
    </row>
    <row r="1176" spans="1:6">
      <c r="A1176">
        <v>1001174</v>
      </c>
      <c r="B1176">
        <v>1</v>
      </c>
      <c r="C1176">
        <v>1174</v>
      </c>
      <c r="D1176">
        <v>1</v>
      </c>
      <c r="E1176">
        <v>97.736999999999995</v>
      </c>
      <c r="F1176">
        <v>3.9109999999999999E-2</v>
      </c>
    </row>
    <row r="1177" spans="1:6">
      <c r="A1177">
        <v>1001175</v>
      </c>
      <c r="B1177">
        <v>1</v>
      </c>
      <c r="C1177">
        <v>1175</v>
      </c>
      <c r="D1177">
        <v>1</v>
      </c>
      <c r="E1177">
        <v>97.7577</v>
      </c>
      <c r="F1177">
        <v>3.9109999999999999E-2</v>
      </c>
    </row>
    <row r="1178" spans="1:6">
      <c r="A1178">
        <v>1001176</v>
      </c>
      <c r="B1178">
        <v>1</v>
      </c>
      <c r="C1178">
        <v>1176</v>
      </c>
      <c r="D1178">
        <v>1</v>
      </c>
      <c r="E1178">
        <v>97.778499999999994</v>
      </c>
      <c r="F1178">
        <v>3.9120000000000002E-2</v>
      </c>
    </row>
    <row r="1179" spans="1:6">
      <c r="A1179">
        <v>1001177</v>
      </c>
      <c r="B1179">
        <v>1</v>
      </c>
      <c r="C1179">
        <v>1177</v>
      </c>
      <c r="D1179">
        <v>1</v>
      </c>
      <c r="E1179">
        <v>97.799199999999999</v>
      </c>
      <c r="F1179">
        <v>3.9129999999999998E-2</v>
      </c>
    </row>
    <row r="1180" spans="1:6">
      <c r="A1180">
        <v>1001178</v>
      </c>
      <c r="B1180">
        <v>1</v>
      </c>
      <c r="C1180">
        <v>1178</v>
      </c>
      <c r="D1180">
        <v>1</v>
      </c>
      <c r="E1180">
        <v>97.819900000000004</v>
      </c>
      <c r="F1180">
        <v>3.9129999999999998E-2</v>
      </c>
    </row>
    <row r="1181" spans="1:6">
      <c r="A1181">
        <v>1001179</v>
      </c>
      <c r="B1181">
        <v>1</v>
      </c>
      <c r="C1181">
        <v>1179</v>
      </c>
      <c r="D1181">
        <v>1</v>
      </c>
      <c r="E1181">
        <v>97.840599999999995</v>
      </c>
      <c r="F1181">
        <v>3.9140000000000001E-2</v>
      </c>
    </row>
    <row r="1182" spans="1:6">
      <c r="A1182">
        <v>1001180</v>
      </c>
      <c r="B1182">
        <v>1</v>
      </c>
      <c r="C1182">
        <v>1180</v>
      </c>
      <c r="D1182">
        <v>1</v>
      </c>
      <c r="E1182">
        <v>97.861400000000003</v>
      </c>
      <c r="F1182">
        <v>3.9140000000000001E-2</v>
      </c>
    </row>
    <row r="1183" spans="1:6">
      <c r="A1183">
        <v>1001181</v>
      </c>
      <c r="B1183">
        <v>1</v>
      </c>
      <c r="C1183">
        <v>1181</v>
      </c>
      <c r="D1183">
        <v>1</v>
      </c>
      <c r="E1183">
        <v>97.882099999999994</v>
      </c>
      <c r="F1183">
        <v>3.9149999999999997E-2</v>
      </c>
    </row>
    <row r="1184" spans="1:6">
      <c r="A1184">
        <v>1001182</v>
      </c>
      <c r="B1184">
        <v>1</v>
      </c>
      <c r="C1184">
        <v>1182</v>
      </c>
      <c r="D1184">
        <v>1</v>
      </c>
      <c r="E1184">
        <v>97.902699999999996</v>
      </c>
      <c r="F1184">
        <v>3.916E-2</v>
      </c>
    </row>
    <row r="1185" spans="1:6">
      <c r="A1185">
        <v>1001183</v>
      </c>
      <c r="B1185">
        <v>1</v>
      </c>
      <c r="C1185">
        <v>1183</v>
      </c>
      <c r="D1185">
        <v>1</v>
      </c>
      <c r="E1185">
        <v>97.923400000000001</v>
      </c>
      <c r="F1185">
        <v>3.916E-2</v>
      </c>
    </row>
    <row r="1186" spans="1:6">
      <c r="A1186">
        <v>1001184</v>
      </c>
      <c r="B1186">
        <v>1</v>
      </c>
      <c r="C1186">
        <v>1184</v>
      </c>
      <c r="D1186">
        <v>1</v>
      </c>
      <c r="E1186">
        <v>97.944100000000006</v>
      </c>
      <c r="F1186">
        <v>3.9170000000000003E-2</v>
      </c>
    </row>
    <row r="1187" spans="1:6">
      <c r="A1187">
        <v>1001185</v>
      </c>
      <c r="B1187">
        <v>1</v>
      </c>
      <c r="C1187">
        <v>1185</v>
      </c>
      <c r="D1187">
        <v>1</v>
      </c>
      <c r="E1187">
        <v>97.964699999999993</v>
      </c>
      <c r="F1187">
        <v>3.9170000000000003E-2</v>
      </c>
    </row>
    <row r="1188" spans="1:6">
      <c r="A1188">
        <v>1001186</v>
      </c>
      <c r="B1188">
        <v>1</v>
      </c>
      <c r="C1188">
        <v>1186</v>
      </c>
      <c r="D1188">
        <v>1</v>
      </c>
      <c r="E1188">
        <v>97.985399999999998</v>
      </c>
      <c r="F1188">
        <v>3.918E-2</v>
      </c>
    </row>
    <row r="1189" spans="1:6">
      <c r="A1189">
        <v>1001187</v>
      </c>
      <c r="B1189">
        <v>1</v>
      </c>
      <c r="C1189">
        <v>1187</v>
      </c>
      <c r="D1189">
        <v>1</v>
      </c>
      <c r="E1189">
        <v>98.006</v>
      </c>
      <c r="F1189">
        <v>3.9190000000000003E-2</v>
      </c>
    </row>
    <row r="1190" spans="1:6">
      <c r="A1190">
        <v>1001188</v>
      </c>
      <c r="B1190">
        <v>1</v>
      </c>
      <c r="C1190">
        <v>1188</v>
      </c>
      <c r="D1190">
        <v>1</v>
      </c>
      <c r="E1190">
        <v>98.026700000000005</v>
      </c>
      <c r="F1190">
        <v>3.9190000000000003E-2</v>
      </c>
    </row>
    <row r="1191" spans="1:6">
      <c r="A1191">
        <v>1001189</v>
      </c>
      <c r="B1191">
        <v>1</v>
      </c>
      <c r="C1191">
        <v>1189</v>
      </c>
      <c r="D1191">
        <v>1</v>
      </c>
      <c r="E1191">
        <v>98.047300000000007</v>
      </c>
      <c r="F1191">
        <v>3.9199999999999999E-2</v>
      </c>
    </row>
    <row r="1192" spans="1:6">
      <c r="A1192">
        <v>1001190</v>
      </c>
      <c r="B1192">
        <v>1</v>
      </c>
      <c r="C1192">
        <v>1190</v>
      </c>
      <c r="D1192">
        <v>1</v>
      </c>
      <c r="E1192">
        <v>98.067899999999995</v>
      </c>
      <c r="F1192">
        <v>3.9199999999999999E-2</v>
      </c>
    </row>
    <row r="1193" spans="1:6">
      <c r="A1193">
        <v>1001191</v>
      </c>
      <c r="B1193">
        <v>1</v>
      </c>
      <c r="C1193">
        <v>1191</v>
      </c>
      <c r="D1193">
        <v>1</v>
      </c>
      <c r="E1193">
        <v>98.088499999999996</v>
      </c>
      <c r="F1193">
        <v>3.9210000000000002E-2</v>
      </c>
    </row>
    <row r="1194" spans="1:6">
      <c r="A1194">
        <v>1001192</v>
      </c>
      <c r="B1194">
        <v>1</v>
      </c>
      <c r="C1194">
        <v>1192</v>
      </c>
      <c r="D1194">
        <v>1</v>
      </c>
      <c r="E1194">
        <v>98.109099999999998</v>
      </c>
      <c r="F1194">
        <v>3.9219999999999998E-2</v>
      </c>
    </row>
    <row r="1195" spans="1:6">
      <c r="A1195">
        <v>1001193</v>
      </c>
      <c r="B1195">
        <v>1</v>
      </c>
      <c r="C1195">
        <v>1193</v>
      </c>
      <c r="D1195">
        <v>1</v>
      </c>
      <c r="E1195">
        <v>98.1297</v>
      </c>
      <c r="F1195">
        <v>3.9219999999999998E-2</v>
      </c>
    </row>
    <row r="1196" spans="1:6">
      <c r="A1196">
        <v>1001194</v>
      </c>
      <c r="B1196">
        <v>1</v>
      </c>
      <c r="C1196">
        <v>1194</v>
      </c>
      <c r="D1196">
        <v>1</v>
      </c>
      <c r="E1196">
        <v>98.150300000000001</v>
      </c>
      <c r="F1196">
        <v>3.9230000000000001E-2</v>
      </c>
    </row>
    <row r="1197" spans="1:6">
      <c r="A1197">
        <v>1001195</v>
      </c>
      <c r="B1197">
        <v>1</v>
      </c>
      <c r="C1197">
        <v>1195</v>
      </c>
      <c r="D1197">
        <v>1</v>
      </c>
      <c r="E1197">
        <v>98.1708</v>
      </c>
      <c r="F1197">
        <v>3.9239999999999997E-2</v>
      </c>
    </row>
    <row r="1198" spans="1:6">
      <c r="A1198">
        <v>1001196</v>
      </c>
      <c r="B1198">
        <v>1</v>
      </c>
      <c r="C1198">
        <v>1196</v>
      </c>
      <c r="D1198">
        <v>1</v>
      </c>
      <c r="E1198">
        <v>98.191400000000002</v>
      </c>
      <c r="F1198">
        <v>3.9239999999999997E-2</v>
      </c>
    </row>
    <row r="1199" spans="1:6">
      <c r="A1199">
        <v>1001197</v>
      </c>
      <c r="B1199">
        <v>1</v>
      </c>
      <c r="C1199">
        <v>1197</v>
      </c>
      <c r="D1199">
        <v>1</v>
      </c>
      <c r="E1199">
        <v>98.2119</v>
      </c>
      <c r="F1199">
        <v>3.925E-2</v>
      </c>
    </row>
    <row r="1200" spans="1:6">
      <c r="A1200">
        <v>1001198</v>
      </c>
      <c r="B1200">
        <v>1</v>
      </c>
      <c r="C1200">
        <v>1198</v>
      </c>
      <c r="D1200">
        <v>1</v>
      </c>
      <c r="E1200">
        <v>98.232500000000002</v>
      </c>
      <c r="F1200">
        <v>3.925E-2</v>
      </c>
    </row>
    <row r="1201" spans="1:6">
      <c r="A1201">
        <v>1001199</v>
      </c>
      <c r="B1201">
        <v>1</v>
      </c>
      <c r="C1201">
        <v>1199</v>
      </c>
      <c r="D1201">
        <v>1</v>
      </c>
      <c r="E1201">
        <v>98.253</v>
      </c>
      <c r="F1201">
        <v>3.9260000000000003E-2</v>
      </c>
    </row>
    <row r="1202" spans="1:6">
      <c r="A1202">
        <v>1001200</v>
      </c>
      <c r="B1202">
        <v>1</v>
      </c>
      <c r="C1202">
        <v>1200</v>
      </c>
      <c r="D1202">
        <v>1</v>
      </c>
      <c r="E1202">
        <v>98.273499999999999</v>
      </c>
      <c r="F1202">
        <v>3.9269999999999999E-2</v>
      </c>
    </row>
    <row r="1203" spans="1:6">
      <c r="A1203">
        <v>1001201</v>
      </c>
      <c r="B1203">
        <v>1</v>
      </c>
      <c r="C1203">
        <v>1201</v>
      </c>
      <c r="D1203">
        <v>1</v>
      </c>
      <c r="E1203">
        <v>98.293999999999997</v>
      </c>
      <c r="F1203">
        <v>3.9269999999999999E-2</v>
      </c>
    </row>
    <row r="1204" spans="1:6">
      <c r="A1204">
        <v>1001202</v>
      </c>
      <c r="B1204">
        <v>1</v>
      </c>
      <c r="C1204">
        <v>1202</v>
      </c>
      <c r="D1204">
        <v>1</v>
      </c>
      <c r="E1204">
        <v>98.314499999999995</v>
      </c>
      <c r="F1204">
        <v>3.9280000000000002E-2</v>
      </c>
    </row>
    <row r="1205" spans="1:6">
      <c r="A1205">
        <v>1001203</v>
      </c>
      <c r="B1205">
        <v>1</v>
      </c>
      <c r="C1205">
        <v>1203</v>
      </c>
      <c r="D1205">
        <v>1</v>
      </c>
      <c r="E1205">
        <v>98.334999999999994</v>
      </c>
      <c r="F1205">
        <v>3.9280000000000002E-2</v>
      </c>
    </row>
    <row r="1206" spans="1:6">
      <c r="A1206">
        <v>1001204</v>
      </c>
      <c r="B1206">
        <v>1</v>
      </c>
      <c r="C1206">
        <v>1204</v>
      </c>
      <c r="D1206">
        <v>1</v>
      </c>
      <c r="E1206">
        <v>98.355500000000006</v>
      </c>
      <c r="F1206">
        <v>3.9289999999999999E-2</v>
      </c>
    </row>
    <row r="1207" spans="1:6">
      <c r="A1207">
        <v>1001205</v>
      </c>
      <c r="B1207">
        <v>1</v>
      </c>
      <c r="C1207">
        <v>1205</v>
      </c>
      <c r="D1207">
        <v>1</v>
      </c>
      <c r="E1207">
        <v>98.375900000000001</v>
      </c>
      <c r="F1207">
        <v>3.9289999999999999E-2</v>
      </c>
    </row>
    <row r="1208" spans="1:6">
      <c r="A1208">
        <v>1001206</v>
      </c>
      <c r="B1208">
        <v>1</v>
      </c>
      <c r="C1208">
        <v>1206</v>
      </c>
      <c r="D1208">
        <v>1</v>
      </c>
      <c r="E1208">
        <v>98.3964</v>
      </c>
      <c r="F1208">
        <v>3.9300000000000002E-2</v>
      </c>
    </row>
    <row r="1209" spans="1:6">
      <c r="A1209">
        <v>1001207</v>
      </c>
      <c r="B1209">
        <v>1</v>
      </c>
      <c r="C1209">
        <v>1207</v>
      </c>
      <c r="D1209">
        <v>1</v>
      </c>
      <c r="E1209">
        <v>98.416899999999998</v>
      </c>
      <c r="F1209">
        <v>3.9309999999999998E-2</v>
      </c>
    </row>
    <row r="1210" spans="1:6">
      <c r="A1210">
        <v>1001208</v>
      </c>
      <c r="B1210">
        <v>1</v>
      </c>
      <c r="C1210">
        <v>1208</v>
      </c>
      <c r="D1210">
        <v>1</v>
      </c>
      <c r="E1210">
        <v>98.437299999999993</v>
      </c>
      <c r="F1210">
        <v>3.9309999999999998E-2</v>
      </c>
    </row>
    <row r="1211" spans="1:6">
      <c r="A1211">
        <v>1001209</v>
      </c>
      <c r="B1211">
        <v>1</v>
      </c>
      <c r="C1211">
        <v>1209</v>
      </c>
      <c r="D1211">
        <v>1</v>
      </c>
      <c r="E1211">
        <v>98.457700000000003</v>
      </c>
      <c r="F1211">
        <v>3.9320000000000001E-2</v>
      </c>
    </row>
    <row r="1212" spans="1:6">
      <c r="A1212">
        <v>1001210</v>
      </c>
      <c r="B1212">
        <v>1</v>
      </c>
      <c r="C1212">
        <v>1210</v>
      </c>
      <c r="D1212">
        <v>1</v>
      </c>
      <c r="E1212">
        <v>98.478200000000001</v>
      </c>
      <c r="F1212">
        <v>3.9320000000000001E-2</v>
      </c>
    </row>
    <row r="1213" spans="1:6">
      <c r="A1213">
        <v>1001211</v>
      </c>
      <c r="B1213">
        <v>1</v>
      </c>
      <c r="C1213">
        <v>1211</v>
      </c>
      <c r="D1213">
        <v>1</v>
      </c>
      <c r="E1213">
        <v>98.498599999999996</v>
      </c>
      <c r="F1213">
        <v>3.9329999999999997E-2</v>
      </c>
    </row>
    <row r="1214" spans="1:6">
      <c r="A1214">
        <v>1001212</v>
      </c>
      <c r="B1214">
        <v>1</v>
      </c>
      <c r="C1214">
        <v>1212</v>
      </c>
      <c r="D1214">
        <v>1</v>
      </c>
      <c r="E1214">
        <v>98.519000000000005</v>
      </c>
      <c r="F1214">
        <v>3.934E-2</v>
      </c>
    </row>
    <row r="1215" spans="1:6">
      <c r="A1215">
        <v>1001213</v>
      </c>
      <c r="B1215">
        <v>1</v>
      </c>
      <c r="C1215">
        <v>1213</v>
      </c>
      <c r="D1215">
        <v>1</v>
      </c>
      <c r="E1215">
        <v>98.539400000000001</v>
      </c>
      <c r="F1215">
        <v>3.934E-2</v>
      </c>
    </row>
    <row r="1216" spans="1:6">
      <c r="A1216">
        <v>1001214</v>
      </c>
      <c r="B1216">
        <v>1</v>
      </c>
      <c r="C1216">
        <v>1214</v>
      </c>
      <c r="D1216">
        <v>1</v>
      </c>
      <c r="E1216">
        <v>98.559799999999996</v>
      </c>
      <c r="F1216">
        <v>3.9350000000000003E-2</v>
      </c>
    </row>
    <row r="1217" spans="1:6">
      <c r="A1217">
        <v>1001215</v>
      </c>
      <c r="B1217">
        <v>1</v>
      </c>
      <c r="C1217">
        <v>1215</v>
      </c>
      <c r="D1217">
        <v>1</v>
      </c>
      <c r="E1217">
        <v>98.580100000000002</v>
      </c>
      <c r="F1217">
        <v>3.9350000000000003E-2</v>
      </c>
    </row>
    <row r="1218" spans="1:6">
      <c r="A1218">
        <v>1001216</v>
      </c>
      <c r="B1218">
        <v>1</v>
      </c>
      <c r="C1218">
        <v>1216</v>
      </c>
      <c r="D1218">
        <v>1</v>
      </c>
      <c r="E1218">
        <v>98.600499999999997</v>
      </c>
      <c r="F1218">
        <v>3.9359999999999999E-2</v>
      </c>
    </row>
    <row r="1219" spans="1:6">
      <c r="A1219">
        <v>1001217</v>
      </c>
      <c r="B1219">
        <v>1</v>
      </c>
      <c r="C1219">
        <v>1217</v>
      </c>
      <c r="D1219">
        <v>1</v>
      </c>
      <c r="E1219">
        <v>98.620900000000006</v>
      </c>
      <c r="F1219">
        <v>3.9370000000000002E-2</v>
      </c>
    </row>
    <row r="1220" spans="1:6">
      <c r="A1220">
        <v>1001218</v>
      </c>
      <c r="B1220">
        <v>1</v>
      </c>
      <c r="C1220">
        <v>1218</v>
      </c>
      <c r="D1220">
        <v>1</v>
      </c>
      <c r="E1220">
        <v>98.641199999999998</v>
      </c>
      <c r="F1220">
        <v>3.9370000000000002E-2</v>
      </c>
    </row>
    <row r="1221" spans="1:6">
      <c r="A1221">
        <v>1001219</v>
      </c>
      <c r="B1221">
        <v>1</v>
      </c>
      <c r="C1221">
        <v>1219</v>
      </c>
      <c r="D1221">
        <v>1</v>
      </c>
      <c r="E1221">
        <v>98.661500000000004</v>
      </c>
      <c r="F1221">
        <v>3.9379999999999998E-2</v>
      </c>
    </row>
    <row r="1222" spans="1:6">
      <c r="A1222">
        <v>1001220</v>
      </c>
      <c r="B1222">
        <v>1</v>
      </c>
      <c r="C1222">
        <v>1220</v>
      </c>
      <c r="D1222">
        <v>1</v>
      </c>
      <c r="E1222">
        <v>98.681899999999999</v>
      </c>
      <c r="F1222">
        <v>3.9379999999999998E-2</v>
      </c>
    </row>
    <row r="1223" spans="1:6">
      <c r="A1223">
        <v>1001221</v>
      </c>
      <c r="B1223">
        <v>1</v>
      </c>
      <c r="C1223">
        <v>1221</v>
      </c>
      <c r="D1223">
        <v>1</v>
      </c>
      <c r="E1223">
        <v>98.702200000000005</v>
      </c>
      <c r="F1223">
        <v>3.9390000000000001E-2</v>
      </c>
    </row>
    <row r="1224" spans="1:6">
      <c r="A1224">
        <v>1001222</v>
      </c>
      <c r="B1224">
        <v>1</v>
      </c>
      <c r="C1224">
        <v>1222</v>
      </c>
      <c r="D1224">
        <v>1</v>
      </c>
      <c r="E1224">
        <v>98.722499999999997</v>
      </c>
      <c r="F1224">
        <v>3.9390000000000001E-2</v>
      </c>
    </row>
    <row r="1225" spans="1:6">
      <c r="A1225">
        <v>1001223</v>
      </c>
      <c r="B1225">
        <v>1</v>
      </c>
      <c r="C1225">
        <v>1223</v>
      </c>
      <c r="D1225">
        <v>1</v>
      </c>
      <c r="E1225">
        <v>98.742800000000003</v>
      </c>
      <c r="F1225">
        <v>3.9399999999999998E-2</v>
      </c>
    </row>
    <row r="1226" spans="1:6">
      <c r="A1226">
        <v>1001224</v>
      </c>
      <c r="B1226">
        <v>1</v>
      </c>
      <c r="C1226">
        <v>1224</v>
      </c>
      <c r="D1226">
        <v>1</v>
      </c>
      <c r="E1226">
        <v>98.763099999999994</v>
      </c>
      <c r="F1226">
        <v>3.9410000000000001E-2</v>
      </c>
    </row>
    <row r="1227" spans="1:6">
      <c r="A1227">
        <v>1001225</v>
      </c>
      <c r="B1227">
        <v>1</v>
      </c>
      <c r="C1227">
        <v>1225</v>
      </c>
      <c r="D1227">
        <v>1</v>
      </c>
      <c r="E1227">
        <v>98.7834</v>
      </c>
      <c r="F1227">
        <v>3.9410000000000001E-2</v>
      </c>
    </row>
    <row r="1228" spans="1:6">
      <c r="A1228">
        <v>1001226</v>
      </c>
      <c r="B1228">
        <v>1</v>
      </c>
      <c r="C1228">
        <v>1226</v>
      </c>
      <c r="D1228">
        <v>1</v>
      </c>
      <c r="E1228">
        <v>98.803600000000003</v>
      </c>
      <c r="F1228">
        <v>3.9419999999999997E-2</v>
      </c>
    </row>
    <row r="1229" spans="1:6">
      <c r="A1229">
        <v>1001227</v>
      </c>
      <c r="B1229">
        <v>1</v>
      </c>
      <c r="C1229">
        <v>1227</v>
      </c>
      <c r="D1229">
        <v>1</v>
      </c>
      <c r="E1229">
        <v>98.823899999999995</v>
      </c>
      <c r="F1229">
        <v>3.9419999999999997E-2</v>
      </c>
    </row>
    <row r="1230" spans="1:6">
      <c r="A1230">
        <v>1001228</v>
      </c>
      <c r="B1230">
        <v>1</v>
      </c>
      <c r="C1230">
        <v>1228</v>
      </c>
      <c r="D1230">
        <v>1</v>
      </c>
      <c r="E1230">
        <v>98.844200000000001</v>
      </c>
      <c r="F1230">
        <v>3.943E-2</v>
      </c>
    </row>
    <row r="1231" spans="1:6">
      <c r="A1231">
        <v>1001229</v>
      </c>
      <c r="B1231">
        <v>1</v>
      </c>
      <c r="C1231">
        <v>1229</v>
      </c>
      <c r="D1231">
        <v>1</v>
      </c>
      <c r="E1231">
        <v>98.864400000000003</v>
      </c>
      <c r="F1231">
        <v>3.943E-2</v>
      </c>
    </row>
    <row r="1232" spans="1:6">
      <c r="A1232">
        <v>1001230</v>
      </c>
      <c r="B1232">
        <v>1</v>
      </c>
      <c r="C1232">
        <v>1230</v>
      </c>
      <c r="D1232">
        <v>1</v>
      </c>
      <c r="E1232">
        <v>98.884600000000006</v>
      </c>
      <c r="F1232">
        <v>3.9440000000000003E-2</v>
      </c>
    </row>
    <row r="1233" spans="1:6">
      <c r="A1233">
        <v>1001231</v>
      </c>
      <c r="B1233">
        <v>1</v>
      </c>
      <c r="C1233">
        <v>1231</v>
      </c>
      <c r="D1233">
        <v>1</v>
      </c>
      <c r="E1233">
        <v>98.904899999999998</v>
      </c>
      <c r="F1233">
        <v>3.9449999999999999E-2</v>
      </c>
    </row>
    <row r="1234" spans="1:6">
      <c r="A1234">
        <v>1001232</v>
      </c>
      <c r="B1234">
        <v>1</v>
      </c>
      <c r="C1234">
        <v>1232</v>
      </c>
      <c r="D1234">
        <v>1</v>
      </c>
      <c r="E1234">
        <v>98.9251</v>
      </c>
      <c r="F1234">
        <v>3.9449999999999999E-2</v>
      </c>
    </row>
    <row r="1235" spans="1:6">
      <c r="A1235">
        <v>1001233</v>
      </c>
      <c r="B1235">
        <v>1</v>
      </c>
      <c r="C1235">
        <v>1233</v>
      </c>
      <c r="D1235">
        <v>1</v>
      </c>
      <c r="E1235">
        <v>98.945300000000003</v>
      </c>
      <c r="F1235">
        <v>3.9460000000000002E-2</v>
      </c>
    </row>
    <row r="1236" spans="1:6">
      <c r="A1236">
        <v>1001234</v>
      </c>
      <c r="B1236">
        <v>1</v>
      </c>
      <c r="C1236">
        <v>1234</v>
      </c>
      <c r="D1236">
        <v>1</v>
      </c>
      <c r="E1236">
        <v>98.965500000000006</v>
      </c>
      <c r="F1236">
        <v>3.9460000000000002E-2</v>
      </c>
    </row>
    <row r="1237" spans="1:6">
      <c r="A1237">
        <v>1001235</v>
      </c>
      <c r="B1237">
        <v>1</v>
      </c>
      <c r="C1237">
        <v>1235</v>
      </c>
      <c r="D1237">
        <v>1</v>
      </c>
      <c r="E1237">
        <v>98.985699999999994</v>
      </c>
      <c r="F1237">
        <v>3.9469999999999998E-2</v>
      </c>
    </row>
    <row r="1238" spans="1:6">
      <c r="A1238">
        <v>1001236</v>
      </c>
      <c r="B1238">
        <v>1</v>
      </c>
      <c r="C1238">
        <v>1236</v>
      </c>
      <c r="D1238">
        <v>1</v>
      </c>
      <c r="E1238">
        <v>99.005799999999994</v>
      </c>
      <c r="F1238">
        <v>3.9469999999999998E-2</v>
      </c>
    </row>
    <row r="1239" spans="1:6">
      <c r="A1239">
        <v>1001237</v>
      </c>
      <c r="B1239">
        <v>1</v>
      </c>
      <c r="C1239">
        <v>1237</v>
      </c>
      <c r="D1239">
        <v>1</v>
      </c>
      <c r="E1239">
        <v>99.025999999999996</v>
      </c>
      <c r="F1239">
        <v>3.9480000000000001E-2</v>
      </c>
    </row>
    <row r="1240" spans="1:6">
      <c r="A1240">
        <v>1001238</v>
      </c>
      <c r="B1240">
        <v>1</v>
      </c>
      <c r="C1240">
        <v>1238</v>
      </c>
      <c r="D1240">
        <v>1</v>
      </c>
      <c r="E1240">
        <v>99.046099999999996</v>
      </c>
      <c r="F1240">
        <v>3.9489999999999997E-2</v>
      </c>
    </row>
    <row r="1241" spans="1:6">
      <c r="A1241">
        <v>1001239</v>
      </c>
      <c r="B1241">
        <v>1</v>
      </c>
      <c r="C1241">
        <v>1239</v>
      </c>
      <c r="D1241">
        <v>1</v>
      </c>
      <c r="E1241">
        <v>99.066299999999998</v>
      </c>
      <c r="F1241">
        <v>3.9489999999999997E-2</v>
      </c>
    </row>
    <row r="1242" spans="1:6">
      <c r="A1242">
        <v>1001240</v>
      </c>
      <c r="B1242">
        <v>1</v>
      </c>
      <c r="C1242">
        <v>1240</v>
      </c>
      <c r="D1242">
        <v>1</v>
      </c>
      <c r="E1242">
        <v>99.086399999999998</v>
      </c>
      <c r="F1242">
        <v>3.95E-2</v>
      </c>
    </row>
    <row r="1243" spans="1:6">
      <c r="A1243">
        <v>1001241</v>
      </c>
      <c r="B1243">
        <v>1</v>
      </c>
      <c r="C1243">
        <v>1241</v>
      </c>
      <c r="D1243">
        <v>1</v>
      </c>
      <c r="E1243">
        <v>99.106499999999997</v>
      </c>
      <c r="F1243">
        <v>3.95E-2</v>
      </c>
    </row>
    <row r="1244" spans="1:6">
      <c r="A1244">
        <v>1001242</v>
      </c>
      <c r="B1244">
        <v>1</v>
      </c>
      <c r="C1244">
        <v>1242</v>
      </c>
      <c r="D1244">
        <v>1</v>
      </c>
      <c r="E1244">
        <v>99.1267</v>
      </c>
      <c r="F1244">
        <v>3.9510000000000003E-2</v>
      </c>
    </row>
    <row r="1245" spans="1:6">
      <c r="A1245">
        <v>1001243</v>
      </c>
      <c r="B1245">
        <v>1</v>
      </c>
      <c r="C1245">
        <v>1243</v>
      </c>
      <c r="D1245">
        <v>1</v>
      </c>
      <c r="E1245">
        <v>99.146799999999999</v>
      </c>
      <c r="F1245">
        <v>3.9510000000000003E-2</v>
      </c>
    </row>
    <row r="1246" spans="1:6">
      <c r="A1246">
        <v>1001244</v>
      </c>
      <c r="B1246">
        <v>1</v>
      </c>
      <c r="C1246">
        <v>1244</v>
      </c>
      <c r="D1246">
        <v>1</v>
      </c>
      <c r="E1246">
        <v>99.166899999999998</v>
      </c>
      <c r="F1246">
        <v>3.952E-2</v>
      </c>
    </row>
    <row r="1247" spans="1:6">
      <c r="A1247">
        <v>1001245</v>
      </c>
      <c r="B1247">
        <v>1</v>
      </c>
      <c r="C1247">
        <v>1245</v>
      </c>
      <c r="D1247">
        <v>1</v>
      </c>
      <c r="E1247">
        <v>99.186899999999994</v>
      </c>
      <c r="F1247">
        <v>3.952E-2</v>
      </c>
    </row>
    <row r="1248" spans="1:6">
      <c r="A1248">
        <v>1001246</v>
      </c>
      <c r="B1248">
        <v>1</v>
      </c>
      <c r="C1248">
        <v>1246</v>
      </c>
      <c r="D1248">
        <v>1</v>
      </c>
      <c r="E1248">
        <v>99.206999999999994</v>
      </c>
      <c r="F1248">
        <v>3.9530000000000003E-2</v>
      </c>
    </row>
    <row r="1249" spans="1:6">
      <c r="A1249">
        <v>1001247</v>
      </c>
      <c r="B1249">
        <v>1</v>
      </c>
      <c r="C1249">
        <v>1247</v>
      </c>
      <c r="D1249">
        <v>1</v>
      </c>
      <c r="E1249">
        <v>99.227099999999993</v>
      </c>
      <c r="F1249">
        <v>3.9539999999999999E-2</v>
      </c>
    </row>
    <row r="1250" spans="1:6">
      <c r="A1250">
        <v>1001248</v>
      </c>
      <c r="B1250">
        <v>1</v>
      </c>
      <c r="C1250">
        <v>1248</v>
      </c>
      <c r="D1250">
        <v>1</v>
      </c>
      <c r="E1250">
        <v>99.247100000000003</v>
      </c>
      <c r="F1250">
        <v>3.9539999999999999E-2</v>
      </c>
    </row>
    <row r="1251" spans="1:6">
      <c r="A1251">
        <v>1001249</v>
      </c>
      <c r="B1251">
        <v>1</v>
      </c>
      <c r="C1251">
        <v>1249</v>
      </c>
      <c r="D1251">
        <v>1</v>
      </c>
      <c r="E1251">
        <v>99.267200000000003</v>
      </c>
      <c r="F1251">
        <v>3.9550000000000002E-2</v>
      </c>
    </row>
    <row r="1252" spans="1:6">
      <c r="A1252">
        <v>1001250</v>
      </c>
      <c r="B1252">
        <v>1</v>
      </c>
      <c r="C1252">
        <v>1250</v>
      </c>
      <c r="D1252">
        <v>1</v>
      </c>
      <c r="E1252">
        <v>99.287199999999999</v>
      </c>
      <c r="F1252">
        <v>3.9550000000000002E-2</v>
      </c>
    </row>
    <row r="1253" spans="1:6">
      <c r="A1253">
        <v>1001251</v>
      </c>
      <c r="B1253">
        <v>1</v>
      </c>
      <c r="C1253">
        <v>1251</v>
      </c>
      <c r="D1253">
        <v>1</v>
      </c>
      <c r="E1253">
        <v>99.307199999999995</v>
      </c>
      <c r="F1253">
        <v>3.9559999999999998E-2</v>
      </c>
    </row>
    <row r="1254" spans="1:6">
      <c r="A1254">
        <v>1001252</v>
      </c>
      <c r="B1254">
        <v>1</v>
      </c>
      <c r="C1254">
        <v>1252</v>
      </c>
      <c r="D1254">
        <v>1</v>
      </c>
      <c r="E1254">
        <v>99.327200000000005</v>
      </c>
      <c r="F1254">
        <v>3.9559999999999998E-2</v>
      </c>
    </row>
    <row r="1255" spans="1:6">
      <c r="A1255">
        <v>1001253</v>
      </c>
      <c r="B1255">
        <v>1</v>
      </c>
      <c r="C1255">
        <v>1253</v>
      </c>
      <c r="D1255">
        <v>1</v>
      </c>
      <c r="E1255">
        <v>99.347200000000001</v>
      </c>
      <c r="F1255">
        <v>3.9570000000000001E-2</v>
      </c>
    </row>
    <row r="1256" spans="1:6">
      <c r="A1256">
        <v>1001254</v>
      </c>
      <c r="B1256">
        <v>1</v>
      </c>
      <c r="C1256">
        <v>1254</v>
      </c>
      <c r="D1256">
        <v>1</v>
      </c>
      <c r="E1256">
        <v>99.367199999999997</v>
      </c>
      <c r="F1256">
        <v>3.9570000000000001E-2</v>
      </c>
    </row>
    <row r="1257" spans="1:6">
      <c r="A1257">
        <v>1001255</v>
      </c>
      <c r="B1257">
        <v>1</v>
      </c>
      <c r="C1257">
        <v>1255</v>
      </c>
      <c r="D1257">
        <v>1</v>
      </c>
      <c r="E1257">
        <v>99.387200000000007</v>
      </c>
      <c r="F1257">
        <v>3.9579999999999997E-2</v>
      </c>
    </row>
    <row r="1258" spans="1:6">
      <c r="A1258">
        <v>1001256</v>
      </c>
      <c r="B1258">
        <v>1</v>
      </c>
      <c r="C1258">
        <v>1256</v>
      </c>
      <c r="D1258">
        <v>1</v>
      </c>
      <c r="E1258">
        <v>99.407200000000003</v>
      </c>
      <c r="F1258">
        <v>3.9579999999999997E-2</v>
      </c>
    </row>
    <row r="1259" spans="1:6">
      <c r="A1259">
        <v>1001257</v>
      </c>
      <c r="B1259">
        <v>1</v>
      </c>
      <c r="C1259">
        <v>1257</v>
      </c>
      <c r="D1259">
        <v>1</v>
      </c>
      <c r="E1259">
        <v>99.427199999999999</v>
      </c>
      <c r="F1259">
        <v>3.959E-2</v>
      </c>
    </row>
    <row r="1260" spans="1:6">
      <c r="A1260">
        <v>1001258</v>
      </c>
      <c r="B1260">
        <v>1</v>
      </c>
      <c r="C1260">
        <v>1258</v>
      </c>
      <c r="D1260">
        <v>1</v>
      </c>
      <c r="E1260">
        <v>99.447100000000006</v>
      </c>
      <c r="F1260">
        <v>3.9600000000000003E-2</v>
      </c>
    </row>
    <row r="1261" spans="1:6">
      <c r="A1261">
        <v>1001259</v>
      </c>
      <c r="B1261">
        <v>1</v>
      </c>
      <c r="C1261">
        <v>1259</v>
      </c>
      <c r="D1261">
        <v>1</v>
      </c>
      <c r="E1261">
        <v>99.467100000000002</v>
      </c>
      <c r="F1261">
        <v>3.9600000000000003E-2</v>
      </c>
    </row>
    <row r="1262" spans="1:6">
      <c r="A1262">
        <v>1001260</v>
      </c>
      <c r="B1262">
        <v>1</v>
      </c>
      <c r="C1262">
        <v>1260</v>
      </c>
      <c r="D1262">
        <v>1</v>
      </c>
      <c r="E1262">
        <v>99.486999999999995</v>
      </c>
      <c r="F1262">
        <v>3.9609999999999999E-2</v>
      </c>
    </row>
    <row r="1263" spans="1:6">
      <c r="A1263">
        <v>1001261</v>
      </c>
      <c r="B1263">
        <v>1</v>
      </c>
      <c r="C1263">
        <v>1261</v>
      </c>
      <c r="D1263">
        <v>1</v>
      </c>
      <c r="E1263">
        <v>99.506900000000002</v>
      </c>
      <c r="F1263">
        <v>3.9609999999999999E-2</v>
      </c>
    </row>
    <row r="1264" spans="1:6">
      <c r="A1264">
        <v>1001262</v>
      </c>
      <c r="B1264">
        <v>1</v>
      </c>
      <c r="C1264">
        <v>1262</v>
      </c>
      <c r="D1264">
        <v>1</v>
      </c>
      <c r="E1264">
        <v>99.526799999999994</v>
      </c>
      <c r="F1264">
        <v>3.9620000000000002E-2</v>
      </c>
    </row>
    <row r="1265" spans="1:6">
      <c r="A1265">
        <v>1001263</v>
      </c>
      <c r="B1265">
        <v>1</v>
      </c>
      <c r="C1265">
        <v>1263</v>
      </c>
      <c r="D1265">
        <v>1</v>
      </c>
      <c r="E1265">
        <v>99.546700000000001</v>
      </c>
      <c r="F1265">
        <v>3.9620000000000002E-2</v>
      </c>
    </row>
    <row r="1266" spans="1:6">
      <c r="A1266">
        <v>1001264</v>
      </c>
      <c r="B1266">
        <v>1</v>
      </c>
      <c r="C1266">
        <v>1264</v>
      </c>
      <c r="D1266">
        <v>1</v>
      </c>
      <c r="E1266">
        <v>99.566599999999994</v>
      </c>
      <c r="F1266">
        <v>3.9629999999999999E-2</v>
      </c>
    </row>
    <row r="1267" spans="1:6">
      <c r="A1267">
        <v>1001265</v>
      </c>
      <c r="B1267">
        <v>1</v>
      </c>
      <c r="C1267">
        <v>1265</v>
      </c>
      <c r="D1267">
        <v>1</v>
      </c>
      <c r="E1267">
        <v>99.586500000000001</v>
      </c>
      <c r="F1267">
        <v>3.9629999999999999E-2</v>
      </c>
    </row>
    <row r="1268" spans="1:6">
      <c r="A1268">
        <v>1001266</v>
      </c>
      <c r="B1268">
        <v>1</v>
      </c>
      <c r="C1268">
        <v>1266</v>
      </c>
      <c r="D1268">
        <v>1</v>
      </c>
      <c r="E1268">
        <v>99.606399999999994</v>
      </c>
      <c r="F1268">
        <v>3.9640000000000002E-2</v>
      </c>
    </row>
    <row r="1269" spans="1:6">
      <c r="A1269">
        <v>1001267</v>
      </c>
      <c r="B1269">
        <v>1</v>
      </c>
      <c r="C1269">
        <v>1267</v>
      </c>
      <c r="D1269">
        <v>1</v>
      </c>
      <c r="E1269">
        <v>99.626199999999997</v>
      </c>
      <c r="F1269">
        <v>3.9640000000000002E-2</v>
      </c>
    </row>
    <row r="1270" spans="1:6">
      <c r="A1270">
        <v>1001268</v>
      </c>
      <c r="B1270">
        <v>1</v>
      </c>
      <c r="C1270">
        <v>1268</v>
      </c>
      <c r="D1270">
        <v>1</v>
      </c>
      <c r="E1270">
        <v>99.646100000000004</v>
      </c>
      <c r="F1270">
        <v>3.9649999999999998E-2</v>
      </c>
    </row>
    <row r="1271" spans="1:6">
      <c r="A1271">
        <v>1001269</v>
      </c>
      <c r="B1271">
        <v>1</v>
      </c>
      <c r="C1271">
        <v>1269</v>
      </c>
      <c r="D1271">
        <v>1</v>
      </c>
      <c r="E1271">
        <v>99.665999999999997</v>
      </c>
      <c r="F1271">
        <v>3.9660000000000001E-2</v>
      </c>
    </row>
    <row r="1272" spans="1:6">
      <c r="A1272">
        <v>1001270</v>
      </c>
      <c r="B1272">
        <v>1</v>
      </c>
      <c r="C1272">
        <v>1270</v>
      </c>
      <c r="D1272">
        <v>1</v>
      </c>
      <c r="E1272">
        <v>99.6858</v>
      </c>
      <c r="F1272">
        <v>3.9660000000000001E-2</v>
      </c>
    </row>
    <row r="1273" spans="1:6">
      <c r="A1273">
        <v>1001271</v>
      </c>
      <c r="B1273">
        <v>1</v>
      </c>
      <c r="C1273">
        <v>1271</v>
      </c>
      <c r="D1273">
        <v>1</v>
      </c>
      <c r="E1273">
        <v>99.705600000000004</v>
      </c>
      <c r="F1273">
        <v>3.9669999999999997E-2</v>
      </c>
    </row>
    <row r="1274" spans="1:6">
      <c r="A1274">
        <v>1001272</v>
      </c>
      <c r="B1274">
        <v>1</v>
      </c>
      <c r="C1274">
        <v>1272</v>
      </c>
      <c r="D1274">
        <v>1</v>
      </c>
      <c r="E1274">
        <v>99.725399999999993</v>
      </c>
      <c r="F1274">
        <v>3.9669999999999997E-2</v>
      </c>
    </row>
    <row r="1275" spans="1:6">
      <c r="A1275">
        <v>1001273</v>
      </c>
      <c r="B1275">
        <v>1</v>
      </c>
      <c r="C1275">
        <v>1273</v>
      </c>
      <c r="D1275">
        <v>1</v>
      </c>
      <c r="E1275">
        <v>99.745199999999997</v>
      </c>
      <c r="F1275">
        <v>3.968E-2</v>
      </c>
    </row>
    <row r="1276" spans="1:6">
      <c r="A1276">
        <v>1001274</v>
      </c>
      <c r="B1276">
        <v>1</v>
      </c>
      <c r="C1276">
        <v>1274</v>
      </c>
      <c r="D1276">
        <v>1</v>
      </c>
      <c r="E1276">
        <v>99.765000000000001</v>
      </c>
      <c r="F1276">
        <v>3.968E-2</v>
      </c>
    </row>
    <row r="1277" spans="1:6">
      <c r="A1277">
        <v>1001275</v>
      </c>
      <c r="B1277">
        <v>1</v>
      </c>
      <c r="C1277">
        <v>1275</v>
      </c>
      <c r="D1277">
        <v>1</v>
      </c>
      <c r="E1277">
        <v>99.784800000000004</v>
      </c>
      <c r="F1277">
        <v>3.9690000000000003E-2</v>
      </c>
    </row>
    <row r="1278" spans="1:6">
      <c r="A1278">
        <v>1001276</v>
      </c>
      <c r="B1278">
        <v>1</v>
      </c>
      <c r="C1278">
        <v>1276</v>
      </c>
      <c r="D1278">
        <v>1</v>
      </c>
      <c r="E1278">
        <v>99.804599999999994</v>
      </c>
      <c r="F1278">
        <v>3.9690000000000003E-2</v>
      </c>
    </row>
    <row r="1279" spans="1:6">
      <c r="A1279">
        <v>1001277</v>
      </c>
      <c r="B1279">
        <v>1</v>
      </c>
      <c r="C1279">
        <v>1277</v>
      </c>
      <c r="D1279">
        <v>1</v>
      </c>
      <c r="E1279">
        <v>99.824399999999997</v>
      </c>
      <c r="F1279">
        <v>3.9699999999999999E-2</v>
      </c>
    </row>
    <row r="1280" spans="1:6">
      <c r="A1280">
        <v>1001278</v>
      </c>
      <c r="B1280">
        <v>1</v>
      </c>
      <c r="C1280">
        <v>1278</v>
      </c>
      <c r="D1280">
        <v>1</v>
      </c>
      <c r="E1280">
        <v>99.844099999999997</v>
      </c>
      <c r="F1280">
        <v>3.9699999999999999E-2</v>
      </c>
    </row>
    <row r="1281" spans="1:6">
      <c r="A1281">
        <v>1001279</v>
      </c>
      <c r="B1281">
        <v>1</v>
      </c>
      <c r="C1281">
        <v>1279</v>
      </c>
      <c r="D1281">
        <v>1</v>
      </c>
      <c r="E1281">
        <v>99.863900000000001</v>
      </c>
      <c r="F1281">
        <v>3.9710000000000002E-2</v>
      </c>
    </row>
    <row r="1282" spans="1:6">
      <c r="A1282">
        <v>1001280</v>
      </c>
      <c r="B1282">
        <v>1</v>
      </c>
      <c r="C1282">
        <v>1280</v>
      </c>
      <c r="D1282">
        <v>1</v>
      </c>
      <c r="E1282">
        <v>99.883600000000001</v>
      </c>
      <c r="F1282">
        <v>3.9710000000000002E-2</v>
      </c>
    </row>
    <row r="1283" spans="1:6">
      <c r="A1283">
        <v>1001281</v>
      </c>
      <c r="B1283">
        <v>1</v>
      </c>
      <c r="C1283">
        <v>1281</v>
      </c>
      <c r="D1283">
        <v>1</v>
      </c>
      <c r="E1283">
        <v>99.903400000000005</v>
      </c>
      <c r="F1283">
        <v>3.9719999999999998E-2</v>
      </c>
    </row>
    <row r="1284" spans="1:6">
      <c r="A1284">
        <v>1001282</v>
      </c>
      <c r="B1284">
        <v>1</v>
      </c>
      <c r="C1284">
        <v>1282</v>
      </c>
      <c r="D1284">
        <v>1</v>
      </c>
      <c r="E1284">
        <v>99.923100000000005</v>
      </c>
      <c r="F1284">
        <v>3.9719999999999998E-2</v>
      </c>
    </row>
    <row r="1285" spans="1:6">
      <c r="A1285">
        <v>1001283</v>
      </c>
      <c r="B1285">
        <v>1</v>
      </c>
      <c r="C1285">
        <v>1283</v>
      </c>
      <c r="D1285">
        <v>1</v>
      </c>
      <c r="E1285">
        <v>99.942800000000005</v>
      </c>
      <c r="F1285">
        <v>3.9730000000000001E-2</v>
      </c>
    </row>
    <row r="1286" spans="1:6">
      <c r="A1286">
        <v>1001284</v>
      </c>
      <c r="B1286">
        <v>1</v>
      </c>
      <c r="C1286">
        <v>1284</v>
      </c>
      <c r="D1286">
        <v>1</v>
      </c>
      <c r="E1286">
        <v>99.962500000000006</v>
      </c>
      <c r="F1286">
        <v>3.9730000000000001E-2</v>
      </c>
    </row>
    <row r="1287" spans="1:6">
      <c r="A1287">
        <v>1001285</v>
      </c>
      <c r="B1287">
        <v>1</v>
      </c>
      <c r="C1287">
        <v>1285</v>
      </c>
      <c r="D1287">
        <v>1</v>
      </c>
      <c r="E1287">
        <v>99.982200000000006</v>
      </c>
      <c r="F1287">
        <v>3.9739999999999998E-2</v>
      </c>
    </row>
    <row r="1288" spans="1:6">
      <c r="A1288">
        <v>1001286</v>
      </c>
      <c r="B1288">
        <v>1</v>
      </c>
      <c r="C1288">
        <v>1286</v>
      </c>
      <c r="D1288">
        <v>1</v>
      </c>
      <c r="E1288">
        <v>100.00190000000001</v>
      </c>
      <c r="F1288">
        <v>3.9750000000000001E-2</v>
      </c>
    </row>
    <row r="1289" spans="1:6">
      <c r="A1289">
        <v>1001287</v>
      </c>
      <c r="B1289">
        <v>1</v>
      </c>
      <c r="C1289">
        <v>1287</v>
      </c>
      <c r="D1289">
        <v>1</v>
      </c>
      <c r="E1289">
        <v>100.02160000000001</v>
      </c>
      <c r="F1289">
        <v>3.9750000000000001E-2</v>
      </c>
    </row>
    <row r="1290" spans="1:6">
      <c r="A1290">
        <v>1001288</v>
      </c>
      <c r="B1290">
        <v>1</v>
      </c>
      <c r="C1290">
        <v>1288</v>
      </c>
      <c r="D1290">
        <v>1</v>
      </c>
      <c r="E1290">
        <v>100.0412</v>
      </c>
      <c r="F1290">
        <v>3.9759999999999997E-2</v>
      </c>
    </row>
    <row r="1291" spans="1:6">
      <c r="A1291">
        <v>1001289</v>
      </c>
      <c r="B1291">
        <v>1</v>
      </c>
      <c r="C1291">
        <v>1289</v>
      </c>
      <c r="D1291">
        <v>1</v>
      </c>
      <c r="E1291">
        <v>100.0609</v>
      </c>
      <c r="F1291">
        <v>3.9759999999999997E-2</v>
      </c>
    </row>
    <row r="1292" spans="1:6">
      <c r="A1292">
        <v>1001290</v>
      </c>
      <c r="B1292">
        <v>1</v>
      </c>
      <c r="C1292">
        <v>1290</v>
      </c>
      <c r="D1292">
        <v>1</v>
      </c>
      <c r="E1292">
        <v>100.0805</v>
      </c>
      <c r="F1292">
        <v>3.977E-2</v>
      </c>
    </row>
    <row r="1293" spans="1:6">
      <c r="A1293">
        <v>1001291</v>
      </c>
      <c r="B1293">
        <v>1</v>
      </c>
      <c r="C1293">
        <v>1291</v>
      </c>
      <c r="D1293">
        <v>1</v>
      </c>
      <c r="E1293">
        <v>100.1002</v>
      </c>
      <c r="F1293">
        <v>3.977E-2</v>
      </c>
    </row>
    <row r="1294" spans="1:6">
      <c r="A1294">
        <v>1001292</v>
      </c>
      <c r="B1294">
        <v>1</v>
      </c>
      <c r="C1294">
        <v>1292</v>
      </c>
      <c r="D1294">
        <v>1</v>
      </c>
      <c r="E1294">
        <v>100.1198</v>
      </c>
      <c r="F1294">
        <v>3.9780000000000003E-2</v>
      </c>
    </row>
    <row r="1295" spans="1:6">
      <c r="A1295">
        <v>1001293</v>
      </c>
      <c r="B1295">
        <v>1</v>
      </c>
      <c r="C1295">
        <v>1293</v>
      </c>
      <c r="D1295">
        <v>1</v>
      </c>
      <c r="E1295">
        <v>100.13939999999999</v>
      </c>
      <c r="F1295">
        <v>3.9780000000000003E-2</v>
      </c>
    </row>
    <row r="1296" spans="1:6">
      <c r="A1296">
        <v>1001294</v>
      </c>
      <c r="B1296">
        <v>1</v>
      </c>
      <c r="C1296">
        <v>1294</v>
      </c>
      <c r="D1296">
        <v>1</v>
      </c>
      <c r="E1296">
        <v>100.1591</v>
      </c>
      <c r="F1296">
        <v>3.9789999999999999E-2</v>
      </c>
    </row>
    <row r="1297" spans="1:6">
      <c r="A1297">
        <v>1001295</v>
      </c>
      <c r="B1297">
        <v>1</v>
      </c>
      <c r="C1297">
        <v>1295</v>
      </c>
      <c r="D1297">
        <v>1</v>
      </c>
      <c r="E1297">
        <v>100.17870000000001</v>
      </c>
      <c r="F1297">
        <v>3.9789999999999999E-2</v>
      </c>
    </row>
    <row r="1298" spans="1:6">
      <c r="A1298">
        <v>1001296</v>
      </c>
      <c r="B1298">
        <v>1</v>
      </c>
      <c r="C1298">
        <v>1296</v>
      </c>
      <c r="D1298">
        <v>1</v>
      </c>
      <c r="E1298">
        <v>100.1983</v>
      </c>
      <c r="F1298">
        <v>3.9800000000000002E-2</v>
      </c>
    </row>
    <row r="1299" spans="1:6">
      <c r="A1299">
        <v>1001297</v>
      </c>
      <c r="B1299">
        <v>1</v>
      </c>
      <c r="C1299">
        <v>1297</v>
      </c>
      <c r="D1299">
        <v>1</v>
      </c>
      <c r="E1299">
        <v>100.2178</v>
      </c>
      <c r="F1299">
        <v>3.9800000000000002E-2</v>
      </c>
    </row>
    <row r="1300" spans="1:6">
      <c r="A1300">
        <v>1001298</v>
      </c>
      <c r="B1300">
        <v>1</v>
      </c>
      <c r="C1300">
        <v>1298</v>
      </c>
      <c r="D1300">
        <v>1</v>
      </c>
      <c r="E1300">
        <v>100.23739999999999</v>
      </c>
      <c r="F1300">
        <v>3.9809999999999998E-2</v>
      </c>
    </row>
    <row r="1301" spans="1:6">
      <c r="A1301">
        <v>1001299</v>
      </c>
      <c r="B1301">
        <v>1</v>
      </c>
      <c r="C1301">
        <v>1299</v>
      </c>
      <c r="D1301">
        <v>1</v>
      </c>
      <c r="E1301">
        <v>100.25700000000001</v>
      </c>
      <c r="F1301">
        <v>3.9809999999999998E-2</v>
      </c>
    </row>
    <row r="1302" spans="1:6">
      <c r="A1302">
        <v>1001300</v>
      </c>
      <c r="B1302">
        <v>1</v>
      </c>
      <c r="C1302">
        <v>1300</v>
      </c>
      <c r="D1302">
        <v>1</v>
      </c>
      <c r="E1302">
        <v>100.2765</v>
      </c>
      <c r="F1302">
        <v>3.9820000000000001E-2</v>
      </c>
    </row>
    <row r="1303" spans="1:6">
      <c r="A1303">
        <v>1001301</v>
      </c>
      <c r="B1303">
        <v>1</v>
      </c>
      <c r="C1303">
        <v>1301</v>
      </c>
      <c r="D1303">
        <v>1</v>
      </c>
      <c r="E1303">
        <v>100.2961</v>
      </c>
      <c r="F1303">
        <v>3.9820000000000001E-2</v>
      </c>
    </row>
    <row r="1304" spans="1:6">
      <c r="A1304">
        <v>1001302</v>
      </c>
      <c r="B1304">
        <v>1</v>
      </c>
      <c r="C1304">
        <v>1302</v>
      </c>
      <c r="D1304">
        <v>1</v>
      </c>
      <c r="E1304">
        <v>100.3156</v>
      </c>
      <c r="F1304">
        <v>3.9829999999999997E-2</v>
      </c>
    </row>
    <row r="1305" spans="1:6">
      <c r="A1305">
        <v>1001303</v>
      </c>
      <c r="B1305">
        <v>1</v>
      </c>
      <c r="C1305">
        <v>1303</v>
      </c>
      <c r="D1305">
        <v>1</v>
      </c>
      <c r="E1305">
        <v>100.3352</v>
      </c>
      <c r="F1305">
        <v>3.9829999999999997E-2</v>
      </c>
    </row>
    <row r="1306" spans="1:6">
      <c r="A1306">
        <v>1001304</v>
      </c>
      <c r="B1306">
        <v>1</v>
      </c>
      <c r="C1306">
        <v>1304</v>
      </c>
      <c r="D1306">
        <v>1</v>
      </c>
      <c r="E1306">
        <v>100.35469999999999</v>
      </c>
      <c r="F1306">
        <v>3.984E-2</v>
      </c>
    </row>
    <row r="1307" spans="1:6">
      <c r="A1307">
        <v>1001305</v>
      </c>
      <c r="B1307">
        <v>1</v>
      </c>
      <c r="C1307">
        <v>1305</v>
      </c>
      <c r="D1307">
        <v>1</v>
      </c>
      <c r="E1307">
        <v>100.3742</v>
      </c>
      <c r="F1307">
        <v>3.984E-2</v>
      </c>
    </row>
    <row r="1308" spans="1:6">
      <c r="A1308">
        <v>1001306</v>
      </c>
      <c r="B1308">
        <v>1</v>
      </c>
      <c r="C1308">
        <v>1306</v>
      </c>
      <c r="D1308">
        <v>1</v>
      </c>
      <c r="E1308">
        <v>100.3937</v>
      </c>
      <c r="F1308">
        <v>3.9849999999999997E-2</v>
      </c>
    </row>
    <row r="1309" spans="1:6">
      <c r="A1309">
        <v>1001307</v>
      </c>
      <c r="B1309">
        <v>1</v>
      </c>
      <c r="C1309">
        <v>1307</v>
      </c>
      <c r="D1309">
        <v>1</v>
      </c>
      <c r="E1309">
        <v>100.4132</v>
      </c>
      <c r="F1309">
        <v>3.9849999999999997E-2</v>
      </c>
    </row>
    <row r="1310" spans="1:6">
      <c r="A1310">
        <v>1001308</v>
      </c>
      <c r="B1310">
        <v>1</v>
      </c>
      <c r="C1310">
        <v>1308</v>
      </c>
      <c r="D1310">
        <v>1</v>
      </c>
      <c r="E1310">
        <v>100.4327</v>
      </c>
      <c r="F1310">
        <v>3.986E-2</v>
      </c>
    </row>
    <row r="1311" spans="1:6">
      <c r="A1311">
        <v>1001309</v>
      </c>
      <c r="B1311">
        <v>1</v>
      </c>
      <c r="C1311">
        <v>1309</v>
      </c>
      <c r="D1311">
        <v>1</v>
      </c>
      <c r="E1311">
        <v>100.4522</v>
      </c>
      <c r="F1311">
        <v>3.986E-2</v>
      </c>
    </row>
    <row r="1312" spans="1:6">
      <c r="A1312">
        <v>1001310</v>
      </c>
      <c r="B1312">
        <v>1</v>
      </c>
      <c r="C1312">
        <v>1310</v>
      </c>
      <c r="D1312">
        <v>1</v>
      </c>
      <c r="E1312">
        <v>100.4717</v>
      </c>
      <c r="F1312">
        <v>3.9870000000000003E-2</v>
      </c>
    </row>
    <row r="1313" spans="1:6">
      <c r="A1313">
        <v>1001311</v>
      </c>
      <c r="B1313">
        <v>1</v>
      </c>
      <c r="C1313">
        <v>1311</v>
      </c>
      <c r="D1313">
        <v>1</v>
      </c>
      <c r="E1313">
        <v>100.4911</v>
      </c>
      <c r="F1313">
        <v>3.9870000000000003E-2</v>
      </c>
    </row>
    <row r="1314" spans="1:6">
      <c r="A1314">
        <v>1001312</v>
      </c>
      <c r="B1314">
        <v>1</v>
      </c>
      <c r="C1314">
        <v>1312</v>
      </c>
      <c r="D1314">
        <v>1</v>
      </c>
      <c r="E1314">
        <v>100.5106</v>
      </c>
      <c r="F1314">
        <v>3.9879999999999999E-2</v>
      </c>
    </row>
    <row r="1315" spans="1:6">
      <c r="A1315">
        <v>1001313</v>
      </c>
      <c r="B1315">
        <v>1</v>
      </c>
      <c r="C1315">
        <v>1313</v>
      </c>
      <c r="D1315">
        <v>1</v>
      </c>
      <c r="E1315">
        <v>100.53</v>
      </c>
      <c r="F1315">
        <v>3.9879999999999999E-2</v>
      </c>
    </row>
    <row r="1316" spans="1:6">
      <c r="A1316">
        <v>1001314</v>
      </c>
      <c r="B1316">
        <v>1</v>
      </c>
      <c r="C1316">
        <v>1314</v>
      </c>
      <c r="D1316">
        <v>1</v>
      </c>
      <c r="E1316">
        <v>100.54949999999999</v>
      </c>
      <c r="F1316">
        <v>3.9890000000000002E-2</v>
      </c>
    </row>
    <row r="1317" spans="1:6">
      <c r="A1317">
        <v>1001315</v>
      </c>
      <c r="B1317">
        <v>1</v>
      </c>
      <c r="C1317">
        <v>1315</v>
      </c>
      <c r="D1317">
        <v>1</v>
      </c>
      <c r="E1317">
        <v>100.5689</v>
      </c>
      <c r="F1317">
        <v>3.9899999999999998E-2</v>
      </c>
    </row>
    <row r="1318" spans="1:6">
      <c r="A1318">
        <v>1001316</v>
      </c>
      <c r="B1318">
        <v>1</v>
      </c>
      <c r="C1318">
        <v>1316</v>
      </c>
      <c r="D1318">
        <v>1</v>
      </c>
      <c r="E1318">
        <v>100.5883</v>
      </c>
      <c r="F1318">
        <v>3.9899999999999998E-2</v>
      </c>
    </row>
    <row r="1319" spans="1:6">
      <c r="A1319">
        <v>1001317</v>
      </c>
      <c r="B1319">
        <v>1</v>
      </c>
      <c r="C1319">
        <v>1317</v>
      </c>
      <c r="D1319">
        <v>1</v>
      </c>
      <c r="E1319">
        <v>100.60769999999999</v>
      </c>
      <c r="F1319">
        <v>3.9910000000000001E-2</v>
      </c>
    </row>
    <row r="1320" spans="1:6">
      <c r="A1320">
        <v>1001318</v>
      </c>
      <c r="B1320">
        <v>1</v>
      </c>
      <c r="C1320">
        <v>1318</v>
      </c>
      <c r="D1320">
        <v>1</v>
      </c>
      <c r="E1320">
        <v>100.6271</v>
      </c>
      <c r="F1320">
        <v>3.9910000000000001E-2</v>
      </c>
    </row>
    <row r="1321" spans="1:6">
      <c r="A1321">
        <v>1001319</v>
      </c>
      <c r="B1321">
        <v>1</v>
      </c>
      <c r="C1321">
        <v>1319</v>
      </c>
      <c r="D1321">
        <v>1</v>
      </c>
      <c r="E1321">
        <v>100.6465</v>
      </c>
      <c r="F1321">
        <v>3.9919999999999997E-2</v>
      </c>
    </row>
    <row r="1322" spans="1:6">
      <c r="A1322">
        <v>1001320</v>
      </c>
      <c r="B1322">
        <v>1</v>
      </c>
      <c r="C1322">
        <v>1320</v>
      </c>
      <c r="D1322">
        <v>1</v>
      </c>
      <c r="E1322">
        <v>100.66589999999999</v>
      </c>
      <c r="F1322">
        <v>3.9919999999999997E-2</v>
      </c>
    </row>
    <row r="1323" spans="1:6">
      <c r="A1323">
        <v>1001321</v>
      </c>
      <c r="B1323">
        <v>1</v>
      </c>
      <c r="C1323">
        <v>1321</v>
      </c>
      <c r="D1323">
        <v>1</v>
      </c>
      <c r="E1323">
        <v>100.6853</v>
      </c>
      <c r="F1323">
        <v>3.993E-2</v>
      </c>
    </row>
    <row r="1324" spans="1:6">
      <c r="A1324">
        <v>1001322</v>
      </c>
      <c r="B1324">
        <v>1</v>
      </c>
      <c r="C1324">
        <v>1322</v>
      </c>
      <c r="D1324">
        <v>1</v>
      </c>
      <c r="E1324">
        <v>100.7046</v>
      </c>
      <c r="F1324">
        <v>3.993E-2</v>
      </c>
    </row>
    <row r="1325" spans="1:6">
      <c r="A1325">
        <v>1001323</v>
      </c>
      <c r="B1325">
        <v>1</v>
      </c>
      <c r="C1325">
        <v>1323</v>
      </c>
      <c r="D1325">
        <v>1</v>
      </c>
      <c r="E1325">
        <v>100.724</v>
      </c>
      <c r="F1325">
        <v>3.9940000000000003E-2</v>
      </c>
    </row>
    <row r="1326" spans="1:6">
      <c r="A1326">
        <v>1001324</v>
      </c>
      <c r="B1326">
        <v>1</v>
      </c>
      <c r="C1326">
        <v>1324</v>
      </c>
      <c r="D1326">
        <v>1</v>
      </c>
      <c r="E1326">
        <v>100.74339999999999</v>
      </c>
      <c r="F1326">
        <v>3.9940000000000003E-2</v>
      </c>
    </row>
    <row r="1327" spans="1:6">
      <c r="A1327">
        <v>1001325</v>
      </c>
      <c r="B1327">
        <v>1</v>
      </c>
      <c r="C1327">
        <v>1325</v>
      </c>
      <c r="D1327">
        <v>1</v>
      </c>
      <c r="E1327">
        <v>100.7627</v>
      </c>
      <c r="F1327">
        <v>3.9949999999999999E-2</v>
      </c>
    </row>
    <row r="1328" spans="1:6">
      <c r="A1328">
        <v>1001326</v>
      </c>
      <c r="B1328">
        <v>1</v>
      </c>
      <c r="C1328">
        <v>1326</v>
      </c>
      <c r="D1328">
        <v>1</v>
      </c>
      <c r="E1328">
        <v>100.782</v>
      </c>
      <c r="F1328">
        <v>3.9949999999999999E-2</v>
      </c>
    </row>
    <row r="1329" spans="1:6">
      <c r="A1329">
        <v>1001327</v>
      </c>
      <c r="B1329">
        <v>1</v>
      </c>
      <c r="C1329">
        <v>1327</v>
      </c>
      <c r="D1329">
        <v>1</v>
      </c>
      <c r="E1329">
        <v>100.8013</v>
      </c>
      <c r="F1329">
        <v>3.9960000000000002E-2</v>
      </c>
    </row>
    <row r="1330" spans="1:6">
      <c r="A1330">
        <v>1001328</v>
      </c>
      <c r="B1330">
        <v>1</v>
      </c>
      <c r="C1330">
        <v>1328</v>
      </c>
      <c r="D1330">
        <v>1</v>
      </c>
      <c r="E1330">
        <v>100.8207</v>
      </c>
      <c r="F1330">
        <v>3.9960000000000002E-2</v>
      </c>
    </row>
    <row r="1331" spans="1:6">
      <c r="A1331">
        <v>1001329</v>
      </c>
      <c r="B1331">
        <v>1</v>
      </c>
      <c r="C1331">
        <v>1329</v>
      </c>
      <c r="D1331">
        <v>1</v>
      </c>
      <c r="E1331">
        <v>100.84</v>
      </c>
      <c r="F1331">
        <v>3.9969999999999999E-2</v>
      </c>
    </row>
    <row r="1332" spans="1:6">
      <c r="A1332">
        <v>1001330</v>
      </c>
      <c r="B1332">
        <v>1</v>
      </c>
      <c r="C1332">
        <v>1330</v>
      </c>
      <c r="D1332">
        <v>1</v>
      </c>
      <c r="E1332">
        <v>100.8593</v>
      </c>
      <c r="F1332">
        <v>3.9969999999999999E-2</v>
      </c>
    </row>
    <row r="1333" spans="1:6">
      <c r="A1333">
        <v>1001331</v>
      </c>
      <c r="B1333">
        <v>1</v>
      </c>
      <c r="C1333">
        <v>1331</v>
      </c>
      <c r="D1333">
        <v>1</v>
      </c>
      <c r="E1333">
        <v>100.87860000000001</v>
      </c>
      <c r="F1333">
        <v>3.9980000000000002E-2</v>
      </c>
    </row>
    <row r="1334" spans="1:6">
      <c r="A1334">
        <v>1001332</v>
      </c>
      <c r="B1334">
        <v>1</v>
      </c>
      <c r="C1334">
        <v>1332</v>
      </c>
      <c r="D1334">
        <v>1</v>
      </c>
      <c r="E1334">
        <v>100.8978</v>
      </c>
      <c r="F1334">
        <v>3.9980000000000002E-2</v>
      </c>
    </row>
    <row r="1335" spans="1:6">
      <c r="A1335">
        <v>1001333</v>
      </c>
      <c r="B1335">
        <v>1</v>
      </c>
      <c r="C1335">
        <v>1333</v>
      </c>
      <c r="D1335">
        <v>1</v>
      </c>
      <c r="E1335">
        <v>100.9171</v>
      </c>
      <c r="F1335">
        <v>3.9989999999999998E-2</v>
      </c>
    </row>
    <row r="1336" spans="1:6">
      <c r="A1336">
        <v>1001334</v>
      </c>
      <c r="B1336">
        <v>1</v>
      </c>
      <c r="C1336">
        <v>1334</v>
      </c>
      <c r="D1336">
        <v>1</v>
      </c>
      <c r="E1336">
        <v>100.93640000000001</v>
      </c>
      <c r="F1336">
        <v>3.9989999999999998E-2</v>
      </c>
    </row>
    <row r="1337" spans="1:6">
      <c r="A1337">
        <v>1001335</v>
      </c>
      <c r="B1337">
        <v>1</v>
      </c>
      <c r="C1337">
        <v>1335</v>
      </c>
      <c r="D1337">
        <v>1</v>
      </c>
      <c r="E1337">
        <v>100.9556</v>
      </c>
      <c r="F1337">
        <v>0.04</v>
      </c>
    </row>
    <row r="1338" spans="1:6">
      <c r="A1338">
        <v>1001336</v>
      </c>
      <c r="B1338">
        <v>1</v>
      </c>
      <c r="C1338">
        <v>1336</v>
      </c>
      <c r="D1338">
        <v>1</v>
      </c>
      <c r="E1338">
        <v>100.97490000000001</v>
      </c>
      <c r="F1338">
        <v>0.04</v>
      </c>
    </row>
    <row r="1339" spans="1:6">
      <c r="A1339">
        <v>1001337</v>
      </c>
      <c r="B1339">
        <v>1</v>
      </c>
      <c r="C1339">
        <v>1337</v>
      </c>
      <c r="D1339">
        <v>1</v>
      </c>
      <c r="E1339">
        <v>100.9941</v>
      </c>
      <c r="F1339">
        <v>4.0009999999999997E-2</v>
      </c>
    </row>
    <row r="1340" spans="1:6">
      <c r="A1340">
        <v>1001338</v>
      </c>
      <c r="B1340">
        <v>1</v>
      </c>
      <c r="C1340">
        <v>1338</v>
      </c>
      <c r="D1340">
        <v>1</v>
      </c>
      <c r="E1340">
        <v>101.0134</v>
      </c>
      <c r="F1340">
        <v>4.0009999999999997E-2</v>
      </c>
    </row>
    <row r="1341" spans="1:6">
      <c r="A1341">
        <v>1001339</v>
      </c>
      <c r="B1341">
        <v>1</v>
      </c>
      <c r="C1341">
        <v>1339</v>
      </c>
      <c r="D1341">
        <v>1</v>
      </c>
      <c r="E1341">
        <v>101.0326</v>
      </c>
      <c r="F1341">
        <v>4.002E-2</v>
      </c>
    </row>
    <row r="1342" spans="1:6">
      <c r="A1342">
        <v>1001340</v>
      </c>
      <c r="B1342">
        <v>1</v>
      </c>
      <c r="C1342">
        <v>1340</v>
      </c>
      <c r="D1342">
        <v>1</v>
      </c>
      <c r="E1342">
        <v>101.0518</v>
      </c>
      <c r="F1342">
        <v>4.002E-2</v>
      </c>
    </row>
    <row r="1343" spans="1:6">
      <c r="A1343">
        <v>1001341</v>
      </c>
      <c r="B1343">
        <v>1</v>
      </c>
      <c r="C1343">
        <v>1341</v>
      </c>
      <c r="D1343">
        <v>1</v>
      </c>
      <c r="E1343">
        <v>101.071</v>
      </c>
      <c r="F1343">
        <v>4.0030000000000003E-2</v>
      </c>
    </row>
    <row r="1344" spans="1:6">
      <c r="A1344">
        <v>1001342</v>
      </c>
      <c r="B1344">
        <v>1</v>
      </c>
      <c r="C1344">
        <v>1342</v>
      </c>
      <c r="D1344">
        <v>1</v>
      </c>
      <c r="E1344">
        <v>101.0902</v>
      </c>
      <c r="F1344">
        <v>4.0030000000000003E-2</v>
      </c>
    </row>
    <row r="1345" spans="1:6">
      <c r="A1345">
        <v>1001343</v>
      </c>
      <c r="B1345">
        <v>1</v>
      </c>
      <c r="C1345">
        <v>1343</v>
      </c>
      <c r="D1345">
        <v>1</v>
      </c>
      <c r="E1345">
        <v>101.10939999999999</v>
      </c>
      <c r="F1345">
        <v>4.0039999999999999E-2</v>
      </c>
    </row>
    <row r="1346" spans="1:6">
      <c r="A1346">
        <v>1001344</v>
      </c>
      <c r="B1346">
        <v>1</v>
      </c>
      <c r="C1346">
        <v>1344</v>
      </c>
      <c r="D1346">
        <v>1</v>
      </c>
      <c r="E1346">
        <v>101.12860000000001</v>
      </c>
      <c r="F1346">
        <v>4.0039999999999999E-2</v>
      </c>
    </row>
    <row r="1347" spans="1:6">
      <c r="A1347">
        <v>1001345</v>
      </c>
      <c r="B1347">
        <v>1</v>
      </c>
      <c r="C1347">
        <v>1345</v>
      </c>
      <c r="D1347">
        <v>1</v>
      </c>
      <c r="E1347">
        <v>101.1477</v>
      </c>
      <c r="F1347">
        <v>4.0039999999999999E-2</v>
      </c>
    </row>
    <row r="1348" spans="1:6">
      <c r="A1348">
        <v>1001346</v>
      </c>
      <c r="B1348">
        <v>1</v>
      </c>
      <c r="C1348">
        <v>1346</v>
      </c>
      <c r="D1348">
        <v>1</v>
      </c>
      <c r="E1348">
        <v>101.1669</v>
      </c>
      <c r="F1348">
        <v>4.0050000000000002E-2</v>
      </c>
    </row>
    <row r="1349" spans="1:6">
      <c r="A1349">
        <v>1001347</v>
      </c>
      <c r="B1349">
        <v>1</v>
      </c>
      <c r="C1349">
        <v>1347</v>
      </c>
      <c r="D1349">
        <v>1</v>
      </c>
      <c r="E1349">
        <v>101.1861</v>
      </c>
      <c r="F1349">
        <v>4.0050000000000002E-2</v>
      </c>
    </row>
    <row r="1350" spans="1:6">
      <c r="A1350">
        <v>1001348</v>
      </c>
      <c r="B1350">
        <v>1</v>
      </c>
      <c r="C1350">
        <v>1348</v>
      </c>
      <c r="D1350">
        <v>1</v>
      </c>
      <c r="E1350">
        <v>101.2052</v>
      </c>
      <c r="F1350">
        <v>4.0059999999999998E-2</v>
      </c>
    </row>
    <row r="1351" spans="1:6">
      <c r="A1351">
        <v>1001349</v>
      </c>
      <c r="B1351">
        <v>1</v>
      </c>
      <c r="C1351">
        <v>1349</v>
      </c>
      <c r="D1351">
        <v>1</v>
      </c>
      <c r="E1351">
        <v>101.2244</v>
      </c>
      <c r="F1351">
        <v>4.0059999999999998E-2</v>
      </c>
    </row>
    <row r="1352" spans="1:6">
      <c r="A1352">
        <v>1001350</v>
      </c>
      <c r="B1352">
        <v>1</v>
      </c>
      <c r="C1352">
        <v>1350</v>
      </c>
      <c r="D1352">
        <v>1</v>
      </c>
      <c r="E1352">
        <v>101.2435</v>
      </c>
      <c r="F1352">
        <v>4.0070000000000001E-2</v>
      </c>
    </row>
    <row r="1353" spans="1:6">
      <c r="A1353">
        <v>1001351</v>
      </c>
      <c r="B1353">
        <v>1</v>
      </c>
      <c r="C1353">
        <v>1351</v>
      </c>
      <c r="D1353">
        <v>1</v>
      </c>
      <c r="E1353">
        <v>101.26260000000001</v>
      </c>
      <c r="F1353">
        <v>4.0070000000000001E-2</v>
      </c>
    </row>
    <row r="1354" spans="1:6">
      <c r="A1354">
        <v>1001352</v>
      </c>
      <c r="B1354">
        <v>1</v>
      </c>
      <c r="C1354">
        <v>1352</v>
      </c>
      <c r="D1354">
        <v>1</v>
      </c>
      <c r="E1354">
        <v>101.2817</v>
      </c>
      <c r="F1354">
        <v>4.0079999999999998E-2</v>
      </c>
    </row>
    <row r="1355" spans="1:6">
      <c r="A1355">
        <v>1001353</v>
      </c>
      <c r="B1355">
        <v>1</v>
      </c>
      <c r="C1355">
        <v>1353</v>
      </c>
      <c r="D1355">
        <v>1</v>
      </c>
      <c r="E1355">
        <v>101.3008</v>
      </c>
      <c r="F1355">
        <v>4.0079999999999998E-2</v>
      </c>
    </row>
    <row r="1356" spans="1:6">
      <c r="A1356">
        <v>1001354</v>
      </c>
      <c r="B1356">
        <v>1</v>
      </c>
      <c r="C1356">
        <v>1354</v>
      </c>
      <c r="D1356">
        <v>1</v>
      </c>
      <c r="E1356">
        <v>101.32</v>
      </c>
      <c r="F1356">
        <v>4.0090000000000001E-2</v>
      </c>
    </row>
    <row r="1357" spans="1:6">
      <c r="A1357">
        <v>1001355</v>
      </c>
      <c r="B1357">
        <v>1</v>
      </c>
      <c r="C1357">
        <v>1355</v>
      </c>
      <c r="D1357">
        <v>1</v>
      </c>
      <c r="E1357">
        <v>101.339</v>
      </c>
      <c r="F1357">
        <v>4.0090000000000001E-2</v>
      </c>
    </row>
    <row r="1358" spans="1:6">
      <c r="A1358">
        <v>1001356</v>
      </c>
      <c r="B1358">
        <v>1</v>
      </c>
      <c r="C1358">
        <v>1356</v>
      </c>
      <c r="D1358">
        <v>1</v>
      </c>
      <c r="E1358">
        <v>101.35809999999999</v>
      </c>
      <c r="F1358">
        <v>4.0099999999999997E-2</v>
      </c>
    </row>
    <row r="1359" spans="1:6">
      <c r="A1359">
        <v>1001357</v>
      </c>
      <c r="B1359">
        <v>1</v>
      </c>
      <c r="C1359">
        <v>1357</v>
      </c>
      <c r="D1359">
        <v>1</v>
      </c>
      <c r="E1359">
        <v>101.3772</v>
      </c>
      <c r="F1359">
        <v>4.0099999999999997E-2</v>
      </c>
    </row>
    <row r="1360" spans="1:6">
      <c r="A1360">
        <v>1001358</v>
      </c>
      <c r="B1360">
        <v>1</v>
      </c>
      <c r="C1360">
        <v>1358</v>
      </c>
      <c r="D1360">
        <v>1</v>
      </c>
      <c r="E1360">
        <v>101.3963</v>
      </c>
      <c r="F1360">
        <v>4.011E-2</v>
      </c>
    </row>
    <row r="1361" spans="1:6">
      <c r="A1361">
        <v>1001359</v>
      </c>
      <c r="B1361">
        <v>1</v>
      </c>
      <c r="C1361">
        <v>1359</v>
      </c>
      <c r="D1361">
        <v>1</v>
      </c>
      <c r="E1361">
        <v>101.4153</v>
      </c>
      <c r="F1361">
        <v>4.011E-2</v>
      </c>
    </row>
    <row r="1362" spans="1:6">
      <c r="A1362">
        <v>1001360</v>
      </c>
      <c r="B1362">
        <v>1</v>
      </c>
      <c r="C1362">
        <v>1360</v>
      </c>
      <c r="D1362">
        <v>1</v>
      </c>
      <c r="E1362">
        <v>101.4344</v>
      </c>
      <c r="F1362">
        <v>4.0120000000000003E-2</v>
      </c>
    </row>
    <row r="1363" spans="1:6">
      <c r="A1363">
        <v>1001361</v>
      </c>
      <c r="B1363">
        <v>1</v>
      </c>
      <c r="C1363">
        <v>1361</v>
      </c>
      <c r="D1363">
        <v>1</v>
      </c>
      <c r="E1363">
        <v>101.45350000000001</v>
      </c>
      <c r="F1363">
        <v>4.0120000000000003E-2</v>
      </c>
    </row>
    <row r="1364" spans="1:6">
      <c r="A1364">
        <v>1001362</v>
      </c>
      <c r="B1364">
        <v>1</v>
      </c>
      <c r="C1364">
        <v>1362</v>
      </c>
      <c r="D1364">
        <v>1</v>
      </c>
      <c r="E1364">
        <v>101.4725</v>
      </c>
      <c r="F1364">
        <v>4.0129999999999999E-2</v>
      </c>
    </row>
    <row r="1365" spans="1:6">
      <c r="A1365">
        <v>1001363</v>
      </c>
      <c r="B1365">
        <v>1</v>
      </c>
      <c r="C1365">
        <v>1363</v>
      </c>
      <c r="D1365">
        <v>1</v>
      </c>
      <c r="E1365">
        <v>101.4915</v>
      </c>
      <c r="F1365">
        <v>4.0129999999999999E-2</v>
      </c>
    </row>
    <row r="1366" spans="1:6">
      <c r="A1366">
        <v>1001364</v>
      </c>
      <c r="B1366">
        <v>1</v>
      </c>
      <c r="C1366">
        <v>1364</v>
      </c>
      <c r="D1366">
        <v>1</v>
      </c>
      <c r="E1366">
        <v>101.5106</v>
      </c>
      <c r="F1366">
        <v>4.0140000000000002E-2</v>
      </c>
    </row>
    <row r="1367" spans="1:6">
      <c r="A1367">
        <v>1001365</v>
      </c>
      <c r="B1367">
        <v>1</v>
      </c>
      <c r="C1367">
        <v>1365</v>
      </c>
      <c r="D1367">
        <v>1</v>
      </c>
      <c r="E1367">
        <v>101.5296</v>
      </c>
      <c r="F1367">
        <v>4.0140000000000002E-2</v>
      </c>
    </row>
    <row r="1368" spans="1:6">
      <c r="A1368">
        <v>1001366</v>
      </c>
      <c r="B1368">
        <v>1</v>
      </c>
      <c r="C1368">
        <v>1366</v>
      </c>
      <c r="D1368">
        <v>1</v>
      </c>
      <c r="E1368">
        <v>101.54859999999999</v>
      </c>
      <c r="F1368">
        <v>4.0149999999999998E-2</v>
      </c>
    </row>
    <row r="1369" spans="1:6">
      <c r="A1369">
        <v>1001367</v>
      </c>
      <c r="B1369">
        <v>1</v>
      </c>
      <c r="C1369">
        <v>1367</v>
      </c>
      <c r="D1369">
        <v>1</v>
      </c>
      <c r="E1369">
        <v>101.5676</v>
      </c>
      <c r="F1369">
        <v>4.0149999999999998E-2</v>
      </c>
    </row>
    <row r="1370" spans="1:6">
      <c r="A1370">
        <v>1001368</v>
      </c>
      <c r="B1370">
        <v>1</v>
      </c>
      <c r="C1370">
        <v>1368</v>
      </c>
      <c r="D1370">
        <v>1</v>
      </c>
      <c r="E1370">
        <v>101.5866</v>
      </c>
      <c r="F1370">
        <v>4.0160000000000001E-2</v>
      </c>
    </row>
    <row r="1371" spans="1:6">
      <c r="A1371">
        <v>1001369</v>
      </c>
      <c r="B1371">
        <v>1</v>
      </c>
      <c r="C1371">
        <v>1369</v>
      </c>
      <c r="D1371">
        <v>1</v>
      </c>
      <c r="E1371">
        <v>101.6056</v>
      </c>
      <c r="F1371">
        <v>4.0160000000000001E-2</v>
      </c>
    </row>
    <row r="1372" spans="1:6">
      <c r="A1372">
        <v>1001370</v>
      </c>
      <c r="B1372">
        <v>1</v>
      </c>
      <c r="C1372">
        <v>1370</v>
      </c>
      <c r="D1372">
        <v>1</v>
      </c>
      <c r="E1372">
        <v>101.6246</v>
      </c>
      <c r="F1372">
        <v>4.0169999999999997E-2</v>
      </c>
    </row>
    <row r="1373" spans="1:6">
      <c r="A1373">
        <v>1001371</v>
      </c>
      <c r="B1373">
        <v>1</v>
      </c>
      <c r="C1373">
        <v>1371</v>
      </c>
      <c r="D1373">
        <v>1</v>
      </c>
      <c r="E1373">
        <v>101.6435</v>
      </c>
      <c r="F1373">
        <v>4.0169999999999997E-2</v>
      </c>
    </row>
    <row r="1374" spans="1:6">
      <c r="A1374">
        <v>1001372</v>
      </c>
      <c r="B1374">
        <v>1</v>
      </c>
      <c r="C1374">
        <v>1372</v>
      </c>
      <c r="D1374">
        <v>1</v>
      </c>
      <c r="E1374">
        <v>101.66249999999999</v>
      </c>
      <c r="F1374">
        <v>4.018E-2</v>
      </c>
    </row>
    <row r="1375" spans="1:6">
      <c r="A1375">
        <v>1001373</v>
      </c>
      <c r="B1375">
        <v>1</v>
      </c>
      <c r="C1375">
        <v>1373</v>
      </c>
      <c r="D1375">
        <v>1</v>
      </c>
      <c r="E1375">
        <v>101.6815</v>
      </c>
      <c r="F1375">
        <v>4.018E-2</v>
      </c>
    </row>
    <row r="1376" spans="1:6">
      <c r="A1376">
        <v>1001374</v>
      </c>
      <c r="B1376">
        <v>1</v>
      </c>
      <c r="C1376">
        <v>1374</v>
      </c>
      <c r="D1376">
        <v>1</v>
      </c>
      <c r="E1376">
        <v>101.7004</v>
      </c>
      <c r="F1376">
        <v>4.0189999999999997E-2</v>
      </c>
    </row>
    <row r="1377" spans="1:6">
      <c r="A1377">
        <v>1001375</v>
      </c>
      <c r="B1377">
        <v>1</v>
      </c>
      <c r="C1377">
        <v>1375</v>
      </c>
      <c r="D1377">
        <v>1</v>
      </c>
      <c r="E1377">
        <v>101.71939999999999</v>
      </c>
      <c r="F1377">
        <v>4.0189999999999997E-2</v>
      </c>
    </row>
    <row r="1378" spans="1:6">
      <c r="A1378">
        <v>1001376</v>
      </c>
      <c r="B1378">
        <v>1</v>
      </c>
      <c r="C1378">
        <v>1376</v>
      </c>
      <c r="D1378">
        <v>1</v>
      </c>
      <c r="E1378">
        <v>101.7383</v>
      </c>
      <c r="F1378">
        <v>4.02E-2</v>
      </c>
    </row>
    <row r="1379" spans="1:6">
      <c r="A1379">
        <v>1001377</v>
      </c>
      <c r="B1379">
        <v>1</v>
      </c>
      <c r="C1379">
        <v>1377</v>
      </c>
      <c r="D1379">
        <v>1</v>
      </c>
      <c r="E1379">
        <v>101.7572</v>
      </c>
      <c r="F1379">
        <v>4.02E-2</v>
      </c>
    </row>
    <row r="1380" spans="1:6">
      <c r="A1380">
        <v>1001378</v>
      </c>
      <c r="B1380">
        <v>1</v>
      </c>
      <c r="C1380">
        <v>1378</v>
      </c>
      <c r="D1380">
        <v>1</v>
      </c>
      <c r="E1380">
        <v>101.7762</v>
      </c>
      <c r="F1380">
        <v>4.02E-2</v>
      </c>
    </row>
    <row r="1381" spans="1:6">
      <c r="A1381">
        <v>1001379</v>
      </c>
      <c r="B1381">
        <v>1</v>
      </c>
      <c r="C1381">
        <v>1379</v>
      </c>
      <c r="D1381">
        <v>1</v>
      </c>
      <c r="E1381">
        <v>101.79510000000001</v>
      </c>
      <c r="F1381">
        <v>4.0210000000000003E-2</v>
      </c>
    </row>
    <row r="1382" spans="1:6">
      <c r="A1382">
        <v>1001380</v>
      </c>
      <c r="B1382">
        <v>1</v>
      </c>
      <c r="C1382">
        <v>1380</v>
      </c>
      <c r="D1382">
        <v>1</v>
      </c>
      <c r="E1382">
        <v>101.81399999999999</v>
      </c>
      <c r="F1382">
        <v>4.0210000000000003E-2</v>
      </c>
    </row>
    <row r="1383" spans="1:6">
      <c r="A1383">
        <v>1001381</v>
      </c>
      <c r="B1383">
        <v>1</v>
      </c>
      <c r="C1383">
        <v>1381</v>
      </c>
      <c r="D1383">
        <v>1</v>
      </c>
      <c r="E1383">
        <v>101.8329</v>
      </c>
      <c r="F1383">
        <v>4.0219999999999999E-2</v>
      </c>
    </row>
    <row r="1384" spans="1:6">
      <c r="A1384">
        <v>1001382</v>
      </c>
      <c r="B1384">
        <v>1</v>
      </c>
      <c r="C1384">
        <v>1382</v>
      </c>
      <c r="D1384">
        <v>1</v>
      </c>
      <c r="E1384">
        <v>101.8518</v>
      </c>
      <c r="F1384">
        <v>4.0219999999999999E-2</v>
      </c>
    </row>
    <row r="1385" spans="1:6">
      <c r="A1385">
        <v>1001383</v>
      </c>
      <c r="B1385">
        <v>1</v>
      </c>
      <c r="C1385">
        <v>1383</v>
      </c>
      <c r="D1385">
        <v>1</v>
      </c>
      <c r="E1385">
        <v>101.8707</v>
      </c>
      <c r="F1385">
        <v>4.0230000000000002E-2</v>
      </c>
    </row>
    <row r="1386" spans="1:6">
      <c r="A1386">
        <v>1001384</v>
      </c>
      <c r="B1386">
        <v>1</v>
      </c>
      <c r="C1386">
        <v>1384</v>
      </c>
      <c r="D1386">
        <v>1</v>
      </c>
      <c r="E1386">
        <v>101.8896</v>
      </c>
      <c r="F1386">
        <v>4.0230000000000002E-2</v>
      </c>
    </row>
    <row r="1387" spans="1:6">
      <c r="A1387">
        <v>1001385</v>
      </c>
      <c r="B1387">
        <v>1</v>
      </c>
      <c r="C1387">
        <v>1385</v>
      </c>
      <c r="D1387">
        <v>1</v>
      </c>
      <c r="E1387">
        <v>101.9085</v>
      </c>
      <c r="F1387">
        <v>4.0239999999999998E-2</v>
      </c>
    </row>
    <row r="1388" spans="1:6">
      <c r="A1388">
        <v>1001386</v>
      </c>
      <c r="B1388">
        <v>1</v>
      </c>
      <c r="C1388">
        <v>1386</v>
      </c>
      <c r="D1388">
        <v>1</v>
      </c>
      <c r="E1388">
        <v>101.92740000000001</v>
      </c>
      <c r="F1388">
        <v>4.0239999999999998E-2</v>
      </c>
    </row>
    <row r="1389" spans="1:6">
      <c r="A1389">
        <v>1001387</v>
      </c>
      <c r="B1389">
        <v>1</v>
      </c>
      <c r="C1389">
        <v>1387</v>
      </c>
      <c r="D1389">
        <v>1</v>
      </c>
      <c r="E1389">
        <v>101.9462</v>
      </c>
      <c r="F1389">
        <v>4.0250000000000001E-2</v>
      </c>
    </row>
    <row r="1390" spans="1:6">
      <c r="A1390">
        <v>1001388</v>
      </c>
      <c r="B1390">
        <v>1</v>
      </c>
      <c r="C1390">
        <v>1388</v>
      </c>
      <c r="D1390">
        <v>1</v>
      </c>
      <c r="E1390">
        <v>101.96510000000001</v>
      </c>
      <c r="F1390">
        <v>4.0250000000000001E-2</v>
      </c>
    </row>
    <row r="1391" spans="1:6">
      <c r="A1391">
        <v>1001389</v>
      </c>
      <c r="B1391">
        <v>1</v>
      </c>
      <c r="C1391">
        <v>1389</v>
      </c>
      <c r="D1391">
        <v>1</v>
      </c>
      <c r="E1391">
        <v>101.98390000000001</v>
      </c>
      <c r="F1391">
        <v>4.0259999999999997E-2</v>
      </c>
    </row>
    <row r="1392" spans="1:6">
      <c r="A1392">
        <v>1001390</v>
      </c>
      <c r="B1392">
        <v>1</v>
      </c>
      <c r="C1392">
        <v>1390</v>
      </c>
      <c r="D1392">
        <v>1</v>
      </c>
      <c r="E1392">
        <v>102.00279999999999</v>
      </c>
      <c r="F1392">
        <v>4.0259999999999997E-2</v>
      </c>
    </row>
    <row r="1393" spans="1:6">
      <c r="A1393">
        <v>1001391</v>
      </c>
      <c r="B1393">
        <v>1</v>
      </c>
      <c r="C1393">
        <v>1391</v>
      </c>
      <c r="D1393">
        <v>1</v>
      </c>
      <c r="E1393">
        <v>102.02160000000001</v>
      </c>
      <c r="F1393">
        <v>4.027E-2</v>
      </c>
    </row>
    <row r="1394" spans="1:6">
      <c r="A1394">
        <v>1001392</v>
      </c>
      <c r="B1394">
        <v>1</v>
      </c>
      <c r="C1394">
        <v>1392</v>
      </c>
      <c r="D1394">
        <v>1</v>
      </c>
      <c r="E1394">
        <v>102.04049999999999</v>
      </c>
      <c r="F1394">
        <v>4.027E-2</v>
      </c>
    </row>
    <row r="1395" spans="1:6">
      <c r="A1395">
        <v>1001393</v>
      </c>
      <c r="B1395">
        <v>1</v>
      </c>
      <c r="C1395">
        <v>1393</v>
      </c>
      <c r="D1395">
        <v>1</v>
      </c>
      <c r="E1395">
        <v>102.05929999999999</v>
      </c>
      <c r="F1395">
        <v>4.0280000000000003E-2</v>
      </c>
    </row>
    <row r="1396" spans="1:6">
      <c r="A1396">
        <v>1001394</v>
      </c>
      <c r="B1396">
        <v>1</v>
      </c>
      <c r="C1396">
        <v>1394</v>
      </c>
      <c r="D1396">
        <v>1</v>
      </c>
      <c r="E1396">
        <v>102.07810000000001</v>
      </c>
      <c r="F1396">
        <v>4.0280000000000003E-2</v>
      </c>
    </row>
    <row r="1397" spans="1:6">
      <c r="A1397">
        <v>1001395</v>
      </c>
      <c r="B1397">
        <v>1</v>
      </c>
      <c r="C1397">
        <v>1395</v>
      </c>
      <c r="D1397">
        <v>1</v>
      </c>
      <c r="E1397">
        <v>102.09699999999999</v>
      </c>
      <c r="F1397">
        <v>4.0289999999999999E-2</v>
      </c>
    </row>
    <row r="1398" spans="1:6">
      <c r="A1398">
        <v>1001396</v>
      </c>
      <c r="B1398">
        <v>1</v>
      </c>
      <c r="C1398">
        <v>1396</v>
      </c>
      <c r="D1398">
        <v>1</v>
      </c>
      <c r="E1398">
        <v>102.11579999999999</v>
      </c>
      <c r="F1398">
        <v>4.0289999999999999E-2</v>
      </c>
    </row>
    <row r="1399" spans="1:6">
      <c r="A1399">
        <v>1001397</v>
      </c>
      <c r="B1399">
        <v>1</v>
      </c>
      <c r="C1399">
        <v>1397</v>
      </c>
      <c r="D1399">
        <v>1</v>
      </c>
      <c r="E1399">
        <v>102.13460000000001</v>
      </c>
      <c r="F1399">
        <v>4.0300000000000002E-2</v>
      </c>
    </row>
    <row r="1400" spans="1:6">
      <c r="A1400">
        <v>1001398</v>
      </c>
      <c r="B1400">
        <v>1</v>
      </c>
      <c r="C1400">
        <v>1398</v>
      </c>
      <c r="D1400">
        <v>1</v>
      </c>
      <c r="E1400">
        <v>102.1534</v>
      </c>
      <c r="F1400">
        <v>4.0300000000000002E-2</v>
      </c>
    </row>
    <row r="1401" spans="1:6">
      <c r="A1401">
        <v>1001399</v>
      </c>
      <c r="B1401">
        <v>1</v>
      </c>
      <c r="C1401">
        <v>1399</v>
      </c>
      <c r="D1401">
        <v>1</v>
      </c>
      <c r="E1401">
        <v>102.1722</v>
      </c>
      <c r="F1401">
        <v>4.0300000000000002E-2</v>
      </c>
    </row>
    <row r="1402" spans="1:6">
      <c r="A1402">
        <v>1001400</v>
      </c>
      <c r="B1402">
        <v>1</v>
      </c>
      <c r="C1402">
        <v>1400</v>
      </c>
      <c r="D1402">
        <v>1</v>
      </c>
      <c r="E1402">
        <v>102.191</v>
      </c>
      <c r="F1402">
        <v>4.0309999999999999E-2</v>
      </c>
    </row>
    <row r="1403" spans="1:6">
      <c r="A1403">
        <v>1001401</v>
      </c>
      <c r="B1403">
        <v>1</v>
      </c>
      <c r="C1403">
        <v>1401</v>
      </c>
      <c r="D1403">
        <v>1</v>
      </c>
      <c r="E1403">
        <v>102.2097</v>
      </c>
      <c r="F1403">
        <v>4.0309999999999999E-2</v>
      </c>
    </row>
    <row r="1404" spans="1:6">
      <c r="A1404">
        <v>1001402</v>
      </c>
      <c r="B1404">
        <v>1</v>
      </c>
      <c r="C1404">
        <v>1402</v>
      </c>
      <c r="D1404">
        <v>1</v>
      </c>
      <c r="E1404">
        <v>102.2285</v>
      </c>
      <c r="F1404">
        <v>4.0320000000000002E-2</v>
      </c>
    </row>
    <row r="1405" spans="1:6">
      <c r="A1405">
        <v>1001403</v>
      </c>
      <c r="B1405">
        <v>1</v>
      </c>
      <c r="C1405">
        <v>1403</v>
      </c>
      <c r="D1405">
        <v>1</v>
      </c>
      <c r="E1405">
        <v>102.2473</v>
      </c>
      <c r="F1405">
        <v>4.0320000000000002E-2</v>
      </c>
    </row>
    <row r="1406" spans="1:6">
      <c r="A1406">
        <v>1001404</v>
      </c>
      <c r="B1406">
        <v>1</v>
      </c>
      <c r="C1406">
        <v>1404</v>
      </c>
      <c r="D1406">
        <v>1</v>
      </c>
      <c r="E1406">
        <v>102.26609999999999</v>
      </c>
      <c r="F1406">
        <v>4.0329999999999998E-2</v>
      </c>
    </row>
    <row r="1407" spans="1:6">
      <c r="A1407">
        <v>1001405</v>
      </c>
      <c r="B1407">
        <v>1</v>
      </c>
      <c r="C1407">
        <v>1405</v>
      </c>
      <c r="D1407">
        <v>1</v>
      </c>
      <c r="E1407">
        <v>102.2848</v>
      </c>
      <c r="F1407">
        <v>4.0329999999999998E-2</v>
      </c>
    </row>
    <row r="1408" spans="1:6">
      <c r="A1408">
        <v>1001406</v>
      </c>
      <c r="B1408">
        <v>1</v>
      </c>
      <c r="C1408">
        <v>1406</v>
      </c>
      <c r="D1408">
        <v>1</v>
      </c>
      <c r="E1408">
        <v>102.3036</v>
      </c>
      <c r="F1408">
        <v>4.0340000000000001E-2</v>
      </c>
    </row>
    <row r="1409" spans="1:6">
      <c r="A1409">
        <v>1001407</v>
      </c>
      <c r="B1409">
        <v>1</v>
      </c>
      <c r="C1409">
        <v>1407</v>
      </c>
      <c r="D1409">
        <v>1</v>
      </c>
      <c r="E1409">
        <v>102.3223</v>
      </c>
      <c r="F1409">
        <v>4.0340000000000001E-2</v>
      </c>
    </row>
    <row r="1410" spans="1:6">
      <c r="A1410">
        <v>1001408</v>
      </c>
      <c r="B1410">
        <v>1</v>
      </c>
      <c r="C1410">
        <v>1408</v>
      </c>
      <c r="D1410">
        <v>1</v>
      </c>
      <c r="E1410">
        <v>102.3411</v>
      </c>
      <c r="F1410">
        <v>4.0349999999999997E-2</v>
      </c>
    </row>
    <row r="1411" spans="1:6">
      <c r="A1411">
        <v>1001409</v>
      </c>
      <c r="B1411">
        <v>1</v>
      </c>
      <c r="C1411">
        <v>1409</v>
      </c>
      <c r="D1411">
        <v>1</v>
      </c>
      <c r="E1411">
        <v>102.35980000000001</v>
      </c>
      <c r="F1411">
        <v>4.0349999999999997E-2</v>
      </c>
    </row>
    <row r="1412" spans="1:6">
      <c r="A1412">
        <v>1001410</v>
      </c>
      <c r="B1412">
        <v>1</v>
      </c>
      <c r="C1412">
        <v>1410</v>
      </c>
      <c r="D1412">
        <v>1</v>
      </c>
      <c r="E1412">
        <v>102.3785</v>
      </c>
      <c r="F1412">
        <v>4.036E-2</v>
      </c>
    </row>
    <row r="1413" spans="1:6">
      <c r="A1413">
        <v>1001411</v>
      </c>
      <c r="B1413">
        <v>1</v>
      </c>
      <c r="C1413">
        <v>1411</v>
      </c>
      <c r="D1413">
        <v>1</v>
      </c>
      <c r="E1413">
        <v>102.3972</v>
      </c>
      <c r="F1413">
        <v>4.036E-2</v>
      </c>
    </row>
    <row r="1414" spans="1:6">
      <c r="A1414">
        <v>1001412</v>
      </c>
      <c r="B1414">
        <v>1</v>
      </c>
      <c r="C1414">
        <v>1412</v>
      </c>
      <c r="D1414">
        <v>1</v>
      </c>
      <c r="E1414">
        <v>102.416</v>
      </c>
      <c r="F1414">
        <v>4.0370000000000003E-2</v>
      </c>
    </row>
    <row r="1415" spans="1:6">
      <c r="A1415">
        <v>1001413</v>
      </c>
      <c r="B1415">
        <v>1</v>
      </c>
      <c r="C1415">
        <v>1413</v>
      </c>
      <c r="D1415">
        <v>1</v>
      </c>
      <c r="E1415">
        <v>102.43470000000001</v>
      </c>
      <c r="F1415">
        <v>4.0370000000000003E-2</v>
      </c>
    </row>
    <row r="1416" spans="1:6">
      <c r="A1416">
        <v>1001414</v>
      </c>
      <c r="B1416">
        <v>1</v>
      </c>
      <c r="C1416">
        <v>1414</v>
      </c>
      <c r="D1416">
        <v>1</v>
      </c>
      <c r="E1416">
        <v>102.4534</v>
      </c>
      <c r="F1416">
        <v>4.0370000000000003E-2</v>
      </c>
    </row>
    <row r="1417" spans="1:6">
      <c r="A1417">
        <v>1001415</v>
      </c>
      <c r="B1417">
        <v>1</v>
      </c>
      <c r="C1417">
        <v>1415</v>
      </c>
      <c r="D1417">
        <v>1</v>
      </c>
      <c r="E1417">
        <v>102.4721</v>
      </c>
      <c r="F1417">
        <v>4.0379999999999999E-2</v>
      </c>
    </row>
    <row r="1418" spans="1:6">
      <c r="A1418">
        <v>1001416</v>
      </c>
      <c r="B1418">
        <v>1</v>
      </c>
      <c r="C1418">
        <v>1416</v>
      </c>
      <c r="D1418">
        <v>1</v>
      </c>
      <c r="E1418">
        <v>102.49079999999999</v>
      </c>
      <c r="F1418">
        <v>4.0379999999999999E-2</v>
      </c>
    </row>
    <row r="1419" spans="1:6">
      <c r="A1419">
        <v>1001417</v>
      </c>
      <c r="B1419">
        <v>1</v>
      </c>
      <c r="C1419">
        <v>1417</v>
      </c>
      <c r="D1419">
        <v>1</v>
      </c>
      <c r="E1419">
        <v>102.5095</v>
      </c>
      <c r="F1419">
        <v>4.0390000000000002E-2</v>
      </c>
    </row>
    <row r="1420" spans="1:6">
      <c r="A1420">
        <v>1001418</v>
      </c>
      <c r="B1420">
        <v>1</v>
      </c>
      <c r="C1420">
        <v>1418</v>
      </c>
      <c r="D1420">
        <v>1</v>
      </c>
      <c r="E1420">
        <v>102.5282</v>
      </c>
      <c r="F1420">
        <v>4.0390000000000002E-2</v>
      </c>
    </row>
    <row r="1421" spans="1:6">
      <c r="A1421">
        <v>1001419</v>
      </c>
      <c r="B1421">
        <v>1</v>
      </c>
      <c r="C1421">
        <v>1419</v>
      </c>
      <c r="D1421">
        <v>1</v>
      </c>
      <c r="E1421">
        <v>102.54689999999999</v>
      </c>
      <c r="F1421">
        <v>4.0399999999999998E-2</v>
      </c>
    </row>
    <row r="1422" spans="1:6">
      <c r="A1422">
        <v>1001420</v>
      </c>
      <c r="B1422">
        <v>1</v>
      </c>
      <c r="C1422">
        <v>1420</v>
      </c>
      <c r="D1422">
        <v>1</v>
      </c>
      <c r="E1422">
        <v>102.5655</v>
      </c>
      <c r="F1422">
        <v>4.0399999999999998E-2</v>
      </c>
    </row>
    <row r="1423" spans="1:6">
      <c r="A1423">
        <v>1001421</v>
      </c>
      <c r="B1423">
        <v>1</v>
      </c>
      <c r="C1423">
        <v>1421</v>
      </c>
      <c r="D1423">
        <v>1</v>
      </c>
      <c r="E1423">
        <v>102.5842</v>
      </c>
      <c r="F1423">
        <v>4.0410000000000001E-2</v>
      </c>
    </row>
    <row r="1424" spans="1:6">
      <c r="A1424">
        <v>1001422</v>
      </c>
      <c r="B1424">
        <v>1</v>
      </c>
      <c r="C1424">
        <v>1422</v>
      </c>
      <c r="D1424">
        <v>1</v>
      </c>
      <c r="E1424">
        <v>102.60290000000001</v>
      </c>
      <c r="F1424">
        <v>4.0410000000000001E-2</v>
      </c>
    </row>
    <row r="1425" spans="1:6">
      <c r="A1425">
        <v>1001423</v>
      </c>
      <c r="B1425">
        <v>1</v>
      </c>
      <c r="C1425">
        <v>1423</v>
      </c>
      <c r="D1425">
        <v>1</v>
      </c>
      <c r="E1425">
        <v>102.6215</v>
      </c>
      <c r="F1425">
        <v>4.0419999999999998E-2</v>
      </c>
    </row>
    <row r="1426" spans="1:6">
      <c r="A1426">
        <v>1001424</v>
      </c>
      <c r="B1426">
        <v>1</v>
      </c>
      <c r="C1426">
        <v>1424</v>
      </c>
      <c r="D1426">
        <v>1</v>
      </c>
      <c r="E1426">
        <v>102.64019999999999</v>
      </c>
      <c r="F1426">
        <v>4.0419999999999998E-2</v>
      </c>
    </row>
    <row r="1427" spans="1:6">
      <c r="A1427">
        <v>1001425</v>
      </c>
      <c r="B1427">
        <v>1</v>
      </c>
      <c r="C1427">
        <v>1425</v>
      </c>
      <c r="D1427">
        <v>1</v>
      </c>
      <c r="E1427">
        <v>102.6588</v>
      </c>
      <c r="F1427">
        <v>4.0430000000000001E-2</v>
      </c>
    </row>
    <row r="1428" spans="1:6">
      <c r="A1428">
        <v>1001426</v>
      </c>
      <c r="B1428">
        <v>1</v>
      </c>
      <c r="C1428">
        <v>1426</v>
      </c>
      <c r="D1428">
        <v>1</v>
      </c>
      <c r="E1428">
        <v>102.67749999999999</v>
      </c>
      <c r="F1428">
        <v>4.0430000000000001E-2</v>
      </c>
    </row>
    <row r="1429" spans="1:6">
      <c r="A1429">
        <v>1001427</v>
      </c>
      <c r="B1429">
        <v>1</v>
      </c>
      <c r="C1429">
        <v>1427</v>
      </c>
      <c r="D1429">
        <v>1</v>
      </c>
      <c r="E1429">
        <v>102.6961</v>
      </c>
      <c r="F1429">
        <v>4.0439999999999997E-2</v>
      </c>
    </row>
    <row r="1430" spans="1:6">
      <c r="A1430">
        <v>1001428</v>
      </c>
      <c r="B1430">
        <v>1</v>
      </c>
      <c r="C1430">
        <v>1428</v>
      </c>
      <c r="D1430">
        <v>1</v>
      </c>
      <c r="E1430">
        <v>102.7148</v>
      </c>
      <c r="F1430">
        <v>4.0439999999999997E-2</v>
      </c>
    </row>
    <row r="1431" spans="1:6">
      <c r="A1431">
        <v>1001429</v>
      </c>
      <c r="B1431">
        <v>1</v>
      </c>
      <c r="C1431">
        <v>1429</v>
      </c>
      <c r="D1431">
        <v>1</v>
      </c>
      <c r="E1431">
        <v>102.7334</v>
      </c>
      <c r="F1431">
        <v>4.0439999999999997E-2</v>
      </c>
    </row>
    <row r="1432" spans="1:6">
      <c r="A1432">
        <v>1001430</v>
      </c>
      <c r="B1432">
        <v>1</v>
      </c>
      <c r="C1432">
        <v>1430</v>
      </c>
      <c r="D1432">
        <v>1</v>
      </c>
      <c r="E1432">
        <v>102.752</v>
      </c>
      <c r="F1432">
        <v>4.045E-2</v>
      </c>
    </row>
    <row r="1433" spans="1:6">
      <c r="A1433">
        <v>1001431</v>
      </c>
      <c r="B1433">
        <v>1</v>
      </c>
      <c r="C1433">
        <v>1431</v>
      </c>
      <c r="D1433">
        <v>1</v>
      </c>
      <c r="E1433">
        <v>102.7706</v>
      </c>
      <c r="F1433">
        <v>4.045E-2</v>
      </c>
    </row>
    <row r="1434" spans="1:6">
      <c r="A1434">
        <v>1001432</v>
      </c>
      <c r="B1434">
        <v>1</v>
      </c>
      <c r="C1434">
        <v>1432</v>
      </c>
      <c r="D1434">
        <v>1</v>
      </c>
      <c r="E1434">
        <v>102.7893</v>
      </c>
      <c r="F1434">
        <v>4.0460000000000003E-2</v>
      </c>
    </row>
    <row r="1435" spans="1:6">
      <c r="A1435">
        <v>1001433</v>
      </c>
      <c r="B1435">
        <v>1</v>
      </c>
      <c r="C1435">
        <v>1433</v>
      </c>
      <c r="D1435">
        <v>1</v>
      </c>
      <c r="E1435">
        <v>102.8079</v>
      </c>
      <c r="F1435">
        <v>4.0460000000000003E-2</v>
      </c>
    </row>
    <row r="1436" spans="1:6">
      <c r="A1436">
        <v>1001434</v>
      </c>
      <c r="B1436">
        <v>1</v>
      </c>
      <c r="C1436">
        <v>1434</v>
      </c>
      <c r="D1436">
        <v>1</v>
      </c>
      <c r="E1436">
        <v>102.8265</v>
      </c>
      <c r="F1436">
        <v>4.0469999999999999E-2</v>
      </c>
    </row>
    <row r="1437" spans="1:6">
      <c r="A1437">
        <v>1001435</v>
      </c>
      <c r="B1437">
        <v>1</v>
      </c>
      <c r="C1437">
        <v>1435</v>
      </c>
      <c r="D1437">
        <v>1</v>
      </c>
      <c r="E1437">
        <v>102.8451</v>
      </c>
      <c r="F1437">
        <v>4.0469999999999999E-2</v>
      </c>
    </row>
    <row r="1438" spans="1:6">
      <c r="A1438">
        <v>1001436</v>
      </c>
      <c r="B1438">
        <v>1</v>
      </c>
      <c r="C1438">
        <v>1436</v>
      </c>
      <c r="D1438">
        <v>1</v>
      </c>
      <c r="E1438">
        <v>102.86369999999999</v>
      </c>
      <c r="F1438">
        <v>4.0480000000000002E-2</v>
      </c>
    </row>
    <row r="1439" spans="1:6">
      <c r="A1439">
        <v>1001437</v>
      </c>
      <c r="B1439">
        <v>1</v>
      </c>
      <c r="C1439">
        <v>1437</v>
      </c>
      <c r="D1439">
        <v>1</v>
      </c>
      <c r="E1439">
        <v>102.8823</v>
      </c>
      <c r="F1439">
        <v>4.0480000000000002E-2</v>
      </c>
    </row>
    <row r="1440" spans="1:6">
      <c r="A1440">
        <v>1001438</v>
      </c>
      <c r="B1440">
        <v>1</v>
      </c>
      <c r="C1440">
        <v>1438</v>
      </c>
      <c r="D1440">
        <v>1</v>
      </c>
      <c r="E1440">
        <v>102.90089999999999</v>
      </c>
      <c r="F1440">
        <v>4.0489999999999998E-2</v>
      </c>
    </row>
    <row r="1441" spans="1:6">
      <c r="A1441">
        <v>1001439</v>
      </c>
      <c r="B1441">
        <v>1</v>
      </c>
      <c r="C1441">
        <v>1439</v>
      </c>
      <c r="D1441">
        <v>1</v>
      </c>
      <c r="E1441">
        <v>102.9195</v>
      </c>
      <c r="F1441">
        <v>4.0489999999999998E-2</v>
      </c>
    </row>
    <row r="1442" spans="1:6">
      <c r="A1442">
        <v>1001440</v>
      </c>
      <c r="B1442">
        <v>1</v>
      </c>
      <c r="C1442">
        <v>1440</v>
      </c>
      <c r="D1442">
        <v>1</v>
      </c>
      <c r="E1442">
        <v>102.938</v>
      </c>
      <c r="F1442">
        <v>4.0500000000000001E-2</v>
      </c>
    </row>
    <row r="1443" spans="1:6">
      <c r="A1443">
        <v>1001441</v>
      </c>
      <c r="B1443">
        <v>1</v>
      </c>
      <c r="C1443">
        <v>1441</v>
      </c>
      <c r="D1443">
        <v>1</v>
      </c>
      <c r="E1443">
        <v>102.95659999999999</v>
      </c>
      <c r="F1443">
        <v>4.0500000000000001E-2</v>
      </c>
    </row>
    <row r="1444" spans="1:6">
      <c r="A1444">
        <v>1001442</v>
      </c>
      <c r="B1444">
        <v>1</v>
      </c>
      <c r="C1444">
        <v>1442</v>
      </c>
      <c r="D1444">
        <v>1</v>
      </c>
      <c r="E1444">
        <v>102.9752</v>
      </c>
      <c r="F1444">
        <v>4.0500000000000001E-2</v>
      </c>
    </row>
    <row r="1445" spans="1:6">
      <c r="A1445">
        <v>1001443</v>
      </c>
      <c r="B1445">
        <v>1</v>
      </c>
      <c r="C1445">
        <v>1443</v>
      </c>
      <c r="D1445">
        <v>1</v>
      </c>
      <c r="E1445">
        <v>102.99379999999999</v>
      </c>
      <c r="F1445">
        <v>4.0509999999999997E-2</v>
      </c>
    </row>
    <row r="1446" spans="1:6">
      <c r="A1446">
        <v>1001444</v>
      </c>
      <c r="B1446">
        <v>1</v>
      </c>
      <c r="C1446">
        <v>1444</v>
      </c>
      <c r="D1446">
        <v>1</v>
      </c>
      <c r="E1446">
        <v>103.0123</v>
      </c>
      <c r="F1446">
        <v>4.0509999999999997E-2</v>
      </c>
    </row>
    <row r="1447" spans="1:6">
      <c r="A1447">
        <v>1001445</v>
      </c>
      <c r="B1447">
        <v>1</v>
      </c>
      <c r="C1447">
        <v>1445</v>
      </c>
      <c r="D1447">
        <v>1</v>
      </c>
      <c r="E1447">
        <v>103.0309</v>
      </c>
      <c r="F1447">
        <v>4.052E-2</v>
      </c>
    </row>
    <row r="1448" spans="1:6">
      <c r="A1448">
        <v>1001446</v>
      </c>
      <c r="B1448">
        <v>1</v>
      </c>
      <c r="C1448">
        <v>1446</v>
      </c>
      <c r="D1448">
        <v>1</v>
      </c>
      <c r="E1448">
        <v>103.04940000000001</v>
      </c>
      <c r="F1448">
        <v>4.052E-2</v>
      </c>
    </row>
    <row r="1449" spans="1:6">
      <c r="A1449">
        <v>1001447</v>
      </c>
      <c r="B1449">
        <v>1</v>
      </c>
      <c r="C1449">
        <v>1447</v>
      </c>
      <c r="D1449">
        <v>1</v>
      </c>
      <c r="E1449">
        <v>103.068</v>
      </c>
      <c r="F1449">
        <v>4.0529999999999997E-2</v>
      </c>
    </row>
    <row r="1450" spans="1:6">
      <c r="A1450">
        <v>1001448</v>
      </c>
      <c r="B1450">
        <v>1</v>
      </c>
      <c r="C1450">
        <v>1448</v>
      </c>
      <c r="D1450">
        <v>1</v>
      </c>
      <c r="E1450">
        <v>103.0865</v>
      </c>
      <c r="F1450">
        <v>4.0529999999999997E-2</v>
      </c>
    </row>
    <row r="1451" spans="1:6">
      <c r="A1451">
        <v>1001449</v>
      </c>
      <c r="B1451">
        <v>1</v>
      </c>
      <c r="C1451">
        <v>1449</v>
      </c>
      <c r="D1451">
        <v>1</v>
      </c>
      <c r="E1451">
        <v>103.10509999999999</v>
      </c>
      <c r="F1451">
        <v>4.054E-2</v>
      </c>
    </row>
    <row r="1452" spans="1:6">
      <c r="A1452">
        <v>1001450</v>
      </c>
      <c r="B1452">
        <v>1</v>
      </c>
      <c r="C1452">
        <v>1450</v>
      </c>
      <c r="D1452">
        <v>1</v>
      </c>
      <c r="E1452">
        <v>103.1236</v>
      </c>
      <c r="F1452">
        <v>4.054E-2</v>
      </c>
    </row>
    <row r="1453" spans="1:6">
      <c r="A1453">
        <v>1001451</v>
      </c>
      <c r="B1453">
        <v>1</v>
      </c>
      <c r="C1453">
        <v>1451</v>
      </c>
      <c r="D1453">
        <v>1</v>
      </c>
      <c r="E1453">
        <v>103.1421</v>
      </c>
      <c r="F1453">
        <v>4.0550000000000003E-2</v>
      </c>
    </row>
    <row r="1454" spans="1:6">
      <c r="A1454">
        <v>1001452</v>
      </c>
      <c r="B1454">
        <v>1</v>
      </c>
      <c r="C1454">
        <v>1452</v>
      </c>
      <c r="D1454">
        <v>1</v>
      </c>
      <c r="E1454">
        <v>103.16070000000001</v>
      </c>
      <c r="F1454">
        <v>4.0550000000000003E-2</v>
      </c>
    </row>
    <row r="1455" spans="1:6">
      <c r="A1455">
        <v>1001453</v>
      </c>
      <c r="B1455">
        <v>1</v>
      </c>
      <c r="C1455">
        <v>1453</v>
      </c>
      <c r="D1455">
        <v>1</v>
      </c>
      <c r="E1455">
        <v>103.17919999999999</v>
      </c>
      <c r="F1455">
        <v>4.0550000000000003E-2</v>
      </c>
    </row>
    <row r="1456" spans="1:6">
      <c r="A1456">
        <v>1001454</v>
      </c>
      <c r="B1456">
        <v>1</v>
      </c>
      <c r="C1456">
        <v>1454</v>
      </c>
      <c r="D1456">
        <v>1</v>
      </c>
      <c r="E1456">
        <v>103.1977</v>
      </c>
      <c r="F1456">
        <v>4.0559999999999999E-2</v>
      </c>
    </row>
    <row r="1457" spans="1:6">
      <c r="A1457">
        <v>1001455</v>
      </c>
      <c r="B1457">
        <v>1</v>
      </c>
      <c r="C1457">
        <v>1455</v>
      </c>
      <c r="D1457">
        <v>1</v>
      </c>
      <c r="E1457">
        <v>103.2162</v>
      </c>
      <c r="F1457">
        <v>4.0559999999999999E-2</v>
      </c>
    </row>
    <row r="1458" spans="1:6">
      <c r="A1458">
        <v>1001456</v>
      </c>
      <c r="B1458">
        <v>1</v>
      </c>
      <c r="C1458">
        <v>1456</v>
      </c>
      <c r="D1458">
        <v>1</v>
      </c>
      <c r="E1458">
        <v>103.23480000000001</v>
      </c>
      <c r="F1458">
        <v>4.0570000000000002E-2</v>
      </c>
    </row>
    <row r="1459" spans="1:6">
      <c r="A1459">
        <v>1001457</v>
      </c>
      <c r="B1459">
        <v>1</v>
      </c>
      <c r="C1459">
        <v>1457</v>
      </c>
      <c r="D1459">
        <v>1</v>
      </c>
      <c r="E1459">
        <v>103.2533</v>
      </c>
      <c r="F1459">
        <v>4.0570000000000002E-2</v>
      </c>
    </row>
    <row r="1460" spans="1:6">
      <c r="A1460">
        <v>1001458</v>
      </c>
      <c r="B1460">
        <v>1</v>
      </c>
      <c r="C1460">
        <v>1458</v>
      </c>
      <c r="D1460">
        <v>1</v>
      </c>
      <c r="E1460">
        <v>103.2718</v>
      </c>
      <c r="F1460">
        <v>4.0579999999999998E-2</v>
      </c>
    </row>
    <row r="1461" spans="1:6">
      <c r="A1461">
        <v>1001459</v>
      </c>
      <c r="B1461">
        <v>1</v>
      </c>
      <c r="C1461">
        <v>1459</v>
      </c>
      <c r="D1461">
        <v>1</v>
      </c>
      <c r="E1461">
        <v>103.2903</v>
      </c>
      <c r="F1461">
        <v>4.0579999999999998E-2</v>
      </c>
    </row>
    <row r="1462" spans="1:6">
      <c r="A1462">
        <v>1001460</v>
      </c>
      <c r="B1462">
        <v>1</v>
      </c>
      <c r="C1462">
        <v>1460</v>
      </c>
      <c r="D1462">
        <v>1</v>
      </c>
      <c r="E1462">
        <v>103.30880000000001</v>
      </c>
      <c r="F1462">
        <v>4.0590000000000001E-2</v>
      </c>
    </row>
    <row r="1463" spans="1:6">
      <c r="A1463">
        <v>1001461</v>
      </c>
      <c r="B1463">
        <v>1</v>
      </c>
      <c r="C1463">
        <v>1461</v>
      </c>
      <c r="D1463">
        <v>1</v>
      </c>
      <c r="E1463">
        <v>103.32729999999999</v>
      </c>
      <c r="F1463">
        <v>4.0590000000000001E-2</v>
      </c>
    </row>
    <row r="1464" spans="1:6">
      <c r="A1464">
        <v>1001462</v>
      </c>
      <c r="B1464">
        <v>1</v>
      </c>
      <c r="C1464">
        <v>1462</v>
      </c>
      <c r="D1464">
        <v>1</v>
      </c>
      <c r="E1464">
        <v>103.3458</v>
      </c>
      <c r="F1464">
        <v>4.0599999999999997E-2</v>
      </c>
    </row>
    <row r="1465" spans="1:6">
      <c r="A1465">
        <v>1001463</v>
      </c>
      <c r="B1465">
        <v>1</v>
      </c>
      <c r="C1465">
        <v>1463</v>
      </c>
      <c r="D1465">
        <v>1</v>
      </c>
      <c r="E1465">
        <v>103.3643</v>
      </c>
      <c r="F1465">
        <v>4.0599999999999997E-2</v>
      </c>
    </row>
    <row r="1466" spans="1:6">
      <c r="A1466">
        <v>1001464</v>
      </c>
      <c r="B1466">
        <v>1</v>
      </c>
      <c r="C1466">
        <v>1464</v>
      </c>
      <c r="D1466">
        <v>1</v>
      </c>
      <c r="E1466">
        <v>103.3827</v>
      </c>
      <c r="F1466">
        <v>4.0599999999999997E-2</v>
      </c>
    </row>
    <row r="1467" spans="1:6">
      <c r="A1467">
        <v>1001465</v>
      </c>
      <c r="B1467">
        <v>1</v>
      </c>
      <c r="C1467">
        <v>1465</v>
      </c>
      <c r="D1467">
        <v>1</v>
      </c>
      <c r="E1467">
        <v>103.4012</v>
      </c>
      <c r="F1467">
        <v>4.061E-2</v>
      </c>
    </row>
    <row r="1468" spans="1:6">
      <c r="A1468">
        <v>1001466</v>
      </c>
      <c r="B1468">
        <v>1</v>
      </c>
      <c r="C1468">
        <v>1466</v>
      </c>
      <c r="D1468">
        <v>1</v>
      </c>
      <c r="E1468">
        <v>103.41970000000001</v>
      </c>
      <c r="F1468">
        <v>4.061E-2</v>
      </c>
    </row>
    <row r="1469" spans="1:6">
      <c r="A1469">
        <v>1001467</v>
      </c>
      <c r="B1469">
        <v>1</v>
      </c>
      <c r="C1469">
        <v>1467</v>
      </c>
      <c r="D1469">
        <v>1</v>
      </c>
      <c r="E1469">
        <v>103.43819999999999</v>
      </c>
      <c r="F1469">
        <v>4.0620000000000003E-2</v>
      </c>
    </row>
    <row r="1470" spans="1:6">
      <c r="A1470">
        <v>1001468</v>
      </c>
      <c r="B1470">
        <v>1</v>
      </c>
      <c r="C1470">
        <v>1468</v>
      </c>
      <c r="D1470">
        <v>1</v>
      </c>
      <c r="E1470">
        <v>103.45659999999999</v>
      </c>
      <c r="F1470">
        <v>4.0620000000000003E-2</v>
      </c>
    </row>
    <row r="1471" spans="1:6">
      <c r="A1471">
        <v>1001469</v>
      </c>
      <c r="B1471">
        <v>1</v>
      </c>
      <c r="C1471">
        <v>1469</v>
      </c>
      <c r="D1471">
        <v>1</v>
      </c>
      <c r="E1471">
        <v>103.4751</v>
      </c>
      <c r="F1471">
        <v>4.0629999999999999E-2</v>
      </c>
    </row>
    <row r="1472" spans="1:6">
      <c r="A1472">
        <v>1001470</v>
      </c>
      <c r="B1472">
        <v>1</v>
      </c>
      <c r="C1472">
        <v>1470</v>
      </c>
      <c r="D1472">
        <v>1</v>
      </c>
      <c r="E1472">
        <v>103.4936</v>
      </c>
      <c r="F1472">
        <v>4.0629999999999999E-2</v>
      </c>
    </row>
    <row r="1473" spans="1:6">
      <c r="A1473">
        <v>1001471</v>
      </c>
      <c r="B1473">
        <v>1</v>
      </c>
      <c r="C1473">
        <v>1471</v>
      </c>
      <c r="D1473">
        <v>1</v>
      </c>
      <c r="E1473">
        <v>103.512</v>
      </c>
      <c r="F1473">
        <v>4.0640000000000003E-2</v>
      </c>
    </row>
    <row r="1474" spans="1:6">
      <c r="A1474">
        <v>1001472</v>
      </c>
      <c r="B1474">
        <v>1</v>
      </c>
      <c r="C1474">
        <v>1472</v>
      </c>
      <c r="D1474">
        <v>1</v>
      </c>
      <c r="E1474">
        <v>103.5305</v>
      </c>
      <c r="F1474">
        <v>4.0640000000000003E-2</v>
      </c>
    </row>
    <row r="1475" spans="1:6">
      <c r="A1475">
        <v>1001473</v>
      </c>
      <c r="B1475">
        <v>1</v>
      </c>
      <c r="C1475">
        <v>1473</v>
      </c>
      <c r="D1475">
        <v>1</v>
      </c>
      <c r="E1475">
        <v>103.5489</v>
      </c>
      <c r="F1475">
        <v>4.0649999999999999E-2</v>
      </c>
    </row>
    <row r="1476" spans="1:6">
      <c r="A1476">
        <v>1001474</v>
      </c>
      <c r="B1476">
        <v>1</v>
      </c>
      <c r="C1476">
        <v>1474</v>
      </c>
      <c r="D1476">
        <v>1</v>
      </c>
      <c r="E1476">
        <v>103.56740000000001</v>
      </c>
      <c r="F1476">
        <v>4.0649999999999999E-2</v>
      </c>
    </row>
    <row r="1477" spans="1:6">
      <c r="A1477">
        <v>1001475</v>
      </c>
      <c r="B1477">
        <v>1</v>
      </c>
      <c r="C1477">
        <v>1475</v>
      </c>
      <c r="D1477">
        <v>1</v>
      </c>
      <c r="E1477">
        <v>103.58580000000001</v>
      </c>
      <c r="F1477">
        <v>4.0649999999999999E-2</v>
      </c>
    </row>
    <row r="1478" spans="1:6">
      <c r="A1478">
        <v>1001476</v>
      </c>
      <c r="B1478">
        <v>1</v>
      </c>
      <c r="C1478">
        <v>1476</v>
      </c>
      <c r="D1478">
        <v>1</v>
      </c>
      <c r="E1478">
        <v>103.60429999999999</v>
      </c>
      <c r="F1478">
        <v>4.0660000000000002E-2</v>
      </c>
    </row>
    <row r="1479" spans="1:6">
      <c r="A1479">
        <v>1001477</v>
      </c>
      <c r="B1479">
        <v>1</v>
      </c>
      <c r="C1479">
        <v>1477</v>
      </c>
      <c r="D1479">
        <v>1</v>
      </c>
      <c r="E1479">
        <v>103.62269999999999</v>
      </c>
      <c r="F1479">
        <v>4.0660000000000002E-2</v>
      </c>
    </row>
    <row r="1480" spans="1:6">
      <c r="A1480">
        <v>1001478</v>
      </c>
      <c r="B1480">
        <v>1</v>
      </c>
      <c r="C1480">
        <v>1478</v>
      </c>
      <c r="D1480">
        <v>1</v>
      </c>
      <c r="E1480">
        <v>103.6412</v>
      </c>
      <c r="F1480">
        <v>4.0669999999999998E-2</v>
      </c>
    </row>
    <row r="1481" spans="1:6">
      <c r="A1481">
        <v>1001479</v>
      </c>
      <c r="B1481">
        <v>1</v>
      </c>
      <c r="C1481">
        <v>1479</v>
      </c>
      <c r="D1481">
        <v>1</v>
      </c>
      <c r="E1481">
        <v>103.6596</v>
      </c>
      <c r="F1481">
        <v>4.0669999999999998E-2</v>
      </c>
    </row>
    <row r="1482" spans="1:6">
      <c r="A1482">
        <v>1001480</v>
      </c>
      <c r="B1482">
        <v>1</v>
      </c>
      <c r="C1482">
        <v>1480</v>
      </c>
      <c r="D1482">
        <v>1</v>
      </c>
      <c r="E1482">
        <v>103.678</v>
      </c>
      <c r="F1482">
        <v>4.0680000000000001E-2</v>
      </c>
    </row>
    <row r="1483" spans="1:6">
      <c r="A1483">
        <v>1001481</v>
      </c>
      <c r="B1483">
        <v>1</v>
      </c>
      <c r="C1483">
        <v>1481</v>
      </c>
      <c r="D1483">
        <v>1</v>
      </c>
      <c r="E1483">
        <v>103.6965</v>
      </c>
      <c r="F1483">
        <v>4.0680000000000001E-2</v>
      </c>
    </row>
    <row r="1484" spans="1:6">
      <c r="A1484">
        <v>1001482</v>
      </c>
      <c r="B1484">
        <v>1</v>
      </c>
      <c r="C1484">
        <v>1482</v>
      </c>
      <c r="D1484">
        <v>1</v>
      </c>
      <c r="E1484">
        <v>103.7149</v>
      </c>
      <c r="F1484">
        <v>4.0689999999999997E-2</v>
      </c>
    </row>
    <row r="1485" spans="1:6">
      <c r="A1485">
        <v>1001483</v>
      </c>
      <c r="B1485">
        <v>1</v>
      </c>
      <c r="C1485">
        <v>1483</v>
      </c>
      <c r="D1485">
        <v>1</v>
      </c>
      <c r="E1485">
        <v>103.7333</v>
      </c>
      <c r="F1485">
        <v>4.0689999999999997E-2</v>
      </c>
    </row>
    <row r="1486" spans="1:6">
      <c r="A1486">
        <v>1001484</v>
      </c>
      <c r="B1486">
        <v>1</v>
      </c>
      <c r="C1486">
        <v>1484</v>
      </c>
      <c r="D1486">
        <v>1</v>
      </c>
      <c r="E1486">
        <v>103.7517</v>
      </c>
      <c r="F1486">
        <v>4.0689999999999997E-2</v>
      </c>
    </row>
    <row r="1487" spans="1:6">
      <c r="A1487">
        <v>1001485</v>
      </c>
      <c r="B1487">
        <v>1</v>
      </c>
      <c r="C1487">
        <v>1485</v>
      </c>
      <c r="D1487">
        <v>1</v>
      </c>
      <c r="E1487">
        <v>103.7701</v>
      </c>
      <c r="F1487">
        <v>4.07E-2</v>
      </c>
    </row>
    <row r="1488" spans="1:6">
      <c r="A1488">
        <v>1001486</v>
      </c>
      <c r="B1488">
        <v>1</v>
      </c>
      <c r="C1488">
        <v>1486</v>
      </c>
      <c r="D1488">
        <v>1</v>
      </c>
      <c r="E1488">
        <v>103.7885</v>
      </c>
      <c r="F1488">
        <v>4.07E-2</v>
      </c>
    </row>
    <row r="1489" spans="1:6">
      <c r="A1489">
        <v>1001487</v>
      </c>
      <c r="B1489">
        <v>1</v>
      </c>
      <c r="C1489">
        <v>1487</v>
      </c>
      <c r="D1489">
        <v>1</v>
      </c>
      <c r="E1489">
        <v>103.807</v>
      </c>
      <c r="F1489">
        <v>4.0710000000000003E-2</v>
      </c>
    </row>
    <row r="1490" spans="1:6">
      <c r="A1490">
        <v>1001488</v>
      </c>
      <c r="B1490">
        <v>1</v>
      </c>
      <c r="C1490">
        <v>1488</v>
      </c>
      <c r="D1490">
        <v>1</v>
      </c>
      <c r="E1490">
        <v>103.8254</v>
      </c>
      <c r="F1490">
        <v>4.0710000000000003E-2</v>
      </c>
    </row>
    <row r="1491" spans="1:6">
      <c r="A1491">
        <v>1001489</v>
      </c>
      <c r="B1491">
        <v>1</v>
      </c>
      <c r="C1491">
        <v>1489</v>
      </c>
      <c r="D1491">
        <v>1</v>
      </c>
      <c r="E1491">
        <v>103.8438</v>
      </c>
      <c r="F1491">
        <v>4.0719999999999999E-2</v>
      </c>
    </row>
    <row r="1492" spans="1:6">
      <c r="A1492">
        <v>1001490</v>
      </c>
      <c r="B1492">
        <v>1</v>
      </c>
      <c r="C1492">
        <v>1490</v>
      </c>
      <c r="D1492">
        <v>1</v>
      </c>
      <c r="E1492">
        <v>103.8622</v>
      </c>
      <c r="F1492">
        <v>4.0719999999999999E-2</v>
      </c>
    </row>
    <row r="1493" spans="1:6">
      <c r="A1493">
        <v>1001491</v>
      </c>
      <c r="B1493">
        <v>1</v>
      </c>
      <c r="C1493">
        <v>1491</v>
      </c>
      <c r="D1493">
        <v>1</v>
      </c>
      <c r="E1493">
        <v>103.8806</v>
      </c>
      <c r="F1493">
        <v>4.0730000000000002E-2</v>
      </c>
    </row>
    <row r="1494" spans="1:6">
      <c r="A1494">
        <v>1001492</v>
      </c>
      <c r="B1494">
        <v>1</v>
      </c>
      <c r="C1494">
        <v>1492</v>
      </c>
      <c r="D1494">
        <v>1</v>
      </c>
      <c r="E1494">
        <v>103.899</v>
      </c>
      <c r="F1494">
        <v>4.0730000000000002E-2</v>
      </c>
    </row>
    <row r="1495" spans="1:6">
      <c r="A1495">
        <v>1001493</v>
      </c>
      <c r="B1495">
        <v>1</v>
      </c>
      <c r="C1495">
        <v>1493</v>
      </c>
      <c r="D1495">
        <v>1</v>
      </c>
      <c r="E1495">
        <v>103.9174</v>
      </c>
      <c r="F1495">
        <v>4.0730000000000002E-2</v>
      </c>
    </row>
    <row r="1496" spans="1:6">
      <c r="A1496">
        <v>1001494</v>
      </c>
      <c r="B1496">
        <v>1</v>
      </c>
      <c r="C1496">
        <v>1494</v>
      </c>
      <c r="D1496">
        <v>1</v>
      </c>
      <c r="E1496">
        <v>103.9357</v>
      </c>
      <c r="F1496">
        <v>4.0739999999999998E-2</v>
      </c>
    </row>
    <row r="1497" spans="1:6">
      <c r="A1497">
        <v>1001495</v>
      </c>
      <c r="B1497">
        <v>1</v>
      </c>
      <c r="C1497">
        <v>1495</v>
      </c>
      <c r="D1497">
        <v>1</v>
      </c>
      <c r="E1497">
        <v>103.9541</v>
      </c>
      <c r="F1497">
        <v>4.0739999999999998E-2</v>
      </c>
    </row>
    <row r="1498" spans="1:6">
      <c r="A1498">
        <v>1001496</v>
      </c>
      <c r="B1498">
        <v>1</v>
      </c>
      <c r="C1498">
        <v>1496</v>
      </c>
      <c r="D1498">
        <v>1</v>
      </c>
      <c r="E1498">
        <v>103.9725</v>
      </c>
      <c r="F1498">
        <v>4.0750000000000001E-2</v>
      </c>
    </row>
    <row r="1499" spans="1:6">
      <c r="A1499">
        <v>1001497</v>
      </c>
      <c r="B1499">
        <v>1</v>
      </c>
      <c r="C1499">
        <v>1497</v>
      </c>
      <c r="D1499">
        <v>1</v>
      </c>
      <c r="E1499">
        <v>103.9909</v>
      </c>
      <c r="F1499">
        <v>4.0750000000000001E-2</v>
      </c>
    </row>
    <row r="1500" spans="1:6">
      <c r="A1500">
        <v>1001498</v>
      </c>
      <c r="B1500">
        <v>1</v>
      </c>
      <c r="C1500">
        <v>1498</v>
      </c>
      <c r="D1500">
        <v>1</v>
      </c>
      <c r="E1500">
        <v>104.0093</v>
      </c>
      <c r="F1500">
        <v>4.0759999999999998E-2</v>
      </c>
    </row>
    <row r="1501" spans="1:6">
      <c r="A1501">
        <v>1001499</v>
      </c>
      <c r="B1501">
        <v>1</v>
      </c>
      <c r="C1501">
        <v>1499</v>
      </c>
      <c r="D1501">
        <v>1</v>
      </c>
      <c r="E1501">
        <v>104.0277</v>
      </c>
      <c r="F1501">
        <v>4.0759999999999998E-2</v>
      </c>
    </row>
    <row r="1502" spans="1:6">
      <c r="A1502">
        <v>1001500</v>
      </c>
      <c r="B1502">
        <v>1</v>
      </c>
      <c r="C1502">
        <v>1500</v>
      </c>
      <c r="D1502">
        <v>1</v>
      </c>
      <c r="E1502">
        <v>104.04600000000001</v>
      </c>
      <c r="F1502">
        <v>4.0770000000000001E-2</v>
      </c>
    </row>
    <row r="1503" spans="1:6">
      <c r="A1503">
        <v>1001501</v>
      </c>
      <c r="B1503">
        <v>1</v>
      </c>
      <c r="C1503">
        <v>1501</v>
      </c>
      <c r="D1503">
        <v>1</v>
      </c>
      <c r="E1503">
        <v>104.06440000000001</v>
      </c>
      <c r="F1503">
        <v>4.0770000000000001E-2</v>
      </c>
    </row>
    <row r="1504" spans="1:6">
      <c r="A1504">
        <v>1001502</v>
      </c>
      <c r="B1504">
        <v>1</v>
      </c>
      <c r="C1504">
        <v>1502</v>
      </c>
      <c r="D1504">
        <v>1</v>
      </c>
      <c r="E1504">
        <v>104.08280000000001</v>
      </c>
      <c r="F1504">
        <v>4.0779999999999997E-2</v>
      </c>
    </row>
    <row r="1505" spans="1:6">
      <c r="A1505">
        <v>1001503</v>
      </c>
      <c r="B1505">
        <v>1</v>
      </c>
      <c r="C1505">
        <v>1503</v>
      </c>
      <c r="D1505">
        <v>1</v>
      </c>
      <c r="E1505">
        <v>104.1011</v>
      </c>
      <c r="F1505">
        <v>4.0779999999999997E-2</v>
      </c>
    </row>
    <row r="1506" spans="1:6">
      <c r="A1506">
        <v>1001504</v>
      </c>
      <c r="B1506">
        <v>1</v>
      </c>
      <c r="C1506">
        <v>1504</v>
      </c>
      <c r="D1506">
        <v>1</v>
      </c>
      <c r="E1506">
        <v>104.1195</v>
      </c>
      <c r="F1506">
        <v>4.0779999999999997E-2</v>
      </c>
    </row>
    <row r="1507" spans="1:6">
      <c r="A1507">
        <v>1001505</v>
      </c>
      <c r="B1507">
        <v>1</v>
      </c>
      <c r="C1507">
        <v>1505</v>
      </c>
      <c r="D1507">
        <v>1</v>
      </c>
      <c r="E1507">
        <v>104.1379</v>
      </c>
      <c r="F1507">
        <v>4.079E-2</v>
      </c>
    </row>
    <row r="1508" spans="1:6">
      <c r="A1508">
        <v>1001506</v>
      </c>
      <c r="B1508">
        <v>1</v>
      </c>
      <c r="C1508">
        <v>1506</v>
      </c>
      <c r="D1508">
        <v>1</v>
      </c>
      <c r="E1508">
        <v>104.1562</v>
      </c>
      <c r="F1508">
        <v>4.079E-2</v>
      </c>
    </row>
    <row r="1509" spans="1:6">
      <c r="A1509">
        <v>1001507</v>
      </c>
      <c r="B1509">
        <v>1</v>
      </c>
      <c r="C1509">
        <v>1507</v>
      </c>
      <c r="D1509">
        <v>1</v>
      </c>
      <c r="E1509">
        <v>104.1746</v>
      </c>
      <c r="F1509">
        <v>4.0800000000000003E-2</v>
      </c>
    </row>
    <row r="1510" spans="1:6">
      <c r="A1510">
        <v>1001508</v>
      </c>
      <c r="B1510">
        <v>1</v>
      </c>
      <c r="C1510">
        <v>1508</v>
      </c>
      <c r="D1510">
        <v>1</v>
      </c>
      <c r="E1510">
        <v>104.19289999999999</v>
      </c>
      <c r="F1510">
        <v>4.0800000000000003E-2</v>
      </c>
    </row>
    <row r="1511" spans="1:6">
      <c r="A1511">
        <v>1001509</v>
      </c>
      <c r="B1511">
        <v>1</v>
      </c>
      <c r="C1511">
        <v>1509</v>
      </c>
      <c r="D1511">
        <v>1</v>
      </c>
      <c r="E1511">
        <v>104.21129999999999</v>
      </c>
      <c r="F1511">
        <v>4.0809999999999999E-2</v>
      </c>
    </row>
    <row r="1512" spans="1:6">
      <c r="A1512">
        <v>1001510</v>
      </c>
      <c r="B1512">
        <v>1</v>
      </c>
      <c r="C1512">
        <v>1510</v>
      </c>
      <c r="D1512">
        <v>1</v>
      </c>
      <c r="E1512">
        <v>104.2296</v>
      </c>
      <c r="F1512">
        <v>4.0809999999999999E-2</v>
      </c>
    </row>
    <row r="1513" spans="1:6">
      <c r="A1513">
        <v>1001511</v>
      </c>
      <c r="B1513">
        <v>1</v>
      </c>
      <c r="C1513">
        <v>1511</v>
      </c>
      <c r="D1513">
        <v>1</v>
      </c>
      <c r="E1513">
        <v>104.248</v>
      </c>
      <c r="F1513">
        <v>4.0820000000000002E-2</v>
      </c>
    </row>
    <row r="1514" spans="1:6">
      <c r="A1514">
        <v>1001512</v>
      </c>
      <c r="B1514">
        <v>1</v>
      </c>
      <c r="C1514">
        <v>1512</v>
      </c>
      <c r="D1514">
        <v>1</v>
      </c>
      <c r="E1514">
        <v>104.2663</v>
      </c>
      <c r="F1514">
        <v>4.0820000000000002E-2</v>
      </c>
    </row>
    <row r="1515" spans="1:6">
      <c r="A1515">
        <v>1001513</v>
      </c>
      <c r="B1515">
        <v>1</v>
      </c>
      <c r="C1515">
        <v>1513</v>
      </c>
      <c r="D1515">
        <v>1</v>
      </c>
      <c r="E1515">
        <v>104.2847</v>
      </c>
      <c r="F1515">
        <v>4.0820000000000002E-2</v>
      </c>
    </row>
    <row r="1516" spans="1:6">
      <c r="A1516">
        <v>1001514</v>
      </c>
      <c r="B1516">
        <v>1</v>
      </c>
      <c r="C1516">
        <v>1514</v>
      </c>
      <c r="D1516">
        <v>1</v>
      </c>
      <c r="E1516">
        <v>104.303</v>
      </c>
      <c r="F1516">
        <v>4.0829999999999998E-2</v>
      </c>
    </row>
    <row r="1517" spans="1:6">
      <c r="A1517">
        <v>1001515</v>
      </c>
      <c r="B1517">
        <v>1</v>
      </c>
      <c r="C1517">
        <v>1515</v>
      </c>
      <c r="D1517">
        <v>1</v>
      </c>
      <c r="E1517">
        <v>104.32129999999999</v>
      </c>
      <c r="F1517">
        <v>4.0829999999999998E-2</v>
      </c>
    </row>
    <row r="1518" spans="1:6">
      <c r="A1518">
        <v>1001516</v>
      </c>
      <c r="B1518">
        <v>1</v>
      </c>
      <c r="C1518">
        <v>1516</v>
      </c>
      <c r="D1518">
        <v>1</v>
      </c>
      <c r="E1518">
        <v>104.33969999999999</v>
      </c>
      <c r="F1518">
        <v>4.0840000000000001E-2</v>
      </c>
    </row>
    <row r="1519" spans="1:6">
      <c r="A1519">
        <v>1001517</v>
      </c>
      <c r="B1519">
        <v>1</v>
      </c>
      <c r="C1519">
        <v>1517</v>
      </c>
      <c r="D1519">
        <v>1</v>
      </c>
      <c r="E1519">
        <v>104.358</v>
      </c>
      <c r="F1519">
        <v>4.0840000000000001E-2</v>
      </c>
    </row>
    <row r="1520" spans="1:6">
      <c r="A1520">
        <v>1001518</v>
      </c>
      <c r="B1520">
        <v>1</v>
      </c>
      <c r="C1520">
        <v>1518</v>
      </c>
      <c r="D1520">
        <v>1</v>
      </c>
      <c r="E1520">
        <v>104.3763</v>
      </c>
      <c r="F1520">
        <v>4.0849999999999997E-2</v>
      </c>
    </row>
    <row r="1521" spans="1:6">
      <c r="A1521">
        <v>1001519</v>
      </c>
      <c r="B1521">
        <v>1</v>
      </c>
      <c r="C1521">
        <v>1519</v>
      </c>
      <c r="D1521">
        <v>1</v>
      </c>
      <c r="E1521">
        <v>104.3947</v>
      </c>
      <c r="F1521">
        <v>4.0849999999999997E-2</v>
      </c>
    </row>
    <row r="1522" spans="1:6">
      <c r="A1522">
        <v>1001520</v>
      </c>
      <c r="B1522">
        <v>1</v>
      </c>
      <c r="C1522">
        <v>1520</v>
      </c>
      <c r="D1522">
        <v>1</v>
      </c>
      <c r="E1522">
        <v>104.413</v>
      </c>
      <c r="F1522">
        <v>4.086E-2</v>
      </c>
    </row>
    <row r="1523" spans="1:6">
      <c r="A1523">
        <v>1001521</v>
      </c>
      <c r="B1523">
        <v>1</v>
      </c>
      <c r="C1523">
        <v>1521</v>
      </c>
      <c r="D1523">
        <v>1</v>
      </c>
      <c r="E1523">
        <v>104.43129999999999</v>
      </c>
      <c r="F1523">
        <v>4.086E-2</v>
      </c>
    </row>
    <row r="1524" spans="1:6">
      <c r="A1524">
        <v>1001522</v>
      </c>
      <c r="B1524">
        <v>1</v>
      </c>
      <c r="C1524">
        <v>1522</v>
      </c>
      <c r="D1524">
        <v>1</v>
      </c>
      <c r="E1524">
        <v>104.4496</v>
      </c>
      <c r="F1524">
        <v>4.086E-2</v>
      </c>
    </row>
    <row r="1525" spans="1:6">
      <c r="A1525">
        <v>1001523</v>
      </c>
      <c r="B1525">
        <v>1</v>
      </c>
      <c r="C1525">
        <v>1523</v>
      </c>
      <c r="D1525">
        <v>1</v>
      </c>
      <c r="E1525">
        <v>104.4679</v>
      </c>
      <c r="F1525">
        <v>4.0869999999999997E-2</v>
      </c>
    </row>
    <row r="1526" spans="1:6">
      <c r="A1526">
        <v>1001524</v>
      </c>
      <c r="B1526">
        <v>1</v>
      </c>
      <c r="C1526">
        <v>1524</v>
      </c>
      <c r="D1526">
        <v>1</v>
      </c>
      <c r="E1526">
        <v>104.4863</v>
      </c>
      <c r="F1526">
        <v>4.0869999999999997E-2</v>
      </c>
    </row>
    <row r="1527" spans="1:6">
      <c r="A1527">
        <v>1001525</v>
      </c>
      <c r="B1527">
        <v>1</v>
      </c>
      <c r="C1527">
        <v>1525</v>
      </c>
      <c r="D1527">
        <v>1</v>
      </c>
      <c r="E1527">
        <v>104.5046</v>
      </c>
      <c r="F1527">
        <v>4.088E-2</v>
      </c>
    </row>
    <row r="1528" spans="1:6">
      <c r="A1528">
        <v>1001526</v>
      </c>
      <c r="B1528">
        <v>1</v>
      </c>
      <c r="C1528">
        <v>1526</v>
      </c>
      <c r="D1528">
        <v>1</v>
      </c>
      <c r="E1528">
        <v>104.52290000000001</v>
      </c>
      <c r="F1528">
        <v>4.088E-2</v>
      </c>
    </row>
    <row r="1529" spans="1:6">
      <c r="A1529">
        <v>1001527</v>
      </c>
      <c r="B1529">
        <v>1</v>
      </c>
      <c r="C1529">
        <v>1527</v>
      </c>
      <c r="D1529">
        <v>1</v>
      </c>
      <c r="E1529">
        <v>104.5412</v>
      </c>
      <c r="F1529">
        <v>4.0890000000000003E-2</v>
      </c>
    </row>
    <row r="1530" spans="1:6">
      <c r="A1530">
        <v>1001528</v>
      </c>
      <c r="B1530">
        <v>1</v>
      </c>
      <c r="C1530">
        <v>1528</v>
      </c>
      <c r="D1530">
        <v>1</v>
      </c>
      <c r="E1530">
        <v>104.5595</v>
      </c>
      <c r="F1530">
        <v>4.0890000000000003E-2</v>
      </c>
    </row>
    <row r="1531" spans="1:6">
      <c r="A1531">
        <v>1001529</v>
      </c>
      <c r="B1531">
        <v>1</v>
      </c>
      <c r="C1531">
        <v>1529</v>
      </c>
      <c r="D1531">
        <v>1</v>
      </c>
      <c r="E1531">
        <v>104.5778</v>
      </c>
      <c r="F1531">
        <v>4.0890000000000003E-2</v>
      </c>
    </row>
    <row r="1532" spans="1:6">
      <c r="A1532">
        <v>1001530</v>
      </c>
      <c r="B1532">
        <v>1</v>
      </c>
      <c r="C1532">
        <v>1530</v>
      </c>
      <c r="D1532">
        <v>1</v>
      </c>
      <c r="E1532">
        <v>104.59610000000001</v>
      </c>
      <c r="F1532">
        <v>4.0899999999999999E-2</v>
      </c>
    </row>
    <row r="1533" spans="1:6">
      <c r="A1533">
        <v>1001531</v>
      </c>
      <c r="B1533">
        <v>1</v>
      </c>
      <c r="C1533">
        <v>1531</v>
      </c>
      <c r="D1533">
        <v>1</v>
      </c>
      <c r="E1533">
        <v>104.6144</v>
      </c>
      <c r="F1533">
        <v>4.0899999999999999E-2</v>
      </c>
    </row>
    <row r="1534" spans="1:6">
      <c r="A1534">
        <v>1001532</v>
      </c>
      <c r="B1534">
        <v>1</v>
      </c>
      <c r="C1534">
        <v>1532</v>
      </c>
      <c r="D1534">
        <v>1</v>
      </c>
      <c r="E1534">
        <v>104.6327</v>
      </c>
      <c r="F1534">
        <v>4.0910000000000002E-2</v>
      </c>
    </row>
    <row r="1535" spans="1:6">
      <c r="A1535">
        <v>1001533</v>
      </c>
      <c r="B1535">
        <v>1</v>
      </c>
      <c r="C1535">
        <v>1533</v>
      </c>
      <c r="D1535">
        <v>1</v>
      </c>
      <c r="E1535">
        <v>104.651</v>
      </c>
      <c r="F1535">
        <v>4.0910000000000002E-2</v>
      </c>
    </row>
    <row r="1536" spans="1:6">
      <c r="A1536">
        <v>1001534</v>
      </c>
      <c r="B1536">
        <v>1</v>
      </c>
      <c r="C1536">
        <v>1534</v>
      </c>
      <c r="D1536">
        <v>1</v>
      </c>
      <c r="E1536">
        <v>104.66930000000001</v>
      </c>
      <c r="F1536">
        <v>4.0919999999999998E-2</v>
      </c>
    </row>
    <row r="1537" spans="1:6">
      <c r="A1537">
        <v>1001535</v>
      </c>
      <c r="B1537">
        <v>1</v>
      </c>
      <c r="C1537">
        <v>1535</v>
      </c>
      <c r="D1537">
        <v>1</v>
      </c>
      <c r="E1537">
        <v>104.6876</v>
      </c>
      <c r="F1537">
        <v>4.0919999999999998E-2</v>
      </c>
    </row>
    <row r="1538" spans="1:6">
      <c r="A1538">
        <v>1001536</v>
      </c>
      <c r="B1538">
        <v>1</v>
      </c>
      <c r="C1538">
        <v>1536</v>
      </c>
      <c r="D1538">
        <v>1</v>
      </c>
      <c r="E1538">
        <v>104.7059</v>
      </c>
      <c r="F1538">
        <v>4.0930000000000001E-2</v>
      </c>
    </row>
    <row r="1539" spans="1:6">
      <c r="A1539">
        <v>1001537</v>
      </c>
      <c r="B1539">
        <v>1</v>
      </c>
      <c r="C1539">
        <v>1537</v>
      </c>
      <c r="D1539">
        <v>1</v>
      </c>
      <c r="E1539">
        <v>104.7242</v>
      </c>
      <c r="F1539">
        <v>4.0930000000000001E-2</v>
      </c>
    </row>
    <row r="1540" spans="1:6">
      <c r="A1540">
        <v>1001538</v>
      </c>
      <c r="B1540">
        <v>1</v>
      </c>
      <c r="C1540">
        <v>1538</v>
      </c>
      <c r="D1540">
        <v>1</v>
      </c>
      <c r="E1540">
        <v>104.74250000000001</v>
      </c>
      <c r="F1540">
        <v>4.0930000000000001E-2</v>
      </c>
    </row>
    <row r="1541" spans="1:6">
      <c r="A1541">
        <v>1001539</v>
      </c>
      <c r="B1541">
        <v>1</v>
      </c>
      <c r="C1541">
        <v>1539</v>
      </c>
      <c r="D1541">
        <v>1</v>
      </c>
      <c r="E1541">
        <v>104.7608</v>
      </c>
      <c r="F1541">
        <v>4.0939999999999997E-2</v>
      </c>
    </row>
    <row r="1542" spans="1:6">
      <c r="A1542">
        <v>1001540</v>
      </c>
      <c r="B1542">
        <v>1</v>
      </c>
      <c r="C1542">
        <v>1540</v>
      </c>
      <c r="D1542">
        <v>1</v>
      </c>
      <c r="E1542">
        <v>104.7791</v>
      </c>
      <c r="F1542">
        <v>4.0939999999999997E-2</v>
      </c>
    </row>
    <row r="1543" spans="1:6">
      <c r="A1543">
        <v>1001541</v>
      </c>
      <c r="B1543">
        <v>1</v>
      </c>
      <c r="C1543">
        <v>1541</v>
      </c>
      <c r="D1543">
        <v>1</v>
      </c>
      <c r="E1543">
        <v>104.7974</v>
      </c>
      <c r="F1543">
        <v>4.095E-2</v>
      </c>
    </row>
    <row r="1544" spans="1:6">
      <c r="A1544">
        <v>1001542</v>
      </c>
      <c r="B1544">
        <v>1</v>
      </c>
      <c r="C1544">
        <v>1542</v>
      </c>
      <c r="D1544">
        <v>1</v>
      </c>
      <c r="E1544">
        <v>104.81570000000001</v>
      </c>
      <c r="F1544">
        <v>4.095E-2</v>
      </c>
    </row>
    <row r="1545" spans="1:6">
      <c r="A1545">
        <v>1001543</v>
      </c>
      <c r="B1545">
        <v>1</v>
      </c>
      <c r="C1545">
        <v>1543</v>
      </c>
      <c r="D1545">
        <v>1</v>
      </c>
      <c r="E1545">
        <v>104.8339</v>
      </c>
      <c r="F1545">
        <v>4.0960000000000003E-2</v>
      </c>
    </row>
    <row r="1546" spans="1:6">
      <c r="A1546">
        <v>1001544</v>
      </c>
      <c r="B1546">
        <v>1</v>
      </c>
      <c r="C1546">
        <v>1544</v>
      </c>
      <c r="D1546">
        <v>1</v>
      </c>
      <c r="E1546">
        <v>104.8522</v>
      </c>
      <c r="F1546">
        <v>4.0960000000000003E-2</v>
      </c>
    </row>
    <row r="1547" spans="1:6">
      <c r="A1547">
        <v>1001545</v>
      </c>
      <c r="B1547">
        <v>1</v>
      </c>
      <c r="C1547">
        <v>1545</v>
      </c>
      <c r="D1547">
        <v>1</v>
      </c>
      <c r="E1547">
        <v>104.87050000000001</v>
      </c>
      <c r="F1547">
        <v>4.0969999999999999E-2</v>
      </c>
    </row>
    <row r="1548" spans="1:6">
      <c r="A1548">
        <v>1001546</v>
      </c>
      <c r="B1548">
        <v>1</v>
      </c>
      <c r="C1548">
        <v>1546</v>
      </c>
      <c r="D1548">
        <v>1</v>
      </c>
      <c r="E1548">
        <v>104.8888</v>
      </c>
      <c r="F1548">
        <v>4.0969999999999999E-2</v>
      </c>
    </row>
    <row r="1549" spans="1:6">
      <c r="A1549">
        <v>1001547</v>
      </c>
      <c r="B1549">
        <v>1</v>
      </c>
      <c r="C1549">
        <v>1547</v>
      </c>
      <c r="D1549">
        <v>1</v>
      </c>
      <c r="E1549">
        <v>104.9071</v>
      </c>
      <c r="F1549">
        <v>4.0969999999999999E-2</v>
      </c>
    </row>
    <row r="1550" spans="1:6">
      <c r="A1550">
        <v>1001548</v>
      </c>
      <c r="B1550">
        <v>1</v>
      </c>
      <c r="C1550">
        <v>1548</v>
      </c>
      <c r="D1550">
        <v>1</v>
      </c>
      <c r="E1550">
        <v>104.92529999999999</v>
      </c>
      <c r="F1550">
        <v>4.0980000000000003E-2</v>
      </c>
    </row>
    <row r="1551" spans="1:6">
      <c r="A1551">
        <v>1001549</v>
      </c>
      <c r="B1551">
        <v>1</v>
      </c>
      <c r="C1551">
        <v>1549</v>
      </c>
      <c r="D1551">
        <v>1</v>
      </c>
      <c r="E1551">
        <v>104.9436</v>
      </c>
      <c r="F1551">
        <v>4.0980000000000003E-2</v>
      </c>
    </row>
    <row r="1552" spans="1:6">
      <c r="A1552">
        <v>1001550</v>
      </c>
      <c r="B1552">
        <v>1</v>
      </c>
      <c r="C1552">
        <v>1550</v>
      </c>
      <c r="D1552">
        <v>1</v>
      </c>
      <c r="E1552">
        <v>104.9619</v>
      </c>
      <c r="F1552">
        <v>4.0989999999999999E-2</v>
      </c>
    </row>
    <row r="1553" spans="1:6">
      <c r="A1553">
        <v>1001551</v>
      </c>
      <c r="B1553">
        <v>1</v>
      </c>
      <c r="C1553">
        <v>1551</v>
      </c>
      <c r="D1553">
        <v>1</v>
      </c>
      <c r="E1553">
        <v>104.9802</v>
      </c>
      <c r="F1553">
        <v>4.0989999999999999E-2</v>
      </c>
    </row>
    <row r="1554" spans="1:6">
      <c r="A1554">
        <v>1001552</v>
      </c>
      <c r="B1554">
        <v>1</v>
      </c>
      <c r="C1554">
        <v>1552</v>
      </c>
      <c r="D1554">
        <v>1</v>
      </c>
      <c r="E1554">
        <v>104.9984</v>
      </c>
      <c r="F1554">
        <v>4.1000000000000002E-2</v>
      </c>
    </row>
    <row r="1555" spans="1:6">
      <c r="A1555">
        <v>1001553</v>
      </c>
      <c r="B1555">
        <v>1</v>
      </c>
      <c r="C1555">
        <v>1553</v>
      </c>
      <c r="D1555">
        <v>1</v>
      </c>
      <c r="E1555">
        <v>105.0167</v>
      </c>
      <c r="F1555">
        <v>4.1000000000000002E-2</v>
      </c>
    </row>
    <row r="1556" spans="1:6">
      <c r="A1556">
        <v>1001554</v>
      </c>
      <c r="B1556">
        <v>1</v>
      </c>
      <c r="C1556">
        <v>1554</v>
      </c>
      <c r="D1556">
        <v>1</v>
      </c>
      <c r="E1556">
        <v>105.035</v>
      </c>
      <c r="F1556">
        <v>4.1000000000000002E-2</v>
      </c>
    </row>
    <row r="1557" spans="1:6">
      <c r="A1557">
        <v>1001555</v>
      </c>
      <c r="B1557">
        <v>1</v>
      </c>
      <c r="C1557">
        <v>1555</v>
      </c>
      <c r="D1557">
        <v>1</v>
      </c>
      <c r="E1557">
        <v>105.0532</v>
      </c>
      <c r="F1557">
        <v>4.1009999999999998E-2</v>
      </c>
    </row>
    <row r="1558" spans="1:6">
      <c r="A1558">
        <v>1001556</v>
      </c>
      <c r="B1558">
        <v>1</v>
      </c>
      <c r="C1558">
        <v>1556</v>
      </c>
      <c r="D1558">
        <v>1</v>
      </c>
      <c r="E1558">
        <v>105.0715</v>
      </c>
      <c r="F1558">
        <v>4.1009999999999998E-2</v>
      </c>
    </row>
    <row r="1559" spans="1:6">
      <c r="A1559">
        <v>1001557</v>
      </c>
      <c r="B1559">
        <v>1</v>
      </c>
      <c r="C1559">
        <v>1557</v>
      </c>
      <c r="D1559">
        <v>1</v>
      </c>
      <c r="E1559">
        <v>105.0898</v>
      </c>
      <c r="F1559">
        <v>4.1020000000000001E-2</v>
      </c>
    </row>
    <row r="1560" spans="1:6">
      <c r="A1560">
        <v>1001558</v>
      </c>
      <c r="B1560">
        <v>1</v>
      </c>
      <c r="C1560">
        <v>1558</v>
      </c>
      <c r="D1560">
        <v>1</v>
      </c>
      <c r="E1560">
        <v>105.108</v>
      </c>
      <c r="F1560">
        <v>4.1020000000000001E-2</v>
      </c>
    </row>
    <row r="1561" spans="1:6">
      <c r="A1561">
        <v>1001559</v>
      </c>
      <c r="B1561">
        <v>1</v>
      </c>
      <c r="C1561">
        <v>1559</v>
      </c>
      <c r="D1561">
        <v>1</v>
      </c>
      <c r="E1561">
        <v>105.1263</v>
      </c>
      <c r="F1561">
        <v>4.1029999999999997E-2</v>
      </c>
    </row>
    <row r="1562" spans="1:6">
      <c r="A1562">
        <v>1001560</v>
      </c>
      <c r="B1562">
        <v>1</v>
      </c>
      <c r="C1562">
        <v>1560</v>
      </c>
      <c r="D1562">
        <v>1</v>
      </c>
      <c r="E1562">
        <v>105.14449999999999</v>
      </c>
      <c r="F1562">
        <v>4.1029999999999997E-2</v>
      </c>
    </row>
    <row r="1563" spans="1:6">
      <c r="A1563">
        <v>1001561</v>
      </c>
      <c r="B1563">
        <v>1</v>
      </c>
      <c r="C1563">
        <v>1561</v>
      </c>
      <c r="D1563">
        <v>1</v>
      </c>
      <c r="E1563">
        <v>105.1628</v>
      </c>
      <c r="F1563">
        <v>4.104E-2</v>
      </c>
    </row>
    <row r="1564" spans="1:6">
      <c r="A1564">
        <v>1001562</v>
      </c>
      <c r="B1564">
        <v>1</v>
      </c>
      <c r="C1564">
        <v>1562</v>
      </c>
      <c r="D1564">
        <v>1</v>
      </c>
      <c r="E1564">
        <v>105.1811</v>
      </c>
      <c r="F1564">
        <v>4.104E-2</v>
      </c>
    </row>
    <row r="1565" spans="1:6">
      <c r="A1565">
        <v>1001563</v>
      </c>
      <c r="B1565">
        <v>1</v>
      </c>
      <c r="C1565">
        <v>1563</v>
      </c>
      <c r="D1565">
        <v>1</v>
      </c>
      <c r="E1565">
        <v>105.19929999999999</v>
      </c>
      <c r="F1565">
        <v>4.104E-2</v>
      </c>
    </row>
    <row r="1566" spans="1:6">
      <c r="A1566">
        <v>1001564</v>
      </c>
      <c r="B1566">
        <v>1</v>
      </c>
      <c r="C1566">
        <v>1564</v>
      </c>
      <c r="D1566">
        <v>1</v>
      </c>
      <c r="E1566">
        <v>105.2176</v>
      </c>
      <c r="F1566">
        <v>4.1050000000000003E-2</v>
      </c>
    </row>
    <row r="1567" spans="1:6">
      <c r="A1567">
        <v>1001565</v>
      </c>
      <c r="B1567">
        <v>1</v>
      </c>
      <c r="C1567">
        <v>1565</v>
      </c>
      <c r="D1567">
        <v>1</v>
      </c>
      <c r="E1567">
        <v>105.2358</v>
      </c>
      <c r="F1567">
        <v>4.1050000000000003E-2</v>
      </c>
    </row>
    <row r="1568" spans="1:6">
      <c r="A1568">
        <v>1001566</v>
      </c>
      <c r="B1568">
        <v>1</v>
      </c>
      <c r="C1568">
        <v>1566</v>
      </c>
      <c r="D1568">
        <v>1</v>
      </c>
      <c r="E1568">
        <v>105.25409999999999</v>
      </c>
      <c r="F1568">
        <v>4.1059999999999999E-2</v>
      </c>
    </row>
    <row r="1569" spans="1:6">
      <c r="A1569">
        <v>1001567</v>
      </c>
      <c r="B1569">
        <v>1</v>
      </c>
      <c r="C1569">
        <v>1567</v>
      </c>
      <c r="D1569">
        <v>1</v>
      </c>
      <c r="E1569">
        <v>105.2723</v>
      </c>
      <c r="F1569">
        <v>4.1059999999999999E-2</v>
      </c>
    </row>
    <row r="1570" spans="1:6">
      <c r="A1570">
        <v>1001568</v>
      </c>
      <c r="B1570">
        <v>1</v>
      </c>
      <c r="C1570">
        <v>1568</v>
      </c>
      <c r="D1570">
        <v>1</v>
      </c>
      <c r="E1570">
        <v>105.2906</v>
      </c>
      <c r="F1570">
        <v>4.1070000000000002E-2</v>
      </c>
    </row>
    <row r="1571" spans="1:6">
      <c r="A1571">
        <v>1001569</v>
      </c>
      <c r="B1571">
        <v>1</v>
      </c>
      <c r="C1571">
        <v>1569</v>
      </c>
      <c r="D1571">
        <v>1</v>
      </c>
      <c r="E1571">
        <v>105.30880000000001</v>
      </c>
      <c r="F1571">
        <v>4.1070000000000002E-2</v>
      </c>
    </row>
    <row r="1572" spans="1:6">
      <c r="A1572">
        <v>1001570</v>
      </c>
      <c r="B1572">
        <v>1</v>
      </c>
      <c r="C1572">
        <v>1570</v>
      </c>
      <c r="D1572">
        <v>1</v>
      </c>
      <c r="E1572">
        <v>105.3271</v>
      </c>
      <c r="F1572">
        <v>4.1070000000000002E-2</v>
      </c>
    </row>
    <row r="1573" spans="1:6">
      <c r="A1573">
        <v>1001571</v>
      </c>
      <c r="B1573">
        <v>1</v>
      </c>
      <c r="C1573">
        <v>1571</v>
      </c>
      <c r="D1573">
        <v>1</v>
      </c>
      <c r="E1573">
        <v>105.34529999999999</v>
      </c>
      <c r="F1573">
        <v>4.1079999999999998E-2</v>
      </c>
    </row>
    <row r="1574" spans="1:6">
      <c r="A1574">
        <v>1001572</v>
      </c>
      <c r="B1574">
        <v>1</v>
      </c>
      <c r="C1574">
        <v>1572</v>
      </c>
      <c r="D1574">
        <v>1</v>
      </c>
      <c r="E1574">
        <v>105.3635</v>
      </c>
      <c r="F1574">
        <v>4.1079999999999998E-2</v>
      </c>
    </row>
    <row r="1575" spans="1:6">
      <c r="A1575">
        <v>1001573</v>
      </c>
      <c r="B1575">
        <v>1</v>
      </c>
      <c r="C1575">
        <v>1573</v>
      </c>
      <c r="D1575">
        <v>1</v>
      </c>
      <c r="E1575">
        <v>105.3818</v>
      </c>
      <c r="F1575">
        <v>4.1090000000000002E-2</v>
      </c>
    </row>
    <row r="1576" spans="1:6">
      <c r="A1576">
        <v>1001574</v>
      </c>
      <c r="B1576">
        <v>1</v>
      </c>
      <c r="C1576">
        <v>1574</v>
      </c>
      <c r="D1576">
        <v>1</v>
      </c>
      <c r="E1576">
        <v>105.4</v>
      </c>
      <c r="F1576">
        <v>4.1090000000000002E-2</v>
      </c>
    </row>
    <row r="1577" spans="1:6">
      <c r="A1577">
        <v>1001575</v>
      </c>
      <c r="B1577">
        <v>1</v>
      </c>
      <c r="C1577">
        <v>1575</v>
      </c>
      <c r="D1577">
        <v>1</v>
      </c>
      <c r="E1577">
        <v>105.4183</v>
      </c>
      <c r="F1577">
        <v>4.1099999999999998E-2</v>
      </c>
    </row>
    <row r="1578" spans="1:6">
      <c r="A1578">
        <v>1001576</v>
      </c>
      <c r="B1578">
        <v>1</v>
      </c>
      <c r="C1578">
        <v>1576</v>
      </c>
      <c r="D1578">
        <v>1</v>
      </c>
      <c r="E1578">
        <v>105.4365</v>
      </c>
      <c r="F1578">
        <v>4.1099999999999998E-2</v>
      </c>
    </row>
    <row r="1579" spans="1:6">
      <c r="A1579">
        <v>1001577</v>
      </c>
      <c r="B1579">
        <v>1</v>
      </c>
      <c r="C1579">
        <v>1577</v>
      </c>
      <c r="D1579">
        <v>1</v>
      </c>
      <c r="E1579">
        <v>105.4547</v>
      </c>
      <c r="F1579">
        <v>4.1110000000000001E-2</v>
      </c>
    </row>
    <row r="1580" spans="1:6">
      <c r="A1580">
        <v>1001578</v>
      </c>
      <c r="B1580">
        <v>1</v>
      </c>
      <c r="C1580">
        <v>1578</v>
      </c>
      <c r="D1580">
        <v>1</v>
      </c>
      <c r="E1580">
        <v>105.473</v>
      </c>
      <c r="F1580">
        <v>4.1110000000000001E-2</v>
      </c>
    </row>
    <row r="1581" spans="1:6">
      <c r="A1581">
        <v>1001579</v>
      </c>
      <c r="B1581">
        <v>1</v>
      </c>
      <c r="C1581">
        <v>1579</v>
      </c>
      <c r="D1581">
        <v>1</v>
      </c>
      <c r="E1581">
        <v>105.49120000000001</v>
      </c>
      <c r="F1581">
        <v>4.1110000000000001E-2</v>
      </c>
    </row>
    <row r="1582" spans="1:6">
      <c r="A1582">
        <v>1001580</v>
      </c>
      <c r="B1582">
        <v>1</v>
      </c>
      <c r="C1582">
        <v>1580</v>
      </c>
      <c r="D1582">
        <v>1</v>
      </c>
      <c r="E1582">
        <v>105.5094</v>
      </c>
      <c r="F1582">
        <v>4.1119999999999997E-2</v>
      </c>
    </row>
    <row r="1583" spans="1:6">
      <c r="A1583">
        <v>1001581</v>
      </c>
      <c r="B1583">
        <v>1</v>
      </c>
      <c r="C1583">
        <v>1581</v>
      </c>
      <c r="D1583">
        <v>1</v>
      </c>
      <c r="E1583">
        <v>105.5277</v>
      </c>
      <c r="F1583">
        <v>4.1119999999999997E-2</v>
      </c>
    </row>
    <row r="1584" spans="1:6">
      <c r="A1584">
        <v>1001582</v>
      </c>
      <c r="B1584">
        <v>1</v>
      </c>
      <c r="C1584">
        <v>1582</v>
      </c>
      <c r="D1584">
        <v>1</v>
      </c>
      <c r="E1584">
        <v>105.5459</v>
      </c>
      <c r="F1584">
        <v>4.113E-2</v>
      </c>
    </row>
    <row r="1585" spans="1:6">
      <c r="A1585">
        <v>1001583</v>
      </c>
      <c r="B1585">
        <v>1</v>
      </c>
      <c r="C1585">
        <v>1583</v>
      </c>
      <c r="D1585">
        <v>1</v>
      </c>
      <c r="E1585">
        <v>105.5641</v>
      </c>
      <c r="F1585">
        <v>4.113E-2</v>
      </c>
    </row>
    <row r="1586" spans="1:6">
      <c r="A1586">
        <v>1001584</v>
      </c>
      <c r="B1586">
        <v>1</v>
      </c>
      <c r="C1586">
        <v>1584</v>
      </c>
      <c r="D1586">
        <v>1</v>
      </c>
      <c r="E1586">
        <v>105.58240000000001</v>
      </c>
      <c r="F1586">
        <v>4.1140000000000003E-2</v>
      </c>
    </row>
    <row r="1587" spans="1:6">
      <c r="A1587">
        <v>1001585</v>
      </c>
      <c r="B1587">
        <v>1</v>
      </c>
      <c r="C1587">
        <v>1585</v>
      </c>
      <c r="D1587">
        <v>1</v>
      </c>
      <c r="E1587">
        <v>105.6006</v>
      </c>
      <c r="F1587">
        <v>4.1140000000000003E-2</v>
      </c>
    </row>
    <row r="1588" spans="1:6">
      <c r="A1588">
        <v>1001586</v>
      </c>
      <c r="B1588">
        <v>1</v>
      </c>
      <c r="C1588">
        <v>1586</v>
      </c>
      <c r="D1588">
        <v>1</v>
      </c>
      <c r="E1588">
        <v>105.61879999999999</v>
      </c>
      <c r="F1588">
        <v>4.1140000000000003E-2</v>
      </c>
    </row>
    <row r="1589" spans="1:6">
      <c r="A1589">
        <v>1001587</v>
      </c>
      <c r="B1589">
        <v>1</v>
      </c>
      <c r="C1589">
        <v>1587</v>
      </c>
      <c r="D1589">
        <v>1</v>
      </c>
      <c r="E1589">
        <v>105.637</v>
      </c>
      <c r="F1589">
        <v>4.1149999999999999E-2</v>
      </c>
    </row>
    <row r="1590" spans="1:6">
      <c r="A1590">
        <v>1001588</v>
      </c>
      <c r="B1590">
        <v>1</v>
      </c>
      <c r="C1590">
        <v>1588</v>
      </c>
      <c r="D1590">
        <v>1</v>
      </c>
      <c r="E1590">
        <v>105.6553</v>
      </c>
      <c r="F1590">
        <v>4.1149999999999999E-2</v>
      </c>
    </row>
    <row r="1591" spans="1:6">
      <c r="A1591">
        <v>1001589</v>
      </c>
      <c r="B1591">
        <v>1</v>
      </c>
      <c r="C1591">
        <v>1589</v>
      </c>
      <c r="D1591">
        <v>1</v>
      </c>
      <c r="E1591">
        <v>105.6735</v>
      </c>
      <c r="F1591">
        <v>4.1160000000000002E-2</v>
      </c>
    </row>
    <row r="1592" spans="1:6">
      <c r="A1592">
        <v>1001590</v>
      </c>
      <c r="B1592">
        <v>1</v>
      </c>
      <c r="C1592">
        <v>1590</v>
      </c>
      <c r="D1592">
        <v>1</v>
      </c>
      <c r="E1592">
        <v>105.6917</v>
      </c>
      <c r="F1592">
        <v>4.1160000000000002E-2</v>
      </c>
    </row>
    <row r="1593" spans="1:6">
      <c r="A1593">
        <v>1001591</v>
      </c>
      <c r="B1593">
        <v>1</v>
      </c>
      <c r="C1593">
        <v>1591</v>
      </c>
      <c r="D1593">
        <v>1</v>
      </c>
      <c r="E1593">
        <v>105.7099</v>
      </c>
      <c r="F1593">
        <v>4.1169999999999998E-2</v>
      </c>
    </row>
    <row r="1594" spans="1:6">
      <c r="A1594">
        <v>1001592</v>
      </c>
      <c r="B1594">
        <v>1</v>
      </c>
      <c r="C1594">
        <v>1592</v>
      </c>
      <c r="D1594">
        <v>1</v>
      </c>
      <c r="E1594">
        <v>105.7281</v>
      </c>
      <c r="F1594">
        <v>4.1169999999999998E-2</v>
      </c>
    </row>
    <row r="1595" spans="1:6">
      <c r="A1595">
        <v>1001593</v>
      </c>
      <c r="B1595">
        <v>1</v>
      </c>
      <c r="C1595">
        <v>1593</v>
      </c>
      <c r="D1595">
        <v>1</v>
      </c>
      <c r="E1595">
        <v>105.74630000000001</v>
      </c>
      <c r="F1595">
        <v>4.1169999999999998E-2</v>
      </c>
    </row>
    <row r="1596" spans="1:6">
      <c r="A1596">
        <v>1001594</v>
      </c>
      <c r="B1596">
        <v>1</v>
      </c>
      <c r="C1596">
        <v>1594</v>
      </c>
      <c r="D1596">
        <v>1</v>
      </c>
      <c r="E1596">
        <v>105.7646</v>
      </c>
      <c r="F1596">
        <v>4.1180000000000001E-2</v>
      </c>
    </row>
    <row r="1597" spans="1:6">
      <c r="A1597">
        <v>1001595</v>
      </c>
      <c r="B1597">
        <v>1</v>
      </c>
      <c r="C1597">
        <v>1595</v>
      </c>
      <c r="D1597">
        <v>1</v>
      </c>
      <c r="E1597">
        <v>105.78279999999999</v>
      </c>
      <c r="F1597">
        <v>4.1180000000000001E-2</v>
      </c>
    </row>
    <row r="1598" spans="1:6">
      <c r="A1598">
        <v>1001596</v>
      </c>
      <c r="B1598">
        <v>1</v>
      </c>
      <c r="C1598">
        <v>1596</v>
      </c>
      <c r="D1598">
        <v>1</v>
      </c>
      <c r="E1598">
        <v>105.801</v>
      </c>
      <c r="F1598">
        <v>4.1189999999999997E-2</v>
      </c>
    </row>
    <row r="1599" spans="1:6">
      <c r="A1599">
        <v>1001597</v>
      </c>
      <c r="B1599">
        <v>1</v>
      </c>
      <c r="C1599">
        <v>1597</v>
      </c>
      <c r="D1599">
        <v>1</v>
      </c>
      <c r="E1599">
        <v>105.8192</v>
      </c>
      <c r="F1599">
        <v>4.1189999999999997E-2</v>
      </c>
    </row>
    <row r="1600" spans="1:6">
      <c r="A1600">
        <v>1001598</v>
      </c>
      <c r="B1600">
        <v>1</v>
      </c>
      <c r="C1600">
        <v>1598</v>
      </c>
      <c r="D1600">
        <v>1</v>
      </c>
      <c r="E1600">
        <v>105.8374</v>
      </c>
      <c r="F1600">
        <v>4.1200000000000001E-2</v>
      </c>
    </row>
    <row r="1601" spans="1:6">
      <c r="A1601">
        <v>1001599</v>
      </c>
      <c r="B1601">
        <v>1</v>
      </c>
      <c r="C1601">
        <v>1599</v>
      </c>
      <c r="D1601">
        <v>1</v>
      </c>
      <c r="E1601">
        <v>105.8556</v>
      </c>
      <c r="F1601">
        <v>4.1200000000000001E-2</v>
      </c>
    </row>
    <row r="1602" spans="1:6">
      <c r="A1602">
        <v>1001600</v>
      </c>
      <c r="B1602">
        <v>1</v>
      </c>
      <c r="C1602">
        <v>1600</v>
      </c>
      <c r="D1602">
        <v>1</v>
      </c>
      <c r="E1602">
        <v>105.8738</v>
      </c>
      <c r="F1602">
        <v>4.1200000000000001E-2</v>
      </c>
    </row>
    <row r="1603" spans="1:6">
      <c r="A1603">
        <v>1001601</v>
      </c>
      <c r="B1603">
        <v>1</v>
      </c>
      <c r="C1603">
        <v>1601</v>
      </c>
      <c r="D1603">
        <v>1</v>
      </c>
      <c r="E1603">
        <v>105.892</v>
      </c>
      <c r="F1603">
        <v>4.1209999999999997E-2</v>
      </c>
    </row>
    <row r="1604" spans="1:6">
      <c r="A1604">
        <v>1001602</v>
      </c>
      <c r="B1604">
        <v>1</v>
      </c>
      <c r="C1604">
        <v>1602</v>
      </c>
      <c r="D1604">
        <v>1</v>
      </c>
      <c r="E1604">
        <v>105.9102</v>
      </c>
      <c r="F1604">
        <v>4.1209999999999997E-2</v>
      </c>
    </row>
    <row r="1605" spans="1:6">
      <c r="A1605">
        <v>1001603</v>
      </c>
      <c r="B1605">
        <v>1</v>
      </c>
      <c r="C1605">
        <v>1603</v>
      </c>
      <c r="D1605">
        <v>1</v>
      </c>
      <c r="E1605">
        <v>105.9284</v>
      </c>
      <c r="F1605">
        <v>4.122E-2</v>
      </c>
    </row>
    <row r="1606" spans="1:6">
      <c r="A1606">
        <v>1001604</v>
      </c>
      <c r="B1606">
        <v>1</v>
      </c>
      <c r="C1606">
        <v>1604</v>
      </c>
      <c r="D1606">
        <v>1</v>
      </c>
      <c r="E1606">
        <v>105.9466</v>
      </c>
      <c r="F1606">
        <v>4.122E-2</v>
      </c>
    </row>
    <row r="1607" spans="1:6">
      <c r="A1607">
        <v>1001605</v>
      </c>
      <c r="B1607">
        <v>1</v>
      </c>
      <c r="C1607">
        <v>1605</v>
      </c>
      <c r="D1607">
        <v>1</v>
      </c>
      <c r="E1607">
        <v>105.9648</v>
      </c>
      <c r="F1607">
        <v>4.1230000000000003E-2</v>
      </c>
    </row>
    <row r="1608" spans="1:6">
      <c r="A1608">
        <v>1001606</v>
      </c>
      <c r="B1608">
        <v>1</v>
      </c>
      <c r="C1608">
        <v>1606</v>
      </c>
      <c r="D1608">
        <v>1</v>
      </c>
      <c r="E1608">
        <v>105.983</v>
      </c>
      <c r="F1608">
        <v>4.1230000000000003E-2</v>
      </c>
    </row>
    <row r="1609" spans="1:6">
      <c r="A1609">
        <v>1001607</v>
      </c>
      <c r="B1609">
        <v>1</v>
      </c>
      <c r="C1609">
        <v>1607</v>
      </c>
      <c r="D1609">
        <v>1</v>
      </c>
      <c r="E1609">
        <v>106.0012</v>
      </c>
      <c r="F1609">
        <v>4.1230000000000003E-2</v>
      </c>
    </row>
    <row r="1610" spans="1:6">
      <c r="A1610">
        <v>1001608</v>
      </c>
      <c r="B1610">
        <v>1</v>
      </c>
      <c r="C1610">
        <v>1608</v>
      </c>
      <c r="D1610">
        <v>1</v>
      </c>
      <c r="E1610">
        <v>106.0194</v>
      </c>
      <c r="F1610">
        <v>4.1239999999999999E-2</v>
      </c>
    </row>
    <row r="1611" spans="1:6">
      <c r="A1611">
        <v>1001609</v>
      </c>
      <c r="B1611">
        <v>1</v>
      </c>
      <c r="C1611">
        <v>1609</v>
      </c>
      <c r="D1611">
        <v>1</v>
      </c>
      <c r="E1611">
        <v>106.0376</v>
      </c>
      <c r="F1611">
        <v>4.1239999999999999E-2</v>
      </c>
    </row>
    <row r="1612" spans="1:6">
      <c r="A1612">
        <v>1001610</v>
      </c>
      <c r="B1612">
        <v>1</v>
      </c>
      <c r="C1612">
        <v>1610</v>
      </c>
      <c r="D1612">
        <v>1</v>
      </c>
      <c r="E1612">
        <v>106.0558</v>
      </c>
      <c r="F1612">
        <v>4.1250000000000002E-2</v>
      </c>
    </row>
    <row r="1613" spans="1:6">
      <c r="A1613">
        <v>1001611</v>
      </c>
      <c r="B1613">
        <v>1</v>
      </c>
      <c r="C1613">
        <v>1611</v>
      </c>
      <c r="D1613">
        <v>1</v>
      </c>
      <c r="E1613">
        <v>106.074</v>
      </c>
      <c r="F1613">
        <v>4.1250000000000002E-2</v>
      </c>
    </row>
    <row r="1614" spans="1:6">
      <c r="A1614">
        <v>1001612</v>
      </c>
      <c r="B1614">
        <v>1</v>
      </c>
      <c r="C1614">
        <v>1612</v>
      </c>
      <c r="D1614">
        <v>1</v>
      </c>
      <c r="E1614">
        <v>106.09220000000001</v>
      </c>
      <c r="F1614">
        <v>4.1259999999999998E-2</v>
      </c>
    </row>
    <row r="1615" spans="1:6">
      <c r="A1615">
        <v>1001613</v>
      </c>
      <c r="B1615">
        <v>1</v>
      </c>
      <c r="C1615">
        <v>1613</v>
      </c>
      <c r="D1615">
        <v>1</v>
      </c>
      <c r="E1615">
        <v>106.1104</v>
      </c>
      <c r="F1615">
        <v>4.1259999999999998E-2</v>
      </c>
    </row>
    <row r="1616" spans="1:6">
      <c r="A1616">
        <v>1001614</v>
      </c>
      <c r="B1616">
        <v>1</v>
      </c>
      <c r="C1616">
        <v>1614</v>
      </c>
      <c r="D1616">
        <v>1</v>
      </c>
      <c r="E1616">
        <v>106.12860000000001</v>
      </c>
      <c r="F1616">
        <v>4.1270000000000001E-2</v>
      </c>
    </row>
    <row r="1617" spans="1:6">
      <c r="A1617">
        <v>1001615</v>
      </c>
      <c r="B1617">
        <v>1</v>
      </c>
      <c r="C1617">
        <v>1615</v>
      </c>
      <c r="D1617">
        <v>1</v>
      </c>
      <c r="E1617">
        <v>106.1467</v>
      </c>
      <c r="F1617">
        <v>4.1270000000000001E-2</v>
      </c>
    </row>
    <row r="1618" spans="1:6">
      <c r="A1618">
        <v>1001616</v>
      </c>
      <c r="B1618">
        <v>1</v>
      </c>
      <c r="C1618">
        <v>1616</v>
      </c>
      <c r="D1618">
        <v>1</v>
      </c>
      <c r="E1618">
        <v>106.1649</v>
      </c>
      <c r="F1618">
        <v>4.1270000000000001E-2</v>
      </c>
    </row>
    <row r="1619" spans="1:6">
      <c r="A1619">
        <v>1001617</v>
      </c>
      <c r="B1619">
        <v>1</v>
      </c>
      <c r="C1619">
        <v>1617</v>
      </c>
      <c r="D1619">
        <v>1</v>
      </c>
      <c r="E1619">
        <v>106.1831</v>
      </c>
      <c r="F1619">
        <v>4.1279999999999997E-2</v>
      </c>
    </row>
    <row r="1620" spans="1:6">
      <c r="A1620">
        <v>1001618</v>
      </c>
      <c r="B1620">
        <v>1</v>
      </c>
      <c r="C1620">
        <v>1618</v>
      </c>
      <c r="D1620">
        <v>1</v>
      </c>
      <c r="E1620">
        <v>106.2013</v>
      </c>
      <c r="F1620">
        <v>4.1279999999999997E-2</v>
      </c>
    </row>
    <row r="1621" spans="1:6">
      <c r="A1621">
        <v>1001619</v>
      </c>
      <c r="B1621">
        <v>1</v>
      </c>
      <c r="C1621">
        <v>1619</v>
      </c>
      <c r="D1621">
        <v>1</v>
      </c>
      <c r="E1621">
        <v>106.2195</v>
      </c>
      <c r="F1621">
        <v>4.129E-2</v>
      </c>
    </row>
    <row r="1622" spans="1:6">
      <c r="A1622">
        <v>1001620</v>
      </c>
      <c r="B1622">
        <v>1</v>
      </c>
      <c r="C1622">
        <v>1620</v>
      </c>
      <c r="D1622">
        <v>1</v>
      </c>
      <c r="E1622">
        <v>106.2377</v>
      </c>
      <c r="F1622">
        <v>4.129E-2</v>
      </c>
    </row>
    <row r="1623" spans="1:6">
      <c r="A1623">
        <v>1001621</v>
      </c>
      <c r="B1623">
        <v>1</v>
      </c>
      <c r="C1623">
        <v>1621</v>
      </c>
      <c r="D1623">
        <v>1</v>
      </c>
      <c r="E1623">
        <v>106.25579999999999</v>
      </c>
      <c r="F1623">
        <v>4.1300000000000003E-2</v>
      </c>
    </row>
    <row r="1624" spans="1:6">
      <c r="A1624">
        <v>1001622</v>
      </c>
      <c r="B1624">
        <v>1</v>
      </c>
      <c r="C1624">
        <v>1622</v>
      </c>
      <c r="D1624">
        <v>1</v>
      </c>
      <c r="E1624">
        <v>106.274</v>
      </c>
      <c r="F1624">
        <v>4.1300000000000003E-2</v>
      </c>
    </row>
    <row r="1625" spans="1:6">
      <c r="A1625">
        <v>1001623</v>
      </c>
      <c r="B1625">
        <v>1</v>
      </c>
      <c r="C1625">
        <v>1623</v>
      </c>
      <c r="D1625">
        <v>1</v>
      </c>
      <c r="E1625">
        <v>106.29219999999999</v>
      </c>
      <c r="F1625">
        <v>4.1300000000000003E-2</v>
      </c>
    </row>
    <row r="1626" spans="1:6">
      <c r="A1626">
        <v>1001624</v>
      </c>
      <c r="B1626">
        <v>1</v>
      </c>
      <c r="C1626">
        <v>1624</v>
      </c>
      <c r="D1626">
        <v>1</v>
      </c>
      <c r="E1626">
        <v>106.3104</v>
      </c>
      <c r="F1626">
        <v>4.1309999999999999E-2</v>
      </c>
    </row>
    <row r="1627" spans="1:6">
      <c r="A1627">
        <v>1001625</v>
      </c>
      <c r="B1627">
        <v>1</v>
      </c>
      <c r="C1627">
        <v>1625</v>
      </c>
      <c r="D1627">
        <v>1</v>
      </c>
      <c r="E1627">
        <v>106.32850000000001</v>
      </c>
      <c r="F1627">
        <v>4.1309999999999999E-2</v>
      </c>
    </row>
    <row r="1628" spans="1:6">
      <c r="A1628">
        <v>1001626</v>
      </c>
      <c r="B1628">
        <v>1</v>
      </c>
      <c r="C1628">
        <v>1626</v>
      </c>
      <c r="D1628">
        <v>1</v>
      </c>
      <c r="E1628">
        <v>106.3467</v>
      </c>
      <c r="F1628">
        <v>4.1320000000000003E-2</v>
      </c>
    </row>
    <row r="1629" spans="1:6">
      <c r="A1629">
        <v>1001627</v>
      </c>
      <c r="B1629">
        <v>1</v>
      </c>
      <c r="C1629">
        <v>1627</v>
      </c>
      <c r="D1629">
        <v>1</v>
      </c>
      <c r="E1629">
        <v>106.36490000000001</v>
      </c>
      <c r="F1629">
        <v>4.1320000000000003E-2</v>
      </c>
    </row>
    <row r="1630" spans="1:6">
      <c r="A1630">
        <v>1001628</v>
      </c>
      <c r="B1630">
        <v>1</v>
      </c>
      <c r="C1630">
        <v>1628</v>
      </c>
      <c r="D1630">
        <v>1</v>
      </c>
      <c r="E1630">
        <v>106.3831</v>
      </c>
      <c r="F1630">
        <v>4.1320000000000003E-2</v>
      </c>
    </row>
    <row r="1631" spans="1:6">
      <c r="A1631">
        <v>1001629</v>
      </c>
      <c r="B1631">
        <v>1</v>
      </c>
      <c r="C1631">
        <v>1629</v>
      </c>
      <c r="D1631">
        <v>1</v>
      </c>
      <c r="E1631">
        <v>106.4012</v>
      </c>
      <c r="F1631">
        <v>4.1329999999999999E-2</v>
      </c>
    </row>
    <row r="1632" spans="1:6">
      <c r="A1632">
        <v>1001630</v>
      </c>
      <c r="B1632">
        <v>1</v>
      </c>
      <c r="C1632">
        <v>1630</v>
      </c>
      <c r="D1632">
        <v>1</v>
      </c>
      <c r="E1632">
        <v>106.4194</v>
      </c>
      <c r="F1632">
        <v>4.1329999999999999E-2</v>
      </c>
    </row>
    <row r="1633" spans="1:6">
      <c r="A1633">
        <v>1001631</v>
      </c>
      <c r="B1633">
        <v>1</v>
      </c>
      <c r="C1633">
        <v>1631</v>
      </c>
      <c r="D1633">
        <v>1</v>
      </c>
      <c r="E1633">
        <v>106.4376</v>
      </c>
      <c r="F1633">
        <v>4.1340000000000002E-2</v>
      </c>
    </row>
    <row r="1634" spans="1:6">
      <c r="A1634">
        <v>1001632</v>
      </c>
      <c r="B1634">
        <v>1</v>
      </c>
      <c r="C1634">
        <v>1632</v>
      </c>
      <c r="D1634">
        <v>1</v>
      </c>
      <c r="E1634">
        <v>106.45569999999999</v>
      </c>
      <c r="F1634">
        <v>4.1340000000000002E-2</v>
      </c>
    </row>
    <row r="1635" spans="1:6">
      <c r="A1635">
        <v>1001633</v>
      </c>
      <c r="B1635">
        <v>1</v>
      </c>
      <c r="C1635">
        <v>1633</v>
      </c>
      <c r="D1635">
        <v>1</v>
      </c>
      <c r="E1635">
        <v>106.4739</v>
      </c>
      <c r="F1635">
        <v>4.1349999999999998E-2</v>
      </c>
    </row>
    <row r="1636" spans="1:6">
      <c r="A1636">
        <v>1001634</v>
      </c>
      <c r="B1636">
        <v>1</v>
      </c>
      <c r="C1636">
        <v>1634</v>
      </c>
      <c r="D1636">
        <v>1</v>
      </c>
      <c r="E1636">
        <v>106.49209999999999</v>
      </c>
      <c r="F1636">
        <v>4.1349999999999998E-2</v>
      </c>
    </row>
    <row r="1637" spans="1:6">
      <c r="A1637">
        <v>1001635</v>
      </c>
      <c r="B1637">
        <v>1</v>
      </c>
      <c r="C1637">
        <v>1635</v>
      </c>
      <c r="D1637">
        <v>1</v>
      </c>
      <c r="E1637">
        <v>106.5102</v>
      </c>
      <c r="F1637">
        <v>4.1349999999999998E-2</v>
      </c>
    </row>
    <row r="1638" spans="1:6">
      <c r="A1638">
        <v>1001636</v>
      </c>
      <c r="B1638">
        <v>1</v>
      </c>
      <c r="C1638">
        <v>1636</v>
      </c>
      <c r="D1638">
        <v>1</v>
      </c>
      <c r="E1638">
        <v>106.5284</v>
      </c>
      <c r="F1638">
        <v>4.1360000000000001E-2</v>
      </c>
    </row>
    <row r="1639" spans="1:6">
      <c r="A1639">
        <v>1001637</v>
      </c>
      <c r="B1639">
        <v>1</v>
      </c>
      <c r="C1639">
        <v>1637</v>
      </c>
      <c r="D1639">
        <v>1</v>
      </c>
      <c r="E1639">
        <v>106.54649999999999</v>
      </c>
      <c r="F1639">
        <v>4.1360000000000001E-2</v>
      </c>
    </row>
    <row r="1640" spans="1:6">
      <c r="A1640">
        <v>1001638</v>
      </c>
      <c r="B1640">
        <v>1</v>
      </c>
      <c r="C1640">
        <v>1638</v>
      </c>
      <c r="D1640">
        <v>1</v>
      </c>
      <c r="E1640">
        <v>106.5647</v>
      </c>
      <c r="F1640">
        <v>4.1369999999999997E-2</v>
      </c>
    </row>
    <row r="1641" spans="1:6">
      <c r="A1641">
        <v>1001639</v>
      </c>
      <c r="B1641">
        <v>1</v>
      </c>
      <c r="C1641">
        <v>1639</v>
      </c>
      <c r="D1641">
        <v>1</v>
      </c>
      <c r="E1641">
        <v>106.5829</v>
      </c>
      <c r="F1641">
        <v>4.1369999999999997E-2</v>
      </c>
    </row>
    <row r="1642" spans="1:6">
      <c r="A1642">
        <v>1001640</v>
      </c>
      <c r="B1642">
        <v>1</v>
      </c>
      <c r="C1642">
        <v>1640</v>
      </c>
      <c r="D1642">
        <v>1</v>
      </c>
      <c r="E1642">
        <v>106.601</v>
      </c>
      <c r="F1642">
        <v>4.138E-2</v>
      </c>
    </row>
    <row r="1643" spans="1:6">
      <c r="A1643">
        <v>1001641</v>
      </c>
      <c r="B1643">
        <v>1</v>
      </c>
      <c r="C1643">
        <v>1641</v>
      </c>
      <c r="D1643">
        <v>1</v>
      </c>
      <c r="E1643">
        <v>106.61920000000001</v>
      </c>
      <c r="F1643">
        <v>4.138E-2</v>
      </c>
    </row>
    <row r="1644" spans="1:6">
      <c r="A1644">
        <v>1001642</v>
      </c>
      <c r="B1644">
        <v>1</v>
      </c>
      <c r="C1644">
        <v>1642</v>
      </c>
      <c r="D1644">
        <v>1</v>
      </c>
      <c r="E1644">
        <v>106.6373</v>
      </c>
      <c r="F1644">
        <v>4.138E-2</v>
      </c>
    </row>
    <row r="1645" spans="1:6">
      <c r="A1645">
        <v>1001643</v>
      </c>
      <c r="B1645">
        <v>1</v>
      </c>
      <c r="C1645">
        <v>1643</v>
      </c>
      <c r="D1645">
        <v>1</v>
      </c>
      <c r="E1645">
        <v>106.6555</v>
      </c>
      <c r="F1645">
        <v>4.1390000000000003E-2</v>
      </c>
    </row>
    <row r="1646" spans="1:6">
      <c r="A1646">
        <v>1001644</v>
      </c>
      <c r="B1646">
        <v>1</v>
      </c>
      <c r="C1646">
        <v>1644</v>
      </c>
      <c r="D1646">
        <v>1</v>
      </c>
      <c r="E1646">
        <v>106.67359999999999</v>
      </c>
      <c r="F1646">
        <v>4.1390000000000003E-2</v>
      </c>
    </row>
    <row r="1647" spans="1:6">
      <c r="A1647">
        <v>1001645</v>
      </c>
      <c r="B1647">
        <v>1</v>
      </c>
      <c r="C1647">
        <v>1645</v>
      </c>
      <c r="D1647">
        <v>1</v>
      </c>
      <c r="E1647">
        <v>106.6918</v>
      </c>
      <c r="F1647">
        <v>4.1399999999999999E-2</v>
      </c>
    </row>
    <row r="1648" spans="1:6">
      <c r="A1648">
        <v>1001646</v>
      </c>
      <c r="B1648">
        <v>1</v>
      </c>
      <c r="C1648">
        <v>1646</v>
      </c>
      <c r="D1648">
        <v>1</v>
      </c>
      <c r="E1648">
        <v>106.7099</v>
      </c>
      <c r="F1648">
        <v>4.1399999999999999E-2</v>
      </c>
    </row>
    <row r="1649" spans="1:6">
      <c r="A1649">
        <v>1001647</v>
      </c>
      <c r="B1649">
        <v>1</v>
      </c>
      <c r="C1649">
        <v>1647</v>
      </c>
      <c r="D1649">
        <v>1</v>
      </c>
      <c r="E1649">
        <v>106.7281</v>
      </c>
      <c r="F1649">
        <v>4.1410000000000002E-2</v>
      </c>
    </row>
    <row r="1650" spans="1:6">
      <c r="A1650">
        <v>1001648</v>
      </c>
      <c r="B1650">
        <v>1</v>
      </c>
      <c r="C1650">
        <v>1648</v>
      </c>
      <c r="D1650">
        <v>1</v>
      </c>
      <c r="E1650">
        <v>106.7462</v>
      </c>
      <c r="F1650">
        <v>4.1410000000000002E-2</v>
      </c>
    </row>
    <row r="1651" spans="1:6">
      <c r="A1651">
        <v>1001649</v>
      </c>
      <c r="B1651">
        <v>1</v>
      </c>
      <c r="C1651">
        <v>1649</v>
      </c>
      <c r="D1651">
        <v>1</v>
      </c>
      <c r="E1651">
        <v>106.76439999999999</v>
      </c>
      <c r="F1651">
        <v>4.1410000000000002E-2</v>
      </c>
    </row>
    <row r="1652" spans="1:6">
      <c r="A1652">
        <v>1001650</v>
      </c>
      <c r="B1652">
        <v>1</v>
      </c>
      <c r="C1652">
        <v>1650</v>
      </c>
      <c r="D1652">
        <v>1</v>
      </c>
      <c r="E1652">
        <v>106.7825</v>
      </c>
      <c r="F1652">
        <v>4.1419999999999998E-2</v>
      </c>
    </row>
    <row r="1653" spans="1:6">
      <c r="A1653">
        <v>1001651</v>
      </c>
      <c r="B1653">
        <v>1</v>
      </c>
      <c r="C1653">
        <v>1651</v>
      </c>
      <c r="D1653">
        <v>1</v>
      </c>
      <c r="E1653">
        <v>106.8006</v>
      </c>
      <c r="F1653">
        <v>4.1419999999999998E-2</v>
      </c>
    </row>
    <row r="1654" spans="1:6">
      <c r="A1654">
        <v>1001652</v>
      </c>
      <c r="B1654">
        <v>1</v>
      </c>
      <c r="C1654">
        <v>1652</v>
      </c>
      <c r="D1654">
        <v>1</v>
      </c>
      <c r="E1654">
        <v>106.8188</v>
      </c>
      <c r="F1654">
        <v>4.1430000000000002E-2</v>
      </c>
    </row>
    <row r="1655" spans="1:6">
      <c r="A1655">
        <v>1001653</v>
      </c>
      <c r="B1655">
        <v>1</v>
      </c>
      <c r="C1655">
        <v>1653</v>
      </c>
      <c r="D1655">
        <v>1</v>
      </c>
      <c r="E1655">
        <v>106.8369</v>
      </c>
      <c r="F1655">
        <v>4.1430000000000002E-2</v>
      </c>
    </row>
    <row r="1656" spans="1:6">
      <c r="A1656">
        <v>1001654</v>
      </c>
      <c r="B1656">
        <v>1</v>
      </c>
      <c r="C1656">
        <v>1654</v>
      </c>
      <c r="D1656">
        <v>1</v>
      </c>
      <c r="E1656">
        <v>106.85509999999999</v>
      </c>
      <c r="F1656">
        <v>4.1439999999999998E-2</v>
      </c>
    </row>
    <row r="1657" spans="1:6">
      <c r="A1657">
        <v>1001655</v>
      </c>
      <c r="B1657">
        <v>1</v>
      </c>
      <c r="C1657">
        <v>1655</v>
      </c>
      <c r="D1657">
        <v>1</v>
      </c>
      <c r="E1657">
        <v>106.8732</v>
      </c>
      <c r="F1657">
        <v>4.1439999999999998E-2</v>
      </c>
    </row>
    <row r="1658" spans="1:6">
      <c r="A1658">
        <v>1001656</v>
      </c>
      <c r="B1658">
        <v>1</v>
      </c>
      <c r="C1658">
        <v>1656</v>
      </c>
      <c r="D1658">
        <v>1</v>
      </c>
      <c r="E1658">
        <v>106.8913</v>
      </c>
      <c r="F1658">
        <v>4.1439999999999998E-2</v>
      </c>
    </row>
    <row r="1659" spans="1:6">
      <c r="A1659">
        <v>1001657</v>
      </c>
      <c r="B1659">
        <v>1</v>
      </c>
      <c r="C1659">
        <v>1657</v>
      </c>
      <c r="D1659">
        <v>1</v>
      </c>
      <c r="E1659">
        <v>106.90949999999999</v>
      </c>
      <c r="F1659">
        <v>4.1450000000000001E-2</v>
      </c>
    </row>
    <row r="1660" spans="1:6">
      <c r="A1660">
        <v>1001658</v>
      </c>
      <c r="B1660">
        <v>1</v>
      </c>
      <c r="C1660">
        <v>1658</v>
      </c>
      <c r="D1660">
        <v>1</v>
      </c>
      <c r="E1660">
        <v>106.9276</v>
      </c>
      <c r="F1660">
        <v>4.1450000000000001E-2</v>
      </c>
    </row>
    <row r="1661" spans="1:6">
      <c r="A1661">
        <v>1001659</v>
      </c>
      <c r="B1661">
        <v>1</v>
      </c>
      <c r="C1661">
        <v>1659</v>
      </c>
      <c r="D1661">
        <v>1</v>
      </c>
      <c r="E1661">
        <v>106.9457</v>
      </c>
      <c r="F1661">
        <v>4.1459999999999997E-2</v>
      </c>
    </row>
    <row r="1662" spans="1:6">
      <c r="A1662">
        <v>1001660</v>
      </c>
      <c r="B1662">
        <v>1</v>
      </c>
      <c r="C1662">
        <v>1660</v>
      </c>
      <c r="D1662">
        <v>1</v>
      </c>
      <c r="E1662">
        <v>106.9639</v>
      </c>
      <c r="F1662">
        <v>4.1459999999999997E-2</v>
      </c>
    </row>
    <row r="1663" spans="1:6">
      <c r="A1663">
        <v>1001661</v>
      </c>
      <c r="B1663">
        <v>1</v>
      </c>
      <c r="C1663">
        <v>1661</v>
      </c>
      <c r="D1663">
        <v>1</v>
      </c>
      <c r="E1663">
        <v>106.982</v>
      </c>
      <c r="F1663">
        <v>4.147E-2</v>
      </c>
    </row>
    <row r="1664" spans="1:6">
      <c r="A1664">
        <v>1001662</v>
      </c>
      <c r="B1664">
        <v>1</v>
      </c>
      <c r="C1664">
        <v>1662</v>
      </c>
      <c r="D1664">
        <v>1</v>
      </c>
      <c r="E1664">
        <v>107.0001</v>
      </c>
      <c r="F1664">
        <v>4.147E-2</v>
      </c>
    </row>
    <row r="1665" spans="1:6">
      <c r="A1665">
        <v>1001663</v>
      </c>
      <c r="B1665">
        <v>1</v>
      </c>
      <c r="C1665">
        <v>1663</v>
      </c>
      <c r="D1665">
        <v>1</v>
      </c>
      <c r="E1665">
        <v>107.0183</v>
      </c>
      <c r="F1665">
        <v>4.147E-2</v>
      </c>
    </row>
    <row r="1666" spans="1:6">
      <c r="A1666">
        <v>1001664</v>
      </c>
      <c r="B1666">
        <v>1</v>
      </c>
      <c r="C1666">
        <v>1664</v>
      </c>
      <c r="D1666">
        <v>1</v>
      </c>
      <c r="E1666">
        <v>107.0364</v>
      </c>
      <c r="F1666">
        <v>4.1480000000000003E-2</v>
      </c>
    </row>
    <row r="1667" spans="1:6">
      <c r="A1667">
        <v>1001665</v>
      </c>
      <c r="B1667">
        <v>1</v>
      </c>
      <c r="C1667">
        <v>1665</v>
      </c>
      <c r="D1667">
        <v>1</v>
      </c>
      <c r="E1667">
        <v>107.0545</v>
      </c>
      <c r="F1667">
        <v>4.1480000000000003E-2</v>
      </c>
    </row>
    <row r="1668" spans="1:6">
      <c r="A1668">
        <v>1001666</v>
      </c>
      <c r="B1668">
        <v>1</v>
      </c>
      <c r="C1668">
        <v>1666</v>
      </c>
      <c r="D1668">
        <v>1</v>
      </c>
      <c r="E1668">
        <v>107.0727</v>
      </c>
      <c r="F1668">
        <v>4.1489999999999999E-2</v>
      </c>
    </row>
    <row r="1669" spans="1:6">
      <c r="A1669">
        <v>1001667</v>
      </c>
      <c r="B1669">
        <v>1</v>
      </c>
      <c r="C1669">
        <v>1667</v>
      </c>
      <c r="D1669">
        <v>1</v>
      </c>
      <c r="E1669">
        <v>107.0908</v>
      </c>
      <c r="F1669">
        <v>4.1489999999999999E-2</v>
      </c>
    </row>
    <row r="1670" spans="1:6">
      <c r="A1670">
        <v>1001668</v>
      </c>
      <c r="B1670">
        <v>1</v>
      </c>
      <c r="C1670">
        <v>1668</v>
      </c>
      <c r="D1670">
        <v>1</v>
      </c>
      <c r="E1670">
        <v>107.10890000000001</v>
      </c>
      <c r="F1670">
        <v>4.1489999999999999E-2</v>
      </c>
    </row>
    <row r="1671" spans="1:6">
      <c r="A1671">
        <v>1001669</v>
      </c>
      <c r="B1671">
        <v>1</v>
      </c>
      <c r="C1671">
        <v>1669</v>
      </c>
      <c r="D1671">
        <v>1</v>
      </c>
      <c r="E1671">
        <v>107.127</v>
      </c>
      <c r="F1671">
        <v>4.1500000000000002E-2</v>
      </c>
    </row>
    <row r="1672" spans="1:6">
      <c r="A1672">
        <v>1001670</v>
      </c>
      <c r="B1672">
        <v>1</v>
      </c>
      <c r="C1672">
        <v>1670</v>
      </c>
      <c r="D1672">
        <v>1</v>
      </c>
      <c r="E1672">
        <v>107.1452</v>
      </c>
      <c r="F1672">
        <v>4.1500000000000002E-2</v>
      </c>
    </row>
    <row r="1673" spans="1:6">
      <c r="A1673">
        <v>1001671</v>
      </c>
      <c r="B1673">
        <v>1</v>
      </c>
      <c r="C1673">
        <v>1671</v>
      </c>
      <c r="D1673">
        <v>1</v>
      </c>
      <c r="E1673">
        <v>107.16330000000001</v>
      </c>
      <c r="F1673">
        <v>4.1509999999999998E-2</v>
      </c>
    </row>
    <row r="1674" spans="1:6">
      <c r="A1674">
        <v>1001672</v>
      </c>
      <c r="B1674">
        <v>1</v>
      </c>
      <c r="C1674">
        <v>1672</v>
      </c>
      <c r="D1674">
        <v>1</v>
      </c>
      <c r="E1674">
        <v>107.1814</v>
      </c>
      <c r="F1674">
        <v>4.1509999999999998E-2</v>
      </c>
    </row>
    <row r="1675" spans="1:6">
      <c r="A1675">
        <v>1001673</v>
      </c>
      <c r="B1675">
        <v>1</v>
      </c>
      <c r="C1675">
        <v>1673</v>
      </c>
      <c r="D1675">
        <v>1</v>
      </c>
      <c r="E1675">
        <v>107.1995</v>
      </c>
      <c r="F1675">
        <v>4.1520000000000001E-2</v>
      </c>
    </row>
    <row r="1676" spans="1:6">
      <c r="A1676">
        <v>1001674</v>
      </c>
      <c r="B1676">
        <v>1</v>
      </c>
      <c r="C1676">
        <v>1674</v>
      </c>
      <c r="D1676">
        <v>1</v>
      </c>
      <c r="E1676">
        <v>107.2176</v>
      </c>
      <c r="F1676">
        <v>4.1520000000000001E-2</v>
      </c>
    </row>
    <row r="1677" spans="1:6">
      <c r="A1677">
        <v>1001675</v>
      </c>
      <c r="B1677">
        <v>1</v>
      </c>
      <c r="C1677">
        <v>1675</v>
      </c>
      <c r="D1677">
        <v>1</v>
      </c>
      <c r="E1677">
        <v>107.2358</v>
      </c>
      <c r="F1677">
        <v>4.1520000000000001E-2</v>
      </c>
    </row>
    <row r="1678" spans="1:6">
      <c r="A1678">
        <v>1001676</v>
      </c>
      <c r="B1678">
        <v>1</v>
      </c>
      <c r="C1678">
        <v>1676</v>
      </c>
      <c r="D1678">
        <v>1</v>
      </c>
      <c r="E1678">
        <v>107.2539</v>
      </c>
      <c r="F1678">
        <v>4.1529999999999997E-2</v>
      </c>
    </row>
    <row r="1679" spans="1:6">
      <c r="A1679">
        <v>1001677</v>
      </c>
      <c r="B1679">
        <v>1</v>
      </c>
      <c r="C1679">
        <v>1677</v>
      </c>
      <c r="D1679">
        <v>1</v>
      </c>
      <c r="E1679">
        <v>107.27200000000001</v>
      </c>
      <c r="F1679">
        <v>4.1529999999999997E-2</v>
      </c>
    </row>
    <row r="1680" spans="1:6">
      <c r="A1680">
        <v>1001678</v>
      </c>
      <c r="B1680">
        <v>1</v>
      </c>
      <c r="C1680">
        <v>1678</v>
      </c>
      <c r="D1680">
        <v>1</v>
      </c>
      <c r="E1680">
        <v>107.2901</v>
      </c>
      <c r="F1680">
        <v>4.1540000000000001E-2</v>
      </c>
    </row>
    <row r="1681" spans="1:6">
      <c r="A1681">
        <v>1001679</v>
      </c>
      <c r="B1681">
        <v>1</v>
      </c>
      <c r="C1681">
        <v>1679</v>
      </c>
      <c r="D1681">
        <v>1</v>
      </c>
      <c r="E1681">
        <v>107.3082</v>
      </c>
      <c r="F1681">
        <v>4.1540000000000001E-2</v>
      </c>
    </row>
    <row r="1682" spans="1:6">
      <c r="A1682">
        <v>1001680</v>
      </c>
      <c r="B1682">
        <v>1</v>
      </c>
      <c r="C1682">
        <v>1680</v>
      </c>
      <c r="D1682">
        <v>1</v>
      </c>
      <c r="E1682">
        <v>107.3263</v>
      </c>
      <c r="F1682">
        <v>4.1540000000000001E-2</v>
      </c>
    </row>
    <row r="1683" spans="1:6">
      <c r="A1683">
        <v>1001681</v>
      </c>
      <c r="B1683">
        <v>1</v>
      </c>
      <c r="C1683">
        <v>1681</v>
      </c>
      <c r="D1683">
        <v>1</v>
      </c>
      <c r="E1683">
        <v>107.34439999999999</v>
      </c>
      <c r="F1683">
        <v>4.1549999999999997E-2</v>
      </c>
    </row>
    <row r="1684" spans="1:6">
      <c r="A1684">
        <v>1001682</v>
      </c>
      <c r="B1684">
        <v>1</v>
      </c>
      <c r="C1684">
        <v>1682</v>
      </c>
      <c r="D1684">
        <v>1</v>
      </c>
      <c r="E1684">
        <v>107.3625</v>
      </c>
      <c r="F1684">
        <v>4.1549999999999997E-2</v>
      </c>
    </row>
    <row r="1685" spans="1:6">
      <c r="A1685">
        <v>1001683</v>
      </c>
      <c r="B1685">
        <v>1</v>
      </c>
      <c r="C1685">
        <v>1683</v>
      </c>
      <c r="D1685">
        <v>1</v>
      </c>
      <c r="E1685">
        <v>107.3806</v>
      </c>
      <c r="F1685">
        <v>4.156E-2</v>
      </c>
    </row>
    <row r="1686" spans="1:6">
      <c r="A1686">
        <v>1001684</v>
      </c>
      <c r="B1686">
        <v>1</v>
      </c>
      <c r="C1686">
        <v>1684</v>
      </c>
      <c r="D1686">
        <v>1</v>
      </c>
      <c r="E1686">
        <v>107.39879999999999</v>
      </c>
      <c r="F1686">
        <v>4.156E-2</v>
      </c>
    </row>
    <row r="1687" spans="1:6">
      <c r="A1687">
        <v>1001685</v>
      </c>
      <c r="B1687">
        <v>1</v>
      </c>
      <c r="C1687">
        <v>1685</v>
      </c>
      <c r="D1687">
        <v>1</v>
      </c>
      <c r="E1687">
        <v>107.4169</v>
      </c>
      <c r="F1687">
        <v>4.1570000000000003E-2</v>
      </c>
    </row>
    <row r="1688" spans="1:6">
      <c r="A1688">
        <v>1001686</v>
      </c>
      <c r="B1688">
        <v>1</v>
      </c>
      <c r="C1688">
        <v>1686</v>
      </c>
      <c r="D1688">
        <v>1</v>
      </c>
      <c r="E1688">
        <v>107.435</v>
      </c>
      <c r="F1688">
        <v>4.1570000000000003E-2</v>
      </c>
    </row>
    <row r="1689" spans="1:6">
      <c r="A1689">
        <v>1001687</v>
      </c>
      <c r="B1689">
        <v>1</v>
      </c>
      <c r="C1689">
        <v>1687</v>
      </c>
      <c r="D1689">
        <v>1</v>
      </c>
      <c r="E1689">
        <v>107.45310000000001</v>
      </c>
      <c r="F1689">
        <v>4.1570000000000003E-2</v>
      </c>
    </row>
    <row r="1690" spans="1:6">
      <c r="A1690">
        <v>1001688</v>
      </c>
      <c r="B1690">
        <v>1</v>
      </c>
      <c r="C1690">
        <v>1688</v>
      </c>
      <c r="D1690">
        <v>1</v>
      </c>
      <c r="E1690">
        <v>107.4712</v>
      </c>
      <c r="F1690">
        <v>4.1579999999999999E-2</v>
      </c>
    </row>
    <row r="1691" spans="1:6">
      <c r="A1691">
        <v>1001689</v>
      </c>
      <c r="B1691">
        <v>1</v>
      </c>
      <c r="C1691">
        <v>1689</v>
      </c>
      <c r="D1691">
        <v>1</v>
      </c>
      <c r="E1691">
        <v>107.4893</v>
      </c>
      <c r="F1691">
        <v>4.1579999999999999E-2</v>
      </c>
    </row>
    <row r="1692" spans="1:6">
      <c r="A1692">
        <v>1001690</v>
      </c>
      <c r="B1692">
        <v>1</v>
      </c>
      <c r="C1692">
        <v>1690</v>
      </c>
      <c r="D1692">
        <v>1</v>
      </c>
      <c r="E1692">
        <v>107.5074</v>
      </c>
      <c r="F1692">
        <v>4.1590000000000002E-2</v>
      </c>
    </row>
    <row r="1693" spans="1:6">
      <c r="A1693">
        <v>1001691</v>
      </c>
      <c r="B1693">
        <v>1</v>
      </c>
      <c r="C1693">
        <v>1691</v>
      </c>
      <c r="D1693">
        <v>1</v>
      </c>
      <c r="E1693">
        <v>107.52549999999999</v>
      </c>
      <c r="F1693">
        <v>4.1590000000000002E-2</v>
      </c>
    </row>
    <row r="1694" spans="1:6">
      <c r="A1694">
        <v>1001692</v>
      </c>
      <c r="B1694">
        <v>1</v>
      </c>
      <c r="C1694">
        <v>1692</v>
      </c>
      <c r="D1694">
        <v>1</v>
      </c>
      <c r="E1694">
        <v>107.5436</v>
      </c>
      <c r="F1694">
        <v>4.1599999999999998E-2</v>
      </c>
    </row>
    <row r="1695" spans="1:6">
      <c r="A1695">
        <v>1001693</v>
      </c>
      <c r="B1695">
        <v>1</v>
      </c>
      <c r="C1695">
        <v>1693</v>
      </c>
      <c r="D1695">
        <v>1</v>
      </c>
      <c r="E1695">
        <v>107.5617</v>
      </c>
      <c r="F1695">
        <v>4.1599999999999998E-2</v>
      </c>
    </row>
    <row r="1696" spans="1:6">
      <c r="A1696">
        <v>1001694</v>
      </c>
      <c r="B1696">
        <v>1</v>
      </c>
      <c r="C1696">
        <v>1694</v>
      </c>
      <c r="D1696">
        <v>1</v>
      </c>
      <c r="E1696">
        <v>107.57980000000001</v>
      </c>
      <c r="F1696">
        <v>4.1599999999999998E-2</v>
      </c>
    </row>
    <row r="1697" spans="1:6">
      <c r="A1697">
        <v>1001695</v>
      </c>
      <c r="B1697">
        <v>1</v>
      </c>
      <c r="C1697">
        <v>1695</v>
      </c>
      <c r="D1697">
        <v>1</v>
      </c>
      <c r="E1697">
        <v>107.5979</v>
      </c>
      <c r="F1697">
        <v>4.1610000000000001E-2</v>
      </c>
    </row>
    <row r="1698" spans="1:6">
      <c r="A1698">
        <v>1001696</v>
      </c>
      <c r="B1698">
        <v>1</v>
      </c>
      <c r="C1698">
        <v>1696</v>
      </c>
      <c r="D1698">
        <v>1</v>
      </c>
      <c r="E1698">
        <v>107.616</v>
      </c>
      <c r="F1698">
        <v>4.1610000000000001E-2</v>
      </c>
    </row>
    <row r="1699" spans="1:6">
      <c r="A1699">
        <v>1001697</v>
      </c>
      <c r="B1699">
        <v>1</v>
      </c>
      <c r="C1699">
        <v>1697</v>
      </c>
      <c r="D1699">
        <v>1</v>
      </c>
      <c r="E1699">
        <v>107.6341</v>
      </c>
      <c r="F1699">
        <v>4.1619999999999997E-2</v>
      </c>
    </row>
    <row r="1700" spans="1:6">
      <c r="A1700">
        <v>1001698</v>
      </c>
      <c r="B1700">
        <v>1</v>
      </c>
      <c r="C1700">
        <v>1698</v>
      </c>
      <c r="D1700">
        <v>1</v>
      </c>
      <c r="E1700">
        <v>107.65219999999999</v>
      </c>
      <c r="F1700">
        <v>4.1619999999999997E-2</v>
      </c>
    </row>
    <row r="1701" spans="1:6">
      <c r="A1701">
        <v>1001699</v>
      </c>
      <c r="B1701">
        <v>1</v>
      </c>
      <c r="C1701">
        <v>1699</v>
      </c>
      <c r="D1701">
        <v>1</v>
      </c>
      <c r="E1701">
        <v>107.67019999999999</v>
      </c>
      <c r="F1701">
        <v>4.1619999999999997E-2</v>
      </c>
    </row>
    <row r="1702" spans="1:6">
      <c r="A1702">
        <v>1001700</v>
      </c>
      <c r="B1702">
        <v>1</v>
      </c>
      <c r="C1702">
        <v>1700</v>
      </c>
      <c r="D1702">
        <v>1</v>
      </c>
      <c r="E1702">
        <v>107.6883</v>
      </c>
      <c r="F1702">
        <v>4.163E-2</v>
      </c>
    </row>
    <row r="1703" spans="1:6">
      <c r="A1703">
        <v>1001701</v>
      </c>
      <c r="B1703">
        <v>1</v>
      </c>
      <c r="C1703">
        <v>1701</v>
      </c>
      <c r="D1703">
        <v>1</v>
      </c>
      <c r="E1703">
        <v>107.7064</v>
      </c>
      <c r="F1703">
        <v>4.163E-2</v>
      </c>
    </row>
    <row r="1704" spans="1:6">
      <c r="A1704">
        <v>1001702</v>
      </c>
      <c r="B1704">
        <v>1</v>
      </c>
      <c r="C1704">
        <v>1702</v>
      </c>
      <c r="D1704">
        <v>1</v>
      </c>
      <c r="E1704">
        <v>107.72450000000001</v>
      </c>
      <c r="F1704">
        <v>4.1640000000000003E-2</v>
      </c>
    </row>
    <row r="1705" spans="1:6">
      <c r="A1705">
        <v>1001703</v>
      </c>
      <c r="B1705">
        <v>1</v>
      </c>
      <c r="C1705">
        <v>1703</v>
      </c>
      <c r="D1705">
        <v>1</v>
      </c>
      <c r="E1705">
        <v>107.7426</v>
      </c>
      <c r="F1705">
        <v>4.1640000000000003E-2</v>
      </c>
    </row>
    <row r="1706" spans="1:6">
      <c r="A1706">
        <v>1001704</v>
      </c>
      <c r="B1706">
        <v>1</v>
      </c>
      <c r="C1706">
        <v>1704</v>
      </c>
      <c r="D1706">
        <v>1</v>
      </c>
      <c r="E1706">
        <v>107.7607</v>
      </c>
      <c r="F1706">
        <v>4.165E-2</v>
      </c>
    </row>
    <row r="1707" spans="1:6">
      <c r="A1707">
        <v>1001705</v>
      </c>
      <c r="B1707">
        <v>1</v>
      </c>
      <c r="C1707">
        <v>1705</v>
      </c>
      <c r="D1707">
        <v>1</v>
      </c>
      <c r="E1707">
        <v>107.7788</v>
      </c>
      <c r="F1707">
        <v>4.165E-2</v>
      </c>
    </row>
    <row r="1708" spans="1:6">
      <c r="A1708">
        <v>1001706</v>
      </c>
      <c r="B1708">
        <v>1</v>
      </c>
      <c r="C1708">
        <v>1706</v>
      </c>
      <c r="D1708">
        <v>1</v>
      </c>
      <c r="E1708">
        <v>107.79689999999999</v>
      </c>
      <c r="F1708">
        <v>4.165E-2</v>
      </c>
    </row>
    <row r="1709" spans="1:6">
      <c r="A1709">
        <v>1001707</v>
      </c>
      <c r="B1709">
        <v>1</v>
      </c>
      <c r="C1709">
        <v>1707</v>
      </c>
      <c r="D1709">
        <v>1</v>
      </c>
      <c r="E1709">
        <v>107.81489999999999</v>
      </c>
      <c r="F1709">
        <v>4.1660000000000003E-2</v>
      </c>
    </row>
    <row r="1710" spans="1:6">
      <c r="A1710">
        <v>1001708</v>
      </c>
      <c r="B1710">
        <v>1</v>
      </c>
      <c r="C1710">
        <v>1708</v>
      </c>
      <c r="D1710">
        <v>1</v>
      </c>
      <c r="E1710">
        <v>107.833</v>
      </c>
      <c r="F1710">
        <v>4.1660000000000003E-2</v>
      </c>
    </row>
    <row r="1711" spans="1:6">
      <c r="A1711">
        <v>1001709</v>
      </c>
      <c r="B1711">
        <v>1</v>
      </c>
      <c r="C1711">
        <v>1709</v>
      </c>
      <c r="D1711">
        <v>1</v>
      </c>
      <c r="E1711">
        <v>107.8511</v>
      </c>
      <c r="F1711">
        <v>4.1669999999999999E-2</v>
      </c>
    </row>
    <row r="1712" spans="1:6">
      <c r="A1712">
        <v>1001710</v>
      </c>
      <c r="B1712">
        <v>1</v>
      </c>
      <c r="C1712">
        <v>1710</v>
      </c>
      <c r="D1712">
        <v>1</v>
      </c>
      <c r="E1712">
        <v>107.86920000000001</v>
      </c>
      <c r="F1712">
        <v>4.1669999999999999E-2</v>
      </c>
    </row>
    <row r="1713" spans="1:6">
      <c r="A1713">
        <v>1001711</v>
      </c>
      <c r="B1713">
        <v>1</v>
      </c>
      <c r="C1713">
        <v>1711</v>
      </c>
      <c r="D1713">
        <v>1</v>
      </c>
      <c r="E1713">
        <v>107.8873</v>
      </c>
      <c r="F1713">
        <v>4.1669999999999999E-2</v>
      </c>
    </row>
    <row r="1714" spans="1:6">
      <c r="A1714">
        <v>1001712</v>
      </c>
      <c r="B1714">
        <v>1</v>
      </c>
      <c r="C1714">
        <v>1712</v>
      </c>
      <c r="D1714">
        <v>1</v>
      </c>
      <c r="E1714">
        <v>107.9053</v>
      </c>
      <c r="F1714">
        <v>4.1680000000000002E-2</v>
      </c>
    </row>
    <row r="1715" spans="1:6">
      <c r="A1715">
        <v>1001713</v>
      </c>
      <c r="B1715">
        <v>1</v>
      </c>
      <c r="C1715">
        <v>1713</v>
      </c>
      <c r="D1715">
        <v>1</v>
      </c>
      <c r="E1715">
        <v>107.9234</v>
      </c>
      <c r="F1715">
        <v>4.1680000000000002E-2</v>
      </c>
    </row>
    <row r="1716" spans="1:6">
      <c r="A1716">
        <v>1001714</v>
      </c>
      <c r="B1716">
        <v>1</v>
      </c>
      <c r="C1716">
        <v>1714</v>
      </c>
      <c r="D1716">
        <v>1</v>
      </c>
      <c r="E1716">
        <v>107.9415</v>
      </c>
      <c r="F1716">
        <v>4.1689999999999998E-2</v>
      </c>
    </row>
    <row r="1717" spans="1:6">
      <c r="A1717">
        <v>1001715</v>
      </c>
      <c r="B1717">
        <v>1</v>
      </c>
      <c r="C1717">
        <v>1715</v>
      </c>
      <c r="D1717">
        <v>1</v>
      </c>
      <c r="E1717">
        <v>107.95959999999999</v>
      </c>
      <c r="F1717">
        <v>4.1689999999999998E-2</v>
      </c>
    </row>
    <row r="1718" spans="1:6">
      <c r="A1718">
        <v>1001716</v>
      </c>
      <c r="B1718">
        <v>1</v>
      </c>
      <c r="C1718">
        <v>1716</v>
      </c>
      <c r="D1718">
        <v>1</v>
      </c>
      <c r="E1718">
        <v>107.9777</v>
      </c>
      <c r="F1718">
        <v>4.1689999999999998E-2</v>
      </c>
    </row>
    <row r="1719" spans="1:6">
      <c r="A1719">
        <v>1001717</v>
      </c>
      <c r="B1719">
        <v>1</v>
      </c>
      <c r="C1719">
        <v>1717</v>
      </c>
      <c r="D1719">
        <v>1</v>
      </c>
      <c r="E1719">
        <v>107.9957</v>
      </c>
      <c r="F1719">
        <v>4.1700000000000001E-2</v>
      </c>
    </row>
    <row r="1720" spans="1:6">
      <c r="A1720">
        <v>1001718</v>
      </c>
      <c r="B1720">
        <v>1</v>
      </c>
      <c r="C1720">
        <v>1718</v>
      </c>
      <c r="D1720">
        <v>1</v>
      </c>
      <c r="E1720">
        <v>108.0138</v>
      </c>
      <c r="F1720">
        <v>4.1700000000000001E-2</v>
      </c>
    </row>
    <row r="1721" spans="1:6">
      <c r="A1721">
        <v>1001719</v>
      </c>
      <c r="B1721">
        <v>1</v>
      </c>
      <c r="C1721">
        <v>1719</v>
      </c>
      <c r="D1721">
        <v>1</v>
      </c>
      <c r="E1721">
        <v>108.03189999999999</v>
      </c>
      <c r="F1721">
        <v>4.1709999999999997E-2</v>
      </c>
    </row>
    <row r="1722" spans="1:6">
      <c r="A1722">
        <v>1001720</v>
      </c>
      <c r="B1722">
        <v>1</v>
      </c>
      <c r="C1722">
        <v>1720</v>
      </c>
      <c r="D1722">
        <v>1</v>
      </c>
      <c r="E1722">
        <v>108.04989999999999</v>
      </c>
      <c r="F1722">
        <v>4.1709999999999997E-2</v>
      </c>
    </row>
    <row r="1723" spans="1:6">
      <c r="A1723">
        <v>1001721</v>
      </c>
      <c r="B1723">
        <v>1</v>
      </c>
      <c r="C1723">
        <v>1721</v>
      </c>
      <c r="D1723">
        <v>1</v>
      </c>
      <c r="E1723">
        <v>108.068</v>
      </c>
      <c r="F1723">
        <v>4.172E-2</v>
      </c>
    </row>
    <row r="1724" spans="1:6">
      <c r="A1724">
        <v>1001722</v>
      </c>
      <c r="B1724">
        <v>1</v>
      </c>
      <c r="C1724">
        <v>1722</v>
      </c>
      <c r="D1724">
        <v>1</v>
      </c>
      <c r="E1724">
        <v>108.0861</v>
      </c>
      <c r="F1724">
        <v>4.172E-2</v>
      </c>
    </row>
    <row r="1725" spans="1:6">
      <c r="A1725">
        <v>1001723</v>
      </c>
      <c r="B1725">
        <v>1</v>
      </c>
      <c r="C1725">
        <v>1723</v>
      </c>
      <c r="D1725">
        <v>1</v>
      </c>
      <c r="E1725">
        <v>108.1041</v>
      </c>
      <c r="F1725">
        <v>4.172E-2</v>
      </c>
    </row>
    <row r="1726" spans="1:6">
      <c r="A1726">
        <v>1001724</v>
      </c>
      <c r="B1726">
        <v>1</v>
      </c>
      <c r="C1726">
        <v>1724</v>
      </c>
      <c r="D1726">
        <v>1</v>
      </c>
      <c r="E1726">
        <v>108.12220000000001</v>
      </c>
      <c r="F1726">
        <v>4.1730000000000003E-2</v>
      </c>
    </row>
    <row r="1727" spans="1:6">
      <c r="A1727">
        <v>1001725</v>
      </c>
      <c r="B1727">
        <v>1</v>
      </c>
      <c r="C1727">
        <v>1725</v>
      </c>
      <c r="D1727">
        <v>1</v>
      </c>
      <c r="E1727">
        <v>108.1403</v>
      </c>
      <c r="F1727">
        <v>4.1730000000000003E-2</v>
      </c>
    </row>
    <row r="1728" spans="1:6">
      <c r="A1728">
        <v>1001726</v>
      </c>
      <c r="B1728">
        <v>1</v>
      </c>
      <c r="C1728">
        <v>1726</v>
      </c>
      <c r="D1728">
        <v>1</v>
      </c>
      <c r="E1728">
        <v>108.1583</v>
      </c>
      <c r="F1728">
        <v>4.1739999999999999E-2</v>
      </c>
    </row>
    <row r="1729" spans="1:6">
      <c r="A1729">
        <v>1001727</v>
      </c>
      <c r="B1729">
        <v>1</v>
      </c>
      <c r="C1729">
        <v>1727</v>
      </c>
      <c r="D1729">
        <v>1</v>
      </c>
      <c r="E1729">
        <v>108.1764</v>
      </c>
      <c r="F1729">
        <v>4.1739999999999999E-2</v>
      </c>
    </row>
    <row r="1730" spans="1:6">
      <c r="A1730">
        <v>1001728</v>
      </c>
      <c r="B1730">
        <v>1</v>
      </c>
      <c r="C1730">
        <v>1728</v>
      </c>
      <c r="D1730">
        <v>1</v>
      </c>
      <c r="E1730">
        <v>108.19450000000001</v>
      </c>
      <c r="F1730">
        <v>4.1739999999999999E-2</v>
      </c>
    </row>
    <row r="1731" spans="1:6">
      <c r="A1731">
        <v>1001729</v>
      </c>
      <c r="B1731">
        <v>1</v>
      </c>
      <c r="C1731">
        <v>1729</v>
      </c>
      <c r="D1731">
        <v>1</v>
      </c>
      <c r="E1731">
        <v>108.21250000000001</v>
      </c>
      <c r="F1731">
        <v>4.1750000000000002E-2</v>
      </c>
    </row>
    <row r="1732" spans="1:6">
      <c r="A1732">
        <v>1001730</v>
      </c>
      <c r="B1732">
        <v>1</v>
      </c>
      <c r="C1732">
        <v>1730</v>
      </c>
      <c r="D1732">
        <v>1</v>
      </c>
      <c r="E1732">
        <v>108.2306</v>
      </c>
      <c r="F1732">
        <v>4.1750000000000002E-2</v>
      </c>
    </row>
    <row r="1733" spans="1:6">
      <c r="A1733">
        <v>1001731</v>
      </c>
      <c r="B1733">
        <v>1</v>
      </c>
      <c r="C1733">
        <v>1731</v>
      </c>
      <c r="D1733">
        <v>1</v>
      </c>
      <c r="E1733">
        <v>108.2487</v>
      </c>
      <c r="F1733">
        <v>4.1759999999999999E-2</v>
      </c>
    </row>
    <row r="1734" spans="1:6">
      <c r="A1734">
        <v>1001732</v>
      </c>
      <c r="B1734">
        <v>1</v>
      </c>
      <c r="C1734">
        <v>1732</v>
      </c>
      <c r="D1734">
        <v>1</v>
      </c>
      <c r="E1734">
        <v>108.2667</v>
      </c>
      <c r="F1734">
        <v>4.1759999999999999E-2</v>
      </c>
    </row>
    <row r="1735" spans="1:6">
      <c r="A1735">
        <v>1001733</v>
      </c>
      <c r="B1735">
        <v>1</v>
      </c>
      <c r="C1735">
        <v>1733</v>
      </c>
      <c r="D1735">
        <v>1</v>
      </c>
      <c r="E1735">
        <v>108.2848</v>
      </c>
      <c r="F1735">
        <v>4.1759999999999999E-2</v>
      </c>
    </row>
    <row r="1736" spans="1:6">
      <c r="A1736">
        <v>1001734</v>
      </c>
      <c r="B1736">
        <v>1</v>
      </c>
      <c r="C1736">
        <v>1734</v>
      </c>
      <c r="D1736">
        <v>1</v>
      </c>
      <c r="E1736">
        <v>108.3028</v>
      </c>
      <c r="F1736">
        <v>4.1770000000000002E-2</v>
      </c>
    </row>
    <row r="1737" spans="1:6">
      <c r="A1737">
        <v>1001735</v>
      </c>
      <c r="B1737">
        <v>1</v>
      </c>
      <c r="C1737">
        <v>1735</v>
      </c>
      <c r="D1737">
        <v>1</v>
      </c>
      <c r="E1737">
        <v>108.32089999999999</v>
      </c>
      <c r="F1737">
        <v>4.1770000000000002E-2</v>
      </c>
    </row>
    <row r="1738" spans="1:6">
      <c r="A1738">
        <v>1001736</v>
      </c>
      <c r="B1738">
        <v>1</v>
      </c>
      <c r="C1738">
        <v>1736</v>
      </c>
      <c r="D1738">
        <v>1</v>
      </c>
      <c r="E1738">
        <v>108.3389</v>
      </c>
      <c r="F1738">
        <v>4.1779999999999998E-2</v>
      </c>
    </row>
    <row r="1739" spans="1:6">
      <c r="A1739">
        <v>1001737</v>
      </c>
      <c r="B1739">
        <v>1</v>
      </c>
      <c r="C1739">
        <v>1737</v>
      </c>
      <c r="D1739">
        <v>1</v>
      </c>
      <c r="E1739">
        <v>108.357</v>
      </c>
      <c r="F1739">
        <v>4.1779999999999998E-2</v>
      </c>
    </row>
    <row r="1740" spans="1:6">
      <c r="A1740">
        <v>1001738</v>
      </c>
      <c r="B1740">
        <v>1</v>
      </c>
      <c r="C1740">
        <v>1738</v>
      </c>
      <c r="D1740">
        <v>1</v>
      </c>
      <c r="E1740">
        <v>108.375</v>
      </c>
      <c r="F1740">
        <v>4.1790000000000001E-2</v>
      </c>
    </row>
    <row r="1741" spans="1:6">
      <c r="A1741">
        <v>1001739</v>
      </c>
      <c r="B1741">
        <v>1</v>
      </c>
      <c r="C1741">
        <v>1739</v>
      </c>
      <c r="D1741">
        <v>1</v>
      </c>
      <c r="E1741">
        <v>108.3931</v>
      </c>
      <c r="F1741">
        <v>4.1790000000000001E-2</v>
      </c>
    </row>
    <row r="1742" spans="1:6">
      <c r="A1742">
        <v>1001740</v>
      </c>
      <c r="B1742">
        <v>1</v>
      </c>
      <c r="C1742">
        <v>1740</v>
      </c>
      <c r="D1742">
        <v>1</v>
      </c>
      <c r="E1742">
        <v>108.41119999999999</v>
      </c>
      <c r="F1742">
        <v>4.1790000000000001E-2</v>
      </c>
    </row>
    <row r="1743" spans="1:6">
      <c r="A1743">
        <v>1001741</v>
      </c>
      <c r="B1743">
        <v>1</v>
      </c>
      <c r="C1743">
        <v>1741</v>
      </c>
      <c r="D1743">
        <v>1</v>
      </c>
      <c r="E1743">
        <v>108.42919999999999</v>
      </c>
      <c r="F1743">
        <v>4.1799999999999997E-2</v>
      </c>
    </row>
    <row r="1744" spans="1:6">
      <c r="A1744">
        <v>1001742</v>
      </c>
      <c r="B1744">
        <v>1</v>
      </c>
      <c r="C1744">
        <v>1742</v>
      </c>
      <c r="D1744">
        <v>1</v>
      </c>
      <c r="E1744">
        <v>108.4473</v>
      </c>
      <c r="F1744">
        <v>4.1799999999999997E-2</v>
      </c>
    </row>
    <row r="1745" spans="1:6">
      <c r="A1745">
        <v>1001743</v>
      </c>
      <c r="B1745">
        <v>1</v>
      </c>
      <c r="C1745">
        <v>1743</v>
      </c>
      <c r="D1745">
        <v>1</v>
      </c>
      <c r="E1745">
        <v>108.4653</v>
      </c>
      <c r="F1745">
        <v>4.181E-2</v>
      </c>
    </row>
    <row r="1746" spans="1:6">
      <c r="A1746">
        <v>1001744</v>
      </c>
      <c r="B1746">
        <v>1</v>
      </c>
      <c r="C1746">
        <v>1744</v>
      </c>
      <c r="D1746">
        <v>1</v>
      </c>
      <c r="E1746">
        <v>108.4833</v>
      </c>
      <c r="F1746">
        <v>4.181E-2</v>
      </c>
    </row>
    <row r="1747" spans="1:6">
      <c r="A1747">
        <v>1001745</v>
      </c>
      <c r="B1747">
        <v>1</v>
      </c>
      <c r="C1747">
        <v>1745</v>
      </c>
      <c r="D1747">
        <v>1</v>
      </c>
      <c r="E1747">
        <v>108.5014</v>
      </c>
      <c r="F1747">
        <v>4.181E-2</v>
      </c>
    </row>
    <row r="1748" spans="1:6">
      <c r="A1748">
        <v>1001746</v>
      </c>
      <c r="B1748">
        <v>1</v>
      </c>
      <c r="C1748">
        <v>1746</v>
      </c>
      <c r="D1748">
        <v>1</v>
      </c>
      <c r="E1748">
        <v>108.5194</v>
      </c>
      <c r="F1748">
        <v>4.1820000000000003E-2</v>
      </c>
    </row>
    <row r="1749" spans="1:6">
      <c r="A1749">
        <v>1001747</v>
      </c>
      <c r="B1749">
        <v>1</v>
      </c>
      <c r="C1749">
        <v>1747</v>
      </c>
      <c r="D1749">
        <v>1</v>
      </c>
      <c r="E1749">
        <v>108.53749999999999</v>
      </c>
      <c r="F1749">
        <v>4.1820000000000003E-2</v>
      </c>
    </row>
    <row r="1750" spans="1:6">
      <c r="A1750">
        <v>1001748</v>
      </c>
      <c r="B1750">
        <v>1</v>
      </c>
      <c r="C1750">
        <v>1748</v>
      </c>
      <c r="D1750">
        <v>1</v>
      </c>
      <c r="E1750">
        <v>108.55549999999999</v>
      </c>
      <c r="F1750">
        <v>4.1829999999999999E-2</v>
      </c>
    </row>
    <row r="1751" spans="1:6">
      <c r="A1751">
        <v>1001749</v>
      </c>
      <c r="B1751">
        <v>1</v>
      </c>
      <c r="C1751">
        <v>1749</v>
      </c>
      <c r="D1751">
        <v>1</v>
      </c>
      <c r="E1751">
        <v>108.5736</v>
      </c>
      <c r="F1751">
        <v>4.1829999999999999E-2</v>
      </c>
    </row>
    <row r="1752" spans="1:6">
      <c r="A1752">
        <v>1001750</v>
      </c>
      <c r="B1752">
        <v>1</v>
      </c>
      <c r="C1752">
        <v>1750</v>
      </c>
      <c r="D1752">
        <v>1</v>
      </c>
      <c r="E1752">
        <v>108.5916</v>
      </c>
      <c r="F1752">
        <v>4.1829999999999999E-2</v>
      </c>
    </row>
    <row r="1753" spans="1:6">
      <c r="A1753">
        <v>1001751</v>
      </c>
      <c r="B1753">
        <v>1</v>
      </c>
      <c r="C1753">
        <v>1751</v>
      </c>
      <c r="D1753">
        <v>1</v>
      </c>
      <c r="E1753">
        <v>108.6097</v>
      </c>
      <c r="F1753">
        <v>4.1840000000000002E-2</v>
      </c>
    </row>
    <row r="1754" spans="1:6">
      <c r="A1754">
        <v>1001752</v>
      </c>
      <c r="B1754">
        <v>1</v>
      </c>
      <c r="C1754">
        <v>1752</v>
      </c>
      <c r="D1754">
        <v>1</v>
      </c>
      <c r="E1754">
        <v>108.6277</v>
      </c>
      <c r="F1754">
        <v>4.1840000000000002E-2</v>
      </c>
    </row>
    <row r="1755" spans="1:6">
      <c r="A1755">
        <v>1001753</v>
      </c>
      <c r="B1755">
        <v>1</v>
      </c>
      <c r="C1755">
        <v>1753</v>
      </c>
      <c r="D1755">
        <v>1</v>
      </c>
      <c r="E1755">
        <v>108.64570000000001</v>
      </c>
      <c r="F1755">
        <v>4.1849999999999998E-2</v>
      </c>
    </row>
    <row r="1756" spans="1:6">
      <c r="A1756">
        <v>1001754</v>
      </c>
      <c r="B1756">
        <v>1</v>
      </c>
      <c r="C1756">
        <v>1754</v>
      </c>
      <c r="D1756">
        <v>1</v>
      </c>
      <c r="E1756">
        <v>108.66379999999999</v>
      </c>
      <c r="F1756">
        <v>4.1849999999999998E-2</v>
      </c>
    </row>
    <row r="1757" spans="1:6">
      <c r="A1757">
        <v>1001755</v>
      </c>
      <c r="B1757">
        <v>1</v>
      </c>
      <c r="C1757">
        <v>1755</v>
      </c>
      <c r="D1757">
        <v>1</v>
      </c>
      <c r="E1757">
        <v>108.6818</v>
      </c>
      <c r="F1757">
        <v>4.1849999999999998E-2</v>
      </c>
    </row>
    <row r="1758" spans="1:6">
      <c r="A1758">
        <v>1001756</v>
      </c>
      <c r="B1758">
        <v>1</v>
      </c>
      <c r="C1758">
        <v>1756</v>
      </c>
      <c r="D1758">
        <v>1</v>
      </c>
      <c r="E1758">
        <v>108.6998</v>
      </c>
      <c r="F1758">
        <v>4.1860000000000001E-2</v>
      </c>
    </row>
    <row r="1759" spans="1:6">
      <c r="A1759">
        <v>1001757</v>
      </c>
      <c r="B1759">
        <v>1</v>
      </c>
      <c r="C1759">
        <v>1757</v>
      </c>
      <c r="D1759">
        <v>1</v>
      </c>
      <c r="E1759">
        <v>108.7179</v>
      </c>
      <c r="F1759">
        <v>4.1860000000000001E-2</v>
      </c>
    </row>
    <row r="1760" spans="1:6">
      <c r="A1760">
        <v>1001758</v>
      </c>
      <c r="B1760">
        <v>1</v>
      </c>
      <c r="C1760">
        <v>1758</v>
      </c>
      <c r="D1760">
        <v>1</v>
      </c>
      <c r="E1760">
        <v>108.7359</v>
      </c>
      <c r="F1760">
        <v>4.1869999999999997E-2</v>
      </c>
    </row>
    <row r="1761" spans="1:6">
      <c r="A1761">
        <v>1001759</v>
      </c>
      <c r="B1761">
        <v>1</v>
      </c>
      <c r="C1761">
        <v>1759</v>
      </c>
      <c r="D1761">
        <v>1</v>
      </c>
      <c r="E1761">
        <v>108.7539</v>
      </c>
      <c r="F1761">
        <v>4.1869999999999997E-2</v>
      </c>
    </row>
    <row r="1762" spans="1:6">
      <c r="A1762">
        <v>1001760</v>
      </c>
      <c r="B1762">
        <v>1</v>
      </c>
      <c r="C1762">
        <v>1760</v>
      </c>
      <c r="D1762">
        <v>1</v>
      </c>
      <c r="E1762">
        <v>108.77200000000001</v>
      </c>
      <c r="F1762">
        <v>4.1880000000000001E-2</v>
      </c>
    </row>
    <row r="1763" spans="1:6">
      <c r="A1763">
        <v>1001761</v>
      </c>
      <c r="B1763">
        <v>1</v>
      </c>
      <c r="C1763">
        <v>1761</v>
      </c>
      <c r="D1763">
        <v>1</v>
      </c>
      <c r="E1763">
        <v>108.79</v>
      </c>
      <c r="F1763">
        <v>4.1880000000000001E-2</v>
      </c>
    </row>
    <row r="1764" spans="1:6">
      <c r="A1764">
        <v>1001762</v>
      </c>
      <c r="B1764">
        <v>1</v>
      </c>
      <c r="C1764">
        <v>1762</v>
      </c>
      <c r="D1764">
        <v>1</v>
      </c>
      <c r="E1764">
        <v>108.80800000000001</v>
      </c>
      <c r="F1764">
        <v>4.1880000000000001E-2</v>
      </c>
    </row>
    <row r="1765" spans="1:6">
      <c r="A1765">
        <v>1001763</v>
      </c>
      <c r="B1765">
        <v>1</v>
      </c>
      <c r="C1765">
        <v>1763</v>
      </c>
      <c r="D1765">
        <v>1</v>
      </c>
      <c r="E1765">
        <v>108.8261</v>
      </c>
      <c r="F1765">
        <v>4.1889999999999997E-2</v>
      </c>
    </row>
    <row r="1766" spans="1:6">
      <c r="A1766">
        <v>1001764</v>
      </c>
      <c r="B1766">
        <v>1</v>
      </c>
      <c r="C1766">
        <v>1764</v>
      </c>
      <c r="D1766">
        <v>1</v>
      </c>
      <c r="E1766">
        <v>108.8441</v>
      </c>
      <c r="F1766">
        <v>4.1889999999999997E-2</v>
      </c>
    </row>
    <row r="1767" spans="1:6">
      <c r="A1767">
        <v>1001765</v>
      </c>
      <c r="B1767">
        <v>1</v>
      </c>
      <c r="C1767">
        <v>1765</v>
      </c>
      <c r="D1767">
        <v>1</v>
      </c>
      <c r="E1767">
        <v>108.8621</v>
      </c>
      <c r="F1767">
        <v>4.19E-2</v>
      </c>
    </row>
    <row r="1768" spans="1:6">
      <c r="A1768">
        <v>1001766</v>
      </c>
      <c r="B1768">
        <v>1</v>
      </c>
      <c r="C1768">
        <v>1766</v>
      </c>
      <c r="D1768">
        <v>1</v>
      </c>
      <c r="E1768">
        <v>108.8801</v>
      </c>
      <c r="F1768">
        <v>4.19E-2</v>
      </c>
    </row>
    <row r="1769" spans="1:6">
      <c r="A1769">
        <v>1001767</v>
      </c>
      <c r="B1769">
        <v>1</v>
      </c>
      <c r="C1769">
        <v>1767</v>
      </c>
      <c r="D1769">
        <v>1</v>
      </c>
      <c r="E1769">
        <v>108.8982</v>
      </c>
      <c r="F1769">
        <v>4.19E-2</v>
      </c>
    </row>
    <row r="1770" spans="1:6">
      <c r="A1770">
        <v>1001768</v>
      </c>
      <c r="B1770">
        <v>1</v>
      </c>
      <c r="C1770">
        <v>1768</v>
      </c>
      <c r="D1770">
        <v>1</v>
      </c>
      <c r="E1770">
        <v>108.9162</v>
      </c>
      <c r="F1770">
        <v>4.1910000000000003E-2</v>
      </c>
    </row>
    <row r="1771" spans="1:6">
      <c r="A1771">
        <v>1001769</v>
      </c>
      <c r="B1771">
        <v>1</v>
      </c>
      <c r="C1771">
        <v>1769</v>
      </c>
      <c r="D1771">
        <v>1</v>
      </c>
      <c r="E1771">
        <v>108.9342</v>
      </c>
      <c r="F1771">
        <v>4.1910000000000003E-2</v>
      </c>
    </row>
    <row r="1772" spans="1:6">
      <c r="A1772">
        <v>1001770</v>
      </c>
      <c r="B1772">
        <v>1</v>
      </c>
      <c r="C1772">
        <v>1770</v>
      </c>
      <c r="D1772">
        <v>1</v>
      </c>
      <c r="E1772">
        <v>108.9522</v>
      </c>
      <c r="F1772">
        <v>4.1919999999999999E-2</v>
      </c>
    </row>
    <row r="1773" spans="1:6">
      <c r="A1773">
        <v>1001771</v>
      </c>
      <c r="B1773">
        <v>1</v>
      </c>
      <c r="C1773">
        <v>1771</v>
      </c>
      <c r="D1773">
        <v>1</v>
      </c>
      <c r="E1773">
        <v>108.97020000000001</v>
      </c>
      <c r="F1773">
        <v>4.1919999999999999E-2</v>
      </c>
    </row>
    <row r="1774" spans="1:6">
      <c r="A1774">
        <v>1001772</v>
      </c>
      <c r="B1774">
        <v>1</v>
      </c>
      <c r="C1774">
        <v>1772</v>
      </c>
      <c r="D1774">
        <v>1</v>
      </c>
      <c r="E1774">
        <v>108.9883</v>
      </c>
      <c r="F1774">
        <v>4.1919999999999999E-2</v>
      </c>
    </row>
    <row r="1775" spans="1:6">
      <c r="A1775">
        <v>1001773</v>
      </c>
      <c r="B1775">
        <v>1</v>
      </c>
      <c r="C1775">
        <v>1773</v>
      </c>
      <c r="D1775">
        <v>1</v>
      </c>
      <c r="E1775">
        <v>109.0063</v>
      </c>
      <c r="F1775">
        <v>4.1930000000000002E-2</v>
      </c>
    </row>
    <row r="1776" spans="1:6">
      <c r="A1776">
        <v>1001774</v>
      </c>
      <c r="B1776">
        <v>1</v>
      </c>
      <c r="C1776">
        <v>1774</v>
      </c>
      <c r="D1776">
        <v>1</v>
      </c>
      <c r="E1776">
        <v>109.0243</v>
      </c>
      <c r="F1776">
        <v>4.1930000000000002E-2</v>
      </c>
    </row>
    <row r="1777" spans="1:6">
      <c r="A1777">
        <v>1001775</v>
      </c>
      <c r="B1777">
        <v>1</v>
      </c>
      <c r="C1777">
        <v>1775</v>
      </c>
      <c r="D1777">
        <v>1</v>
      </c>
      <c r="E1777">
        <v>109.0423</v>
      </c>
      <c r="F1777">
        <v>4.1939999999999998E-2</v>
      </c>
    </row>
    <row r="1778" spans="1:6">
      <c r="A1778">
        <v>1001776</v>
      </c>
      <c r="B1778">
        <v>1</v>
      </c>
      <c r="C1778">
        <v>1776</v>
      </c>
      <c r="D1778">
        <v>1</v>
      </c>
      <c r="E1778">
        <v>109.0603</v>
      </c>
      <c r="F1778">
        <v>4.1939999999999998E-2</v>
      </c>
    </row>
    <row r="1779" spans="1:6">
      <c r="A1779">
        <v>1001777</v>
      </c>
      <c r="B1779">
        <v>1</v>
      </c>
      <c r="C1779">
        <v>1777</v>
      </c>
      <c r="D1779">
        <v>1</v>
      </c>
      <c r="E1779">
        <v>109.0783</v>
      </c>
      <c r="F1779">
        <v>4.1939999999999998E-2</v>
      </c>
    </row>
    <row r="1780" spans="1:6">
      <c r="A1780">
        <v>1001778</v>
      </c>
      <c r="B1780">
        <v>1</v>
      </c>
      <c r="C1780">
        <v>1778</v>
      </c>
      <c r="D1780">
        <v>1</v>
      </c>
      <c r="E1780">
        <v>109.0963</v>
      </c>
      <c r="F1780">
        <v>4.1950000000000001E-2</v>
      </c>
    </row>
    <row r="1781" spans="1:6">
      <c r="A1781">
        <v>1001779</v>
      </c>
      <c r="B1781">
        <v>1</v>
      </c>
      <c r="C1781">
        <v>1779</v>
      </c>
      <c r="D1781">
        <v>1</v>
      </c>
      <c r="E1781">
        <v>109.1144</v>
      </c>
      <c r="F1781">
        <v>4.1950000000000001E-2</v>
      </c>
    </row>
    <row r="1782" spans="1:6">
      <c r="A1782">
        <v>1001780</v>
      </c>
      <c r="B1782">
        <v>1</v>
      </c>
      <c r="C1782">
        <v>1780</v>
      </c>
      <c r="D1782">
        <v>1</v>
      </c>
      <c r="E1782">
        <v>109.1324</v>
      </c>
      <c r="F1782">
        <v>4.1959999999999997E-2</v>
      </c>
    </row>
    <row r="1783" spans="1:6">
      <c r="A1783">
        <v>1001781</v>
      </c>
      <c r="B1783">
        <v>1</v>
      </c>
      <c r="C1783">
        <v>1781</v>
      </c>
      <c r="D1783">
        <v>1</v>
      </c>
      <c r="E1783">
        <v>109.1504</v>
      </c>
      <c r="F1783">
        <v>4.1959999999999997E-2</v>
      </c>
    </row>
    <row r="1784" spans="1:6">
      <c r="A1784">
        <v>1001782</v>
      </c>
      <c r="B1784">
        <v>1</v>
      </c>
      <c r="C1784">
        <v>1782</v>
      </c>
      <c r="D1784">
        <v>1</v>
      </c>
      <c r="E1784">
        <v>109.16840000000001</v>
      </c>
      <c r="F1784">
        <v>4.1959999999999997E-2</v>
      </c>
    </row>
    <row r="1785" spans="1:6">
      <c r="A1785">
        <v>1001783</v>
      </c>
      <c r="B1785">
        <v>1</v>
      </c>
      <c r="C1785">
        <v>1783</v>
      </c>
      <c r="D1785">
        <v>1</v>
      </c>
      <c r="E1785">
        <v>109.18640000000001</v>
      </c>
      <c r="F1785">
        <v>4.197E-2</v>
      </c>
    </row>
    <row r="1786" spans="1:6">
      <c r="A1786">
        <v>1001784</v>
      </c>
      <c r="B1786">
        <v>1</v>
      </c>
      <c r="C1786">
        <v>1784</v>
      </c>
      <c r="D1786">
        <v>1</v>
      </c>
      <c r="E1786">
        <v>109.20440000000001</v>
      </c>
      <c r="F1786">
        <v>4.197E-2</v>
      </c>
    </row>
    <row r="1787" spans="1:6">
      <c r="A1787">
        <v>1001785</v>
      </c>
      <c r="B1787">
        <v>1</v>
      </c>
      <c r="C1787">
        <v>1785</v>
      </c>
      <c r="D1787">
        <v>1</v>
      </c>
      <c r="E1787">
        <v>109.22239999999999</v>
      </c>
      <c r="F1787">
        <v>4.1980000000000003E-2</v>
      </c>
    </row>
    <row r="1788" spans="1:6">
      <c r="A1788">
        <v>1001786</v>
      </c>
      <c r="B1788">
        <v>1</v>
      </c>
      <c r="C1788">
        <v>1786</v>
      </c>
      <c r="D1788">
        <v>1</v>
      </c>
      <c r="E1788">
        <v>109.24039999999999</v>
      </c>
      <c r="F1788">
        <v>4.1980000000000003E-2</v>
      </c>
    </row>
    <row r="1789" spans="1:6">
      <c r="A1789">
        <v>1001787</v>
      </c>
      <c r="B1789">
        <v>1</v>
      </c>
      <c r="C1789">
        <v>1787</v>
      </c>
      <c r="D1789">
        <v>1</v>
      </c>
      <c r="E1789">
        <v>109.25839999999999</v>
      </c>
      <c r="F1789">
        <v>4.1980000000000003E-2</v>
      </c>
    </row>
    <row r="1790" spans="1:6">
      <c r="A1790">
        <v>1001788</v>
      </c>
      <c r="B1790">
        <v>1</v>
      </c>
      <c r="C1790">
        <v>1788</v>
      </c>
      <c r="D1790">
        <v>1</v>
      </c>
      <c r="E1790">
        <v>109.2764</v>
      </c>
      <c r="F1790">
        <v>4.199E-2</v>
      </c>
    </row>
    <row r="1791" spans="1:6">
      <c r="A1791">
        <v>1001789</v>
      </c>
      <c r="B1791">
        <v>1</v>
      </c>
      <c r="C1791">
        <v>1789</v>
      </c>
      <c r="D1791">
        <v>1</v>
      </c>
      <c r="E1791">
        <v>109.2944</v>
      </c>
      <c r="F1791">
        <v>4.199E-2</v>
      </c>
    </row>
    <row r="1792" spans="1:6">
      <c r="A1792">
        <v>1001790</v>
      </c>
      <c r="B1792">
        <v>1</v>
      </c>
      <c r="C1792">
        <v>1790</v>
      </c>
      <c r="D1792">
        <v>1</v>
      </c>
      <c r="E1792">
        <v>109.3124</v>
      </c>
      <c r="F1792">
        <v>4.2000000000000003E-2</v>
      </c>
    </row>
    <row r="1793" spans="1:6">
      <c r="A1793">
        <v>1001791</v>
      </c>
      <c r="B1793">
        <v>1</v>
      </c>
      <c r="C1793">
        <v>1791</v>
      </c>
      <c r="D1793">
        <v>1</v>
      </c>
      <c r="E1793">
        <v>109.3304</v>
      </c>
      <c r="F1793">
        <v>4.2000000000000003E-2</v>
      </c>
    </row>
    <row r="1794" spans="1:6">
      <c r="A1794">
        <v>1001792</v>
      </c>
      <c r="B1794">
        <v>1</v>
      </c>
      <c r="C1794">
        <v>1792</v>
      </c>
      <c r="D1794">
        <v>1</v>
      </c>
      <c r="E1794">
        <v>109.3484</v>
      </c>
      <c r="F1794">
        <v>4.2000000000000003E-2</v>
      </c>
    </row>
    <row r="1795" spans="1:6">
      <c r="A1795">
        <v>1001793</v>
      </c>
      <c r="B1795">
        <v>1</v>
      </c>
      <c r="C1795">
        <v>1793</v>
      </c>
      <c r="D1795">
        <v>1</v>
      </c>
      <c r="E1795">
        <v>109.3664</v>
      </c>
      <c r="F1795">
        <v>4.2009999999999999E-2</v>
      </c>
    </row>
    <row r="1796" spans="1:6">
      <c r="A1796">
        <v>1001794</v>
      </c>
      <c r="B1796">
        <v>1</v>
      </c>
      <c r="C1796">
        <v>1794</v>
      </c>
      <c r="D1796">
        <v>1</v>
      </c>
      <c r="E1796">
        <v>109.3843</v>
      </c>
      <c r="F1796">
        <v>4.2009999999999999E-2</v>
      </c>
    </row>
    <row r="1797" spans="1:6">
      <c r="A1797">
        <v>1001795</v>
      </c>
      <c r="B1797">
        <v>1</v>
      </c>
      <c r="C1797">
        <v>1795</v>
      </c>
      <c r="D1797">
        <v>1</v>
      </c>
      <c r="E1797">
        <v>109.4023</v>
      </c>
      <c r="F1797">
        <v>4.2020000000000002E-2</v>
      </c>
    </row>
    <row r="1798" spans="1:6">
      <c r="A1798">
        <v>1001796</v>
      </c>
      <c r="B1798">
        <v>1</v>
      </c>
      <c r="C1798">
        <v>1796</v>
      </c>
      <c r="D1798">
        <v>1</v>
      </c>
      <c r="E1798">
        <v>109.4203</v>
      </c>
      <c r="F1798">
        <v>4.2020000000000002E-2</v>
      </c>
    </row>
    <row r="1799" spans="1:6">
      <c r="A1799">
        <v>1001797</v>
      </c>
      <c r="B1799">
        <v>1</v>
      </c>
      <c r="C1799">
        <v>1797</v>
      </c>
      <c r="D1799">
        <v>1</v>
      </c>
      <c r="E1799">
        <v>109.4383</v>
      </c>
      <c r="F1799">
        <v>4.2020000000000002E-2</v>
      </c>
    </row>
    <row r="1800" spans="1:6">
      <c r="A1800">
        <v>1001798</v>
      </c>
      <c r="B1800">
        <v>1</v>
      </c>
      <c r="C1800">
        <v>1798</v>
      </c>
      <c r="D1800">
        <v>1</v>
      </c>
      <c r="E1800">
        <v>109.4563</v>
      </c>
      <c r="F1800">
        <v>4.2029999999999998E-2</v>
      </c>
    </row>
    <row r="1801" spans="1:6">
      <c r="A1801">
        <v>1001799</v>
      </c>
      <c r="B1801">
        <v>1</v>
      </c>
      <c r="C1801">
        <v>1799</v>
      </c>
      <c r="D1801">
        <v>1</v>
      </c>
      <c r="E1801">
        <v>109.4743</v>
      </c>
      <c r="F1801">
        <v>4.2029999999999998E-2</v>
      </c>
    </row>
    <row r="1802" spans="1:6">
      <c r="A1802">
        <v>1001800</v>
      </c>
      <c r="B1802">
        <v>1</v>
      </c>
      <c r="C1802">
        <v>1800</v>
      </c>
      <c r="D1802">
        <v>1</v>
      </c>
      <c r="E1802">
        <v>109.4923</v>
      </c>
      <c r="F1802">
        <v>4.2040000000000001E-2</v>
      </c>
    </row>
    <row r="1803" spans="1:6">
      <c r="A1803">
        <v>1001801</v>
      </c>
      <c r="B1803">
        <v>1</v>
      </c>
      <c r="C1803">
        <v>1801</v>
      </c>
      <c r="D1803">
        <v>1</v>
      </c>
      <c r="E1803">
        <v>109.5102</v>
      </c>
      <c r="F1803">
        <v>4.2040000000000001E-2</v>
      </c>
    </row>
    <row r="1804" spans="1:6">
      <c r="A1804">
        <v>1001802</v>
      </c>
      <c r="B1804">
        <v>1</v>
      </c>
      <c r="C1804">
        <v>1802</v>
      </c>
      <c r="D1804">
        <v>1</v>
      </c>
      <c r="E1804">
        <v>109.5282</v>
      </c>
      <c r="F1804">
        <v>4.2040000000000001E-2</v>
      </c>
    </row>
    <row r="1805" spans="1:6">
      <c r="A1805">
        <v>1001803</v>
      </c>
      <c r="B1805">
        <v>1</v>
      </c>
      <c r="C1805">
        <v>1803</v>
      </c>
      <c r="D1805">
        <v>1</v>
      </c>
      <c r="E1805">
        <v>109.5462</v>
      </c>
      <c r="F1805">
        <v>4.2049999999999997E-2</v>
      </c>
    </row>
    <row r="1806" spans="1:6">
      <c r="A1806">
        <v>1001804</v>
      </c>
      <c r="B1806">
        <v>1</v>
      </c>
      <c r="C1806">
        <v>1804</v>
      </c>
      <c r="D1806">
        <v>1</v>
      </c>
      <c r="E1806">
        <v>109.5642</v>
      </c>
      <c r="F1806">
        <v>4.2049999999999997E-2</v>
      </c>
    </row>
    <row r="1807" spans="1:6">
      <c r="A1807">
        <v>1001805</v>
      </c>
      <c r="B1807">
        <v>1</v>
      </c>
      <c r="C1807">
        <v>1805</v>
      </c>
      <c r="D1807">
        <v>1</v>
      </c>
      <c r="E1807">
        <v>109.5822</v>
      </c>
      <c r="F1807">
        <v>4.206E-2</v>
      </c>
    </row>
    <row r="1808" spans="1:6">
      <c r="A1808">
        <v>1001806</v>
      </c>
      <c r="B1808">
        <v>1</v>
      </c>
      <c r="C1808">
        <v>1806</v>
      </c>
      <c r="D1808">
        <v>1</v>
      </c>
      <c r="E1808">
        <v>109.6001</v>
      </c>
      <c r="F1808">
        <v>4.206E-2</v>
      </c>
    </row>
    <row r="1809" spans="1:6">
      <c r="A1809">
        <v>1001807</v>
      </c>
      <c r="B1809">
        <v>1</v>
      </c>
      <c r="C1809">
        <v>1807</v>
      </c>
      <c r="D1809">
        <v>1</v>
      </c>
      <c r="E1809">
        <v>109.6181</v>
      </c>
      <c r="F1809">
        <v>4.206E-2</v>
      </c>
    </row>
    <row r="1810" spans="1:6">
      <c r="A1810">
        <v>1001808</v>
      </c>
      <c r="B1810">
        <v>1</v>
      </c>
      <c r="C1810">
        <v>1808</v>
      </c>
      <c r="D1810">
        <v>1</v>
      </c>
      <c r="E1810">
        <v>109.6361</v>
      </c>
      <c r="F1810">
        <v>4.2070000000000003E-2</v>
      </c>
    </row>
    <row r="1811" spans="1:6">
      <c r="A1811">
        <v>1001809</v>
      </c>
      <c r="B1811">
        <v>1</v>
      </c>
      <c r="C1811">
        <v>1809</v>
      </c>
      <c r="D1811">
        <v>1</v>
      </c>
      <c r="E1811">
        <v>109.654</v>
      </c>
      <c r="F1811">
        <v>4.2070000000000003E-2</v>
      </c>
    </row>
    <row r="1812" spans="1:6">
      <c r="A1812">
        <v>1001810</v>
      </c>
      <c r="B1812">
        <v>1</v>
      </c>
      <c r="C1812">
        <v>1810</v>
      </c>
      <c r="D1812">
        <v>1</v>
      </c>
      <c r="E1812">
        <v>109.672</v>
      </c>
      <c r="F1812">
        <v>4.2079999999999999E-2</v>
      </c>
    </row>
    <row r="1813" spans="1:6">
      <c r="A1813">
        <v>1001811</v>
      </c>
      <c r="B1813">
        <v>1</v>
      </c>
      <c r="C1813">
        <v>1811</v>
      </c>
      <c r="D1813">
        <v>1</v>
      </c>
      <c r="E1813">
        <v>109.69</v>
      </c>
      <c r="F1813">
        <v>4.2079999999999999E-2</v>
      </c>
    </row>
    <row r="1814" spans="1:6">
      <c r="A1814">
        <v>1001812</v>
      </c>
      <c r="B1814">
        <v>1</v>
      </c>
      <c r="C1814">
        <v>1812</v>
      </c>
      <c r="D1814">
        <v>1</v>
      </c>
      <c r="E1814">
        <v>109.7079</v>
      </c>
      <c r="F1814">
        <v>4.2079999999999999E-2</v>
      </c>
    </row>
    <row r="1815" spans="1:6">
      <c r="A1815">
        <v>1001813</v>
      </c>
      <c r="B1815">
        <v>1</v>
      </c>
      <c r="C1815">
        <v>1813</v>
      </c>
      <c r="D1815">
        <v>1</v>
      </c>
      <c r="E1815">
        <v>109.7259</v>
      </c>
      <c r="F1815">
        <v>4.2090000000000002E-2</v>
      </c>
    </row>
    <row r="1816" spans="1:6">
      <c r="A1816">
        <v>1001814</v>
      </c>
      <c r="B1816">
        <v>1</v>
      </c>
      <c r="C1816">
        <v>1814</v>
      </c>
      <c r="D1816">
        <v>1</v>
      </c>
      <c r="E1816">
        <v>109.7439</v>
      </c>
      <c r="F1816">
        <v>4.2090000000000002E-2</v>
      </c>
    </row>
    <row r="1817" spans="1:6">
      <c r="A1817">
        <v>1001815</v>
      </c>
      <c r="B1817">
        <v>1</v>
      </c>
      <c r="C1817">
        <v>1815</v>
      </c>
      <c r="D1817">
        <v>1</v>
      </c>
      <c r="E1817">
        <v>109.76179999999999</v>
      </c>
      <c r="F1817">
        <v>4.2099999999999999E-2</v>
      </c>
    </row>
    <row r="1818" spans="1:6">
      <c r="A1818">
        <v>1001816</v>
      </c>
      <c r="B1818">
        <v>1</v>
      </c>
      <c r="C1818">
        <v>1816</v>
      </c>
      <c r="D1818">
        <v>1</v>
      </c>
      <c r="E1818">
        <v>109.77979999999999</v>
      </c>
      <c r="F1818">
        <v>4.2099999999999999E-2</v>
      </c>
    </row>
    <row r="1819" spans="1:6">
      <c r="A1819">
        <v>1001817</v>
      </c>
      <c r="B1819">
        <v>1</v>
      </c>
      <c r="C1819">
        <v>1817</v>
      </c>
      <c r="D1819">
        <v>1</v>
      </c>
      <c r="E1819">
        <v>109.7978</v>
      </c>
      <c r="F1819">
        <v>4.2099999999999999E-2</v>
      </c>
    </row>
    <row r="1820" spans="1:6">
      <c r="A1820">
        <v>1001818</v>
      </c>
      <c r="B1820">
        <v>1</v>
      </c>
      <c r="C1820">
        <v>1818</v>
      </c>
      <c r="D1820">
        <v>1</v>
      </c>
      <c r="E1820">
        <v>109.81570000000001</v>
      </c>
      <c r="F1820">
        <v>4.2110000000000002E-2</v>
      </c>
    </row>
    <row r="1821" spans="1:6">
      <c r="A1821">
        <v>1001819</v>
      </c>
      <c r="B1821">
        <v>1</v>
      </c>
      <c r="C1821">
        <v>1819</v>
      </c>
      <c r="D1821">
        <v>1</v>
      </c>
      <c r="E1821">
        <v>109.83369999999999</v>
      </c>
      <c r="F1821">
        <v>4.2110000000000002E-2</v>
      </c>
    </row>
    <row r="1822" spans="1:6">
      <c r="A1822">
        <v>1001820</v>
      </c>
      <c r="B1822">
        <v>1</v>
      </c>
      <c r="C1822">
        <v>1820</v>
      </c>
      <c r="D1822">
        <v>1</v>
      </c>
      <c r="E1822">
        <v>109.8516</v>
      </c>
      <c r="F1822">
        <v>4.2119999999999998E-2</v>
      </c>
    </row>
    <row r="1823" spans="1:6">
      <c r="A1823">
        <v>1001821</v>
      </c>
      <c r="B1823">
        <v>1</v>
      </c>
      <c r="C1823">
        <v>1821</v>
      </c>
      <c r="D1823">
        <v>1</v>
      </c>
      <c r="E1823">
        <v>109.86960000000001</v>
      </c>
      <c r="F1823">
        <v>4.2119999999999998E-2</v>
      </c>
    </row>
    <row r="1824" spans="1:6">
      <c r="A1824">
        <v>1001822</v>
      </c>
      <c r="B1824">
        <v>1</v>
      </c>
      <c r="C1824">
        <v>1822</v>
      </c>
      <c r="D1824">
        <v>1</v>
      </c>
      <c r="E1824">
        <v>109.8875</v>
      </c>
      <c r="F1824">
        <v>4.2119999999999998E-2</v>
      </c>
    </row>
    <row r="1825" spans="1:6">
      <c r="A1825">
        <v>1001823</v>
      </c>
      <c r="B1825">
        <v>1</v>
      </c>
      <c r="C1825">
        <v>1823</v>
      </c>
      <c r="D1825">
        <v>1</v>
      </c>
      <c r="E1825">
        <v>109.9055</v>
      </c>
      <c r="F1825">
        <v>4.2130000000000001E-2</v>
      </c>
    </row>
    <row r="1826" spans="1:6">
      <c r="A1826">
        <v>1001824</v>
      </c>
      <c r="B1826">
        <v>1</v>
      </c>
      <c r="C1826">
        <v>1824</v>
      </c>
      <c r="D1826">
        <v>1</v>
      </c>
      <c r="E1826">
        <v>109.9234</v>
      </c>
      <c r="F1826">
        <v>4.2130000000000001E-2</v>
      </c>
    </row>
    <row r="1827" spans="1:6">
      <c r="A1827">
        <v>1001825</v>
      </c>
      <c r="B1827">
        <v>1</v>
      </c>
      <c r="C1827">
        <v>1825</v>
      </c>
      <c r="D1827">
        <v>1</v>
      </c>
      <c r="E1827">
        <v>109.9414</v>
      </c>
      <c r="F1827">
        <v>4.2139999999999997E-2</v>
      </c>
    </row>
    <row r="1828" spans="1:6">
      <c r="A1828">
        <v>1001826</v>
      </c>
      <c r="B1828">
        <v>1</v>
      </c>
      <c r="C1828">
        <v>1826</v>
      </c>
      <c r="D1828">
        <v>1</v>
      </c>
      <c r="E1828">
        <v>109.9593</v>
      </c>
      <c r="F1828">
        <v>4.2139999999999997E-2</v>
      </c>
    </row>
    <row r="1829" spans="1:6">
      <c r="A1829">
        <v>2000000</v>
      </c>
      <c r="B1829">
        <v>2</v>
      </c>
      <c r="C1829">
        <v>0</v>
      </c>
      <c r="D1829">
        <v>1</v>
      </c>
      <c r="E1829">
        <v>49.1477</v>
      </c>
      <c r="F1829">
        <v>3.7900000000000003E-2</v>
      </c>
    </row>
    <row r="1830" spans="1:6">
      <c r="A1830">
        <v>2000001</v>
      </c>
      <c r="B1830">
        <v>2</v>
      </c>
      <c r="C1830">
        <v>1</v>
      </c>
      <c r="D1830">
        <v>1</v>
      </c>
      <c r="E1830">
        <v>49.316600000000001</v>
      </c>
      <c r="F1830">
        <v>3.7830000000000003E-2</v>
      </c>
    </row>
    <row r="1831" spans="1:6">
      <c r="A1831">
        <v>2000002</v>
      </c>
      <c r="B1831">
        <v>2</v>
      </c>
      <c r="C1831">
        <v>2</v>
      </c>
      <c r="D1831">
        <v>1</v>
      </c>
      <c r="E1831">
        <v>49.485399999999998</v>
      </c>
      <c r="F1831">
        <v>3.7760000000000002E-2</v>
      </c>
    </row>
    <row r="1832" spans="1:6">
      <c r="A1832">
        <v>2000003</v>
      </c>
      <c r="B1832">
        <v>2</v>
      </c>
      <c r="C1832">
        <v>3</v>
      </c>
      <c r="D1832">
        <v>1</v>
      </c>
      <c r="E1832">
        <v>49.654299999999999</v>
      </c>
      <c r="F1832">
        <v>3.7699999999999997E-2</v>
      </c>
    </row>
    <row r="1833" spans="1:6">
      <c r="A1833">
        <v>2000004</v>
      </c>
      <c r="B1833">
        <v>2</v>
      </c>
      <c r="C1833">
        <v>4</v>
      </c>
      <c r="D1833">
        <v>1</v>
      </c>
      <c r="E1833">
        <v>49.8232</v>
      </c>
      <c r="F1833">
        <v>3.7629999999999997E-2</v>
      </c>
    </row>
    <row r="1834" spans="1:6">
      <c r="A1834">
        <v>2000005</v>
      </c>
      <c r="B1834">
        <v>2</v>
      </c>
      <c r="C1834">
        <v>5</v>
      </c>
      <c r="D1834">
        <v>1</v>
      </c>
      <c r="E1834">
        <v>49.992100000000001</v>
      </c>
      <c r="F1834">
        <v>3.7560000000000003E-2</v>
      </c>
    </row>
    <row r="1835" spans="1:6">
      <c r="A1835">
        <v>2000006</v>
      </c>
      <c r="B1835">
        <v>2</v>
      </c>
      <c r="C1835">
        <v>6</v>
      </c>
      <c r="D1835">
        <v>1</v>
      </c>
      <c r="E1835">
        <v>50.160899999999998</v>
      </c>
      <c r="F1835">
        <v>3.7490000000000002E-2</v>
      </c>
    </row>
    <row r="1836" spans="1:6">
      <c r="A1836">
        <v>2000007</v>
      </c>
      <c r="B1836">
        <v>2</v>
      </c>
      <c r="C1836">
        <v>7</v>
      </c>
      <c r="D1836">
        <v>1</v>
      </c>
      <c r="E1836">
        <v>50.329799999999999</v>
      </c>
      <c r="F1836">
        <v>3.7420000000000002E-2</v>
      </c>
    </row>
    <row r="1837" spans="1:6">
      <c r="A1837">
        <v>2000008</v>
      </c>
      <c r="B1837">
        <v>2</v>
      </c>
      <c r="C1837">
        <v>8</v>
      </c>
      <c r="D1837">
        <v>1</v>
      </c>
      <c r="E1837">
        <v>50.498699999999999</v>
      </c>
      <c r="F1837">
        <v>3.7350000000000001E-2</v>
      </c>
    </row>
    <row r="1838" spans="1:6">
      <c r="A1838">
        <v>2000009</v>
      </c>
      <c r="B1838">
        <v>2</v>
      </c>
      <c r="C1838">
        <v>9</v>
      </c>
      <c r="D1838">
        <v>1</v>
      </c>
      <c r="E1838">
        <v>50.6676</v>
      </c>
      <c r="F1838">
        <v>3.7280000000000001E-2</v>
      </c>
    </row>
    <row r="1839" spans="1:6">
      <c r="A1839">
        <v>2000010</v>
      </c>
      <c r="B1839">
        <v>2</v>
      </c>
      <c r="C1839">
        <v>10</v>
      </c>
      <c r="D1839">
        <v>1</v>
      </c>
      <c r="E1839">
        <v>50.836500000000001</v>
      </c>
      <c r="F1839">
        <v>3.7220000000000003E-2</v>
      </c>
    </row>
    <row r="1840" spans="1:6">
      <c r="A1840">
        <v>2000011</v>
      </c>
      <c r="B1840">
        <v>2</v>
      </c>
      <c r="C1840">
        <v>11</v>
      </c>
      <c r="D1840">
        <v>1</v>
      </c>
      <c r="E1840">
        <v>51.005299999999998</v>
      </c>
      <c r="F1840">
        <v>3.7150000000000002E-2</v>
      </c>
    </row>
    <row r="1841" spans="1:6">
      <c r="A1841">
        <v>2000012</v>
      </c>
      <c r="B1841">
        <v>2</v>
      </c>
      <c r="C1841">
        <v>12</v>
      </c>
      <c r="D1841">
        <v>1</v>
      </c>
      <c r="E1841">
        <v>51.174199999999999</v>
      </c>
      <c r="F1841">
        <v>3.7080000000000002E-2</v>
      </c>
    </row>
    <row r="1842" spans="1:6">
      <c r="A1842">
        <v>2000013</v>
      </c>
      <c r="B1842">
        <v>2</v>
      </c>
      <c r="C1842">
        <v>13</v>
      </c>
      <c r="D1842">
        <v>1</v>
      </c>
      <c r="E1842">
        <v>51.3431</v>
      </c>
      <c r="F1842">
        <v>3.7010000000000001E-2</v>
      </c>
    </row>
    <row r="1843" spans="1:6">
      <c r="A1843">
        <v>2000014</v>
      </c>
      <c r="B1843">
        <v>2</v>
      </c>
      <c r="C1843">
        <v>14</v>
      </c>
      <c r="D1843">
        <v>1</v>
      </c>
      <c r="E1843">
        <v>51.512</v>
      </c>
      <c r="F1843">
        <v>3.6940000000000001E-2</v>
      </c>
    </row>
    <row r="1844" spans="1:6">
      <c r="A1844">
        <v>2000015</v>
      </c>
      <c r="B1844">
        <v>2</v>
      </c>
      <c r="C1844">
        <v>15</v>
      </c>
      <c r="D1844">
        <v>1</v>
      </c>
      <c r="E1844">
        <v>51.651000000000003</v>
      </c>
      <c r="F1844">
        <v>3.6900000000000002E-2</v>
      </c>
    </row>
    <row r="1845" spans="1:6">
      <c r="A1845">
        <v>2000016</v>
      </c>
      <c r="B1845">
        <v>2</v>
      </c>
      <c r="C1845">
        <v>16</v>
      </c>
      <c r="D1845">
        <v>1</v>
      </c>
      <c r="E1845">
        <v>51.789499999999997</v>
      </c>
      <c r="F1845">
        <v>3.687E-2</v>
      </c>
    </row>
    <row r="1846" spans="1:6">
      <c r="A1846">
        <v>2000017</v>
      </c>
      <c r="B1846">
        <v>2</v>
      </c>
      <c r="C1846">
        <v>17</v>
      </c>
      <c r="D1846">
        <v>1</v>
      </c>
      <c r="E1846">
        <v>51.927199999999999</v>
      </c>
      <c r="F1846">
        <v>3.6830000000000002E-2</v>
      </c>
    </row>
    <row r="1847" spans="1:6">
      <c r="A1847">
        <v>2000018</v>
      </c>
      <c r="B1847">
        <v>2</v>
      </c>
      <c r="C1847">
        <v>18</v>
      </c>
      <c r="D1847">
        <v>1</v>
      </c>
      <c r="E1847">
        <v>52.064100000000003</v>
      </c>
      <c r="F1847">
        <v>3.6799999999999999E-2</v>
      </c>
    </row>
    <row r="1848" spans="1:6">
      <c r="A1848">
        <v>2000019</v>
      </c>
      <c r="B1848">
        <v>2</v>
      </c>
      <c r="C1848">
        <v>19</v>
      </c>
      <c r="D1848">
        <v>1</v>
      </c>
      <c r="E1848">
        <v>52.200200000000002</v>
      </c>
      <c r="F1848">
        <v>3.6760000000000001E-2</v>
      </c>
    </row>
    <row r="1849" spans="1:6">
      <c r="A1849">
        <v>2000020</v>
      </c>
      <c r="B1849">
        <v>2</v>
      </c>
      <c r="C1849">
        <v>20</v>
      </c>
      <c r="D1849">
        <v>1</v>
      </c>
      <c r="E1849">
        <v>52.335299999999997</v>
      </c>
      <c r="F1849">
        <v>3.6729999999999999E-2</v>
      </c>
    </row>
    <row r="1850" spans="1:6">
      <c r="A1850">
        <v>2000021</v>
      </c>
      <c r="B1850">
        <v>2</v>
      </c>
      <c r="C1850">
        <v>21</v>
      </c>
      <c r="D1850">
        <v>1</v>
      </c>
      <c r="E1850">
        <v>52.469499999999996</v>
      </c>
      <c r="F1850">
        <v>3.669E-2</v>
      </c>
    </row>
    <row r="1851" spans="1:6">
      <c r="A1851">
        <v>2000022</v>
      </c>
      <c r="B1851">
        <v>2</v>
      </c>
      <c r="C1851">
        <v>22</v>
      </c>
      <c r="D1851">
        <v>1</v>
      </c>
      <c r="E1851">
        <v>52.602699999999999</v>
      </c>
      <c r="F1851">
        <v>3.6659999999999998E-2</v>
      </c>
    </row>
    <row r="1852" spans="1:6">
      <c r="A1852">
        <v>2000023</v>
      </c>
      <c r="B1852">
        <v>2</v>
      </c>
      <c r="C1852">
        <v>23</v>
      </c>
      <c r="D1852">
        <v>1</v>
      </c>
      <c r="E1852">
        <v>52.734900000000003</v>
      </c>
      <c r="F1852">
        <v>3.6630000000000003E-2</v>
      </c>
    </row>
    <row r="1853" spans="1:6">
      <c r="A1853">
        <v>2000024</v>
      </c>
      <c r="B1853">
        <v>2</v>
      </c>
      <c r="C1853">
        <v>24</v>
      </c>
      <c r="D1853">
        <v>1</v>
      </c>
      <c r="E1853">
        <v>52.866100000000003</v>
      </c>
      <c r="F1853">
        <v>3.6600000000000001E-2</v>
      </c>
    </row>
    <row r="1854" spans="1:6">
      <c r="A1854">
        <v>2000025</v>
      </c>
      <c r="B1854">
        <v>2</v>
      </c>
      <c r="C1854">
        <v>25</v>
      </c>
      <c r="D1854">
        <v>1</v>
      </c>
      <c r="E1854">
        <v>52.996299999999998</v>
      </c>
      <c r="F1854">
        <v>3.6560000000000002E-2</v>
      </c>
    </row>
    <row r="1855" spans="1:6">
      <c r="A1855">
        <v>2000026</v>
      </c>
      <c r="B1855">
        <v>2</v>
      </c>
      <c r="C1855">
        <v>26</v>
      </c>
      <c r="D1855">
        <v>1</v>
      </c>
      <c r="E1855">
        <v>53.125500000000002</v>
      </c>
      <c r="F1855">
        <v>3.653E-2</v>
      </c>
    </row>
    <row r="1856" spans="1:6">
      <c r="A1856">
        <v>2000027</v>
      </c>
      <c r="B1856">
        <v>2</v>
      </c>
      <c r="C1856">
        <v>27</v>
      </c>
      <c r="D1856">
        <v>1</v>
      </c>
      <c r="E1856">
        <v>53.253700000000002</v>
      </c>
      <c r="F1856">
        <v>3.6499999999999998E-2</v>
      </c>
    </row>
    <row r="1857" spans="1:6">
      <c r="A1857">
        <v>2000028</v>
      </c>
      <c r="B1857">
        <v>2</v>
      </c>
      <c r="C1857">
        <v>28</v>
      </c>
      <c r="D1857">
        <v>1</v>
      </c>
      <c r="E1857">
        <v>53.380899999999997</v>
      </c>
      <c r="F1857">
        <v>3.6470000000000002E-2</v>
      </c>
    </row>
    <row r="1858" spans="1:6">
      <c r="A1858">
        <v>2000029</v>
      </c>
      <c r="B1858">
        <v>2</v>
      </c>
      <c r="C1858">
        <v>29</v>
      </c>
      <c r="D1858">
        <v>1</v>
      </c>
      <c r="E1858">
        <v>53.507199999999997</v>
      </c>
      <c r="F1858">
        <v>3.644E-2</v>
      </c>
    </row>
    <row r="1859" spans="1:6">
      <c r="A1859">
        <v>2000030</v>
      </c>
      <c r="B1859">
        <v>2</v>
      </c>
      <c r="C1859">
        <v>30</v>
      </c>
      <c r="D1859">
        <v>1</v>
      </c>
      <c r="E1859">
        <v>53.632599999999996</v>
      </c>
      <c r="F1859">
        <v>3.6409999999999998E-2</v>
      </c>
    </row>
    <row r="1860" spans="1:6">
      <c r="A1860">
        <v>2000031</v>
      </c>
      <c r="B1860">
        <v>2</v>
      </c>
      <c r="C1860">
        <v>31</v>
      </c>
      <c r="D1860">
        <v>1</v>
      </c>
      <c r="E1860">
        <v>53.757100000000001</v>
      </c>
      <c r="F1860">
        <v>3.6380000000000003E-2</v>
      </c>
    </row>
    <row r="1861" spans="1:6">
      <c r="A1861">
        <v>2000032</v>
      </c>
      <c r="B1861">
        <v>2</v>
      </c>
      <c r="C1861">
        <v>32</v>
      </c>
      <c r="D1861">
        <v>1</v>
      </c>
      <c r="E1861">
        <v>53.880600000000001</v>
      </c>
      <c r="F1861">
        <v>3.6360000000000003E-2</v>
      </c>
    </row>
    <row r="1862" spans="1:6">
      <c r="A1862">
        <v>2000033</v>
      </c>
      <c r="B1862">
        <v>2</v>
      </c>
      <c r="C1862">
        <v>33</v>
      </c>
      <c r="D1862">
        <v>1</v>
      </c>
      <c r="E1862">
        <v>54.003100000000003</v>
      </c>
      <c r="F1862">
        <v>3.6330000000000001E-2</v>
      </c>
    </row>
    <row r="1863" spans="1:6">
      <c r="A1863">
        <v>2000034</v>
      </c>
      <c r="B1863">
        <v>2</v>
      </c>
      <c r="C1863">
        <v>34</v>
      </c>
      <c r="D1863">
        <v>1</v>
      </c>
      <c r="E1863">
        <v>54.124699999999997</v>
      </c>
      <c r="F1863">
        <v>3.6299999999999999E-2</v>
      </c>
    </row>
    <row r="1864" spans="1:6">
      <c r="A1864">
        <v>2000035</v>
      </c>
      <c r="B1864">
        <v>2</v>
      </c>
      <c r="C1864">
        <v>35</v>
      </c>
      <c r="D1864">
        <v>1</v>
      </c>
      <c r="E1864">
        <v>54.245399999999997</v>
      </c>
      <c r="F1864">
        <v>3.6269999999999997E-2</v>
      </c>
    </row>
    <row r="1865" spans="1:6">
      <c r="A1865">
        <v>2000036</v>
      </c>
      <c r="B1865">
        <v>2</v>
      </c>
      <c r="C1865">
        <v>36</v>
      </c>
      <c r="D1865">
        <v>1</v>
      </c>
      <c r="E1865">
        <v>54.365099999999998</v>
      </c>
      <c r="F1865">
        <v>3.6249999999999998E-2</v>
      </c>
    </row>
    <row r="1866" spans="1:6">
      <c r="A1866">
        <v>2000037</v>
      </c>
      <c r="B1866">
        <v>2</v>
      </c>
      <c r="C1866">
        <v>37</v>
      </c>
      <c r="D1866">
        <v>1</v>
      </c>
      <c r="E1866">
        <v>54.483899999999998</v>
      </c>
      <c r="F1866">
        <v>3.6220000000000002E-2</v>
      </c>
    </row>
    <row r="1867" spans="1:6">
      <c r="A1867">
        <v>2000038</v>
      </c>
      <c r="B1867">
        <v>2</v>
      </c>
      <c r="C1867">
        <v>38</v>
      </c>
      <c r="D1867">
        <v>1</v>
      </c>
      <c r="E1867">
        <v>54.601799999999997</v>
      </c>
      <c r="F1867">
        <v>3.619E-2</v>
      </c>
    </row>
    <row r="1868" spans="1:6">
      <c r="A1868">
        <v>2000039</v>
      </c>
      <c r="B1868">
        <v>2</v>
      </c>
      <c r="C1868">
        <v>39</v>
      </c>
      <c r="D1868">
        <v>1</v>
      </c>
      <c r="E1868">
        <v>54.718699999999998</v>
      </c>
      <c r="F1868">
        <v>3.6170000000000001E-2</v>
      </c>
    </row>
    <row r="1869" spans="1:6">
      <c r="A1869">
        <v>2000040</v>
      </c>
      <c r="B1869">
        <v>2</v>
      </c>
      <c r="C1869">
        <v>40</v>
      </c>
      <c r="D1869">
        <v>1</v>
      </c>
      <c r="E1869">
        <v>54.834800000000001</v>
      </c>
      <c r="F1869">
        <v>3.6139999999999999E-2</v>
      </c>
    </row>
    <row r="1870" spans="1:6">
      <c r="A1870">
        <v>2000041</v>
      </c>
      <c r="B1870">
        <v>2</v>
      </c>
      <c r="C1870">
        <v>41</v>
      </c>
      <c r="D1870">
        <v>1</v>
      </c>
      <c r="E1870">
        <v>54.9499</v>
      </c>
      <c r="F1870">
        <v>3.6119999999999999E-2</v>
      </c>
    </row>
    <row r="1871" spans="1:6">
      <c r="A1871">
        <v>2000042</v>
      </c>
      <c r="B1871">
        <v>2</v>
      </c>
      <c r="C1871">
        <v>42</v>
      </c>
      <c r="D1871">
        <v>1</v>
      </c>
      <c r="E1871">
        <v>55.0642</v>
      </c>
      <c r="F1871">
        <v>3.6089999999999997E-2</v>
      </c>
    </row>
    <row r="1872" spans="1:6">
      <c r="A1872">
        <v>2000043</v>
      </c>
      <c r="B1872">
        <v>2</v>
      </c>
      <c r="C1872">
        <v>43</v>
      </c>
      <c r="D1872">
        <v>1</v>
      </c>
      <c r="E1872">
        <v>55.177700000000002</v>
      </c>
      <c r="F1872">
        <v>3.6069999999999998E-2</v>
      </c>
    </row>
    <row r="1873" spans="1:6">
      <c r="A1873">
        <v>2000044</v>
      </c>
      <c r="B1873">
        <v>2</v>
      </c>
      <c r="C1873">
        <v>44</v>
      </c>
      <c r="D1873">
        <v>1</v>
      </c>
      <c r="E1873">
        <v>55.290300000000002</v>
      </c>
      <c r="F1873">
        <v>3.6040000000000003E-2</v>
      </c>
    </row>
    <row r="1874" spans="1:6">
      <c r="A1874">
        <v>2000045</v>
      </c>
      <c r="B1874">
        <v>2</v>
      </c>
      <c r="C1874">
        <v>45</v>
      </c>
      <c r="D1874">
        <v>1</v>
      </c>
      <c r="E1874">
        <v>55.402099999999997</v>
      </c>
      <c r="F1874">
        <v>3.6020000000000003E-2</v>
      </c>
    </row>
    <row r="1875" spans="1:6">
      <c r="A1875">
        <v>2000046</v>
      </c>
      <c r="B1875">
        <v>2</v>
      </c>
      <c r="C1875">
        <v>46</v>
      </c>
      <c r="D1875">
        <v>1</v>
      </c>
      <c r="E1875">
        <v>55.512999999999998</v>
      </c>
      <c r="F1875">
        <v>3.5999999999999997E-2</v>
      </c>
    </row>
    <row r="1876" spans="1:6">
      <c r="A1876">
        <v>2000047</v>
      </c>
      <c r="B1876">
        <v>2</v>
      </c>
      <c r="C1876">
        <v>47</v>
      </c>
      <c r="D1876">
        <v>1</v>
      </c>
      <c r="E1876">
        <v>55.622999999999998</v>
      </c>
      <c r="F1876">
        <v>3.5970000000000002E-2</v>
      </c>
    </row>
    <row r="1877" spans="1:6">
      <c r="A1877">
        <v>2000048</v>
      </c>
      <c r="B1877">
        <v>2</v>
      </c>
      <c r="C1877">
        <v>48</v>
      </c>
      <c r="D1877">
        <v>1</v>
      </c>
      <c r="E1877">
        <v>55.732199999999999</v>
      </c>
      <c r="F1877">
        <v>3.5950000000000003E-2</v>
      </c>
    </row>
    <row r="1878" spans="1:6">
      <c r="A1878">
        <v>2000049</v>
      </c>
      <c r="B1878">
        <v>2</v>
      </c>
      <c r="C1878">
        <v>49</v>
      </c>
      <c r="D1878">
        <v>1</v>
      </c>
      <c r="E1878">
        <v>55.840600000000002</v>
      </c>
      <c r="F1878">
        <v>3.5929999999999997E-2</v>
      </c>
    </row>
    <row r="1879" spans="1:6">
      <c r="A1879">
        <v>2000050</v>
      </c>
      <c r="B1879">
        <v>2</v>
      </c>
      <c r="C1879">
        <v>50</v>
      </c>
      <c r="D1879">
        <v>1</v>
      </c>
      <c r="E1879">
        <v>55.9482</v>
      </c>
      <c r="F1879">
        <v>3.5909999999999997E-2</v>
      </c>
    </row>
    <row r="1880" spans="1:6">
      <c r="A1880">
        <v>2000051</v>
      </c>
      <c r="B1880">
        <v>2</v>
      </c>
      <c r="C1880">
        <v>51</v>
      </c>
      <c r="D1880">
        <v>1</v>
      </c>
      <c r="E1880">
        <v>56.054900000000004</v>
      </c>
      <c r="F1880">
        <v>3.5880000000000002E-2</v>
      </c>
    </row>
    <row r="1881" spans="1:6">
      <c r="A1881">
        <v>2000052</v>
      </c>
      <c r="B1881">
        <v>2</v>
      </c>
      <c r="C1881">
        <v>52</v>
      </c>
      <c r="D1881">
        <v>1</v>
      </c>
      <c r="E1881">
        <v>56.160899999999998</v>
      </c>
      <c r="F1881">
        <v>3.5860000000000003E-2</v>
      </c>
    </row>
    <row r="1882" spans="1:6">
      <c r="A1882">
        <v>2000053</v>
      </c>
      <c r="B1882">
        <v>2</v>
      </c>
      <c r="C1882">
        <v>53</v>
      </c>
      <c r="D1882">
        <v>1</v>
      </c>
      <c r="E1882">
        <v>56.265999999999998</v>
      </c>
      <c r="F1882">
        <v>3.5839999999999997E-2</v>
      </c>
    </row>
    <row r="1883" spans="1:6">
      <c r="A1883">
        <v>2000054</v>
      </c>
      <c r="B1883">
        <v>2</v>
      </c>
      <c r="C1883">
        <v>54</v>
      </c>
      <c r="D1883">
        <v>1</v>
      </c>
      <c r="E1883">
        <v>56.370399999999997</v>
      </c>
      <c r="F1883">
        <v>3.5819999999999998E-2</v>
      </c>
    </row>
    <row r="1884" spans="1:6">
      <c r="A1884">
        <v>2000055</v>
      </c>
      <c r="B1884">
        <v>2</v>
      </c>
      <c r="C1884">
        <v>55</v>
      </c>
      <c r="D1884">
        <v>1</v>
      </c>
      <c r="E1884">
        <v>56.4739</v>
      </c>
      <c r="F1884">
        <v>3.5799999999999998E-2</v>
      </c>
    </row>
    <row r="1885" spans="1:6">
      <c r="A1885">
        <v>2000056</v>
      </c>
      <c r="B1885">
        <v>2</v>
      </c>
      <c r="C1885">
        <v>56</v>
      </c>
      <c r="D1885">
        <v>1</v>
      </c>
      <c r="E1885">
        <v>56.576700000000002</v>
      </c>
      <c r="F1885">
        <v>3.5779999999999999E-2</v>
      </c>
    </row>
    <row r="1886" spans="1:6">
      <c r="A1886">
        <v>2000057</v>
      </c>
      <c r="B1886">
        <v>2</v>
      </c>
      <c r="C1886">
        <v>57</v>
      </c>
      <c r="D1886">
        <v>1</v>
      </c>
      <c r="E1886">
        <v>56.678800000000003</v>
      </c>
      <c r="F1886">
        <v>3.576E-2</v>
      </c>
    </row>
    <row r="1887" spans="1:6">
      <c r="A1887">
        <v>2000058</v>
      </c>
      <c r="B1887">
        <v>2</v>
      </c>
      <c r="C1887">
        <v>58</v>
      </c>
      <c r="D1887">
        <v>1</v>
      </c>
      <c r="E1887">
        <v>56.78</v>
      </c>
      <c r="F1887">
        <v>3.5740000000000001E-2</v>
      </c>
    </row>
    <row r="1888" spans="1:6">
      <c r="A1888">
        <v>2000059</v>
      </c>
      <c r="B1888">
        <v>2</v>
      </c>
      <c r="C1888">
        <v>59</v>
      </c>
      <c r="D1888">
        <v>1</v>
      </c>
      <c r="E1888">
        <v>56.880600000000001</v>
      </c>
      <c r="F1888">
        <v>3.5720000000000002E-2</v>
      </c>
    </row>
    <row r="1889" spans="1:6">
      <c r="A1889">
        <v>2000060</v>
      </c>
      <c r="B1889">
        <v>2</v>
      </c>
      <c r="C1889">
        <v>60</v>
      </c>
      <c r="D1889">
        <v>1</v>
      </c>
      <c r="E1889">
        <v>56.980499999999999</v>
      </c>
      <c r="F1889">
        <v>3.5700000000000003E-2</v>
      </c>
    </row>
    <row r="1890" spans="1:6">
      <c r="A1890">
        <v>2000061</v>
      </c>
      <c r="B1890">
        <v>2</v>
      </c>
      <c r="C1890">
        <v>61</v>
      </c>
      <c r="D1890">
        <v>1</v>
      </c>
      <c r="E1890">
        <v>57.079599999999999</v>
      </c>
      <c r="F1890">
        <v>3.5680000000000003E-2</v>
      </c>
    </row>
    <row r="1891" spans="1:6">
      <c r="A1891">
        <v>2000062</v>
      </c>
      <c r="B1891">
        <v>2</v>
      </c>
      <c r="C1891">
        <v>62</v>
      </c>
      <c r="D1891">
        <v>1</v>
      </c>
      <c r="E1891">
        <v>57.178199999999997</v>
      </c>
      <c r="F1891">
        <v>3.5659999999999997E-2</v>
      </c>
    </row>
    <row r="1892" spans="1:6">
      <c r="A1892">
        <v>2000063</v>
      </c>
      <c r="B1892">
        <v>2</v>
      </c>
      <c r="C1892">
        <v>63</v>
      </c>
      <c r="D1892">
        <v>1</v>
      </c>
      <c r="E1892">
        <v>57.2761</v>
      </c>
      <c r="F1892">
        <v>3.5639999999999998E-2</v>
      </c>
    </row>
    <row r="1893" spans="1:6">
      <c r="A1893">
        <v>2000064</v>
      </c>
      <c r="B1893">
        <v>2</v>
      </c>
      <c r="C1893">
        <v>64</v>
      </c>
      <c r="D1893">
        <v>1</v>
      </c>
      <c r="E1893">
        <v>57.3733</v>
      </c>
      <c r="F1893">
        <v>3.5619999999999999E-2</v>
      </c>
    </row>
    <row r="1894" spans="1:6">
      <c r="A1894">
        <v>2000065</v>
      </c>
      <c r="B1894">
        <v>2</v>
      </c>
      <c r="C1894">
        <v>65</v>
      </c>
      <c r="D1894">
        <v>1</v>
      </c>
      <c r="E1894">
        <v>57.469900000000003</v>
      </c>
      <c r="F1894">
        <v>3.5610000000000003E-2</v>
      </c>
    </row>
    <row r="1895" spans="1:6">
      <c r="A1895">
        <v>2000066</v>
      </c>
      <c r="B1895">
        <v>2</v>
      </c>
      <c r="C1895">
        <v>66</v>
      </c>
      <c r="D1895">
        <v>1</v>
      </c>
      <c r="E1895">
        <v>57.565899999999999</v>
      </c>
      <c r="F1895">
        <v>3.5589999999999997E-2</v>
      </c>
    </row>
    <row r="1896" spans="1:6">
      <c r="A1896">
        <v>2000067</v>
      </c>
      <c r="B1896">
        <v>2</v>
      </c>
      <c r="C1896">
        <v>67</v>
      </c>
      <c r="D1896">
        <v>1</v>
      </c>
      <c r="E1896">
        <v>57.661299999999997</v>
      </c>
      <c r="F1896">
        <v>3.5569999999999997E-2</v>
      </c>
    </row>
    <row r="1897" spans="1:6">
      <c r="A1897">
        <v>2000068</v>
      </c>
      <c r="B1897">
        <v>2</v>
      </c>
      <c r="C1897">
        <v>68</v>
      </c>
      <c r="D1897">
        <v>1</v>
      </c>
      <c r="E1897">
        <v>57.756</v>
      </c>
      <c r="F1897">
        <v>3.5549999999999998E-2</v>
      </c>
    </row>
    <row r="1898" spans="1:6">
      <c r="A1898">
        <v>2000069</v>
      </c>
      <c r="B1898">
        <v>2</v>
      </c>
      <c r="C1898">
        <v>69</v>
      </c>
      <c r="D1898">
        <v>1</v>
      </c>
      <c r="E1898">
        <v>57.850099999999998</v>
      </c>
      <c r="F1898">
        <v>3.5529999999999999E-2</v>
      </c>
    </row>
    <row r="1899" spans="1:6">
      <c r="A1899">
        <v>2000070</v>
      </c>
      <c r="B1899">
        <v>2</v>
      </c>
      <c r="C1899">
        <v>70</v>
      </c>
      <c r="D1899">
        <v>1</v>
      </c>
      <c r="E1899">
        <v>57.943600000000004</v>
      </c>
      <c r="F1899">
        <v>3.5520000000000003E-2</v>
      </c>
    </row>
    <row r="1900" spans="1:6">
      <c r="A1900">
        <v>2000071</v>
      </c>
      <c r="B1900">
        <v>2</v>
      </c>
      <c r="C1900">
        <v>71</v>
      </c>
      <c r="D1900">
        <v>1</v>
      </c>
      <c r="E1900">
        <v>58.036499999999997</v>
      </c>
      <c r="F1900">
        <v>3.5499999999999997E-2</v>
      </c>
    </row>
    <row r="1901" spans="1:6">
      <c r="A1901">
        <v>2000072</v>
      </c>
      <c r="B1901">
        <v>2</v>
      </c>
      <c r="C1901">
        <v>72</v>
      </c>
      <c r="D1901">
        <v>1</v>
      </c>
      <c r="E1901">
        <v>58.128799999999998</v>
      </c>
      <c r="F1901">
        <v>3.5479999999999998E-2</v>
      </c>
    </row>
    <row r="1902" spans="1:6">
      <c r="A1902">
        <v>2000073</v>
      </c>
      <c r="B1902">
        <v>2</v>
      </c>
      <c r="C1902">
        <v>73</v>
      </c>
      <c r="D1902">
        <v>1</v>
      </c>
      <c r="E1902">
        <v>58.220599999999997</v>
      </c>
      <c r="F1902">
        <v>3.5470000000000002E-2</v>
      </c>
    </row>
    <row r="1903" spans="1:6">
      <c r="A1903">
        <v>2000074</v>
      </c>
      <c r="B1903">
        <v>2</v>
      </c>
      <c r="C1903">
        <v>74</v>
      </c>
      <c r="D1903">
        <v>1</v>
      </c>
      <c r="E1903">
        <v>58.311700000000002</v>
      </c>
      <c r="F1903">
        <v>3.5450000000000002E-2</v>
      </c>
    </row>
    <row r="1904" spans="1:6">
      <c r="A1904">
        <v>2000075</v>
      </c>
      <c r="B1904">
        <v>2</v>
      </c>
      <c r="C1904">
        <v>75</v>
      </c>
      <c r="D1904">
        <v>1</v>
      </c>
      <c r="E1904">
        <v>58.402200000000001</v>
      </c>
      <c r="F1904">
        <v>3.5430000000000003E-2</v>
      </c>
    </row>
    <row r="1905" spans="1:6">
      <c r="A1905">
        <v>2000076</v>
      </c>
      <c r="B1905">
        <v>2</v>
      </c>
      <c r="C1905">
        <v>76</v>
      </c>
      <c r="D1905">
        <v>1</v>
      </c>
      <c r="E1905">
        <v>58.492199999999997</v>
      </c>
      <c r="F1905">
        <v>3.542E-2</v>
      </c>
    </row>
    <row r="1906" spans="1:6">
      <c r="A1906">
        <v>2000077</v>
      </c>
      <c r="B1906">
        <v>2</v>
      </c>
      <c r="C1906">
        <v>77</v>
      </c>
      <c r="D1906">
        <v>1</v>
      </c>
      <c r="E1906">
        <v>58.581600000000002</v>
      </c>
      <c r="F1906">
        <v>3.5400000000000001E-2</v>
      </c>
    </row>
    <row r="1907" spans="1:6">
      <c r="A1907">
        <v>2000078</v>
      </c>
      <c r="B1907">
        <v>2</v>
      </c>
      <c r="C1907">
        <v>78</v>
      </c>
      <c r="D1907">
        <v>1</v>
      </c>
      <c r="E1907">
        <v>58.670499999999997</v>
      </c>
      <c r="F1907">
        <v>3.5389999999999998E-2</v>
      </c>
    </row>
    <row r="1908" spans="1:6">
      <c r="A1908">
        <v>2000079</v>
      </c>
      <c r="B1908">
        <v>2</v>
      </c>
      <c r="C1908">
        <v>79</v>
      </c>
      <c r="D1908">
        <v>1</v>
      </c>
      <c r="E1908">
        <v>58.758800000000001</v>
      </c>
      <c r="F1908">
        <v>3.5369999999999999E-2</v>
      </c>
    </row>
    <row r="1909" spans="1:6">
      <c r="A1909">
        <v>2000080</v>
      </c>
      <c r="B1909">
        <v>2</v>
      </c>
      <c r="C1909">
        <v>80</v>
      </c>
      <c r="D1909">
        <v>1</v>
      </c>
      <c r="E1909">
        <v>58.846499999999999</v>
      </c>
      <c r="F1909">
        <v>3.5360000000000003E-2</v>
      </c>
    </row>
    <row r="1910" spans="1:6">
      <c r="A1910">
        <v>2000081</v>
      </c>
      <c r="B1910">
        <v>2</v>
      </c>
      <c r="C1910">
        <v>81</v>
      </c>
      <c r="D1910">
        <v>1</v>
      </c>
      <c r="E1910">
        <v>58.933700000000002</v>
      </c>
      <c r="F1910">
        <v>3.5340000000000003E-2</v>
      </c>
    </row>
    <row r="1911" spans="1:6">
      <c r="A1911">
        <v>2000082</v>
      </c>
      <c r="B1911">
        <v>2</v>
      </c>
      <c r="C1911">
        <v>82</v>
      </c>
      <c r="D1911">
        <v>1</v>
      </c>
      <c r="E1911">
        <v>59.020400000000002</v>
      </c>
      <c r="F1911">
        <v>3.533E-2</v>
      </c>
    </row>
    <row r="1912" spans="1:6">
      <c r="A1912">
        <v>2000083</v>
      </c>
      <c r="B1912">
        <v>2</v>
      </c>
      <c r="C1912">
        <v>83</v>
      </c>
      <c r="D1912">
        <v>1</v>
      </c>
      <c r="E1912">
        <v>59.1066</v>
      </c>
      <c r="F1912">
        <v>3.5310000000000001E-2</v>
      </c>
    </row>
    <row r="1913" spans="1:6">
      <c r="A1913">
        <v>2000084</v>
      </c>
      <c r="B1913">
        <v>2</v>
      </c>
      <c r="C1913">
        <v>84</v>
      </c>
      <c r="D1913">
        <v>1</v>
      </c>
      <c r="E1913">
        <v>59.1922</v>
      </c>
      <c r="F1913">
        <v>3.5299999999999998E-2</v>
      </c>
    </row>
    <row r="1914" spans="1:6">
      <c r="A1914">
        <v>2000085</v>
      </c>
      <c r="B1914">
        <v>2</v>
      </c>
      <c r="C1914">
        <v>85</v>
      </c>
      <c r="D1914">
        <v>1</v>
      </c>
      <c r="E1914">
        <v>59.277299999999997</v>
      </c>
      <c r="F1914">
        <v>3.5279999999999999E-2</v>
      </c>
    </row>
    <row r="1915" spans="1:6">
      <c r="A1915">
        <v>2000086</v>
      </c>
      <c r="B1915">
        <v>2</v>
      </c>
      <c r="C1915">
        <v>86</v>
      </c>
      <c r="D1915">
        <v>1</v>
      </c>
      <c r="E1915">
        <v>59.361899999999999</v>
      </c>
      <c r="F1915">
        <v>3.5270000000000003E-2</v>
      </c>
    </row>
    <row r="1916" spans="1:6">
      <c r="A1916">
        <v>2000087</v>
      </c>
      <c r="B1916">
        <v>2</v>
      </c>
      <c r="C1916">
        <v>87</v>
      </c>
      <c r="D1916">
        <v>1</v>
      </c>
      <c r="E1916">
        <v>59.445900000000002</v>
      </c>
      <c r="F1916">
        <v>3.526E-2</v>
      </c>
    </row>
    <row r="1917" spans="1:6">
      <c r="A1917">
        <v>2000088</v>
      </c>
      <c r="B1917">
        <v>2</v>
      </c>
      <c r="C1917">
        <v>88</v>
      </c>
      <c r="D1917">
        <v>1</v>
      </c>
      <c r="E1917">
        <v>59.529499999999999</v>
      </c>
      <c r="F1917">
        <v>3.524E-2</v>
      </c>
    </row>
    <row r="1918" spans="1:6">
      <c r="A1918">
        <v>2000089</v>
      </c>
      <c r="B1918">
        <v>2</v>
      </c>
      <c r="C1918">
        <v>89</v>
      </c>
      <c r="D1918">
        <v>1</v>
      </c>
      <c r="E1918">
        <v>59.6126</v>
      </c>
      <c r="F1918">
        <v>3.5229999999999997E-2</v>
      </c>
    </row>
    <row r="1919" spans="1:6">
      <c r="A1919">
        <v>2000090</v>
      </c>
      <c r="B1919">
        <v>2</v>
      </c>
      <c r="C1919">
        <v>90</v>
      </c>
      <c r="D1919">
        <v>1</v>
      </c>
      <c r="E1919">
        <v>59.6952</v>
      </c>
      <c r="F1919">
        <v>3.5209999999999998E-2</v>
      </c>
    </row>
    <row r="1920" spans="1:6">
      <c r="A1920">
        <v>2000091</v>
      </c>
      <c r="B1920">
        <v>2</v>
      </c>
      <c r="C1920">
        <v>91</v>
      </c>
      <c r="D1920">
        <v>1</v>
      </c>
      <c r="E1920">
        <v>59.777299999999997</v>
      </c>
      <c r="F1920">
        <v>3.5200000000000002E-2</v>
      </c>
    </row>
    <row r="1921" spans="1:6">
      <c r="A1921">
        <v>2000092</v>
      </c>
      <c r="B1921">
        <v>2</v>
      </c>
      <c r="C1921">
        <v>92</v>
      </c>
      <c r="D1921">
        <v>1</v>
      </c>
      <c r="E1921">
        <v>59.858899999999998</v>
      </c>
      <c r="F1921">
        <v>3.5189999999999999E-2</v>
      </c>
    </row>
    <row r="1922" spans="1:6">
      <c r="A1922">
        <v>2000093</v>
      </c>
      <c r="B1922">
        <v>2</v>
      </c>
      <c r="C1922">
        <v>93</v>
      </c>
      <c r="D1922">
        <v>1</v>
      </c>
      <c r="E1922">
        <v>59.940100000000001</v>
      </c>
      <c r="F1922">
        <v>3.517E-2</v>
      </c>
    </row>
    <row r="1923" spans="1:6">
      <c r="A1923">
        <v>2000094</v>
      </c>
      <c r="B1923">
        <v>2</v>
      </c>
      <c r="C1923">
        <v>94</v>
      </c>
      <c r="D1923">
        <v>1</v>
      </c>
      <c r="E1923">
        <v>60.020899999999997</v>
      </c>
      <c r="F1923">
        <v>3.5159999999999997E-2</v>
      </c>
    </row>
    <row r="1924" spans="1:6">
      <c r="A1924">
        <v>2000095</v>
      </c>
      <c r="B1924">
        <v>2</v>
      </c>
      <c r="C1924">
        <v>95</v>
      </c>
      <c r="D1924">
        <v>1</v>
      </c>
      <c r="E1924">
        <v>60.101100000000002</v>
      </c>
      <c r="F1924">
        <v>3.5150000000000001E-2</v>
      </c>
    </row>
    <row r="1925" spans="1:6">
      <c r="A1925">
        <v>2000096</v>
      </c>
      <c r="B1925">
        <v>2</v>
      </c>
      <c r="C1925">
        <v>96</v>
      </c>
      <c r="D1925">
        <v>1</v>
      </c>
      <c r="E1925">
        <v>60.180999999999997</v>
      </c>
      <c r="F1925">
        <v>3.5139999999999998E-2</v>
      </c>
    </row>
    <row r="1926" spans="1:6">
      <c r="A1926">
        <v>2000097</v>
      </c>
      <c r="B1926">
        <v>2</v>
      </c>
      <c r="C1926">
        <v>97</v>
      </c>
      <c r="D1926">
        <v>1</v>
      </c>
      <c r="E1926">
        <v>60.260300000000001</v>
      </c>
      <c r="F1926">
        <v>3.5119999999999998E-2</v>
      </c>
    </row>
    <row r="1927" spans="1:6">
      <c r="A1927">
        <v>2000098</v>
      </c>
      <c r="B1927">
        <v>2</v>
      </c>
      <c r="C1927">
        <v>98</v>
      </c>
      <c r="D1927">
        <v>1</v>
      </c>
      <c r="E1927">
        <v>60.339300000000001</v>
      </c>
      <c r="F1927">
        <v>3.5110000000000002E-2</v>
      </c>
    </row>
    <row r="1928" spans="1:6">
      <c r="A1928">
        <v>2000099</v>
      </c>
      <c r="B1928">
        <v>2</v>
      </c>
      <c r="C1928">
        <v>99</v>
      </c>
      <c r="D1928">
        <v>1</v>
      </c>
      <c r="E1928">
        <v>60.4178</v>
      </c>
      <c r="F1928">
        <v>3.5099999999999999E-2</v>
      </c>
    </row>
    <row r="1929" spans="1:6">
      <c r="A1929">
        <v>2000100</v>
      </c>
      <c r="B1929">
        <v>2</v>
      </c>
      <c r="C1929">
        <v>100</v>
      </c>
      <c r="D1929">
        <v>1</v>
      </c>
      <c r="E1929">
        <v>60.495800000000003</v>
      </c>
      <c r="F1929">
        <v>3.5090000000000003E-2</v>
      </c>
    </row>
    <row r="1930" spans="1:6">
      <c r="A1930">
        <v>2000101</v>
      </c>
      <c r="B1930">
        <v>2</v>
      </c>
      <c r="C1930">
        <v>101</v>
      </c>
      <c r="D1930">
        <v>1</v>
      </c>
      <c r="E1930">
        <v>60.573399999999999</v>
      </c>
      <c r="F1930">
        <v>3.508E-2</v>
      </c>
    </row>
    <row r="1931" spans="1:6">
      <c r="A1931">
        <v>2000102</v>
      </c>
      <c r="B1931">
        <v>2</v>
      </c>
      <c r="C1931">
        <v>102</v>
      </c>
      <c r="D1931">
        <v>1</v>
      </c>
      <c r="E1931">
        <v>60.650599999999997</v>
      </c>
      <c r="F1931">
        <v>3.5060000000000001E-2</v>
      </c>
    </row>
    <row r="1932" spans="1:6">
      <c r="A1932">
        <v>2000103</v>
      </c>
      <c r="B1932">
        <v>2</v>
      </c>
      <c r="C1932">
        <v>103</v>
      </c>
      <c r="D1932">
        <v>1</v>
      </c>
      <c r="E1932">
        <v>60.7273</v>
      </c>
      <c r="F1932">
        <v>3.5049999999999998E-2</v>
      </c>
    </row>
    <row r="1933" spans="1:6">
      <c r="A1933">
        <v>2000104</v>
      </c>
      <c r="B1933">
        <v>2</v>
      </c>
      <c r="C1933">
        <v>104</v>
      </c>
      <c r="D1933">
        <v>1</v>
      </c>
      <c r="E1933">
        <v>60.803600000000003</v>
      </c>
      <c r="F1933">
        <v>3.5040000000000002E-2</v>
      </c>
    </row>
    <row r="1934" spans="1:6">
      <c r="A1934">
        <v>2000105</v>
      </c>
      <c r="B1934">
        <v>2</v>
      </c>
      <c r="C1934">
        <v>105</v>
      </c>
      <c r="D1934">
        <v>1</v>
      </c>
      <c r="E1934">
        <v>60.8795</v>
      </c>
      <c r="F1934">
        <v>3.5029999999999999E-2</v>
      </c>
    </row>
    <row r="1935" spans="1:6">
      <c r="A1935">
        <v>2000106</v>
      </c>
      <c r="B1935">
        <v>2</v>
      </c>
      <c r="C1935">
        <v>106</v>
      </c>
      <c r="D1935">
        <v>1</v>
      </c>
      <c r="E1935">
        <v>60.954999999999998</v>
      </c>
      <c r="F1935">
        <v>3.5020000000000003E-2</v>
      </c>
    </row>
    <row r="1936" spans="1:6">
      <c r="A1936">
        <v>2000107</v>
      </c>
      <c r="B1936">
        <v>2</v>
      </c>
      <c r="C1936">
        <v>107</v>
      </c>
      <c r="D1936">
        <v>1</v>
      </c>
      <c r="E1936">
        <v>61.030099999999997</v>
      </c>
      <c r="F1936">
        <v>3.5009999999999999E-2</v>
      </c>
    </row>
    <row r="1937" spans="1:6">
      <c r="A1937">
        <v>2000108</v>
      </c>
      <c r="B1937">
        <v>2</v>
      </c>
      <c r="C1937">
        <v>108</v>
      </c>
      <c r="D1937">
        <v>1</v>
      </c>
      <c r="E1937">
        <v>61.104700000000001</v>
      </c>
      <c r="F1937">
        <v>3.5000000000000003E-2</v>
      </c>
    </row>
    <row r="1938" spans="1:6">
      <c r="A1938">
        <v>2000109</v>
      </c>
      <c r="B1938">
        <v>2</v>
      </c>
      <c r="C1938">
        <v>109</v>
      </c>
      <c r="D1938">
        <v>1</v>
      </c>
      <c r="E1938">
        <v>61.178899999999999</v>
      </c>
      <c r="F1938">
        <v>3.499E-2</v>
      </c>
    </row>
    <row r="1939" spans="1:6">
      <c r="A1939">
        <v>2000110</v>
      </c>
      <c r="B1939">
        <v>2</v>
      </c>
      <c r="C1939">
        <v>110</v>
      </c>
      <c r="D1939">
        <v>1</v>
      </c>
      <c r="E1939">
        <v>61.252699999999997</v>
      </c>
      <c r="F1939">
        <v>3.4970000000000001E-2</v>
      </c>
    </row>
    <row r="1940" spans="1:6">
      <c r="A1940">
        <v>2000111</v>
      </c>
      <c r="B1940">
        <v>2</v>
      </c>
      <c r="C1940">
        <v>111</v>
      </c>
      <c r="D1940">
        <v>1</v>
      </c>
      <c r="E1940">
        <v>61.326099999999997</v>
      </c>
      <c r="F1940">
        <v>3.4959999999999998E-2</v>
      </c>
    </row>
    <row r="1941" spans="1:6">
      <c r="A1941">
        <v>2000112</v>
      </c>
      <c r="B1941">
        <v>2</v>
      </c>
      <c r="C1941">
        <v>112</v>
      </c>
      <c r="D1941">
        <v>1</v>
      </c>
      <c r="E1941">
        <v>61.399099999999997</v>
      </c>
      <c r="F1941">
        <v>3.4950000000000002E-2</v>
      </c>
    </row>
    <row r="1942" spans="1:6">
      <c r="A1942">
        <v>2000113</v>
      </c>
      <c r="B1942">
        <v>2</v>
      </c>
      <c r="C1942">
        <v>113</v>
      </c>
      <c r="D1942">
        <v>1</v>
      </c>
      <c r="E1942">
        <v>61.471699999999998</v>
      </c>
      <c r="F1942">
        <v>3.4939999999999999E-2</v>
      </c>
    </row>
    <row r="1943" spans="1:6">
      <c r="A1943">
        <v>2000114</v>
      </c>
      <c r="B1943">
        <v>2</v>
      </c>
      <c r="C1943">
        <v>114</v>
      </c>
      <c r="D1943">
        <v>1</v>
      </c>
      <c r="E1943">
        <v>61.543900000000001</v>
      </c>
      <c r="F1943">
        <v>3.4930000000000003E-2</v>
      </c>
    </row>
    <row r="1944" spans="1:6">
      <c r="A1944">
        <v>2000115</v>
      </c>
      <c r="B1944">
        <v>2</v>
      </c>
      <c r="C1944">
        <v>115</v>
      </c>
      <c r="D1944">
        <v>1</v>
      </c>
      <c r="E1944">
        <v>61.615600000000001</v>
      </c>
      <c r="F1944">
        <v>3.492E-2</v>
      </c>
    </row>
    <row r="1945" spans="1:6">
      <c r="A1945">
        <v>2000116</v>
      </c>
      <c r="B1945">
        <v>2</v>
      </c>
      <c r="C1945">
        <v>116</v>
      </c>
      <c r="D1945">
        <v>1</v>
      </c>
      <c r="E1945">
        <v>61.686999999999998</v>
      </c>
      <c r="F1945">
        <v>3.4909999999999997E-2</v>
      </c>
    </row>
    <row r="1946" spans="1:6">
      <c r="A1946">
        <v>2000117</v>
      </c>
      <c r="B1946">
        <v>2</v>
      </c>
      <c r="C1946">
        <v>117</v>
      </c>
      <c r="D1946">
        <v>1</v>
      </c>
      <c r="E1946">
        <v>61.758000000000003</v>
      </c>
      <c r="F1946">
        <v>3.49E-2</v>
      </c>
    </row>
    <row r="1947" spans="1:6">
      <c r="A1947">
        <v>2000118</v>
      </c>
      <c r="B1947">
        <v>2</v>
      </c>
      <c r="C1947">
        <v>118</v>
      </c>
      <c r="D1947">
        <v>1</v>
      </c>
      <c r="E1947">
        <v>61.828600000000002</v>
      </c>
      <c r="F1947">
        <v>3.4889999999999997E-2</v>
      </c>
    </row>
    <row r="1948" spans="1:6">
      <c r="A1948">
        <v>2000119</v>
      </c>
      <c r="B1948">
        <v>2</v>
      </c>
      <c r="C1948">
        <v>119</v>
      </c>
      <c r="D1948">
        <v>1</v>
      </c>
      <c r="E1948">
        <v>61.898800000000001</v>
      </c>
      <c r="F1948">
        <v>3.4880000000000001E-2</v>
      </c>
    </row>
    <row r="1949" spans="1:6">
      <c r="A1949">
        <v>2000120</v>
      </c>
      <c r="B1949">
        <v>2</v>
      </c>
      <c r="C1949">
        <v>120</v>
      </c>
      <c r="D1949">
        <v>1</v>
      </c>
      <c r="E1949">
        <v>61.968600000000002</v>
      </c>
      <c r="F1949">
        <v>3.4869999999999998E-2</v>
      </c>
    </row>
    <row r="1950" spans="1:6">
      <c r="A1950">
        <v>2000121</v>
      </c>
      <c r="B1950">
        <v>2</v>
      </c>
      <c r="C1950">
        <v>121</v>
      </c>
      <c r="D1950">
        <v>1</v>
      </c>
      <c r="E1950">
        <v>62.0381</v>
      </c>
      <c r="F1950">
        <v>3.4869999999999998E-2</v>
      </c>
    </row>
    <row r="1951" spans="1:6">
      <c r="A1951">
        <v>2000122</v>
      </c>
      <c r="B1951">
        <v>2</v>
      </c>
      <c r="C1951">
        <v>122</v>
      </c>
      <c r="D1951">
        <v>1</v>
      </c>
      <c r="E1951">
        <v>62.107100000000003</v>
      </c>
      <c r="F1951">
        <v>3.4860000000000002E-2</v>
      </c>
    </row>
    <row r="1952" spans="1:6">
      <c r="A1952">
        <v>2000123</v>
      </c>
      <c r="B1952">
        <v>2</v>
      </c>
      <c r="C1952">
        <v>123</v>
      </c>
      <c r="D1952">
        <v>1</v>
      </c>
      <c r="E1952">
        <v>62.175800000000002</v>
      </c>
      <c r="F1952">
        <v>3.4849999999999999E-2</v>
      </c>
    </row>
    <row r="1953" spans="1:6">
      <c r="A1953">
        <v>2000124</v>
      </c>
      <c r="B1953">
        <v>2</v>
      </c>
      <c r="C1953">
        <v>124</v>
      </c>
      <c r="D1953">
        <v>1</v>
      </c>
      <c r="E1953">
        <v>62.244100000000003</v>
      </c>
      <c r="F1953">
        <v>3.4840000000000003E-2</v>
      </c>
    </row>
    <row r="1954" spans="1:6">
      <c r="A1954">
        <v>2000125</v>
      </c>
      <c r="B1954">
        <v>2</v>
      </c>
      <c r="C1954">
        <v>125</v>
      </c>
      <c r="D1954">
        <v>1</v>
      </c>
      <c r="E1954">
        <v>62.311999999999998</v>
      </c>
      <c r="F1954">
        <v>3.483E-2</v>
      </c>
    </row>
    <row r="1955" spans="1:6">
      <c r="A1955">
        <v>2000126</v>
      </c>
      <c r="B1955">
        <v>2</v>
      </c>
      <c r="C1955">
        <v>126</v>
      </c>
      <c r="D1955">
        <v>1</v>
      </c>
      <c r="E1955">
        <v>62.3795</v>
      </c>
      <c r="F1955">
        <v>3.4819999999999997E-2</v>
      </c>
    </row>
    <row r="1956" spans="1:6">
      <c r="A1956">
        <v>2000127</v>
      </c>
      <c r="B1956">
        <v>2</v>
      </c>
      <c r="C1956">
        <v>127</v>
      </c>
      <c r="D1956">
        <v>1</v>
      </c>
      <c r="E1956">
        <v>62.4467</v>
      </c>
      <c r="F1956">
        <v>3.4810000000000001E-2</v>
      </c>
    </row>
    <row r="1957" spans="1:6">
      <c r="A1957">
        <v>2000128</v>
      </c>
      <c r="B1957">
        <v>2</v>
      </c>
      <c r="C1957">
        <v>128</v>
      </c>
      <c r="D1957">
        <v>1</v>
      </c>
      <c r="E1957">
        <v>62.513500000000001</v>
      </c>
      <c r="F1957">
        <v>3.4799999999999998E-2</v>
      </c>
    </row>
    <row r="1958" spans="1:6">
      <c r="A1958">
        <v>2000129</v>
      </c>
      <c r="B1958">
        <v>2</v>
      </c>
      <c r="C1958">
        <v>129</v>
      </c>
      <c r="D1958">
        <v>1</v>
      </c>
      <c r="E1958">
        <v>62.58</v>
      </c>
      <c r="F1958">
        <v>3.4790000000000001E-2</v>
      </c>
    </row>
    <row r="1959" spans="1:6">
      <c r="A1959">
        <v>2000130</v>
      </c>
      <c r="B1959">
        <v>2</v>
      </c>
      <c r="C1959">
        <v>130</v>
      </c>
      <c r="D1959">
        <v>1</v>
      </c>
      <c r="E1959">
        <v>62.646099999999997</v>
      </c>
      <c r="F1959">
        <v>3.4790000000000001E-2</v>
      </c>
    </row>
    <row r="1960" spans="1:6">
      <c r="A1960">
        <v>2000131</v>
      </c>
      <c r="B1960">
        <v>2</v>
      </c>
      <c r="C1960">
        <v>131</v>
      </c>
      <c r="D1960">
        <v>1</v>
      </c>
      <c r="E1960">
        <v>62.711799999999997</v>
      </c>
      <c r="F1960">
        <v>3.4779999999999998E-2</v>
      </c>
    </row>
    <row r="1961" spans="1:6">
      <c r="A1961">
        <v>2000132</v>
      </c>
      <c r="B1961">
        <v>2</v>
      </c>
      <c r="C1961">
        <v>132</v>
      </c>
      <c r="D1961">
        <v>1</v>
      </c>
      <c r="E1961">
        <v>62.777200000000001</v>
      </c>
      <c r="F1961">
        <v>3.4770000000000002E-2</v>
      </c>
    </row>
    <row r="1962" spans="1:6">
      <c r="A1962">
        <v>2000133</v>
      </c>
      <c r="B1962">
        <v>2</v>
      </c>
      <c r="C1962">
        <v>133</v>
      </c>
      <c r="D1962">
        <v>1</v>
      </c>
      <c r="E1962">
        <v>62.842300000000002</v>
      </c>
      <c r="F1962">
        <v>3.4759999999999999E-2</v>
      </c>
    </row>
    <row r="1963" spans="1:6">
      <c r="A1963">
        <v>2000134</v>
      </c>
      <c r="B1963">
        <v>2</v>
      </c>
      <c r="C1963">
        <v>134</v>
      </c>
      <c r="D1963">
        <v>1</v>
      </c>
      <c r="E1963">
        <v>62.906999999999996</v>
      </c>
      <c r="F1963">
        <v>3.4750000000000003E-2</v>
      </c>
    </row>
    <row r="1964" spans="1:6">
      <c r="A1964">
        <v>2000135</v>
      </c>
      <c r="B1964">
        <v>2</v>
      </c>
      <c r="C1964">
        <v>135</v>
      </c>
      <c r="D1964">
        <v>1</v>
      </c>
      <c r="E1964">
        <v>62.971400000000003</v>
      </c>
      <c r="F1964">
        <v>3.4750000000000003E-2</v>
      </c>
    </row>
    <row r="1965" spans="1:6">
      <c r="A1965">
        <v>2000136</v>
      </c>
      <c r="B1965">
        <v>2</v>
      </c>
      <c r="C1965">
        <v>136</v>
      </c>
      <c r="D1965">
        <v>1</v>
      </c>
      <c r="E1965">
        <v>63.035400000000003</v>
      </c>
      <c r="F1965">
        <v>3.474E-2</v>
      </c>
    </row>
    <row r="1966" spans="1:6">
      <c r="A1966">
        <v>2000137</v>
      </c>
      <c r="B1966">
        <v>2</v>
      </c>
      <c r="C1966">
        <v>137</v>
      </c>
      <c r="D1966">
        <v>1</v>
      </c>
      <c r="E1966">
        <v>63.0991</v>
      </c>
      <c r="F1966">
        <v>3.4729999999999997E-2</v>
      </c>
    </row>
    <row r="1967" spans="1:6">
      <c r="A1967">
        <v>2000138</v>
      </c>
      <c r="B1967">
        <v>2</v>
      </c>
      <c r="C1967">
        <v>138</v>
      </c>
      <c r="D1967">
        <v>1</v>
      </c>
      <c r="E1967">
        <v>63.162599999999998</v>
      </c>
      <c r="F1967">
        <v>3.4720000000000001E-2</v>
      </c>
    </row>
    <row r="1968" spans="1:6">
      <c r="A1968">
        <v>2000139</v>
      </c>
      <c r="B1968">
        <v>2</v>
      </c>
      <c r="C1968">
        <v>139</v>
      </c>
      <c r="D1968">
        <v>1</v>
      </c>
      <c r="E1968">
        <v>63.225700000000003</v>
      </c>
      <c r="F1968">
        <v>3.4709999999999998E-2</v>
      </c>
    </row>
    <row r="1969" spans="1:6">
      <c r="A1969">
        <v>2000140</v>
      </c>
      <c r="B1969">
        <v>2</v>
      </c>
      <c r="C1969">
        <v>140</v>
      </c>
      <c r="D1969">
        <v>1</v>
      </c>
      <c r="E1969">
        <v>63.288400000000003</v>
      </c>
      <c r="F1969">
        <v>3.4709999999999998E-2</v>
      </c>
    </row>
    <row r="1970" spans="1:6">
      <c r="A1970">
        <v>2000141</v>
      </c>
      <c r="B1970">
        <v>2</v>
      </c>
      <c r="C1970">
        <v>141</v>
      </c>
      <c r="D1970">
        <v>1</v>
      </c>
      <c r="E1970">
        <v>63.350900000000003</v>
      </c>
      <c r="F1970">
        <v>3.4700000000000002E-2</v>
      </c>
    </row>
    <row r="1971" spans="1:6">
      <c r="A1971">
        <v>2000142</v>
      </c>
      <c r="B1971">
        <v>2</v>
      </c>
      <c r="C1971">
        <v>142</v>
      </c>
      <c r="D1971">
        <v>1</v>
      </c>
      <c r="E1971">
        <v>63.4131</v>
      </c>
      <c r="F1971">
        <v>3.4689999999999999E-2</v>
      </c>
    </row>
    <row r="1972" spans="1:6">
      <c r="A1972">
        <v>2000143</v>
      </c>
      <c r="B1972">
        <v>2</v>
      </c>
      <c r="C1972">
        <v>143</v>
      </c>
      <c r="D1972">
        <v>1</v>
      </c>
      <c r="E1972">
        <v>63.475000000000001</v>
      </c>
      <c r="F1972">
        <v>3.4689999999999999E-2</v>
      </c>
    </row>
    <row r="1973" spans="1:6">
      <c r="A1973">
        <v>2000144</v>
      </c>
      <c r="B1973">
        <v>2</v>
      </c>
      <c r="C1973">
        <v>144</v>
      </c>
      <c r="D1973">
        <v>1</v>
      </c>
      <c r="E1973">
        <v>63.536499999999997</v>
      </c>
      <c r="F1973">
        <v>3.4680000000000002E-2</v>
      </c>
    </row>
    <row r="1974" spans="1:6">
      <c r="A1974">
        <v>2000145</v>
      </c>
      <c r="B1974">
        <v>2</v>
      </c>
      <c r="C1974">
        <v>145</v>
      </c>
      <c r="D1974">
        <v>1</v>
      </c>
      <c r="E1974">
        <v>63.597799999999999</v>
      </c>
      <c r="F1974">
        <v>3.4669999999999999E-2</v>
      </c>
    </row>
    <row r="1975" spans="1:6">
      <c r="A1975">
        <v>2000146</v>
      </c>
      <c r="B1975">
        <v>2</v>
      </c>
      <c r="C1975">
        <v>146</v>
      </c>
      <c r="D1975">
        <v>1</v>
      </c>
      <c r="E1975">
        <v>63.658799999999999</v>
      </c>
      <c r="F1975">
        <v>3.4669999999999999E-2</v>
      </c>
    </row>
    <row r="1976" spans="1:6">
      <c r="A1976">
        <v>2000147</v>
      </c>
      <c r="B1976">
        <v>2</v>
      </c>
      <c r="C1976">
        <v>147</v>
      </c>
      <c r="D1976">
        <v>1</v>
      </c>
      <c r="E1976">
        <v>63.7196</v>
      </c>
      <c r="F1976">
        <v>3.4660000000000003E-2</v>
      </c>
    </row>
    <row r="1977" spans="1:6">
      <c r="A1977">
        <v>2000148</v>
      </c>
      <c r="B1977">
        <v>2</v>
      </c>
      <c r="C1977">
        <v>148</v>
      </c>
      <c r="D1977">
        <v>1</v>
      </c>
      <c r="E1977">
        <v>63.78</v>
      </c>
      <c r="F1977">
        <v>3.465E-2</v>
      </c>
    </row>
    <row r="1978" spans="1:6">
      <c r="A1978">
        <v>2000149</v>
      </c>
      <c r="B1978">
        <v>2</v>
      </c>
      <c r="C1978">
        <v>149</v>
      </c>
      <c r="D1978">
        <v>1</v>
      </c>
      <c r="E1978">
        <v>63.840200000000003</v>
      </c>
      <c r="F1978">
        <v>3.465E-2</v>
      </c>
    </row>
    <row r="1979" spans="1:6">
      <c r="A1979">
        <v>2000150</v>
      </c>
      <c r="B1979">
        <v>2</v>
      </c>
      <c r="C1979">
        <v>150</v>
      </c>
      <c r="D1979">
        <v>1</v>
      </c>
      <c r="E1979">
        <v>63.9</v>
      </c>
      <c r="F1979">
        <v>3.4639999999999997E-2</v>
      </c>
    </row>
    <row r="1980" spans="1:6">
      <c r="A1980">
        <v>2000151</v>
      </c>
      <c r="B1980">
        <v>2</v>
      </c>
      <c r="C1980">
        <v>151</v>
      </c>
      <c r="D1980">
        <v>1</v>
      </c>
      <c r="E1980">
        <v>63.959699999999998</v>
      </c>
      <c r="F1980">
        <v>3.4630000000000001E-2</v>
      </c>
    </row>
    <row r="1981" spans="1:6">
      <c r="A1981">
        <v>2000152</v>
      </c>
      <c r="B1981">
        <v>2</v>
      </c>
      <c r="C1981">
        <v>152</v>
      </c>
      <c r="D1981">
        <v>1</v>
      </c>
      <c r="E1981">
        <v>64.019000000000005</v>
      </c>
      <c r="F1981">
        <v>3.4630000000000001E-2</v>
      </c>
    </row>
    <row r="1982" spans="1:6">
      <c r="A1982">
        <v>2000153</v>
      </c>
      <c r="B1982">
        <v>2</v>
      </c>
      <c r="C1982">
        <v>153</v>
      </c>
      <c r="D1982">
        <v>1</v>
      </c>
      <c r="E1982">
        <v>64.078100000000006</v>
      </c>
      <c r="F1982">
        <v>3.4619999999999998E-2</v>
      </c>
    </row>
    <row r="1983" spans="1:6">
      <c r="A1983">
        <v>2000154</v>
      </c>
      <c r="B1983">
        <v>2</v>
      </c>
      <c r="C1983">
        <v>154</v>
      </c>
      <c r="D1983">
        <v>1</v>
      </c>
      <c r="E1983">
        <v>64.137</v>
      </c>
      <c r="F1983">
        <v>3.4610000000000002E-2</v>
      </c>
    </row>
    <row r="1984" spans="1:6">
      <c r="A1984">
        <v>2000155</v>
      </c>
      <c r="B1984">
        <v>2</v>
      </c>
      <c r="C1984">
        <v>155</v>
      </c>
      <c r="D1984">
        <v>1</v>
      </c>
      <c r="E1984">
        <v>64.195599999999999</v>
      </c>
      <c r="F1984">
        <v>3.4610000000000002E-2</v>
      </c>
    </row>
    <row r="1985" spans="1:6">
      <c r="A1985">
        <v>2000156</v>
      </c>
      <c r="B1985">
        <v>2</v>
      </c>
      <c r="C1985">
        <v>156</v>
      </c>
      <c r="D1985">
        <v>1</v>
      </c>
      <c r="E1985">
        <v>64.253900000000002</v>
      </c>
      <c r="F1985">
        <v>3.4599999999999999E-2</v>
      </c>
    </row>
    <row r="1986" spans="1:6">
      <c r="A1986">
        <v>2000157</v>
      </c>
      <c r="B1986">
        <v>2</v>
      </c>
      <c r="C1986">
        <v>157</v>
      </c>
      <c r="D1986">
        <v>1</v>
      </c>
      <c r="E1986">
        <v>64.311999999999998</v>
      </c>
      <c r="F1986">
        <v>3.4599999999999999E-2</v>
      </c>
    </row>
    <row r="1987" spans="1:6">
      <c r="A1987">
        <v>2000158</v>
      </c>
      <c r="B1987">
        <v>2</v>
      </c>
      <c r="C1987">
        <v>158</v>
      </c>
      <c r="D1987">
        <v>1</v>
      </c>
      <c r="E1987">
        <v>64.369900000000001</v>
      </c>
      <c r="F1987">
        <v>3.4590000000000003E-2</v>
      </c>
    </row>
    <row r="1988" spans="1:6">
      <c r="A1988">
        <v>2000159</v>
      </c>
      <c r="B1988">
        <v>2</v>
      </c>
      <c r="C1988">
        <v>159</v>
      </c>
      <c r="D1988">
        <v>1</v>
      </c>
      <c r="E1988">
        <v>64.427599999999998</v>
      </c>
      <c r="F1988">
        <v>3.4590000000000003E-2</v>
      </c>
    </row>
    <row r="1989" spans="1:6">
      <c r="A1989">
        <v>2000160</v>
      </c>
      <c r="B1989">
        <v>2</v>
      </c>
      <c r="C1989">
        <v>160</v>
      </c>
      <c r="D1989">
        <v>1</v>
      </c>
      <c r="E1989">
        <v>64.484999999999999</v>
      </c>
      <c r="F1989">
        <v>3.458E-2</v>
      </c>
    </row>
    <row r="1990" spans="1:6">
      <c r="A1990">
        <v>2000161</v>
      </c>
      <c r="B1990">
        <v>2</v>
      </c>
      <c r="C1990">
        <v>161</v>
      </c>
      <c r="D1990">
        <v>1</v>
      </c>
      <c r="E1990">
        <v>64.542199999999994</v>
      </c>
      <c r="F1990">
        <v>3.4569999999999997E-2</v>
      </c>
    </row>
    <row r="1991" spans="1:6">
      <c r="A1991">
        <v>2000162</v>
      </c>
      <c r="B1991">
        <v>2</v>
      </c>
      <c r="C1991">
        <v>162</v>
      </c>
      <c r="D1991">
        <v>1</v>
      </c>
      <c r="E1991">
        <v>64.599100000000007</v>
      </c>
      <c r="F1991">
        <v>3.4569999999999997E-2</v>
      </c>
    </row>
    <row r="1992" spans="1:6">
      <c r="A1992">
        <v>2000163</v>
      </c>
      <c r="B1992">
        <v>2</v>
      </c>
      <c r="C1992">
        <v>163</v>
      </c>
      <c r="D1992">
        <v>1</v>
      </c>
      <c r="E1992">
        <v>64.655900000000003</v>
      </c>
      <c r="F1992">
        <v>3.456E-2</v>
      </c>
    </row>
    <row r="1993" spans="1:6">
      <c r="A1993">
        <v>2000164</v>
      </c>
      <c r="B1993">
        <v>2</v>
      </c>
      <c r="C1993">
        <v>164</v>
      </c>
      <c r="D1993">
        <v>1</v>
      </c>
      <c r="E1993">
        <v>64.712400000000002</v>
      </c>
      <c r="F1993">
        <v>3.456E-2</v>
      </c>
    </row>
    <row r="1994" spans="1:6">
      <c r="A1994">
        <v>2000165</v>
      </c>
      <c r="B1994">
        <v>2</v>
      </c>
      <c r="C1994">
        <v>165</v>
      </c>
      <c r="D1994">
        <v>1</v>
      </c>
      <c r="E1994">
        <v>64.768799999999999</v>
      </c>
      <c r="F1994">
        <v>3.4549999999999997E-2</v>
      </c>
    </row>
    <row r="1995" spans="1:6">
      <c r="A1995">
        <v>2000166</v>
      </c>
      <c r="B1995">
        <v>2</v>
      </c>
      <c r="C1995">
        <v>166</v>
      </c>
      <c r="D1995">
        <v>1</v>
      </c>
      <c r="E1995">
        <v>64.8249</v>
      </c>
      <c r="F1995">
        <v>3.4549999999999997E-2</v>
      </c>
    </row>
    <row r="1996" spans="1:6">
      <c r="A1996">
        <v>2000167</v>
      </c>
      <c r="B1996">
        <v>2</v>
      </c>
      <c r="C1996">
        <v>167</v>
      </c>
      <c r="D1996">
        <v>1</v>
      </c>
      <c r="E1996">
        <v>64.880799999999994</v>
      </c>
      <c r="F1996">
        <v>3.4540000000000001E-2</v>
      </c>
    </row>
    <row r="1997" spans="1:6">
      <c r="A1997">
        <v>2000168</v>
      </c>
      <c r="B1997">
        <v>2</v>
      </c>
      <c r="C1997">
        <v>168</v>
      </c>
      <c r="D1997">
        <v>1</v>
      </c>
      <c r="E1997">
        <v>64.936599999999999</v>
      </c>
      <c r="F1997">
        <v>3.4540000000000001E-2</v>
      </c>
    </row>
    <row r="1998" spans="1:6">
      <c r="A1998">
        <v>2000169</v>
      </c>
      <c r="B1998">
        <v>2</v>
      </c>
      <c r="C1998">
        <v>169</v>
      </c>
      <c r="D1998">
        <v>1</v>
      </c>
      <c r="E1998">
        <v>64.992099999999994</v>
      </c>
      <c r="F1998">
        <v>3.4529999999999998E-2</v>
      </c>
    </row>
    <row r="1999" spans="1:6">
      <c r="A1999">
        <v>2000170</v>
      </c>
      <c r="B1999">
        <v>2</v>
      </c>
      <c r="C1999">
        <v>170</v>
      </c>
      <c r="D1999">
        <v>1</v>
      </c>
      <c r="E1999">
        <v>65.047399999999996</v>
      </c>
      <c r="F1999">
        <v>3.4529999999999998E-2</v>
      </c>
    </row>
    <row r="2000" spans="1:6">
      <c r="A2000">
        <v>2000171</v>
      </c>
      <c r="B2000">
        <v>2</v>
      </c>
      <c r="C2000">
        <v>171</v>
      </c>
      <c r="D2000">
        <v>1</v>
      </c>
      <c r="E2000">
        <v>65.102599999999995</v>
      </c>
      <c r="F2000">
        <v>3.4529999999999998E-2</v>
      </c>
    </row>
    <row r="2001" spans="1:6">
      <c r="A2001">
        <v>2000172</v>
      </c>
      <c r="B2001">
        <v>2</v>
      </c>
      <c r="C2001">
        <v>172</v>
      </c>
      <c r="D2001">
        <v>1</v>
      </c>
      <c r="E2001">
        <v>65.157600000000002</v>
      </c>
      <c r="F2001">
        <v>3.4520000000000002E-2</v>
      </c>
    </row>
    <row r="2002" spans="1:6">
      <c r="A2002">
        <v>2000173</v>
      </c>
      <c r="B2002">
        <v>2</v>
      </c>
      <c r="C2002">
        <v>173</v>
      </c>
      <c r="D2002">
        <v>1</v>
      </c>
      <c r="E2002">
        <v>65.212299999999999</v>
      </c>
      <c r="F2002">
        <v>3.4520000000000002E-2</v>
      </c>
    </row>
    <row r="2003" spans="1:6">
      <c r="A2003">
        <v>2000174</v>
      </c>
      <c r="B2003">
        <v>2</v>
      </c>
      <c r="C2003">
        <v>174</v>
      </c>
      <c r="D2003">
        <v>1</v>
      </c>
      <c r="E2003">
        <v>65.266999999999996</v>
      </c>
      <c r="F2003">
        <v>3.4509999999999999E-2</v>
      </c>
    </row>
    <row r="2004" spans="1:6">
      <c r="A2004">
        <v>2000175</v>
      </c>
      <c r="B2004">
        <v>2</v>
      </c>
      <c r="C2004">
        <v>175</v>
      </c>
      <c r="D2004">
        <v>1</v>
      </c>
      <c r="E2004">
        <v>65.321399999999997</v>
      </c>
      <c r="F2004">
        <v>3.4509999999999999E-2</v>
      </c>
    </row>
    <row r="2005" spans="1:6">
      <c r="A2005">
        <v>2000176</v>
      </c>
      <c r="B2005">
        <v>2</v>
      </c>
      <c r="C2005">
        <v>176</v>
      </c>
      <c r="D2005">
        <v>1</v>
      </c>
      <c r="E2005">
        <v>65.375699999999995</v>
      </c>
      <c r="F2005">
        <v>3.4500000000000003E-2</v>
      </c>
    </row>
    <row r="2006" spans="1:6">
      <c r="A2006">
        <v>2000177</v>
      </c>
      <c r="B2006">
        <v>2</v>
      </c>
      <c r="C2006">
        <v>177</v>
      </c>
      <c r="D2006">
        <v>1</v>
      </c>
      <c r="E2006">
        <v>65.4298</v>
      </c>
      <c r="F2006">
        <v>3.4500000000000003E-2</v>
      </c>
    </row>
    <row r="2007" spans="1:6">
      <c r="A2007">
        <v>2000178</v>
      </c>
      <c r="B2007">
        <v>2</v>
      </c>
      <c r="C2007">
        <v>178</v>
      </c>
      <c r="D2007">
        <v>1</v>
      </c>
      <c r="E2007">
        <v>65.483699999999999</v>
      </c>
      <c r="F2007">
        <v>3.4500000000000003E-2</v>
      </c>
    </row>
    <row r="2008" spans="1:6">
      <c r="A2008">
        <v>2000179</v>
      </c>
      <c r="B2008">
        <v>2</v>
      </c>
      <c r="C2008">
        <v>179</v>
      </c>
      <c r="D2008">
        <v>1</v>
      </c>
      <c r="E2008">
        <v>65.537499999999994</v>
      </c>
      <c r="F2008">
        <v>3.449E-2</v>
      </c>
    </row>
    <row r="2009" spans="1:6">
      <c r="A2009">
        <v>2000180</v>
      </c>
      <c r="B2009">
        <v>2</v>
      </c>
      <c r="C2009">
        <v>180</v>
      </c>
      <c r="D2009">
        <v>1</v>
      </c>
      <c r="E2009">
        <v>65.591099999999997</v>
      </c>
      <c r="F2009">
        <v>3.449E-2</v>
      </c>
    </row>
    <row r="2010" spans="1:6">
      <c r="A2010">
        <v>2000181</v>
      </c>
      <c r="B2010">
        <v>2</v>
      </c>
      <c r="C2010">
        <v>181</v>
      </c>
      <c r="D2010">
        <v>1</v>
      </c>
      <c r="E2010">
        <v>65.644499999999994</v>
      </c>
      <c r="F2010">
        <v>3.449E-2</v>
      </c>
    </row>
    <row r="2011" spans="1:6">
      <c r="A2011">
        <v>2000182</v>
      </c>
      <c r="B2011">
        <v>2</v>
      </c>
      <c r="C2011">
        <v>182</v>
      </c>
      <c r="D2011">
        <v>1</v>
      </c>
      <c r="E2011">
        <v>65.697800000000001</v>
      </c>
      <c r="F2011">
        <v>3.4479999999999997E-2</v>
      </c>
    </row>
    <row r="2012" spans="1:6">
      <c r="A2012">
        <v>2000183</v>
      </c>
      <c r="B2012">
        <v>2</v>
      </c>
      <c r="C2012">
        <v>183</v>
      </c>
      <c r="D2012">
        <v>1</v>
      </c>
      <c r="E2012">
        <v>65.751000000000005</v>
      </c>
      <c r="F2012">
        <v>3.4479999999999997E-2</v>
      </c>
    </row>
    <row r="2013" spans="1:6">
      <c r="A2013">
        <v>2000184</v>
      </c>
      <c r="B2013">
        <v>2</v>
      </c>
      <c r="C2013">
        <v>184</v>
      </c>
      <c r="D2013">
        <v>1</v>
      </c>
      <c r="E2013">
        <v>65.804000000000002</v>
      </c>
      <c r="F2013">
        <v>3.4470000000000001E-2</v>
      </c>
    </row>
    <row r="2014" spans="1:6">
      <c r="A2014">
        <v>2000185</v>
      </c>
      <c r="B2014">
        <v>2</v>
      </c>
      <c r="C2014">
        <v>185</v>
      </c>
      <c r="D2014">
        <v>1</v>
      </c>
      <c r="E2014">
        <v>65.856800000000007</v>
      </c>
      <c r="F2014">
        <v>3.4470000000000001E-2</v>
      </c>
    </row>
    <row r="2015" spans="1:6">
      <c r="A2015">
        <v>2000186</v>
      </c>
      <c r="B2015">
        <v>2</v>
      </c>
      <c r="C2015">
        <v>186</v>
      </c>
      <c r="D2015">
        <v>1</v>
      </c>
      <c r="E2015">
        <v>65.909499999999994</v>
      </c>
      <c r="F2015">
        <v>3.4470000000000001E-2</v>
      </c>
    </row>
    <row r="2016" spans="1:6">
      <c r="A2016">
        <v>2000187</v>
      </c>
      <c r="B2016">
        <v>2</v>
      </c>
      <c r="C2016">
        <v>187</v>
      </c>
      <c r="D2016">
        <v>1</v>
      </c>
      <c r="E2016">
        <v>65.962100000000007</v>
      </c>
      <c r="F2016">
        <v>3.4470000000000001E-2</v>
      </c>
    </row>
    <row r="2017" spans="1:6">
      <c r="A2017">
        <v>2000188</v>
      </c>
      <c r="B2017">
        <v>2</v>
      </c>
      <c r="C2017">
        <v>188</v>
      </c>
      <c r="D2017">
        <v>1</v>
      </c>
      <c r="E2017">
        <v>66.014499999999998</v>
      </c>
      <c r="F2017">
        <v>3.4459999999999998E-2</v>
      </c>
    </row>
    <row r="2018" spans="1:6">
      <c r="A2018">
        <v>2000189</v>
      </c>
      <c r="B2018">
        <v>2</v>
      </c>
      <c r="C2018">
        <v>189</v>
      </c>
      <c r="D2018">
        <v>1</v>
      </c>
      <c r="E2018">
        <v>66.066800000000001</v>
      </c>
      <c r="F2018">
        <v>3.4459999999999998E-2</v>
      </c>
    </row>
    <row r="2019" spans="1:6">
      <c r="A2019">
        <v>2000190</v>
      </c>
      <c r="B2019">
        <v>2</v>
      </c>
      <c r="C2019">
        <v>190</v>
      </c>
      <c r="D2019">
        <v>1</v>
      </c>
      <c r="E2019">
        <v>66.118899999999996</v>
      </c>
      <c r="F2019">
        <v>3.4459999999999998E-2</v>
      </c>
    </row>
    <row r="2020" spans="1:6">
      <c r="A2020">
        <v>2000191</v>
      </c>
      <c r="B2020">
        <v>2</v>
      </c>
      <c r="C2020">
        <v>191</v>
      </c>
      <c r="D2020">
        <v>1</v>
      </c>
      <c r="E2020">
        <v>66.170900000000003</v>
      </c>
      <c r="F2020">
        <v>3.4450000000000001E-2</v>
      </c>
    </row>
    <row r="2021" spans="1:6">
      <c r="A2021">
        <v>2000192</v>
      </c>
      <c r="B2021">
        <v>2</v>
      </c>
      <c r="C2021">
        <v>192</v>
      </c>
      <c r="D2021">
        <v>1</v>
      </c>
      <c r="E2021">
        <v>66.222800000000007</v>
      </c>
      <c r="F2021">
        <v>3.4450000000000001E-2</v>
      </c>
    </row>
    <row r="2022" spans="1:6">
      <c r="A2022">
        <v>2000193</v>
      </c>
      <c r="B2022">
        <v>2</v>
      </c>
      <c r="C2022">
        <v>193</v>
      </c>
      <c r="D2022">
        <v>1</v>
      </c>
      <c r="E2022">
        <v>66.274500000000003</v>
      </c>
      <c r="F2022">
        <v>3.4450000000000001E-2</v>
      </c>
    </row>
    <row r="2023" spans="1:6">
      <c r="A2023">
        <v>2000194</v>
      </c>
      <c r="B2023">
        <v>2</v>
      </c>
      <c r="C2023">
        <v>194</v>
      </c>
      <c r="D2023">
        <v>1</v>
      </c>
      <c r="E2023">
        <v>66.326099999999997</v>
      </c>
      <c r="F2023">
        <v>3.4439999999999998E-2</v>
      </c>
    </row>
    <row r="2024" spans="1:6">
      <c r="A2024">
        <v>2000195</v>
      </c>
      <c r="B2024">
        <v>2</v>
      </c>
      <c r="C2024">
        <v>195</v>
      </c>
      <c r="D2024">
        <v>1</v>
      </c>
      <c r="E2024">
        <v>66.377600000000001</v>
      </c>
      <c r="F2024">
        <v>3.4439999999999998E-2</v>
      </c>
    </row>
    <row r="2025" spans="1:6">
      <c r="A2025">
        <v>2000196</v>
      </c>
      <c r="B2025">
        <v>2</v>
      </c>
      <c r="C2025">
        <v>196</v>
      </c>
      <c r="D2025">
        <v>1</v>
      </c>
      <c r="E2025">
        <v>66.429000000000002</v>
      </c>
      <c r="F2025">
        <v>3.4439999999999998E-2</v>
      </c>
    </row>
    <row r="2026" spans="1:6">
      <c r="A2026">
        <v>2000197</v>
      </c>
      <c r="B2026">
        <v>2</v>
      </c>
      <c r="C2026">
        <v>197</v>
      </c>
      <c r="D2026">
        <v>1</v>
      </c>
      <c r="E2026">
        <v>66.480199999999996</v>
      </c>
      <c r="F2026">
        <v>3.4439999999999998E-2</v>
      </c>
    </row>
    <row r="2027" spans="1:6">
      <c r="A2027">
        <v>2000198</v>
      </c>
      <c r="B2027">
        <v>2</v>
      </c>
      <c r="C2027">
        <v>198</v>
      </c>
      <c r="D2027">
        <v>1</v>
      </c>
      <c r="E2027">
        <v>66.531300000000002</v>
      </c>
      <c r="F2027">
        <v>3.4439999999999998E-2</v>
      </c>
    </row>
    <row r="2028" spans="1:6">
      <c r="A2028">
        <v>2000199</v>
      </c>
      <c r="B2028">
        <v>2</v>
      </c>
      <c r="C2028">
        <v>199</v>
      </c>
      <c r="D2028">
        <v>1</v>
      </c>
      <c r="E2028">
        <v>66.582300000000004</v>
      </c>
      <c r="F2028">
        <v>3.4430000000000002E-2</v>
      </c>
    </row>
    <row r="2029" spans="1:6">
      <c r="A2029">
        <v>2000200</v>
      </c>
      <c r="B2029">
        <v>2</v>
      </c>
      <c r="C2029">
        <v>200</v>
      </c>
      <c r="D2029">
        <v>1</v>
      </c>
      <c r="E2029">
        <v>66.633099999999999</v>
      </c>
      <c r="F2029">
        <v>3.4430000000000002E-2</v>
      </c>
    </row>
    <row r="2030" spans="1:6">
      <c r="A2030">
        <v>2000201</v>
      </c>
      <c r="B2030">
        <v>2</v>
      </c>
      <c r="C2030">
        <v>201</v>
      </c>
      <c r="D2030">
        <v>1</v>
      </c>
      <c r="E2030">
        <v>66.683899999999994</v>
      </c>
      <c r="F2030">
        <v>3.4430000000000002E-2</v>
      </c>
    </row>
    <row r="2031" spans="1:6">
      <c r="A2031">
        <v>2000202</v>
      </c>
      <c r="B2031">
        <v>2</v>
      </c>
      <c r="C2031">
        <v>202</v>
      </c>
      <c r="D2031">
        <v>1</v>
      </c>
      <c r="E2031">
        <v>66.734499999999997</v>
      </c>
      <c r="F2031">
        <v>3.4430000000000002E-2</v>
      </c>
    </row>
    <row r="2032" spans="1:6">
      <c r="A2032">
        <v>2000203</v>
      </c>
      <c r="B2032">
        <v>2</v>
      </c>
      <c r="C2032">
        <v>203</v>
      </c>
      <c r="D2032">
        <v>1</v>
      </c>
      <c r="E2032">
        <v>66.784999999999997</v>
      </c>
      <c r="F2032">
        <v>3.4419999999999999E-2</v>
      </c>
    </row>
    <row r="2033" spans="1:6">
      <c r="A2033">
        <v>2000204</v>
      </c>
      <c r="B2033">
        <v>2</v>
      </c>
      <c r="C2033">
        <v>204</v>
      </c>
      <c r="D2033">
        <v>1</v>
      </c>
      <c r="E2033">
        <v>66.835400000000007</v>
      </c>
      <c r="F2033">
        <v>3.4419999999999999E-2</v>
      </c>
    </row>
    <row r="2034" spans="1:6">
      <c r="A2034">
        <v>2000205</v>
      </c>
      <c r="B2034">
        <v>2</v>
      </c>
      <c r="C2034">
        <v>205</v>
      </c>
      <c r="D2034">
        <v>1</v>
      </c>
      <c r="E2034">
        <v>66.8857</v>
      </c>
      <c r="F2034">
        <v>3.4419999999999999E-2</v>
      </c>
    </row>
    <row r="2035" spans="1:6">
      <c r="A2035">
        <v>2000206</v>
      </c>
      <c r="B2035">
        <v>2</v>
      </c>
      <c r="C2035">
        <v>206</v>
      </c>
      <c r="D2035">
        <v>1</v>
      </c>
      <c r="E2035">
        <v>66.935900000000004</v>
      </c>
      <c r="F2035">
        <v>3.4419999999999999E-2</v>
      </c>
    </row>
    <row r="2036" spans="1:6">
      <c r="A2036">
        <v>2000207</v>
      </c>
      <c r="B2036">
        <v>2</v>
      </c>
      <c r="C2036">
        <v>207</v>
      </c>
      <c r="D2036">
        <v>1</v>
      </c>
      <c r="E2036">
        <v>66.985900000000001</v>
      </c>
      <c r="F2036">
        <v>3.4419999999999999E-2</v>
      </c>
    </row>
    <row r="2037" spans="1:6">
      <c r="A2037">
        <v>2000208</v>
      </c>
      <c r="B2037">
        <v>2</v>
      </c>
      <c r="C2037">
        <v>208</v>
      </c>
      <c r="D2037">
        <v>1</v>
      </c>
      <c r="E2037">
        <v>67.035899999999998</v>
      </c>
      <c r="F2037">
        <v>3.4419999999999999E-2</v>
      </c>
    </row>
    <row r="2038" spans="1:6">
      <c r="A2038">
        <v>2000209</v>
      </c>
      <c r="B2038">
        <v>2</v>
      </c>
      <c r="C2038">
        <v>209</v>
      </c>
      <c r="D2038">
        <v>1</v>
      </c>
      <c r="E2038">
        <v>67.085800000000006</v>
      </c>
      <c r="F2038">
        <v>3.4410000000000003E-2</v>
      </c>
    </row>
    <row r="2039" spans="1:6">
      <c r="A2039">
        <v>2000210</v>
      </c>
      <c r="B2039">
        <v>2</v>
      </c>
      <c r="C2039">
        <v>210</v>
      </c>
      <c r="D2039">
        <v>1</v>
      </c>
      <c r="E2039">
        <v>67.135499999999993</v>
      </c>
      <c r="F2039">
        <v>3.4410000000000003E-2</v>
      </c>
    </row>
    <row r="2040" spans="1:6">
      <c r="A2040">
        <v>2000211</v>
      </c>
      <c r="B2040">
        <v>2</v>
      </c>
      <c r="C2040">
        <v>211</v>
      </c>
      <c r="D2040">
        <v>1</v>
      </c>
      <c r="E2040">
        <v>67.185199999999995</v>
      </c>
      <c r="F2040">
        <v>3.4410000000000003E-2</v>
      </c>
    </row>
    <row r="2041" spans="1:6">
      <c r="A2041">
        <v>2000212</v>
      </c>
      <c r="B2041">
        <v>2</v>
      </c>
      <c r="C2041">
        <v>212</v>
      </c>
      <c r="D2041">
        <v>1</v>
      </c>
      <c r="E2041">
        <v>67.234700000000004</v>
      </c>
      <c r="F2041">
        <v>3.4410000000000003E-2</v>
      </c>
    </row>
    <row r="2042" spans="1:6">
      <c r="A2042">
        <v>2000213</v>
      </c>
      <c r="B2042">
        <v>2</v>
      </c>
      <c r="C2042">
        <v>213</v>
      </c>
      <c r="D2042">
        <v>1</v>
      </c>
      <c r="E2042">
        <v>67.284199999999998</v>
      </c>
      <c r="F2042">
        <v>3.4410000000000003E-2</v>
      </c>
    </row>
    <row r="2043" spans="1:6">
      <c r="A2043">
        <v>2000214</v>
      </c>
      <c r="B2043">
        <v>2</v>
      </c>
      <c r="C2043">
        <v>214</v>
      </c>
      <c r="D2043">
        <v>1</v>
      </c>
      <c r="E2043">
        <v>67.333500000000001</v>
      </c>
      <c r="F2043">
        <v>3.4410000000000003E-2</v>
      </c>
    </row>
    <row r="2044" spans="1:6">
      <c r="A2044">
        <v>2000215</v>
      </c>
      <c r="B2044">
        <v>2</v>
      </c>
      <c r="C2044">
        <v>215</v>
      </c>
      <c r="D2044">
        <v>1</v>
      </c>
      <c r="E2044">
        <v>67.382800000000003</v>
      </c>
      <c r="F2044">
        <v>3.4410000000000003E-2</v>
      </c>
    </row>
    <row r="2045" spans="1:6">
      <c r="A2045">
        <v>2000216</v>
      </c>
      <c r="B2045">
        <v>2</v>
      </c>
      <c r="C2045">
        <v>216</v>
      </c>
      <c r="D2045">
        <v>1</v>
      </c>
      <c r="E2045">
        <v>67.432000000000002</v>
      </c>
      <c r="F2045">
        <v>3.4410000000000003E-2</v>
      </c>
    </row>
    <row r="2046" spans="1:6">
      <c r="A2046">
        <v>2000217</v>
      </c>
      <c r="B2046">
        <v>2</v>
      </c>
      <c r="C2046">
        <v>217</v>
      </c>
      <c r="D2046">
        <v>1</v>
      </c>
      <c r="E2046">
        <v>67.480999999999995</v>
      </c>
      <c r="F2046">
        <v>3.44E-2</v>
      </c>
    </row>
    <row r="2047" spans="1:6">
      <c r="A2047">
        <v>2000218</v>
      </c>
      <c r="B2047">
        <v>2</v>
      </c>
      <c r="C2047">
        <v>218</v>
      </c>
      <c r="D2047">
        <v>1</v>
      </c>
      <c r="E2047">
        <v>67.53</v>
      </c>
      <c r="F2047">
        <v>3.44E-2</v>
      </c>
    </row>
    <row r="2048" spans="1:6">
      <c r="A2048">
        <v>2000219</v>
      </c>
      <c r="B2048">
        <v>2</v>
      </c>
      <c r="C2048">
        <v>219</v>
      </c>
      <c r="D2048">
        <v>1</v>
      </c>
      <c r="E2048">
        <v>67.578900000000004</v>
      </c>
      <c r="F2048">
        <v>3.44E-2</v>
      </c>
    </row>
    <row r="2049" spans="1:6">
      <c r="A2049">
        <v>2000220</v>
      </c>
      <c r="B2049">
        <v>2</v>
      </c>
      <c r="C2049">
        <v>220</v>
      </c>
      <c r="D2049">
        <v>1</v>
      </c>
      <c r="E2049">
        <v>67.627700000000004</v>
      </c>
      <c r="F2049">
        <v>3.44E-2</v>
      </c>
    </row>
    <row r="2050" spans="1:6">
      <c r="A2050">
        <v>2000221</v>
      </c>
      <c r="B2050">
        <v>2</v>
      </c>
      <c r="C2050">
        <v>221</v>
      </c>
      <c r="D2050">
        <v>1</v>
      </c>
      <c r="E2050">
        <v>67.676400000000001</v>
      </c>
      <c r="F2050">
        <v>3.44E-2</v>
      </c>
    </row>
    <row r="2051" spans="1:6">
      <c r="A2051">
        <v>2000222</v>
      </c>
      <c r="B2051">
        <v>2</v>
      </c>
      <c r="C2051">
        <v>222</v>
      </c>
      <c r="D2051">
        <v>1</v>
      </c>
      <c r="E2051">
        <v>67.724999999999994</v>
      </c>
      <c r="F2051">
        <v>3.44E-2</v>
      </c>
    </row>
    <row r="2052" spans="1:6">
      <c r="A2052">
        <v>2000223</v>
      </c>
      <c r="B2052">
        <v>2</v>
      </c>
      <c r="C2052">
        <v>223</v>
      </c>
      <c r="D2052">
        <v>1</v>
      </c>
      <c r="E2052">
        <v>67.773499999999999</v>
      </c>
      <c r="F2052">
        <v>3.44E-2</v>
      </c>
    </row>
    <row r="2053" spans="1:6">
      <c r="A2053">
        <v>2000224</v>
      </c>
      <c r="B2053">
        <v>2</v>
      </c>
      <c r="C2053">
        <v>224</v>
      </c>
      <c r="D2053">
        <v>1</v>
      </c>
      <c r="E2053">
        <v>67.821899999999999</v>
      </c>
      <c r="F2053">
        <v>3.44E-2</v>
      </c>
    </row>
    <row r="2054" spans="1:6">
      <c r="A2054">
        <v>2000225</v>
      </c>
      <c r="B2054">
        <v>2</v>
      </c>
      <c r="C2054">
        <v>225</v>
      </c>
      <c r="D2054">
        <v>1</v>
      </c>
      <c r="E2054">
        <v>67.8703</v>
      </c>
      <c r="F2054">
        <v>3.44E-2</v>
      </c>
    </row>
    <row r="2055" spans="1:6">
      <c r="A2055">
        <v>2000226</v>
      </c>
      <c r="B2055">
        <v>2</v>
      </c>
      <c r="C2055">
        <v>226</v>
      </c>
      <c r="D2055">
        <v>1</v>
      </c>
      <c r="E2055">
        <v>67.918499999999995</v>
      </c>
      <c r="F2055">
        <v>3.44E-2</v>
      </c>
    </row>
    <row r="2056" spans="1:6">
      <c r="A2056">
        <v>2000227</v>
      </c>
      <c r="B2056">
        <v>2</v>
      </c>
      <c r="C2056">
        <v>227</v>
      </c>
      <c r="D2056">
        <v>1</v>
      </c>
      <c r="E2056">
        <v>67.966700000000003</v>
      </c>
      <c r="F2056">
        <v>3.44E-2</v>
      </c>
    </row>
    <row r="2057" spans="1:6">
      <c r="A2057">
        <v>2000228</v>
      </c>
      <c r="B2057">
        <v>2</v>
      </c>
      <c r="C2057">
        <v>228</v>
      </c>
      <c r="D2057">
        <v>1</v>
      </c>
      <c r="E2057">
        <v>68.014799999999994</v>
      </c>
      <c r="F2057">
        <v>3.44E-2</v>
      </c>
    </row>
    <row r="2058" spans="1:6">
      <c r="A2058">
        <v>2000229</v>
      </c>
      <c r="B2058">
        <v>2</v>
      </c>
      <c r="C2058">
        <v>229</v>
      </c>
      <c r="D2058">
        <v>1</v>
      </c>
      <c r="E2058">
        <v>68.062799999999996</v>
      </c>
      <c r="F2058">
        <v>3.44E-2</v>
      </c>
    </row>
    <row r="2059" spans="1:6">
      <c r="A2059">
        <v>2000230</v>
      </c>
      <c r="B2059">
        <v>2</v>
      </c>
      <c r="C2059">
        <v>230</v>
      </c>
      <c r="D2059">
        <v>1</v>
      </c>
      <c r="E2059">
        <v>68.110699999999994</v>
      </c>
      <c r="F2059">
        <v>3.44E-2</v>
      </c>
    </row>
    <row r="2060" spans="1:6">
      <c r="A2060">
        <v>2000231</v>
      </c>
      <c r="B2060">
        <v>2</v>
      </c>
      <c r="C2060">
        <v>231</v>
      </c>
      <c r="D2060">
        <v>1</v>
      </c>
      <c r="E2060">
        <v>68.158500000000004</v>
      </c>
      <c r="F2060">
        <v>3.44E-2</v>
      </c>
    </row>
    <row r="2061" spans="1:6">
      <c r="A2061">
        <v>2000232</v>
      </c>
      <c r="B2061">
        <v>2</v>
      </c>
      <c r="C2061">
        <v>232</v>
      </c>
      <c r="D2061">
        <v>1</v>
      </c>
      <c r="E2061">
        <v>68.206299999999999</v>
      </c>
      <c r="F2061">
        <v>3.44E-2</v>
      </c>
    </row>
    <row r="2062" spans="1:6">
      <c r="A2062">
        <v>2000233</v>
      </c>
      <c r="B2062">
        <v>2</v>
      </c>
      <c r="C2062">
        <v>233</v>
      </c>
      <c r="D2062">
        <v>1</v>
      </c>
      <c r="E2062">
        <v>68.254000000000005</v>
      </c>
      <c r="F2062">
        <v>3.44E-2</v>
      </c>
    </row>
    <row r="2063" spans="1:6">
      <c r="A2063">
        <v>2000234</v>
      </c>
      <c r="B2063">
        <v>2</v>
      </c>
      <c r="C2063">
        <v>234</v>
      </c>
      <c r="D2063">
        <v>1</v>
      </c>
      <c r="E2063">
        <v>68.301599999999993</v>
      </c>
      <c r="F2063">
        <v>3.44E-2</v>
      </c>
    </row>
    <row r="2064" spans="1:6">
      <c r="A2064">
        <v>2000235</v>
      </c>
      <c r="B2064">
        <v>2</v>
      </c>
      <c r="C2064">
        <v>235</v>
      </c>
      <c r="D2064">
        <v>1</v>
      </c>
      <c r="E2064">
        <v>68.349100000000007</v>
      </c>
      <c r="F2064">
        <v>3.44E-2</v>
      </c>
    </row>
    <row r="2065" spans="1:6">
      <c r="A2065">
        <v>2000236</v>
      </c>
      <c r="B2065">
        <v>2</v>
      </c>
      <c r="C2065">
        <v>236</v>
      </c>
      <c r="D2065">
        <v>1</v>
      </c>
      <c r="E2065">
        <v>68.396500000000003</v>
      </c>
      <c r="F2065">
        <v>3.44E-2</v>
      </c>
    </row>
    <row r="2066" spans="1:6">
      <c r="A2066">
        <v>2000237</v>
      </c>
      <c r="B2066">
        <v>2</v>
      </c>
      <c r="C2066">
        <v>237</v>
      </c>
      <c r="D2066">
        <v>1</v>
      </c>
      <c r="E2066">
        <v>68.443899999999999</v>
      </c>
      <c r="F2066">
        <v>3.44E-2</v>
      </c>
    </row>
    <row r="2067" spans="1:6">
      <c r="A2067">
        <v>2000238</v>
      </c>
      <c r="B2067">
        <v>2</v>
      </c>
      <c r="C2067">
        <v>238</v>
      </c>
      <c r="D2067">
        <v>1</v>
      </c>
      <c r="E2067">
        <v>68.491100000000003</v>
      </c>
      <c r="F2067">
        <v>3.44E-2</v>
      </c>
    </row>
    <row r="2068" spans="1:6">
      <c r="A2068">
        <v>2000239</v>
      </c>
      <c r="B2068">
        <v>2</v>
      </c>
      <c r="C2068">
        <v>239</v>
      </c>
      <c r="D2068">
        <v>1</v>
      </c>
      <c r="E2068">
        <v>68.538300000000007</v>
      </c>
      <c r="F2068">
        <v>3.44E-2</v>
      </c>
    </row>
    <row r="2069" spans="1:6">
      <c r="A2069">
        <v>2000240</v>
      </c>
      <c r="B2069">
        <v>2</v>
      </c>
      <c r="C2069">
        <v>240</v>
      </c>
      <c r="D2069">
        <v>1</v>
      </c>
      <c r="E2069">
        <v>68.585499999999996</v>
      </c>
      <c r="F2069">
        <v>3.44E-2</v>
      </c>
    </row>
    <row r="2070" spans="1:6">
      <c r="A2070">
        <v>2000241</v>
      </c>
      <c r="B2070">
        <v>2</v>
      </c>
      <c r="C2070">
        <v>241</v>
      </c>
      <c r="D2070">
        <v>1</v>
      </c>
      <c r="E2070">
        <v>68.632499999999993</v>
      </c>
      <c r="F2070">
        <v>3.44E-2</v>
      </c>
    </row>
    <row r="2071" spans="1:6">
      <c r="A2071">
        <v>2000242</v>
      </c>
      <c r="B2071">
        <v>2</v>
      </c>
      <c r="C2071">
        <v>242</v>
      </c>
      <c r="D2071">
        <v>1</v>
      </c>
      <c r="E2071">
        <v>68.679500000000004</v>
      </c>
      <c r="F2071">
        <v>3.44E-2</v>
      </c>
    </row>
    <row r="2072" spans="1:6">
      <c r="A2072">
        <v>2000243</v>
      </c>
      <c r="B2072">
        <v>2</v>
      </c>
      <c r="C2072">
        <v>243</v>
      </c>
      <c r="D2072">
        <v>1</v>
      </c>
      <c r="E2072">
        <v>68.726399999999998</v>
      </c>
      <c r="F2072">
        <v>3.44E-2</v>
      </c>
    </row>
    <row r="2073" spans="1:6">
      <c r="A2073">
        <v>2000244</v>
      </c>
      <c r="B2073">
        <v>2</v>
      </c>
      <c r="C2073">
        <v>244</v>
      </c>
      <c r="D2073">
        <v>1</v>
      </c>
      <c r="E2073">
        <v>68.773200000000003</v>
      </c>
      <c r="F2073">
        <v>3.44E-2</v>
      </c>
    </row>
    <row r="2074" spans="1:6">
      <c r="A2074">
        <v>2000245</v>
      </c>
      <c r="B2074">
        <v>2</v>
      </c>
      <c r="C2074">
        <v>245</v>
      </c>
      <c r="D2074">
        <v>1</v>
      </c>
      <c r="E2074">
        <v>68.819999999999993</v>
      </c>
      <c r="F2074">
        <v>3.44E-2</v>
      </c>
    </row>
    <row r="2075" spans="1:6">
      <c r="A2075">
        <v>2000246</v>
      </c>
      <c r="B2075">
        <v>2</v>
      </c>
      <c r="C2075">
        <v>246</v>
      </c>
      <c r="D2075">
        <v>1</v>
      </c>
      <c r="E2075">
        <v>68.866600000000005</v>
      </c>
      <c r="F2075">
        <v>3.44E-2</v>
      </c>
    </row>
    <row r="2076" spans="1:6">
      <c r="A2076">
        <v>2000247</v>
      </c>
      <c r="B2076">
        <v>2</v>
      </c>
      <c r="C2076">
        <v>247</v>
      </c>
      <c r="D2076">
        <v>1</v>
      </c>
      <c r="E2076">
        <v>68.913300000000007</v>
      </c>
      <c r="F2076">
        <v>3.44E-2</v>
      </c>
    </row>
    <row r="2077" spans="1:6">
      <c r="A2077">
        <v>2000248</v>
      </c>
      <c r="B2077">
        <v>2</v>
      </c>
      <c r="C2077">
        <v>248</v>
      </c>
      <c r="D2077">
        <v>1</v>
      </c>
      <c r="E2077">
        <v>68.959800000000001</v>
      </c>
      <c r="F2077">
        <v>3.44E-2</v>
      </c>
    </row>
    <row r="2078" spans="1:6">
      <c r="A2078">
        <v>2000249</v>
      </c>
      <c r="B2078">
        <v>2</v>
      </c>
      <c r="C2078">
        <v>249</v>
      </c>
      <c r="D2078">
        <v>1</v>
      </c>
      <c r="E2078">
        <v>69.006299999999996</v>
      </c>
      <c r="F2078">
        <v>3.44E-2</v>
      </c>
    </row>
    <row r="2079" spans="1:6">
      <c r="A2079">
        <v>2000250</v>
      </c>
      <c r="B2079">
        <v>2</v>
      </c>
      <c r="C2079">
        <v>250</v>
      </c>
      <c r="D2079">
        <v>1</v>
      </c>
      <c r="E2079">
        <v>69.052700000000002</v>
      </c>
      <c r="F2079">
        <v>3.44E-2</v>
      </c>
    </row>
    <row r="2080" spans="1:6">
      <c r="A2080">
        <v>2000251</v>
      </c>
      <c r="B2080">
        <v>2</v>
      </c>
      <c r="C2080">
        <v>251</v>
      </c>
      <c r="D2080">
        <v>1</v>
      </c>
      <c r="E2080">
        <v>69.099000000000004</v>
      </c>
      <c r="F2080">
        <v>3.4410000000000003E-2</v>
      </c>
    </row>
    <row r="2081" spans="1:6">
      <c r="A2081">
        <v>2000252</v>
      </c>
      <c r="B2081">
        <v>2</v>
      </c>
      <c r="C2081">
        <v>252</v>
      </c>
      <c r="D2081">
        <v>1</v>
      </c>
      <c r="E2081">
        <v>69.145200000000003</v>
      </c>
      <c r="F2081">
        <v>3.4410000000000003E-2</v>
      </c>
    </row>
    <row r="2082" spans="1:6">
      <c r="A2082">
        <v>2000253</v>
      </c>
      <c r="B2082">
        <v>2</v>
      </c>
      <c r="C2082">
        <v>253</v>
      </c>
      <c r="D2082">
        <v>1</v>
      </c>
      <c r="E2082">
        <v>69.191400000000002</v>
      </c>
      <c r="F2082">
        <v>3.4410000000000003E-2</v>
      </c>
    </row>
    <row r="2083" spans="1:6">
      <c r="A2083">
        <v>2000254</v>
      </c>
      <c r="B2083">
        <v>2</v>
      </c>
      <c r="C2083">
        <v>254</v>
      </c>
      <c r="D2083">
        <v>1</v>
      </c>
      <c r="E2083">
        <v>69.2376</v>
      </c>
      <c r="F2083">
        <v>3.4410000000000003E-2</v>
      </c>
    </row>
    <row r="2084" spans="1:6">
      <c r="A2084">
        <v>2000255</v>
      </c>
      <c r="B2084">
        <v>2</v>
      </c>
      <c r="C2084">
        <v>255</v>
      </c>
      <c r="D2084">
        <v>1</v>
      </c>
      <c r="E2084">
        <v>69.283600000000007</v>
      </c>
      <c r="F2084">
        <v>3.4410000000000003E-2</v>
      </c>
    </row>
    <row r="2085" spans="1:6">
      <c r="A2085">
        <v>2000256</v>
      </c>
      <c r="B2085">
        <v>2</v>
      </c>
      <c r="C2085">
        <v>256</v>
      </c>
      <c r="D2085">
        <v>1</v>
      </c>
      <c r="E2085">
        <v>69.329599999999999</v>
      </c>
      <c r="F2085">
        <v>3.4410000000000003E-2</v>
      </c>
    </row>
    <row r="2086" spans="1:6">
      <c r="A2086">
        <v>2000257</v>
      </c>
      <c r="B2086">
        <v>2</v>
      </c>
      <c r="C2086">
        <v>257</v>
      </c>
      <c r="D2086">
        <v>1</v>
      </c>
      <c r="E2086">
        <v>69.375500000000002</v>
      </c>
      <c r="F2086">
        <v>3.4410000000000003E-2</v>
      </c>
    </row>
    <row r="2087" spans="1:6">
      <c r="A2087">
        <v>2000258</v>
      </c>
      <c r="B2087">
        <v>2</v>
      </c>
      <c r="C2087">
        <v>258</v>
      </c>
      <c r="D2087">
        <v>1</v>
      </c>
      <c r="E2087">
        <v>69.421400000000006</v>
      </c>
      <c r="F2087">
        <v>3.4410000000000003E-2</v>
      </c>
    </row>
    <row r="2088" spans="1:6">
      <c r="A2088">
        <v>2000259</v>
      </c>
      <c r="B2088">
        <v>2</v>
      </c>
      <c r="C2088">
        <v>259</v>
      </c>
      <c r="D2088">
        <v>1</v>
      </c>
      <c r="E2088">
        <v>69.467200000000005</v>
      </c>
      <c r="F2088">
        <v>3.4410000000000003E-2</v>
      </c>
    </row>
    <row r="2089" spans="1:6">
      <c r="A2089">
        <v>2000260</v>
      </c>
      <c r="B2089">
        <v>2</v>
      </c>
      <c r="C2089">
        <v>260</v>
      </c>
      <c r="D2089">
        <v>1</v>
      </c>
      <c r="E2089">
        <v>69.512900000000002</v>
      </c>
      <c r="F2089">
        <v>3.4419999999999999E-2</v>
      </c>
    </row>
    <row r="2090" spans="1:6">
      <c r="A2090">
        <v>2000261</v>
      </c>
      <c r="B2090">
        <v>2</v>
      </c>
      <c r="C2090">
        <v>261</v>
      </c>
      <c r="D2090">
        <v>1</v>
      </c>
      <c r="E2090">
        <v>69.558499999999995</v>
      </c>
      <c r="F2090">
        <v>3.4419999999999999E-2</v>
      </c>
    </row>
    <row r="2091" spans="1:6">
      <c r="A2091">
        <v>2000262</v>
      </c>
      <c r="B2091">
        <v>2</v>
      </c>
      <c r="C2091">
        <v>262</v>
      </c>
      <c r="D2091">
        <v>1</v>
      </c>
      <c r="E2091">
        <v>69.604100000000003</v>
      </c>
      <c r="F2091">
        <v>3.4419999999999999E-2</v>
      </c>
    </row>
    <row r="2092" spans="1:6">
      <c r="A2092">
        <v>2000263</v>
      </c>
      <c r="B2092">
        <v>2</v>
      </c>
      <c r="C2092">
        <v>263</v>
      </c>
      <c r="D2092">
        <v>1</v>
      </c>
      <c r="E2092">
        <v>69.649600000000007</v>
      </c>
      <c r="F2092">
        <v>3.4419999999999999E-2</v>
      </c>
    </row>
    <row r="2093" spans="1:6">
      <c r="A2093">
        <v>2000264</v>
      </c>
      <c r="B2093">
        <v>2</v>
      </c>
      <c r="C2093">
        <v>264</v>
      </c>
      <c r="D2093">
        <v>1</v>
      </c>
      <c r="E2093">
        <v>69.695099999999996</v>
      </c>
      <c r="F2093">
        <v>3.4419999999999999E-2</v>
      </c>
    </row>
    <row r="2094" spans="1:6">
      <c r="A2094">
        <v>2000265</v>
      </c>
      <c r="B2094">
        <v>2</v>
      </c>
      <c r="C2094">
        <v>265</v>
      </c>
      <c r="D2094">
        <v>1</v>
      </c>
      <c r="E2094">
        <v>69.740499999999997</v>
      </c>
      <c r="F2094">
        <v>3.4419999999999999E-2</v>
      </c>
    </row>
    <row r="2095" spans="1:6">
      <c r="A2095">
        <v>2000266</v>
      </c>
      <c r="B2095">
        <v>2</v>
      </c>
      <c r="C2095">
        <v>266</v>
      </c>
      <c r="D2095">
        <v>1</v>
      </c>
      <c r="E2095">
        <v>69.785799999999995</v>
      </c>
      <c r="F2095">
        <v>3.4430000000000002E-2</v>
      </c>
    </row>
    <row r="2096" spans="1:6">
      <c r="A2096">
        <v>2000267</v>
      </c>
      <c r="B2096">
        <v>2</v>
      </c>
      <c r="C2096">
        <v>267</v>
      </c>
      <c r="D2096">
        <v>1</v>
      </c>
      <c r="E2096">
        <v>69.831100000000006</v>
      </c>
      <c r="F2096">
        <v>3.4430000000000002E-2</v>
      </c>
    </row>
    <row r="2097" spans="1:6">
      <c r="A2097">
        <v>2000268</v>
      </c>
      <c r="B2097">
        <v>2</v>
      </c>
      <c r="C2097">
        <v>268</v>
      </c>
      <c r="D2097">
        <v>1</v>
      </c>
      <c r="E2097">
        <v>69.876300000000001</v>
      </c>
      <c r="F2097">
        <v>3.4430000000000002E-2</v>
      </c>
    </row>
    <row r="2098" spans="1:6">
      <c r="A2098">
        <v>2000269</v>
      </c>
      <c r="B2098">
        <v>2</v>
      </c>
      <c r="C2098">
        <v>269</v>
      </c>
      <c r="D2098">
        <v>1</v>
      </c>
      <c r="E2098">
        <v>69.921499999999995</v>
      </c>
      <c r="F2098">
        <v>3.4430000000000002E-2</v>
      </c>
    </row>
    <row r="2099" spans="1:6">
      <c r="A2099">
        <v>2000270</v>
      </c>
      <c r="B2099">
        <v>2</v>
      </c>
      <c r="C2099">
        <v>270</v>
      </c>
      <c r="D2099">
        <v>1</v>
      </c>
      <c r="E2099">
        <v>69.9666</v>
      </c>
      <c r="F2099">
        <v>3.4430000000000002E-2</v>
      </c>
    </row>
    <row r="2100" spans="1:6">
      <c r="A2100">
        <v>2000271</v>
      </c>
      <c r="B2100">
        <v>2</v>
      </c>
      <c r="C2100">
        <v>271</v>
      </c>
      <c r="D2100">
        <v>1</v>
      </c>
      <c r="E2100">
        <v>70.011600000000001</v>
      </c>
      <c r="F2100">
        <v>3.4439999999999998E-2</v>
      </c>
    </row>
    <row r="2101" spans="1:6">
      <c r="A2101">
        <v>2000272</v>
      </c>
      <c r="B2101">
        <v>2</v>
      </c>
      <c r="C2101">
        <v>272</v>
      </c>
      <c r="D2101">
        <v>1</v>
      </c>
      <c r="E2101">
        <v>70.056600000000003</v>
      </c>
      <c r="F2101">
        <v>3.4439999999999998E-2</v>
      </c>
    </row>
    <row r="2102" spans="1:6">
      <c r="A2102">
        <v>2000273</v>
      </c>
      <c r="B2102">
        <v>2</v>
      </c>
      <c r="C2102">
        <v>273</v>
      </c>
      <c r="D2102">
        <v>1</v>
      </c>
      <c r="E2102">
        <v>70.101500000000001</v>
      </c>
      <c r="F2102">
        <v>3.4439999999999998E-2</v>
      </c>
    </row>
    <row r="2103" spans="1:6">
      <c r="A2103">
        <v>2000274</v>
      </c>
      <c r="B2103">
        <v>2</v>
      </c>
      <c r="C2103">
        <v>274</v>
      </c>
      <c r="D2103">
        <v>1</v>
      </c>
      <c r="E2103">
        <v>70.146299999999997</v>
      </c>
      <c r="F2103">
        <v>3.4439999999999998E-2</v>
      </c>
    </row>
    <row r="2104" spans="1:6">
      <c r="A2104">
        <v>2000275</v>
      </c>
      <c r="B2104">
        <v>2</v>
      </c>
      <c r="C2104">
        <v>275</v>
      </c>
      <c r="D2104">
        <v>1</v>
      </c>
      <c r="E2104">
        <v>70.191100000000006</v>
      </c>
      <c r="F2104">
        <v>3.4439999999999998E-2</v>
      </c>
    </row>
    <row r="2105" spans="1:6">
      <c r="A2105">
        <v>2000276</v>
      </c>
      <c r="B2105">
        <v>2</v>
      </c>
      <c r="C2105">
        <v>276</v>
      </c>
      <c r="D2105">
        <v>1</v>
      </c>
      <c r="E2105">
        <v>70.235799999999998</v>
      </c>
      <c r="F2105">
        <v>3.4450000000000001E-2</v>
      </c>
    </row>
    <row r="2106" spans="1:6">
      <c r="A2106">
        <v>2000277</v>
      </c>
      <c r="B2106">
        <v>2</v>
      </c>
      <c r="C2106">
        <v>277</v>
      </c>
      <c r="D2106">
        <v>1</v>
      </c>
      <c r="E2106">
        <v>70.280500000000004</v>
      </c>
      <c r="F2106">
        <v>3.4450000000000001E-2</v>
      </c>
    </row>
    <row r="2107" spans="1:6">
      <c r="A2107">
        <v>2000278</v>
      </c>
      <c r="B2107">
        <v>2</v>
      </c>
      <c r="C2107">
        <v>278</v>
      </c>
      <c r="D2107">
        <v>1</v>
      </c>
      <c r="E2107">
        <v>70.325100000000006</v>
      </c>
      <c r="F2107">
        <v>3.4450000000000001E-2</v>
      </c>
    </row>
    <row r="2108" spans="1:6">
      <c r="A2108">
        <v>2000279</v>
      </c>
      <c r="B2108">
        <v>2</v>
      </c>
      <c r="C2108">
        <v>279</v>
      </c>
      <c r="D2108">
        <v>1</v>
      </c>
      <c r="E2108">
        <v>70.369699999999995</v>
      </c>
      <c r="F2108">
        <v>3.4450000000000001E-2</v>
      </c>
    </row>
    <row r="2109" spans="1:6">
      <c r="A2109">
        <v>2000280</v>
      </c>
      <c r="B2109">
        <v>2</v>
      </c>
      <c r="C2109">
        <v>280</v>
      </c>
      <c r="D2109">
        <v>1</v>
      </c>
      <c r="E2109">
        <v>70.414199999999994</v>
      </c>
      <c r="F2109">
        <v>3.4450000000000001E-2</v>
      </c>
    </row>
    <row r="2110" spans="1:6">
      <c r="A2110">
        <v>2000281</v>
      </c>
      <c r="B2110">
        <v>2</v>
      </c>
      <c r="C2110">
        <v>281</v>
      </c>
      <c r="D2110">
        <v>1</v>
      </c>
      <c r="E2110">
        <v>70.458600000000004</v>
      </c>
      <c r="F2110">
        <v>3.4459999999999998E-2</v>
      </c>
    </row>
    <row r="2111" spans="1:6">
      <c r="A2111">
        <v>2000282</v>
      </c>
      <c r="B2111">
        <v>2</v>
      </c>
      <c r="C2111">
        <v>282</v>
      </c>
      <c r="D2111">
        <v>1</v>
      </c>
      <c r="E2111">
        <v>70.503</v>
      </c>
      <c r="F2111">
        <v>3.4459999999999998E-2</v>
      </c>
    </row>
    <row r="2112" spans="1:6">
      <c r="A2112">
        <v>2000283</v>
      </c>
      <c r="B2112">
        <v>2</v>
      </c>
      <c r="C2112">
        <v>283</v>
      </c>
      <c r="D2112">
        <v>1</v>
      </c>
      <c r="E2112">
        <v>70.547399999999996</v>
      </c>
      <c r="F2112">
        <v>3.4459999999999998E-2</v>
      </c>
    </row>
    <row r="2113" spans="1:6">
      <c r="A2113">
        <v>2000284</v>
      </c>
      <c r="B2113">
        <v>2</v>
      </c>
      <c r="C2113">
        <v>284</v>
      </c>
      <c r="D2113">
        <v>1</v>
      </c>
      <c r="E2113">
        <v>70.591700000000003</v>
      </c>
      <c r="F2113">
        <v>3.4459999999999998E-2</v>
      </c>
    </row>
    <row r="2114" spans="1:6">
      <c r="A2114">
        <v>2000285</v>
      </c>
      <c r="B2114">
        <v>2</v>
      </c>
      <c r="C2114">
        <v>285</v>
      </c>
      <c r="D2114">
        <v>1</v>
      </c>
      <c r="E2114">
        <v>70.635900000000007</v>
      </c>
      <c r="F2114">
        <v>3.4470000000000001E-2</v>
      </c>
    </row>
    <row r="2115" spans="1:6">
      <c r="A2115">
        <v>2000286</v>
      </c>
      <c r="B2115">
        <v>2</v>
      </c>
      <c r="C2115">
        <v>286</v>
      </c>
      <c r="D2115">
        <v>1</v>
      </c>
      <c r="E2115">
        <v>70.680000000000007</v>
      </c>
      <c r="F2115">
        <v>3.4470000000000001E-2</v>
      </c>
    </row>
    <row r="2116" spans="1:6">
      <c r="A2116">
        <v>2000287</v>
      </c>
      <c r="B2116">
        <v>2</v>
      </c>
      <c r="C2116">
        <v>287</v>
      </c>
      <c r="D2116">
        <v>1</v>
      </c>
      <c r="E2116">
        <v>70.724100000000007</v>
      </c>
      <c r="F2116">
        <v>3.4470000000000001E-2</v>
      </c>
    </row>
    <row r="2117" spans="1:6">
      <c r="A2117">
        <v>2000288</v>
      </c>
      <c r="B2117">
        <v>2</v>
      </c>
      <c r="C2117">
        <v>288</v>
      </c>
      <c r="D2117">
        <v>1</v>
      </c>
      <c r="E2117">
        <v>70.768199999999993</v>
      </c>
      <c r="F2117">
        <v>3.4479999999999997E-2</v>
      </c>
    </row>
    <row r="2118" spans="1:6">
      <c r="A2118">
        <v>2000289</v>
      </c>
      <c r="B2118">
        <v>2</v>
      </c>
      <c r="C2118">
        <v>289</v>
      </c>
      <c r="D2118">
        <v>1</v>
      </c>
      <c r="E2118">
        <v>70.812200000000004</v>
      </c>
      <c r="F2118">
        <v>3.4479999999999997E-2</v>
      </c>
    </row>
    <row r="2119" spans="1:6">
      <c r="A2119">
        <v>2000290</v>
      </c>
      <c r="B2119">
        <v>2</v>
      </c>
      <c r="C2119">
        <v>290</v>
      </c>
      <c r="D2119">
        <v>1</v>
      </c>
      <c r="E2119">
        <v>70.856099999999998</v>
      </c>
      <c r="F2119">
        <v>3.4479999999999997E-2</v>
      </c>
    </row>
    <row r="2120" spans="1:6">
      <c r="A2120">
        <v>2000291</v>
      </c>
      <c r="B2120">
        <v>2</v>
      </c>
      <c r="C2120">
        <v>291</v>
      </c>
      <c r="D2120">
        <v>1</v>
      </c>
      <c r="E2120">
        <v>70.900000000000006</v>
      </c>
      <c r="F2120">
        <v>3.4479999999999997E-2</v>
      </c>
    </row>
    <row r="2121" spans="1:6">
      <c r="A2121">
        <v>2000292</v>
      </c>
      <c r="B2121">
        <v>2</v>
      </c>
      <c r="C2121">
        <v>292</v>
      </c>
      <c r="D2121">
        <v>1</v>
      </c>
      <c r="E2121">
        <v>70.943899999999999</v>
      </c>
      <c r="F2121">
        <v>3.449E-2</v>
      </c>
    </row>
    <row r="2122" spans="1:6">
      <c r="A2122">
        <v>2000293</v>
      </c>
      <c r="B2122">
        <v>2</v>
      </c>
      <c r="C2122">
        <v>293</v>
      </c>
      <c r="D2122">
        <v>1</v>
      </c>
      <c r="E2122">
        <v>70.9876</v>
      </c>
      <c r="F2122">
        <v>3.449E-2</v>
      </c>
    </row>
    <row r="2123" spans="1:6">
      <c r="A2123">
        <v>2000294</v>
      </c>
      <c r="B2123">
        <v>2</v>
      </c>
      <c r="C2123">
        <v>294</v>
      </c>
      <c r="D2123">
        <v>1</v>
      </c>
      <c r="E2123">
        <v>71.031400000000005</v>
      </c>
      <c r="F2123">
        <v>3.449E-2</v>
      </c>
    </row>
    <row r="2124" spans="1:6">
      <c r="A2124">
        <v>2000295</v>
      </c>
      <c r="B2124">
        <v>2</v>
      </c>
      <c r="C2124">
        <v>295</v>
      </c>
      <c r="D2124">
        <v>1</v>
      </c>
      <c r="E2124">
        <v>71.075000000000003</v>
      </c>
      <c r="F2124">
        <v>3.4500000000000003E-2</v>
      </c>
    </row>
    <row r="2125" spans="1:6">
      <c r="A2125">
        <v>2000296</v>
      </c>
      <c r="B2125">
        <v>2</v>
      </c>
      <c r="C2125">
        <v>296</v>
      </c>
      <c r="D2125">
        <v>1</v>
      </c>
      <c r="E2125">
        <v>71.118700000000004</v>
      </c>
      <c r="F2125">
        <v>3.4500000000000003E-2</v>
      </c>
    </row>
    <row r="2126" spans="1:6">
      <c r="A2126">
        <v>2000297</v>
      </c>
      <c r="B2126">
        <v>2</v>
      </c>
      <c r="C2126">
        <v>297</v>
      </c>
      <c r="D2126">
        <v>1</v>
      </c>
      <c r="E2126">
        <v>71.162199999999999</v>
      </c>
      <c r="F2126">
        <v>3.4500000000000003E-2</v>
      </c>
    </row>
    <row r="2127" spans="1:6">
      <c r="A2127">
        <v>2000298</v>
      </c>
      <c r="B2127">
        <v>2</v>
      </c>
      <c r="C2127">
        <v>298</v>
      </c>
      <c r="D2127">
        <v>1</v>
      </c>
      <c r="E2127">
        <v>71.205699999999993</v>
      </c>
      <c r="F2127">
        <v>3.4500000000000003E-2</v>
      </c>
    </row>
    <row r="2128" spans="1:6">
      <c r="A2128">
        <v>2000299</v>
      </c>
      <c r="B2128">
        <v>2</v>
      </c>
      <c r="C2128">
        <v>299</v>
      </c>
      <c r="D2128">
        <v>1</v>
      </c>
      <c r="E2128">
        <v>71.249200000000002</v>
      </c>
      <c r="F2128">
        <v>3.4509999999999999E-2</v>
      </c>
    </row>
    <row r="2129" spans="1:6">
      <c r="A2129">
        <v>2000300</v>
      </c>
      <c r="B2129">
        <v>2</v>
      </c>
      <c r="C2129">
        <v>300</v>
      </c>
      <c r="D2129">
        <v>1</v>
      </c>
      <c r="E2129">
        <v>71.292599999999993</v>
      </c>
      <c r="F2129">
        <v>3.4509999999999999E-2</v>
      </c>
    </row>
    <row r="2130" spans="1:6">
      <c r="A2130">
        <v>2000301</v>
      </c>
      <c r="B2130">
        <v>2</v>
      </c>
      <c r="C2130">
        <v>301</v>
      </c>
      <c r="D2130">
        <v>1</v>
      </c>
      <c r="E2130">
        <v>71.335899999999995</v>
      </c>
      <c r="F2130">
        <v>3.4509999999999999E-2</v>
      </c>
    </row>
    <row r="2131" spans="1:6">
      <c r="A2131">
        <v>2000302</v>
      </c>
      <c r="B2131">
        <v>2</v>
      </c>
      <c r="C2131">
        <v>302</v>
      </c>
      <c r="D2131">
        <v>1</v>
      </c>
      <c r="E2131">
        <v>71.379199999999997</v>
      </c>
      <c r="F2131">
        <v>3.4520000000000002E-2</v>
      </c>
    </row>
    <row r="2132" spans="1:6">
      <c r="A2132">
        <v>2000303</v>
      </c>
      <c r="B2132">
        <v>2</v>
      </c>
      <c r="C2132">
        <v>303</v>
      </c>
      <c r="D2132">
        <v>1</v>
      </c>
      <c r="E2132">
        <v>71.422399999999996</v>
      </c>
      <c r="F2132">
        <v>3.4520000000000002E-2</v>
      </c>
    </row>
    <row r="2133" spans="1:6">
      <c r="A2133">
        <v>2000304</v>
      </c>
      <c r="B2133">
        <v>2</v>
      </c>
      <c r="C2133">
        <v>304</v>
      </c>
      <c r="D2133">
        <v>1</v>
      </c>
      <c r="E2133">
        <v>71.465599999999995</v>
      </c>
      <c r="F2133">
        <v>3.4520000000000002E-2</v>
      </c>
    </row>
    <row r="2134" spans="1:6">
      <c r="A2134">
        <v>2000305</v>
      </c>
      <c r="B2134">
        <v>2</v>
      </c>
      <c r="C2134">
        <v>305</v>
      </c>
      <c r="D2134">
        <v>1</v>
      </c>
      <c r="E2134">
        <v>71.508799999999994</v>
      </c>
      <c r="F2134">
        <v>3.4529999999999998E-2</v>
      </c>
    </row>
    <row r="2135" spans="1:6">
      <c r="A2135">
        <v>2000306</v>
      </c>
      <c r="B2135">
        <v>2</v>
      </c>
      <c r="C2135">
        <v>306</v>
      </c>
      <c r="D2135">
        <v>1</v>
      </c>
      <c r="E2135">
        <v>71.5518</v>
      </c>
      <c r="F2135">
        <v>3.4529999999999998E-2</v>
      </c>
    </row>
    <row r="2136" spans="1:6">
      <c r="A2136">
        <v>2000307</v>
      </c>
      <c r="B2136">
        <v>2</v>
      </c>
      <c r="C2136">
        <v>307</v>
      </c>
      <c r="D2136">
        <v>1</v>
      </c>
      <c r="E2136">
        <v>71.594899999999996</v>
      </c>
      <c r="F2136">
        <v>3.4529999999999998E-2</v>
      </c>
    </row>
    <row r="2137" spans="1:6">
      <c r="A2137">
        <v>2000308</v>
      </c>
      <c r="B2137">
        <v>2</v>
      </c>
      <c r="C2137">
        <v>308</v>
      </c>
      <c r="D2137">
        <v>1</v>
      </c>
      <c r="E2137">
        <v>71.637799999999999</v>
      </c>
      <c r="F2137">
        <v>3.4540000000000001E-2</v>
      </c>
    </row>
    <row r="2138" spans="1:6">
      <c r="A2138">
        <v>2000309</v>
      </c>
      <c r="B2138">
        <v>2</v>
      </c>
      <c r="C2138">
        <v>309</v>
      </c>
      <c r="D2138">
        <v>1</v>
      </c>
      <c r="E2138">
        <v>71.680800000000005</v>
      </c>
      <c r="F2138">
        <v>3.4540000000000001E-2</v>
      </c>
    </row>
    <row r="2139" spans="1:6">
      <c r="A2139">
        <v>2000310</v>
      </c>
      <c r="B2139">
        <v>2</v>
      </c>
      <c r="C2139">
        <v>310</v>
      </c>
      <c r="D2139">
        <v>1</v>
      </c>
      <c r="E2139">
        <v>71.723600000000005</v>
      </c>
      <c r="F2139">
        <v>3.4540000000000001E-2</v>
      </c>
    </row>
    <row r="2140" spans="1:6">
      <c r="A2140">
        <v>2000311</v>
      </c>
      <c r="B2140">
        <v>2</v>
      </c>
      <c r="C2140">
        <v>311</v>
      </c>
      <c r="D2140">
        <v>1</v>
      </c>
      <c r="E2140">
        <v>71.766400000000004</v>
      </c>
      <c r="F2140">
        <v>3.4549999999999997E-2</v>
      </c>
    </row>
    <row r="2141" spans="1:6">
      <c r="A2141">
        <v>2000312</v>
      </c>
      <c r="B2141">
        <v>2</v>
      </c>
      <c r="C2141">
        <v>312</v>
      </c>
      <c r="D2141">
        <v>1</v>
      </c>
      <c r="E2141">
        <v>71.809200000000004</v>
      </c>
      <c r="F2141">
        <v>3.4549999999999997E-2</v>
      </c>
    </row>
    <row r="2142" spans="1:6">
      <c r="A2142">
        <v>2000313</v>
      </c>
      <c r="B2142">
        <v>2</v>
      </c>
      <c r="C2142">
        <v>313</v>
      </c>
      <c r="D2142">
        <v>1</v>
      </c>
      <c r="E2142">
        <v>71.851900000000001</v>
      </c>
      <c r="F2142">
        <v>3.456E-2</v>
      </c>
    </row>
    <row r="2143" spans="1:6">
      <c r="A2143">
        <v>2000314</v>
      </c>
      <c r="B2143">
        <v>2</v>
      </c>
      <c r="C2143">
        <v>314</v>
      </c>
      <c r="D2143">
        <v>1</v>
      </c>
      <c r="E2143">
        <v>71.894599999999997</v>
      </c>
      <c r="F2143">
        <v>3.456E-2</v>
      </c>
    </row>
    <row r="2144" spans="1:6">
      <c r="A2144">
        <v>2000315</v>
      </c>
      <c r="B2144">
        <v>2</v>
      </c>
      <c r="C2144">
        <v>315</v>
      </c>
      <c r="D2144">
        <v>1</v>
      </c>
      <c r="E2144">
        <v>71.937200000000004</v>
      </c>
      <c r="F2144">
        <v>3.456E-2</v>
      </c>
    </row>
    <row r="2145" spans="1:6">
      <c r="A2145">
        <v>2000316</v>
      </c>
      <c r="B2145">
        <v>2</v>
      </c>
      <c r="C2145">
        <v>316</v>
      </c>
      <c r="D2145">
        <v>1</v>
      </c>
      <c r="E2145">
        <v>71.979799999999997</v>
      </c>
      <c r="F2145">
        <v>3.4569999999999997E-2</v>
      </c>
    </row>
    <row r="2146" spans="1:6">
      <c r="A2146">
        <v>2000317</v>
      </c>
      <c r="B2146">
        <v>2</v>
      </c>
      <c r="C2146">
        <v>317</v>
      </c>
      <c r="D2146">
        <v>1</v>
      </c>
      <c r="E2146">
        <v>72.022300000000001</v>
      </c>
      <c r="F2146">
        <v>3.4569999999999997E-2</v>
      </c>
    </row>
    <row r="2147" spans="1:6">
      <c r="A2147">
        <v>2000318</v>
      </c>
      <c r="B2147">
        <v>2</v>
      </c>
      <c r="C2147">
        <v>318</v>
      </c>
      <c r="D2147">
        <v>1</v>
      </c>
      <c r="E2147">
        <v>72.064700000000002</v>
      </c>
      <c r="F2147">
        <v>3.4569999999999997E-2</v>
      </c>
    </row>
    <row r="2148" spans="1:6">
      <c r="A2148">
        <v>2000319</v>
      </c>
      <c r="B2148">
        <v>2</v>
      </c>
      <c r="C2148">
        <v>319</v>
      </c>
      <c r="D2148">
        <v>1</v>
      </c>
      <c r="E2148">
        <v>72.107100000000003</v>
      </c>
      <c r="F2148">
        <v>3.458E-2</v>
      </c>
    </row>
    <row r="2149" spans="1:6">
      <c r="A2149">
        <v>2000320</v>
      </c>
      <c r="B2149">
        <v>2</v>
      </c>
      <c r="C2149">
        <v>320</v>
      </c>
      <c r="D2149">
        <v>1</v>
      </c>
      <c r="E2149">
        <v>72.149500000000003</v>
      </c>
      <c r="F2149">
        <v>3.458E-2</v>
      </c>
    </row>
    <row r="2150" spans="1:6">
      <c r="A2150">
        <v>2000321</v>
      </c>
      <c r="B2150">
        <v>2</v>
      </c>
      <c r="C2150">
        <v>321</v>
      </c>
      <c r="D2150">
        <v>1</v>
      </c>
      <c r="E2150">
        <v>72.191800000000001</v>
      </c>
      <c r="F2150">
        <v>3.4590000000000003E-2</v>
      </c>
    </row>
    <row r="2151" spans="1:6">
      <c r="A2151">
        <v>2000322</v>
      </c>
      <c r="B2151">
        <v>2</v>
      </c>
      <c r="C2151">
        <v>322</v>
      </c>
      <c r="D2151">
        <v>1</v>
      </c>
      <c r="E2151">
        <v>72.233999999999995</v>
      </c>
      <c r="F2151">
        <v>3.4590000000000003E-2</v>
      </c>
    </row>
    <row r="2152" spans="1:6">
      <c r="A2152">
        <v>2000323</v>
      </c>
      <c r="B2152">
        <v>2</v>
      </c>
      <c r="C2152">
        <v>323</v>
      </c>
      <c r="D2152">
        <v>1</v>
      </c>
      <c r="E2152">
        <v>72.276200000000003</v>
      </c>
      <c r="F2152">
        <v>3.4590000000000003E-2</v>
      </c>
    </row>
    <row r="2153" spans="1:6">
      <c r="A2153">
        <v>2000324</v>
      </c>
      <c r="B2153">
        <v>2</v>
      </c>
      <c r="C2153">
        <v>324</v>
      </c>
      <c r="D2153">
        <v>1</v>
      </c>
      <c r="E2153">
        <v>72.318399999999997</v>
      </c>
      <c r="F2153">
        <v>3.4599999999999999E-2</v>
      </c>
    </row>
    <row r="2154" spans="1:6">
      <c r="A2154">
        <v>2000325</v>
      </c>
      <c r="B2154">
        <v>2</v>
      </c>
      <c r="C2154">
        <v>325</v>
      </c>
      <c r="D2154">
        <v>1</v>
      </c>
      <c r="E2154">
        <v>72.360500000000002</v>
      </c>
      <c r="F2154">
        <v>3.4599999999999999E-2</v>
      </c>
    </row>
    <row r="2155" spans="1:6">
      <c r="A2155">
        <v>2000326</v>
      </c>
      <c r="B2155">
        <v>2</v>
      </c>
      <c r="C2155">
        <v>326</v>
      </c>
      <c r="D2155">
        <v>1</v>
      </c>
      <c r="E2155">
        <v>72.402500000000003</v>
      </c>
      <c r="F2155">
        <v>3.4610000000000002E-2</v>
      </c>
    </row>
    <row r="2156" spans="1:6">
      <c r="A2156">
        <v>2000327</v>
      </c>
      <c r="B2156">
        <v>2</v>
      </c>
      <c r="C2156">
        <v>327</v>
      </c>
      <c r="D2156">
        <v>1</v>
      </c>
      <c r="E2156">
        <v>72.444500000000005</v>
      </c>
      <c r="F2156">
        <v>3.4610000000000002E-2</v>
      </c>
    </row>
    <row r="2157" spans="1:6">
      <c r="A2157">
        <v>2000328</v>
      </c>
      <c r="B2157">
        <v>2</v>
      </c>
      <c r="C2157">
        <v>328</v>
      </c>
      <c r="D2157">
        <v>1</v>
      </c>
      <c r="E2157">
        <v>72.486500000000007</v>
      </c>
      <c r="F2157">
        <v>3.4610000000000002E-2</v>
      </c>
    </row>
    <row r="2158" spans="1:6">
      <c r="A2158">
        <v>2000329</v>
      </c>
      <c r="B2158">
        <v>2</v>
      </c>
      <c r="C2158">
        <v>329</v>
      </c>
      <c r="D2158">
        <v>1</v>
      </c>
      <c r="E2158">
        <v>72.528400000000005</v>
      </c>
      <c r="F2158">
        <v>3.4619999999999998E-2</v>
      </c>
    </row>
    <row r="2159" spans="1:6">
      <c r="A2159">
        <v>2000330</v>
      </c>
      <c r="B2159">
        <v>2</v>
      </c>
      <c r="C2159">
        <v>330</v>
      </c>
      <c r="D2159">
        <v>1</v>
      </c>
      <c r="E2159">
        <v>72.5702</v>
      </c>
      <c r="F2159">
        <v>3.4619999999999998E-2</v>
      </c>
    </row>
    <row r="2160" spans="1:6">
      <c r="A2160">
        <v>2000331</v>
      </c>
      <c r="B2160">
        <v>2</v>
      </c>
      <c r="C2160">
        <v>331</v>
      </c>
      <c r="D2160">
        <v>1</v>
      </c>
      <c r="E2160">
        <v>72.611999999999995</v>
      </c>
      <c r="F2160">
        <v>3.4630000000000001E-2</v>
      </c>
    </row>
    <row r="2161" spans="1:6">
      <c r="A2161">
        <v>2000332</v>
      </c>
      <c r="B2161">
        <v>2</v>
      </c>
      <c r="C2161">
        <v>332</v>
      </c>
      <c r="D2161">
        <v>1</v>
      </c>
      <c r="E2161">
        <v>72.653800000000004</v>
      </c>
      <c r="F2161">
        <v>3.4630000000000001E-2</v>
      </c>
    </row>
    <row r="2162" spans="1:6">
      <c r="A2162">
        <v>2000333</v>
      </c>
      <c r="B2162">
        <v>2</v>
      </c>
      <c r="C2162">
        <v>333</v>
      </c>
      <c r="D2162">
        <v>1</v>
      </c>
      <c r="E2162">
        <v>72.695499999999996</v>
      </c>
      <c r="F2162">
        <v>3.4639999999999997E-2</v>
      </c>
    </row>
    <row r="2163" spans="1:6">
      <c r="A2163">
        <v>2000334</v>
      </c>
      <c r="B2163">
        <v>2</v>
      </c>
      <c r="C2163">
        <v>334</v>
      </c>
      <c r="D2163">
        <v>1</v>
      </c>
      <c r="E2163">
        <v>72.737200000000001</v>
      </c>
      <c r="F2163">
        <v>3.4639999999999997E-2</v>
      </c>
    </row>
    <row r="2164" spans="1:6">
      <c r="A2164">
        <v>2000335</v>
      </c>
      <c r="B2164">
        <v>2</v>
      </c>
      <c r="C2164">
        <v>335</v>
      </c>
      <c r="D2164">
        <v>1</v>
      </c>
      <c r="E2164">
        <v>72.778800000000004</v>
      </c>
      <c r="F2164">
        <v>3.4639999999999997E-2</v>
      </c>
    </row>
    <row r="2165" spans="1:6">
      <c r="A2165">
        <v>2000336</v>
      </c>
      <c r="B2165">
        <v>2</v>
      </c>
      <c r="C2165">
        <v>336</v>
      </c>
      <c r="D2165">
        <v>1</v>
      </c>
      <c r="E2165">
        <v>72.820300000000003</v>
      </c>
      <c r="F2165">
        <v>3.465E-2</v>
      </c>
    </row>
    <row r="2166" spans="1:6">
      <c r="A2166">
        <v>2000337</v>
      </c>
      <c r="B2166">
        <v>2</v>
      </c>
      <c r="C2166">
        <v>337</v>
      </c>
      <c r="D2166">
        <v>1</v>
      </c>
      <c r="E2166">
        <v>72.861800000000002</v>
      </c>
      <c r="F2166">
        <v>3.465E-2</v>
      </c>
    </row>
    <row r="2167" spans="1:6">
      <c r="A2167">
        <v>2000338</v>
      </c>
      <c r="B2167">
        <v>2</v>
      </c>
      <c r="C2167">
        <v>338</v>
      </c>
      <c r="D2167">
        <v>1</v>
      </c>
      <c r="E2167">
        <v>72.903300000000002</v>
      </c>
      <c r="F2167">
        <v>3.4660000000000003E-2</v>
      </c>
    </row>
    <row r="2168" spans="1:6">
      <c r="A2168">
        <v>2000339</v>
      </c>
      <c r="B2168">
        <v>2</v>
      </c>
      <c r="C2168">
        <v>339</v>
      </c>
      <c r="D2168">
        <v>1</v>
      </c>
      <c r="E2168">
        <v>72.944699999999997</v>
      </c>
      <c r="F2168">
        <v>3.4660000000000003E-2</v>
      </c>
    </row>
    <row r="2169" spans="1:6">
      <c r="A2169">
        <v>2000340</v>
      </c>
      <c r="B2169">
        <v>2</v>
      </c>
      <c r="C2169">
        <v>340</v>
      </c>
      <c r="D2169">
        <v>1</v>
      </c>
      <c r="E2169">
        <v>72.986099999999993</v>
      </c>
      <c r="F2169">
        <v>3.4669999999999999E-2</v>
      </c>
    </row>
    <row r="2170" spans="1:6">
      <c r="A2170">
        <v>2000341</v>
      </c>
      <c r="B2170">
        <v>2</v>
      </c>
      <c r="C2170">
        <v>341</v>
      </c>
      <c r="D2170">
        <v>1</v>
      </c>
      <c r="E2170">
        <v>73.0274</v>
      </c>
      <c r="F2170">
        <v>3.4669999999999999E-2</v>
      </c>
    </row>
    <row r="2171" spans="1:6">
      <c r="A2171">
        <v>2000342</v>
      </c>
      <c r="B2171">
        <v>2</v>
      </c>
      <c r="C2171">
        <v>342</v>
      </c>
      <c r="D2171">
        <v>1</v>
      </c>
      <c r="E2171">
        <v>73.068600000000004</v>
      </c>
      <c r="F2171">
        <v>3.4680000000000002E-2</v>
      </c>
    </row>
    <row r="2172" spans="1:6">
      <c r="A2172">
        <v>2000343</v>
      </c>
      <c r="B2172">
        <v>2</v>
      </c>
      <c r="C2172">
        <v>343</v>
      </c>
      <c r="D2172">
        <v>1</v>
      </c>
      <c r="E2172">
        <v>73.109899999999996</v>
      </c>
      <c r="F2172">
        <v>3.4680000000000002E-2</v>
      </c>
    </row>
    <row r="2173" spans="1:6">
      <c r="A2173">
        <v>2000344</v>
      </c>
      <c r="B2173">
        <v>2</v>
      </c>
      <c r="C2173">
        <v>344</v>
      </c>
      <c r="D2173">
        <v>1</v>
      </c>
      <c r="E2173">
        <v>73.150999999999996</v>
      </c>
      <c r="F2173">
        <v>3.4689999999999999E-2</v>
      </c>
    </row>
    <row r="2174" spans="1:6">
      <c r="A2174">
        <v>2000345</v>
      </c>
      <c r="B2174">
        <v>2</v>
      </c>
      <c r="C2174">
        <v>345</v>
      </c>
      <c r="D2174">
        <v>1</v>
      </c>
      <c r="E2174">
        <v>73.1922</v>
      </c>
      <c r="F2174">
        <v>3.4689999999999999E-2</v>
      </c>
    </row>
    <row r="2175" spans="1:6">
      <c r="A2175">
        <v>2000346</v>
      </c>
      <c r="B2175">
        <v>2</v>
      </c>
      <c r="C2175">
        <v>346</v>
      </c>
      <c r="D2175">
        <v>1</v>
      </c>
      <c r="E2175">
        <v>73.233199999999997</v>
      </c>
      <c r="F2175">
        <v>3.4689999999999999E-2</v>
      </c>
    </row>
    <row r="2176" spans="1:6">
      <c r="A2176">
        <v>2000347</v>
      </c>
      <c r="B2176">
        <v>2</v>
      </c>
      <c r="C2176">
        <v>347</v>
      </c>
      <c r="D2176">
        <v>1</v>
      </c>
      <c r="E2176">
        <v>73.274299999999997</v>
      </c>
      <c r="F2176">
        <v>3.4700000000000002E-2</v>
      </c>
    </row>
    <row r="2177" spans="1:6">
      <c r="A2177">
        <v>2000348</v>
      </c>
      <c r="B2177">
        <v>2</v>
      </c>
      <c r="C2177">
        <v>348</v>
      </c>
      <c r="D2177">
        <v>1</v>
      </c>
      <c r="E2177">
        <v>73.315200000000004</v>
      </c>
      <c r="F2177">
        <v>3.4700000000000002E-2</v>
      </c>
    </row>
    <row r="2178" spans="1:6">
      <c r="A2178">
        <v>2000349</v>
      </c>
      <c r="B2178">
        <v>2</v>
      </c>
      <c r="C2178">
        <v>349</v>
      </c>
      <c r="D2178">
        <v>1</v>
      </c>
      <c r="E2178">
        <v>73.356200000000001</v>
      </c>
      <c r="F2178">
        <v>3.4709999999999998E-2</v>
      </c>
    </row>
    <row r="2179" spans="1:6">
      <c r="A2179">
        <v>2000350</v>
      </c>
      <c r="B2179">
        <v>2</v>
      </c>
      <c r="C2179">
        <v>350</v>
      </c>
      <c r="D2179">
        <v>1</v>
      </c>
      <c r="E2179">
        <v>73.397099999999995</v>
      </c>
      <c r="F2179">
        <v>3.4709999999999998E-2</v>
      </c>
    </row>
    <row r="2180" spans="1:6">
      <c r="A2180">
        <v>2000351</v>
      </c>
      <c r="B2180">
        <v>2</v>
      </c>
      <c r="C2180">
        <v>351</v>
      </c>
      <c r="D2180">
        <v>1</v>
      </c>
      <c r="E2180">
        <v>73.437899999999999</v>
      </c>
      <c r="F2180">
        <v>3.4720000000000001E-2</v>
      </c>
    </row>
    <row r="2181" spans="1:6">
      <c r="A2181">
        <v>2000352</v>
      </c>
      <c r="B2181">
        <v>2</v>
      </c>
      <c r="C2181">
        <v>352</v>
      </c>
      <c r="D2181">
        <v>1</v>
      </c>
      <c r="E2181">
        <v>73.478700000000003</v>
      </c>
      <c r="F2181">
        <v>3.4720000000000001E-2</v>
      </c>
    </row>
    <row r="2182" spans="1:6">
      <c r="A2182">
        <v>2000353</v>
      </c>
      <c r="B2182">
        <v>2</v>
      </c>
      <c r="C2182">
        <v>353</v>
      </c>
      <c r="D2182">
        <v>1</v>
      </c>
      <c r="E2182">
        <v>73.519499999999994</v>
      </c>
      <c r="F2182">
        <v>3.4729999999999997E-2</v>
      </c>
    </row>
    <row r="2183" spans="1:6">
      <c r="A2183">
        <v>2000354</v>
      </c>
      <c r="B2183">
        <v>2</v>
      </c>
      <c r="C2183">
        <v>354</v>
      </c>
      <c r="D2183">
        <v>1</v>
      </c>
      <c r="E2183">
        <v>73.560199999999995</v>
      </c>
      <c r="F2183">
        <v>3.4729999999999997E-2</v>
      </c>
    </row>
    <row r="2184" spans="1:6">
      <c r="A2184">
        <v>2000355</v>
      </c>
      <c r="B2184">
        <v>2</v>
      </c>
      <c r="C2184">
        <v>355</v>
      </c>
      <c r="D2184">
        <v>1</v>
      </c>
      <c r="E2184">
        <v>73.600800000000007</v>
      </c>
      <c r="F2184">
        <v>3.474E-2</v>
      </c>
    </row>
    <row r="2185" spans="1:6">
      <c r="A2185">
        <v>2000356</v>
      </c>
      <c r="B2185">
        <v>2</v>
      </c>
      <c r="C2185">
        <v>356</v>
      </c>
      <c r="D2185">
        <v>1</v>
      </c>
      <c r="E2185">
        <v>73.641400000000004</v>
      </c>
      <c r="F2185">
        <v>3.474E-2</v>
      </c>
    </row>
    <row r="2186" spans="1:6">
      <c r="A2186">
        <v>2000357</v>
      </c>
      <c r="B2186">
        <v>2</v>
      </c>
      <c r="C2186">
        <v>357</v>
      </c>
      <c r="D2186">
        <v>1</v>
      </c>
      <c r="E2186">
        <v>73.682000000000002</v>
      </c>
      <c r="F2186">
        <v>3.4750000000000003E-2</v>
      </c>
    </row>
    <row r="2187" spans="1:6">
      <c r="A2187">
        <v>2000358</v>
      </c>
      <c r="B2187">
        <v>2</v>
      </c>
      <c r="C2187">
        <v>358</v>
      </c>
      <c r="D2187">
        <v>1</v>
      </c>
      <c r="E2187">
        <v>73.722499999999997</v>
      </c>
      <c r="F2187">
        <v>3.4750000000000003E-2</v>
      </c>
    </row>
    <row r="2188" spans="1:6">
      <c r="A2188">
        <v>2000359</v>
      </c>
      <c r="B2188">
        <v>2</v>
      </c>
      <c r="C2188">
        <v>359</v>
      </c>
      <c r="D2188">
        <v>1</v>
      </c>
      <c r="E2188">
        <v>73.763000000000005</v>
      </c>
      <c r="F2188">
        <v>3.4759999999999999E-2</v>
      </c>
    </row>
    <row r="2189" spans="1:6">
      <c r="A2189">
        <v>2000360</v>
      </c>
      <c r="B2189">
        <v>2</v>
      </c>
      <c r="C2189">
        <v>360</v>
      </c>
      <c r="D2189">
        <v>1</v>
      </c>
      <c r="E2189">
        <v>73.803399999999996</v>
      </c>
      <c r="F2189">
        <v>3.4759999999999999E-2</v>
      </c>
    </row>
    <row r="2190" spans="1:6">
      <c r="A2190">
        <v>2000361</v>
      </c>
      <c r="B2190">
        <v>2</v>
      </c>
      <c r="C2190">
        <v>361</v>
      </c>
      <c r="D2190">
        <v>1</v>
      </c>
      <c r="E2190">
        <v>73.843800000000002</v>
      </c>
      <c r="F2190">
        <v>3.4770000000000002E-2</v>
      </c>
    </row>
    <row r="2191" spans="1:6">
      <c r="A2191">
        <v>2000362</v>
      </c>
      <c r="B2191">
        <v>2</v>
      </c>
      <c r="C2191">
        <v>362</v>
      </c>
      <c r="D2191">
        <v>1</v>
      </c>
      <c r="E2191">
        <v>73.884200000000007</v>
      </c>
      <c r="F2191">
        <v>3.4770000000000002E-2</v>
      </c>
    </row>
    <row r="2192" spans="1:6">
      <c r="A2192">
        <v>2000363</v>
      </c>
      <c r="B2192">
        <v>2</v>
      </c>
      <c r="C2192">
        <v>363</v>
      </c>
      <c r="D2192">
        <v>1</v>
      </c>
      <c r="E2192">
        <v>73.924499999999995</v>
      </c>
      <c r="F2192">
        <v>3.4779999999999998E-2</v>
      </c>
    </row>
    <row r="2193" spans="1:6">
      <c r="A2193">
        <v>2000364</v>
      </c>
      <c r="B2193">
        <v>2</v>
      </c>
      <c r="C2193">
        <v>364</v>
      </c>
      <c r="D2193">
        <v>1</v>
      </c>
      <c r="E2193">
        <v>73.964699999999993</v>
      </c>
      <c r="F2193">
        <v>3.4779999999999998E-2</v>
      </c>
    </row>
    <row r="2194" spans="1:6">
      <c r="A2194">
        <v>2000365</v>
      </c>
      <c r="B2194">
        <v>2</v>
      </c>
      <c r="C2194">
        <v>365</v>
      </c>
      <c r="D2194">
        <v>1</v>
      </c>
      <c r="E2194">
        <v>74.004900000000006</v>
      </c>
      <c r="F2194">
        <v>3.4790000000000001E-2</v>
      </c>
    </row>
    <row r="2195" spans="1:6">
      <c r="A2195">
        <v>2000366</v>
      </c>
      <c r="B2195">
        <v>2</v>
      </c>
      <c r="C2195">
        <v>366</v>
      </c>
      <c r="D2195">
        <v>1</v>
      </c>
      <c r="E2195">
        <v>74.045100000000005</v>
      </c>
      <c r="F2195">
        <v>3.4790000000000001E-2</v>
      </c>
    </row>
    <row r="2196" spans="1:6">
      <c r="A2196">
        <v>2000367</v>
      </c>
      <c r="B2196">
        <v>2</v>
      </c>
      <c r="C2196">
        <v>367</v>
      </c>
      <c r="D2196">
        <v>1</v>
      </c>
      <c r="E2196">
        <v>74.0852</v>
      </c>
      <c r="F2196">
        <v>3.4799999999999998E-2</v>
      </c>
    </row>
    <row r="2197" spans="1:6">
      <c r="A2197">
        <v>2000368</v>
      </c>
      <c r="B2197">
        <v>2</v>
      </c>
      <c r="C2197">
        <v>368</v>
      </c>
      <c r="D2197">
        <v>1</v>
      </c>
      <c r="E2197">
        <v>74.125299999999996</v>
      </c>
      <c r="F2197">
        <v>3.4799999999999998E-2</v>
      </c>
    </row>
    <row r="2198" spans="1:6">
      <c r="A2198">
        <v>2000369</v>
      </c>
      <c r="B2198">
        <v>2</v>
      </c>
      <c r="C2198">
        <v>369</v>
      </c>
      <c r="D2198">
        <v>1</v>
      </c>
      <c r="E2198">
        <v>74.165300000000002</v>
      </c>
      <c r="F2198">
        <v>3.4810000000000001E-2</v>
      </c>
    </row>
    <row r="2199" spans="1:6">
      <c r="A2199">
        <v>2000370</v>
      </c>
      <c r="B2199">
        <v>2</v>
      </c>
      <c r="C2199">
        <v>370</v>
      </c>
      <c r="D2199">
        <v>1</v>
      </c>
      <c r="E2199">
        <v>74.205299999999994</v>
      </c>
      <c r="F2199">
        <v>3.4819999999999997E-2</v>
      </c>
    </row>
    <row r="2200" spans="1:6">
      <c r="A2200">
        <v>2000371</v>
      </c>
      <c r="B2200">
        <v>2</v>
      </c>
      <c r="C2200">
        <v>371</v>
      </c>
      <c r="D2200">
        <v>1</v>
      </c>
      <c r="E2200">
        <v>74.245199999999997</v>
      </c>
      <c r="F2200">
        <v>3.4819999999999997E-2</v>
      </c>
    </row>
    <row r="2201" spans="1:6">
      <c r="A2201">
        <v>2000372</v>
      </c>
      <c r="B2201">
        <v>2</v>
      </c>
      <c r="C2201">
        <v>372</v>
      </c>
      <c r="D2201">
        <v>1</v>
      </c>
      <c r="E2201">
        <v>74.2851</v>
      </c>
      <c r="F2201">
        <v>3.483E-2</v>
      </c>
    </row>
    <row r="2202" spans="1:6">
      <c r="A2202">
        <v>2000373</v>
      </c>
      <c r="B2202">
        <v>2</v>
      </c>
      <c r="C2202">
        <v>373</v>
      </c>
      <c r="D2202">
        <v>1</v>
      </c>
      <c r="E2202">
        <v>74.325000000000003</v>
      </c>
      <c r="F2202">
        <v>3.483E-2</v>
      </c>
    </row>
    <row r="2203" spans="1:6">
      <c r="A2203">
        <v>2000374</v>
      </c>
      <c r="B2203">
        <v>2</v>
      </c>
      <c r="C2203">
        <v>374</v>
      </c>
      <c r="D2203">
        <v>1</v>
      </c>
      <c r="E2203">
        <v>74.364800000000002</v>
      </c>
      <c r="F2203">
        <v>3.4840000000000003E-2</v>
      </c>
    </row>
    <row r="2204" spans="1:6">
      <c r="A2204">
        <v>2000375</v>
      </c>
      <c r="B2204">
        <v>2</v>
      </c>
      <c r="C2204">
        <v>375</v>
      </c>
      <c r="D2204">
        <v>1</v>
      </c>
      <c r="E2204">
        <v>74.404499999999999</v>
      </c>
      <c r="F2204">
        <v>3.4840000000000003E-2</v>
      </c>
    </row>
    <row r="2205" spans="1:6">
      <c r="A2205">
        <v>2000376</v>
      </c>
      <c r="B2205">
        <v>2</v>
      </c>
      <c r="C2205">
        <v>376</v>
      </c>
      <c r="D2205">
        <v>1</v>
      </c>
      <c r="E2205">
        <v>74.444299999999998</v>
      </c>
      <c r="F2205">
        <v>3.4849999999999999E-2</v>
      </c>
    </row>
    <row r="2206" spans="1:6">
      <c r="A2206">
        <v>2000377</v>
      </c>
      <c r="B2206">
        <v>2</v>
      </c>
      <c r="C2206">
        <v>377</v>
      </c>
      <c r="D2206">
        <v>1</v>
      </c>
      <c r="E2206">
        <v>74.483900000000006</v>
      </c>
      <c r="F2206">
        <v>3.4849999999999999E-2</v>
      </c>
    </row>
    <row r="2207" spans="1:6">
      <c r="A2207">
        <v>2000378</v>
      </c>
      <c r="B2207">
        <v>2</v>
      </c>
      <c r="C2207">
        <v>378</v>
      </c>
      <c r="D2207">
        <v>1</v>
      </c>
      <c r="E2207">
        <v>74.523600000000002</v>
      </c>
      <c r="F2207">
        <v>3.4860000000000002E-2</v>
      </c>
    </row>
    <row r="2208" spans="1:6">
      <c r="A2208">
        <v>2000379</v>
      </c>
      <c r="B2208">
        <v>2</v>
      </c>
      <c r="C2208">
        <v>379</v>
      </c>
      <c r="D2208">
        <v>1</v>
      </c>
      <c r="E2208">
        <v>74.563199999999995</v>
      </c>
      <c r="F2208">
        <v>3.4860000000000002E-2</v>
      </c>
    </row>
    <row r="2209" spans="1:6">
      <c r="A2209">
        <v>2000380</v>
      </c>
      <c r="B2209">
        <v>2</v>
      </c>
      <c r="C2209">
        <v>380</v>
      </c>
      <c r="D2209">
        <v>1</v>
      </c>
      <c r="E2209">
        <v>74.602699999999999</v>
      </c>
      <c r="F2209">
        <v>3.4869999999999998E-2</v>
      </c>
    </row>
    <row r="2210" spans="1:6">
      <c r="A2210">
        <v>2000381</v>
      </c>
      <c r="B2210">
        <v>2</v>
      </c>
      <c r="C2210">
        <v>381</v>
      </c>
      <c r="D2210">
        <v>1</v>
      </c>
      <c r="E2210">
        <v>74.642200000000003</v>
      </c>
      <c r="F2210">
        <v>3.4880000000000001E-2</v>
      </c>
    </row>
    <row r="2211" spans="1:6">
      <c r="A2211">
        <v>2000382</v>
      </c>
      <c r="B2211">
        <v>2</v>
      </c>
      <c r="C2211">
        <v>382</v>
      </c>
      <c r="D2211">
        <v>1</v>
      </c>
      <c r="E2211">
        <v>74.681700000000006</v>
      </c>
      <c r="F2211">
        <v>3.4880000000000001E-2</v>
      </c>
    </row>
    <row r="2212" spans="1:6">
      <c r="A2212">
        <v>2000383</v>
      </c>
      <c r="B2212">
        <v>2</v>
      </c>
      <c r="C2212">
        <v>383</v>
      </c>
      <c r="D2212">
        <v>1</v>
      </c>
      <c r="E2212">
        <v>74.721100000000007</v>
      </c>
      <c r="F2212">
        <v>3.4889999999999997E-2</v>
      </c>
    </row>
    <row r="2213" spans="1:6">
      <c r="A2213">
        <v>2000384</v>
      </c>
      <c r="B2213">
        <v>2</v>
      </c>
      <c r="C2213">
        <v>384</v>
      </c>
      <c r="D2213">
        <v>1</v>
      </c>
      <c r="E2213">
        <v>74.760499999999993</v>
      </c>
      <c r="F2213">
        <v>3.4889999999999997E-2</v>
      </c>
    </row>
    <row r="2214" spans="1:6">
      <c r="A2214">
        <v>2000385</v>
      </c>
      <c r="B2214">
        <v>2</v>
      </c>
      <c r="C2214">
        <v>385</v>
      </c>
      <c r="D2214">
        <v>1</v>
      </c>
      <c r="E2214">
        <v>74.799800000000005</v>
      </c>
      <c r="F2214">
        <v>3.49E-2</v>
      </c>
    </row>
    <row r="2215" spans="1:6">
      <c r="A2215">
        <v>2000386</v>
      </c>
      <c r="B2215">
        <v>2</v>
      </c>
      <c r="C2215">
        <v>386</v>
      </c>
      <c r="D2215">
        <v>1</v>
      </c>
      <c r="E2215">
        <v>74.839100000000002</v>
      </c>
      <c r="F2215">
        <v>3.49E-2</v>
      </c>
    </row>
    <row r="2216" spans="1:6">
      <c r="A2216">
        <v>2000387</v>
      </c>
      <c r="B2216">
        <v>2</v>
      </c>
      <c r="C2216">
        <v>387</v>
      </c>
      <c r="D2216">
        <v>1</v>
      </c>
      <c r="E2216">
        <v>74.878399999999999</v>
      </c>
      <c r="F2216">
        <v>3.4909999999999997E-2</v>
      </c>
    </row>
    <row r="2217" spans="1:6">
      <c r="A2217">
        <v>2000388</v>
      </c>
      <c r="B2217">
        <v>2</v>
      </c>
      <c r="C2217">
        <v>388</v>
      </c>
      <c r="D2217">
        <v>1</v>
      </c>
      <c r="E2217">
        <v>74.917599999999993</v>
      </c>
      <c r="F2217">
        <v>3.4909999999999997E-2</v>
      </c>
    </row>
    <row r="2218" spans="1:6">
      <c r="A2218">
        <v>2000389</v>
      </c>
      <c r="B2218">
        <v>2</v>
      </c>
      <c r="C2218">
        <v>389</v>
      </c>
      <c r="D2218">
        <v>1</v>
      </c>
      <c r="E2218">
        <v>74.956699999999998</v>
      </c>
      <c r="F2218">
        <v>3.492E-2</v>
      </c>
    </row>
    <row r="2219" spans="1:6">
      <c r="A2219">
        <v>2000390</v>
      </c>
      <c r="B2219">
        <v>2</v>
      </c>
      <c r="C2219">
        <v>390</v>
      </c>
      <c r="D2219">
        <v>1</v>
      </c>
      <c r="E2219">
        <v>74.995900000000006</v>
      </c>
      <c r="F2219">
        <v>3.4930000000000003E-2</v>
      </c>
    </row>
    <row r="2220" spans="1:6">
      <c r="A2220">
        <v>2000391</v>
      </c>
      <c r="B2220">
        <v>2</v>
      </c>
      <c r="C2220">
        <v>391</v>
      </c>
      <c r="D2220">
        <v>1</v>
      </c>
      <c r="E2220">
        <v>75.034899999999993</v>
      </c>
      <c r="F2220">
        <v>3.4930000000000003E-2</v>
      </c>
    </row>
    <row r="2221" spans="1:6">
      <c r="A2221">
        <v>2000392</v>
      </c>
      <c r="B2221">
        <v>2</v>
      </c>
      <c r="C2221">
        <v>392</v>
      </c>
      <c r="D2221">
        <v>1</v>
      </c>
      <c r="E2221">
        <v>75.073999999999998</v>
      </c>
      <c r="F2221">
        <v>3.4939999999999999E-2</v>
      </c>
    </row>
    <row r="2222" spans="1:6">
      <c r="A2222">
        <v>2000393</v>
      </c>
      <c r="B2222">
        <v>2</v>
      </c>
      <c r="C2222">
        <v>393</v>
      </c>
      <c r="D2222">
        <v>1</v>
      </c>
      <c r="E2222">
        <v>75.113</v>
      </c>
      <c r="F2222">
        <v>3.4939999999999999E-2</v>
      </c>
    </row>
    <row r="2223" spans="1:6">
      <c r="A2223">
        <v>2000394</v>
      </c>
      <c r="B2223">
        <v>2</v>
      </c>
      <c r="C2223">
        <v>394</v>
      </c>
      <c r="D2223">
        <v>1</v>
      </c>
      <c r="E2223">
        <v>75.151899999999998</v>
      </c>
      <c r="F2223">
        <v>3.4950000000000002E-2</v>
      </c>
    </row>
    <row r="2224" spans="1:6">
      <c r="A2224">
        <v>2000395</v>
      </c>
      <c r="B2224">
        <v>2</v>
      </c>
      <c r="C2224">
        <v>395</v>
      </c>
      <c r="D2224">
        <v>1</v>
      </c>
      <c r="E2224">
        <v>75.190799999999996</v>
      </c>
      <c r="F2224">
        <v>3.4950000000000002E-2</v>
      </c>
    </row>
    <row r="2225" spans="1:6">
      <c r="A2225">
        <v>2000396</v>
      </c>
      <c r="B2225">
        <v>2</v>
      </c>
      <c r="C2225">
        <v>396</v>
      </c>
      <c r="D2225">
        <v>1</v>
      </c>
      <c r="E2225">
        <v>75.229699999999994</v>
      </c>
      <c r="F2225">
        <v>3.4959999999999998E-2</v>
      </c>
    </row>
    <row r="2226" spans="1:6">
      <c r="A2226">
        <v>2000397</v>
      </c>
      <c r="B2226">
        <v>2</v>
      </c>
      <c r="C2226">
        <v>397</v>
      </c>
      <c r="D2226">
        <v>1</v>
      </c>
      <c r="E2226">
        <v>75.268600000000006</v>
      </c>
      <c r="F2226">
        <v>3.4970000000000001E-2</v>
      </c>
    </row>
    <row r="2227" spans="1:6">
      <c r="A2227">
        <v>2000398</v>
      </c>
      <c r="B2227">
        <v>2</v>
      </c>
      <c r="C2227">
        <v>398</v>
      </c>
      <c r="D2227">
        <v>1</v>
      </c>
      <c r="E2227">
        <v>75.307299999999998</v>
      </c>
      <c r="F2227">
        <v>3.4970000000000001E-2</v>
      </c>
    </row>
    <row r="2228" spans="1:6">
      <c r="A2228">
        <v>2000399</v>
      </c>
      <c r="B2228">
        <v>2</v>
      </c>
      <c r="C2228">
        <v>399</v>
      </c>
      <c r="D2228">
        <v>1</v>
      </c>
      <c r="E2228">
        <v>75.346100000000007</v>
      </c>
      <c r="F2228">
        <v>3.4979999999999997E-2</v>
      </c>
    </row>
    <row r="2229" spans="1:6">
      <c r="A2229">
        <v>2000400</v>
      </c>
      <c r="B2229">
        <v>2</v>
      </c>
      <c r="C2229">
        <v>400</v>
      </c>
      <c r="D2229">
        <v>1</v>
      </c>
      <c r="E2229">
        <v>75.384799999999998</v>
      </c>
      <c r="F2229">
        <v>3.4979999999999997E-2</v>
      </c>
    </row>
    <row r="2230" spans="1:6">
      <c r="A2230">
        <v>2000401</v>
      </c>
      <c r="B2230">
        <v>2</v>
      </c>
      <c r="C2230">
        <v>401</v>
      </c>
      <c r="D2230">
        <v>1</v>
      </c>
      <c r="E2230">
        <v>75.423500000000004</v>
      </c>
      <c r="F2230">
        <v>3.499E-2</v>
      </c>
    </row>
    <row r="2231" spans="1:6">
      <c r="A2231">
        <v>2000402</v>
      </c>
      <c r="B2231">
        <v>2</v>
      </c>
      <c r="C2231">
        <v>402</v>
      </c>
      <c r="D2231">
        <v>1</v>
      </c>
      <c r="E2231">
        <v>75.462100000000007</v>
      </c>
      <c r="F2231">
        <v>3.5000000000000003E-2</v>
      </c>
    </row>
    <row r="2232" spans="1:6">
      <c r="A2232">
        <v>2000403</v>
      </c>
      <c r="B2232">
        <v>2</v>
      </c>
      <c r="C2232">
        <v>403</v>
      </c>
      <c r="D2232">
        <v>1</v>
      </c>
      <c r="E2232">
        <v>75.500699999999995</v>
      </c>
      <c r="F2232">
        <v>3.5000000000000003E-2</v>
      </c>
    </row>
    <row r="2233" spans="1:6">
      <c r="A2233">
        <v>2000404</v>
      </c>
      <c r="B2233">
        <v>2</v>
      </c>
      <c r="C2233">
        <v>404</v>
      </c>
      <c r="D2233">
        <v>1</v>
      </c>
      <c r="E2233">
        <v>75.539199999999994</v>
      </c>
      <c r="F2233">
        <v>3.5009999999999999E-2</v>
      </c>
    </row>
    <row r="2234" spans="1:6">
      <c r="A2234">
        <v>2000405</v>
      </c>
      <c r="B2234">
        <v>2</v>
      </c>
      <c r="C2234">
        <v>405</v>
      </c>
      <c r="D2234">
        <v>1</v>
      </c>
      <c r="E2234">
        <v>75.577699999999993</v>
      </c>
      <c r="F2234">
        <v>3.5009999999999999E-2</v>
      </c>
    </row>
    <row r="2235" spans="1:6">
      <c r="A2235">
        <v>2000406</v>
      </c>
      <c r="B2235">
        <v>2</v>
      </c>
      <c r="C2235">
        <v>406</v>
      </c>
      <c r="D2235">
        <v>1</v>
      </c>
      <c r="E2235">
        <v>75.616200000000006</v>
      </c>
      <c r="F2235">
        <v>3.5020000000000003E-2</v>
      </c>
    </row>
    <row r="2236" spans="1:6">
      <c r="A2236">
        <v>2000407</v>
      </c>
      <c r="B2236">
        <v>2</v>
      </c>
      <c r="C2236">
        <v>407</v>
      </c>
      <c r="D2236">
        <v>1</v>
      </c>
      <c r="E2236">
        <v>75.654600000000002</v>
      </c>
      <c r="F2236">
        <v>3.5029999999999999E-2</v>
      </c>
    </row>
    <row r="2237" spans="1:6">
      <c r="A2237">
        <v>2000408</v>
      </c>
      <c r="B2237">
        <v>2</v>
      </c>
      <c r="C2237">
        <v>408</v>
      </c>
      <c r="D2237">
        <v>1</v>
      </c>
      <c r="E2237">
        <v>75.692999999999998</v>
      </c>
      <c r="F2237">
        <v>3.5029999999999999E-2</v>
      </c>
    </row>
    <row r="2238" spans="1:6">
      <c r="A2238">
        <v>2000409</v>
      </c>
      <c r="B2238">
        <v>2</v>
      </c>
      <c r="C2238">
        <v>409</v>
      </c>
      <c r="D2238">
        <v>1</v>
      </c>
      <c r="E2238">
        <v>75.731300000000005</v>
      </c>
      <c r="F2238">
        <v>3.5040000000000002E-2</v>
      </c>
    </row>
    <row r="2239" spans="1:6">
      <c r="A2239">
        <v>2000410</v>
      </c>
      <c r="B2239">
        <v>2</v>
      </c>
      <c r="C2239">
        <v>410</v>
      </c>
      <c r="D2239">
        <v>1</v>
      </c>
      <c r="E2239">
        <v>75.769599999999997</v>
      </c>
      <c r="F2239">
        <v>3.5040000000000002E-2</v>
      </c>
    </row>
    <row r="2240" spans="1:6">
      <c r="A2240">
        <v>2000411</v>
      </c>
      <c r="B2240">
        <v>2</v>
      </c>
      <c r="C2240">
        <v>411</v>
      </c>
      <c r="D2240">
        <v>1</v>
      </c>
      <c r="E2240">
        <v>75.807900000000004</v>
      </c>
      <c r="F2240">
        <v>3.5049999999999998E-2</v>
      </c>
    </row>
    <row r="2241" spans="1:6">
      <c r="A2241">
        <v>2000412</v>
      </c>
      <c r="B2241">
        <v>2</v>
      </c>
      <c r="C2241">
        <v>412</v>
      </c>
      <c r="D2241">
        <v>1</v>
      </c>
      <c r="E2241">
        <v>75.846100000000007</v>
      </c>
      <c r="F2241">
        <v>3.5060000000000001E-2</v>
      </c>
    </row>
    <row r="2242" spans="1:6">
      <c r="A2242">
        <v>2000413</v>
      </c>
      <c r="B2242">
        <v>2</v>
      </c>
      <c r="C2242">
        <v>413</v>
      </c>
      <c r="D2242">
        <v>1</v>
      </c>
      <c r="E2242">
        <v>75.884299999999996</v>
      </c>
      <c r="F2242">
        <v>3.5060000000000001E-2</v>
      </c>
    </row>
    <row r="2243" spans="1:6">
      <c r="A2243">
        <v>2000414</v>
      </c>
      <c r="B2243">
        <v>2</v>
      </c>
      <c r="C2243">
        <v>414</v>
      </c>
      <c r="D2243">
        <v>1</v>
      </c>
      <c r="E2243">
        <v>75.922399999999996</v>
      </c>
      <c r="F2243">
        <v>3.5069999999999997E-2</v>
      </c>
    </row>
    <row r="2244" spans="1:6">
      <c r="A2244">
        <v>2000415</v>
      </c>
      <c r="B2244">
        <v>2</v>
      </c>
      <c r="C2244">
        <v>415</v>
      </c>
      <c r="D2244">
        <v>1</v>
      </c>
      <c r="E2244">
        <v>75.960499999999996</v>
      </c>
      <c r="F2244">
        <v>3.5069999999999997E-2</v>
      </c>
    </row>
    <row r="2245" spans="1:6">
      <c r="A2245">
        <v>2000416</v>
      </c>
      <c r="B2245">
        <v>2</v>
      </c>
      <c r="C2245">
        <v>416</v>
      </c>
      <c r="D2245">
        <v>1</v>
      </c>
      <c r="E2245">
        <v>75.998599999999996</v>
      </c>
      <c r="F2245">
        <v>3.508E-2</v>
      </c>
    </row>
    <row r="2246" spans="1:6">
      <c r="A2246">
        <v>2000417</v>
      </c>
      <c r="B2246">
        <v>2</v>
      </c>
      <c r="C2246">
        <v>417</v>
      </c>
      <c r="D2246">
        <v>1</v>
      </c>
      <c r="E2246">
        <v>76.036600000000007</v>
      </c>
      <c r="F2246">
        <v>3.5090000000000003E-2</v>
      </c>
    </row>
    <row r="2247" spans="1:6">
      <c r="A2247">
        <v>2000418</v>
      </c>
      <c r="B2247">
        <v>2</v>
      </c>
      <c r="C2247">
        <v>418</v>
      </c>
      <c r="D2247">
        <v>1</v>
      </c>
      <c r="E2247">
        <v>76.074600000000004</v>
      </c>
      <c r="F2247">
        <v>3.5090000000000003E-2</v>
      </c>
    </row>
    <row r="2248" spans="1:6">
      <c r="A2248">
        <v>2000419</v>
      </c>
      <c r="B2248">
        <v>2</v>
      </c>
      <c r="C2248">
        <v>419</v>
      </c>
      <c r="D2248">
        <v>1</v>
      </c>
      <c r="E2248">
        <v>76.112499999999997</v>
      </c>
      <c r="F2248">
        <v>3.5099999999999999E-2</v>
      </c>
    </row>
    <row r="2249" spans="1:6">
      <c r="A2249">
        <v>2000420</v>
      </c>
      <c r="B2249">
        <v>2</v>
      </c>
      <c r="C2249">
        <v>420</v>
      </c>
      <c r="D2249">
        <v>1</v>
      </c>
      <c r="E2249">
        <v>76.150400000000005</v>
      </c>
      <c r="F2249">
        <v>3.5110000000000002E-2</v>
      </c>
    </row>
    <row r="2250" spans="1:6">
      <c r="A2250">
        <v>2000421</v>
      </c>
      <c r="B2250">
        <v>2</v>
      </c>
      <c r="C2250">
        <v>421</v>
      </c>
      <c r="D2250">
        <v>1</v>
      </c>
      <c r="E2250">
        <v>76.188299999999998</v>
      </c>
      <c r="F2250">
        <v>3.5110000000000002E-2</v>
      </c>
    </row>
    <row r="2251" spans="1:6">
      <c r="A2251">
        <v>2000422</v>
      </c>
      <c r="B2251">
        <v>2</v>
      </c>
      <c r="C2251">
        <v>422</v>
      </c>
      <c r="D2251">
        <v>1</v>
      </c>
      <c r="E2251">
        <v>76.226100000000002</v>
      </c>
      <c r="F2251">
        <v>3.5119999999999998E-2</v>
      </c>
    </row>
    <row r="2252" spans="1:6">
      <c r="A2252">
        <v>2000423</v>
      </c>
      <c r="B2252">
        <v>2</v>
      </c>
      <c r="C2252">
        <v>423</v>
      </c>
      <c r="D2252">
        <v>1</v>
      </c>
      <c r="E2252">
        <v>76.263900000000007</v>
      </c>
      <c r="F2252">
        <v>3.5119999999999998E-2</v>
      </c>
    </row>
    <row r="2253" spans="1:6">
      <c r="A2253">
        <v>2000424</v>
      </c>
      <c r="B2253">
        <v>2</v>
      </c>
      <c r="C2253">
        <v>424</v>
      </c>
      <c r="D2253">
        <v>1</v>
      </c>
      <c r="E2253">
        <v>76.301599999999993</v>
      </c>
      <c r="F2253">
        <v>3.5130000000000002E-2</v>
      </c>
    </row>
    <row r="2254" spans="1:6">
      <c r="A2254">
        <v>2000425</v>
      </c>
      <c r="B2254">
        <v>2</v>
      </c>
      <c r="C2254">
        <v>425</v>
      </c>
      <c r="D2254">
        <v>1</v>
      </c>
      <c r="E2254">
        <v>76.339299999999994</v>
      </c>
      <c r="F2254">
        <v>3.5139999999999998E-2</v>
      </c>
    </row>
    <row r="2255" spans="1:6">
      <c r="A2255">
        <v>2000426</v>
      </c>
      <c r="B2255">
        <v>2</v>
      </c>
      <c r="C2255">
        <v>426</v>
      </c>
      <c r="D2255">
        <v>1</v>
      </c>
      <c r="E2255">
        <v>76.376999999999995</v>
      </c>
      <c r="F2255">
        <v>3.5139999999999998E-2</v>
      </c>
    </row>
    <row r="2256" spans="1:6">
      <c r="A2256">
        <v>2000427</v>
      </c>
      <c r="B2256">
        <v>2</v>
      </c>
      <c r="C2256">
        <v>427</v>
      </c>
      <c r="D2256">
        <v>1</v>
      </c>
      <c r="E2256">
        <v>76.414599999999993</v>
      </c>
      <c r="F2256">
        <v>3.5150000000000001E-2</v>
      </c>
    </row>
    <row r="2257" spans="1:6">
      <c r="A2257">
        <v>2000428</v>
      </c>
      <c r="B2257">
        <v>2</v>
      </c>
      <c r="C2257">
        <v>428</v>
      </c>
      <c r="D2257">
        <v>1</v>
      </c>
      <c r="E2257">
        <v>76.452200000000005</v>
      </c>
      <c r="F2257">
        <v>3.5159999999999997E-2</v>
      </c>
    </row>
    <row r="2258" spans="1:6">
      <c r="A2258">
        <v>2000429</v>
      </c>
      <c r="B2258">
        <v>2</v>
      </c>
      <c r="C2258">
        <v>429</v>
      </c>
      <c r="D2258">
        <v>1</v>
      </c>
      <c r="E2258">
        <v>76.489699999999999</v>
      </c>
      <c r="F2258">
        <v>3.5159999999999997E-2</v>
      </c>
    </row>
    <row r="2259" spans="1:6">
      <c r="A2259">
        <v>2000430</v>
      </c>
      <c r="B2259">
        <v>2</v>
      </c>
      <c r="C2259">
        <v>430</v>
      </c>
      <c r="D2259">
        <v>1</v>
      </c>
      <c r="E2259">
        <v>76.527199999999993</v>
      </c>
      <c r="F2259">
        <v>3.517E-2</v>
      </c>
    </row>
    <row r="2260" spans="1:6">
      <c r="A2260">
        <v>2000431</v>
      </c>
      <c r="B2260">
        <v>2</v>
      </c>
      <c r="C2260">
        <v>431</v>
      </c>
      <c r="D2260">
        <v>1</v>
      </c>
      <c r="E2260">
        <v>76.564700000000002</v>
      </c>
      <c r="F2260">
        <v>3.5180000000000003E-2</v>
      </c>
    </row>
    <row r="2261" spans="1:6">
      <c r="A2261">
        <v>2000432</v>
      </c>
      <c r="B2261">
        <v>2</v>
      </c>
      <c r="C2261">
        <v>432</v>
      </c>
      <c r="D2261">
        <v>1</v>
      </c>
      <c r="E2261">
        <v>76.602099999999993</v>
      </c>
      <c r="F2261">
        <v>3.5180000000000003E-2</v>
      </c>
    </row>
    <row r="2262" spans="1:6">
      <c r="A2262">
        <v>2000433</v>
      </c>
      <c r="B2262">
        <v>2</v>
      </c>
      <c r="C2262">
        <v>433</v>
      </c>
      <c r="D2262">
        <v>1</v>
      </c>
      <c r="E2262">
        <v>76.639499999999998</v>
      </c>
      <c r="F2262">
        <v>3.5189999999999999E-2</v>
      </c>
    </row>
    <row r="2263" spans="1:6">
      <c r="A2263">
        <v>2000434</v>
      </c>
      <c r="B2263">
        <v>2</v>
      </c>
      <c r="C2263">
        <v>434</v>
      </c>
      <c r="D2263">
        <v>1</v>
      </c>
      <c r="E2263">
        <v>76.676900000000003</v>
      </c>
      <c r="F2263">
        <v>3.5189999999999999E-2</v>
      </c>
    </row>
    <row r="2264" spans="1:6">
      <c r="A2264">
        <v>2000435</v>
      </c>
      <c r="B2264">
        <v>2</v>
      </c>
      <c r="C2264">
        <v>435</v>
      </c>
      <c r="D2264">
        <v>1</v>
      </c>
      <c r="E2264">
        <v>76.714200000000005</v>
      </c>
      <c r="F2264">
        <v>3.5200000000000002E-2</v>
      </c>
    </row>
    <row r="2265" spans="1:6">
      <c r="A2265">
        <v>2000436</v>
      </c>
      <c r="B2265">
        <v>2</v>
      </c>
      <c r="C2265">
        <v>436</v>
      </c>
      <c r="D2265">
        <v>1</v>
      </c>
      <c r="E2265">
        <v>76.751499999999993</v>
      </c>
      <c r="F2265">
        <v>3.5209999999999998E-2</v>
      </c>
    </row>
    <row r="2266" spans="1:6">
      <c r="A2266">
        <v>2000437</v>
      </c>
      <c r="B2266">
        <v>2</v>
      </c>
      <c r="C2266">
        <v>437</v>
      </c>
      <c r="D2266">
        <v>1</v>
      </c>
      <c r="E2266">
        <v>76.788700000000006</v>
      </c>
      <c r="F2266">
        <v>3.5209999999999998E-2</v>
      </c>
    </row>
    <row r="2267" spans="1:6">
      <c r="A2267">
        <v>2000438</v>
      </c>
      <c r="B2267">
        <v>2</v>
      </c>
      <c r="C2267">
        <v>438</v>
      </c>
      <c r="D2267">
        <v>1</v>
      </c>
      <c r="E2267">
        <v>76.825900000000004</v>
      </c>
      <c r="F2267">
        <v>3.5220000000000001E-2</v>
      </c>
    </row>
    <row r="2268" spans="1:6">
      <c r="A2268">
        <v>2000439</v>
      </c>
      <c r="B2268">
        <v>2</v>
      </c>
      <c r="C2268">
        <v>439</v>
      </c>
      <c r="D2268">
        <v>1</v>
      </c>
      <c r="E2268">
        <v>76.863100000000003</v>
      </c>
      <c r="F2268">
        <v>3.5229999999999997E-2</v>
      </c>
    </row>
    <row r="2269" spans="1:6">
      <c r="A2269">
        <v>2000440</v>
      </c>
      <c r="B2269">
        <v>2</v>
      </c>
      <c r="C2269">
        <v>440</v>
      </c>
      <c r="D2269">
        <v>1</v>
      </c>
      <c r="E2269">
        <v>76.900199999999998</v>
      </c>
      <c r="F2269">
        <v>3.5229999999999997E-2</v>
      </c>
    </row>
    <row r="2270" spans="1:6">
      <c r="A2270">
        <v>2000441</v>
      </c>
      <c r="B2270">
        <v>2</v>
      </c>
      <c r="C2270">
        <v>441</v>
      </c>
      <c r="D2270">
        <v>1</v>
      </c>
      <c r="E2270">
        <v>76.937299999999993</v>
      </c>
      <c r="F2270">
        <v>3.524E-2</v>
      </c>
    </row>
    <row r="2271" spans="1:6">
      <c r="A2271">
        <v>2000442</v>
      </c>
      <c r="B2271">
        <v>2</v>
      </c>
      <c r="C2271">
        <v>442</v>
      </c>
      <c r="D2271">
        <v>1</v>
      </c>
      <c r="E2271">
        <v>76.974400000000003</v>
      </c>
      <c r="F2271">
        <v>3.5249999999999997E-2</v>
      </c>
    </row>
    <row r="2272" spans="1:6">
      <c r="A2272">
        <v>2000443</v>
      </c>
      <c r="B2272">
        <v>2</v>
      </c>
      <c r="C2272">
        <v>443</v>
      </c>
      <c r="D2272">
        <v>1</v>
      </c>
      <c r="E2272">
        <v>77.011399999999995</v>
      </c>
      <c r="F2272">
        <v>3.5249999999999997E-2</v>
      </c>
    </row>
    <row r="2273" spans="1:6">
      <c r="A2273">
        <v>2000444</v>
      </c>
      <c r="B2273">
        <v>2</v>
      </c>
      <c r="C2273">
        <v>444</v>
      </c>
      <c r="D2273">
        <v>1</v>
      </c>
      <c r="E2273">
        <v>77.048400000000001</v>
      </c>
      <c r="F2273">
        <v>3.526E-2</v>
      </c>
    </row>
    <row r="2274" spans="1:6">
      <c r="A2274">
        <v>2000445</v>
      </c>
      <c r="B2274">
        <v>2</v>
      </c>
      <c r="C2274">
        <v>445</v>
      </c>
      <c r="D2274">
        <v>1</v>
      </c>
      <c r="E2274">
        <v>77.085300000000004</v>
      </c>
      <c r="F2274">
        <v>3.5270000000000003E-2</v>
      </c>
    </row>
    <row r="2275" spans="1:6">
      <c r="A2275">
        <v>2000446</v>
      </c>
      <c r="B2275">
        <v>2</v>
      </c>
      <c r="C2275">
        <v>446</v>
      </c>
      <c r="D2275">
        <v>1</v>
      </c>
      <c r="E2275">
        <v>77.122200000000007</v>
      </c>
      <c r="F2275">
        <v>3.5270000000000003E-2</v>
      </c>
    </row>
    <row r="2276" spans="1:6">
      <c r="A2276">
        <v>2000447</v>
      </c>
      <c r="B2276">
        <v>2</v>
      </c>
      <c r="C2276">
        <v>447</v>
      </c>
      <c r="D2276">
        <v>1</v>
      </c>
      <c r="E2276">
        <v>77.159099999999995</v>
      </c>
      <c r="F2276">
        <v>3.5279999999999999E-2</v>
      </c>
    </row>
    <row r="2277" spans="1:6">
      <c r="A2277">
        <v>2000448</v>
      </c>
      <c r="B2277">
        <v>2</v>
      </c>
      <c r="C2277">
        <v>448</v>
      </c>
      <c r="D2277">
        <v>1</v>
      </c>
      <c r="E2277">
        <v>77.195899999999995</v>
      </c>
      <c r="F2277">
        <v>3.5290000000000002E-2</v>
      </c>
    </row>
    <row r="2278" spans="1:6">
      <c r="A2278">
        <v>2000449</v>
      </c>
      <c r="B2278">
        <v>2</v>
      </c>
      <c r="C2278">
        <v>449</v>
      </c>
      <c r="D2278">
        <v>1</v>
      </c>
      <c r="E2278">
        <v>77.232699999999994</v>
      </c>
      <c r="F2278">
        <v>3.5290000000000002E-2</v>
      </c>
    </row>
    <row r="2279" spans="1:6">
      <c r="A2279">
        <v>2000450</v>
      </c>
      <c r="B2279">
        <v>2</v>
      </c>
      <c r="C2279">
        <v>450</v>
      </c>
      <c r="D2279">
        <v>1</v>
      </c>
      <c r="E2279">
        <v>77.269499999999994</v>
      </c>
      <c r="F2279">
        <v>3.5299999999999998E-2</v>
      </c>
    </row>
    <row r="2280" spans="1:6">
      <c r="A2280">
        <v>2000451</v>
      </c>
      <c r="B2280">
        <v>2</v>
      </c>
      <c r="C2280">
        <v>451</v>
      </c>
      <c r="D2280">
        <v>1</v>
      </c>
      <c r="E2280">
        <v>77.306200000000004</v>
      </c>
      <c r="F2280">
        <v>3.5299999999999998E-2</v>
      </c>
    </row>
    <row r="2281" spans="1:6">
      <c r="A2281">
        <v>2000452</v>
      </c>
      <c r="B2281">
        <v>2</v>
      </c>
      <c r="C2281">
        <v>452</v>
      </c>
      <c r="D2281">
        <v>1</v>
      </c>
      <c r="E2281">
        <v>77.3429</v>
      </c>
      <c r="F2281">
        <v>3.5310000000000001E-2</v>
      </c>
    </row>
    <row r="2282" spans="1:6">
      <c r="A2282">
        <v>2000453</v>
      </c>
      <c r="B2282">
        <v>2</v>
      </c>
      <c r="C2282">
        <v>453</v>
      </c>
      <c r="D2282">
        <v>1</v>
      </c>
      <c r="E2282">
        <v>77.379599999999996</v>
      </c>
      <c r="F2282">
        <v>3.5319999999999997E-2</v>
      </c>
    </row>
    <row r="2283" spans="1:6">
      <c r="A2283">
        <v>2000454</v>
      </c>
      <c r="B2283">
        <v>2</v>
      </c>
      <c r="C2283">
        <v>454</v>
      </c>
      <c r="D2283">
        <v>1</v>
      </c>
      <c r="E2283">
        <v>77.416200000000003</v>
      </c>
      <c r="F2283">
        <v>3.5319999999999997E-2</v>
      </c>
    </row>
    <row r="2284" spans="1:6">
      <c r="A2284">
        <v>2000455</v>
      </c>
      <c r="B2284">
        <v>2</v>
      </c>
      <c r="C2284">
        <v>455</v>
      </c>
      <c r="D2284">
        <v>1</v>
      </c>
      <c r="E2284">
        <v>77.452799999999996</v>
      </c>
      <c r="F2284">
        <v>3.533E-2</v>
      </c>
    </row>
    <row r="2285" spans="1:6">
      <c r="A2285">
        <v>2000456</v>
      </c>
      <c r="B2285">
        <v>2</v>
      </c>
      <c r="C2285">
        <v>456</v>
      </c>
      <c r="D2285">
        <v>1</v>
      </c>
      <c r="E2285">
        <v>77.4893</v>
      </c>
      <c r="F2285">
        <v>3.5340000000000003E-2</v>
      </c>
    </row>
    <row r="2286" spans="1:6">
      <c r="A2286">
        <v>2000457</v>
      </c>
      <c r="B2286">
        <v>2</v>
      </c>
      <c r="C2286">
        <v>457</v>
      </c>
      <c r="D2286">
        <v>1</v>
      </c>
      <c r="E2286">
        <v>77.525800000000004</v>
      </c>
      <c r="F2286">
        <v>3.5340000000000003E-2</v>
      </c>
    </row>
    <row r="2287" spans="1:6">
      <c r="A2287">
        <v>2000458</v>
      </c>
      <c r="B2287">
        <v>2</v>
      </c>
      <c r="C2287">
        <v>458</v>
      </c>
      <c r="D2287">
        <v>1</v>
      </c>
      <c r="E2287">
        <v>77.562299999999993</v>
      </c>
      <c r="F2287">
        <v>3.5349999999999999E-2</v>
      </c>
    </row>
    <row r="2288" spans="1:6">
      <c r="A2288">
        <v>2000459</v>
      </c>
      <c r="B2288">
        <v>2</v>
      </c>
      <c r="C2288">
        <v>459</v>
      </c>
      <c r="D2288">
        <v>1</v>
      </c>
      <c r="E2288">
        <v>77.598799999999997</v>
      </c>
      <c r="F2288">
        <v>3.5360000000000003E-2</v>
      </c>
    </row>
    <row r="2289" spans="1:6">
      <c r="A2289">
        <v>2000460</v>
      </c>
      <c r="B2289">
        <v>2</v>
      </c>
      <c r="C2289">
        <v>460</v>
      </c>
      <c r="D2289">
        <v>1</v>
      </c>
      <c r="E2289">
        <v>77.635199999999998</v>
      </c>
      <c r="F2289">
        <v>3.5360000000000003E-2</v>
      </c>
    </row>
    <row r="2290" spans="1:6">
      <c r="A2290">
        <v>2000461</v>
      </c>
      <c r="B2290">
        <v>2</v>
      </c>
      <c r="C2290">
        <v>461</v>
      </c>
      <c r="D2290">
        <v>1</v>
      </c>
      <c r="E2290">
        <v>77.671599999999998</v>
      </c>
      <c r="F2290">
        <v>3.5369999999999999E-2</v>
      </c>
    </row>
    <row r="2291" spans="1:6">
      <c r="A2291">
        <v>2000462</v>
      </c>
      <c r="B2291">
        <v>2</v>
      </c>
      <c r="C2291">
        <v>462</v>
      </c>
      <c r="D2291">
        <v>1</v>
      </c>
      <c r="E2291">
        <v>77.707899999999995</v>
      </c>
      <c r="F2291">
        <v>3.5380000000000002E-2</v>
      </c>
    </row>
    <row r="2292" spans="1:6">
      <c r="A2292">
        <v>2000463</v>
      </c>
      <c r="B2292">
        <v>2</v>
      </c>
      <c r="C2292">
        <v>463</v>
      </c>
      <c r="D2292">
        <v>1</v>
      </c>
      <c r="E2292">
        <v>77.744200000000006</v>
      </c>
      <c r="F2292">
        <v>3.5380000000000002E-2</v>
      </c>
    </row>
    <row r="2293" spans="1:6">
      <c r="A2293">
        <v>2000464</v>
      </c>
      <c r="B2293">
        <v>2</v>
      </c>
      <c r="C2293">
        <v>464</v>
      </c>
      <c r="D2293">
        <v>1</v>
      </c>
      <c r="E2293">
        <v>77.780500000000004</v>
      </c>
      <c r="F2293">
        <v>3.5389999999999998E-2</v>
      </c>
    </row>
    <row r="2294" spans="1:6">
      <c r="A2294">
        <v>2000465</v>
      </c>
      <c r="B2294">
        <v>2</v>
      </c>
      <c r="C2294">
        <v>465</v>
      </c>
      <c r="D2294">
        <v>1</v>
      </c>
      <c r="E2294">
        <v>77.816699999999997</v>
      </c>
      <c r="F2294">
        <v>3.5400000000000001E-2</v>
      </c>
    </row>
    <row r="2295" spans="1:6">
      <c r="A2295">
        <v>2000466</v>
      </c>
      <c r="B2295">
        <v>2</v>
      </c>
      <c r="C2295">
        <v>466</v>
      </c>
      <c r="D2295">
        <v>1</v>
      </c>
      <c r="E2295">
        <v>77.852900000000005</v>
      </c>
      <c r="F2295">
        <v>3.5400000000000001E-2</v>
      </c>
    </row>
    <row r="2296" spans="1:6">
      <c r="A2296">
        <v>2000467</v>
      </c>
      <c r="B2296">
        <v>2</v>
      </c>
      <c r="C2296">
        <v>467</v>
      </c>
      <c r="D2296">
        <v>1</v>
      </c>
      <c r="E2296">
        <v>77.889099999999999</v>
      </c>
      <c r="F2296">
        <v>3.5409999999999997E-2</v>
      </c>
    </row>
    <row r="2297" spans="1:6">
      <c r="A2297">
        <v>2000468</v>
      </c>
      <c r="B2297">
        <v>2</v>
      </c>
      <c r="C2297">
        <v>468</v>
      </c>
      <c r="D2297">
        <v>1</v>
      </c>
      <c r="E2297">
        <v>77.925200000000004</v>
      </c>
      <c r="F2297">
        <v>3.542E-2</v>
      </c>
    </row>
    <row r="2298" spans="1:6">
      <c r="A2298">
        <v>2000469</v>
      </c>
      <c r="B2298">
        <v>2</v>
      </c>
      <c r="C2298">
        <v>469</v>
      </c>
      <c r="D2298">
        <v>1</v>
      </c>
      <c r="E2298">
        <v>77.961299999999994</v>
      </c>
      <c r="F2298">
        <v>3.5430000000000003E-2</v>
      </c>
    </row>
    <row r="2299" spans="1:6">
      <c r="A2299">
        <v>2000470</v>
      </c>
      <c r="B2299">
        <v>2</v>
      </c>
      <c r="C2299">
        <v>470</v>
      </c>
      <c r="D2299">
        <v>1</v>
      </c>
      <c r="E2299">
        <v>77.997399999999999</v>
      </c>
      <c r="F2299">
        <v>3.5430000000000003E-2</v>
      </c>
    </row>
    <row r="2300" spans="1:6">
      <c r="A2300">
        <v>2000471</v>
      </c>
      <c r="B2300">
        <v>2</v>
      </c>
      <c r="C2300">
        <v>471</v>
      </c>
      <c r="D2300">
        <v>1</v>
      </c>
      <c r="E2300">
        <v>78.0334</v>
      </c>
      <c r="F2300">
        <v>3.5439999999999999E-2</v>
      </c>
    </row>
    <row r="2301" spans="1:6">
      <c r="A2301">
        <v>2000472</v>
      </c>
      <c r="B2301">
        <v>2</v>
      </c>
      <c r="C2301">
        <v>472</v>
      </c>
      <c r="D2301">
        <v>1</v>
      </c>
      <c r="E2301">
        <v>78.069400000000002</v>
      </c>
      <c r="F2301">
        <v>3.5450000000000002E-2</v>
      </c>
    </row>
    <row r="2302" spans="1:6">
      <c r="A2302">
        <v>2000473</v>
      </c>
      <c r="B2302">
        <v>2</v>
      </c>
      <c r="C2302">
        <v>473</v>
      </c>
      <c r="D2302">
        <v>1</v>
      </c>
      <c r="E2302">
        <v>78.105400000000003</v>
      </c>
      <c r="F2302">
        <v>3.5450000000000002E-2</v>
      </c>
    </row>
    <row r="2303" spans="1:6">
      <c r="A2303">
        <v>2000474</v>
      </c>
      <c r="B2303">
        <v>2</v>
      </c>
      <c r="C2303">
        <v>474</v>
      </c>
      <c r="D2303">
        <v>1</v>
      </c>
      <c r="E2303">
        <v>78.141300000000001</v>
      </c>
      <c r="F2303">
        <v>3.5459999999999998E-2</v>
      </c>
    </row>
    <row r="2304" spans="1:6">
      <c r="A2304">
        <v>2000475</v>
      </c>
      <c r="B2304">
        <v>2</v>
      </c>
      <c r="C2304">
        <v>475</v>
      </c>
      <c r="D2304">
        <v>1</v>
      </c>
      <c r="E2304">
        <v>78.177199999999999</v>
      </c>
      <c r="F2304">
        <v>3.5470000000000002E-2</v>
      </c>
    </row>
    <row r="2305" spans="1:6">
      <c r="A2305">
        <v>2000476</v>
      </c>
      <c r="B2305">
        <v>2</v>
      </c>
      <c r="C2305">
        <v>476</v>
      </c>
      <c r="D2305">
        <v>1</v>
      </c>
      <c r="E2305">
        <v>78.213099999999997</v>
      </c>
      <c r="F2305">
        <v>3.5470000000000002E-2</v>
      </c>
    </row>
    <row r="2306" spans="1:6">
      <c r="A2306">
        <v>2000477</v>
      </c>
      <c r="B2306">
        <v>2</v>
      </c>
      <c r="C2306">
        <v>477</v>
      </c>
      <c r="D2306">
        <v>1</v>
      </c>
      <c r="E2306">
        <v>78.248999999999995</v>
      </c>
      <c r="F2306">
        <v>3.5479999999999998E-2</v>
      </c>
    </row>
    <row r="2307" spans="1:6">
      <c r="A2307">
        <v>2000478</v>
      </c>
      <c r="B2307">
        <v>2</v>
      </c>
      <c r="C2307">
        <v>478</v>
      </c>
      <c r="D2307">
        <v>1</v>
      </c>
      <c r="E2307">
        <v>78.284800000000004</v>
      </c>
      <c r="F2307">
        <v>3.5490000000000001E-2</v>
      </c>
    </row>
    <row r="2308" spans="1:6">
      <c r="A2308">
        <v>2000479</v>
      </c>
      <c r="B2308">
        <v>2</v>
      </c>
      <c r="C2308">
        <v>479</v>
      </c>
      <c r="D2308">
        <v>1</v>
      </c>
      <c r="E2308">
        <v>78.320499999999996</v>
      </c>
      <c r="F2308">
        <v>3.5490000000000001E-2</v>
      </c>
    </row>
    <row r="2309" spans="1:6">
      <c r="A2309">
        <v>2000480</v>
      </c>
      <c r="B2309">
        <v>2</v>
      </c>
      <c r="C2309">
        <v>480</v>
      </c>
      <c r="D2309">
        <v>1</v>
      </c>
      <c r="E2309">
        <v>78.356300000000005</v>
      </c>
      <c r="F2309">
        <v>3.5499999999999997E-2</v>
      </c>
    </row>
    <row r="2310" spans="1:6">
      <c r="A2310">
        <v>2000481</v>
      </c>
      <c r="B2310">
        <v>2</v>
      </c>
      <c r="C2310">
        <v>481</v>
      </c>
      <c r="D2310">
        <v>1</v>
      </c>
      <c r="E2310">
        <v>78.391999999999996</v>
      </c>
      <c r="F2310">
        <v>3.551E-2</v>
      </c>
    </row>
    <row r="2311" spans="1:6">
      <c r="A2311">
        <v>2000482</v>
      </c>
      <c r="B2311">
        <v>2</v>
      </c>
      <c r="C2311">
        <v>482</v>
      </c>
      <c r="D2311">
        <v>1</v>
      </c>
      <c r="E2311">
        <v>78.427599999999998</v>
      </c>
      <c r="F2311">
        <v>3.551E-2</v>
      </c>
    </row>
    <row r="2312" spans="1:6">
      <c r="A2312">
        <v>2000483</v>
      </c>
      <c r="B2312">
        <v>2</v>
      </c>
      <c r="C2312">
        <v>483</v>
      </c>
      <c r="D2312">
        <v>1</v>
      </c>
      <c r="E2312">
        <v>78.463300000000004</v>
      </c>
      <c r="F2312">
        <v>3.5520000000000003E-2</v>
      </c>
    </row>
    <row r="2313" spans="1:6">
      <c r="A2313">
        <v>2000484</v>
      </c>
      <c r="B2313">
        <v>2</v>
      </c>
      <c r="C2313">
        <v>484</v>
      </c>
      <c r="D2313">
        <v>1</v>
      </c>
      <c r="E2313">
        <v>78.498900000000006</v>
      </c>
      <c r="F2313">
        <v>3.5529999999999999E-2</v>
      </c>
    </row>
    <row r="2314" spans="1:6">
      <c r="A2314">
        <v>2000485</v>
      </c>
      <c r="B2314">
        <v>2</v>
      </c>
      <c r="C2314">
        <v>485</v>
      </c>
      <c r="D2314">
        <v>1</v>
      </c>
      <c r="E2314">
        <v>78.534499999999994</v>
      </c>
      <c r="F2314">
        <v>3.5529999999999999E-2</v>
      </c>
    </row>
    <row r="2315" spans="1:6">
      <c r="A2315">
        <v>2000486</v>
      </c>
      <c r="B2315">
        <v>2</v>
      </c>
      <c r="C2315">
        <v>486</v>
      </c>
      <c r="D2315">
        <v>1</v>
      </c>
      <c r="E2315">
        <v>78.569999999999993</v>
      </c>
      <c r="F2315">
        <v>3.5540000000000002E-2</v>
      </c>
    </row>
    <row r="2316" spans="1:6">
      <c r="A2316">
        <v>2000487</v>
      </c>
      <c r="B2316">
        <v>2</v>
      </c>
      <c r="C2316">
        <v>487</v>
      </c>
      <c r="D2316">
        <v>1</v>
      </c>
      <c r="E2316">
        <v>78.605500000000006</v>
      </c>
      <c r="F2316">
        <v>3.5549999999999998E-2</v>
      </c>
    </row>
    <row r="2317" spans="1:6">
      <c r="A2317">
        <v>2000488</v>
      </c>
      <c r="B2317">
        <v>2</v>
      </c>
      <c r="C2317">
        <v>488</v>
      </c>
      <c r="D2317">
        <v>1</v>
      </c>
      <c r="E2317">
        <v>78.641000000000005</v>
      </c>
      <c r="F2317">
        <v>3.5560000000000001E-2</v>
      </c>
    </row>
    <row r="2318" spans="1:6">
      <c r="A2318">
        <v>2000489</v>
      </c>
      <c r="B2318">
        <v>2</v>
      </c>
      <c r="C2318">
        <v>489</v>
      </c>
      <c r="D2318">
        <v>1</v>
      </c>
      <c r="E2318">
        <v>78.676400000000001</v>
      </c>
      <c r="F2318">
        <v>3.5560000000000001E-2</v>
      </c>
    </row>
    <row r="2319" spans="1:6">
      <c r="A2319">
        <v>2000490</v>
      </c>
      <c r="B2319">
        <v>2</v>
      </c>
      <c r="C2319">
        <v>490</v>
      </c>
      <c r="D2319">
        <v>1</v>
      </c>
      <c r="E2319">
        <v>78.711799999999997</v>
      </c>
      <c r="F2319">
        <v>3.5569999999999997E-2</v>
      </c>
    </row>
    <row r="2320" spans="1:6">
      <c r="A2320">
        <v>2000491</v>
      </c>
      <c r="B2320">
        <v>2</v>
      </c>
      <c r="C2320">
        <v>491</v>
      </c>
      <c r="D2320">
        <v>1</v>
      </c>
      <c r="E2320">
        <v>78.747200000000007</v>
      </c>
      <c r="F2320">
        <v>3.5580000000000001E-2</v>
      </c>
    </row>
    <row r="2321" spans="1:6">
      <c r="A2321">
        <v>2000492</v>
      </c>
      <c r="B2321">
        <v>2</v>
      </c>
      <c r="C2321">
        <v>492</v>
      </c>
      <c r="D2321">
        <v>1</v>
      </c>
      <c r="E2321">
        <v>78.782600000000002</v>
      </c>
      <c r="F2321">
        <v>3.5580000000000001E-2</v>
      </c>
    </row>
    <row r="2322" spans="1:6">
      <c r="A2322">
        <v>2000493</v>
      </c>
      <c r="B2322">
        <v>2</v>
      </c>
      <c r="C2322">
        <v>493</v>
      </c>
      <c r="D2322">
        <v>1</v>
      </c>
      <c r="E2322">
        <v>78.817899999999995</v>
      </c>
      <c r="F2322">
        <v>3.5589999999999997E-2</v>
      </c>
    </row>
    <row r="2323" spans="1:6">
      <c r="A2323">
        <v>2000494</v>
      </c>
      <c r="B2323">
        <v>2</v>
      </c>
      <c r="C2323">
        <v>494</v>
      </c>
      <c r="D2323">
        <v>1</v>
      </c>
      <c r="E2323">
        <v>78.853200000000001</v>
      </c>
      <c r="F2323">
        <v>3.56E-2</v>
      </c>
    </row>
    <row r="2324" spans="1:6">
      <c r="A2324">
        <v>2000495</v>
      </c>
      <c r="B2324">
        <v>2</v>
      </c>
      <c r="C2324">
        <v>495</v>
      </c>
      <c r="D2324">
        <v>1</v>
      </c>
      <c r="E2324">
        <v>78.888400000000004</v>
      </c>
      <c r="F2324">
        <v>3.56E-2</v>
      </c>
    </row>
    <row r="2325" spans="1:6">
      <c r="A2325">
        <v>2000496</v>
      </c>
      <c r="B2325">
        <v>2</v>
      </c>
      <c r="C2325">
        <v>496</v>
      </c>
      <c r="D2325">
        <v>1</v>
      </c>
      <c r="E2325">
        <v>78.923599999999993</v>
      </c>
      <c r="F2325">
        <v>3.5610000000000003E-2</v>
      </c>
    </row>
    <row r="2326" spans="1:6">
      <c r="A2326">
        <v>2000497</v>
      </c>
      <c r="B2326">
        <v>2</v>
      </c>
      <c r="C2326">
        <v>497</v>
      </c>
      <c r="D2326">
        <v>1</v>
      </c>
      <c r="E2326">
        <v>78.958799999999997</v>
      </c>
      <c r="F2326">
        <v>3.5619999999999999E-2</v>
      </c>
    </row>
    <row r="2327" spans="1:6">
      <c r="A2327">
        <v>2000498</v>
      </c>
      <c r="B2327">
        <v>2</v>
      </c>
      <c r="C2327">
        <v>498</v>
      </c>
      <c r="D2327">
        <v>1</v>
      </c>
      <c r="E2327">
        <v>78.994</v>
      </c>
      <c r="F2327">
        <v>3.5619999999999999E-2</v>
      </c>
    </row>
    <row r="2328" spans="1:6">
      <c r="A2328">
        <v>2000499</v>
      </c>
      <c r="B2328">
        <v>2</v>
      </c>
      <c r="C2328">
        <v>499</v>
      </c>
      <c r="D2328">
        <v>1</v>
      </c>
      <c r="E2328">
        <v>79.0291</v>
      </c>
      <c r="F2328">
        <v>3.5630000000000002E-2</v>
      </c>
    </row>
    <row r="2329" spans="1:6">
      <c r="A2329">
        <v>2000500</v>
      </c>
      <c r="B2329">
        <v>2</v>
      </c>
      <c r="C2329">
        <v>500</v>
      </c>
      <c r="D2329">
        <v>1</v>
      </c>
      <c r="E2329">
        <v>79.0642</v>
      </c>
      <c r="F2329">
        <v>3.5639999999999998E-2</v>
      </c>
    </row>
    <row r="2330" spans="1:6">
      <c r="A2330">
        <v>2000501</v>
      </c>
      <c r="B2330">
        <v>2</v>
      </c>
      <c r="C2330">
        <v>501</v>
      </c>
      <c r="D2330">
        <v>1</v>
      </c>
      <c r="E2330">
        <v>79.099299999999999</v>
      </c>
      <c r="F2330">
        <v>3.5650000000000001E-2</v>
      </c>
    </row>
    <row r="2331" spans="1:6">
      <c r="A2331">
        <v>2000502</v>
      </c>
      <c r="B2331">
        <v>2</v>
      </c>
      <c r="C2331">
        <v>502</v>
      </c>
      <c r="D2331">
        <v>1</v>
      </c>
      <c r="E2331">
        <v>79.134299999999996</v>
      </c>
      <c r="F2331">
        <v>3.5650000000000001E-2</v>
      </c>
    </row>
    <row r="2332" spans="1:6">
      <c r="A2332">
        <v>2000503</v>
      </c>
      <c r="B2332">
        <v>2</v>
      </c>
      <c r="C2332">
        <v>503</v>
      </c>
      <c r="D2332">
        <v>1</v>
      </c>
      <c r="E2332">
        <v>79.169300000000007</v>
      </c>
      <c r="F2332">
        <v>3.5659999999999997E-2</v>
      </c>
    </row>
    <row r="2333" spans="1:6">
      <c r="A2333">
        <v>2000504</v>
      </c>
      <c r="B2333">
        <v>2</v>
      </c>
      <c r="C2333">
        <v>504</v>
      </c>
      <c r="D2333">
        <v>1</v>
      </c>
      <c r="E2333">
        <v>79.2042</v>
      </c>
      <c r="F2333">
        <v>3.567E-2</v>
      </c>
    </row>
    <row r="2334" spans="1:6">
      <c r="A2334">
        <v>2000505</v>
      </c>
      <c r="B2334">
        <v>2</v>
      </c>
      <c r="C2334">
        <v>505</v>
      </c>
      <c r="D2334">
        <v>1</v>
      </c>
      <c r="E2334">
        <v>79.239199999999997</v>
      </c>
      <c r="F2334">
        <v>3.567E-2</v>
      </c>
    </row>
    <row r="2335" spans="1:6">
      <c r="A2335">
        <v>2000506</v>
      </c>
      <c r="B2335">
        <v>2</v>
      </c>
      <c r="C2335">
        <v>506</v>
      </c>
      <c r="D2335">
        <v>1</v>
      </c>
      <c r="E2335">
        <v>79.274100000000004</v>
      </c>
      <c r="F2335">
        <v>3.5680000000000003E-2</v>
      </c>
    </row>
    <row r="2336" spans="1:6">
      <c r="A2336">
        <v>2000507</v>
      </c>
      <c r="B2336">
        <v>2</v>
      </c>
      <c r="C2336">
        <v>507</v>
      </c>
      <c r="D2336">
        <v>1</v>
      </c>
      <c r="E2336">
        <v>79.308899999999994</v>
      </c>
      <c r="F2336">
        <v>3.569E-2</v>
      </c>
    </row>
    <row r="2337" spans="1:6">
      <c r="A2337">
        <v>2000508</v>
      </c>
      <c r="B2337">
        <v>2</v>
      </c>
      <c r="C2337">
        <v>508</v>
      </c>
      <c r="D2337">
        <v>1</v>
      </c>
      <c r="E2337">
        <v>79.343800000000002</v>
      </c>
      <c r="F2337">
        <v>3.569E-2</v>
      </c>
    </row>
    <row r="2338" spans="1:6">
      <c r="A2338">
        <v>2000509</v>
      </c>
      <c r="B2338">
        <v>2</v>
      </c>
      <c r="C2338">
        <v>509</v>
      </c>
      <c r="D2338">
        <v>1</v>
      </c>
      <c r="E2338">
        <v>79.378600000000006</v>
      </c>
      <c r="F2338">
        <v>3.5700000000000003E-2</v>
      </c>
    </row>
    <row r="2339" spans="1:6">
      <c r="A2339">
        <v>2000510</v>
      </c>
      <c r="B2339">
        <v>2</v>
      </c>
      <c r="C2339">
        <v>510</v>
      </c>
      <c r="D2339">
        <v>1</v>
      </c>
      <c r="E2339">
        <v>79.413399999999996</v>
      </c>
      <c r="F2339">
        <v>3.5709999999999999E-2</v>
      </c>
    </row>
    <row r="2340" spans="1:6">
      <c r="A2340">
        <v>2000511</v>
      </c>
      <c r="B2340">
        <v>2</v>
      </c>
      <c r="C2340">
        <v>511</v>
      </c>
      <c r="D2340">
        <v>1</v>
      </c>
      <c r="E2340">
        <v>79.448099999999997</v>
      </c>
      <c r="F2340">
        <v>3.5720000000000002E-2</v>
      </c>
    </row>
    <row r="2341" spans="1:6">
      <c r="A2341">
        <v>2000512</v>
      </c>
      <c r="B2341">
        <v>2</v>
      </c>
      <c r="C2341">
        <v>512</v>
      </c>
      <c r="D2341">
        <v>1</v>
      </c>
      <c r="E2341">
        <v>79.482799999999997</v>
      </c>
      <c r="F2341">
        <v>3.5720000000000002E-2</v>
      </c>
    </row>
    <row r="2342" spans="1:6">
      <c r="A2342">
        <v>2000513</v>
      </c>
      <c r="B2342">
        <v>2</v>
      </c>
      <c r="C2342">
        <v>513</v>
      </c>
      <c r="D2342">
        <v>1</v>
      </c>
      <c r="E2342">
        <v>79.517499999999998</v>
      </c>
      <c r="F2342">
        <v>3.5729999999999998E-2</v>
      </c>
    </row>
    <row r="2343" spans="1:6">
      <c r="A2343">
        <v>2000514</v>
      </c>
      <c r="B2343">
        <v>2</v>
      </c>
      <c r="C2343">
        <v>514</v>
      </c>
      <c r="D2343">
        <v>1</v>
      </c>
      <c r="E2343">
        <v>79.552099999999996</v>
      </c>
      <c r="F2343">
        <v>3.5740000000000001E-2</v>
      </c>
    </row>
    <row r="2344" spans="1:6">
      <c r="A2344">
        <v>2000515</v>
      </c>
      <c r="B2344">
        <v>2</v>
      </c>
      <c r="C2344">
        <v>515</v>
      </c>
      <c r="D2344">
        <v>1</v>
      </c>
      <c r="E2344">
        <v>79.586799999999997</v>
      </c>
      <c r="F2344">
        <v>3.5740000000000001E-2</v>
      </c>
    </row>
    <row r="2345" spans="1:6">
      <c r="A2345">
        <v>2000516</v>
      </c>
      <c r="B2345">
        <v>2</v>
      </c>
      <c r="C2345">
        <v>516</v>
      </c>
      <c r="D2345">
        <v>1</v>
      </c>
      <c r="E2345">
        <v>79.621300000000005</v>
      </c>
      <c r="F2345">
        <v>3.5749999999999997E-2</v>
      </c>
    </row>
    <row r="2346" spans="1:6">
      <c r="A2346">
        <v>2000517</v>
      </c>
      <c r="B2346">
        <v>2</v>
      </c>
      <c r="C2346">
        <v>517</v>
      </c>
      <c r="D2346">
        <v>1</v>
      </c>
      <c r="E2346">
        <v>79.655900000000003</v>
      </c>
      <c r="F2346">
        <v>3.576E-2</v>
      </c>
    </row>
    <row r="2347" spans="1:6">
      <c r="A2347">
        <v>2000518</v>
      </c>
      <c r="B2347">
        <v>2</v>
      </c>
      <c r="C2347">
        <v>518</v>
      </c>
      <c r="D2347">
        <v>1</v>
      </c>
      <c r="E2347">
        <v>79.690399999999997</v>
      </c>
      <c r="F2347">
        <v>3.5770000000000003E-2</v>
      </c>
    </row>
    <row r="2348" spans="1:6">
      <c r="A2348">
        <v>2000519</v>
      </c>
      <c r="B2348">
        <v>2</v>
      </c>
      <c r="C2348">
        <v>519</v>
      </c>
      <c r="D2348">
        <v>1</v>
      </c>
      <c r="E2348">
        <v>79.724900000000005</v>
      </c>
      <c r="F2348">
        <v>3.5770000000000003E-2</v>
      </c>
    </row>
    <row r="2349" spans="1:6">
      <c r="A2349">
        <v>2000520</v>
      </c>
      <c r="B2349">
        <v>2</v>
      </c>
      <c r="C2349">
        <v>520</v>
      </c>
      <c r="D2349">
        <v>1</v>
      </c>
      <c r="E2349">
        <v>79.759399999999999</v>
      </c>
      <c r="F2349">
        <v>3.5779999999999999E-2</v>
      </c>
    </row>
    <row r="2350" spans="1:6">
      <c r="A2350">
        <v>2000521</v>
      </c>
      <c r="B2350">
        <v>2</v>
      </c>
      <c r="C2350">
        <v>521</v>
      </c>
      <c r="D2350">
        <v>1</v>
      </c>
      <c r="E2350">
        <v>79.793800000000005</v>
      </c>
      <c r="F2350">
        <v>3.5790000000000002E-2</v>
      </c>
    </row>
    <row r="2351" spans="1:6">
      <c r="A2351">
        <v>2000522</v>
      </c>
      <c r="B2351">
        <v>2</v>
      </c>
      <c r="C2351">
        <v>522</v>
      </c>
      <c r="D2351">
        <v>1</v>
      </c>
      <c r="E2351">
        <v>79.828199999999995</v>
      </c>
      <c r="F2351">
        <v>3.5790000000000002E-2</v>
      </c>
    </row>
    <row r="2352" spans="1:6">
      <c r="A2352">
        <v>2000523</v>
      </c>
      <c r="B2352">
        <v>2</v>
      </c>
      <c r="C2352">
        <v>523</v>
      </c>
      <c r="D2352">
        <v>1</v>
      </c>
      <c r="E2352">
        <v>79.8626</v>
      </c>
      <c r="F2352">
        <v>3.5799999999999998E-2</v>
      </c>
    </row>
    <row r="2353" spans="1:6">
      <c r="A2353">
        <v>2000524</v>
      </c>
      <c r="B2353">
        <v>2</v>
      </c>
      <c r="C2353">
        <v>524</v>
      </c>
      <c r="D2353">
        <v>1</v>
      </c>
      <c r="E2353">
        <v>79.896900000000002</v>
      </c>
      <c r="F2353">
        <v>3.5810000000000002E-2</v>
      </c>
    </row>
    <row r="2354" spans="1:6">
      <c r="A2354">
        <v>2000525</v>
      </c>
      <c r="B2354">
        <v>2</v>
      </c>
      <c r="C2354">
        <v>525</v>
      </c>
      <c r="D2354">
        <v>1</v>
      </c>
      <c r="E2354">
        <v>79.931200000000004</v>
      </c>
      <c r="F2354">
        <v>3.5819999999999998E-2</v>
      </c>
    </row>
    <row r="2355" spans="1:6">
      <c r="A2355">
        <v>2000526</v>
      </c>
      <c r="B2355">
        <v>2</v>
      </c>
      <c r="C2355">
        <v>526</v>
      </c>
      <c r="D2355">
        <v>1</v>
      </c>
      <c r="E2355">
        <v>79.965500000000006</v>
      </c>
      <c r="F2355">
        <v>3.5819999999999998E-2</v>
      </c>
    </row>
    <row r="2356" spans="1:6">
      <c r="A2356">
        <v>2000527</v>
      </c>
      <c r="B2356">
        <v>2</v>
      </c>
      <c r="C2356">
        <v>527</v>
      </c>
      <c r="D2356">
        <v>1</v>
      </c>
      <c r="E2356">
        <v>79.999799999999993</v>
      </c>
      <c r="F2356">
        <v>3.5830000000000001E-2</v>
      </c>
    </row>
    <row r="2357" spans="1:6">
      <c r="A2357">
        <v>2000528</v>
      </c>
      <c r="B2357">
        <v>2</v>
      </c>
      <c r="C2357">
        <v>528</v>
      </c>
      <c r="D2357">
        <v>1</v>
      </c>
      <c r="E2357">
        <v>80.034000000000006</v>
      </c>
      <c r="F2357">
        <v>3.5839999999999997E-2</v>
      </c>
    </row>
    <row r="2358" spans="1:6">
      <c r="A2358">
        <v>2000529</v>
      </c>
      <c r="B2358">
        <v>2</v>
      </c>
      <c r="C2358">
        <v>529</v>
      </c>
      <c r="D2358">
        <v>1</v>
      </c>
      <c r="E2358">
        <v>80.068200000000004</v>
      </c>
      <c r="F2358">
        <v>3.5839999999999997E-2</v>
      </c>
    </row>
    <row r="2359" spans="1:6">
      <c r="A2359">
        <v>2000530</v>
      </c>
      <c r="B2359">
        <v>2</v>
      </c>
      <c r="C2359">
        <v>530</v>
      </c>
      <c r="D2359">
        <v>1</v>
      </c>
      <c r="E2359">
        <v>80.1023</v>
      </c>
      <c r="F2359">
        <v>3.585E-2</v>
      </c>
    </row>
    <row r="2360" spans="1:6">
      <c r="A2360">
        <v>2000531</v>
      </c>
      <c r="B2360">
        <v>2</v>
      </c>
      <c r="C2360">
        <v>531</v>
      </c>
      <c r="D2360">
        <v>1</v>
      </c>
      <c r="E2360">
        <v>80.136499999999998</v>
      </c>
      <c r="F2360">
        <v>3.5860000000000003E-2</v>
      </c>
    </row>
    <row r="2361" spans="1:6">
      <c r="A2361">
        <v>2000532</v>
      </c>
      <c r="B2361">
        <v>2</v>
      </c>
      <c r="C2361">
        <v>532</v>
      </c>
      <c r="D2361">
        <v>1</v>
      </c>
      <c r="E2361">
        <v>80.170599999999993</v>
      </c>
      <c r="F2361">
        <v>3.5869999999999999E-2</v>
      </c>
    </row>
    <row r="2362" spans="1:6">
      <c r="A2362">
        <v>2000533</v>
      </c>
      <c r="B2362">
        <v>2</v>
      </c>
      <c r="C2362">
        <v>533</v>
      </c>
      <c r="D2362">
        <v>1</v>
      </c>
      <c r="E2362">
        <v>80.204599999999999</v>
      </c>
      <c r="F2362">
        <v>3.5869999999999999E-2</v>
      </c>
    </row>
    <row r="2363" spans="1:6">
      <c r="A2363">
        <v>2000534</v>
      </c>
      <c r="B2363">
        <v>2</v>
      </c>
      <c r="C2363">
        <v>534</v>
      </c>
      <c r="D2363">
        <v>1</v>
      </c>
      <c r="E2363">
        <v>80.238699999999994</v>
      </c>
      <c r="F2363">
        <v>3.5880000000000002E-2</v>
      </c>
    </row>
    <row r="2364" spans="1:6">
      <c r="A2364">
        <v>2000535</v>
      </c>
      <c r="B2364">
        <v>2</v>
      </c>
      <c r="C2364">
        <v>535</v>
      </c>
      <c r="D2364">
        <v>1</v>
      </c>
      <c r="E2364">
        <v>80.2727</v>
      </c>
      <c r="F2364">
        <v>3.5889999999999998E-2</v>
      </c>
    </row>
    <row r="2365" spans="1:6">
      <c r="A2365">
        <v>2000536</v>
      </c>
      <c r="B2365">
        <v>2</v>
      </c>
      <c r="C2365">
        <v>536</v>
      </c>
      <c r="D2365">
        <v>1</v>
      </c>
      <c r="E2365">
        <v>80.306700000000006</v>
      </c>
      <c r="F2365">
        <v>3.5889999999999998E-2</v>
      </c>
    </row>
    <row r="2366" spans="1:6">
      <c r="A2366">
        <v>2000537</v>
      </c>
      <c r="B2366">
        <v>2</v>
      </c>
      <c r="C2366">
        <v>537</v>
      </c>
      <c r="D2366">
        <v>1</v>
      </c>
      <c r="E2366">
        <v>80.340599999999995</v>
      </c>
      <c r="F2366">
        <v>3.5900000000000001E-2</v>
      </c>
    </row>
    <row r="2367" spans="1:6">
      <c r="A2367">
        <v>2000538</v>
      </c>
      <c r="B2367">
        <v>2</v>
      </c>
      <c r="C2367">
        <v>538</v>
      </c>
      <c r="D2367">
        <v>1</v>
      </c>
      <c r="E2367">
        <v>80.374499999999998</v>
      </c>
      <c r="F2367">
        <v>3.5909999999999997E-2</v>
      </c>
    </row>
    <row r="2368" spans="1:6">
      <c r="A2368">
        <v>2000539</v>
      </c>
      <c r="B2368">
        <v>2</v>
      </c>
      <c r="C2368">
        <v>539</v>
      </c>
      <c r="D2368">
        <v>1</v>
      </c>
      <c r="E2368">
        <v>80.4084</v>
      </c>
      <c r="F2368">
        <v>3.5920000000000001E-2</v>
      </c>
    </row>
    <row r="2369" spans="1:6">
      <c r="A2369">
        <v>2000540</v>
      </c>
      <c r="B2369">
        <v>2</v>
      </c>
      <c r="C2369">
        <v>540</v>
      </c>
      <c r="D2369">
        <v>1</v>
      </c>
      <c r="E2369">
        <v>80.442300000000003</v>
      </c>
      <c r="F2369">
        <v>3.5920000000000001E-2</v>
      </c>
    </row>
    <row r="2370" spans="1:6">
      <c r="A2370">
        <v>2000541</v>
      </c>
      <c r="B2370">
        <v>2</v>
      </c>
      <c r="C2370">
        <v>541</v>
      </c>
      <c r="D2370">
        <v>1</v>
      </c>
      <c r="E2370">
        <v>80.476100000000002</v>
      </c>
      <c r="F2370">
        <v>3.5929999999999997E-2</v>
      </c>
    </row>
    <row r="2371" spans="1:6">
      <c r="A2371">
        <v>2000542</v>
      </c>
      <c r="B2371">
        <v>2</v>
      </c>
      <c r="C2371">
        <v>542</v>
      </c>
      <c r="D2371">
        <v>1</v>
      </c>
      <c r="E2371">
        <v>80.509900000000002</v>
      </c>
      <c r="F2371">
        <v>3.594E-2</v>
      </c>
    </row>
    <row r="2372" spans="1:6">
      <c r="A2372">
        <v>2000543</v>
      </c>
      <c r="B2372">
        <v>2</v>
      </c>
      <c r="C2372">
        <v>543</v>
      </c>
      <c r="D2372">
        <v>1</v>
      </c>
      <c r="E2372">
        <v>80.543700000000001</v>
      </c>
      <c r="F2372">
        <v>3.594E-2</v>
      </c>
    </row>
    <row r="2373" spans="1:6">
      <c r="A2373">
        <v>2000544</v>
      </c>
      <c r="B2373">
        <v>2</v>
      </c>
      <c r="C2373">
        <v>544</v>
      </c>
      <c r="D2373">
        <v>1</v>
      </c>
      <c r="E2373">
        <v>80.577399999999997</v>
      </c>
      <c r="F2373">
        <v>3.5950000000000003E-2</v>
      </c>
    </row>
    <row r="2374" spans="1:6">
      <c r="A2374">
        <v>2000545</v>
      </c>
      <c r="B2374">
        <v>2</v>
      </c>
      <c r="C2374">
        <v>545</v>
      </c>
      <c r="D2374">
        <v>1</v>
      </c>
      <c r="E2374">
        <v>80.611199999999997</v>
      </c>
      <c r="F2374">
        <v>3.5959999999999999E-2</v>
      </c>
    </row>
    <row r="2375" spans="1:6">
      <c r="A2375">
        <v>2000546</v>
      </c>
      <c r="B2375">
        <v>2</v>
      </c>
      <c r="C2375">
        <v>546</v>
      </c>
      <c r="D2375">
        <v>1</v>
      </c>
      <c r="E2375">
        <v>80.644800000000004</v>
      </c>
      <c r="F2375">
        <v>3.5970000000000002E-2</v>
      </c>
    </row>
    <row r="2376" spans="1:6">
      <c r="A2376">
        <v>2000547</v>
      </c>
      <c r="B2376">
        <v>2</v>
      </c>
      <c r="C2376">
        <v>547</v>
      </c>
      <c r="D2376">
        <v>1</v>
      </c>
      <c r="E2376">
        <v>80.6785</v>
      </c>
      <c r="F2376">
        <v>3.5970000000000002E-2</v>
      </c>
    </row>
    <row r="2377" spans="1:6">
      <c r="A2377">
        <v>2000548</v>
      </c>
      <c r="B2377">
        <v>2</v>
      </c>
      <c r="C2377">
        <v>548</v>
      </c>
      <c r="D2377">
        <v>1</v>
      </c>
      <c r="E2377">
        <v>80.712100000000007</v>
      </c>
      <c r="F2377">
        <v>3.5979999999999998E-2</v>
      </c>
    </row>
    <row r="2378" spans="1:6">
      <c r="A2378">
        <v>2000549</v>
      </c>
      <c r="B2378">
        <v>2</v>
      </c>
      <c r="C2378">
        <v>549</v>
      </c>
      <c r="D2378">
        <v>1</v>
      </c>
      <c r="E2378">
        <v>80.745699999999999</v>
      </c>
      <c r="F2378">
        <v>3.5990000000000001E-2</v>
      </c>
    </row>
    <row r="2379" spans="1:6">
      <c r="A2379">
        <v>2000550</v>
      </c>
      <c r="B2379">
        <v>2</v>
      </c>
      <c r="C2379">
        <v>550</v>
      </c>
      <c r="D2379">
        <v>1</v>
      </c>
      <c r="E2379">
        <v>80.779300000000006</v>
      </c>
      <c r="F2379">
        <v>3.5999999999999997E-2</v>
      </c>
    </row>
    <row r="2380" spans="1:6">
      <c r="A2380">
        <v>2000551</v>
      </c>
      <c r="B2380">
        <v>2</v>
      </c>
      <c r="C2380">
        <v>551</v>
      </c>
      <c r="D2380">
        <v>1</v>
      </c>
      <c r="E2380">
        <v>80.812799999999996</v>
      </c>
      <c r="F2380">
        <v>3.5999999999999997E-2</v>
      </c>
    </row>
    <row r="2381" spans="1:6">
      <c r="A2381">
        <v>2000552</v>
      </c>
      <c r="B2381">
        <v>2</v>
      </c>
      <c r="C2381">
        <v>552</v>
      </c>
      <c r="D2381">
        <v>1</v>
      </c>
      <c r="E2381">
        <v>80.846400000000003</v>
      </c>
      <c r="F2381">
        <v>3.601E-2</v>
      </c>
    </row>
    <row r="2382" spans="1:6">
      <c r="A2382">
        <v>2000553</v>
      </c>
      <c r="B2382">
        <v>2</v>
      </c>
      <c r="C2382">
        <v>553</v>
      </c>
      <c r="D2382">
        <v>1</v>
      </c>
      <c r="E2382">
        <v>80.879800000000003</v>
      </c>
      <c r="F2382">
        <v>3.6020000000000003E-2</v>
      </c>
    </row>
    <row r="2383" spans="1:6">
      <c r="A2383">
        <v>2000554</v>
      </c>
      <c r="B2383">
        <v>2</v>
      </c>
      <c r="C2383">
        <v>554</v>
      </c>
      <c r="D2383">
        <v>1</v>
      </c>
      <c r="E2383">
        <v>80.913300000000007</v>
      </c>
      <c r="F2383">
        <v>3.6020000000000003E-2</v>
      </c>
    </row>
    <row r="2384" spans="1:6">
      <c r="A2384">
        <v>2000555</v>
      </c>
      <c r="B2384">
        <v>2</v>
      </c>
      <c r="C2384">
        <v>555</v>
      </c>
      <c r="D2384">
        <v>1</v>
      </c>
      <c r="E2384">
        <v>80.946700000000007</v>
      </c>
      <c r="F2384">
        <v>3.603E-2</v>
      </c>
    </row>
    <row r="2385" spans="1:6">
      <c r="A2385">
        <v>2000556</v>
      </c>
      <c r="B2385">
        <v>2</v>
      </c>
      <c r="C2385">
        <v>556</v>
      </c>
      <c r="D2385">
        <v>1</v>
      </c>
      <c r="E2385">
        <v>80.980099999999993</v>
      </c>
      <c r="F2385">
        <v>3.6040000000000003E-2</v>
      </c>
    </row>
    <row r="2386" spans="1:6">
      <c r="A2386">
        <v>2000557</v>
      </c>
      <c r="B2386">
        <v>2</v>
      </c>
      <c r="C2386">
        <v>557</v>
      </c>
      <c r="D2386">
        <v>1</v>
      </c>
      <c r="E2386">
        <v>81.013499999999993</v>
      </c>
      <c r="F2386">
        <v>3.6049999999999999E-2</v>
      </c>
    </row>
    <row r="2387" spans="1:6">
      <c r="A2387">
        <v>2000558</v>
      </c>
      <c r="B2387">
        <v>2</v>
      </c>
      <c r="C2387">
        <v>558</v>
      </c>
      <c r="D2387">
        <v>1</v>
      </c>
      <c r="E2387">
        <v>81.046800000000005</v>
      </c>
      <c r="F2387">
        <v>3.6049999999999999E-2</v>
      </c>
    </row>
    <row r="2388" spans="1:6">
      <c r="A2388">
        <v>2000559</v>
      </c>
      <c r="B2388">
        <v>2</v>
      </c>
      <c r="C2388">
        <v>559</v>
      </c>
      <c r="D2388">
        <v>1</v>
      </c>
      <c r="E2388">
        <v>81.080200000000005</v>
      </c>
      <c r="F2388">
        <v>3.6060000000000002E-2</v>
      </c>
    </row>
    <row r="2389" spans="1:6">
      <c r="A2389">
        <v>2000560</v>
      </c>
      <c r="B2389">
        <v>2</v>
      </c>
      <c r="C2389">
        <v>560</v>
      </c>
      <c r="D2389">
        <v>1</v>
      </c>
      <c r="E2389">
        <v>81.113399999999999</v>
      </c>
      <c r="F2389">
        <v>3.6069999999999998E-2</v>
      </c>
    </row>
    <row r="2390" spans="1:6">
      <c r="A2390">
        <v>2000561</v>
      </c>
      <c r="B2390">
        <v>2</v>
      </c>
      <c r="C2390">
        <v>561</v>
      </c>
      <c r="D2390">
        <v>1</v>
      </c>
      <c r="E2390">
        <v>81.146699999999996</v>
      </c>
      <c r="F2390">
        <v>3.6080000000000001E-2</v>
      </c>
    </row>
    <row r="2391" spans="1:6">
      <c r="A2391">
        <v>2000562</v>
      </c>
      <c r="B2391">
        <v>2</v>
      </c>
      <c r="C2391">
        <v>562</v>
      </c>
      <c r="D2391">
        <v>1</v>
      </c>
      <c r="E2391">
        <v>81.179900000000004</v>
      </c>
      <c r="F2391">
        <v>3.6080000000000001E-2</v>
      </c>
    </row>
    <row r="2392" spans="1:6">
      <c r="A2392">
        <v>2000563</v>
      </c>
      <c r="B2392">
        <v>2</v>
      </c>
      <c r="C2392">
        <v>563</v>
      </c>
      <c r="D2392">
        <v>1</v>
      </c>
      <c r="E2392">
        <v>81.213099999999997</v>
      </c>
      <c r="F2392">
        <v>3.6089999999999997E-2</v>
      </c>
    </row>
    <row r="2393" spans="1:6">
      <c r="A2393">
        <v>2000564</v>
      </c>
      <c r="B2393">
        <v>2</v>
      </c>
      <c r="C2393">
        <v>564</v>
      </c>
      <c r="D2393">
        <v>1</v>
      </c>
      <c r="E2393">
        <v>81.246300000000005</v>
      </c>
      <c r="F2393">
        <v>3.61E-2</v>
      </c>
    </row>
    <row r="2394" spans="1:6">
      <c r="A2394">
        <v>2000565</v>
      </c>
      <c r="B2394">
        <v>2</v>
      </c>
      <c r="C2394">
        <v>565</v>
      </c>
      <c r="D2394">
        <v>1</v>
      </c>
      <c r="E2394">
        <v>81.279499999999999</v>
      </c>
      <c r="F2394">
        <v>3.6110000000000003E-2</v>
      </c>
    </row>
    <row r="2395" spans="1:6">
      <c r="A2395">
        <v>2000566</v>
      </c>
      <c r="B2395">
        <v>2</v>
      </c>
      <c r="C2395">
        <v>566</v>
      </c>
      <c r="D2395">
        <v>1</v>
      </c>
      <c r="E2395">
        <v>81.312600000000003</v>
      </c>
      <c r="F2395">
        <v>3.6110000000000003E-2</v>
      </c>
    </row>
    <row r="2396" spans="1:6">
      <c r="A2396">
        <v>2000567</v>
      </c>
      <c r="B2396">
        <v>2</v>
      </c>
      <c r="C2396">
        <v>567</v>
      </c>
      <c r="D2396">
        <v>1</v>
      </c>
      <c r="E2396">
        <v>81.345699999999994</v>
      </c>
      <c r="F2396">
        <v>3.6119999999999999E-2</v>
      </c>
    </row>
    <row r="2397" spans="1:6">
      <c r="A2397">
        <v>2000568</v>
      </c>
      <c r="B2397">
        <v>2</v>
      </c>
      <c r="C2397">
        <v>568</v>
      </c>
      <c r="D2397">
        <v>1</v>
      </c>
      <c r="E2397">
        <v>81.378799999999998</v>
      </c>
      <c r="F2397">
        <v>3.6130000000000002E-2</v>
      </c>
    </row>
    <row r="2398" spans="1:6">
      <c r="A2398">
        <v>2000569</v>
      </c>
      <c r="B2398">
        <v>2</v>
      </c>
      <c r="C2398">
        <v>569</v>
      </c>
      <c r="D2398">
        <v>1</v>
      </c>
      <c r="E2398">
        <v>81.411799999999999</v>
      </c>
      <c r="F2398">
        <v>3.6130000000000002E-2</v>
      </c>
    </row>
    <row r="2399" spans="1:6">
      <c r="A2399">
        <v>2000570</v>
      </c>
      <c r="B2399">
        <v>2</v>
      </c>
      <c r="C2399">
        <v>570</v>
      </c>
      <c r="D2399">
        <v>1</v>
      </c>
      <c r="E2399">
        <v>81.444800000000001</v>
      </c>
      <c r="F2399">
        <v>3.6139999999999999E-2</v>
      </c>
    </row>
    <row r="2400" spans="1:6">
      <c r="A2400">
        <v>2000571</v>
      </c>
      <c r="B2400">
        <v>2</v>
      </c>
      <c r="C2400">
        <v>571</v>
      </c>
      <c r="D2400">
        <v>1</v>
      </c>
      <c r="E2400">
        <v>81.477800000000002</v>
      </c>
      <c r="F2400">
        <v>3.6150000000000002E-2</v>
      </c>
    </row>
    <row r="2401" spans="1:6">
      <c r="A2401">
        <v>2000572</v>
      </c>
      <c r="B2401">
        <v>2</v>
      </c>
      <c r="C2401">
        <v>572</v>
      </c>
      <c r="D2401">
        <v>1</v>
      </c>
      <c r="E2401">
        <v>81.510800000000003</v>
      </c>
      <c r="F2401">
        <v>3.6159999999999998E-2</v>
      </c>
    </row>
    <row r="2402" spans="1:6">
      <c r="A2402">
        <v>2000573</v>
      </c>
      <c r="B2402">
        <v>2</v>
      </c>
      <c r="C2402">
        <v>573</v>
      </c>
      <c r="D2402">
        <v>1</v>
      </c>
      <c r="E2402">
        <v>81.543700000000001</v>
      </c>
      <c r="F2402">
        <v>3.6159999999999998E-2</v>
      </c>
    </row>
    <row r="2403" spans="1:6">
      <c r="A2403">
        <v>2000574</v>
      </c>
      <c r="B2403">
        <v>2</v>
      </c>
      <c r="C2403">
        <v>574</v>
      </c>
      <c r="D2403">
        <v>1</v>
      </c>
      <c r="E2403">
        <v>81.576599999999999</v>
      </c>
      <c r="F2403">
        <v>3.6170000000000001E-2</v>
      </c>
    </row>
    <row r="2404" spans="1:6">
      <c r="A2404">
        <v>2000575</v>
      </c>
      <c r="B2404">
        <v>2</v>
      </c>
      <c r="C2404">
        <v>575</v>
      </c>
      <c r="D2404">
        <v>1</v>
      </c>
      <c r="E2404">
        <v>81.609499999999997</v>
      </c>
      <c r="F2404">
        <v>3.6179999999999997E-2</v>
      </c>
    </row>
    <row r="2405" spans="1:6">
      <c r="A2405">
        <v>2000576</v>
      </c>
      <c r="B2405">
        <v>2</v>
      </c>
      <c r="C2405">
        <v>576</v>
      </c>
      <c r="D2405">
        <v>1</v>
      </c>
      <c r="E2405">
        <v>81.642300000000006</v>
      </c>
      <c r="F2405">
        <v>3.619E-2</v>
      </c>
    </row>
    <row r="2406" spans="1:6">
      <c r="A2406">
        <v>2000577</v>
      </c>
      <c r="B2406">
        <v>2</v>
      </c>
      <c r="C2406">
        <v>577</v>
      </c>
      <c r="D2406">
        <v>1</v>
      </c>
      <c r="E2406">
        <v>81.675200000000004</v>
      </c>
      <c r="F2406">
        <v>3.619E-2</v>
      </c>
    </row>
    <row r="2407" spans="1:6">
      <c r="A2407">
        <v>2000578</v>
      </c>
      <c r="B2407">
        <v>2</v>
      </c>
      <c r="C2407">
        <v>578</v>
      </c>
      <c r="D2407">
        <v>1</v>
      </c>
      <c r="E2407">
        <v>81.707999999999998</v>
      </c>
      <c r="F2407">
        <v>3.6200000000000003E-2</v>
      </c>
    </row>
    <row r="2408" spans="1:6">
      <c r="A2408">
        <v>2000579</v>
      </c>
      <c r="B2408">
        <v>2</v>
      </c>
      <c r="C2408">
        <v>579</v>
      </c>
      <c r="D2408">
        <v>1</v>
      </c>
      <c r="E2408">
        <v>81.740700000000004</v>
      </c>
      <c r="F2408">
        <v>3.6209999999999999E-2</v>
      </c>
    </row>
    <row r="2409" spans="1:6">
      <c r="A2409">
        <v>2000580</v>
      </c>
      <c r="B2409">
        <v>2</v>
      </c>
      <c r="C2409">
        <v>580</v>
      </c>
      <c r="D2409">
        <v>1</v>
      </c>
      <c r="E2409">
        <v>81.773499999999999</v>
      </c>
      <c r="F2409">
        <v>3.6220000000000002E-2</v>
      </c>
    </row>
    <row r="2410" spans="1:6">
      <c r="A2410">
        <v>2000581</v>
      </c>
      <c r="B2410">
        <v>2</v>
      </c>
      <c r="C2410">
        <v>581</v>
      </c>
      <c r="D2410">
        <v>1</v>
      </c>
      <c r="E2410">
        <v>81.806200000000004</v>
      </c>
      <c r="F2410">
        <v>3.6220000000000002E-2</v>
      </c>
    </row>
    <row r="2411" spans="1:6">
      <c r="A2411">
        <v>2000582</v>
      </c>
      <c r="B2411">
        <v>2</v>
      </c>
      <c r="C2411">
        <v>582</v>
      </c>
      <c r="D2411">
        <v>1</v>
      </c>
      <c r="E2411">
        <v>81.838899999999995</v>
      </c>
      <c r="F2411">
        <v>3.6229999999999998E-2</v>
      </c>
    </row>
    <row r="2412" spans="1:6">
      <c r="A2412">
        <v>2000583</v>
      </c>
      <c r="B2412">
        <v>2</v>
      </c>
      <c r="C2412">
        <v>583</v>
      </c>
      <c r="D2412">
        <v>1</v>
      </c>
      <c r="E2412">
        <v>81.871499999999997</v>
      </c>
      <c r="F2412">
        <v>3.6240000000000001E-2</v>
      </c>
    </row>
    <row r="2413" spans="1:6">
      <c r="A2413">
        <v>2000584</v>
      </c>
      <c r="B2413">
        <v>2</v>
      </c>
      <c r="C2413">
        <v>584</v>
      </c>
      <c r="D2413">
        <v>1</v>
      </c>
      <c r="E2413">
        <v>81.904200000000003</v>
      </c>
      <c r="F2413">
        <v>3.6240000000000001E-2</v>
      </c>
    </row>
    <row r="2414" spans="1:6">
      <c r="A2414">
        <v>2000585</v>
      </c>
      <c r="B2414">
        <v>2</v>
      </c>
      <c r="C2414">
        <v>585</v>
      </c>
      <c r="D2414">
        <v>1</v>
      </c>
      <c r="E2414">
        <v>81.936800000000005</v>
      </c>
      <c r="F2414">
        <v>3.6249999999999998E-2</v>
      </c>
    </row>
    <row r="2415" spans="1:6">
      <c r="A2415">
        <v>2000586</v>
      </c>
      <c r="B2415">
        <v>2</v>
      </c>
      <c r="C2415">
        <v>586</v>
      </c>
      <c r="D2415">
        <v>1</v>
      </c>
      <c r="E2415">
        <v>81.969399999999993</v>
      </c>
      <c r="F2415">
        <v>3.6260000000000001E-2</v>
      </c>
    </row>
    <row r="2416" spans="1:6">
      <c r="A2416">
        <v>2000587</v>
      </c>
      <c r="B2416">
        <v>2</v>
      </c>
      <c r="C2416">
        <v>587</v>
      </c>
      <c r="D2416">
        <v>1</v>
      </c>
      <c r="E2416">
        <v>82.001900000000006</v>
      </c>
      <c r="F2416">
        <v>3.6269999999999997E-2</v>
      </c>
    </row>
    <row r="2417" spans="1:6">
      <c r="A2417">
        <v>2000588</v>
      </c>
      <c r="B2417">
        <v>2</v>
      </c>
      <c r="C2417">
        <v>588</v>
      </c>
      <c r="D2417">
        <v>1</v>
      </c>
      <c r="E2417">
        <v>82.034499999999994</v>
      </c>
      <c r="F2417">
        <v>3.6269999999999997E-2</v>
      </c>
    </row>
    <row r="2418" spans="1:6">
      <c r="A2418">
        <v>2000589</v>
      </c>
      <c r="B2418">
        <v>2</v>
      </c>
      <c r="C2418">
        <v>589</v>
      </c>
      <c r="D2418">
        <v>1</v>
      </c>
      <c r="E2418">
        <v>82.066999999999993</v>
      </c>
      <c r="F2418">
        <v>3.628E-2</v>
      </c>
    </row>
    <row r="2419" spans="1:6">
      <c r="A2419">
        <v>2000590</v>
      </c>
      <c r="B2419">
        <v>2</v>
      </c>
      <c r="C2419">
        <v>590</v>
      </c>
      <c r="D2419">
        <v>1</v>
      </c>
      <c r="E2419">
        <v>82.099400000000003</v>
      </c>
      <c r="F2419">
        <v>3.6290000000000003E-2</v>
      </c>
    </row>
    <row r="2420" spans="1:6">
      <c r="A2420">
        <v>2000591</v>
      </c>
      <c r="B2420">
        <v>2</v>
      </c>
      <c r="C2420">
        <v>591</v>
      </c>
      <c r="D2420">
        <v>1</v>
      </c>
      <c r="E2420">
        <v>82.131900000000002</v>
      </c>
      <c r="F2420">
        <v>3.6299999999999999E-2</v>
      </c>
    </row>
    <row r="2421" spans="1:6">
      <c r="A2421">
        <v>2000592</v>
      </c>
      <c r="B2421">
        <v>2</v>
      </c>
      <c r="C2421">
        <v>592</v>
      </c>
      <c r="D2421">
        <v>1</v>
      </c>
      <c r="E2421">
        <v>82.164299999999997</v>
      </c>
      <c r="F2421">
        <v>3.6299999999999999E-2</v>
      </c>
    </row>
    <row r="2422" spans="1:6">
      <c r="A2422">
        <v>2000593</v>
      </c>
      <c r="B2422">
        <v>2</v>
      </c>
      <c r="C2422">
        <v>593</v>
      </c>
      <c r="D2422">
        <v>1</v>
      </c>
      <c r="E2422">
        <v>82.196700000000007</v>
      </c>
      <c r="F2422">
        <v>3.6310000000000002E-2</v>
      </c>
    </row>
    <row r="2423" spans="1:6">
      <c r="A2423">
        <v>2000594</v>
      </c>
      <c r="B2423">
        <v>2</v>
      </c>
      <c r="C2423">
        <v>594</v>
      </c>
      <c r="D2423">
        <v>1</v>
      </c>
      <c r="E2423">
        <v>82.229100000000003</v>
      </c>
      <c r="F2423">
        <v>3.6319999999999998E-2</v>
      </c>
    </row>
    <row r="2424" spans="1:6">
      <c r="A2424">
        <v>2000595</v>
      </c>
      <c r="B2424">
        <v>2</v>
      </c>
      <c r="C2424">
        <v>595</v>
      </c>
      <c r="D2424">
        <v>1</v>
      </c>
      <c r="E2424">
        <v>82.261399999999995</v>
      </c>
      <c r="F2424">
        <v>3.6330000000000001E-2</v>
      </c>
    </row>
    <row r="2425" spans="1:6">
      <c r="A2425">
        <v>2000596</v>
      </c>
      <c r="B2425">
        <v>2</v>
      </c>
      <c r="C2425">
        <v>596</v>
      </c>
      <c r="D2425">
        <v>1</v>
      </c>
      <c r="E2425">
        <v>82.293800000000005</v>
      </c>
      <c r="F2425">
        <v>3.6330000000000001E-2</v>
      </c>
    </row>
    <row r="2426" spans="1:6">
      <c r="A2426">
        <v>2000597</v>
      </c>
      <c r="B2426">
        <v>2</v>
      </c>
      <c r="C2426">
        <v>597</v>
      </c>
      <c r="D2426">
        <v>1</v>
      </c>
      <c r="E2426">
        <v>82.326099999999997</v>
      </c>
      <c r="F2426">
        <v>3.6339999999999997E-2</v>
      </c>
    </row>
    <row r="2427" spans="1:6">
      <c r="A2427">
        <v>2000598</v>
      </c>
      <c r="B2427">
        <v>2</v>
      </c>
      <c r="C2427">
        <v>598</v>
      </c>
      <c r="D2427">
        <v>1</v>
      </c>
      <c r="E2427">
        <v>82.3583</v>
      </c>
      <c r="F2427">
        <v>3.635E-2</v>
      </c>
    </row>
    <row r="2428" spans="1:6">
      <c r="A2428">
        <v>2000599</v>
      </c>
      <c r="B2428">
        <v>2</v>
      </c>
      <c r="C2428">
        <v>599</v>
      </c>
      <c r="D2428">
        <v>1</v>
      </c>
      <c r="E2428">
        <v>82.390600000000006</v>
      </c>
      <c r="F2428">
        <v>3.6360000000000003E-2</v>
      </c>
    </row>
    <row r="2429" spans="1:6">
      <c r="A2429">
        <v>2000600</v>
      </c>
      <c r="B2429">
        <v>2</v>
      </c>
      <c r="C2429">
        <v>600</v>
      </c>
      <c r="D2429">
        <v>1</v>
      </c>
      <c r="E2429">
        <v>82.422799999999995</v>
      </c>
      <c r="F2429">
        <v>3.6360000000000003E-2</v>
      </c>
    </row>
    <row r="2430" spans="1:6">
      <c r="A2430">
        <v>2000601</v>
      </c>
      <c r="B2430">
        <v>2</v>
      </c>
      <c r="C2430">
        <v>601</v>
      </c>
      <c r="D2430">
        <v>1</v>
      </c>
      <c r="E2430">
        <v>82.454999999999998</v>
      </c>
      <c r="F2430">
        <v>3.637E-2</v>
      </c>
    </row>
    <row r="2431" spans="1:6">
      <c r="A2431">
        <v>2000602</v>
      </c>
      <c r="B2431">
        <v>2</v>
      </c>
      <c r="C2431">
        <v>602</v>
      </c>
      <c r="D2431">
        <v>1</v>
      </c>
      <c r="E2431">
        <v>82.487200000000001</v>
      </c>
      <c r="F2431">
        <v>3.6380000000000003E-2</v>
      </c>
    </row>
    <row r="2432" spans="1:6">
      <c r="A2432">
        <v>2000603</v>
      </c>
      <c r="B2432">
        <v>2</v>
      </c>
      <c r="C2432">
        <v>603</v>
      </c>
      <c r="D2432">
        <v>1</v>
      </c>
      <c r="E2432">
        <v>82.519300000000001</v>
      </c>
      <c r="F2432">
        <v>3.6389999999999999E-2</v>
      </c>
    </row>
    <row r="2433" spans="1:6">
      <c r="A2433">
        <v>2000604</v>
      </c>
      <c r="B2433">
        <v>2</v>
      </c>
      <c r="C2433">
        <v>604</v>
      </c>
      <c r="D2433">
        <v>1</v>
      </c>
      <c r="E2433">
        <v>82.551400000000001</v>
      </c>
      <c r="F2433">
        <v>3.6389999999999999E-2</v>
      </c>
    </row>
    <row r="2434" spans="1:6">
      <c r="A2434">
        <v>2000605</v>
      </c>
      <c r="B2434">
        <v>2</v>
      </c>
      <c r="C2434">
        <v>605</v>
      </c>
      <c r="D2434">
        <v>1</v>
      </c>
      <c r="E2434">
        <v>82.583500000000001</v>
      </c>
      <c r="F2434">
        <v>3.6400000000000002E-2</v>
      </c>
    </row>
    <row r="2435" spans="1:6">
      <c r="A2435">
        <v>2000606</v>
      </c>
      <c r="B2435">
        <v>2</v>
      </c>
      <c r="C2435">
        <v>606</v>
      </c>
      <c r="D2435">
        <v>1</v>
      </c>
      <c r="E2435">
        <v>82.615600000000001</v>
      </c>
      <c r="F2435">
        <v>3.6409999999999998E-2</v>
      </c>
    </row>
    <row r="2436" spans="1:6">
      <c r="A2436">
        <v>2000607</v>
      </c>
      <c r="B2436">
        <v>2</v>
      </c>
      <c r="C2436">
        <v>607</v>
      </c>
      <c r="D2436">
        <v>1</v>
      </c>
      <c r="E2436">
        <v>82.647599999999997</v>
      </c>
      <c r="F2436">
        <v>3.6420000000000001E-2</v>
      </c>
    </row>
    <row r="2437" spans="1:6">
      <c r="A2437">
        <v>2000608</v>
      </c>
      <c r="B2437">
        <v>2</v>
      </c>
      <c r="C2437">
        <v>608</v>
      </c>
      <c r="D2437">
        <v>1</v>
      </c>
      <c r="E2437">
        <v>82.679599999999994</v>
      </c>
      <c r="F2437">
        <v>3.6420000000000001E-2</v>
      </c>
    </row>
    <row r="2438" spans="1:6">
      <c r="A2438">
        <v>2000609</v>
      </c>
      <c r="B2438">
        <v>2</v>
      </c>
      <c r="C2438">
        <v>609</v>
      </c>
      <c r="D2438">
        <v>1</v>
      </c>
      <c r="E2438">
        <v>82.711600000000004</v>
      </c>
      <c r="F2438">
        <v>3.6429999999999997E-2</v>
      </c>
    </row>
    <row r="2439" spans="1:6">
      <c r="A2439">
        <v>2000610</v>
      </c>
      <c r="B2439">
        <v>2</v>
      </c>
      <c r="C2439">
        <v>610</v>
      </c>
      <c r="D2439">
        <v>1</v>
      </c>
      <c r="E2439">
        <v>82.743600000000001</v>
      </c>
      <c r="F2439">
        <v>3.644E-2</v>
      </c>
    </row>
    <row r="2440" spans="1:6">
      <c r="A2440">
        <v>2000611</v>
      </c>
      <c r="B2440">
        <v>2</v>
      </c>
      <c r="C2440">
        <v>611</v>
      </c>
      <c r="D2440">
        <v>1</v>
      </c>
      <c r="E2440">
        <v>82.775499999999994</v>
      </c>
      <c r="F2440">
        <v>3.6450000000000003E-2</v>
      </c>
    </row>
    <row r="2441" spans="1:6">
      <c r="A2441">
        <v>2000612</v>
      </c>
      <c r="B2441">
        <v>2</v>
      </c>
      <c r="C2441">
        <v>612</v>
      </c>
      <c r="D2441">
        <v>1</v>
      </c>
      <c r="E2441">
        <v>82.807400000000001</v>
      </c>
      <c r="F2441">
        <v>3.6450000000000003E-2</v>
      </c>
    </row>
    <row r="2442" spans="1:6">
      <c r="A2442">
        <v>2000613</v>
      </c>
      <c r="B2442">
        <v>2</v>
      </c>
      <c r="C2442">
        <v>613</v>
      </c>
      <c r="D2442">
        <v>1</v>
      </c>
      <c r="E2442">
        <v>82.839299999999994</v>
      </c>
      <c r="F2442">
        <v>3.6459999999999999E-2</v>
      </c>
    </row>
    <row r="2443" spans="1:6">
      <c r="A2443">
        <v>2000614</v>
      </c>
      <c r="B2443">
        <v>2</v>
      </c>
      <c r="C2443">
        <v>614</v>
      </c>
      <c r="D2443">
        <v>1</v>
      </c>
      <c r="E2443">
        <v>82.871200000000002</v>
      </c>
      <c r="F2443">
        <v>3.6470000000000002E-2</v>
      </c>
    </row>
    <row r="2444" spans="1:6">
      <c r="A2444">
        <v>2000615</v>
      </c>
      <c r="B2444">
        <v>2</v>
      </c>
      <c r="C2444">
        <v>615</v>
      </c>
      <c r="D2444">
        <v>1</v>
      </c>
      <c r="E2444">
        <v>82.903000000000006</v>
      </c>
      <c r="F2444">
        <v>3.6479999999999999E-2</v>
      </c>
    </row>
    <row r="2445" spans="1:6">
      <c r="A2445">
        <v>2000616</v>
      </c>
      <c r="B2445">
        <v>2</v>
      </c>
      <c r="C2445">
        <v>616</v>
      </c>
      <c r="D2445">
        <v>1</v>
      </c>
      <c r="E2445">
        <v>82.934799999999996</v>
      </c>
      <c r="F2445">
        <v>3.6479999999999999E-2</v>
      </c>
    </row>
    <row r="2446" spans="1:6">
      <c r="A2446">
        <v>2000617</v>
      </c>
      <c r="B2446">
        <v>2</v>
      </c>
      <c r="C2446">
        <v>617</v>
      </c>
      <c r="D2446">
        <v>1</v>
      </c>
      <c r="E2446">
        <v>82.9666</v>
      </c>
      <c r="F2446">
        <v>3.6490000000000002E-2</v>
      </c>
    </row>
    <row r="2447" spans="1:6">
      <c r="A2447">
        <v>2000618</v>
      </c>
      <c r="B2447">
        <v>2</v>
      </c>
      <c r="C2447">
        <v>618</v>
      </c>
      <c r="D2447">
        <v>1</v>
      </c>
      <c r="E2447">
        <v>82.998400000000004</v>
      </c>
      <c r="F2447">
        <v>3.6499999999999998E-2</v>
      </c>
    </row>
    <row r="2448" spans="1:6">
      <c r="A2448">
        <v>2000619</v>
      </c>
      <c r="B2448">
        <v>2</v>
      </c>
      <c r="C2448">
        <v>619</v>
      </c>
      <c r="D2448">
        <v>1</v>
      </c>
      <c r="E2448">
        <v>83.030100000000004</v>
      </c>
      <c r="F2448">
        <v>3.6499999999999998E-2</v>
      </c>
    </row>
    <row r="2449" spans="1:6">
      <c r="A2449">
        <v>2000620</v>
      </c>
      <c r="B2449">
        <v>2</v>
      </c>
      <c r="C2449">
        <v>620</v>
      </c>
      <c r="D2449">
        <v>1</v>
      </c>
      <c r="E2449">
        <v>83.061800000000005</v>
      </c>
      <c r="F2449">
        <v>3.6510000000000001E-2</v>
      </c>
    </row>
    <row r="2450" spans="1:6">
      <c r="A2450">
        <v>2000621</v>
      </c>
      <c r="B2450">
        <v>2</v>
      </c>
      <c r="C2450">
        <v>621</v>
      </c>
      <c r="D2450">
        <v>1</v>
      </c>
      <c r="E2450">
        <v>83.093500000000006</v>
      </c>
      <c r="F2450">
        <v>3.6519999999999997E-2</v>
      </c>
    </row>
    <row r="2451" spans="1:6">
      <c r="A2451">
        <v>2000622</v>
      </c>
      <c r="B2451">
        <v>2</v>
      </c>
      <c r="C2451">
        <v>622</v>
      </c>
      <c r="D2451">
        <v>1</v>
      </c>
      <c r="E2451">
        <v>83.125100000000003</v>
      </c>
      <c r="F2451">
        <v>3.653E-2</v>
      </c>
    </row>
    <row r="2452" spans="1:6">
      <c r="A2452">
        <v>2000623</v>
      </c>
      <c r="B2452">
        <v>2</v>
      </c>
      <c r="C2452">
        <v>623</v>
      </c>
      <c r="D2452">
        <v>1</v>
      </c>
      <c r="E2452">
        <v>83.156800000000004</v>
      </c>
      <c r="F2452">
        <v>3.653E-2</v>
      </c>
    </row>
    <row r="2453" spans="1:6">
      <c r="A2453">
        <v>2000624</v>
      </c>
      <c r="B2453">
        <v>2</v>
      </c>
      <c r="C2453">
        <v>624</v>
      </c>
      <c r="D2453">
        <v>1</v>
      </c>
      <c r="E2453">
        <v>83.188400000000001</v>
      </c>
      <c r="F2453">
        <v>3.6540000000000003E-2</v>
      </c>
    </row>
    <row r="2454" spans="1:6">
      <c r="A2454">
        <v>2000625</v>
      </c>
      <c r="B2454">
        <v>2</v>
      </c>
      <c r="C2454">
        <v>625</v>
      </c>
      <c r="D2454">
        <v>1</v>
      </c>
      <c r="E2454">
        <v>83.22</v>
      </c>
      <c r="F2454">
        <v>3.6549999999999999E-2</v>
      </c>
    </row>
    <row r="2455" spans="1:6">
      <c r="A2455">
        <v>2000626</v>
      </c>
      <c r="B2455">
        <v>2</v>
      </c>
      <c r="C2455">
        <v>626</v>
      </c>
      <c r="D2455">
        <v>1</v>
      </c>
      <c r="E2455">
        <v>83.251499999999993</v>
      </c>
      <c r="F2455">
        <v>3.6560000000000002E-2</v>
      </c>
    </row>
    <row r="2456" spans="1:6">
      <c r="A2456">
        <v>2000627</v>
      </c>
      <c r="B2456">
        <v>2</v>
      </c>
      <c r="C2456">
        <v>627</v>
      </c>
      <c r="D2456">
        <v>1</v>
      </c>
      <c r="E2456">
        <v>83.283100000000005</v>
      </c>
      <c r="F2456">
        <v>3.6560000000000002E-2</v>
      </c>
    </row>
    <row r="2457" spans="1:6">
      <c r="A2457">
        <v>2000628</v>
      </c>
      <c r="B2457">
        <v>2</v>
      </c>
      <c r="C2457">
        <v>628</v>
      </c>
      <c r="D2457">
        <v>1</v>
      </c>
      <c r="E2457">
        <v>83.314599999999999</v>
      </c>
      <c r="F2457">
        <v>3.6569999999999998E-2</v>
      </c>
    </row>
    <row r="2458" spans="1:6">
      <c r="A2458">
        <v>2000629</v>
      </c>
      <c r="B2458">
        <v>2</v>
      </c>
      <c r="C2458">
        <v>629</v>
      </c>
      <c r="D2458">
        <v>1</v>
      </c>
      <c r="E2458">
        <v>83.346100000000007</v>
      </c>
      <c r="F2458">
        <v>3.6580000000000001E-2</v>
      </c>
    </row>
    <row r="2459" spans="1:6">
      <c r="A2459">
        <v>2000630</v>
      </c>
      <c r="B2459">
        <v>2</v>
      </c>
      <c r="C2459">
        <v>630</v>
      </c>
      <c r="D2459">
        <v>1</v>
      </c>
      <c r="E2459">
        <v>83.377499999999998</v>
      </c>
      <c r="F2459">
        <v>3.6589999999999998E-2</v>
      </c>
    </row>
    <row r="2460" spans="1:6">
      <c r="A2460">
        <v>2000631</v>
      </c>
      <c r="B2460">
        <v>2</v>
      </c>
      <c r="C2460">
        <v>631</v>
      </c>
      <c r="D2460">
        <v>1</v>
      </c>
      <c r="E2460">
        <v>83.408900000000003</v>
      </c>
      <c r="F2460">
        <v>3.6589999999999998E-2</v>
      </c>
    </row>
    <row r="2461" spans="1:6">
      <c r="A2461">
        <v>2000632</v>
      </c>
      <c r="B2461">
        <v>2</v>
      </c>
      <c r="C2461">
        <v>632</v>
      </c>
      <c r="D2461">
        <v>1</v>
      </c>
      <c r="E2461">
        <v>83.440299999999993</v>
      </c>
      <c r="F2461">
        <v>3.6600000000000001E-2</v>
      </c>
    </row>
    <row r="2462" spans="1:6">
      <c r="A2462">
        <v>2000633</v>
      </c>
      <c r="B2462">
        <v>2</v>
      </c>
      <c r="C2462">
        <v>633</v>
      </c>
      <c r="D2462">
        <v>1</v>
      </c>
      <c r="E2462">
        <v>83.471699999999998</v>
      </c>
      <c r="F2462">
        <v>3.6609999999999997E-2</v>
      </c>
    </row>
    <row r="2463" spans="1:6">
      <c r="A2463">
        <v>2000634</v>
      </c>
      <c r="B2463">
        <v>2</v>
      </c>
      <c r="C2463">
        <v>634</v>
      </c>
      <c r="D2463">
        <v>1</v>
      </c>
      <c r="E2463">
        <v>83.503100000000003</v>
      </c>
      <c r="F2463">
        <v>3.662E-2</v>
      </c>
    </row>
    <row r="2464" spans="1:6">
      <c r="A2464">
        <v>2000635</v>
      </c>
      <c r="B2464">
        <v>2</v>
      </c>
      <c r="C2464">
        <v>635</v>
      </c>
      <c r="D2464">
        <v>1</v>
      </c>
      <c r="E2464">
        <v>83.534400000000005</v>
      </c>
      <c r="F2464">
        <v>3.662E-2</v>
      </c>
    </row>
    <row r="2465" spans="1:6">
      <c r="A2465">
        <v>2000636</v>
      </c>
      <c r="B2465">
        <v>2</v>
      </c>
      <c r="C2465">
        <v>636</v>
      </c>
      <c r="D2465">
        <v>1</v>
      </c>
      <c r="E2465">
        <v>83.565700000000007</v>
      </c>
      <c r="F2465">
        <v>3.6630000000000003E-2</v>
      </c>
    </row>
    <row r="2466" spans="1:6">
      <c r="A2466">
        <v>2000637</v>
      </c>
      <c r="B2466">
        <v>2</v>
      </c>
      <c r="C2466">
        <v>637</v>
      </c>
      <c r="D2466">
        <v>1</v>
      </c>
      <c r="E2466">
        <v>83.596999999999994</v>
      </c>
      <c r="F2466">
        <v>3.6639999999999999E-2</v>
      </c>
    </row>
    <row r="2467" spans="1:6">
      <c r="A2467">
        <v>2000638</v>
      </c>
      <c r="B2467">
        <v>2</v>
      </c>
      <c r="C2467">
        <v>638</v>
      </c>
      <c r="D2467">
        <v>1</v>
      </c>
      <c r="E2467">
        <v>83.628299999999996</v>
      </c>
      <c r="F2467">
        <v>3.6650000000000002E-2</v>
      </c>
    </row>
    <row r="2468" spans="1:6">
      <c r="A2468">
        <v>2000639</v>
      </c>
      <c r="B2468">
        <v>2</v>
      </c>
      <c r="C2468">
        <v>639</v>
      </c>
      <c r="D2468">
        <v>1</v>
      </c>
      <c r="E2468">
        <v>83.659499999999994</v>
      </c>
      <c r="F2468">
        <v>3.6650000000000002E-2</v>
      </c>
    </row>
    <row r="2469" spans="1:6">
      <c r="A2469">
        <v>2000640</v>
      </c>
      <c r="B2469">
        <v>2</v>
      </c>
      <c r="C2469">
        <v>640</v>
      </c>
      <c r="D2469">
        <v>1</v>
      </c>
      <c r="E2469">
        <v>83.690700000000007</v>
      </c>
      <c r="F2469">
        <v>3.6659999999999998E-2</v>
      </c>
    </row>
    <row r="2470" spans="1:6">
      <c r="A2470">
        <v>2000641</v>
      </c>
      <c r="B2470">
        <v>2</v>
      </c>
      <c r="C2470">
        <v>641</v>
      </c>
      <c r="D2470">
        <v>1</v>
      </c>
      <c r="E2470">
        <v>83.721900000000005</v>
      </c>
      <c r="F2470">
        <v>3.6670000000000001E-2</v>
      </c>
    </row>
    <row r="2471" spans="1:6">
      <c r="A2471">
        <v>2000642</v>
      </c>
      <c r="B2471">
        <v>2</v>
      </c>
      <c r="C2471">
        <v>642</v>
      </c>
      <c r="D2471">
        <v>1</v>
      </c>
      <c r="E2471">
        <v>83.753</v>
      </c>
      <c r="F2471">
        <v>3.6679999999999997E-2</v>
      </c>
    </row>
    <row r="2472" spans="1:6">
      <c r="A2472">
        <v>2000643</v>
      </c>
      <c r="B2472">
        <v>2</v>
      </c>
      <c r="C2472">
        <v>643</v>
      </c>
      <c r="D2472">
        <v>1</v>
      </c>
      <c r="E2472">
        <v>83.784199999999998</v>
      </c>
      <c r="F2472">
        <v>3.6679999999999997E-2</v>
      </c>
    </row>
    <row r="2473" spans="1:6">
      <c r="A2473">
        <v>2000644</v>
      </c>
      <c r="B2473">
        <v>2</v>
      </c>
      <c r="C2473">
        <v>644</v>
      </c>
      <c r="D2473">
        <v>1</v>
      </c>
      <c r="E2473">
        <v>83.815299999999993</v>
      </c>
      <c r="F2473">
        <v>3.669E-2</v>
      </c>
    </row>
    <row r="2474" spans="1:6">
      <c r="A2474">
        <v>2000645</v>
      </c>
      <c r="B2474">
        <v>2</v>
      </c>
      <c r="C2474">
        <v>645</v>
      </c>
      <c r="D2474">
        <v>1</v>
      </c>
      <c r="E2474">
        <v>83.846400000000003</v>
      </c>
      <c r="F2474">
        <v>3.6700000000000003E-2</v>
      </c>
    </row>
    <row r="2475" spans="1:6">
      <c r="A2475">
        <v>2000646</v>
      </c>
      <c r="B2475">
        <v>2</v>
      </c>
      <c r="C2475">
        <v>646</v>
      </c>
      <c r="D2475">
        <v>1</v>
      </c>
      <c r="E2475">
        <v>83.877399999999994</v>
      </c>
      <c r="F2475">
        <v>3.671E-2</v>
      </c>
    </row>
    <row r="2476" spans="1:6">
      <c r="A2476">
        <v>2000647</v>
      </c>
      <c r="B2476">
        <v>2</v>
      </c>
      <c r="C2476">
        <v>647</v>
      </c>
      <c r="D2476">
        <v>1</v>
      </c>
      <c r="E2476">
        <v>83.908500000000004</v>
      </c>
      <c r="F2476">
        <v>3.671E-2</v>
      </c>
    </row>
    <row r="2477" spans="1:6">
      <c r="A2477">
        <v>2000648</v>
      </c>
      <c r="B2477">
        <v>2</v>
      </c>
      <c r="C2477">
        <v>648</v>
      </c>
      <c r="D2477">
        <v>1</v>
      </c>
      <c r="E2477">
        <v>83.939499999999995</v>
      </c>
      <c r="F2477">
        <v>3.6720000000000003E-2</v>
      </c>
    </row>
    <row r="2478" spans="1:6">
      <c r="A2478">
        <v>2000649</v>
      </c>
      <c r="B2478">
        <v>2</v>
      </c>
      <c r="C2478">
        <v>649</v>
      </c>
      <c r="D2478">
        <v>1</v>
      </c>
      <c r="E2478">
        <v>83.970500000000001</v>
      </c>
      <c r="F2478">
        <v>3.6729999999999999E-2</v>
      </c>
    </row>
    <row r="2479" spans="1:6">
      <c r="A2479">
        <v>2000650</v>
      </c>
      <c r="B2479">
        <v>2</v>
      </c>
      <c r="C2479">
        <v>650</v>
      </c>
      <c r="D2479">
        <v>1</v>
      </c>
      <c r="E2479">
        <v>84.001400000000004</v>
      </c>
      <c r="F2479">
        <v>3.6740000000000002E-2</v>
      </c>
    </row>
    <row r="2480" spans="1:6">
      <c r="A2480">
        <v>2000651</v>
      </c>
      <c r="B2480">
        <v>2</v>
      </c>
      <c r="C2480">
        <v>651</v>
      </c>
      <c r="D2480">
        <v>1</v>
      </c>
      <c r="E2480">
        <v>84.032399999999996</v>
      </c>
      <c r="F2480">
        <v>3.6740000000000002E-2</v>
      </c>
    </row>
    <row r="2481" spans="1:6">
      <c r="A2481">
        <v>2000652</v>
      </c>
      <c r="B2481">
        <v>2</v>
      </c>
      <c r="C2481">
        <v>652</v>
      </c>
      <c r="D2481">
        <v>1</v>
      </c>
      <c r="E2481">
        <v>84.063299999999998</v>
      </c>
      <c r="F2481">
        <v>3.6749999999999998E-2</v>
      </c>
    </row>
    <row r="2482" spans="1:6">
      <c r="A2482">
        <v>2000653</v>
      </c>
      <c r="B2482">
        <v>2</v>
      </c>
      <c r="C2482">
        <v>653</v>
      </c>
      <c r="D2482">
        <v>1</v>
      </c>
      <c r="E2482">
        <v>84.094099999999997</v>
      </c>
      <c r="F2482">
        <v>3.6760000000000001E-2</v>
      </c>
    </row>
    <row r="2483" spans="1:6">
      <c r="A2483">
        <v>2000654</v>
      </c>
      <c r="B2483">
        <v>2</v>
      </c>
      <c r="C2483">
        <v>654</v>
      </c>
      <c r="D2483">
        <v>1</v>
      </c>
      <c r="E2483">
        <v>84.125</v>
      </c>
      <c r="F2483">
        <v>3.6769999999999997E-2</v>
      </c>
    </row>
    <row r="2484" spans="1:6">
      <c r="A2484">
        <v>2000655</v>
      </c>
      <c r="B2484">
        <v>2</v>
      </c>
      <c r="C2484">
        <v>655</v>
      </c>
      <c r="D2484">
        <v>1</v>
      </c>
      <c r="E2484">
        <v>84.155799999999999</v>
      </c>
      <c r="F2484">
        <v>3.6769999999999997E-2</v>
      </c>
    </row>
    <row r="2485" spans="1:6">
      <c r="A2485">
        <v>2000656</v>
      </c>
      <c r="B2485">
        <v>2</v>
      </c>
      <c r="C2485">
        <v>656</v>
      </c>
      <c r="D2485">
        <v>1</v>
      </c>
      <c r="E2485">
        <v>84.186700000000002</v>
      </c>
      <c r="F2485">
        <v>3.678E-2</v>
      </c>
    </row>
    <row r="2486" spans="1:6">
      <c r="A2486">
        <v>2000657</v>
      </c>
      <c r="B2486">
        <v>2</v>
      </c>
      <c r="C2486">
        <v>657</v>
      </c>
      <c r="D2486">
        <v>1</v>
      </c>
      <c r="E2486">
        <v>84.217399999999998</v>
      </c>
      <c r="F2486">
        <v>3.6790000000000003E-2</v>
      </c>
    </row>
    <row r="2487" spans="1:6">
      <c r="A2487">
        <v>2000658</v>
      </c>
      <c r="B2487">
        <v>2</v>
      </c>
      <c r="C2487">
        <v>658</v>
      </c>
      <c r="D2487">
        <v>1</v>
      </c>
      <c r="E2487">
        <v>84.248199999999997</v>
      </c>
      <c r="F2487">
        <v>3.6799999999999999E-2</v>
      </c>
    </row>
    <row r="2488" spans="1:6">
      <c r="A2488">
        <v>2000659</v>
      </c>
      <c r="B2488">
        <v>2</v>
      </c>
      <c r="C2488">
        <v>659</v>
      </c>
      <c r="D2488">
        <v>1</v>
      </c>
      <c r="E2488">
        <v>84.278899999999993</v>
      </c>
      <c r="F2488">
        <v>3.6799999999999999E-2</v>
      </c>
    </row>
    <row r="2489" spans="1:6">
      <c r="A2489">
        <v>2000660</v>
      </c>
      <c r="B2489">
        <v>2</v>
      </c>
      <c r="C2489">
        <v>660</v>
      </c>
      <c r="D2489">
        <v>1</v>
      </c>
      <c r="E2489">
        <v>84.309600000000003</v>
      </c>
      <c r="F2489">
        <v>3.6810000000000002E-2</v>
      </c>
    </row>
    <row r="2490" spans="1:6">
      <c r="A2490">
        <v>2000661</v>
      </c>
      <c r="B2490">
        <v>2</v>
      </c>
      <c r="C2490">
        <v>661</v>
      </c>
      <c r="D2490">
        <v>1</v>
      </c>
      <c r="E2490">
        <v>84.340299999999999</v>
      </c>
      <c r="F2490">
        <v>3.6819999999999999E-2</v>
      </c>
    </row>
    <row r="2491" spans="1:6">
      <c r="A2491">
        <v>2000662</v>
      </c>
      <c r="B2491">
        <v>2</v>
      </c>
      <c r="C2491">
        <v>662</v>
      </c>
      <c r="D2491">
        <v>1</v>
      </c>
      <c r="E2491">
        <v>84.370999999999995</v>
      </c>
      <c r="F2491">
        <v>3.6830000000000002E-2</v>
      </c>
    </row>
    <row r="2492" spans="1:6">
      <c r="A2492">
        <v>2000663</v>
      </c>
      <c r="B2492">
        <v>2</v>
      </c>
      <c r="C2492">
        <v>663</v>
      </c>
      <c r="D2492">
        <v>1</v>
      </c>
      <c r="E2492">
        <v>84.401600000000002</v>
      </c>
      <c r="F2492">
        <v>3.6830000000000002E-2</v>
      </c>
    </row>
    <row r="2493" spans="1:6">
      <c r="A2493">
        <v>2000664</v>
      </c>
      <c r="B2493">
        <v>2</v>
      </c>
      <c r="C2493">
        <v>664</v>
      </c>
      <c r="D2493">
        <v>1</v>
      </c>
      <c r="E2493">
        <v>84.432299999999998</v>
      </c>
      <c r="F2493">
        <v>3.6839999999999998E-2</v>
      </c>
    </row>
    <row r="2494" spans="1:6">
      <c r="A2494">
        <v>2000665</v>
      </c>
      <c r="B2494">
        <v>2</v>
      </c>
      <c r="C2494">
        <v>665</v>
      </c>
      <c r="D2494">
        <v>1</v>
      </c>
      <c r="E2494">
        <v>84.462800000000001</v>
      </c>
      <c r="F2494">
        <v>3.6850000000000001E-2</v>
      </c>
    </row>
    <row r="2495" spans="1:6">
      <c r="A2495">
        <v>2000666</v>
      </c>
      <c r="B2495">
        <v>2</v>
      </c>
      <c r="C2495">
        <v>666</v>
      </c>
      <c r="D2495">
        <v>1</v>
      </c>
      <c r="E2495">
        <v>84.493399999999994</v>
      </c>
      <c r="F2495">
        <v>3.6859999999999997E-2</v>
      </c>
    </row>
    <row r="2496" spans="1:6">
      <c r="A2496">
        <v>2000667</v>
      </c>
      <c r="B2496">
        <v>2</v>
      </c>
      <c r="C2496">
        <v>667</v>
      </c>
      <c r="D2496">
        <v>1</v>
      </c>
      <c r="E2496">
        <v>84.523899999999998</v>
      </c>
      <c r="F2496">
        <v>3.6859999999999997E-2</v>
      </c>
    </row>
    <row r="2497" spans="1:6">
      <c r="A2497">
        <v>2000668</v>
      </c>
      <c r="B2497">
        <v>2</v>
      </c>
      <c r="C2497">
        <v>668</v>
      </c>
      <c r="D2497">
        <v>1</v>
      </c>
      <c r="E2497">
        <v>84.554500000000004</v>
      </c>
      <c r="F2497">
        <v>3.687E-2</v>
      </c>
    </row>
    <row r="2498" spans="1:6">
      <c r="A2498">
        <v>2000669</v>
      </c>
      <c r="B2498">
        <v>2</v>
      </c>
      <c r="C2498">
        <v>669</v>
      </c>
      <c r="D2498">
        <v>1</v>
      </c>
      <c r="E2498">
        <v>84.584999999999994</v>
      </c>
      <c r="F2498">
        <v>3.6880000000000003E-2</v>
      </c>
    </row>
    <row r="2499" spans="1:6">
      <c r="A2499">
        <v>2000670</v>
      </c>
      <c r="B2499">
        <v>2</v>
      </c>
      <c r="C2499">
        <v>670</v>
      </c>
      <c r="D2499">
        <v>1</v>
      </c>
      <c r="E2499">
        <v>84.615399999999994</v>
      </c>
      <c r="F2499">
        <v>3.6889999999999999E-2</v>
      </c>
    </row>
    <row r="2500" spans="1:6">
      <c r="A2500">
        <v>2000671</v>
      </c>
      <c r="B2500">
        <v>2</v>
      </c>
      <c r="C2500">
        <v>671</v>
      </c>
      <c r="D2500">
        <v>1</v>
      </c>
      <c r="E2500">
        <v>84.645899999999997</v>
      </c>
      <c r="F2500">
        <v>3.6889999999999999E-2</v>
      </c>
    </row>
    <row r="2501" spans="1:6">
      <c r="A2501">
        <v>2000672</v>
      </c>
      <c r="B2501">
        <v>2</v>
      </c>
      <c r="C2501">
        <v>672</v>
      </c>
      <c r="D2501">
        <v>1</v>
      </c>
      <c r="E2501">
        <v>84.676299999999998</v>
      </c>
      <c r="F2501">
        <v>3.6900000000000002E-2</v>
      </c>
    </row>
    <row r="2502" spans="1:6">
      <c r="A2502">
        <v>2000673</v>
      </c>
      <c r="B2502">
        <v>2</v>
      </c>
      <c r="C2502">
        <v>673</v>
      </c>
      <c r="D2502">
        <v>1</v>
      </c>
      <c r="E2502">
        <v>84.706699999999998</v>
      </c>
      <c r="F2502">
        <v>3.6909999999999998E-2</v>
      </c>
    </row>
    <row r="2503" spans="1:6">
      <c r="A2503">
        <v>2000674</v>
      </c>
      <c r="B2503">
        <v>2</v>
      </c>
      <c r="C2503">
        <v>674</v>
      </c>
      <c r="D2503">
        <v>1</v>
      </c>
      <c r="E2503">
        <v>84.736999999999995</v>
      </c>
      <c r="F2503">
        <v>3.6920000000000001E-2</v>
      </c>
    </row>
    <row r="2504" spans="1:6">
      <c r="A2504">
        <v>2000675</v>
      </c>
      <c r="B2504">
        <v>2</v>
      </c>
      <c r="C2504">
        <v>675</v>
      </c>
      <c r="D2504">
        <v>1</v>
      </c>
      <c r="E2504">
        <v>84.767399999999995</v>
      </c>
      <c r="F2504">
        <v>3.6920000000000001E-2</v>
      </c>
    </row>
    <row r="2505" spans="1:6">
      <c r="A2505">
        <v>2000676</v>
      </c>
      <c r="B2505">
        <v>2</v>
      </c>
      <c r="C2505">
        <v>676</v>
      </c>
      <c r="D2505">
        <v>1</v>
      </c>
      <c r="E2505">
        <v>84.797700000000006</v>
      </c>
      <c r="F2505">
        <v>3.6929999999999998E-2</v>
      </c>
    </row>
    <row r="2506" spans="1:6">
      <c r="A2506">
        <v>2000677</v>
      </c>
      <c r="B2506">
        <v>2</v>
      </c>
      <c r="C2506">
        <v>677</v>
      </c>
      <c r="D2506">
        <v>1</v>
      </c>
      <c r="E2506">
        <v>84.828000000000003</v>
      </c>
      <c r="F2506">
        <v>3.6940000000000001E-2</v>
      </c>
    </row>
    <row r="2507" spans="1:6">
      <c r="A2507">
        <v>2000678</v>
      </c>
      <c r="B2507">
        <v>2</v>
      </c>
      <c r="C2507">
        <v>678</v>
      </c>
      <c r="D2507">
        <v>1</v>
      </c>
      <c r="E2507">
        <v>84.8583</v>
      </c>
      <c r="F2507">
        <v>3.6949999999999997E-2</v>
      </c>
    </row>
    <row r="2508" spans="1:6">
      <c r="A2508">
        <v>2000679</v>
      </c>
      <c r="B2508">
        <v>2</v>
      </c>
      <c r="C2508">
        <v>679</v>
      </c>
      <c r="D2508">
        <v>1</v>
      </c>
      <c r="E2508">
        <v>84.888499999999993</v>
      </c>
      <c r="F2508">
        <v>3.6949999999999997E-2</v>
      </c>
    </row>
    <row r="2509" spans="1:6">
      <c r="A2509">
        <v>2000680</v>
      </c>
      <c r="B2509">
        <v>2</v>
      </c>
      <c r="C2509">
        <v>680</v>
      </c>
      <c r="D2509">
        <v>1</v>
      </c>
      <c r="E2509">
        <v>84.918800000000005</v>
      </c>
      <c r="F2509">
        <v>3.696E-2</v>
      </c>
    </row>
    <row r="2510" spans="1:6">
      <c r="A2510">
        <v>2000681</v>
      </c>
      <c r="B2510">
        <v>2</v>
      </c>
      <c r="C2510">
        <v>681</v>
      </c>
      <c r="D2510">
        <v>1</v>
      </c>
      <c r="E2510">
        <v>84.948999999999998</v>
      </c>
      <c r="F2510">
        <v>3.6970000000000003E-2</v>
      </c>
    </row>
    <row r="2511" spans="1:6">
      <c r="A2511">
        <v>2000682</v>
      </c>
      <c r="B2511">
        <v>2</v>
      </c>
      <c r="C2511">
        <v>682</v>
      </c>
      <c r="D2511">
        <v>1</v>
      </c>
      <c r="E2511">
        <v>84.979100000000003</v>
      </c>
      <c r="F2511">
        <v>3.6979999999999999E-2</v>
      </c>
    </row>
    <row r="2512" spans="1:6">
      <c r="A2512">
        <v>2000683</v>
      </c>
      <c r="B2512">
        <v>2</v>
      </c>
      <c r="C2512">
        <v>683</v>
      </c>
      <c r="D2512">
        <v>1</v>
      </c>
      <c r="E2512">
        <v>85.009299999999996</v>
      </c>
      <c r="F2512">
        <v>3.6979999999999999E-2</v>
      </c>
    </row>
    <row r="2513" spans="1:6">
      <c r="A2513">
        <v>2000684</v>
      </c>
      <c r="B2513">
        <v>2</v>
      </c>
      <c r="C2513">
        <v>684</v>
      </c>
      <c r="D2513">
        <v>1</v>
      </c>
      <c r="E2513">
        <v>85.039400000000001</v>
      </c>
      <c r="F2513">
        <v>3.6990000000000002E-2</v>
      </c>
    </row>
    <row r="2514" spans="1:6">
      <c r="A2514">
        <v>2000685</v>
      </c>
      <c r="B2514">
        <v>2</v>
      </c>
      <c r="C2514">
        <v>685</v>
      </c>
      <c r="D2514">
        <v>1</v>
      </c>
      <c r="E2514">
        <v>85.069500000000005</v>
      </c>
      <c r="F2514">
        <v>3.6999999999999998E-2</v>
      </c>
    </row>
    <row r="2515" spans="1:6">
      <c r="A2515">
        <v>2000686</v>
      </c>
      <c r="B2515">
        <v>2</v>
      </c>
      <c r="C2515">
        <v>686</v>
      </c>
      <c r="D2515">
        <v>1</v>
      </c>
      <c r="E2515">
        <v>85.099599999999995</v>
      </c>
      <c r="F2515">
        <v>3.7010000000000001E-2</v>
      </c>
    </row>
    <row r="2516" spans="1:6">
      <c r="A2516">
        <v>2000687</v>
      </c>
      <c r="B2516">
        <v>2</v>
      </c>
      <c r="C2516">
        <v>687</v>
      </c>
      <c r="D2516">
        <v>1</v>
      </c>
      <c r="E2516">
        <v>85.1297</v>
      </c>
      <c r="F2516">
        <v>3.7010000000000001E-2</v>
      </c>
    </row>
    <row r="2517" spans="1:6">
      <c r="A2517">
        <v>2000688</v>
      </c>
      <c r="B2517">
        <v>2</v>
      </c>
      <c r="C2517">
        <v>688</v>
      </c>
      <c r="D2517">
        <v>1</v>
      </c>
      <c r="E2517">
        <v>85.159700000000001</v>
      </c>
      <c r="F2517">
        <v>3.7019999999999997E-2</v>
      </c>
    </row>
    <row r="2518" spans="1:6">
      <c r="A2518">
        <v>2000689</v>
      </c>
      <c r="B2518">
        <v>2</v>
      </c>
      <c r="C2518">
        <v>689</v>
      </c>
      <c r="D2518">
        <v>1</v>
      </c>
      <c r="E2518">
        <v>85.189700000000002</v>
      </c>
      <c r="F2518">
        <v>3.703E-2</v>
      </c>
    </row>
    <row r="2519" spans="1:6">
      <c r="A2519">
        <v>2000690</v>
      </c>
      <c r="B2519">
        <v>2</v>
      </c>
      <c r="C2519">
        <v>690</v>
      </c>
      <c r="D2519">
        <v>1</v>
      </c>
      <c r="E2519">
        <v>85.219700000000003</v>
      </c>
      <c r="F2519">
        <v>3.7039999999999997E-2</v>
      </c>
    </row>
    <row r="2520" spans="1:6">
      <c r="A2520">
        <v>2000691</v>
      </c>
      <c r="B2520">
        <v>2</v>
      </c>
      <c r="C2520">
        <v>691</v>
      </c>
      <c r="D2520">
        <v>1</v>
      </c>
      <c r="E2520">
        <v>85.249700000000004</v>
      </c>
      <c r="F2520">
        <v>3.7039999999999997E-2</v>
      </c>
    </row>
    <row r="2521" spans="1:6">
      <c r="A2521">
        <v>2000692</v>
      </c>
      <c r="B2521">
        <v>2</v>
      </c>
      <c r="C2521">
        <v>692</v>
      </c>
      <c r="D2521">
        <v>1</v>
      </c>
      <c r="E2521">
        <v>85.279600000000002</v>
      </c>
      <c r="F2521">
        <v>3.705E-2</v>
      </c>
    </row>
    <row r="2522" spans="1:6">
      <c r="A2522">
        <v>2000693</v>
      </c>
      <c r="B2522">
        <v>2</v>
      </c>
      <c r="C2522">
        <v>693</v>
      </c>
      <c r="D2522">
        <v>1</v>
      </c>
      <c r="E2522">
        <v>85.309600000000003</v>
      </c>
      <c r="F2522">
        <v>3.7060000000000003E-2</v>
      </c>
    </row>
    <row r="2523" spans="1:6">
      <c r="A2523">
        <v>2000694</v>
      </c>
      <c r="B2523">
        <v>2</v>
      </c>
      <c r="C2523">
        <v>694</v>
      </c>
      <c r="D2523">
        <v>1</v>
      </c>
      <c r="E2523">
        <v>85.339500000000001</v>
      </c>
      <c r="F2523">
        <v>3.7060000000000003E-2</v>
      </c>
    </row>
    <row r="2524" spans="1:6">
      <c r="A2524">
        <v>2000695</v>
      </c>
      <c r="B2524">
        <v>2</v>
      </c>
      <c r="C2524">
        <v>695</v>
      </c>
      <c r="D2524">
        <v>1</v>
      </c>
      <c r="E2524">
        <v>85.369299999999996</v>
      </c>
      <c r="F2524">
        <v>3.7069999999999999E-2</v>
      </c>
    </row>
    <row r="2525" spans="1:6">
      <c r="A2525">
        <v>2000696</v>
      </c>
      <c r="B2525">
        <v>2</v>
      </c>
      <c r="C2525">
        <v>696</v>
      </c>
      <c r="D2525">
        <v>1</v>
      </c>
      <c r="E2525">
        <v>85.399199999999993</v>
      </c>
      <c r="F2525">
        <v>3.7080000000000002E-2</v>
      </c>
    </row>
    <row r="2526" spans="1:6">
      <c r="A2526">
        <v>2000697</v>
      </c>
      <c r="B2526">
        <v>2</v>
      </c>
      <c r="C2526">
        <v>697</v>
      </c>
      <c r="D2526">
        <v>1</v>
      </c>
      <c r="E2526">
        <v>85.429000000000002</v>
      </c>
      <c r="F2526">
        <v>3.7089999999999998E-2</v>
      </c>
    </row>
    <row r="2527" spans="1:6">
      <c r="A2527">
        <v>2000698</v>
      </c>
      <c r="B2527">
        <v>2</v>
      </c>
      <c r="C2527">
        <v>698</v>
      </c>
      <c r="D2527">
        <v>1</v>
      </c>
      <c r="E2527">
        <v>85.458799999999997</v>
      </c>
      <c r="F2527">
        <v>3.7089999999999998E-2</v>
      </c>
    </row>
    <row r="2528" spans="1:6">
      <c r="A2528">
        <v>2000699</v>
      </c>
      <c r="B2528">
        <v>2</v>
      </c>
      <c r="C2528">
        <v>699</v>
      </c>
      <c r="D2528">
        <v>1</v>
      </c>
      <c r="E2528">
        <v>85.488600000000005</v>
      </c>
      <c r="F2528">
        <v>3.7100000000000001E-2</v>
      </c>
    </row>
    <row r="2529" spans="1:6">
      <c r="A2529">
        <v>2000700</v>
      </c>
      <c r="B2529">
        <v>2</v>
      </c>
      <c r="C2529">
        <v>700</v>
      </c>
      <c r="D2529">
        <v>1</v>
      </c>
      <c r="E2529">
        <v>85.5184</v>
      </c>
      <c r="F2529">
        <v>3.7109999999999997E-2</v>
      </c>
    </row>
    <row r="2530" spans="1:6">
      <c r="A2530">
        <v>2000701</v>
      </c>
      <c r="B2530">
        <v>2</v>
      </c>
      <c r="C2530">
        <v>701</v>
      </c>
      <c r="D2530">
        <v>1</v>
      </c>
      <c r="E2530">
        <v>85.548100000000005</v>
      </c>
      <c r="F2530">
        <v>3.712E-2</v>
      </c>
    </row>
    <row r="2531" spans="1:6">
      <c r="A2531">
        <v>2000702</v>
      </c>
      <c r="B2531">
        <v>2</v>
      </c>
      <c r="C2531">
        <v>702</v>
      </c>
      <c r="D2531">
        <v>1</v>
      </c>
      <c r="E2531">
        <v>85.577799999999996</v>
      </c>
      <c r="F2531">
        <v>3.712E-2</v>
      </c>
    </row>
    <row r="2532" spans="1:6">
      <c r="A2532">
        <v>2000703</v>
      </c>
      <c r="B2532">
        <v>2</v>
      </c>
      <c r="C2532">
        <v>703</v>
      </c>
      <c r="D2532">
        <v>1</v>
      </c>
      <c r="E2532">
        <v>85.607500000000002</v>
      </c>
      <c r="F2532">
        <v>3.7130000000000003E-2</v>
      </c>
    </row>
    <row r="2533" spans="1:6">
      <c r="A2533">
        <v>2000704</v>
      </c>
      <c r="B2533">
        <v>2</v>
      </c>
      <c r="C2533">
        <v>704</v>
      </c>
      <c r="D2533">
        <v>1</v>
      </c>
      <c r="E2533">
        <v>85.637200000000007</v>
      </c>
      <c r="F2533">
        <v>3.7139999999999999E-2</v>
      </c>
    </row>
    <row r="2534" spans="1:6">
      <c r="A2534">
        <v>2000705</v>
      </c>
      <c r="B2534">
        <v>2</v>
      </c>
      <c r="C2534">
        <v>705</v>
      </c>
      <c r="D2534">
        <v>1</v>
      </c>
      <c r="E2534">
        <v>85.666799999999995</v>
      </c>
      <c r="F2534">
        <v>3.7150000000000002E-2</v>
      </c>
    </row>
    <row r="2535" spans="1:6">
      <c r="A2535">
        <v>2000706</v>
      </c>
      <c r="B2535">
        <v>2</v>
      </c>
      <c r="C2535">
        <v>706</v>
      </c>
      <c r="D2535">
        <v>1</v>
      </c>
      <c r="E2535">
        <v>85.696399999999997</v>
      </c>
      <c r="F2535">
        <v>3.7150000000000002E-2</v>
      </c>
    </row>
    <row r="2536" spans="1:6">
      <c r="A2536">
        <v>2000707</v>
      </c>
      <c r="B2536">
        <v>2</v>
      </c>
      <c r="C2536">
        <v>707</v>
      </c>
      <c r="D2536">
        <v>1</v>
      </c>
      <c r="E2536">
        <v>85.725999999999999</v>
      </c>
      <c r="F2536">
        <v>3.7159999999999999E-2</v>
      </c>
    </row>
    <row r="2537" spans="1:6">
      <c r="A2537">
        <v>2000708</v>
      </c>
      <c r="B2537">
        <v>2</v>
      </c>
      <c r="C2537">
        <v>708</v>
      </c>
      <c r="D2537">
        <v>1</v>
      </c>
      <c r="E2537">
        <v>85.755600000000001</v>
      </c>
      <c r="F2537">
        <v>3.7170000000000002E-2</v>
      </c>
    </row>
    <row r="2538" spans="1:6">
      <c r="A2538">
        <v>2000709</v>
      </c>
      <c r="B2538">
        <v>2</v>
      </c>
      <c r="C2538">
        <v>709</v>
      </c>
      <c r="D2538">
        <v>1</v>
      </c>
      <c r="E2538">
        <v>85.785200000000003</v>
      </c>
      <c r="F2538">
        <v>3.7179999999999998E-2</v>
      </c>
    </row>
    <row r="2539" spans="1:6">
      <c r="A2539">
        <v>2000710</v>
      </c>
      <c r="B2539">
        <v>2</v>
      </c>
      <c r="C2539">
        <v>710</v>
      </c>
      <c r="D2539">
        <v>1</v>
      </c>
      <c r="E2539">
        <v>85.814700000000002</v>
      </c>
      <c r="F2539">
        <v>3.7179999999999998E-2</v>
      </c>
    </row>
    <row r="2540" spans="1:6">
      <c r="A2540">
        <v>2000711</v>
      </c>
      <c r="B2540">
        <v>2</v>
      </c>
      <c r="C2540">
        <v>711</v>
      </c>
      <c r="D2540">
        <v>1</v>
      </c>
      <c r="E2540">
        <v>85.844200000000001</v>
      </c>
      <c r="F2540">
        <v>3.7190000000000001E-2</v>
      </c>
    </row>
    <row r="2541" spans="1:6">
      <c r="A2541">
        <v>2000712</v>
      </c>
      <c r="B2541">
        <v>2</v>
      </c>
      <c r="C2541">
        <v>712</v>
      </c>
      <c r="D2541">
        <v>1</v>
      </c>
      <c r="E2541">
        <v>85.873699999999999</v>
      </c>
      <c r="F2541">
        <v>3.7199999999999997E-2</v>
      </c>
    </row>
    <row r="2542" spans="1:6">
      <c r="A2542">
        <v>2000713</v>
      </c>
      <c r="B2542">
        <v>2</v>
      </c>
      <c r="C2542">
        <v>713</v>
      </c>
      <c r="D2542">
        <v>1</v>
      </c>
      <c r="E2542">
        <v>85.903199999999998</v>
      </c>
      <c r="F2542">
        <v>3.721E-2</v>
      </c>
    </row>
    <row r="2543" spans="1:6">
      <c r="A2543">
        <v>2000714</v>
      </c>
      <c r="B2543">
        <v>2</v>
      </c>
      <c r="C2543">
        <v>714</v>
      </c>
      <c r="D2543">
        <v>1</v>
      </c>
      <c r="E2543">
        <v>85.932599999999994</v>
      </c>
      <c r="F2543">
        <v>3.721E-2</v>
      </c>
    </row>
    <row r="2544" spans="1:6">
      <c r="A2544">
        <v>2000715</v>
      </c>
      <c r="B2544">
        <v>2</v>
      </c>
      <c r="C2544">
        <v>715</v>
      </c>
      <c r="D2544">
        <v>1</v>
      </c>
      <c r="E2544">
        <v>85.962100000000007</v>
      </c>
      <c r="F2544">
        <v>3.7220000000000003E-2</v>
      </c>
    </row>
    <row r="2545" spans="1:6">
      <c r="A2545">
        <v>2000716</v>
      </c>
      <c r="B2545">
        <v>2</v>
      </c>
      <c r="C2545">
        <v>716</v>
      </c>
      <c r="D2545">
        <v>1</v>
      </c>
      <c r="E2545">
        <v>85.991500000000002</v>
      </c>
      <c r="F2545">
        <v>3.7229999999999999E-2</v>
      </c>
    </row>
    <row r="2546" spans="1:6">
      <c r="A2546">
        <v>2000717</v>
      </c>
      <c r="B2546">
        <v>2</v>
      </c>
      <c r="C2546">
        <v>717</v>
      </c>
      <c r="D2546">
        <v>1</v>
      </c>
      <c r="E2546">
        <v>86.020799999999994</v>
      </c>
      <c r="F2546">
        <v>3.7240000000000002E-2</v>
      </c>
    </row>
    <row r="2547" spans="1:6">
      <c r="A2547">
        <v>2000718</v>
      </c>
      <c r="B2547">
        <v>2</v>
      </c>
      <c r="C2547">
        <v>718</v>
      </c>
      <c r="D2547">
        <v>1</v>
      </c>
      <c r="E2547">
        <v>86.050200000000004</v>
      </c>
      <c r="F2547">
        <v>3.7240000000000002E-2</v>
      </c>
    </row>
    <row r="2548" spans="1:6">
      <c r="A2548">
        <v>2000719</v>
      </c>
      <c r="B2548">
        <v>2</v>
      </c>
      <c r="C2548">
        <v>719</v>
      </c>
      <c r="D2548">
        <v>1</v>
      </c>
      <c r="E2548">
        <v>86.079499999999996</v>
      </c>
      <c r="F2548">
        <v>3.7249999999999998E-2</v>
      </c>
    </row>
    <row r="2549" spans="1:6">
      <c r="A2549">
        <v>2000720</v>
      </c>
      <c r="B2549">
        <v>2</v>
      </c>
      <c r="C2549">
        <v>720</v>
      </c>
      <c r="D2549">
        <v>1</v>
      </c>
      <c r="E2549">
        <v>86.108900000000006</v>
      </c>
      <c r="F2549">
        <v>3.7260000000000001E-2</v>
      </c>
    </row>
    <row r="2550" spans="1:6">
      <c r="A2550">
        <v>2000721</v>
      </c>
      <c r="B2550">
        <v>2</v>
      </c>
      <c r="C2550">
        <v>721</v>
      </c>
      <c r="D2550">
        <v>1</v>
      </c>
      <c r="E2550">
        <v>86.138099999999994</v>
      </c>
      <c r="F2550">
        <v>3.7269999999999998E-2</v>
      </c>
    </row>
    <row r="2551" spans="1:6">
      <c r="A2551">
        <v>2000722</v>
      </c>
      <c r="B2551">
        <v>2</v>
      </c>
      <c r="C2551">
        <v>722</v>
      </c>
      <c r="D2551">
        <v>1</v>
      </c>
      <c r="E2551">
        <v>86.167400000000001</v>
      </c>
      <c r="F2551">
        <v>3.7269999999999998E-2</v>
      </c>
    </row>
    <row r="2552" spans="1:6">
      <c r="A2552">
        <v>2000723</v>
      </c>
      <c r="B2552">
        <v>2</v>
      </c>
      <c r="C2552">
        <v>723</v>
      </c>
      <c r="D2552">
        <v>1</v>
      </c>
      <c r="E2552">
        <v>86.196700000000007</v>
      </c>
      <c r="F2552">
        <v>3.7280000000000001E-2</v>
      </c>
    </row>
    <row r="2553" spans="1:6">
      <c r="A2553">
        <v>2000724</v>
      </c>
      <c r="B2553">
        <v>2</v>
      </c>
      <c r="C2553">
        <v>724</v>
      </c>
      <c r="D2553">
        <v>1</v>
      </c>
      <c r="E2553">
        <v>86.225899999999996</v>
      </c>
      <c r="F2553">
        <v>3.7289999999999997E-2</v>
      </c>
    </row>
    <row r="2554" spans="1:6">
      <c r="A2554">
        <v>2000725</v>
      </c>
      <c r="B2554">
        <v>2</v>
      </c>
      <c r="C2554">
        <v>725</v>
      </c>
      <c r="D2554">
        <v>1</v>
      </c>
      <c r="E2554">
        <v>86.255099999999999</v>
      </c>
      <c r="F2554">
        <v>3.7289999999999997E-2</v>
      </c>
    </row>
    <row r="2555" spans="1:6">
      <c r="A2555">
        <v>2000726</v>
      </c>
      <c r="B2555">
        <v>2</v>
      </c>
      <c r="C2555">
        <v>726</v>
      </c>
      <c r="D2555">
        <v>1</v>
      </c>
      <c r="E2555">
        <v>86.284300000000002</v>
      </c>
      <c r="F2555">
        <v>3.73E-2</v>
      </c>
    </row>
    <row r="2556" spans="1:6">
      <c r="A2556">
        <v>2000727</v>
      </c>
      <c r="B2556">
        <v>2</v>
      </c>
      <c r="C2556">
        <v>727</v>
      </c>
      <c r="D2556">
        <v>1</v>
      </c>
      <c r="E2556">
        <v>86.313400000000001</v>
      </c>
      <c r="F2556">
        <v>3.7310000000000003E-2</v>
      </c>
    </row>
    <row r="2557" spans="1:6">
      <c r="A2557">
        <v>2000728</v>
      </c>
      <c r="B2557">
        <v>2</v>
      </c>
      <c r="C2557">
        <v>728</v>
      </c>
      <c r="D2557">
        <v>1</v>
      </c>
      <c r="E2557">
        <v>86.342600000000004</v>
      </c>
      <c r="F2557">
        <v>3.7319999999999999E-2</v>
      </c>
    </row>
    <row r="2558" spans="1:6">
      <c r="A2558">
        <v>2000729</v>
      </c>
      <c r="B2558">
        <v>2</v>
      </c>
      <c r="C2558">
        <v>729</v>
      </c>
      <c r="D2558">
        <v>1</v>
      </c>
      <c r="E2558">
        <v>86.371700000000004</v>
      </c>
      <c r="F2558">
        <v>3.7319999999999999E-2</v>
      </c>
    </row>
    <row r="2559" spans="1:6">
      <c r="A2559">
        <v>2000730</v>
      </c>
      <c r="B2559">
        <v>2</v>
      </c>
      <c r="C2559">
        <v>730</v>
      </c>
      <c r="D2559">
        <v>1</v>
      </c>
      <c r="E2559">
        <v>86.400800000000004</v>
      </c>
      <c r="F2559">
        <v>3.7330000000000002E-2</v>
      </c>
    </row>
    <row r="2560" spans="1:6">
      <c r="A2560">
        <v>2000731</v>
      </c>
      <c r="B2560">
        <v>2</v>
      </c>
      <c r="C2560">
        <v>731</v>
      </c>
      <c r="D2560">
        <v>1</v>
      </c>
      <c r="E2560">
        <v>85.729900000000001</v>
      </c>
      <c r="F2560">
        <v>3.764E-2</v>
      </c>
    </row>
    <row r="2561" spans="1:6">
      <c r="A2561">
        <v>2000732</v>
      </c>
      <c r="B2561">
        <v>2</v>
      </c>
      <c r="C2561">
        <v>732</v>
      </c>
      <c r="D2561">
        <v>1</v>
      </c>
      <c r="E2561">
        <v>85.758899999999997</v>
      </c>
      <c r="F2561">
        <v>3.7650000000000003E-2</v>
      </c>
    </row>
    <row r="2562" spans="1:6">
      <c r="A2562">
        <v>2000733</v>
      </c>
      <c r="B2562">
        <v>2</v>
      </c>
      <c r="C2562">
        <v>733</v>
      </c>
      <c r="D2562">
        <v>1</v>
      </c>
      <c r="E2562">
        <v>85.787999999999997</v>
      </c>
      <c r="F2562">
        <v>3.7659999999999999E-2</v>
      </c>
    </row>
    <row r="2563" spans="1:6">
      <c r="A2563">
        <v>2000734</v>
      </c>
      <c r="B2563">
        <v>2</v>
      </c>
      <c r="C2563">
        <v>734</v>
      </c>
      <c r="D2563">
        <v>1</v>
      </c>
      <c r="E2563">
        <v>85.816999999999993</v>
      </c>
      <c r="F2563">
        <v>3.7670000000000002E-2</v>
      </c>
    </row>
    <row r="2564" spans="1:6">
      <c r="A2564">
        <v>2000735</v>
      </c>
      <c r="B2564">
        <v>2</v>
      </c>
      <c r="C2564">
        <v>735</v>
      </c>
      <c r="D2564">
        <v>1</v>
      </c>
      <c r="E2564">
        <v>85.846000000000004</v>
      </c>
      <c r="F2564">
        <v>3.7670000000000002E-2</v>
      </c>
    </row>
    <row r="2565" spans="1:6">
      <c r="A2565">
        <v>2000736</v>
      </c>
      <c r="B2565">
        <v>2</v>
      </c>
      <c r="C2565">
        <v>736</v>
      </c>
      <c r="D2565">
        <v>1</v>
      </c>
      <c r="E2565">
        <v>85.874899999999997</v>
      </c>
      <c r="F2565">
        <v>3.7679999999999998E-2</v>
      </c>
    </row>
    <row r="2566" spans="1:6">
      <c r="A2566">
        <v>2000737</v>
      </c>
      <c r="B2566">
        <v>2</v>
      </c>
      <c r="C2566">
        <v>737</v>
      </c>
      <c r="D2566">
        <v>1</v>
      </c>
      <c r="E2566">
        <v>85.903899999999993</v>
      </c>
      <c r="F2566">
        <v>3.7690000000000001E-2</v>
      </c>
    </row>
    <row r="2567" spans="1:6">
      <c r="A2567">
        <v>2000738</v>
      </c>
      <c r="B2567">
        <v>2</v>
      </c>
      <c r="C2567">
        <v>738</v>
      </c>
      <c r="D2567">
        <v>1</v>
      </c>
      <c r="E2567">
        <v>85.9328</v>
      </c>
      <c r="F2567">
        <v>3.7699999999999997E-2</v>
      </c>
    </row>
    <row r="2568" spans="1:6">
      <c r="A2568">
        <v>2000739</v>
      </c>
      <c r="B2568">
        <v>2</v>
      </c>
      <c r="C2568">
        <v>739</v>
      </c>
      <c r="D2568">
        <v>1</v>
      </c>
      <c r="E2568">
        <v>85.961699999999993</v>
      </c>
      <c r="F2568">
        <v>3.7699999999999997E-2</v>
      </c>
    </row>
    <row r="2569" spans="1:6">
      <c r="A2569">
        <v>2000740</v>
      </c>
      <c r="B2569">
        <v>2</v>
      </c>
      <c r="C2569">
        <v>740</v>
      </c>
      <c r="D2569">
        <v>1</v>
      </c>
      <c r="E2569">
        <v>85.990600000000001</v>
      </c>
      <c r="F2569">
        <v>3.771E-2</v>
      </c>
    </row>
    <row r="2570" spans="1:6">
      <c r="A2570">
        <v>2000741</v>
      </c>
      <c r="B2570">
        <v>2</v>
      </c>
      <c r="C2570">
        <v>741</v>
      </c>
      <c r="D2570">
        <v>1</v>
      </c>
      <c r="E2570">
        <v>86.019400000000005</v>
      </c>
      <c r="F2570">
        <v>3.7719999999999997E-2</v>
      </c>
    </row>
    <row r="2571" spans="1:6">
      <c r="A2571">
        <v>2000742</v>
      </c>
      <c r="B2571">
        <v>2</v>
      </c>
      <c r="C2571">
        <v>742</v>
      </c>
      <c r="D2571">
        <v>1</v>
      </c>
      <c r="E2571">
        <v>86.048299999999998</v>
      </c>
      <c r="F2571">
        <v>3.7719999999999997E-2</v>
      </c>
    </row>
    <row r="2572" spans="1:6">
      <c r="A2572">
        <v>2000743</v>
      </c>
      <c r="B2572">
        <v>2</v>
      </c>
      <c r="C2572">
        <v>743</v>
      </c>
      <c r="D2572">
        <v>1</v>
      </c>
      <c r="E2572">
        <v>86.077100000000002</v>
      </c>
      <c r="F2572">
        <v>3.773E-2</v>
      </c>
    </row>
    <row r="2573" spans="1:6">
      <c r="A2573">
        <v>2000744</v>
      </c>
      <c r="B2573">
        <v>2</v>
      </c>
      <c r="C2573">
        <v>744</v>
      </c>
      <c r="D2573">
        <v>1</v>
      </c>
      <c r="E2573">
        <v>86.105900000000005</v>
      </c>
      <c r="F2573">
        <v>3.7740000000000003E-2</v>
      </c>
    </row>
    <row r="2574" spans="1:6">
      <c r="A2574">
        <v>2000745</v>
      </c>
      <c r="B2574">
        <v>2</v>
      </c>
      <c r="C2574">
        <v>745</v>
      </c>
      <c r="D2574">
        <v>1</v>
      </c>
      <c r="E2574">
        <v>86.134699999999995</v>
      </c>
      <c r="F2574">
        <v>3.7749999999999999E-2</v>
      </c>
    </row>
    <row r="2575" spans="1:6">
      <c r="A2575">
        <v>2000746</v>
      </c>
      <c r="B2575">
        <v>2</v>
      </c>
      <c r="C2575">
        <v>746</v>
      </c>
      <c r="D2575">
        <v>1</v>
      </c>
      <c r="E2575">
        <v>86.163399999999996</v>
      </c>
      <c r="F2575">
        <v>3.7749999999999999E-2</v>
      </c>
    </row>
    <row r="2576" spans="1:6">
      <c r="A2576">
        <v>2000747</v>
      </c>
      <c r="B2576">
        <v>2</v>
      </c>
      <c r="C2576">
        <v>747</v>
      </c>
      <c r="D2576">
        <v>1</v>
      </c>
      <c r="E2576">
        <v>86.192099999999996</v>
      </c>
      <c r="F2576">
        <v>3.7760000000000002E-2</v>
      </c>
    </row>
    <row r="2577" spans="1:6">
      <c r="A2577">
        <v>2000748</v>
      </c>
      <c r="B2577">
        <v>2</v>
      </c>
      <c r="C2577">
        <v>748</v>
      </c>
      <c r="D2577">
        <v>1</v>
      </c>
      <c r="E2577">
        <v>86.2209</v>
      </c>
      <c r="F2577">
        <v>3.7769999999999998E-2</v>
      </c>
    </row>
    <row r="2578" spans="1:6">
      <c r="A2578">
        <v>2000749</v>
      </c>
      <c r="B2578">
        <v>2</v>
      </c>
      <c r="C2578">
        <v>749</v>
      </c>
      <c r="D2578">
        <v>1</v>
      </c>
      <c r="E2578">
        <v>86.249499999999998</v>
      </c>
      <c r="F2578">
        <v>3.7780000000000001E-2</v>
      </c>
    </row>
    <row r="2579" spans="1:6">
      <c r="A2579">
        <v>2000750</v>
      </c>
      <c r="B2579">
        <v>2</v>
      </c>
      <c r="C2579">
        <v>750</v>
      </c>
      <c r="D2579">
        <v>1</v>
      </c>
      <c r="E2579">
        <v>86.278199999999998</v>
      </c>
      <c r="F2579">
        <v>3.7780000000000001E-2</v>
      </c>
    </row>
    <row r="2580" spans="1:6">
      <c r="A2580">
        <v>2000751</v>
      </c>
      <c r="B2580">
        <v>2</v>
      </c>
      <c r="C2580">
        <v>751</v>
      </c>
      <c r="D2580">
        <v>1</v>
      </c>
      <c r="E2580">
        <v>86.306899999999999</v>
      </c>
      <c r="F2580">
        <v>3.7789999999999997E-2</v>
      </c>
    </row>
    <row r="2581" spans="1:6">
      <c r="A2581">
        <v>2000752</v>
      </c>
      <c r="B2581">
        <v>2</v>
      </c>
      <c r="C2581">
        <v>752</v>
      </c>
      <c r="D2581">
        <v>1</v>
      </c>
      <c r="E2581">
        <v>86.335499999999996</v>
      </c>
      <c r="F2581">
        <v>3.78E-2</v>
      </c>
    </row>
    <row r="2582" spans="1:6">
      <c r="A2582">
        <v>2000753</v>
      </c>
      <c r="B2582">
        <v>2</v>
      </c>
      <c r="C2582">
        <v>753</v>
      </c>
      <c r="D2582">
        <v>1</v>
      </c>
      <c r="E2582">
        <v>86.364099999999993</v>
      </c>
      <c r="F2582">
        <v>3.78E-2</v>
      </c>
    </row>
    <row r="2583" spans="1:6">
      <c r="A2583">
        <v>2000754</v>
      </c>
      <c r="B2583">
        <v>2</v>
      </c>
      <c r="C2583">
        <v>754</v>
      </c>
      <c r="D2583">
        <v>1</v>
      </c>
      <c r="E2583">
        <v>86.392700000000005</v>
      </c>
      <c r="F2583">
        <v>3.7810000000000003E-2</v>
      </c>
    </row>
    <row r="2584" spans="1:6">
      <c r="A2584">
        <v>2000755</v>
      </c>
      <c r="B2584">
        <v>2</v>
      </c>
      <c r="C2584">
        <v>755</v>
      </c>
      <c r="D2584">
        <v>1</v>
      </c>
      <c r="E2584">
        <v>86.421199999999999</v>
      </c>
      <c r="F2584">
        <v>3.7819999999999999E-2</v>
      </c>
    </row>
    <row r="2585" spans="1:6">
      <c r="A2585">
        <v>2000756</v>
      </c>
      <c r="B2585">
        <v>2</v>
      </c>
      <c r="C2585">
        <v>756</v>
      </c>
      <c r="D2585">
        <v>1</v>
      </c>
      <c r="E2585">
        <v>86.449799999999996</v>
      </c>
      <c r="F2585">
        <v>3.7830000000000003E-2</v>
      </c>
    </row>
    <row r="2586" spans="1:6">
      <c r="A2586">
        <v>2000757</v>
      </c>
      <c r="B2586">
        <v>2</v>
      </c>
      <c r="C2586">
        <v>757</v>
      </c>
      <c r="D2586">
        <v>1</v>
      </c>
      <c r="E2586">
        <v>86.478300000000004</v>
      </c>
      <c r="F2586">
        <v>3.7830000000000003E-2</v>
      </c>
    </row>
    <row r="2587" spans="1:6">
      <c r="A2587">
        <v>2000758</v>
      </c>
      <c r="B2587">
        <v>2</v>
      </c>
      <c r="C2587">
        <v>758</v>
      </c>
      <c r="D2587">
        <v>1</v>
      </c>
      <c r="E2587">
        <v>86.506799999999998</v>
      </c>
      <c r="F2587">
        <v>3.7839999999999999E-2</v>
      </c>
    </row>
    <row r="2588" spans="1:6">
      <c r="A2588">
        <v>2000759</v>
      </c>
      <c r="B2588">
        <v>2</v>
      </c>
      <c r="C2588">
        <v>759</v>
      </c>
      <c r="D2588">
        <v>1</v>
      </c>
      <c r="E2588">
        <v>86.535300000000007</v>
      </c>
      <c r="F2588">
        <v>3.7850000000000002E-2</v>
      </c>
    </row>
    <row r="2589" spans="1:6">
      <c r="A2589">
        <v>2000760</v>
      </c>
      <c r="B2589">
        <v>2</v>
      </c>
      <c r="C2589">
        <v>760</v>
      </c>
      <c r="D2589">
        <v>1</v>
      </c>
      <c r="E2589">
        <v>86.563800000000001</v>
      </c>
      <c r="F2589">
        <v>3.7859999999999998E-2</v>
      </c>
    </row>
    <row r="2590" spans="1:6">
      <c r="A2590">
        <v>2000761</v>
      </c>
      <c r="B2590">
        <v>2</v>
      </c>
      <c r="C2590">
        <v>761</v>
      </c>
      <c r="D2590">
        <v>1</v>
      </c>
      <c r="E2590">
        <v>86.592200000000005</v>
      </c>
      <c r="F2590">
        <v>3.7859999999999998E-2</v>
      </c>
    </row>
    <row r="2591" spans="1:6">
      <c r="A2591">
        <v>2000762</v>
      </c>
      <c r="B2591">
        <v>2</v>
      </c>
      <c r="C2591">
        <v>762</v>
      </c>
      <c r="D2591">
        <v>1</v>
      </c>
      <c r="E2591">
        <v>86.620599999999996</v>
      </c>
      <c r="F2591">
        <v>3.7870000000000001E-2</v>
      </c>
    </row>
    <row r="2592" spans="1:6">
      <c r="A2592">
        <v>2000763</v>
      </c>
      <c r="B2592">
        <v>2</v>
      </c>
      <c r="C2592">
        <v>763</v>
      </c>
      <c r="D2592">
        <v>1</v>
      </c>
      <c r="E2592">
        <v>86.649000000000001</v>
      </c>
      <c r="F2592">
        <v>3.7879999999999997E-2</v>
      </c>
    </row>
    <row r="2593" spans="1:6">
      <c r="A2593">
        <v>2000764</v>
      </c>
      <c r="B2593">
        <v>2</v>
      </c>
      <c r="C2593">
        <v>764</v>
      </c>
      <c r="D2593">
        <v>1</v>
      </c>
      <c r="E2593">
        <v>86.677400000000006</v>
      </c>
      <c r="F2593">
        <v>3.7879999999999997E-2</v>
      </c>
    </row>
    <row r="2594" spans="1:6">
      <c r="A2594">
        <v>2000765</v>
      </c>
      <c r="B2594">
        <v>2</v>
      </c>
      <c r="C2594">
        <v>765</v>
      </c>
      <c r="D2594">
        <v>1</v>
      </c>
      <c r="E2594">
        <v>86.705699999999993</v>
      </c>
      <c r="F2594">
        <v>3.789E-2</v>
      </c>
    </row>
    <row r="2595" spans="1:6">
      <c r="A2595">
        <v>2000766</v>
      </c>
      <c r="B2595">
        <v>2</v>
      </c>
      <c r="C2595">
        <v>766</v>
      </c>
      <c r="D2595">
        <v>1</v>
      </c>
      <c r="E2595">
        <v>86.734099999999998</v>
      </c>
      <c r="F2595">
        <v>3.7900000000000003E-2</v>
      </c>
    </row>
    <row r="2596" spans="1:6">
      <c r="A2596">
        <v>2000767</v>
      </c>
      <c r="B2596">
        <v>2</v>
      </c>
      <c r="C2596">
        <v>767</v>
      </c>
      <c r="D2596">
        <v>1</v>
      </c>
      <c r="E2596">
        <v>86.7624</v>
      </c>
      <c r="F2596">
        <v>3.7909999999999999E-2</v>
      </c>
    </row>
    <row r="2597" spans="1:6">
      <c r="A2597">
        <v>2000768</v>
      </c>
      <c r="B2597">
        <v>2</v>
      </c>
      <c r="C2597">
        <v>768</v>
      </c>
      <c r="D2597">
        <v>1</v>
      </c>
      <c r="E2597">
        <v>86.790700000000001</v>
      </c>
      <c r="F2597">
        <v>3.7909999999999999E-2</v>
      </c>
    </row>
    <row r="2598" spans="1:6">
      <c r="A2598">
        <v>2000769</v>
      </c>
      <c r="B2598">
        <v>2</v>
      </c>
      <c r="C2598">
        <v>769</v>
      </c>
      <c r="D2598">
        <v>1</v>
      </c>
      <c r="E2598">
        <v>86.819000000000003</v>
      </c>
      <c r="F2598">
        <v>3.7920000000000002E-2</v>
      </c>
    </row>
    <row r="2599" spans="1:6">
      <c r="A2599">
        <v>2000770</v>
      </c>
      <c r="B2599">
        <v>2</v>
      </c>
      <c r="C2599">
        <v>770</v>
      </c>
      <c r="D2599">
        <v>1</v>
      </c>
      <c r="E2599">
        <v>86.847200000000001</v>
      </c>
      <c r="F2599">
        <v>3.7929999999999998E-2</v>
      </c>
    </row>
    <row r="2600" spans="1:6">
      <c r="A2600">
        <v>2000771</v>
      </c>
      <c r="B2600">
        <v>2</v>
      </c>
      <c r="C2600">
        <v>771</v>
      </c>
      <c r="D2600">
        <v>1</v>
      </c>
      <c r="E2600">
        <v>86.875399999999999</v>
      </c>
      <c r="F2600">
        <v>3.7940000000000002E-2</v>
      </c>
    </row>
    <row r="2601" spans="1:6">
      <c r="A2601">
        <v>2000772</v>
      </c>
      <c r="B2601">
        <v>2</v>
      </c>
      <c r="C2601">
        <v>772</v>
      </c>
      <c r="D2601">
        <v>1</v>
      </c>
      <c r="E2601">
        <v>86.903700000000001</v>
      </c>
      <c r="F2601">
        <v>3.7940000000000002E-2</v>
      </c>
    </row>
    <row r="2602" spans="1:6">
      <c r="A2602">
        <v>2000773</v>
      </c>
      <c r="B2602">
        <v>2</v>
      </c>
      <c r="C2602">
        <v>773</v>
      </c>
      <c r="D2602">
        <v>1</v>
      </c>
      <c r="E2602">
        <v>86.931899999999999</v>
      </c>
      <c r="F2602">
        <v>3.7949999999999998E-2</v>
      </c>
    </row>
    <row r="2603" spans="1:6">
      <c r="A2603">
        <v>2000774</v>
      </c>
      <c r="B2603">
        <v>2</v>
      </c>
      <c r="C2603">
        <v>774</v>
      </c>
      <c r="D2603">
        <v>1</v>
      </c>
      <c r="E2603">
        <v>86.96</v>
      </c>
      <c r="F2603">
        <v>3.7960000000000001E-2</v>
      </c>
    </row>
    <row r="2604" spans="1:6">
      <c r="A2604">
        <v>2000775</v>
      </c>
      <c r="B2604">
        <v>2</v>
      </c>
      <c r="C2604">
        <v>775</v>
      </c>
      <c r="D2604">
        <v>1</v>
      </c>
      <c r="E2604">
        <v>86.988200000000006</v>
      </c>
      <c r="F2604">
        <v>3.7960000000000001E-2</v>
      </c>
    </row>
    <row r="2605" spans="1:6">
      <c r="A2605">
        <v>2000776</v>
      </c>
      <c r="B2605">
        <v>2</v>
      </c>
      <c r="C2605">
        <v>776</v>
      </c>
      <c r="D2605">
        <v>1</v>
      </c>
      <c r="E2605">
        <v>87.016300000000001</v>
      </c>
      <c r="F2605">
        <v>3.7969999999999997E-2</v>
      </c>
    </row>
    <row r="2606" spans="1:6">
      <c r="A2606">
        <v>2000777</v>
      </c>
      <c r="B2606">
        <v>2</v>
      </c>
      <c r="C2606">
        <v>777</v>
      </c>
      <c r="D2606">
        <v>1</v>
      </c>
      <c r="E2606">
        <v>87.044399999999996</v>
      </c>
      <c r="F2606">
        <v>3.798E-2</v>
      </c>
    </row>
    <row r="2607" spans="1:6">
      <c r="A2607">
        <v>2000778</v>
      </c>
      <c r="B2607">
        <v>2</v>
      </c>
      <c r="C2607">
        <v>778</v>
      </c>
      <c r="D2607">
        <v>1</v>
      </c>
      <c r="E2607">
        <v>87.072500000000005</v>
      </c>
      <c r="F2607">
        <v>3.7990000000000003E-2</v>
      </c>
    </row>
    <row r="2608" spans="1:6">
      <c r="A2608">
        <v>2000779</v>
      </c>
      <c r="B2608">
        <v>2</v>
      </c>
      <c r="C2608">
        <v>779</v>
      </c>
      <c r="D2608">
        <v>1</v>
      </c>
      <c r="E2608">
        <v>87.1006</v>
      </c>
      <c r="F2608">
        <v>3.7990000000000003E-2</v>
      </c>
    </row>
    <row r="2609" spans="1:6">
      <c r="A2609">
        <v>2000780</v>
      </c>
      <c r="B2609">
        <v>2</v>
      </c>
      <c r="C2609">
        <v>780</v>
      </c>
      <c r="D2609">
        <v>1</v>
      </c>
      <c r="E2609">
        <v>87.128600000000006</v>
      </c>
      <c r="F2609">
        <v>3.7999999999999999E-2</v>
      </c>
    </row>
    <row r="2610" spans="1:6">
      <c r="A2610">
        <v>2000781</v>
      </c>
      <c r="B2610">
        <v>2</v>
      </c>
      <c r="C2610">
        <v>781</v>
      </c>
      <c r="D2610">
        <v>1</v>
      </c>
      <c r="E2610">
        <v>87.156700000000001</v>
      </c>
      <c r="F2610">
        <v>3.8010000000000002E-2</v>
      </c>
    </row>
    <row r="2611" spans="1:6">
      <c r="A2611">
        <v>2000782</v>
      </c>
      <c r="B2611">
        <v>2</v>
      </c>
      <c r="C2611">
        <v>782</v>
      </c>
      <c r="D2611">
        <v>1</v>
      </c>
      <c r="E2611">
        <v>87.184700000000007</v>
      </c>
      <c r="F2611">
        <v>3.8010000000000002E-2</v>
      </c>
    </row>
    <row r="2612" spans="1:6">
      <c r="A2612">
        <v>2000783</v>
      </c>
      <c r="B2612">
        <v>2</v>
      </c>
      <c r="C2612">
        <v>783</v>
      </c>
      <c r="D2612">
        <v>1</v>
      </c>
      <c r="E2612">
        <v>87.212599999999995</v>
      </c>
      <c r="F2612">
        <v>3.8019999999999998E-2</v>
      </c>
    </row>
    <row r="2613" spans="1:6">
      <c r="A2613">
        <v>2000784</v>
      </c>
      <c r="B2613">
        <v>2</v>
      </c>
      <c r="C2613">
        <v>784</v>
      </c>
      <c r="D2613">
        <v>1</v>
      </c>
      <c r="E2613">
        <v>87.240600000000001</v>
      </c>
      <c r="F2613">
        <v>3.8030000000000001E-2</v>
      </c>
    </row>
    <row r="2614" spans="1:6">
      <c r="A2614">
        <v>2000785</v>
      </c>
      <c r="B2614">
        <v>2</v>
      </c>
      <c r="C2614">
        <v>785</v>
      </c>
      <c r="D2614">
        <v>1</v>
      </c>
      <c r="E2614">
        <v>87.268600000000006</v>
      </c>
      <c r="F2614">
        <v>3.8039999999999997E-2</v>
      </c>
    </row>
    <row r="2615" spans="1:6">
      <c r="A2615">
        <v>2000786</v>
      </c>
      <c r="B2615">
        <v>2</v>
      </c>
      <c r="C2615">
        <v>786</v>
      </c>
      <c r="D2615">
        <v>1</v>
      </c>
      <c r="E2615">
        <v>87.296499999999995</v>
      </c>
      <c r="F2615">
        <v>3.8039999999999997E-2</v>
      </c>
    </row>
    <row r="2616" spans="1:6">
      <c r="A2616">
        <v>2000787</v>
      </c>
      <c r="B2616">
        <v>2</v>
      </c>
      <c r="C2616">
        <v>787</v>
      </c>
      <c r="D2616">
        <v>1</v>
      </c>
      <c r="E2616">
        <v>87.324399999999997</v>
      </c>
      <c r="F2616">
        <v>3.805E-2</v>
      </c>
    </row>
    <row r="2617" spans="1:6">
      <c r="A2617">
        <v>2000788</v>
      </c>
      <c r="B2617">
        <v>2</v>
      </c>
      <c r="C2617">
        <v>788</v>
      </c>
      <c r="D2617">
        <v>1</v>
      </c>
      <c r="E2617">
        <v>87.3523</v>
      </c>
      <c r="F2617">
        <v>3.8059999999999997E-2</v>
      </c>
    </row>
    <row r="2618" spans="1:6">
      <c r="A2618">
        <v>2000789</v>
      </c>
      <c r="B2618">
        <v>2</v>
      </c>
      <c r="C2618">
        <v>789</v>
      </c>
      <c r="D2618">
        <v>1</v>
      </c>
      <c r="E2618">
        <v>87.380099999999999</v>
      </c>
      <c r="F2618">
        <v>3.8059999999999997E-2</v>
      </c>
    </row>
    <row r="2619" spans="1:6">
      <c r="A2619">
        <v>2000790</v>
      </c>
      <c r="B2619">
        <v>2</v>
      </c>
      <c r="C2619">
        <v>790</v>
      </c>
      <c r="D2619">
        <v>1</v>
      </c>
      <c r="E2619">
        <v>87.408000000000001</v>
      </c>
      <c r="F2619">
        <v>3.807E-2</v>
      </c>
    </row>
    <row r="2620" spans="1:6">
      <c r="A2620">
        <v>2000791</v>
      </c>
      <c r="B2620">
        <v>2</v>
      </c>
      <c r="C2620">
        <v>791</v>
      </c>
      <c r="D2620">
        <v>1</v>
      </c>
      <c r="E2620">
        <v>87.4358</v>
      </c>
      <c r="F2620">
        <v>3.8080000000000003E-2</v>
      </c>
    </row>
    <row r="2621" spans="1:6">
      <c r="A2621">
        <v>2000792</v>
      </c>
      <c r="B2621">
        <v>2</v>
      </c>
      <c r="C2621">
        <v>792</v>
      </c>
      <c r="D2621">
        <v>1</v>
      </c>
      <c r="E2621">
        <v>87.4636</v>
      </c>
      <c r="F2621">
        <v>3.8089999999999999E-2</v>
      </c>
    </row>
    <row r="2622" spans="1:6">
      <c r="A2622">
        <v>2000793</v>
      </c>
      <c r="B2622">
        <v>2</v>
      </c>
      <c r="C2622">
        <v>793</v>
      </c>
      <c r="D2622">
        <v>1</v>
      </c>
      <c r="E2622">
        <v>87.491399999999999</v>
      </c>
      <c r="F2622">
        <v>3.8089999999999999E-2</v>
      </c>
    </row>
    <row r="2623" spans="1:6">
      <c r="A2623">
        <v>2000794</v>
      </c>
      <c r="B2623">
        <v>2</v>
      </c>
      <c r="C2623">
        <v>794</v>
      </c>
      <c r="D2623">
        <v>1</v>
      </c>
      <c r="E2623">
        <v>87.519199999999998</v>
      </c>
      <c r="F2623">
        <v>3.8100000000000002E-2</v>
      </c>
    </row>
    <row r="2624" spans="1:6">
      <c r="A2624">
        <v>2000795</v>
      </c>
      <c r="B2624">
        <v>2</v>
      </c>
      <c r="C2624">
        <v>795</v>
      </c>
      <c r="D2624">
        <v>1</v>
      </c>
      <c r="E2624">
        <v>87.546899999999994</v>
      </c>
      <c r="F2624">
        <v>3.8109999999999998E-2</v>
      </c>
    </row>
    <row r="2625" spans="1:6">
      <c r="A2625">
        <v>2000796</v>
      </c>
      <c r="B2625">
        <v>2</v>
      </c>
      <c r="C2625">
        <v>796</v>
      </c>
      <c r="D2625">
        <v>1</v>
      </c>
      <c r="E2625">
        <v>87.574600000000004</v>
      </c>
      <c r="F2625">
        <v>3.8120000000000001E-2</v>
      </c>
    </row>
    <row r="2626" spans="1:6">
      <c r="A2626">
        <v>2000797</v>
      </c>
      <c r="B2626">
        <v>2</v>
      </c>
      <c r="C2626">
        <v>797</v>
      </c>
      <c r="D2626">
        <v>1</v>
      </c>
      <c r="E2626">
        <v>87.6023</v>
      </c>
      <c r="F2626">
        <v>3.8120000000000001E-2</v>
      </c>
    </row>
    <row r="2627" spans="1:6">
      <c r="A2627">
        <v>2000798</v>
      </c>
      <c r="B2627">
        <v>2</v>
      </c>
      <c r="C2627">
        <v>798</v>
      </c>
      <c r="D2627">
        <v>1</v>
      </c>
      <c r="E2627">
        <v>87.63</v>
      </c>
      <c r="F2627">
        <v>3.8129999999999997E-2</v>
      </c>
    </row>
    <row r="2628" spans="1:6">
      <c r="A2628">
        <v>2000799</v>
      </c>
      <c r="B2628">
        <v>2</v>
      </c>
      <c r="C2628">
        <v>799</v>
      </c>
      <c r="D2628">
        <v>1</v>
      </c>
      <c r="E2628">
        <v>87.657700000000006</v>
      </c>
      <c r="F2628">
        <v>3.814E-2</v>
      </c>
    </row>
    <row r="2629" spans="1:6">
      <c r="A2629">
        <v>2000800</v>
      </c>
      <c r="B2629">
        <v>2</v>
      </c>
      <c r="C2629">
        <v>800</v>
      </c>
      <c r="D2629">
        <v>1</v>
      </c>
      <c r="E2629">
        <v>87.685299999999998</v>
      </c>
      <c r="F2629">
        <v>3.814E-2</v>
      </c>
    </row>
    <row r="2630" spans="1:6">
      <c r="A2630">
        <v>2000801</v>
      </c>
      <c r="B2630">
        <v>2</v>
      </c>
      <c r="C2630">
        <v>801</v>
      </c>
      <c r="D2630">
        <v>1</v>
      </c>
      <c r="E2630">
        <v>87.712900000000005</v>
      </c>
      <c r="F2630">
        <v>3.8150000000000003E-2</v>
      </c>
    </row>
    <row r="2631" spans="1:6">
      <c r="A2631">
        <v>2000802</v>
      </c>
      <c r="B2631">
        <v>2</v>
      </c>
      <c r="C2631">
        <v>802</v>
      </c>
      <c r="D2631">
        <v>1</v>
      </c>
      <c r="E2631">
        <v>87.740499999999997</v>
      </c>
      <c r="F2631">
        <v>3.8159999999999999E-2</v>
      </c>
    </row>
    <row r="2632" spans="1:6">
      <c r="A2632">
        <v>2000803</v>
      </c>
      <c r="B2632">
        <v>2</v>
      </c>
      <c r="C2632">
        <v>803</v>
      </c>
      <c r="D2632">
        <v>1</v>
      </c>
      <c r="E2632">
        <v>87.768100000000004</v>
      </c>
      <c r="F2632">
        <v>3.8170000000000003E-2</v>
      </c>
    </row>
    <row r="2633" spans="1:6">
      <c r="A2633">
        <v>2000804</v>
      </c>
      <c r="B2633">
        <v>2</v>
      </c>
      <c r="C2633">
        <v>804</v>
      </c>
      <c r="D2633">
        <v>1</v>
      </c>
      <c r="E2633">
        <v>87.795599999999993</v>
      </c>
      <c r="F2633">
        <v>3.8170000000000003E-2</v>
      </c>
    </row>
    <row r="2634" spans="1:6">
      <c r="A2634">
        <v>2000805</v>
      </c>
      <c r="B2634">
        <v>2</v>
      </c>
      <c r="C2634">
        <v>805</v>
      </c>
      <c r="D2634">
        <v>1</v>
      </c>
      <c r="E2634">
        <v>87.8232</v>
      </c>
      <c r="F2634">
        <v>3.8179999999999999E-2</v>
      </c>
    </row>
    <row r="2635" spans="1:6">
      <c r="A2635">
        <v>2000806</v>
      </c>
      <c r="B2635">
        <v>2</v>
      </c>
      <c r="C2635">
        <v>806</v>
      </c>
      <c r="D2635">
        <v>1</v>
      </c>
      <c r="E2635">
        <v>87.850700000000003</v>
      </c>
      <c r="F2635">
        <v>3.8190000000000002E-2</v>
      </c>
    </row>
    <row r="2636" spans="1:6">
      <c r="A2636">
        <v>2000807</v>
      </c>
      <c r="B2636">
        <v>2</v>
      </c>
      <c r="C2636">
        <v>807</v>
      </c>
      <c r="D2636">
        <v>1</v>
      </c>
      <c r="E2636">
        <v>87.878200000000007</v>
      </c>
      <c r="F2636">
        <v>3.8190000000000002E-2</v>
      </c>
    </row>
    <row r="2637" spans="1:6">
      <c r="A2637">
        <v>2000808</v>
      </c>
      <c r="B2637">
        <v>2</v>
      </c>
      <c r="C2637">
        <v>808</v>
      </c>
      <c r="D2637">
        <v>1</v>
      </c>
      <c r="E2637">
        <v>87.905600000000007</v>
      </c>
      <c r="F2637">
        <v>3.8199999999999998E-2</v>
      </c>
    </row>
    <row r="2638" spans="1:6">
      <c r="A2638">
        <v>2000809</v>
      </c>
      <c r="B2638">
        <v>2</v>
      </c>
      <c r="C2638">
        <v>809</v>
      </c>
      <c r="D2638">
        <v>1</v>
      </c>
      <c r="E2638">
        <v>87.933099999999996</v>
      </c>
      <c r="F2638">
        <v>3.8210000000000001E-2</v>
      </c>
    </row>
    <row r="2639" spans="1:6">
      <c r="A2639">
        <v>2000810</v>
      </c>
      <c r="B2639">
        <v>2</v>
      </c>
      <c r="C2639">
        <v>810</v>
      </c>
      <c r="D2639">
        <v>1</v>
      </c>
      <c r="E2639">
        <v>87.960499999999996</v>
      </c>
      <c r="F2639">
        <v>3.8210000000000001E-2</v>
      </c>
    </row>
    <row r="2640" spans="1:6">
      <c r="A2640">
        <v>2000811</v>
      </c>
      <c r="B2640">
        <v>2</v>
      </c>
      <c r="C2640">
        <v>811</v>
      </c>
      <c r="D2640">
        <v>1</v>
      </c>
      <c r="E2640">
        <v>87.987899999999996</v>
      </c>
      <c r="F2640">
        <v>3.8219999999999997E-2</v>
      </c>
    </row>
    <row r="2641" spans="1:6">
      <c r="A2641">
        <v>2000812</v>
      </c>
      <c r="B2641">
        <v>2</v>
      </c>
      <c r="C2641">
        <v>812</v>
      </c>
      <c r="D2641">
        <v>1</v>
      </c>
      <c r="E2641">
        <v>88.015299999999996</v>
      </c>
      <c r="F2641">
        <v>3.823E-2</v>
      </c>
    </row>
    <row r="2642" spans="1:6">
      <c r="A2642">
        <v>2000813</v>
      </c>
      <c r="B2642">
        <v>2</v>
      </c>
      <c r="C2642">
        <v>813</v>
      </c>
      <c r="D2642">
        <v>1</v>
      </c>
      <c r="E2642">
        <v>88.042699999999996</v>
      </c>
      <c r="F2642">
        <v>3.8240000000000003E-2</v>
      </c>
    </row>
    <row r="2643" spans="1:6">
      <c r="A2643">
        <v>2000814</v>
      </c>
      <c r="B2643">
        <v>2</v>
      </c>
      <c r="C2643">
        <v>814</v>
      </c>
      <c r="D2643">
        <v>1</v>
      </c>
      <c r="E2643">
        <v>88.07</v>
      </c>
      <c r="F2643">
        <v>3.8240000000000003E-2</v>
      </c>
    </row>
    <row r="2644" spans="1:6">
      <c r="A2644">
        <v>2000815</v>
      </c>
      <c r="B2644">
        <v>2</v>
      </c>
      <c r="C2644">
        <v>815</v>
      </c>
      <c r="D2644">
        <v>1</v>
      </c>
      <c r="E2644">
        <v>88.097399999999993</v>
      </c>
      <c r="F2644">
        <v>3.8249999999999999E-2</v>
      </c>
    </row>
    <row r="2645" spans="1:6">
      <c r="A2645">
        <v>2000816</v>
      </c>
      <c r="B2645">
        <v>2</v>
      </c>
      <c r="C2645">
        <v>816</v>
      </c>
      <c r="D2645">
        <v>1</v>
      </c>
      <c r="E2645">
        <v>88.124700000000004</v>
      </c>
      <c r="F2645">
        <v>3.8260000000000002E-2</v>
      </c>
    </row>
    <row r="2646" spans="1:6">
      <c r="A2646">
        <v>2000817</v>
      </c>
      <c r="B2646">
        <v>2</v>
      </c>
      <c r="C2646">
        <v>817</v>
      </c>
      <c r="D2646">
        <v>1</v>
      </c>
      <c r="E2646">
        <v>88.151899999999998</v>
      </c>
      <c r="F2646">
        <v>3.8260000000000002E-2</v>
      </c>
    </row>
    <row r="2647" spans="1:6">
      <c r="A2647">
        <v>2000818</v>
      </c>
      <c r="B2647">
        <v>2</v>
      </c>
      <c r="C2647">
        <v>818</v>
      </c>
      <c r="D2647">
        <v>1</v>
      </c>
      <c r="E2647">
        <v>88.179199999999994</v>
      </c>
      <c r="F2647">
        <v>3.8269999999999998E-2</v>
      </c>
    </row>
    <row r="2648" spans="1:6">
      <c r="A2648">
        <v>2000819</v>
      </c>
      <c r="B2648">
        <v>2</v>
      </c>
      <c r="C2648">
        <v>819</v>
      </c>
      <c r="D2648">
        <v>1</v>
      </c>
      <c r="E2648">
        <v>88.206500000000005</v>
      </c>
      <c r="F2648">
        <v>3.8280000000000002E-2</v>
      </c>
    </row>
    <row r="2649" spans="1:6">
      <c r="A2649">
        <v>2000820</v>
      </c>
      <c r="B2649">
        <v>2</v>
      </c>
      <c r="C2649">
        <v>820</v>
      </c>
      <c r="D2649">
        <v>1</v>
      </c>
      <c r="E2649">
        <v>88.233699999999999</v>
      </c>
      <c r="F2649">
        <v>3.8289999999999998E-2</v>
      </c>
    </row>
    <row r="2650" spans="1:6">
      <c r="A2650">
        <v>2000821</v>
      </c>
      <c r="B2650">
        <v>2</v>
      </c>
      <c r="C2650">
        <v>821</v>
      </c>
      <c r="D2650">
        <v>1</v>
      </c>
      <c r="E2650">
        <v>88.260900000000007</v>
      </c>
      <c r="F2650">
        <v>3.8289999999999998E-2</v>
      </c>
    </row>
    <row r="2651" spans="1:6">
      <c r="A2651">
        <v>2000822</v>
      </c>
      <c r="B2651">
        <v>2</v>
      </c>
      <c r="C2651">
        <v>822</v>
      </c>
      <c r="D2651">
        <v>1</v>
      </c>
      <c r="E2651">
        <v>88.2881</v>
      </c>
      <c r="F2651">
        <v>3.8300000000000001E-2</v>
      </c>
    </row>
    <row r="2652" spans="1:6">
      <c r="A2652">
        <v>2000823</v>
      </c>
      <c r="B2652">
        <v>2</v>
      </c>
      <c r="C2652">
        <v>823</v>
      </c>
      <c r="D2652">
        <v>1</v>
      </c>
      <c r="E2652">
        <v>88.315200000000004</v>
      </c>
      <c r="F2652">
        <v>3.8309999999999997E-2</v>
      </c>
    </row>
    <row r="2653" spans="1:6">
      <c r="A2653">
        <v>2000824</v>
      </c>
      <c r="B2653">
        <v>2</v>
      </c>
      <c r="C2653">
        <v>824</v>
      </c>
      <c r="D2653">
        <v>1</v>
      </c>
      <c r="E2653">
        <v>88.342299999999994</v>
      </c>
      <c r="F2653">
        <v>3.8309999999999997E-2</v>
      </c>
    </row>
    <row r="2654" spans="1:6">
      <c r="A2654">
        <v>2000825</v>
      </c>
      <c r="B2654">
        <v>2</v>
      </c>
      <c r="C2654">
        <v>825</v>
      </c>
      <c r="D2654">
        <v>1</v>
      </c>
      <c r="E2654">
        <v>88.369500000000002</v>
      </c>
      <c r="F2654">
        <v>3.832E-2</v>
      </c>
    </row>
    <row r="2655" spans="1:6">
      <c r="A2655">
        <v>2000826</v>
      </c>
      <c r="B2655">
        <v>2</v>
      </c>
      <c r="C2655">
        <v>826</v>
      </c>
      <c r="D2655">
        <v>1</v>
      </c>
      <c r="E2655">
        <v>88.396600000000007</v>
      </c>
      <c r="F2655">
        <v>3.8330000000000003E-2</v>
      </c>
    </row>
    <row r="2656" spans="1:6">
      <c r="A2656">
        <v>2000827</v>
      </c>
      <c r="B2656">
        <v>2</v>
      </c>
      <c r="C2656">
        <v>827</v>
      </c>
      <c r="D2656">
        <v>1</v>
      </c>
      <c r="E2656">
        <v>88.423599999999993</v>
      </c>
      <c r="F2656">
        <v>3.8339999999999999E-2</v>
      </c>
    </row>
    <row r="2657" spans="1:6">
      <c r="A2657">
        <v>2000828</v>
      </c>
      <c r="B2657">
        <v>2</v>
      </c>
      <c r="C2657">
        <v>828</v>
      </c>
      <c r="D2657">
        <v>1</v>
      </c>
      <c r="E2657">
        <v>88.450699999999998</v>
      </c>
      <c r="F2657">
        <v>3.8339999999999999E-2</v>
      </c>
    </row>
    <row r="2658" spans="1:6">
      <c r="A2658">
        <v>2000829</v>
      </c>
      <c r="B2658">
        <v>2</v>
      </c>
      <c r="C2658">
        <v>829</v>
      </c>
      <c r="D2658">
        <v>1</v>
      </c>
      <c r="E2658">
        <v>88.477699999999999</v>
      </c>
      <c r="F2658">
        <v>3.8350000000000002E-2</v>
      </c>
    </row>
    <row r="2659" spans="1:6">
      <c r="A2659">
        <v>2000830</v>
      </c>
      <c r="B2659">
        <v>2</v>
      </c>
      <c r="C2659">
        <v>830</v>
      </c>
      <c r="D2659">
        <v>1</v>
      </c>
      <c r="E2659">
        <v>88.5047</v>
      </c>
      <c r="F2659">
        <v>3.8359999999999998E-2</v>
      </c>
    </row>
    <row r="2660" spans="1:6">
      <c r="A2660">
        <v>2000831</v>
      </c>
      <c r="B2660">
        <v>2</v>
      </c>
      <c r="C2660">
        <v>831</v>
      </c>
      <c r="D2660">
        <v>1</v>
      </c>
      <c r="E2660">
        <v>88.531700000000001</v>
      </c>
      <c r="F2660">
        <v>3.8359999999999998E-2</v>
      </c>
    </row>
    <row r="2661" spans="1:6">
      <c r="A2661">
        <v>2000832</v>
      </c>
      <c r="B2661">
        <v>2</v>
      </c>
      <c r="C2661">
        <v>832</v>
      </c>
      <c r="D2661">
        <v>1</v>
      </c>
      <c r="E2661">
        <v>88.558700000000002</v>
      </c>
      <c r="F2661">
        <v>3.8370000000000001E-2</v>
      </c>
    </row>
    <row r="2662" spans="1:6">
      <c r="A2662">
        <v>2000833</v>
      </c>
      <c r="B2662">
        <v>2</v>
      </c>
      <c r="C2662">
        <v>833</v>
      </c>
      <c r="D2662">
        <v>1</v>
      </c>
      <c r="E2662">
        <v>88.585599999999999</v>
      </c>
      <c r="F2662">
        <v>3.8379999999999997E-2</v>
      </c>
    </row>
    <row r="2663" spans="1:6">
      <c r="A2663">
        <v>2000834</v>
      </c>
      <c r="B2663">
        <v>2</v>
      </c>
      <c r="C2663">
        <v>834</v>
      </c>
      <c r="D2663">
        <v>1</v>
      </c>
      <c r="E2663">
        <v>88.6126</v>
      </c>
      <c r="F2663">
        <v>3.8379999999999997E-2</v>
      </c>
    </row>
    <row r="2664" spans="1:6">
      <c r="A2664">
        <v>2000835</v>
      </c>
      <c r="B2664">
        <v>2</v>
      </c>
      <c r="C2664">
        <v>835</v>
      </c>
      <c r="D2664">
        <v>1</v>
      </c>
      <c r="E2664">
        <v>88.639499999999998</v>
      </c>
      <c r="F2664">
        <v>3.8390000000000001E-2</v>
      </c>
    </row>
    <row r="2665" spans="1:6">
      <c r="A2665">
        <v>2000836</v>
      </c>
      <c r="B2665">
        <v>2</v>
      </c>
      <c r="C2665">
        <v>836</v>
      </c>
      <c r="D2665">
        <v>1</v>
      </c>
      <c r="E2665">
        <v>88.666399999999996</v>
      </c>
      <c r="F2665">
        <v>3.8399999999999997E-2</v>
      </c>
    </row>
    <row r="2666" spans="1:6">
      <c r="A2666">
        <v>2000837</v>
      </c>
      <c r="B2666">
        <v>2</v>
      </c>
      <c r="C2666">
        <v>837</v>
      </c>
      <c r="D2666">
        <v>1</v>
      </c>
      <c r="E2666">
        <v>88.693200000000004</v>
      </c>
      <c r="F2666">
        <v>3.841E-2</v>
      </c>
    </row>
    <row r="2667" spans="1:6">
      <c r="A2667">
        <v>2000838</v>
      </c>
      <c r="B2667">
        <v>2</v>
      </c>
      <c r="C2667">
        <v>838</v>
      </c>
      <c r="D2667">
        <v>1</v>
      </c>
      <c r="E2667">
        <v>88.720100000000002</v>
      </c>
      <c r="F2667">
        <v>3.841E-2</v>
      </c>
    </row>
    <row r="2668" spans="1:6">
      <c r="A2668">
        <v>2000839</v>
      </c>
      <c r="B2668">
        <v>2</v>
      </c>
      <c r="C2668">
        <v>839</v>
      </c>
      <c r="D2668">
        <v>1</v>
      </c>
      <c r="E2668">
        <v>88.746899999999997</v>
      </c>
      <c r="F2668">
        <v>3.8420000000000003E-2</v>
      </c>
    </row>
    <row r="2669" spans="1:6">
      <c r="A2669">
        <v>2000840</v>
      </c>
      <c r="B2669">
        <v>2</v>
      </c>
      <c r="C2669">
        <v>840</v>
      </c>
      <c r="D2669">
        <v>1</v>
      </c>
      <c r="E2669">
        <v>88.773700000000005</v>
      </c>
      <c r="F2669">
        <v>3.8429999999999999E-2</v>
      </c>
    </row>
    <row r="2670" spans="1:6">
      <c r="A2670">
        <v>2000841</v>
      </c>
      <c r="B2670">
        <v>2</v>
      </c>
      <c r="C2670">
        <v>841</v>
      </c>
      <c r="D2670">
        <v>1</v>
      </c>
      <c r="E2670">
        <v>88.8005</v>
      </c>
      <c r="F2670">
        <v>3.8429999999999999E-2</v>
      </c>
    </row>
    <row r="2671" spans="1:6">
      <c r="A2671">
        <v>2000842</v>
      </c>
      <c r="B2671">
        <v>2</v>
      </c>
      <c r="C2671">
        <v>842</v>
      </c>
      <c r="D2671">
        <v>1</v>
      </c>
      <c r="E2671">
        <v>88.827299999999994</v>
      </c>
      <c r="F2671">
        <v>3.8440000000000002E-2</v>
      </c>
    </row>
    <row r="2672" spans="1:6">
      <c r="A2672">
        <v>2000843</v>
      </c>
      <c r="B2672">
        <v>2</v>
      </c>
      <c r="C2672">
        <v>843</v>
      </c>
      <c r="D2672">
        <v>1</v>
      </c>
      <c r="E2672">
        <v>88.853999999999999</v>
      </c>
      <c r="F2672">
        <v>3.8449999999999998E-2</v>
      </c>
    </row>
    <row r="2673" spans="1:6">
      <c r="A2673">
        <v>2000844</v>
      </c>
      <c r="B2673">
        <v>2</v>
      </c>
      <c r="C2673">
        <v>844</v>
      </c>
      <c r="D2673">
        <v>1</v>
      </c>
      <c r="E2673">
        <v>88.880700000000004</v>
      </c>
      <c r="F2673">
        <v>3.8449999999999998E-2</v>
      </c>
    </row>
    <row r="2674" spans="1:6">
      <c r="A2674">
        <v>2000845</v>
      </c>
      <c r="B2674">
        <v>2</v>
      </c>
      <c r="C2674">
        <v>845</v>
      </c>
      <c r="D2674">
        <v>1</v>
      </c>
      <c r="E2674">
        <v>88.907399999999996</v>
      </c>
      <c r="F2674">
        <v>3.8460000000000001E-2</v>
      </c>
    </row>
    <row r="2675" spans="1:6">
      <c r="A2675">
        <v>2000846</v>
      </c>
      <c r="B2675">
        <v>2</v>
      </c>
      <c r="C2675">
        <v>846</v>
      </c>
      <c r="D2675">
        <v>1</v>
      </c>
      <c r="E2675">
        <v>88.934100000000001</v>
      </c>
      <c r="F2675">
        <v>3.8469999999999997E-2</v>
      </c>
    </row>
    <row r="2676" spans="1:6">
      <c r="A2676">
        <v>2000847</v>
      </c>
      <c r="B2676">
        <v>2</v>
      </c>
      <c r="C2676">
        <v>847</v>
      </c>
      <c r="D2676">
        <v>1</v>
      </c>
      <c r="E2676">
        <v>88.960800000000006</v>
      </c>
      <c r="F2676">
        <v>3.848E-2</v>
      </c>
    </row>
    <row r="2677" spans="1:6">
      <c r="A2677">
        <v>2000848</v>
      </c>
      <c r="B2677">
        <v>2</v>
      </c>
      <c r="C2677">
        <v>848</v>
      </c>
      <c r="D2677">
        <v>1</v>
      </c>
      <c r="E2677">
        <v>88.987399999999994</v>
      </c>
      <c r="F2677">
        <v>3.848E-2</v>
      </c>
    </row>
    <row r="2678" spans="1:6">
      <c r="A2678">
        <v>2000849</v>
      </c>
      <c r="B2678">
        <v>2</v>
      </c>
      <c r="C2678">
        <v>849</v>
      </c>
      <c r="D2678">
        <v>1</v>
      </c>
      <c r="E2678">
        <v>89.013999999999996</v>
      </c>
      <c r="F2678">
        <v>3.8490000000000003E-2</v>
      </c>
    </row>
    <row r="2679" spans="1:6">
      <c r="A2679">
        <v>2000850</v>
      </c>
      <c r="B2679">
        <v>2</v>
      </c>
      <c r="C2679">
        <v>850</v>
      </c>
      <c r="D2679">
        <v>1</v>
      </c>
      <c r="E2679">
        <v>89.040599999999998</v>
      </c>
      <c r="F2679">
        <v>3.85E-2</v>
      </c>
    </row>
    <row r="2680" spans="1:6">
      <c r="A2680">
        <v>2000851</v>
      </c>
      <c r="B2680">
        <v>2</v>
      </c>
      <c r="C2680">
        <v>851</v>
      </c>
      <c r="D2680">
        <v>1</v>
      </c>
      <c r="E2680">
        <v>89.0672</v>
      </c>
      <c r="F2680">
        <v>3.85E-2</v>
      </c>
    </row>
    <row r="2681" spans="1:6">
      <c r="A2681">
        <v>2000852</v>
      </c>
      <c r="B2681">
        <v>2</v>
      </c>
      <c r="C2681">
        <v>852</v>
      </c>
      <c r="D2681">
        <v>1</v>
      </c>
      <c r="E2681">
        <v>89.093800000000002</v>
      </c>
      <c r="F2681">
        <v>3.8510000000000003E-2</v>
      </c>
    </row>
    <row r="2682" spans="1:6">
      <c r="A2682">
        <v>2000853</v>
      </c>
      <c r="B2682">
        <v>2</v>
      </c>
      <c r="C2682">
        <v>853</v>
      </c>
      <c r="D2682">
        <v>1</v>
      </c>
      <c r="E2682">
        <v>89.1203</v>
      </c>
      <c r="F2682">
        <v>3.8519999999999999E-2</v>
      </c>
    </row>
    <row r="2683" spans="1:6">
      <c r="A2683">
        <v>2000854</v>
      </c>
      <c r="B2683">
        <v>2</v>
      </c>
      <c r="C2683">
        <v>854</v>
      </c>
      <c r="D2683">
        <v>1</v>
      </c>
      <c r="E2683">
        <v>89.146799999999999</v>
      </c>
      <c r="F2683">
        <v>3.8519999999999999E-2</v>
      </c>
    </row>
    <row r="2684" spans="1:6">
      <c r="A2684">
        <v>2000855</v>
      </c>
      <c r="B2684">
        <v>2</v>
      </c>
      <c r="C2684">
        <v>855</v>
      </c>
      <c r="D2684">
        <v>1</v>
      </c>
      <c r="E2684">
        <v>89.173299999999998</v>
      </c>
      <c r="F2684">
        <v>3.8530000000000002E-2</v>
      </c>
    </row>
    <row r="2685" spans="1:6">
      <c r="A2685">
        <v>2000856</v>
      </c>
      <c r="B2685">
        <v>2</v>
      </c>
      <c r="C2685">
        <v>856</v>
      </c>
      <c r="D2685">
        <v>1</v>
      </c>
      <c r="E2685">
        <v>89.199799999999996</v>
      </c>
      <c r="F2685">
        <v>3.8539999999999998E-2</v>
      </c>
    </row>
    <row r="2686" spans="1:6">
      <c r="A2686">
        <v>2000857</v>
      </c>
      <c r="B2686">
        <v>2</v>
      </c>
      <c r="C2686">
        <v>857</v>
      </c>
      <c r="D2686">
        <v>1</v>
      </c>
      <c r="E2686">
        <v>89.226299999999995</v>
      </c>
      <c r="F2686">
        <v>3.8550000000000001E-2</v>
      </c>
    </row>
    <row r="2687" spans="1:6">
      <c r="A2687">
        <v>2000858</v>
      </c>
      <c r="B2687">
        <v>2</v>
      </c>
      <c r="C2687">
        <v>858</v>
      </c>
      <c r="D2687">
        <v>1</v>
      </c>
      <c r="E2687">
        <v>89.252700000000004</v>
      </c>
      <c r="F2687">
        <v>3.8550000000000001E-2</v>
      </c>
    </row>
    <row r="2688" spans="1:6">
      <c r="A2688">
        <v>2000859</v>
      </c>
      <c r="B2688">
        <v>2</v>
      </c>
      <c r="C2688">
        <v>859</v>
      </c>
      <c r="D2688">
        <v>1</v>
      </c>
      <c r="E2688">
        <v>89.2791</v>
      </c>
      <c r="F2688">
        <v>3.8559999999999997E-2</v>
      </c>
    </row>
    <row r="2689" spans="1:6">
      <c r="A2689">
        <v>2000860</v>
      </c>
      <c r="B2689">
        <v>2</v>
      </c>
      <c r="C2689">
        <v>860</v>
      </c>
      <c r="D2689">
        <v>1</v>
      </c>
      <c r="E2689">
        <v>89.305499999999995</v>
      </c>
      <c r="F2689">
        <v>3.857E-2</v>
      </c>
    </row>
    <row r="2690" spans="1:6">
      <c r="A2690">
        <v>2000861</v>
      </c>
      <c r="B2690">
        <v>2</v>
      </c>
      <c r="C2690">
        <v>861</v>
      </c>
      <c r="D2690">
        <v>1</v>
      </c>
      <c r="E2690">
        <v>89.331900000000005</v>
      </c>
      <c r="F2690">
        <v>3.857E-2</v>
      </c>
    </row>
    <row r="2691" spans="1:6">
      <c r="A2691">
        <v>2000862</v>
      </c>
      <c r="B2691">
        <v>2</v>
      </c>
      <c r="C2691">
        <v>862</v>
      </c>
      <c r="D2691">
        <v>1</v>
      </c>
      <c r="E2691">
        <v>89.3583</v>
      </c>
      <c r="F2691">
        <v>3.8580000000000003E-2</v>
      </c>
    </row>
    <row r="2692" spans="1:6">
      <c r="A2692">
        <v>2000863</v>
      </c>
      <c r="B2692">
        <v>2</v>
      </c>
      <c r="C2692">
        <v>863</v>
      </c>
      <c r="D2692">
        <v>1</v>
      </c>
      <c r="E2692">
        <v>89.384600000000006</v>
      </c>
      <c r="F2692">
        <v>3.8589999999999999E-2</v>
      </c>
    </row>
    <row r="2693" spans="1:6">
      <c r="A2693">
        <v>2000864</v>
      </c>
      <c r="B2693">
        <v>2</v>
      </c>
      <c r="C2693">
        <v>864</v>
      </c>
      <c r="D2693">
        <v>1</v>
      </c>
      <c r="E2693">
        <v>89.410899999999998</v>
      </c>
      <c r="F2693">
        <v>3.8589999999999999E-2</v>
      </c>
    </row>
    <row r="2694" spans="1:6">
      <c r="A2694">
        <v>2000865</v>
      </c>
      <c r="B2694">
        <v>2</v>
      </c>
      <c r="C2694">
        <v>865</v>
      </c>
      <c r="D2694">
        <v>1</v>
      </c>
      <c r="E2694">
        <v>89.437200000000004</v>
      </c>
      <c r="F2694">
        <v>3.8600000000000002E-2</v>
      </c>
    </row>
    <row r="2695" spans="1:6">
      <c r="A2695">
        <v>2000866</v>
      </c>
      <c r="B2695">
        <v>2</v>
      </c>
      <c r="C2695">
        <v>866</v>
      </c>
      <c r="D2695">
        <v>1</v>
      </c>
      <c r="E2695">
        <v>89.463499999999996</v>
      </c>
      <c r="F2695">
        <v>3.8609999999999998E-2</v>
      </c>
    </row>
    <row r="2696" spans="1:6">
      <c r="A2696">
        <v>2000867</v>
      </c>
      <c r="B2696">
        <v>2</v>
      </c>
      <c r="C2696">
        <v>867</v>
      </c>
      <c r="D2696">
        <v>1</v>
      </c>
      <c r="E2696">
        <v>89.489800000000002</v>
      </c>
      <c r="F2696">
        <v>3.8609999999999998E-2</v>
      </c>
    </row>
    <row r="2697" spans="1:6">
      <c r="A2697">
        <v>2000868</v>
      </c>
      <c r="B2697">
        <v>2</v>
      </c>
      <c r="C2697">
        <v>868</v>
      </c>
      <c r="D2697">
        <v>1</v>
      </c>
      <c r="E2697">
        <v>89.516000000000005</v>
      </c>
      <c r="F2697">
        <v>3.8620000000000002E-2</v>
      </c>
    </row>
    <row r="2698" spans="1:6">
      <c r="A2698">
        <v>2000869</v>
      </c>
      <c r="B2698">
        <v>2</v>
      </c>
      <c r="C2698">
        <v>869</v>
      </c>
      <c r="D2698">
        <v>1</v>
      </c>
      <c r="E2698">
        <v>89.542199999999994</v>
      </c>
      <c r="F2698">
        <v>3.8629999999999998E-2</v>
      </c>
    </row>
    <row r="2699" spans="1:6">
      <c r="A2699">
        <v>2000870</v>
      </c>
      <c r="B2699">
        <v>2</v>
      </c>
      <c r="C2699">
        <v>870</v>
      </c>
      <c r="D2699">
        <v>1</v>
      </c>
      <c r="E2699">
        <v>89.568399999999997</v>
      </c>
      <c r="F2699">
        <v>3.8640000000000001E-2</v>
      </c>
    </row>
    <row r="2700" spans="1:6">
      <c r="A2700">
        <v>2000871</v>
      </c>
      <c r="B2700">
        <v>2</v>
      </c>
      <c r="C2700">
        <v>871</v>
      </c>
      <c r="D2700">
        <v>1</v>
      </c>
      <c r="E2700">
        <v>89.5946</v>
      </c>
      <c r="F2700">
        <v>3.8640000000000001E-2</v>
      </c>
    </row>
    <row r="2701" spans="1:6">
      <c r="A2701">
        <v>2000872</v>
      </c>
      <c r="B2701">
        <v>2</v>
      </c>
      <c r="C2701">
        <v>872</v>
      </c>
      <c r="D2701">
        <v>1</v>
      </c>
      <c r="E2701">
        <v>89.620800000000003</v>
      </c>
      <c r="F2701">
        <v>3.8649999999999997E-2</v>
      </c>
    </row>
    <row r="2702" spans="1:6">
      <c r="A2702">
        <v>2000873</v>
      </c>
      <c r="B2702">
        <v>2</v>
      </c>
      <c r="C2702">
        <v>873</v>
      </c>
      <c r="D2702">
        <v>1</v>
      </c>
      <c r="E2702">
        <v>89.646900000000002</v>
      </c>
      <c r="F2702">
        <v>3.866E-2</v>
      </c>
    </row>
    <row r="2703" spans="1:6">
      <c r="A2703">
        <v>2000874</v>
      </c>
      <c r="B2703">
        <v>2</v>
      </c>
      <c r="C2703">
        <v>874</v>
      </c>
      <c r="D2703">
        <v>1</v>
      </c>
      <c r="E2703">
        <v>89.673000000000002</v>
      </c>
      <c r="F2703">
        <v>3.866E-2</v>
      </c>
    </row>
    <row r="2704" spans="1:6">
      <c r="A2704">
        <v>2000875</v>
      </c>
      <c r="B2704">
        <v>2</v>
      </c>
      <c r="C2704">
        <v>875</v>
      </c>
      <c r="D2704">
        <v>1</v>
      </c>
      <c r="E2704">
        <v>89.699100000000001</v>
      </c>
      <c r="F2704">
        <v>3.8670000000000003E-2</v>
      </c>
    </row>
    <row r="2705" spans="1:6">
      <c r="A2705">
        <v>2000876</v>
      </c>
      <c r="B2705">
        <v>2</v>
      </c>
      <c r="C2705">
        <v>876</v>
      </c>
      <c r="D2705">
        <v>1</v>
      </c>
      <c r="E2705">
        <v>89.725200000000001</v>
      </c>
      <c r="F2705">
        <v>3.8679999999999999E-2</v>
      </c>
    </row>
    <row r="2706" spans="1:6">
      <c r="A2706">
        <v>2000877</v>
      </c>
      <c r="B2706">
        <v>2</v>
      </c>
      <c r="C2706">
        <v>877</v>
      </c>
      <c r="D2706">
        <v>1</v>
      </c>
      <c r="E2706">
        <v>89.751300000000001</v>
      </c>
      <c r="F2706">
        <v>3.8679999999999999E-2</v>
      </c>
    </row>
    <row r="2707" spans="1:6">
      <c r="A2707">
        <v>2000878</v>
      </c>
      <c r="B2707">
        <v>2</v>
      </c>
      <c r="C2707">
        <v>878</v>
      </c>
      <c r="D2707">
        <v>1</v>
      </c>
      <c r="E2707">
        <v>89.777299999999997</v>
      </c>
      <c r="F2707">
        <v>3.8690000000000002E-2</v>
      </c>
    </row>
    <row r="2708" spans="1:6">
      <c r="A2708">
        <v>2000879</v>
      </c>
      <c r="B2708">
        <v>2</v>
      </c>
      <c r="C2708">
        <v>879</v>
      </c>
      <c r="D2708">
        <v>1</v>
      </c>
      <c r="E2708">
        <v>89.803299999999993</v>
      </c>
      <c r="F2708">
        <v>3.8699999999999998E-2</v>
      </c>
    </row>
    <row r="2709" spans="1:6">
      <c r="A2709">
        <v>2000880</v>
      </c>
      <c r="B2709">
        <v>2</v>
      </c>
      <c r="C2709">
        <v>880</v>
      </c>
      <c r="D2709">
        <v>1</v>
      </c>
      <c r="E2709">
        <v>89.829300000000003</v>
      </c>
      <c r="F2709">
        <v>3.8699999999999998E-2</v>
      </c>
    </row>
    <row r="2710" spans="1:6">
      <c r="A2710">
        <v>2000881</v>
      </c>
      <c r="B2710">
        <v>2</v>
      </c>
      <c r="C2710">
        <v>881</v>
      </c>
      <c r="D2710">
        <v>1</v>
      </c>
      <c r="E2710">
        <v>89.8553</v>
      </c>
      <c r="F2710">
        <v>3.8710000000000001E-2</v>
      </c>
    </row>
    <row r="2711" spans="1:6">
      <c r="A2711">
        <v>2000882</v>
      </c>
      <c r="B2711">
        <v>2</v>
      </c>
      <c r="C2711">
        <v>882</v>
      </c>
      <c r="D2711">
        <v>1</v>
      </c>
      <c r="E2711">
        <v>89.881299999999996</v>
      </c>
      <c r="F2711">
        <v>3.8719999999999997E-2</v>
      </c>
    </row>
    <row r="2712" spans="1:6">
      <c r="A2712">
        <v>2000883</v>
      </c>
      <c r="B2712">
        <v>2</v>
      </c>
      <c r="C2712">
        <v>883</v>
      </c>
      <c r="D2712">
        <v>1</v>
      </c>
      <c r="E2712">
        <v>89.907200000000003</v>
      </c>
      <c r="F2712">
        <v>3.8719999999999997E-2</v>
      </c>
    </row>
    <row r="2713" spans="1:6">
      <c r="A2713">
        <v>2000884</v>
      </c>
      <c r="B2713">
        <v>2</v>
      </c>
      <c r="C2713">
        <v>884</v>
      </c>
      <c r="D2713">
        <v>1</v>
      </c>
      <c r="E2713">
        <v>89.933099999999996</v>
      </c>
      <c r="F2713">
        <v>3.8730000000000001E-2</v>
      </c>
    </row>
    <row r="2714" spans="1:6">
      <c r="A2714">
        <v>2000885</v>
      </c>
      <c r="B2714">
        <v>2</v>
      </c>
      <c r="C2714">
        <v>885</v>
      </c>
      <c r="D2714">
        <v>1</v>
      </c>
      <c r="E2714">
        <v>89.959100000000007</v>
      </c>
      <c r="F2714">
        <v>3.8739999999999997E-2</v>
      </c>
    </row>
    <row r="2715" spans="1:6">
      <c r="A2715">
        <v>2000886</v>
      </c>
      <c r="B2715">
        <v>2</v>
      </c>
      <c r="C2715">
        <v>886</v>
      </c>
      <c r="D2715">
        <v>1</v>
      </c>
      <c r="E2715">
        <v>89.984899999999996</v>
      </c>
      <c r="F2715">
        <v>3.8739999999999997E-2</v>
      </c>
    </row>
    <row r="2716" spans="1:6">
      <c r="A2716">
        <v>2000887</v>
      </c>
      <c r="B2716">
        <v>2</v>
      </c>
      <c r="C2716">
        <v>887</v>
      </c>
      <c r="D2716">
        <v>1</v>
      </c>
      <c r="E2716">
        <v>90.010800000000003</v>
      </c>
      <c r="F2716">
        <v>3.875E-2</v>
      </c>
    </row>
    <row r="2717" spans="1:6">
      <c r="A2717">
        <v>2000888</v>
      </c>
      <c r="B2717">
        <v>2</v>
      </c>
      <c r="C2717">
        <v>888</v>
      </c>
      <c r="D2717">
        <v>1</v>
      </c>
      <c r="E2717">
        <v>90.036600000000007</v>
      </c>
      <c r="F2717">
        <v>3.8760000000000003E-2</v>
      </c>
    </row>
    <row r="2718" spans="1:6">
      <c r="A2718">
        <v>2000889</v>
      </c>
      <c r="B2718">
        <v>2</v>
      </c>
      <c r="C2718">
        <v>889</v>
      </c>
      <c r="D2718">
        <v>1</v>
      </c>
      <c r="E2718">
        <v>90.0625</v>
      </c>
      <c r="F2718">
        <v>3.8769999999999999E-2</v>
      </c>
    </row>
    <row r="2719" spans="1:6">
      <c r="A2719">
        <v>2000890</v>
      </c>
      <c r="B2719">
        <v>2</v>
      </c>
      <c r="C2719">
        <v>890</v>
      </c>
      <c r="D2719">
        <v>1</v>
      </c>
      <c r="E2719">
        <v>90.088300000000004</v>
      </c>
      <c r="F2719">
        <v>3.8769999999999999E-2</v>
      </c>
    </row>
    <row r="2720" spans="1:6">
      <c r="A2720">
        <v>2000891</v>
      </c>
      <c r="B2720">
        <v>2</v>
      </c>
      <c r="C2720">
        <v>891</v>
      </c>
      <c r="D2720">
        <v>1</v>
      </c>
      <c r="E2720">
        <v>90.114099999999993</v>
      </c>
      <c r="F2720">
        <v>3.8780000000000002E-2</v>
      </c>
    </row>
    <row r="2721" spans="1:6">
      <c r="A2721">
        <v>2000892</v>
      </c>
      <c r="B2721">
        <v>2</v>
      </c>
      <c r="C2721">
        <v>892</v>
      </c>
      <c r="D2721">
        <v>1</v>
      </c>
      <c r="E2721">
        <v>90.139799999999994</v>
      </c>
      <c r="F2721">
        <v>3.8789999999999998E-2</v>
      </c>
    </row>
    <row r="2722" spans="1:6">
      <c r="A2722">
        <v>2000893</v>
      </c>
      <c r="B2722">
        <v>2</v>
      </c>
      <c r="C2722">
        <v>893</v>
      </c>
      <c r="D2722">
        <v>1</v>
      </c>
      <c r="E2722">
        <v>90.165599999999998</v>
      </c>
      <c r="F2722">
        <v>3.8789999999999998E-2</v>
      </c>
    </row>
    <row r="2723" spans="1:6">
      <c r="A2723">
        <v>2000894</v>
      </c>
      <c r="B2723">
        <v>2</v>
      </c>
      <c r="C2723">
        <v>894</v>
      </c>
      <c r="D2723">
        <v>1</v>
      </c>
      <c r="E2723">
        <v>90.191299999999998</v>
      </c>
      <c r="F2723">
        <v>3.8800000000000001E-2</v>
      </c>
    </row>
    <row r="2724" spans="1:6">
      <c r="A2724">
        <v>2000895</v>
      </c>
      <c r="B2724">
        <v>2</v>
      </c>
      <c r="C2724">
        <v>895</v>
      </c>
      <c r="D2724">
        <v>1</v>
      </c>
      <c r="E2724">
        <v>90.216999999999999</v>
      </c>
      <c r="F2724">
        <v>3.8809999999999997E-2</v>
      </c>
    </row>
    <row r="2725" spans="1:6">
      <c r="A2725">
        <v>2000896</v>
      </c>
      <c r="B2725">
        <v>2</v>
      </c>
      <c r="C2725">
        <v>896</v>
      </c>
      <c r="D2725">
        <v>1</v>
      </c>
      <c r="E2725">
        <v>90.242699999999999</v>
      </c>
      <c r="F2725">
        <v>3.8809999999999997E-2</v>
      </c>
    </row>
    <row r="2726" spans="1:6">
      <c r="A2726">
        <v>2000897</v>
      </c>
      <c r="B2726">
        <v>2</v>
      </c>
      <c r="C2726">
        <v>897</v>
      </c>
      <c r="D2726">
        <v>1</v>
      </c>
      <c r="E2726">
        <v>90.2684</v>
      </c>
      <c r="F2726">
        <v>3.882E-2</v>
      </c>
    </row>
    <row r="2727" spans="1:6">
      <c r="A2727">
        <v>2000898</v>
      </c>
      <c r="B2727">
        <v>2</v>
      </c>
      <c r="C2727">
        <v>898</v>
      </c>
      <c r="D2727">
        <v>1</v>
      </c>
      <c r="E2727">
        <v>90.293999999999997</v>
      </c>
      <c r="F2727">
        <v>3.8830000000000003E-2</v>
      </c>
    </row>
    <row r="2728" spans="1:6">
      <c r="A2728">
        <v>2000899</v>
      </c>
      <c r="B2728">
        <v>2</v>
      </c>
      <c r="C2728">
        <v>899</v>
      </c>
      <c r="D2728">
        <v>1</v>
      </c>
      <c r="E2728">
        <v>90.319699999999997</v>
      </c>
      <c r="F2728">
        <v>3.8830000000000003E-2</v>
      </c>
    </row>
    <row r="2729" spans="1:6">
      <c r="A2729">
        <v>2000900</v>
      </c>
      <c r="B2729">
        <v>2</v>
      </c>
      <c r="C2729">
        <v>900</v>
      </c>
      <c r="D2729">
        <v>1</v>
      </c>
      <c r="E2729">
        <v>90.345299999999995</v>
      </c>
      <c r="F2729">
        <v>3.884E-2</v>
      </c>
    </row>
    <row r="2730" spans="1:6">
      <c r="A2730">
        <v>2000901</v>
      </c>
      <c r="B2730">
        <v>2</v>
      </c>
      <c r="C2730">
        <v>901</v>
      </c>
      <c r="D2730">
        <v>1</v>
      </c>
      <c r="E2730">
        <v>90.370900000000006</v>
      </c>
      <c r="F2730">
        <v>3.8850000000000003E-2</v>
      </c>
    </row>
    <row r="2731" spans="1:6">
      <c r="A2731">
        <v>2000902</v>
      </c>
      <c r="B2731">
        <v>2</v>
      </c>
      <c r="C2731">
        <v>902</v>
      </c>
      <c r="D2731">
        <v>1</v>
      </c>
      <c r="E2731">
        <v>90.396500000000003</v>
      </c>
      <c r="F2731">
        <v>3.8850000000000003E-2</v>
      </c>
    </row>
    <row r="2732" spans="1:6">
      <c r="A2732">
        <v>2000903</v>
      </c>
      <c r="B2732">
        <v>2</v>
      </c>
      <c r="C2732">
        <v>903</v>
      </c>
      <c r="D2732">
        <v>1</v>
      </c>
      <c r="E2732">
        <v>90.421999999999997</v>
      </c>
      <c r="F2732">
        <v>3.8859999999999999E-2</v>
      </c>
    </row>
    <row r="2733" spans="1:6">
      <c r="A2733">
        <v>2000904</v>
      </c>
      <c r="B2733">
        <v>2</v>
      </c>
      <c r="C2733">
        <v>904</v>
      </c>
      <c r="D2733">
        <v>1</v>
      </c>
      <c r="E2733">
        <v>90.447599999999994</v>
      </c>
      <c r="F2733">
        <v>3.8870000000000002E-2</v>
      </c>
    </row>
    <row r="2734" spans="1:6">
      <c r="A2734">
        <v>2000905</v>
      </c>
      <c r="B2734">
        <v>2</v>
      </c>
      <c r="C2734">
        <v>905</v>
      </c>
      <c r="D2734">
        <v>1</v>
      </c>
      <c r="E2734">
        <v>90.473100000000002</v>
      </c>
      <c r="F2734">
        <v>3.8870000000000002E-2</v>
      </c>
    </row>
    <row r="2735" spans="1:6">
      <c r="A2735">
        <v>2000906</v>
      </c>
      <c r="B2735">
        <v>2</v>
      </c>
      <c r="C2735">
        <v>906</v>
      </c>
      <c r="D2735">
        <v>1</v>
      </c>
      <c r="E2735">
        <v>90.498599999999996</v>
      </c>
      <c r="F2735">
        <v>3.8879999999999998E-2</v>
      </c>
    </row>
    <row r="2736" spans="1:6">
      <c r="A2736">
        <v>2000907</v>
      </c>
      <c r="B2736">
        <v>2</v>
      </c>
      <c r="C2736">
        <v>907</v>
      </c>
      <c r="D2736">
        <v>1</v>
      </c>
      <c r="E2736">
        <v>90.524000000000001</v>
      </c>
      <c r="F2736">
        <v>3.8890000000000001E-2</v>
      </c>
    </row>
    <row r="2737" spans="1:6">
      <c r="A2737">
        <v>2000908</v>
      </c>
      <c r="B2737">
        <v>2</v>
      </c>
      <c r="C2737">
        <v>908</v>
      </c>
      <c r="D2737">
        <v>1</v>
      </c>
      <c r="E2737">
        <v>90.549499999999995</v>
      </c>
      <c r="F2737">
        <v>3.8890000000000001E-2</v>
      </c>
    </row>
    <row r="2738" spans="1:6">
      <c r="A2738">
        <v>2000909</v>
      </c>
      <c r="B2738">
        <v>2</v>
      </c>
      <c r="C2738">
        <v>909</v>
      </c>
      <c r="D2738">
        <v>1</v>
      </c>
      <c r="E2738">
        <v>90.575000000000003</v>
      </c>
      <c r="F2738">
        <v>3.8899999999999997E-2</v>
      </c>
    </row>
    <row r="2739" spans="1:6">
      <c r="A2739">
        <v>2000910</v>
      </c>
      <c r="B2739">
        <v>2</v>
      </c>
      <c r="C2739">
        <v>910</v>
      </c>
      <c r="D2739">
        <v>1</v>
      </c>
      <c r="E2739">
        <v>90.600399999999993</v>
      </c>
      <c r="F2739">
        <v>3.891E-2</v>
      </c>
    </row>
    <row r="2740" spans="1:6">
      <c r="A2740">
        <v>2000911</v>
      </c>
      <c r="B2740">
        <v>2</v>
      </c>
      <c r="C2740">
        <v>911</v>
      </c>
      <c r="D2740">
        <v>1</v>
      </c>
      <c r="E2740">
        <v>90.625799999999998</v>
      </c>
      <c r="F2740">
        <v>3.891E-2</v>
      </c>
    </row>
    <row r="2741" spans="1:6">
      <c r="A2741">
        <v>2000912</v>
      </c>
      <c r="B2741">
        <v>2</v>
      </c>
      <c r="C2741">
        <v>912</v>
      </c>
      <c r="D2741">
        <v>1</v>
      </c>
      <c r="E2741">
        <v>90.651200000000003</v>
      </c>
      <c r="F2741">
        <v>3.8920000000000003E-2</v>
      </c>
    </row>
    <row r="2742" spans="1:6">
      <c r="A2742">
        <v>2000913</v>
      </c>
      <c r="B2742">
        <v>2</v>
      </c>
      <c r="C2742">
        <v>913</v>
      </c>
      <c r="D2742">
        <v>1</v>
      </c>
      <c r="E2742">
        <v>90.676500000000004</v>
      </c>
      <c r="F2742">
        <v>3.8929999999999999E-2</v>
      </c>
    </row>
    <row r="2743" spans="1:6">
      <c r="A2743">
        <v>2000914</v>
      </c>
      <c r="B2743">
        <v>2</v>
      </c>
      <c r="C2743">
        <v>914</v>
      </c>
      <c r="D2743">
        <v>1</v>
      </c>
      <c r="E2743">
        <v>90.701899999999995</v>
      </c>
      <c r="F2743">
        <v>3.8929999999999999E-2</v>
      </c>
    </row>
    <row r="2744" spans="1:6">
      <c r="A2744">
        <v>2000915</v>
      </c>
      <c r="B2744">
        <v>2</v>
      </c>
      <c r="C2744">
        <v>915</v>
      </c>
      <c r="D2744">
        <v>1</v>
      </c>
      <c r="E2744">
        <v>90.727199999999996</v>
      </c>
      <c r="F2744">
        <v>3.8940000000000002E-2</v>
      </c>
    </row>
    <row r="2745" spans="1:6">
      <c r="A2745">
        <v>2000916</v>
      </c>
      <c r="B2745">
        <v>2</v>
      </c>
      <c r="C2745">
        <v>916</v>
      </c>
      <c r="D2745">
        <v>1</v>
      </c>
      <c r="E2745">
        <v>90.752499999999998</v>
      </c>
      <c r="F2745">
        <v>3.8949999999999999E-2</v>
      </c>
    </row>
    <row r="2746" spans="1:6">
      <c r="A2746">
        <v>2000917</v>
      </c>
      <c r="B2746">
        <v>2</v>
      </c>
      <c r="C2746">
        <v>917</v>
      </c>
      <c r="D2746">
        <v>1</v>
      </c>
      <c r="E2746">
        <v>90.777799999999999</v>
      </c>
      <c r="F2746">
        <v>3.8949999999999999E-2</v>
      </c>
    </row>
    <row r="2747" spans="1:6">
      <c r="A2747">
        <v>2000918</v>
      </c>
      <c r="B2747">
        <v>2</v>
      </c>
      <c r="C2747">
        <v>918</v>
      </c>
      <c r="D2747">
        <v>1</v>
      </c>
      <c r="E2747">
        <v>90.803100000000001</v>
      </c>
      <c r="F2747">
        <v>3.8960000000000002E-2</v>
      </c>
    </row>
    <row r="2748" spans="1:6">
      <c r="A2748">
        <v>2000919</v>
      </c>
      <c r="B2748">
        <v>2</v>
      </c>
      <c r="C2748">
        <v>919</v>
      </c>
      <c r="D2748">
        <v>1</v>
      </c>
      <c r="E2748">
        <v>90.828299999999999</v>
      </c>
      <c r="F2748">
        <v>3.8969999999999998E-2</v>
      </c>
    </row>
    <row r="2749" spans="1:6">
      <c r="A2749">
        <v>2000920</v>
      </c>
      <c r="B2749">
        <v>2</v>
      </c>
      <c r="C2749">
        <v>920</v>
      </c>
      <c r="D2749">
        <v>1</v>
      </c>
      <c r="E2749">
        <v>90.8536</v>
      </c>
      <c r="F2749">
        <v>3.8969999999999998E-2</v>
      </c>
    </row>
    <row r="2750" spans="1:6">
      <c r="A2750">
        <v>2000921</v>
      </c>
      <c r="B2750">
        <v>2</v>
      </c>
      <c r="C2750">
        <v>921</v>
      </c>
      <c r="D2750">
        <v>1</v>
      </c>
      <c r="E2750">
        <v>90.878799999999998</v>
      </c>
      <c r="F2750">
        <v>3.8980000000000001E-2</v>
      </c>
    </row>
    <row r="2751" spans="1:6">
      <c r="A2751">
        <v>2000922</v>
      </c>
      <c r="B2751">
        <v>2</v>
      </c>
      <c r="C2751">
        <v>922</v>
      </c>
      <c r="D2751">
        <v>1</v>
      </c>
      <c r="E2751">
        <v>90.903999999999996</v>
      </c>
      <c r="F2751">
        <v>3.8989999999999997E-2</v>
      </c>
    </row>
    <row r="2752" spans="1:6">
      <c r="A2752">
        <v>2000923</v>
      </c>
      <c r="B2752">
        <v>2</v>
      </c>
      <c r="C2752">
        <v>923</v>
      </c>
      <c r="D2752">
        <v>1</v>
      </c>
      <c r="E2752">
        <v>90.929199999999994</v>
      </c>
      <c r="F2752">
        <v>3.8989999999999997E-2</v>
      </c>
    </row>
    <row r="2753" spans="1:6">
      <c r="A2753">
        <v>2000924</v>
      </c>
      <c r="B2753">
        <v>2</v>
      </c>
      <c r="C2753">
        <v>924</v>
      </c>
      <c r="D2753">
        <v>1</v>
      </c>
      <c r="E2753">
        <v>90.954400000000007</v>
      </c>
      <c r="F2753">
        <v>3.9E-2</v>
      </c>
    </row>
    <row r="2754" spans="1:6">
      <c r="A2754">
        <v>2000925</v>
      </c>
      <c r="B2754">
        <v>2</v>
      </c>
      <c r="C2754">
        <v>925</v>
      </c>
      <c r="D2754">
        <v>1</v>
      </c>
      <c r="E2754">
        <v>90.979500000000002</v>
      </c>
      <c r="F2754">
        <v>3.9010000000000003E-2</v>
      </c>
    </row>
    <row r="2755" spans="1:6">
      <c r="A2755">
        <v>2000926</v>
      </c>
      <c r="B2755">
        <v>2</v>
      </c>
      <c r="C2755">
        <v>926</v>
      </c>
      <c r="D2755">
        <v>1</v>
      </c>
      <c r="E2755">
        <v>91.004599999999996</v>
      </c>
      <c r="F2755">
        <v>3.9010000000000003E-2</v>
      </c>
    </row>
    <row r="2756" spans="1:6">
      <c r="A2756">
        <v>2000927</v>
      </c>
      <c r="B2756">
        <v>2</v>
      </c>
      <c r="C2756">
        <v>927</v>
      </c>
      <c r="D2756">
        <v>1</v>
      </c>
      <c r="E2756">
        <v>91.029700000000005</v>
      </c>
      <c r="F2756">
        <v>3.9019999999999999E-2</v>
      </c>
    </row>
    <row r="2757" spans="1:6">
      <c r="A2757">
        <v>2000928</v>
      </c>
      <c r="B2757">
        <v>2</v>
      </c>
      <c r="C2757">
        <v>928</v>
      </c>
      <c r="D2757">
        <v>1</v>
      </c>
      <c r="E2757">
        <v>91.0548</v>
      </c>
      <c r="F2757">
        <v>3.9030000000000002E-2</v>
      </c>
    </row>
    <row r="2758" spans="1:6">
      <c r="A2758">
        <v>2000929</v>
      </c>
      <c r="B2758">
        <v>2</v>
      </c>
      <c r="C2758">
        <v>929</v>
      </c>
      <c r="D2758">
        <v>1</v>
      </c>
      <c r="E2758">
        <v>91.079899999999995</v>
      </c>
      <c r="F2758">
        <v>3.9030000000000002E-2</v>
      </c>
    </row>
    <row r="2759" spans="1:6">
      <c r="A2759">
        <v>2000930</v>
      </c>
      <c r="B2759">
        <v>2</v>
      </c>
      <c r="C2759">
        <v>930</v>
      </c>
      <c r="D2759">
        <v>1</v>
      </c>
      <c r="E2759">
        <v>91.105000000000004</v>
      </c>
      <c r="F2759">
        <v>3.9039999999999998E-2</v>
      </c>
    </row>
    <row r="2760" spans="1:6">
      <c r="A2760">
        <v>2000931</v>
      </c>
      <c r="B2760">
        <v>2</v>
      </c>
      <c r="C2760">
        <v>931</v>
      </c>
      <c r="D2760">
        <v>1</v>
      </c>
      <c r="E2760">
        <v>91.13</v>
      </c>
      <c r="F2760">
        <v>3.9050000000000001E-2</v>
      </c>
    </row>
    <row r="2761" spans="1:6">
      <c r="A2761">
        <v>2000932</v>
      </c>
      <c r="B2761">
        <v>2</v>
      </c>
      <c r="C2761">
        <v>932</v>
      </c>
      <c r="D2761">
        <v>1</v>
      </c>
      <c r="E2761">
        <v>91.155000000000001</v>
      </c>
      <c r="F2761">
        <v>3.9050000000000001E-2</v>
      </c>
    </row>
    <row r="2762" spans="1:6">
      <c r="A2762">
        <v>2000933</v>
      </c>
      <c r="B2762">
        <v>2</v>
      </c>
      <c r="C2762">
        <v>933</v>
      </c>
      <c r="D2762">
        <v>1</v>
      </c>
      <c r="E2762">
        <v>91.18</v>
      </c>
      <c r="F2762">
        <v>3.9059999999999997E-2</v>
      </c>
    </row>
    <row r="2763" spans="1:6">
      <c r="A2763">
        <v>2000934</v>
      </c>
      <c r="B2763">
        <v>2</v>
      </c>
      <c r="C2763">
        <v>934</v>
      </c>
      <c r="D2763">
        <v>1</v>
      </c>
      <c r="E2763">
        <v>91.204999999999998</v>
      </c>
      <c r="F2763">
        <v>3.9070000000000001E-2</v>
      </c>
    </row>
    <row r="2764" spans="1:6">
      <c r="A2764">
        <v>2000935</v>
      </c>
      <c r="B2764">
        <v>2</v>
      </c>
      <c r="C2764">
        <v>935</v>
      </c>
      <c r="D2764">
        <v>1</v>
      </c>
      <c r="E2764">
        <v>91.23</v>
      </c>
      <c r="F2764">
        <v>3.9070000000000001E-2</v>
      </c>
    </row>
    <row r="2765" spans="1:6">
      <c r="A2765">
        <v>2000936</v>
      </c>
      <c r="B2765">
        <v>2</v>
      </c>
      <c r="C2765">
        <v>936</v>
      </c>
      <c r="D2765">
        <v>1</v>
      </c>
      <c r="E2765">
        <v>91.254900000000006</v>
      </c>
      <c r="F2765">
        <v>3.9079999999999997E-2</v>
      </c>
    </row>
    <row r="2766" spans="1:6">
      <c r="A2766">
        <v>2000937</v>
      </c>
      <c r="B2766">
        <v>2</v>
      </c>
      <c r="C2766">
        <v>937</v>
      </c>
      <c r="D2766">
        <v>1</v>
      </c>
      <c r="E2766">
        <v>91.279899999999998</v>
      </c>
      <c r="F2766">
        <v>3.909E-2</v>
      </c>
    </row>
    <row r="2767" spans="1:6">
      <c r="A2767">
        <v>2000938</v>
      </c>
      <c r="B2767">
        <v>2</v>
      </c>
      <c r="C2767">
        <v>938</v>
      </c>
      <c r="D2767">
        <v>1</v>
      </c>
      <c r="E2767">
        <v>91.3048</v>
      </c>
      <c r="F2767">
        <v>3.909E-2</v>
      </c>
    </row>
    <row r="2768" spans="1:6">
      <c r="A2768">
        <v>2000939</v>
      </c>
      <c r="B2768">
        <v>2</v>
      </c>
      <c r="C2768">
        <v>939</v>
      </c>
      <c r="D2768">
        <v>1</v>
      </c>
      <c r="E2768">
        <v>91.329700000000003</v>
      </c>
      <c r="F2768">
        <v>3.9100000000000003E-2</v>
      </c>
    </row>
    <row r="2769" spans="1:6">
      <c r="A2769">
        <v>2000940</v>
      </c>
      <c r="B2769">
        <v>2</v>
      </c>
      <c r="C2769">
        <v>940</v>
      </c>
      <c r="D2769">
        <v>1</v>
      </c>
      <c r="E2769">
        <v>91.354500000000002</v>
      </c>
      <c r="F2769">
        <v>3.9109999999999999E-2</v>
      </c>
    </row>
    <row r="2770" spans="1:6">
      <c r="A2770">
        <v>2000941</v>
      </c>
      <c r="B2770">
        <v>2</v>
      </c>
      <c r="C2770">
        <v>941</v>
      </c>
      <c r="D2770">
        <v>1</v>
      </c>
      <c r="E2770">
        <v>91.379400000000004</v>
      </c>
      <c r="F2770">
        <v>3.9109999999999999E-2</v>
      </c>
    </row>
    <row r="2771" spans="1:6">
      <c r="A2771">
        <v>2000942</v>
      </c>
      <c r="B2771">
        <v>2</v>
      </c>
      <c r="C2771">
        <v>942</v>
      </c>
      <c r="D2771">
        <v>1</v>
      </c>
      <c r="E2771">
        <v>91.404300000000006</v>
      </c>
      <c r="F2771">
        <v>3.9120000000000002E-2</v>
      </c>
    </row>
    <row r="2772" spans="1:6">
      <c r="A2772">
        <v>2000943</v>
      </c>
      <c r="B2772">
        <v>2</v>
      </c>
      <c r="C2772">
        <v>943</v>
      </c>
      <c r="D2772">
        <v>1</v>
      </c>
      <c r="E2772">
        <v>91.429100000000005</v>
      </c>
      <c r="F2772">
        <v>3.9129999999999998E-2</v>
      </c>
    </row>
    <row r="2773" spans="1:6">
      <c r="A2773">
        <v>2000944</v>
      </c>
      <c r="B2773">
        <v>2</v>
      </c>
      <c r="C2773">
        <v>944</v>
      </c>
      <c r="D2773">
        <v>1</v>
      </c>
      <c r="E2773">
        <v>91.453900000000004</v>
      </c>
      <c r="F2773">
        <v>3.9129999999999998E-2</v>
      </c>
    </row>
    <row r="2774" spans="1:6">
      <c r="A2774">
        <v>2000945</v>
      </c>
      <c r="B2774">
        <v>2</v>
      </c>
      <c r="C2774">
        <v>945</v>
      </c>
      <c r="D2774">
        <v>1</v>
      </c>
      <c r="E2774">
        <v>91.478700000000003</v>
      </c>
      <c r="F2774">
        <v>3.9140000000000001E-2</v>
      </c>
    </row>
    <row r="2775" spans="1:6">
      <c r="A2775">
        <v>2000946</v>
      </c>
      <c r="B2775">
        <v>2</v>
      </c>
      <c r="C2775">
        <v>946</v>
      </c>
      <c r="D2775">
        <v>1</v>
      </c>
      <c r="E2775">
        <v>91.503500000000003</v>
      </c>
      <c r="F2775">
        <v>3.9149999999999997E-2</v>
      </c>
    </row>
    <row r="2776" spans="1:6">
      <c r="A2776">
        <v>2000947</v>
      </c>
      <c r="B2776">
        <v>2</v>
      </c>
      <c r="C2776">
        <v>947</v>
      </c>
      <c r="D2776">
        <v>1</v>
      </c>
      <c r="E2776">
        <v>91.528199999999998</v>
      </c>
      <c r="F2776">
        <v>3.9149999999999997E-2</v>
      </c>
    </row>
    <row r="2777" spans="1:6">
      <c r="A2777">
        <v>2000948</v>
      </c>
      <c r="B2777">
        <v>2</v>
      </c>
      <c r="C2777">
        <v>948</v>
      </c>
      <c r="D2777">
        <v>1</v>
      </c>
      <c r="E2777">
        <v>91.552999999999997</v>
      </c>
      <c r="F2777">
        <v>3.916E-2</v>
      </c>
    </row>
    <row r="2778" spans="1:6">
      <c r="A2778">
        <v>2000949</v>
      </c>
      <c r="B2778">
        <v>2</v>
      </c>
      <c r="C2778">
        <v>949</v>
      </c>
      <c r="D2778">
        <v>1</v>
      </c>
      <c r="E2778">
        <v>91.577699999999993</v>
      </c>
      <c r="F2778">
        <v>3.9170000000000003E-2</v>
      </c>
    </row>
    <row r="2779" spans="1:6">
      <c r="A2779">
        <v>2000950</v>
      </c>
      <c r="B2779">
        <v>2</v>
      </c>
      <c r="C2779">
        <v>950</v>
      </c>
      <c r="D2779">
        <v>1</v>
      </c>
      <c r="E2779">
        <v>91.602400000000003</v>
      </c>
      <c r="F2779">
        <v>3.9170000000000003E-2</v>
      </c>
    </row>
    <row r="2780" spans="1:6">
      <c r="A2780">
        <v>2000951</v>
      </c>
      <c r="B2780">
        <v>2</v>
      </c>
      <c r="C2780">
        <v>951</v>
      </c>
      <c r="D2780">
        <v>1</v>
      </c>
      <c r="E2780">
        <v>91.627099999999999</v>
      </c>
      <c r="F2780">
        <v>3.918E-2</v>
      </c>
    </row>
    <row r="2781" spans="1:6">
      <c r="A2781">
        <v>2000952</v>
      </c>
      <c r="B2781">
        <v>2</v>
      </c>
      <c r="C2781">
        <v>952</v>
      </c>
      <c r="D2781">
        <v>1</v>
      </c>
      <c r="E2781">
        <v>91.651799999999994</v>
      </c>
      <c r="F2781">
        <v>3.918E-2</v>
      </c>
    </row>
    <row r="2782" spans="1:6">
      <c r="A2782">
        <v>2000953</v>
      </c>
      <c r="B2782">
        <v>2</v>
      </c>
      <c r="C2782">
        <v>953</v>
      </c>
      <c r="D2782">
        <v>1</v>
      </c>
      <c r="E2782">
        <v>91.676400000000001</v>
      </c>
      <c r="F2782">
        <v>3.9190000000000003E-2</v>
      </c>
    </row>
    <row r="2783" spans="1:6">
      <c r="A2783">
        <v>2000954</v>
      </c>
      <c r="B2783">
        <v>2</v>
      </c>
      <c r="C2783">
        <v>954</v>
      </c>
      <c r="D2783">
        <v>1</v>
      </c>
      <c r="E2783">
        <v>91.701099999999997</v>
      </c>
      <c r="F2783">
        <v>3.9199999999999999E-2</v>
      </c>
    </row>
    <row r="2784" spans="1:6">
      <c r="A2784">
        <v>2000955</v>
      </c>
      <c r="B2784">
        <v>2</v>
      </c>
      <c r="C2784">
        <v>955</v>
      </c>
      <c r="D2784">
        <v>1</v>
      </c>
      <c r="E2784">
        <v>91.725700000000003</v>
      </c>
      <c r="F2784">
        <v>3.9199999999999999E-2</v>
      </c>
    </row>
    <row r="2785" spans="1:6">
      <c r="A2785">
        <v>2000956</v>
      </c>
      <c r="B2785">
        <v>2</v>
      </c>
      <c r="C2785">
        <v>956</v>
      </c>
      <c r="D2785">
        <v>1</v>
      </c>
      <c r="E2785">
        <v>91.750299999999996</v>
      </c>
      <c r="F2785">
        <v>3.9210000000000002E-2</v>
      </c>
    </row>
    <row r="2786" spans="1:6">
      <c r="A2786">
        <v>2000957</v>
      </c>
      <c r="B2786">
        <v>2</v>
      </c>
      <c r="C2786">
        <v>957</v>
      </c>
      <c r="D2786">
        <v>1</v>
      </c>
      <c r="E2786">
        <v>91.774900000000002</v>
      </c>
      <c r="F2786">
        <v>3.9219999999999998E-2</v>
      </c>
    </row>
    <row r="2787" spans="1:6">
      <c r="A2787">
        <v>2000958</v>
      </c>
      <c r="B2787">
        <v>2</v>
      </c>
      <c r="C2787">
        <v>958</v>
      </c>
      <c r="D2787">
        <v>1</v>
      </c>
      <c r="E2787">
        <v>91.799499999999995</v>
      </c>
      <c r="F2787">
        <v>3.9219999999999998E-2</v>
      </c>
    </row>
    <row r="2788" spans="1:6">
      <c r="A2788">
        <v>2000959</v>
      </c>
      <c r="B2788">
        <v>2</v>
      </c>
      <c r="C2788">
        <v>959</v>
      </c>
      <c r="D2788">
        <v>1</v>
      </c>
      <c r="E2788">
        <v>91.824100000000001</v>
      </c>
      <c r="F2788">
        <v>3.9230000000000001E-2</v>
      </c>
    </row>
    <row r="2789" spans="1:6">
      <c r="A2789">
        <v>2000960</v>
      </c>
      <c r="B2789">
        <v>2</v>
      </c>
      <c r="C2789">
        <v>960</v>
      </c>
      <c r="D2789">
        <v>1</v>
      </c>
      <c r="E2789">
        <v>91.848600000000005</v>
      </c>
      <c r="F2789">
        <v>3.9239999999999997E-2</v>
      </c>
    </row>
    <row r="2790" spans="1:6">
      <c r="A2790">
        <v>2000961</v>
      </c>
      <c r="B2790">
        <v>2</v>
      </c>
      <c r="C2790">
        <v>961</v>
      </c>
      <c r="D2790">
        <v>1</v>
      </c>
      <c r="E2790">
        <v>91.873099999999994</v>
      </c>
      <c r="F2790">
        <v>3.9239999999999997E-2</v>
      </c>
    </row>
    <row r="2791" spans="1:6">
      <c r="A2791">
        <v>2000962</v>
      </c>
      <c r="B2791">
        <v>2</v>
      </c>
      <c r="C2791">
        <v>962</v>
      </c>
      <c r="D2791">
        <v>1</v>
      </c>
      <c r="E2791">
        <v>91.897599999999997</v>
      </c>
      <c r="F2791">
        <v>3.925E-2</v>
      </c>
    </row>
    <row r="2792" spans="1:6">
      <c r="A2792">
        <v>2000963</v>
      </c>
      <c r="B2792">
        <v>2</v>
      </c>
      <c r="C2792">
        <v>963</v>
      </c>
      <c r="D2792">
        <v>1</v>
      </c>
      <c r="E2792">
        <v>91.9221</v>
      </c>
      <c r="F2792">
        <v>3.9260000000000003E-2</v>
      </c>
    </row>
    <row r="2793" spans="1:6">
      <c r="A2793">
        <v>2000964</v>
      </c>
      <c r="B2793">
        <v>2</v>
      </c>
      <c r="C2793">
        <v>964</v>
      </c>
      <c r="D2793">
        <v>1</v>
      </c>
      <c r="E2793">
        <v>91.946600000000004</v>
      </c>
      <c r="F2793">
        <v>3.9260000000000003E-2</v>
      </c>
    </row>
    <row r="2794" spans="1:6">
      <c r="A2794">
        <v>2000965</v>
      </c>
      <c r="B2794">
        <v>2</v>
      </c>
      <c r="C2794">
        <v>965</v>
      </c>
      <c r="D2794">
        <v>1</v>
      </c>
      <c r="E2794">
        <v>91.971100000000007</v>
      </c>
      <c r="F2794">
        <v>3.9269999999999999E-2</v>
      </c>
    </row>
    <row r="2795" spans="1:6">
      <c r="A2795">
        <v>2000966</v>
      </c>
      <c r="B2795">
        <v>2</v>
      </c>
      <c r="C2795">
        <v>966</v>
      </c>
      <c r="D2795">
        <v>1</v>
      </c>
      <c r="E2795">
        <v>91.995500000000007</v>
      </c>
      <c r="F2795">
        <v>3.9280000000000002E-2</v>
      </c>
    </row>
    <row r="2796" spans="1:6">
      <c r="A2796">
        <v>2000967</v>
      </c>
      <c r="B2796">
        <v>2</v>
      </c>
      <c r="C2796">
        <v>967</v>
      </c>
      <c r="D2796">
        <v>1</v>
      </c>
      <c r="E2796">
        <v>92.02</v>
      </c>
      <c r="F2796">
        <v>3.9280000000000002E-2</v>
      </c>
    </row>
    <row r="2797" spans="1:6">
      <c r="A2797">
        <v>2000968</v>
      </c>
      <c r="B2797">
        <v>2</v>
      </c>
      <c r="C2797">
        <v>968</v>
      </c>
      <c r="D2797">
        <v>1</v>
      </c>
      <c r="E2797">
        <v>92.044399999999996</v>
      </c>
      <c r="F2797">
        <v>3.9289999999999999E-2</v>
      </c>
    </row>
    <row r="2798" spans="1:6">
      <c r="A2798">
        <v>2000969</v>
      </c>
      <c r="B2798">
        <v>2</v>
      </c>
      <c r="C2798">
        <v>969</v>
      </c>
      <c r="D2798">
        <v>1</v>
      </c>
      <c r="E2798">
        <v>92.068799999999996</v>
      </c>
      <c r="F2798">
        <v>3.9289999999999999E-2</v>
      </c>
    </row>
    <row r="2799" spans="1:6">
      <c r="A2799">
        <v>2000970</v>
      </c>
      <c r="B2799">
        <v>2</v>
      </c>
      <c r="C2799">
        <v>970</v>
      </c>
      <c r="D2799">
        <v>1</v>
      </c>
      <c r="E2799">
        <v>92.093199999999996</v>
      </c>
      <c r="F2799">
        <v>3.9300000000000002E-2</v>
      </c>
    </row>
    <row r="2800" spans="1:6">
      <c r="A2800">
        <v>2000971</v>
      </c>
      <c r="B2800">
        <v>2</v>
      </c>
      <c r="C2800">
        <v>971</v>
      </c>
      <c r="D2800">
        <v>1</v>
      </c>
      <c r="E2800">
        <v>92.117500000000007</v>
      </c>
      <c r="F2800">
        <v>3.9309999999999998E-2</v>
      </c>
    </row>
    <row r="2801" spans="1:6">
      <c r="A2801">
        <v>2000972</v>
      </c>
      <c r="B2801">
        <v>2</v>
      </c>
      <c r="C2801">
        <v>972</v>
      </c>
      <c r="D2801">
        <v>1</v>
      </c>
      <c r="E2801">
        <v>92.141900000000007</v>
      </c>
      <c r="F2801">
        <v>3.9309999999999998E-2</v>
      </c>
    </row>
    <row r="2802" spans="1:6">
      <c r="A2802">
        <v>2000973</v>
      </c>
      <c r="B2802">
        <v>2</v>
      </c>
      <c r="C2802">
        <v>973</v>
      </c>
      <c r="D2802">
        <v>1</v>
      </c>
      <c r="E2802">
        <v>92.166200000000003</v>
      </c>
      <c r="F2802">
        <v>3.9320000000000001E-2</v>
      </c>
    </row>
    <row r="2803" spans="1:6">
      <c r="A2803">
        <v>2000974</v>
      </c>
      <c r="B2803">
        <v>2</v>
      </c>
      <c r="C2803">
        <v>974</v>
      </c>
      <c r="D2803">
        <v>1</v>
      </c>
      <c r="E2803">
        <v>92.190600000000003</v>
      </c>
      <c r="F2803">
        <v>3.9329999999999997E-2</v>
      </c>
    </row>
    <row r="2804" spans="1:6">
      <c r="A2804">
        <v>2000975</v>
      </c>
      <c r="B2804">
        <v>2</v>
      </c>
      <c r="C2804">
        <v>975</v>
      </c>
      <c r="D2804">
        <v>1</v>
      </c>
      <c r="E2804">
        <v>92.2149</v>
      </c>
      <c r="F2804">
        <v>3.9329999999999997E-2</v>
      </c>
    </row>
    <row r="2805" spans="1:6">
      <c r="A2805">
        <v>2000976</v>
      </c>
      <c r="B2805">
        <v>2</v>
      </c>
      <c r="C2805">
        <v>976</v>
      </c>
      <c r="D2805">
        <v>1</v>
      </c>
      <c r="E2805">
        <v>92.239199999999997</v>
      </c>
      <c r="F2805">
        <v>3.934E-2</v>
      </c>
    </row>
    <row r="2806" spans="1:6">
      <c r="A2806">
        <v>2000977</v>
      </c>
      <c r="B2806">
        <v>2</v>
      </c>
      <c r="C2806">
        <v>977</v>
      </c>
      <c r="D2806">
        <v>1</v>
      </c>
      <c r="E2806">
        <v>92.263499999999993</v>
      </c>
      <c r="F2806">
        <v>3.9350000000000003E-2</v>
      </c>
    </row>
    <row r="2807" spans="1:6">
      <c r="A2807">
        <v>2000978</v>
      </c>
      <c r="B2807">
        <v>2</v>
      </c>
      <c r="C2807">
        <v>978</v>
      </c>
      <c r="D2807">
        <v>1</v>
      </c>
      <c r="E2807">
        <v>92.287700000000001</v>
      </c>
      <c r="F2807">
        <v>3.9350000000000003E-2</v>
      </c>
    </row>
    <row r="2808" spans="1:6">
      <c r="A2808">
        <v>2000979</v>
      </c>
      <c r="B2808">
        <v>2</v>
      </c>
      <c r="C2808">
        <v>979</v>
      </c>
      <c r="D2808">
        <v>1</v>
      </c>
      <c r="E2808">
        <v>92.311999999999998</v>
      </c>
      <c r="F2808">
        <v>3.9359999999999999E-2</v>
      </c>
    </row>
    <row r="2809" spans="1:6">
      <c r="A2809">
        <v>2000980</v>
      </c>
      <c r="B2809">
        <v>2</v>
      </c>
      <c r="C2809">
        <v>980</v>
      </c>
      <c r="D2809">
        <v>1</v>
      </c>
      <c r="E2809">
        <v>92.336200000000005</v>
      </c>
      <c r="F2809">
        <v>3.9359999999999999E-2</v>
      </c>
    </row>
    <row r="2810" spans="1:6">
      <c r="A2810">
        <v>2000981</v>
      </c>
      <c r="B2810">
        <v>2</v>
      </c>
      <c r="C2810">
        <v>981</v>
      </c>
      <c r="D2810">
        <v>1</v>
      </c>
      <c r="E2810">
        <v>92.360399999999998</v>
      </c>
      <c r="F2810">
        <v>3.9370000000000002E-2</v>
      </c>
    </row>
    <row r="2811" spans="1:6">
      <c r="A2811">
        <v>2000982</v>
      </c>
      <c r="B2811">
        <v>2</v>
      </c>
      <c r="C2811">
        <v>982</v>
      </c>
      <c r="D2811">
        <v>1</v>
      </c>
      <c r="E2811">
        <v>92.384600000000006</v>
      </c>
      <c r="F2811">
        <v>3.9379999999999998E-2</v>
      </c>
    </row>
    <row r="2812" spans="1:6">
      <c r="A2812">
        <v>2000983</v>
      </c>
      <c r="B2812">
        <v>2</v>
      </c>
      <c r="C2812">
        <v>983</v>
      </c>
      <c r="D2812">
        <v>1</v>
      </c>
      <c r="E2812">
        <v>92.408799999999999</v>
      </c>
      <c r="F2812">
        <v>3.9379999999999998E-2</v>
      </c>
    </row>
    <row r="2813" spans="1:6">
      <c r="A2813">
        <v>2000984</v>
      </c>
      <c r="B2813">
        <v>2</v>
      </c>
      <c r="C2813">
        <v>984</v>
      </c>
      <c r="D2813">
        <v>1</v>
      </c>
      <c r="E2813">
        <v>92.433000000000007</v>
      </c>
      <c r="F2813">
        <v>3.9390000000000001E-2</v>
      </c>
    </row>
    <row r="2814" spans="1:6">
      <c r="A2814">
        <v>2000985</v>
      </c>
      <c r="B2814">
        <v>2</v>
      </c>
      <c r="C2814">
        <v>985</v>
      </c>
      <c r="D2814">
        <v>1</v>
      </c>
      <c r="E2814">
        <v>92.4572</v>
      </c>
      <c r="F2814">
        <v>3.9399999999999998E-2</v>
      </c>
    </row>
    <row r="2815" spans="1:6">
      <c r="A2815">
        <v>2000986</v>
      </c>
      <c r="B2815">
        <v>2</v>
      </c>
      <c r="C2815">
        <v>986</v>
      </c>
      <c r="D2815">
        <v>1</v>
      </c>
      <c r="E2815">
        <v>92.481300000000005</v>
      </c>
      <c r="F2815">
        <v>3.9399999999999998E-2</v>
      </c>
    </row>
    <row r="2816" spans="1:6">
      <c r="A2816">
        <v>2000987</v>
      </c>
      <c r="B2816">
        <v>2</v>
      </c>
      <c r="C2816">
        <v>987</v>
      </c>
      <c r="D2816">
        <v>1</v>
      </c>
      <c r="E2816">
        <v>92.505399999999995</v>
      </c>
      <c r="F2816">
        <v>3.9410000000000001E-2</v>
      </c>
    </row>
    <row r="2817" spans="1:6">
      <c r="A2817">
        <v>2000988</v>
      </c>
      <c r="B2817">
        <v>2</v>
      </c>
      <c r="C2817">
        <v>988</v>
      </c>
      <c r="D2817">
        <v>1</v>
      </c>
      <c r="E2817">
        <v>92.529499999999999</v>
      </c>
      <c r="F2817">
        <v>3.9419999999999997E-2</v>
      </c>
    </row>
    <row r="2818" spans="1:6">
      <c r="A2818">
        <v>2000989</v>
      </c>
      <c r="B2818">
        <v>2</v>
      </c>
      <c r="C2818">
        <v>989</v>
      </c>
      <c r="D2818">
        <v>1</v>
      </c>
      <c r="E2818">
        <v>92.553600000000003</v>
      </c>
      <c r="F2818">
        <v>3.9419999999999997E-2</v>
      </c>
    </row>
    <row r="2819" spans="1:6">
      <c r="A2819">
        <v>2000990</v>
      </c>
      <c r="B2819">
        <v>2</v>
      </c>
      <c r="C2819">
        <v>990</v>
      </c>
      <c r="D2819">
        <v>1</v>
      </c>
      <c r="E2819">
        <v>92.577699999999993</v>
      </c>
      <c r="F2819">
        <v>3.943E-2</v>
      </c>
    </row>
    <row r="2820" spans="1:6">
      <c r="A2820">
        <v>2000991</v>
      </c>
      <c r="B2820">
        <v>2</v>
      </c>
      <c r="C2820">
        <v>991</v>
      </c>
      <c r="D2820">
        <v>1</v>
      </c>
      <c r="E2820">
        <v>92.601799999999997</v>
      </c>
      <c r="F2820">
        <v>3.943E-2</v>
      </c>
    </row>
    <row r="2821" spans="1:6">
      <c r="A2821">
        <v>2000992</v>
      </c>
      <c r="B2821">
        <v>2</v>
      </c>
      <c r="C2821">
        <v>992</v>
      </c>
      <c r="D2821">
        <v>1</v>
      </c>
      <c r="E2821">
        <v>92.625900000000001</v>
      </c>
      <c r="F2821">
        <v>3.9440000000000003E-2</v>
      </c>
    </row>
    <row r="2822" spans="1:6">
      <c r="A2822">
        <v>2000993</v>
      </c>
      <c r="B2822">
        <v>2</v>
      </c>
      <c r="C2822">
        <v>993</v>
      </c>
      <c r="D2822">
        <v>1</v>
      </c>
      <c r="E2822">
        <v>92.649900000000002</v>
      </c>
      <c r="F2822">
        <v>3.9449999999999999E-2</v>
      </c>
    </row>
    <row r="2823" spans="1:6">
      <c r="A2823">
        <v>2000994</v>
      </c>
      <c r="B2823">
        <v>2</v>
      </c>
      <c r="C2823">
        <v>994</v>
      </c>
      <c r="D2823">
        <v>1</v>
      </c>
      <c r="E2823">
        <v>92.673900000000003</v>
      </c>
      <c r="F2823">
        <v>3.9449999999999999E-2</v>
      </c>
    </row>
    <row r="2824" spans="1:6">
      <c r="A2824">
        <v>2000995</v>
      </c>
      <c r="B2824">
        <v>2</v>
      </c>
      <c r="C2824">
        <v>995</v>
      </c>
      <c r="D2824">
        <v>1</v>
      </c>
      <c r="E2824">
        <v>92.697999999999993</v>
      </c>
      <c r="F2824">
        <v>3.9460000000000002E-2</v>
      </c>
    </row>
    <row r="2825" spans="1:6">
      <c r="A2825">
        <v>2000996</v>
      </c>
      <c r="B2825">
        <v>2</v>
      </c>
      <c r="C2825">
        <v>996</v>
      </c>
      <c r="D2825">
        <v>1</v>
      </c>
      <c r="E2825">
        <v>92.721999999999994</v>
      </c>
      <c r="F2825">
        <v>3.9469999999999998E-2</v>
      </c>
    </row>
    <row r="2826" spans="1:6">
      <c r="A2826">
        <v>2000997</v>
      </c>
      <c r="B2826">
        <v>2</v>
      </c>
      <c r="C2826">
        <v>997</v>
      </c>
      <c r="D2826">
        <v>1</v>
      </c>
      <c r="E2826">
        <v>92.745900000000006</v>
      </c>
      <c r="F2826">
        <v>3.9469999999999998E-2</v>
      </c>
    </row>
    <row r="2827" spans="1:6">
      <c r="A2827">
        <v>2000998</v>
      </c>
      <c r="B2827">
        <v>2</v>
      </c>
      <c r="C2827">
        <v>998</v>
      </c>
      <c r="D2827">
        <v>1</v>
      </c>
      <c r="E2827">
        <v>92.769900000000007</v>
      </c>
      <c r="F2827">
        <v>3.9480000000000001E-2</v>
      </c>
    </row>
    <row r="2828" spans="1:6">
      <c r="A2828">
        <v>2000999</v>
      </c>
      <c r="B2828">
        <v>2</v>
      </c>
      <c r="C2828">
        <v>999</v>
      </c>
      <c r="D2828">
        <v>1</v>
      </c>
      <c r="E2828">
        <v>92.793899999999994</v>
      </c>
      <c r="F2828">
        <v>3.9480000000000001E-2</v>
      </c>
    </row>
    <row r="2829" spans="1:6">
      <c r="A2829">
        <v>2001000</v>
      </c>
      <c r="B2829">
        <v>2</v>
      </c>
      <c r="C2829">
        <v>1000</v>
      </c>
      <c r="D2829">
        <v>1</v>
      </c>
      <c r="E2829">
        <v>92.817800000000005</v>
      </c>
      <c r="F2829">
        <v>3.9489999999999997E-2</v>
      </c>
    </row>
    <row r="2830" spans="1:6">
      <c r="A2830">
        <v>2001001</v>
      </c>
      <c r="B2830">
        <v>2</v>
      </c>
      <c r="C2830">
        <v>1001</v>
      </c>
      <c r="D2830">
        <v>1</v>
      </c>
      <c r="E2830">
        <v>92.841800000000006</v>
      </c>
      <c r="F2830">
        <v>3.95E-2</v>
      </c>
    </row>
    <row r="2831" spans="1:6">
      <c r="A2831">
        <v>2001002</v>
      </c>
      <c r="B2831">
        <v>2</v>
      </c>
      <c r="C2831">
        <v>1002</v>
      </c>
      <c r="D2831">
        <v>1</v>
      </c>
      <c r="E2831">
        <v>92.865700000000004</v>
      </c>
      <c r="F2831">
        <v>3.95E-2</v>
      </c>
    </row>
    <row r="2832" spans="1:6">
      <c r="A2832">
        <v>2001003</v>
      </c>
      <c r="B2832">
        <v>2</v>
      </c>
      <c r="C2832">
        <v>1003</v>
      </c>
      <c r="D2832">
        <v>1</v>
      </c>
      <c r="E2832">
        <v>92.889600000000002</v>
      </c>
      <c r="F2832">
        <v>3.9510000000000003E-2</v>
      </c>
    </row>
    <row r="2833" spans="1:6">
      <c r="A2833">
        <v>2001004</v>
      </c>
      <c r="B2833">
        <v>2</v>
      </c>
      <c r="C2833">
        <v>1004</v>
      </c>
      <c r="D2833">
        <v>1</v>
      </c>
      <c r="E2833">
        <v>92.913499999999999</v>
      </c>
      <c r="F2833">
        <v>3.952E-2</v>
      </c>
    </row>
    <row r="2834" spans="1:6">
      <c r="A2834">
        <v>2001005</v>
      </c>
      <c r="B2834">
        <v>2</v>
      </c>
      <c r="C2834">
        <v>1005</v>
      </c>
      <c r="D2834">
        <v>1</v>
      </c>
      <c r="E2834">
        <v>92.937299999999993</v>
      </c>
      <c r="F2834">
        <v>3.952E-2</v>
      </c>
    </row>
    <row r="2835" spans="1:6">
      <c r="A2835">
        <v>2001006</v>
      </c>
      <c r="B2835">
        <v>2</v>
      </c>
      <c r="C2835">
        <v>1006</v>
      </c>
      <c r="D2835">
        <v>1</v>
      </c>
      <c r="E2835">
        <v>92.961200000000005</v>
      </c>
      <c r="F2835">
        <v>3.9530000000000003E-2</v>
      </c>
    </row>
    <row r="2836" spans="1:6">
      <c r="A2836">
        <v>2001007</v>
      </c>
      <c r="B2836">
        <v>2</v>
      </c>
      <c r="C2836">
        <v>1007</v>
      </c>
      <c r="D2836">
        <v>1</v>
      </c>
      <c r="E2836">
        <v>92.984999999999999</v>
      </c>
      <c r="F2836">
        <v>3.9530000000000003E-2</v>
      </c>
    </row>
    <row r="2837" spans="1:6">
      <c r="A2837">
        <v>2001008</v>
      </c>
      <c r="B2837">
        <v>2</v>
      </c>
      <c r="C2837">
        <v>1008</v>
      </c>
      <c r="D2837">
        <v>1</v>
      </c>
      <c r="E2837">
        <v>93.008899999999997</v>
      </c>
      <c r="F2837">
        <v>3.9539999999999999E-2</v>
      </c>
    </row>
    <row r="2838" spans="1:6">
      <c r="A2838">
        <v>2001009</v>
      </c>
      <c r="B2838">
        <v>2</v>
      </c>
      <c r="C2838">
        <v>1009</v>
      </c>
      <c r="D2838">
        <v>1</v>
      </c>
      <c r="E2838">
        <v>93.032700000000006</v>
      </c>
      <c r="F2838">
        <v>3.9550000000000002E-2</v>
      </c>
    </row>
    <row r="2839" spans="1:6">
      <c r="A2839">
        <v>2001010</v>
      </c>
      <c r="B2839">
        <v>2</v>
      </c>
      <c r="C2839">
        <v>1010</v>
      </c>
      <c r="D2839">
        <v>1</v>
      </c>
      <c r="E2839">
        <v>93.0565</v>
      </c>
      <c r="F2839">
        <v>3.9550000000000002E-2</v>
      </c>
    </row>
    <row r="2840" spans="1:6">
      <c r="A2840">
        <v>2001011</v>
      </c>
      <c r="B2840">
        <v>2</v>
      </c>
      <c r="C2840">
        <v>1011</v>
      </c>
      <c r="D2840">
        <v>1</v>
      </c>
      <c r="E2840">
        <v>93.080299999999994</v>
      </c>
      <c r="F2840">
        <v>3.9559999999999998E-2</v>
      </c>
    </row>
    <row r="2841" spans="1:6">
      <c r="A2841">
        <v>2001012</v>
      </c>
      <c r="B2841">
        <v>2</v>
      </c>
      <c r="C2841">
        <v>1012</v>
      </c>
      <c r="D2841">
        <v>1</v>
      </c>
      <c r="E2841">
        <v>93.104100000000003</v>
      </c>
      <c r="F2841">
        <v>3.9570000000000001E-2</v>
      </c>
    </row>
    <row r="2842" spans="1:6">
      <c r="A2842">
        <v>2001013</v>
      </c>
      <c r="B2842">
        <v>2</v>
      </c>
      <c r="C2842">
        <v>1013</v>
      </c>
      <c r="D2842">
        <v>1</v>
      </c>
      <c r="E2842">
        <v>93.127799999999993</v>
      </c>
      <c r="F2842">
        <v>3.9570000000000001E-2</v>
      </c>
    </row>
    <row r="2843" spans="1:6">
      <c r="A2843">
        <v>2001014</v>
      </c>
      <c r="B2843">
        <v>2</v>
      </c>
      <c r="C2843">
        <v>1014</v>
      </c>
      <c r="D2843">
        <v>1</v>
      </c>
      <c r="E2843">
        <v>93.151600000000002</v>
      </c>
      <c r="F2843">
        <v>3.9579999999999997E-2</v>
      </c>
    </row>
    <row r="2844" spans="1:6">
      <c r="A2844">
        <v>2001015</v>
      </c>
      <c r="B2844">
        <v>2</v>
      </c>
      <c r="C2844">
        <v>1015</v>
      </c>
      <c r="D2844">
        <v>1</v>
      </c>
      <c r="E2844">
        <v>93.175299999999993</v>
      </c>
      <c r="F2844">
        <v>3.9579999999999997E-2</v>
      </c>
    </row>
    <row r="2845" spans="1:6">
      <c r="A2845">
        <v>2001016</v>
      </c>
      <c r="B2845">
        <v>2</v>
      </c>
      <c r="C2845">
        <v>1016</v>
      </c>
      <c r="D2845">
        <v>1</v>
      </c>
      <c r="E2845">
        <v>93.199100000000001</v>
      </c>
      <c r="F2845">
        <v>3.959E-2</v>
      </c>
    </row>
    <row r="2846" spans="1:6">
      <c r="A2846">
        <v>2001017</v>
      </c>
      <c r="B2846">
        <v>2</v>
      </c>
      <c r="C2846">
        <v>1017</v>
      </c>
      <c r="D2846">
        <v>1</v>
      </c>
      <c r="E2846">
        <v>93.222800000000007</v>
      </c>
      <c r="F2846">
        <v>3.9600000000000003E-2</v>
      </c>
    </row>
    <row r="2847" spans="1:6">
      <c r="A2847">
        <v>2001018</v>
      </c>
      <c r="B2847">
        <v>2</v>
      </c>
      <c r="C2847">
        <v>1018</v>
      </c>
      <c r="D2847">
        <v>1</v>
      </c>
      <c r="E2847">
        <v>93.246499999999997</v>
      </c>
      <c r="F2847">
        <v>3.9600000000000003E-2</v>
      </c>
    </row>
    <row r="2848" spans="1:6">
      <c r="A2848">
        <v>2001019</v>
      </c>
      <c r="B2848">
        <v>2</v>
      </c>
      <c r="C2848">
        <v>1019</v>
      </c>
      <c r="D2848">
        <v>1</v>
      </c>
      <c r="E2848">
        <v>93.270200000000003</v>
      </c>
      <c r="F2848">
        <v>3.9609999999999999E-2</v>
      </c>
    </row>
    <row r="2849" spans="1:6">
      <c r="A2849">
        <v>2001020</v>
      </c>
      <c r="B2849">
        <v>2</v>
      </c>
      <c r="C2849">
        <v>1020</v>
      </c>
      <c r="D2849">
        <v>1</v>
      </c>
      <c r="E2849">
        <v>93.293800000000005</v>
      </c>
      <c r="F2849">
        <v>3.9609999999999999E-2</v>
      </c>
    </row>
    <row r="2850" spans="1:6">
      <c r="A2850">
        <v>2001021</v>
      </c>
      <c r="B2850">
        <v>2</v>
      </c>
      <c r="C2850">
        <v>1021</v>
      </c>
      <c r="D2850">
        <v>1</v>
      </c>
      <c r="E2850">
        <v>93.317499999999995</v>
      </c>
      <c r="F2850">
        <v>3.9620000000000002E-2</v>
      </c>
    </row>
    <row r="2851" spans="1:6">
      <c r="A2851">
        <v>2001022</v>
      </c>
      <c r="B2851">
        <v>2</v>
      </c>
      <c r="C2851">
        <v>1022</v>
      </c>
      <c r="D2851">
        <v>1</v>
      </c>
      <c r="E2851">
        <v>93.341099999999997</v>
      </c>
      <c r="F2851">
        <v>3.9629999999999999E-2</v>
      </c>
    </row>
    <row r="2852" spans="1:6">
      <c r="A2852">
        <v>2001023</v>
      </c>
      <c r="B2852">
        <v>2</v>
      </c>
      <c r="C2852">
        <v>1023</v>
      </c>
      <c r="D2852">
        <v>1</v>
      </c>
      <c r="E2852">
        <v>93.364800000000002</v>
      </c>
      <c r="F2852">
        <v>3.9629999999999999E-2</v>
      </c>
    </row>
    <row r="2853" spans="1:6">
      <c r="A2853">
        <v>2001024</v>
      </c>
      <c r="B2853">
        <v>2</v>
      </c>
      <c r="C2853">
        <v>1024</v>
      </c>
      <c r="D2853">
        <v>1</v>
      </c>
      <c r="E2853">
        <v>93.388400000000004</v>
      </c>
      <c r="F2853">
        <v>3.9640000000000002E-2</v>
      </c>
    </row>
    <row r="2854" spans="1:6">
      <c r="A2854">
        <v>2001025</v>
      </c>
      <c r="B2854">
        <v>2</v>
      </c>
      <c r="C2854">
        <v>1025</v>
      </c>
      <c r="D2854">
        <v>1</v>
      </c>
      <c r="E2854">
        <v>93.412000000000006</v>
      </c>
      <c r="F2854">
        <v>3.9640000000000002E-2</v>
      </c>
    </row>
    <row r="2855" spans="1:6">
      <c r="A2855">
        <v>2001026</v>
      </c>
      <c r="B2855">
        <v>2</v>
      </c>
      <c r="C2855">
        <v>1026</v>
      </c>
      <c r="D2855">
        <v>1</v>
      </c>
      <c r="E2855">
        <v>93.435599999999994</v>
      </c>
      <c r="F2855">
        <v>3.9649999999999998E-2</v>
      </c>
    </row>
    <row r="2856" spans="1:6">
      <c r="A2856">
        <v>2001027</v>
      </c>
      <c r="B2856">
        <v>2</v>
      </c>
      <c r="C2856">
        <v>1027</v>
      </c>
      <c r="D2856">
        <v>1</v>
      </c>
      <c r="E2856">
        <v>93.459199999999996</v>
      </c>
      <c r="F2856">
        <v>3.9660000000000001E-2</v>
      </c>
    </row>
    <row r="2857" spans="1:6">
      <c r="A2857">
        <v>2001028</v>
      </c>
      <c r="B2857">
        <v>2</v>
      </c>
      <c r="C2857">
        <v>1028</v>
      </c>
      <c r="D2857">
        <v>1</v>
      </c>
      <c r="E2857">
        <v>93.482699999999994</v>
      </c>
      <c r="F2857">
        <v>3.9660000000000001E-2</v>
      </c>
    </row>
    <row r="2858" spans="1:6">
      <c r="A2858">
        <v>2001029</v>
      </c>
      <c r="B2858">
        <v>2</v>
      </c>
      <c r="C2858">
        <v>1029</v>
      </c>
      <c r="D2858">
        <v>1</v>
      </c>
      <c r="E2858">
        <v>93.506299999999996</v>
      </c>
      <c r="F2858">
        <v>3.9669999999999997E-2</v>
      </c>
    </row>
    <row r="2859" spans="1:6">
      <c r="A2859">
        <v>2001030</v>
      </c>
      <c r="B2859">
        <v>2</v>
      </c>
      <c r="C2859">
        <v>1030</v>
      </c>
      <c r="D2859">
        <v>1</v>
      </c>
      <c r="E2859">
        <v>93.529799999999994</v>
      </c>
      <c r="F2859">
        <v>3.968E-2</v>
      </c>
    </row>
    <row r="2860" spans="1:6">
      <c r="A2860">
        <v>2001031</v>
      </c>
      <c r="B2860">
        <v>2</v>
      </c>
      <c r="C2860">
        <v>1031</v>
      </c>
      <c r="D2860">
        <v>1</v>
      </c>
      <c r="E2860">
        <v>93.553399999999996</v>
      </c>
      <c r="F2860">
        <v>3.968E-2</v>
      </c>
    </row>
    <row r="2861" spans="1:6">
      <c r="A2861">
        <v>2001032</v>
      </c>
      <c r="B2861">
        <v>2</v>
      </c>
      <c r="C2861">
        <v>1032</v>
      </c>
      <c r="D2861">
        <v>1</v>
      </c>
      <c r="E2861">
        <v>93.576899999999995</v>
      </c>
      <c r="F2861">
        <v>3.9690000000000003E-2</v>
      </c>
    </row>
    <row r="2862" spans="1:6">
      <c r="A2862">
        <v>2001033</v>
      </c>
      <c r="B2862">
        <v>2</v>
      </c>
      <c r="C2862">
        <v>1033</v>
      </c>
      <c r="D2862">
        <v>1</v>
      </c>
      <c r="E2862">
        <v>93.600399999999993</v>
      </c>
      <c r="F2862">
        <v>3.9690000000000003E-2</v>
      </c>
    </row>
    <row r="2863" spans="1:6">
      <c r="A2863">
        <v>2001034</v>
      </c>
      <c r="B2863">
        <v>2</v>
      </c>
      <c r="C2863">
        <v>1034</v>
      </c>
      <c r="D2863">
        <v>1</v>
      </c>
      <c r="E2863">
        <v>93.623900000000006</v>
      </c>
      <c r="F2863">
        <v>3.9699999999999999E-2</v>
      </c>
    </row>
    <row r="2864" spans="1:6">
      <c r="A2864">
        <v>2001035</v>
      </c>
      <c r="B2864">
        <v>2</v>
      </c>
      <c r="C2864">
        <v>1035</v>
      </c>
      <c r="D2864">
        <v>1</v>
      </c>
      <c r="E2864">
        <v>93.647300000000001</v>
      </c>
      <c r="F2864">
        <v>3.9710000000000002E-2</v>
      </c>
    </row>
    <row r="2865" spans="1:6">
      <c r="A2865">
        <v>2001036</v>
      </c>
      <c r="B2865">
        <v>2</v>
      </c>
      <c r="C2865">
        <v>1036</v>
      </c>
      <c r="D2865">
        <v>1</v>
      </c>
      <c r="E2865">
        <v>93.6708</v>
      </c>
      <c r="F2865">
        <v>3.9710000000000002E-2</v>
      </c>
    </row>
    <row r="2866" spans="1:6">
      <c r="A2866">
        <v>2001037</v>
      </c>
      <c r="B2866">
        <v>2</v>
      </c>
      <c r="C2866">
        <v>1037</v>
      </c>
      <c r="D2866">
        <v>1</v>
      </c>
      <c r="E2866">
        <v>93.694299999999998</v>
      </c>
      <c r="F2866">
        <v>3.9719999999999998E-2</v>
      </c>
    </row>
    <row r="2867" spans="1:6">
      <c r="A2867">
        <v>2001038</v>
      </c>
      <c r="B2867">
        <v>2</v>
      </c>
      <c r="C2867">
        <v>1038</v>
      </c>
      <c r="D2867">
        <v>1</v>
      </c>
      <c r="E2867">
        <v>93.717699999999994</v>
      </c>
      <c r="F2867">
        <v>3.9719999999999998E-2</v>
      </c>
    </row>
    <row r="2868" spans="1:6">
      <c r="A2868">
        <v>2001039</v>
      </c>
      <c r="B2868">
        <v>2</v>
      </c>
      <c r="C2868">
        <v>1039</v>
      </c>
      <c r="D2868">
        <v>1</v>
      </c>
      <c r="E2868">
        <v>93.741100000000003</v>
      </c>
      <c r="F2868">
        <v>3.9730000000000001E-2</v>
      </c>
    </row>
    <row r="2869" spans="1:6">
      <c r="A2869">
        <v>2001040</v>
      </c>
      <c r="B2869">
        <v>2</v>
      </c>
      <c r="C2869">
        <v>1040</v>
      </c>
      <c r="D2869">
        <v>1</v>
      </c>
      <c r="E2869">
        <v>93.764600000000002</v>
      </c>
      <c r="F2869">
        <v>3.9739999999999998E-2</v>
      </c>
    </row>
    <row r="2870" spans="1:6">
      <c r="A2870">
        <v>2001041</v>
      </c>
      <c r="B2870">
        <v>2</v>
      </c>
      <c r="C2870">
        <v>1041</v>
      </c>
      <c r="D2870">
        <v>1</v>
      </c>
      <c r="E2870">
        <v>93.787999999999997</v>
      </c>
      <c r="F2870">
        <v>3.9739999999999998E-2</v>
      </c>
    </row>
    <row r="2871" spans="1:6">
      <c r="A2871">
        <v>2001042</v>
      </c>
      <c r="B2871">
        <v>2</v>
      </c>
      <c r="C2871">
        <v>1042</v>
      </c>
      <c r="D2871">
        <v>1</v>
      </c>
      <c r="E2871">
        <v>93.811300000000003</v>
      </c>
      <c r="F2871">
        <v>3.9750000000000001E-2</v>
      </c>
    </row>
    <row r="2872" spans="1:6">
      <c r="A2872">
        <v>2001043</v>
      </c>
      <c r="B2872">
        <v>2</v>
      </c>
      <c r="C2872">
        <v>1043</v>
      </c>
      <c r="D2872">
        <v>1</v>
      </c>
      <c r="E2872">
        <v>93.834699999999998</v>
      </c>
      <c r="F2872">
        <v>3.9750000000000001E-2</v>
      </c>
    </row>
    <row r="2873" spans="1:6">
      <c r="A2873">
        <v>2001044</v>
      </c>
      <c r="B2873">
        <v>2</v>
      </c>
      <c r="C2873">
        <v>1044</v>
      </c>
      <c r="D2873">
        <v>1</v>
      </c>
      <c r="E2873">
        <v>93.858099999999993</v>
      </c>
      <c r="F2873">
        <v>3.9759999999999997E-2</v>
      </c>
    </row>
    <row r="2874" spans="1:6">
      <c r="A2874">
        <v>2001045</v>
      </c>
      <c r="B2874">
        <v>2</v>
      </c>
      <c r="C2874">
        <v>1045</v>
      </c>
      <c r="D2874">
        <v>1</v>
      </c>
      <c r="E2874">
        <v>93.881399999999999</v>
      </c>
      <c r="F2874">
        <v>3.977E-2</v>
      </c>
    </row>
    <row r="2875" spans="1:6">
      <c r="A2875">
        <v>2001046</v>
      </c>
      <c r="B2875">
        <v>2</v>
      </c>
      <c r="C2875">
        <v>1046</v>
      </c>
      <c r="D2875">
        <v>1</v>
      </c>
      <c r="E2875">
        <v>93.904799999999994</v>
      </c>
      <c r="F2875">
        <v>3.977E-2</v>
      </c>
    </row>
    <row r="2876" spans="1:6">
      <c r="A2876">
        <v>2001047</v>
      </c>
      <c r="B2876">
        <v>2</v>
      </c>
      <c r="C2876">
        <v>1047</v>
      </c>
      <c r="D2876">
        <v>1</v>
      </c>
      <c r="E2876">
        <v>93.928100000000001</v>
      </c>
      <c r="F2876">
        <v>3.9780000000000003E-2</v>
      </c>
    </row>
    <row r="2877" spans="1:6">
      <c r="A2877">
        <v>2001048</v>
      </c>
      <c r="B2877">
        <v>2</v>
      </c>
      <c r="C2877">
        <v>1048</v>
      </c>
      <c r="D2877">
        <v>1</v>
      </c>
      <c r="E2877">
        <v>93.951400000000007</v>
      </c>
      <c r="F2877">
        <v>3.9780000000000003E-2</v>
      </c>
    </row>
    <row r="2878" spans="1:6">
      <c r="A2878">
        <v>2001049</v>
      </c>
      <c r="B2878">
        <v>2</v>
      </c>
      <c r="C2878">
        <v>1049</v>
      </c>
      <c r="D2878">
        <v>1</v>
      </c>
      <c r="E2878">
        <v>93.974699999999999</v>
      </c>
      <c r="F2878">
        <v>3.9789999999999999E-2</v>
      </c>
    </row>
    <row r="2879" spans="1:6">
      <c r="A2879">
        <v>2001050</v>
      </c>
      <c r="B2879">
        <v>2</v>
      </c>
      <c r="C2879">
        <v>1050</v>
      </c>
      <c r="D2879">
        <v>1</v>
      </c>
      <c r="E2879">
        <v>93.998000000000005</v>
      </c>
      <c r="F2879">
        <v>3.9800000000000002E-2</v>
      </c>
    </row>
    <row r="2880" spans="1:6">
      <c r="A2880">
        <v>2001051</v>
      </c>
      <c r="B2880">
        <v>2</v>
      </c>
      <c r="C2880">
        <v>1051</v>
      </c>
      <c r="D2880">
        <v>1</v>
      </c>
      <c r="E2880">
        <v>94.021299999999997</v>
      </c>
      <c r="F2880">
        <v>3.9800000000000002E-2</v>
      </c>
    </row>
    <row r="2881" spans="1:6">
      <c r="A2881">
        <v>2001052</v>
      </c>
      <c r="B2881">
        <v>2</v>
      </c>
      <c r="C2881">
        <v>1052</v>
      </c>
      <c r="D2881">
        <v>1</v>
      </c>
      <c r="E2881">
        <v>94.044600000000003</v>
      </c>
      <c r="F2881">
        <v>3.9809999999999998E-2</v>
      </c>
    </row>
    <row r="2882" spans="1:6">
      <c r="A2882">
        <v>2001053</v>
      </c>
      <c r="B2882">
        <v>2</v>
      </c>
      <c r="C2882">
        <v>1053</v>
      </c>
      <c r="D2882">
        <v>1</v>
      </c>
      <c r="E2882">
        <v>94.067800000000005</v>
      </c>
      <c r="F2882">
        <v>3.9809999999999998E-2</v>
      </c>
    </row>
    <row r="2883" spans="1:6">
      <c r="A2883">
        <v>2001054</v>
      </c>
      <c r="B2883">
        <v>2</v>
      </c>
      <c r="C2883">
        <v>1054</v>
      </c>
      <c r="D2883">
        <v>1</v>
      </c>
      <c r="E2883">
        <v>94.091099999999997</v>
      </c>
      <c r="F2883">
        <v>3.9820000000000001E-2</v>
      </c>
    </row>
    <row r="2884" spans="1:6">
      <c r="A2884">
        <v>2001055</v>
      </c>
      <c r="B2884">
        <v>2</v>
      </c>
      <c r="C2884">
        <v>1055</v>
      </c>
      <c r="D2884">
        <v>1</v>
      </c>
      <c r="E2884">
        <v>94.1143</v>
      </c>
      <c r="F2884">
        <v>3.9829999999999997E-2</v>
      </c>
    </row>
    <row r="2885" spans="1:6">
      <c r="A2885">
        <v>2001056</v>
      </c>
      <c r="B2885">
        <v>2</v>
      </c>
      <c r="C2885">
        <v>1056</v>
      </c>
      <c r="D2885">
        <v>1</v>
      </c>
      <c r="E2885">
        <v>94.137600000000006</v>
      </c>
      <c r="F2885">
        <v>3.9829999999999997E-2</v>
      </c>
    </row>
    <row r="2886" spans="1:6">
      <c r="A2886">
        <v>2001057</v>
      </c>
      <c r="B2886">
        <v>2</v>
      </c>
      <c r="C2886">
        <v>1057</v>
      </c>
      <c r="D2886">
        <v>1</v>
      </c>
      <c r="E2886">
        <v>94.160799999999995</v>
      </c>
      <c r="F2886">
        <v>3.984E-2</v>
      </c>
    </row>
    <row r="2887" spans="1:6">
      <c r="A2887">
        <v>2001058</v>
      </c>
      <c r="B2887">
        <v>2</v>
      </c>
      <c r="C2887">
        <v>1058</v>
      </c>
      <c r="D2887">
        <v>1</v>
      </c>
      <c r="E2887">
        <v>94.183999999999997</v>
      </c>
      <c r="F2887">
        <v>3.984E-2</v>
      </c>
    </row>
    <row r="2888" spans="1:6">
      <c r="A2888">
        <v>2001059</v>
      </c>
      <c r="B2888">
        <v>2</v>
      </c>
      <c r="C2888">
        <v>1059</v>
      </c>
      <c r="D2888">
        <v>1</v>
      </c>
      <c r="E2888">
        <v>94.207099999999997</v>
      </c>
      <c r="F2888">
        <v>3.9849999999999997E-2</v>
      </c>
    </row>
    <row r="2889" spans="1:6">
      <c r="A2889">
        <v>2001060</v>
      </c>
      <c r="B2889">
        <v>2</v>
      </c>
      <c r="C2889">
        <v>1060</v>
      </c>
      <c r="D2889">
        <v>1</v>
      </c>
      <c r="E2889">
        <v>94.2303</v>
      </c>
      <c r="F2889">
        <v>3.986E-2</v>
      </c>
    </row>
    <row r="2890" spans="1:6">
      <c r="A2890">
        <v>2001061</v>
      </c>
      <c r="B2890">
        <v>2</v>
      </c>
      <c r="C2890">
        <v>1061</v>
      </c>
      <c r="D2890">
        <v>1</v>
      </c>
      <c r="E2890">
        <v>94.253500000000003</v>
      </c>
      <c r="F2890">
        <v>3.986E-2</v>
      </c>
    </row>
    <row r="2891" spans="1:6">
      <c r="A2891">
        <v>2001062</v>
      </c>
      <c r="B2891">
        <v>2</v>
      </c>
      <c r="C2891">
        <v>1062</v>
      </c>
      <c r="D2891">
        <v>1</v>
      </c>
      <c r="E2891">
        <v>94.276600000000002</v>
      </c>
      <c r="F2891">
        <v>3.9870000000000003E-2</v>
      </c>
    </row>
    <row r="2892" spans="1:6">
      <c r="A2892">
        <v>2001063</v>
      </c>
      <c r="B2892">
        <v>2</v>
      </c>
      <c r="C2892">
        <v>1063</v>
      </c>
      <c r="D2892">
        <v>1</v>
      </c>
      <c r="E2892">
        <v>94.299800000000005</v>
      </c>
      <c r="F2892">
        <v>3.9870000000000003E-2</v>
      </c>
    </row>
    <row r="2893" spans="1:6">
      <c r="A2893">
        <v>2001064</v>
      </c>
      <c r="B2893">
        <v>2</v>
      </c>
      <c r="C2893">
        <v>1064</v>
      </c>
      <c r="D2893">
        <v>1</v>
      </c>
      <c r="E2893">
        <v>94.322900000000004</v>
      </c>
      <c r="F2893">
        <v>3.9879999999999999E-2</v>
      </c>
    </row>
    <row r="2894" spans="1:6">
      <c r="A2894">
        <v>2001065</v>
      </c>
      <c r="B2894">
        <v>2</v>
      </c>
      <c r="C2894">
        <v>1065</v>
      </c>
      <c r="D2894">
        <v>1</v>
      </c>
      <c r="E2894">
        <v>94.346000000000004</v>
      </c>
      <c r="F2894">
        <v>3.9890000000000002E-2</v>
      </c>
    </row>
    <row r="2895" spans="1:6">
      <c r="A2895">
        <v>2001066</v>
      </c>
      <c r="B2895">
        <v>2</v>
      </c>
      <c r="C2895">
        <v>1066</v>
      </c>
      <c r="D2895">
        <v>1</v>
      </c>
      <c r="E2895">
        <v>94.369100000000003</v>
      </c>
      <c r="F2895">
        <v>3.9890000000000002E-2</v>
      </c>
    </row>
    <row r="2896" spans="1:6">
      <c r="A2896">
        <v>2001067</v>
      </c>
      <c r="B2896">
        <v>2</v>
      </c>
      <c r="C2896">
        <v>1067</v>
      </c>
      <c r="D2896">
        <v>1</v>
      </c>
      <c r="E2896">
        <v>94.392200000000003</v>
      </c>
      <c r="F2896">
        <v>3.9899999999999998E-2</v>
      </c>
    </row>
    <row r="2897" spans="1:6">
      <c r="A2897">
        <v>2001068</v>
      </c>
      <c r="B2897">
        <v>2</v>
      </c>
      <c r="C2897">
        <v>1068</v>
      </c>
      <c r="D2897">
        <v>1</v>
      </c>
      <c r="E2897">
        <v>94.415300000000002</v>
      </c>
      <c r="F2897">
        <v>3.9899999999999998E-2</v>
      </c>
    </row>
    <row r="2898" spans="1:6">
      <c r="A2898">
        <v>2001069</v>
      </c>
      <c r="B2898">
        <v>2</v>
      </c>
      <c r="C2898">
        <v>1069</v>
      </c>
      <c r="D2898">
        <v>1</v>
      </c>
      <c r="E2898">
        <v>94.438400000000001</v>
      </c>
      <c r="F2898">
        <v>3.9910000000000001E-2</v>
      </c>
    </row>
    <row r="2899" spans="1:6">
      <c r="A2899">
        <v>2001070</v>
      </c>
      <c r="B2899">
        <v>2</v>
      </c>
      <c r="C2899">
        <v>1070</v>
      </c>
      <c r="D2899">
        <v>1</v>
      </c>
      <c r="E2899">
        <v>94.461500000000001</v>
      </c>
      <c r="F2899">
        <v>3.9910000000000001E-2</v>
      </c>
    </row>
    <row r="2900" spans="1:6">
      <c r="A2900">
        <v>2001071</v>
      </c>
      <c r="B2900">
        <v>2</v>
      </c>
      <c r="C2900">
        <v>1071</v>
      </c>
      <c r="D2900">
        <v>1</v>
      </c>
      <c r="E2900">
        <v>94.484499999999997</v>
      </c>
      <c r="F2900">
        <v>3.9919999999999997E-2</v>
      </c>
    </row>
    <row r="2901" spans="1:6">
      <c r="A2901">
        <v>2001072</v>
      </c>
      <c r="B2901">
        <v>2</v>
      </c>
      <c r="C2901">
        <v>1072</v>
      </c>
      <c r="D2901">
        <v>1</v>
      </c>
      <c r="E2901">
        <v>94.507499999999993</v>
      </c>
      <c r="F2901">
        <v>3.993E-2</v>
      </c>
    </row>
    <row r="2902" spans="1:6">
      <c r="A2902">
        <v>2001073</v>
      </c>
      <c r="B2902">
        <v>2</v>
      </c>
      <c r="C2902">
        <v>1073</v>
      </c>
      <c r="D2902">
        <v>1</v>
      </c>
      <c r="E2902">
        <v>94.530600000000007</v>
      </c>
      <c r="F2902">
        <v>3.993E-2</v>
      </c>
    </row>
    <row r="2903" spans="1:6">
      <c r="A2903">
        <v>2001074</v>
      </c>
      <c r="B2903">
        <v>2</v>
      </c>
      <c r="C2903">
        <v>1074</v>
      </c>
      <c r="D2903">
        <v>1</v>
      </c>
      <c r="E2903">
        <v>94.553600000000003</v>
      </c>
      <c r="F2903">
        <v>3.9940000000000003E-2</v>
      </c>
    </row>
    <row r="2904" spans="1:6">
      <c r="A2904">
        <v>2001075</v>
      </c>
      <c r="B2904">
        <v>2</v>
      </c>
      <c r="C2904">
        <v>1075</v>
      </c>
      <c r="D2904">
        <v>1</v>
      </c>
      <c r="E2904">
        <v>94.576599999999999</v>
      </c>
      <c r="F2904">
        <v>3.9940000000000003E-2</v>
      </c>
    </row>
    <row r="2905" spans="1:6">
      <c r="A2905">
        <v>2001076</v>
      </c>
      <c r="B2905">
        <v>2</v>
      </c>
      <c r="C2905">
        <v>1076</v>
      </c>
      <c r="D2905">
        <v>1</v>
      </c>
      <c r="E2905">
        <v>94.599599999999995</v>
      </c>
      <c r="F2905">
        <v>3.9949999999999999E-2</v>
      </c>
    </row>
    <row r="2906" spans="1:6">
      <c r="A2906">
        <v>2001077</v>
      </c>
      <c r="B2906">
        <v>2</v>
      </c>
      <c r="C2906">
        <v>1077</v>
      </c>
      <c r="D2906">
        <v>1</v>
      </c>
      <c r="E2906">
        <v>94.622600000000006</v>
      </c>
      <c r="F2906">
        <v>3.9960000000000002E-2</v>
      </c>
    </row>
    <row r="2907" spans="1:6">
      <c r="A2907">
        <v>2001078</v>
      </c>
      <c r="B2907">
        <v>2</v>
      </c>
      <c r="C2907">
        <v>1078</v>
      </c>
      <c r="D2907">
        <v>1</v>
      </c>
      <c r="E2907">
        <v>94.645499999999998</v>
      </c>
      <c r="F2907">
        <v>3.9960000000000002E-2</v>
      </c>
    </row>
    <row r="2908" spans="1:6">
      <c r="A2908">
        <v>2001079</v>
      </c>
      <c r="B2908">
        <v>2</v>
      </c>
      <c r="C2908">
        <v>1079</v>
      </c>
      <c r="D2908">
        <v>1</v>
      </c>
      <c r="E2908">
        <v>94.668499999999995</v>
      </c>
      <c r="F2908">
        <v>3.9969999999999999E-2</v>
      </c>
    </row>
    <row r="2909" spans="1:6">
      <c r="A2909">
        <v>2001080</v>
      </c>
      <c r="B2909">
        <v>2</v>
      </c>
      <c r="C2909">
        <v>1080</v>
      </c>
      <c r="D2909">
        <v>1</v>
      </c>
      <c r="E2909">
        <v>94.691400000000002</v>
      </c>
      <c r="F2909">
        <v>3.9969999999999999E-2</v>
      </c>
    </row>
    <row r="2910" spans="1:6">
      <c r="A2910">
        <v>2001081</v>
      </c>
      <c r="B2910">
        <v>2</v>
      </c>
      <c r="C2910">
        <v>1081</v>
      </c>
      <c r="D2910">
        <v>1</v>
      </c>
      <c r="E2910">
        <v>94.714399999999998</v>
      </c>
      <c r="F2910">
        <v>3.9980000000000002E-2</v>
      </c>
    </row>
    <row r="2911" spans="1:6">
      <c r="A2911">
        <v>2001082</v>
      </c>
      <c r="B2911">
        <v>2</v>
      </c>
      <c r="C2911">
        <v>1082</v>
      </c>
      <c r="D2911">
        <v>1</v>
      </c>
      <c r="E2911">
        <v>94.737300000000005</v>
      </c>
      <c r="F2911">
        <v>3.9989999999999998E-2</v>
      </c>
    </row>
    <row r="2912" spans="1:6">
      <c r="A2912">
        <v>2001083</v>
      </c>
      <c r="B2912">
        <v>2</v>
      </c>
      <c r="C2912">
        <v>1083</v>
      </c>
      <c r="D2912">
        <v>1</v>
      </c>
      <c r="E2912">
        <v>94.760199999999998</v>
      </c>
      <c r="F2912">
        <v>3.9989999999999998E-2</v>
      </c>
    </row>
    <row r="2913" spans="1:6">
      <c r="A2913">
        <v>2001084</v>
      </c>
      <c r="B2913">
        <v>2</v>
      </c>
      <c r="C2913">
        <v>1084</v>
      </c>
      <c r="D2913">
        <v>1</v>
      </c>
      <c r="E2913">
        <v>94.783100000000005</v>
      </c>
      <c r="F2913">
        <v>0.04</v>
      </c>
    </row>
    <row r="2914" spans="1:6">
      <c r="A2914">
        <v>2001085</v>
      </c>
      <c r="B2914">
        <v>2</v>
      </c>
      <c r="C2914">
        <v>1085</v>
      </c>
      <c r="D2914">
        <v>1</v>
      </c>
      <c r="E2914">
        <v>94.805999999999997</v>
      </c>
      <c r="F2914">
        <v>0.04</v>
      </c>
    </row>
    <row r="2915" spans="1:6">
      <c r="A2915">
        <v>2001086</v>
      </c>
      <c r="B2915">
        <v>2</v>
      </c>
      <c r="C2915">
        <v>1086</v>
      </c>
      <c r="D2915">
        <v>1</v>
      </c>
      <c r="E2915">
        <v>94.828900000000004</v>
      </c>
      <c r="F2915">
        <v>4.0009999999999997E-2</v>
      </c>
    </row>
    <row r="2916" spans="1:6">
      <c r="A2916">
        <v>2001087</v>
      </c>
      <c r="B2916">
        <v>2</v>
      </c>
      <c r="C2916">
        <v>1087</v>
      </c>
      <c r="D2916">
        <v>1</v>
      </c>
      <c r="E2916">
        <v>94.851799999999997</v>
      </c>
      <c r="F2916">
        <v>4.0009999999999997E-2</v>
      </c>
    </row>
    <row r="2917" spans="1:6">
      <c r="A2917">
        <v>2001088</v>
      </c>
      <c r="B2917">
        <v>2</v>
      </c>
      <c r="C2917">
        <v>1088</v>
      </c>
      <c r="D2917">
        <v>1</v>
      </c>
      <c r="E2917">
        <v>94.874700000000004</v>
      </c>
      <c r="F2917">
        <v>4.002E-2</v>
      </c>
    </row>
    <row r="2918" spans="1:6">
      <c r="A2918">
        <v>2001089</v>
      </c>
      <c r="B2918">
        <v>2</v>
      </c>
      <c r="C2918">
        <v>1089</v>
      </c>
      <c r="D2918">
        <v>1</v>
      </c>
      <c r="E2918">
        <v>94.897499999999994</v>
      </c>
      <c r="F2918">
        <v>4.0030000000000003E-2</v>
      </c>
    </row>
    <row r="2919" spans="1:6">
      <c r="A2919">
        <v>2001090</v>
      </c>
      <c r="B2919">
        <v>2</v>
      </c>
      <c r="C2919">
        <v>1090</v>
      </c>
      <c r="D2919">
        <v>1</v>
      </c>
      <c r="E2919">
        <v>94.920299999999997</v>
      </c>
      <c r="F2919">
        <v>4.0030000000000003E-2</v>
      </c>
    </row>
    <row r="2920" spans="1:6">
      <c r="A2920">
        <v>2001091</v>
      </c>
      <c r="B2920">
        <v>2</v>
      </c>
      <c r="C2920">
        <v>1091</v>
      </c>
      <c r="D2920">
        <v>1</v>
      </c>
      <c r="E2920">
        <v>94.943200000000004</v>
      </c>
      <c r="F2920">
        <v>4.0039999999999999E-2</v>
      </c>
    </row>
    <row r="2921" spans="1:6">
      <c r="A2921">
        <v>2001092</v>
      </c>
      <c r="B2921">
        <v>2</v>
      </c>
      <c r="C2921">
        <v>1092</v>
      </c>
      <c r="D2921">
        <v>1</v>
      </c>
      <c r="E2921">
        <v>94.965999999999994</v>
      </c>
      <c r="F2921">
        <v>4.0039999999999999E-2</v>
      </c>
    </row>
    <row r="2922" spans="1:6">
      <c r="A2922">
        <v>2001093</v>
      </c>
      <c r="B2922">
        <v>2</v>
      </c>
      <c r="C2922">
        <v>1093</v>
      </c>
      <c r="D2922">
        <v>1</v>
      </c>
      <c r="E2922">
        <v>94.988799999999998</v>
      </c>
      <c r="F2922">
        <v>4.0050000000000002E-2</v>
      </c>
    </row>
    <row r="2923" spans="1:6">
      <c r="A2923">
        <v>2001094</v>
      </c>
      <c r="B2923">
        <v>2</v>
      </c>
      <c r="C2923">
        <v>1094</v>
      </c>
      <c r="D2923">
        <v>1</v>
      </c>
      <c r="E2923">
        <v>95.011600000000001</v>
      </c>
      <c r="F2923">
        <v>4.0050000000000002E-2</v>
      </c>
    </row>
    <row r="2924" spans="1:6">
      <c r="A2924">
        <v>2001095</v>
      </c>
      <c r="B2924">
        <v>2</v>
      </c>
      <c r="C2924">
        <v>1095</v>
      </c>
      <c r="D2924">
        <v>1</v>
      </c>
      <c r="E2924">
        <v>95.034400000000005</v>
      </c>
      <c r="F2924">
        <v>4.0059999999999998E-2</v>
      </c>
    </row>
    <row r="2925" spans="1:6">
      <c r="A2925">
        <v>2001096</v>
      </c>
      <c r="B2925">
        <v>2</v>
      </c>
      <c r="C2925">
        <v>1096</v>
      </c>
      <c r="D2925">
        <v>1</v>
      </c>
      <c r="E2925">
        <v>95.057199999999995</v>
      </c>
      <c r="F2925">
        <v>4.0070000000000001E-2</v>
      </c>
    </row>
    <row r="2926" spans="1:6">
      <c r="A2926">
        <v>2001097</v>
      </c>
      <c r="B2926">
        <v>2</v>
      </c>
      <c r="C2926">
        <v>1097</v>
      </c>
      <c r="D2926">
        <v>1</v>
      </c>
      <c r="E2926">
        <v>95.079899999999995</v>
      </c>
      <c r="F2926">
        <v>4.0070000000000001E-2</v>
      </c>
    </row>
    <row r="2927" spans="1:6">
      <c r="A2927">
        <v>2001098</v>
      </c>
      <c r="B2927">
        <v>2</v>
      </c>
      <c r="C2927">
        <v>1098</v>
      </c>
      <c r="D2927">
        <v>1</v>
      </c>
      <c r="E2927">
        <v>95.102699999999999</v>
      </c>
      <c r="F2927">
        <v>4.0079999999999998E-2</v>
      </c>
    </row>
    <row r="2928" spans="1:6">
      <c r="A2928">
        <v>2001099</v>
      </c>
      <c r="B2928">
        <v>2</v>
      </c>
      <c r="C2928">
        <v>1099</v>
      </c>
      <c r="D2928">
        <v>1</v>
      </c>
      <c r="E2928">
        <v>95.125399999999999</v>
      </c>
      <c r="F2928">
        <v>4.0079999999999998E-2</v>
      </c>
    </row>
    <row r="2929" spans="1:6">
      <c r="A2929">
        <v>2001100</v>
      </c>
      <c r="B2929">
        <v>2</v>
      </c>
      <c r="C2929">
        <v>1100</v>
      </c>
      <c r="D2929">
        <v>1</v>
      </c>
      <c r="E2929">
        <v>95.148200000000003</v>
      </c>
      <c r="F2929">
        <v>4.0090000000000001E-2</v>
      </c>
    </row>
    <row r="2930" spans="1:6">
      <c r="A2930">
        <v>2001101</v>
      </c>
      <c r="B2930">
        <v>2</v>
      </c>
      <c r="C2930">
        <v>1101</v>
      </c>
      <c r="D2930">
        <v>1</v>
      </c>
      <c r="E2930">
        <v>95.170900000000003</v>
      </c>
      <c r="F2930">
        <v>4.0090000000000001E-2</v>
      </c>
    </row>
    <row r="2931" spans="1:6">
      <c r="A2931">
        <v>2001102</v>
      </c>
      <c r="B2931">
        <v>2</v>
      </c>
      <c r="C2931">
        <v>1102</v>
      </c>
      <c r="D2931">
        <v>1</v>
      </c>
      <c r="E2931">
        <v>95.193600000000004</v>
      </c>
      <c r="F2931">
        <v>4.0099999999999997E-2</v>
      </c>
    </row>
    <row r="2932" spans="1:6">
      <c r="A2932">
        <v>2001103</v>
      </c>
      <c r="B2932">
        <v>2</v>
      </c>
      <c r="C2932">
        <v>1103</v>
      </c>
      <c r="D2932">
        <v>1</v>
      </c>
      <c r="E2932">
        <v>95.216300000000004</v>
      </c>
      <c r="F2932">
        <v>4.011E-2</v>
      </c>
    </row>
    <row r="2933" spans="1:6">
      <c r="A2933">
        <v>2001104</v>
      </c>
      <c r="B2933">
        <v>2</v>
      </c>
      <c r="C2933">
        <v>1104</v>
      </c>
      <c r="D2933">
        <v>1</v>
      </c>
      <c r="E2933">
        <v>95.239000000000004</v>
      </c>
      <c r="F2933">
        <v>4.011E-2</v>
      </c>
    </row>
    <row r="2934" spans="1:6">
      <c r="A2934">
        <v>2001105</v>
      </c>
      <c r="B2934">
        <v>2</v>
      </c>
      <c r="C2934">
        <v>1105</v>
      </c>
      <c r="D2934">
        <v>1</v>
      </c>
      <c r="E2934">
        <v>95.261700000000005</v>
      </c>
      <c r="F2934">
        <v>4.0120000000000003E-2</v>
      </c>
    </row>
    <row r="2935" spans="1:6">
      <c r="A2935">
        <v>2001106</v>
      </c>
      <c r="B2935">
        <v>2</v>
      </c>
      <c r="C2935">
        <v>1106</v>
      </c>
      <c r="D2935">
        <v>1</v>
      </c>
      <c r="E2935">
        <v>95.284400000000005</v>
      </c>
      <c r="F2935">
        <v>4.0120000000000003E-2</v>
      </c>
    </row>
    <row r="2936" spans="1:6">
      <c r="A2936">
        <v>2001107</v>
      </c>
      <c r="B2936">
        <v>2</v>
      </c>
      <c r="C2936">
        <v>1107</v>
      </c>
      <c r="D2936">
        <v>1</v>
      </c>
      <c r="E2936">
        <v>95.307000000000002</v>
      </c>
      <c r="F2936">
        <v>4.0129999999999999E-2</v>
      </c>
    </row>
    <row r="2937" spans="1:6">
      <c r="A2937">
        <v>2001108</v>
      </c>
      <c r="B2937">
        <v>2</v>
      </c>
      <c r="C2937">
        <v>1108</v>
      </c>
      <c r="D2937">
        <v>1</v>
      </c>
      <c r="E2937">
        <v>95.329700000000003</v>
      </c>
      <c r="F2937">
        <v>4.0129999999999999E-2</v>
      </c>
    </row>
    <row r="2938" spans="1:6">
      <c r="A2938">
        <v>2001109</v>
      </c>
      <c r="B2938">
        <v>2</v>
      </c>
      <c r="C2938">
        <v>1109</v>
      </c>
      <c r="D2938">
        <v>1</v>
      </c>
      <c r="E2938">
        <v>95.3523</v>
      </c>
      <c r="F2938">
        <v>4.0140000000000002E-2</v>
      </c>
    </row>
    <row r="2939" spans="1:6">
      <c r="A2939">
        <v>2001110</v>
      </c>
      <c r="B2939">
        <v>2</v>
      </c>
      <c r="C2939">
        <v>1110</v>
      </c>
      <c r="D2939">
        <v>1</v>
      </c>
      <c r="E2939">
        <v>95.375</v>
      </c>
      <c r="F2939">
        <v>4.0149999999999998E-2</v>
      </c>
    </row>
    <row r="2940" spans="1:6">
      <c r="A2940">
        <v>2001111</v>
      </c>
      <c r="B2940">
        <v>2</v>
      </c>
      <c r="C2940">
        <v>1111</v>
      </c>
      <c r="D2940">
        <v>1</v>
      </c>
      <c r="E2940">
        <v>95.397599999999997</v>
      </c>
      <c r="F2940">
        <v>4.0149999999999998E-2</v>
      </c>
    </row>
    <row r="2941" spans="1:6">
      <c r="A2941">
        <v>2001112</v>
      </c>
      <c r="B2941">
        <v>2</v>
      </c>
      <c r="C2941">
        <v>1112</v>
      </c>
      <c r="D2941">
        <v>1</v>
      </c>
      <c r="E2941">
        <v>95.420199999999994</v>
      </c>
      <c r="F2941">
        <v>4.0160000000000001E-2</v>
      </c>
    </row>
    <row r="2942" spans="1:6">
      <c r="A2942">
        <v>2001113</v>
      </c>
      <c r="B2942">
        <v>2</v>
      </c>
      <c r="C2942">
        <v>1113</v>
      </c>
      <c r="D2942">
        <v>1</v>
      </c>
      <c r="E2942">
        <v>95.442800000000005</v>
      </c>
      <c r="F2942">
        <v>4.0160000000000001E-2</v>
      </c>
    </row>
    <row r="2943" spans="1:6">
      <c r="A2943">
        <v>2001114</v>
      </c>
      <c r="B2943">
        <v>2</v>
      </c>
      <c r="C2943">
        <v>1114</v>
      </c>
      <c r="D2943">
        <v>1</v>
      </c>
      <c r="E2943">
        <v>95.465400000000002</v>
      </c>
      <c r="F2943">
        <v>4.0169999999999997E-2</v>
      </c>
    </row>
    <row r="2944" spans="1:6">
      <c r="A2944">
        <v>2001115</v>
      </c>
      <c r="B2944">
        <v>2</v>
      </c>
      <c r="C2944">
        <v>1115</v>
      </c>
      <c r="D2944">
        <v>1</v>
      </c>
      <c r="E2944">
        <v>95.488</v>
      </c>
      <c r="F2944">
        <v>4.0169999999999997E-2</v>
      </c>
    </row>
    <row r="2945" spans="1:6">
      <c r="A2945">
        <v>2001116</v>
      </c>
      <c r="B2945">
        <v>2</v>
      </c>
      <c r="C2945">
        <v>1116</v>
      </c>
      <c r="D2945">
        <v>1</v>
      </c>
      <c r="E2945">
        <v>95.510499999999993</v>
      </c>
      <c r="F2945">
        <v>4.018E-2</v>
      </c>
    </row>
    <row r="2946" spans="1:6">
      <c r="A2946">
        <v>2001117</v>
      </c>
      <c r="B2946">
        <v>2</v>
      </c>
      <c r="C2946">
        <v>1117</v>
      </c>
      <c r="D2946">
        <v>1</v>
      </c>
      <c r="E2946">
        <v>95.533100000000005</v>
      </c>
      <c r="F2946">
        <v>4.0189999999999997E-2</v>
      </c>
    </row>
    <row r="2947" spans="1:6">
      <c r="A2947">
        <v>2001118</v>
      </c>
      <c r="B2947">
        <v>2</v>
      </c>
      <c r="C2947">
        <v>1118</v>
      </c>
      <c r="D2947">
        <v>1</v>
      </c>
      <c r="E2947">
        <v>95.555599999999998</v>
      </c>
      <c r="F2947">
        <v>4.0189999999999997E-2</v>
      </c>
    </row>
    <row r="2948" spans="1:6">
      <c r="A2948">
        <v>2001119</v>
      </c>
      <c r="B2948">
        <v>2</v>
      </c>
      <c r="C2948">
        <v>1119</v>
      </c>
      <c r="D2948">
        <v>1</v>
      </c>
      <c r="E2948">
        <v>95.578199999999995</v>
      </c>
      <c r="F2948">
        <v>4.02E-2</v>
      </c>
    </row>
    <row r="2949" spans="1:6">
      <c r="A2949">
        <v>2001120</v>
      </c>
      <c r="B2949">
        <v>2</v>
      </c>
      <c r="C2949">
        <v>1120</v>
      </c>
      <c r="D2949">
        <v>1</v>
      </c>
      <c r="E2949">
        <v>95.600700000000003</v>
      </c>
      <c r="F2949">
        <v>4.02E-2</v>
      </c>
    </row>
    <row r="2950" spans="1:6">
      <c r="A2950">
        <v>2001121</v>
      </c>
      <c r="B2950">
        <v>2</v>
      </c>
      <c r="C2950">
        <v>1121</v>
      </c>
      <c r="D2950">
        <v>1</v>
      </c>
      <c r="E2950">
        <v>95.623199999999997</v>
      </c>
      <c r="F2950">
        <v>4.0210000000000003E-2</v>
      </c>
    </row>
    <row r="2951" spans="1:6">
      <c r="A2951">
        <v>2001122</v>
      </c>
      <c r="B2951">
        <v>2</v>
      </c>
      <c r="C2951">
        <v>1122</v>
      </c>
      <c r="D2951">
        <v>1</v>
      </c>
      <c r="E2951">
        <v>95.645700000000005</v>
      </c>
      <c r="F2951">
        <v>4.0210000000000003E-2</v>
      </c>
    </row>
    <row r="2952" spans="1:6">
      <c r="A2952">
        <v>2001123</v>
      </c>
      <c r="B2952">
        <v>2</v>
      </c>
      <c r="C2952">
        <v>1123</v>
      </c>
      <c r="D2952">
        <v>1</v>
      </c>
      <c r="E2952">
        <v>95.668199999999999</v>
      </c>
      <c r="F2952">
        <v>4.0219999999999999E-2</v>
      </c>
    </row>
    <row r="2953" spans="1:6">
      <c r="A2953">
        <v>2001124</v>
      </c>
      <c r="B2953">
        <v>2</v>
      </c>
      <c r="C2953">
        <v>1124</v>
      </c>
      <c r="D2953">
        <v>1</v>
      </c>
      <c r="E2953">
        <v>95.690700000000007</v>
      </c>
      <c r="F2953">
        <v>4.0230000000000002E-2</v>
      </c>
    </row>
    <row r="2954" spans="1:6">
      <c r="A2954">
        <v>2001125</v>
      </c>
      <c r="B2954">
        <v>2</v>
      </c>
      <c r="C2954">
        <v>1125</v>
      </c>
      <c r="D2954">
        <v>1</v>
      </c>
      <c r="E2954">
        <v>95.713200000000001</v>
      </c>
      <c r="F2954">
        <v>4.0230000000000002E-2</v>
      </c>
    </row>
    <row r="2955" spans="1:6">
      <c r="A2955">
        <v>2001126</v>
      </c>
      <c r="B2955">
        <v>2</v>
      </c>
      <c r="C2955">
        <v>1126</v>
      </c>
      <c r="D2955">
        <v>1</v>
      </c>
      <c r="E2955">
        <v>95.735600000000005</v>
      </c>
      <c r="F2955">
        <v>4.0239999999999998E-2</v>
      </c>
    </row>
    <row r="2956" spans="1:6">
      <c r="A2956">
        <v>2001127</v>
      </c>
      <c r="B2956">
        <v>2</v>
      </c>
      <c r="C2956">
        <v>1127</v>
      </c>
      <c r="D2956">
        <v>1</v>
      </c>
      <c r="E2956">
        <v>95.758099999999999</v>
      </c>
      <c r="F2956">
        <v>4.0239999999999998E-2</v>
      </c>
    </row>
    <row r="2957" spans="1:6">
      <c r="A2957">
        <v>2001128</v>
      </c>
      <c r="B2957">
        <v>2</v>
      </c>
      <c r="C2957">
        <v>1128</v>
      </c>
      <c r="D2957">
        <v>1</v>
      </c>
      <c r="E2957">
        <v>95.780500000000004</v>
      </c>
      <c r="F2957">
        <v>4.0250000000000001E-2</v>
      </c>
    </row>
    <row r="2958" spans="1:6">
      <c r="A2958">
        <v>2001129</v>
      </c>
      <c r="B2958">
        <v>2</v>
      </c>
      <c r="C2958">
        <v>1129</v>
      </c>
      <c r="D2958">
        <v>1</v>
      </c>
      <c r="E2958">
        <v>95.802999999999997</v>
      </c>
      <c r="F2958">
        <v>4.0250000000000001E-2</v>
      </c>
    </row>
    <row r="2959" spans="1:6">
      <c r="A2959">
        <v>2001130</v>
      </c>
      <c r="B2959">
        <v>2</v>
      </c>
      <c r="C2959">
        <v>1130</v>
      </c>
      <c r="D2959">
        <v>1</v>
      </c>
      <c r="E2959">
        <v>95.825400000000002</v>
      </c>
      <c r="F2959">
        <v>4.0259999999999997E-2</v>
      </c>
    </row>
    <row r="2960" spans="1:6">
      <c r="A2960">
        <v>2001131</v>
      </c>
      <c r="B2960">
        <v>2</v>
      </c>
      <c r="C2960">
        <v>1131</v>
      </c>
      <c r="D2960">
        <v>1</v>
      </c>
      <c r="E2960">
        <v>95.847800000000007</v>
      </c>
      <c r="F2960">
        <v>4.0259999999999997E-2</v>
      </c>
    </row>
    <row r="2961" spans="1:6">
      <c r="A2961">
        <v>2001132</v>
      </c>
      <c r="B2961">
        <v>2</v>
      </c>
      <c r="C2961">
        <v>1132</v>
      </c>
      <c r="D2961">
        <v>1</v>
      </c>
      <c r="E2961">
        <v>95.870199999999997</v>
      </c>
      <c r="F2961">
        <v>4.027E-2</v>
      </c>
    </row>
    <row r="2962" spans="1:6">
      <c r="A2962">
        <v>2001133</v>
      </c>
      <c r="B2962">
        <v>2</v>
      </c>
      <c r="C2962">
        <v>1133</v>
      </c>
      <c r="D2962">
        <v>1</v>
      </c>
      <c r="E2962">
        <v>95.892600000000002</v>
      </c>
      <c r="F2962">
        <v>4.0280000000000003E-2</v>
      </c>
    </row>
    <row r="2963" spans="1:6">
      <c r="A2963">
        <v>2001134</v>
      </c>
      <c r="B2963">
        <v>2</v>
      </c>
      <c r="C2963">
        <v>1134</v>
      </c>
      <c r="D2963">
        <v>1</v>
      </c>
      <c r="E2963">
        <v>95.915000000000006</v>
      </c>
      <c r="F2963">
        <v>4.0280000000000003E-2</v>
      </c>
    </row>
    <row r="2964" spans="1:6">
      <c r="A2964">
        <v>2001135</v>
      </c>
      <c r="B2964">
        <v>2</v>
      </c>
      <c r="C2964">
        <v>1135</v>
      </c>
      <c r="D2964">
        <v>1</v>
      </c>
      <c r="E2964">
        <v>95.937399999999997</v>
      </c>
      <c r="F2964">
        <v>4.0289999999999999E-2</v>
      </c>
    </row>
    <row r="2965" spans="1:6">
      <c r="A2965">
        <v>2001136</v>
      </c>
      <c r="B2965">
        <v>2</v>
      </c>
      <c r="C2965">
        <v>1136</v>
      </c>
      <c r="D2965">
        <v>1</v>
      </c>
      <c r="E2965">
        <v>95.959699999999998</v>
      </c>
      <c r="F2965">
        <v>4.0289999999999999E-2</v>
      </c>
    </row>
    <row r="2966" spans="1:6">
      <c r="A2966">
        <v>2001137</v>
      </c>
      <c r="B2966">
        <v>2</v>
      </c>
      <c r="C2966">
        <v>1137</v>
      </c>
      <c r="D2966">
        <v>1</v>
      </c>
      <c r="E2966">
        <v>95.982100000000003</v>
      </c>
      <c r="F2966">
        <v>4.0300000000000002E-2</v>
      </c>
    </row>
    <row r="2967" spans="1:6">
      <c r="A2967">
        <v>2001138</v>
      </c>
      <c r="B2967">
        <v>2</v>
      </c>
      <c r="C2967">
        <v>1138</v>
      </c>
      <c r="D2967">
        <v>1</v>
      </c>
      <c r="E2967">
        <v>96.004400000000004</v>
      </c>
      <c r="F2967">
        <v>4.0300000000000002E-2</v>
      </c>
    </row>
    <row r="2968" spans="1:6">
      <c r="A2968">
        <v>2001139</v>
      </c>
      <c r="B2968">
        <v>2</v>
      </c>
      <c r="C2968">
        <v>1139</v>
      </c>
      <c r="D2968">
        <v>1</v>
      </c>
      <c r="E2968">
        <v>96.026799999999994</v>
      </c>
      <c r="F2968">
        <v>4.0309999999999999E-2</v>
      </c>
    </row>
    <row r="2969" spans="1:6">
      <c r="A2969">
        <v>2001140</v>
      </c>
      <c r="B2969">
        <v>2</v>
      </c>
      <c r="C2969">
        <v>1140</v>
      </c>
      <c r="D2969">
        <v>1</v>
      </c>
      <c r="E2969">
        <v>96.049099999999996</v>
      </c>
      <c r="F2969">
        <v>4.0320000000000002E-2</v>
      </c>
    </row>
    <row r="2970" spans="1:6">
      <c r="A2970">
        <v>2001141</v>
      </c>
      <c r="B2970">
        <v>2</v>
      </c>
      <c r="C2970">
        <v>1141</v>
      </c>
      <c r="D2970">
        <v>1</v>
      </c>
      <c r="E2970">
        <v>96.071399999999997</v>
      </c>
      <c r="F2970">
        <v>4.0320000000000002E-2</v>
      </c>
    </row>
    <row r="2971" spans="1:6">
      <c r="A2971">
        <v>2001142</v>
      </c>
      <c r="B2971">
        <v>2</v>
      </c>
      <c r="C2971">
        <v>1142</v>
      </c>
      <c r="D2971">
        <v>1</v>
      </c>
      <c r="E2971">
        <v>96.093699999999998</v>
      </c>
      <c r="F2971">
        <v>4.0329999999999998E-2</v>
      </c>
    </row>
    <row r="2972" spans="1:6">
      <c r="A2972">
        <v>2001143</v>
      </c>
      <c r="B2972">
        <v>2</v>
      </c>
      <c r="C2972">
        <v>1143</v>
      </c>
      <c r="D2972">
        <v>1</v>
      </c>
      <c r="E2972">
        <v>96.116</v>
      </c>
      <c r="F2972">
        <v>4.0329999999999998E-2</v>
      </c>
    </row>
    <row r="2973" spans="1:6">
      <c r="A2973">
        <v>2001144</v>
      </c>
      <c r="B2973">
        <v>2</v>
      </c>
      <c r="C2973">
        <v>1144</v>
      </c>
      <c r="D2973">
        <v>1</v>
      </c>
      <c r="E2973">
        <v>96.138300000000001</v>
      </c>
      <c r="F2973">
        <v>4.0340000000000001E-2</v>
      </c>
    </row>
    <row r="2974" spans="1:6">
      <c r="A2974">
        <v>2001145</v>
      </c>
      <c r="B2974">
        <v>2</v>
      </c>
      <c r="C2974">
        <v>1145</v>
      </c>
      <c r="D2974">
        <v>1</v>
      </c>
      <c r="E2974">
        <v>96.160600000000002</v>
      </c>
      <c r="F2974">
        <v>4.0340000000000001E-2</v>
      </c>
    </row>
    <row r="2975" spans="1:6">
      <c r="A2975">
        <v>2001146</v>
      </c>
      <c r="B2975">
        <v>2</v>
      </c>
      <c r="C2975">
        <v>1146</v>
      </c>
      <c r="D2975">
        <v>1</v>
      </c>
      <c r="E2975">
        <v>96.1828</v>
      </c>
      <c r="F2975">
        <v>4.0349999999999997E-2</v>
      </c>
    </row>
    <row r="2976" spans="1:6">
      <c r="A2976">
        <v>2001147</v>
      </c>
      <c r="B2976">
        <v>2</v>
      </c>
      <c r="C2976">
        <v>1147</v>
      </c>
      <c r="D2976">
        <v>1</v>
      </c>
      <c r="E2976">
        <v>96.205100000000002</v>
      </c>
      <c r="F2976">
        <v>4.0349999999999997E-2</v>
      </c>
    </row>
    <row r="2977" spans="1:6">
      <c r="A2977">
        <v>2001148</v>
      </c>
      <c r="B2977">
        <v>2</v>
      </c>
      <c r="C2977">
        <v>1148</v>
      </c>
      <c r="D2977">
        <v>1</v>
      </c>
      <c r="E2977">
        <v>96.2273</v>
      </c>
      <c r="F2977">
        <v>4.036E-2</v>
      </c>
    </row>
    <row r="2978" spans="1:6">
      <c r="A2978">
        <v>2001149</v>
      </c>
      <c r="B2978">
        <v>2</v>
      </c>
      <c r="C2978">
        <v>1149</v>
      </c>
      <c r="D2978">
        <v>1</v>
      </c>
      <c r="E2978">
        <v>96.249499999999998</v>
      </c>
      <c r="F2978">
        <v>4.036E-2</v>
      </c>
    </row>
    <row r="2979" spans="1:6">
      <c r="A2979">
        <v>2001150</v>
      </c>
      <c r="B2979">
        <v>2</v>
      </c>
      <c r="C2979">
        <v>1150</v>
      </c>
      <c r="D2979">
        <v>1</v>
      </c>
      <c r="E2979">
        <v>96.271799999999999</v>
      </c>
      <c r="F2979">
        <v>4.0370000000000003E-2</v>
      </c>
    </row>
    <row r="2980" spans="1:6">
      <c r="A2980">
        <v>2001151</v>
      </c>
      <c r="B2980">
        <v>2</v>
      </c>
      <c r="C2980">
        <v>1151</v>
      </c>
      <c r="D2980">
        <v>1</v>
      </c>
      <c r="E2980">
        <v>96.293999999999997</v>
      </c>
      <c r="F2980">
        <v>4.0379999999999999E-2</v>
      </c>
    </row>
    <row r="2981" spans="1:6">
      <c r="A2981">
        <v>2001152</v>
      </c>
      <c r="B2981">
        <v>2</v>
      </c>
      <c r="C2981">
        <v>1152</v>
      </c>
      <c r="D2981">
        <v>1</v>
      </c>
      <c r="E2981">
        <v>96.316199999999995</v>
      </c>
      <c r="F2981">
        <v>4.0379999999999999E-2</v>
      </c>
    </row>
    <row r="2982" spans="1:6">
      <c r="A2982">
        <v>2001153</v>
      </c>
      <c r="B2982">
        <v>2</v>
      </c>
      <c r="C2982">
        <v>1153</v>
      </c>
      <c r="D2982">
        <v>1</v>
      </c>
      <c r="E2982">
        <v>96.338399999999993</v>
      </c>
      <c r="F2982">
        <v>4.0390000000000002E-2</v>
      </c>
    </row>
    <row r="2983" spans="1:6">
      <c r="A2983">
        <v>2001154</v>
      </c>
      <c r="B2983">
        <v>2</v>
      </c>
      <c r="C2983">
        <v>1154</v>
      </c>
      <c r="D2983">
        <v>1</v>
      </c>
      <c r="E2983">
        <v>96.360600000000005</v>
      </c>
      <c r="F2983">
        <v>4.0390000000000002E-2</v>
      </c>
    </row>
    <row r="2984" spans="1:6">
      <c r="A2984">
        <v>2001155</v>
      </c>
      <c r="B2984">
        <v>2</v>
      </c>
      <c r="C2984">
        <v>1155</v>
      </c>
      <c r="D2984">
        <v>1</v>
      </c>
      <c r="E2984">
        <v>96.3827</v>
      </c>
      <c r="F2984">
        <v>4.0399999999999998E-2</v>
      </c>
    </row>
    <row r="2985" spans="1:6">
      <c r="A2985">
        <v>2001156</v>
      </c>
      <c r="B2985">
        <v>2</v>
      </c>
      <c r="C2985">
        <v>1156</v>
      </c>
      <c r="D2985">
        <v>1</v>
      </c>
      <c r="E2985">
        <v>96.404899999999998</v>
      </c>
      <c r="F2985">
        <v>4.0399999999999998E-2</v>
      </c>
    </row>
    <row r="2986" spans="1:6">
      <c r="A2986">
        <v>2001157</v>
      </c>
      <c r="B2986">
        <v>2</v>
      </c>
      <c r="C2986">
        <v>1157</v>
      </c>
      <c r="D2986">
        <v>1</v>
      </c>
      <c r="E2986">
        <v>96.427000000000007</v>
      </c>
      <c r="F2986">
        <v>4.0410000000000001E-2</v>
      </c>
    </row>
    <row r="2987" spans="1:6">
      <c r="A2987">
        <v>2001158</v>
      </c>
      <c r="B2987">
        <v>2</v>
      </c>
      <c r="C2987">
        <v>1158</v>
      </c>
      <c r="D2987">
        <v>1</v>
      </c>
      <c r="E2987">
        <v>96.449200000000005</v>
      </c>
      <c r="F2987">
        <v>4.0410000000000001E-2</v>
      </c>
    </row>
    <row r="2988" spans="1:6">
      <c r="A2988">
        <v>2001159</v>
      </c>
      <c r="B2988">
        <v>2</v>
      </c>
      <c r="C2988">
        <v>1159</v>
      </c>
      <c r="D2988">
        <v>1</v>
      </c>
      <c r="E2988">
        <v>96.471299999999999</v>
      </c>
      <c r="F2988">
        <v>4.0419999999999998E-2</v>
      </c>
    </row>
    <row r="2989" spans="1:6">
      <c r="A2989">
        <v>2001160</v>
      </c>
      <c r="B2989">
        <v>2</v>
      </c>
      <c r="C2989">
        <v>1160</v>
      </c>
      <c r="D2989">
        <v>1</v>
      </c>
      <c r="E2989">
        <v>96.493399999999994</v>
      </c>
      <c r="F2989">
        <v>4.0430000000000001E-2</v>
      </c>
    </row>
    <row r="2990" spans="1:6">
      <c r="A2990">
        <v>2001161</v>
      </c>
      <c r="B2990">
        <v>2</v>
      </c>
      <c r="C2990">
        <v>1161</v>
      </c>
      <c r="D2990">
        <v>1</v>
      </c>
      <c r="E2990">
        <v>96.515600000000006</v>
      </c>
      <c r="F2990">
        <v>4.0430000000000001E-2</v>
      </c>
    </row>
    <row r="2991" spans="1:6">
      <c r="A2991">
        <v>2001162</v>
      </c>
      <c r="B2991">
        <v>2</v>
      </c>
      <c r="C2991">
        <v>1162</v>
      </c>
      <c r="D2991">
        <v>1</v>
      </c>
      <c r="E2991">
        <v>96.537700000000001</v>
      </c>
      <c r="F2991">
        <v>4.0439999999999997E-2</v>
      </c>
    </row>
    <row r="2992" spans="1:6">
      <c r="A2992">
        <v>2001163</v>
      </c>
      <c r="B2992">
        <v>2</v>
      </c>
      <c r="C2992">
        <v>1163</v>
      </c>
      <c r="D2992">
        <v>1</v>
      </c>
      <c r="E2992">
        <v>96.559799999999996</v>
      </c>
      <c r="F2992">
        <v>4.0439999999999997E-2</v>
      </c>
    </row>
    <row r="2993" spans="1:6">
      <c r="A2993">
        <v>2001164</v>
      </c>
      <c r="B2993">
        <v>2</v>
      </c>
      <c r="C2993">
        <v>1164</v>
      </c>
      <c r="D2993">
        <v>1</v>
      </c>
      <c r="E2993">
        <v>96.581800000000001</v>
      </c>
      <c r="F2993">
        <v>4.045E-2</v>
      </c>
    </row>
    <row r="2994" spans="1:6">
      <c r="A2994">
        <v>2001165</v>
      </c>
      <c r="B2994">
        <v>2</v>
      </c>
      <c r="C2994">
        <v>1165</v>
      </c>
      <c r="D2994">
        <v>1</v>
      </c>
      <c r="E2994">
        <v>96.603899999999996</v>
      </c>
      <c r="F2994">
        <v>4.045E-2</v>
      </c>
    </row>
    <row r="2995" spans="1:6">
      <c r="A2995">
        <v>2001166</v>
      </c>
      <c r="B2995">
        <v>2</v>
      </c>
      <c r="C2995">
        <v>1166</v>
      </c>
      <c r="D2995">
        <v>1</v>
      </c>
      <c r="E2995">
        <v>96.626000000000005</v>
      </c>
      <c r="F2995">
        <v>4.0460000000000003E-2</v>
      </c>
    </row>
    <row r="2996" spans="1:6">
      <c r="A2996">
        <v>2001167</v>
      </c>
      <c r="B2996">
        <v>2</v>
      </c>
      <c r="C2996">
        <v>1167</v>
      </c>
      <c r="D2996">
        <v>1</v>
      </c>
      <c r="E2996">
        <v>96.647999999999996</v>
      </c>
      <c r="F2996">
        <v>4.0460000000000003E-2</v>
      </c>
    </row>
    <row r="2997" spans="1:6">
      <c r="A2997">
        <v>2001168</v>
      </c>
      <c r="B2997">
        <v>2</v>
      </c>
      <c r="C2997">
        <v>1168</v>
      </c>
      <c r="D2997">
        <v>1</v>
      </c>
      <c r="E2997">
        <v>96.670100000000005</v>
      </c>
      <c r="F2997">
        <v>4.0469999999999999E-2</v>
      </c>
    </row>
    <row r="2998" spans="1:6">
      <c r="A2998">
        <v>2001169</v>
      </c>
      <c r="B2998">
        <v>2</v>
      </c>
      <c r="C2998">
        <v>1169</v>
      </c>
      <c r="D2998">
        <v>1</v>
      </c>
      <c r="E2998">
        <v>96.692099999999996</v>
      </c>
      <c r="F2998">
        <v>4.0469999999999999E-2</v>
      </c>
    </row>
    <row r="2999" spans="1:6">
      <c r="A2999">
        <v>2001170</v>
      </c>
      <c r="B2999">
        <v>2</v>
      </c>
      <c r="C2999">
        <v>1170</v>
      </c>
      <c r="D2999">
        <v>1</v>
      </c>
      <c r="E2999">
        <v>96.714100000000002</v>
      </c>
      <c r="F2999">
        <v>4.0480000000000002E-2</v>
      </c>
    </row>
    <row r="3000" spans="1:6">
      <c r="A3000">
        <v>2001171</v>
      </c>
      <c r="B3000">
        <v>2</v>
      </c>
      <c r="C3000">
        <v>1171</v>
      </c>
      <c r="D3000">
        <v>1</v>
      </c>
      <c r="E3000">
        <v>96.736199999999997</v>
      </c>
      <c r="F3000">
        <v>4.0489999999999998E-2</v>
      </c>
    </row>
    <row r="3001" spans="1:6">
      <c r="A3001">
        <v>2001172</v>
      </c>
      <c r="B3001">
        <v>2</v>
      </c>
      <c r="C3001">
        <v>1172</v>
      </c>
      <c r="D3001">
        <v>1</v>
      </c>
      <c r="E3001">
        <v>96.758200000000002</v>
      </c>
      <c r="F3001">
        <v>4.0489999999999998E-2</v>
      </c>
    </row>
    <row r="3002" spans="1:6">
      <c r="A3002">
        <v>2001173</v>
      </c>
      <c r="B3002">
        <v>2</v>
      </c>
      <c r="C3002">
        <v>1173</v>
      </c>
      <c r="D3002">
        <v>1</v>
      </c>
      <c r="E3002">
        <v>96.780199999999994</v>
      </c>
      <c r="F3002">
        <v>4.0500000000000001E-2</v>
      </c>
    </row>
    <row r="3003" spans="1:6">
      <c r="A3003">
        <v>2001174</v>
      </c>
      <c r="B3003">
        <v>2</v>
      </c>
      <c r="C3003">
        <v>1174</v>
      </c>
      <c r="D3003">
        <v>1</v>
      </c>
      <c r="E3003">
        <v>96.802099999999996</v>
      </c>
      <c r="F3003">
        <v>4.0500000000000001E-2</v>
      </c>
    </row>
    <row r="3004" spans="1:6">
      <c r="A3004">
        <v>2001175</v>
      </c>
      <c r="B3004">
        <v>2</v>
      </c>
      <c r="C3004">
        <v>1175</v>
      </c>
      <c r="D3004">
        <v>1</v>
      </c>
      <c r="E3004">
        <v>96.824100000000001</v>
      </c>
      <c r="F3004">
        <v>4.0509999999999997E-2</v>
      </c>
    </row>
    <row r="3005" spans="1:6">
      <c r="A3005">
        <v>2001176</v>
      </c>
      <c r="B3005">
        <v>2</v>
      </c>
      <c r="C3005">
        <v>1176</v>
      </c>
      <c r="D3005">
        <v>1</v>
      </c>
      <c r="E3005">
        <v>96.846100000000007</v>
      </c>
      <c r="F3005">
        <v>4.0509999999999997E-2</v>
      </c>
    </row>
    <row r="3006" spans="1:6">
      <c r="A3006">
        <v>2001177</v>
      </c>
      <c r="B3006">
        <v>2</v>
      </c>
      <c r="C3006">
        <v>1177</v>
      </c>
      <c r="D3006">
        <v>1</v>
      </c>
      <c r="E3006">
        <v>96.867999999999995</v>
      </c>
      <c r="F3006">
        <v>4.052E-2</v>
      </c>
    </row>
    <row r="3007" spans="1:6">
      <c r="A3007">
        <v>2001178</v>
      </c>
      <c r="B3007">
        <v>2</v>
      </c>
      <c r="C3007">
        <v>1178</v>
      </c>
      <c r="D3007">
        <v>1</v>
      </c>
      <c r="E3007">
        <v>96.89</v>
      </c>
      <c r="F3007">
        <v>4.052E-2</v>
      </c>
    </row>
    <row r="3008" spans="1:6">
      <c r="A3008">
        <v>2001179</v>
      </c>
      <c r="B3008">
        <v>2</v>
      </c>
      <c r="C3008">
        <v>1179</v>
      </c>
      <c r="D3008">
        <v>1</v>
      </c>
      <c r="E3008">
        <v>96.911900000000003</v>
      </c>
      <c r="F3008">
        <v>4.0529999999999997E-2</v>
      </c>
    </row>
    <row r="3009" spans="1:6">
      <c r="A3009">
        <v>2001180</v>
      </c>
      <c r="B3009">
        <v>2</v>
      </c>
      <c r="C3009">
        <v>1180</v>
      </c>
      <c r="D3009">
        <v>1</v>
      </c>
      <c r="E3009">
        <v>96.933899999999994</v>
      </c>
      <c r="F3009">
        <v>4.0529999999999997E-2</v>
      </c>
    </row>
    <row r="3010" spans="1:6">
      <c r="A3010">
        <v>2001181</v>
      </c>
      <c r="B3010">
        <v>2</v>
      </c>
      <c r="C3010">
        <v>1181</v>
      </c>
      <c r="D3010">
        <v>1</v>
      </c>
      <c r="E3010">
        <v>96.955799999999996</v>
      </c>
      <c r="F3010">
        <v>4.054E-2</v>
      </c>
    </row>
    <row r="3011" spans="1:6">
      <c r="A3011">
        <v>2001182</v>
      </c>
      <c r="B3011">
        <v>2</v>
      </c>
      <c r="C3011">
        <v>1182</v>
      </c>
      <c r="D3011">
        <v>1</v>
      </c>
      <c r="E3011">
        <v>96.977699999999999</v>
      </c>
      <c r="F3011">
        <v>4.054E-2</v>
      </c>
    </row>
    <row r="3012" spans="1:6">
      <c r="A3012">
        <v>2001183</v>
      </c>
      <c r="B3012">
        <v>2</v>
      </c>
      <c r="C3012">
        <v>1183</v>
      </c>
      <c r="D3012">
        <v>1</v>
      </c>
      <c r="E3012">
        <v>96.999600000000001</v>
      </c>
      <c r="F3012">
        <v>4.0550000000000003E-2</v>
      </c>
    </row>
    <row r="3013" spans="1:6">
      <c r="A3013">
        <v>2001184</v>
      </c>
      <c r="B3013">
        <v>2</v>
      </c>
      <c r="C3013">
        <v>1184</v>
      </c>
      <c r="D3013">
        <v>1</v>
      </c>
      <c r="E3013">
        <v>97.021500000000003</v>
      </c>
      <c r="F3013">
        <v>4.0559999999999999E-2</v>
      </c>
    </row>
    <row r="3014" spans="1:6">
      <c r="A3014">
        <v>2001185</v>
      </c>
      <c r="B3014">
        <v>2</v>
      </c>
      <c r="C3014">
        <v>1185</v>
      </c>
      <c r="D3014">
        <v>1</v>
      </c>
      <c r="E3014">
        <v>97.043400000000005</v>
      </c>
      <c r="F3014">
        <v>4.0559999999999999E-2</v>
      </c>
    </row>
    <row r="3015" spans="1:6">
      <c r="A3015">
        <v>2001186</v>
      </c>
      <c r="B3015">
        <v>2</v>
      </c>
      <c r="C3015">
        <v>1186</v>
      </c>
      <c r="D3015">
        <v>1</v>
      </c>
      <c r="E3015">
        <v>97.065200000000004</v>
      </c>
      <c r="F3015">
        <v>4.0570000000000002E-2</v>
      </c>
    </row>
    <row r="3016" spans="1:6">
      <c r="A3016">
        <v>2001187</v>
      </c>
      <c r="B3016">
        <v>2</v>
      </c>
      <c r="C3016">
        <v>1187</v>
      </c>
      <c r="D3016">
        <v>1</v>
      </c>
      <c r="E3016">
        <v>97.087100000000007</v>
      </c>
      <c r="F3016">
        <v>4.0570000000000002E-2</v>
      </c>
    </row>
    <row r="3017" spans="1:6">
      <c r="A3017">
        <v>2001188</v>
      </c>
      <c r="B3017">
        <v>2</v>
      </c>
      <c r="C3017">
        <v>1188</v>
      </c>
      <c r="D3017">
        <v>1</v>
      </c>
      <c r="E3017">
        <v>97.108900000000006</v>
      </c>
      <c r="F3017">
        <v>4.0579999999999998E-2</v>
      </c>
    </row>
    <row r="3018" spans="1:6">
      <c r="A3018">
        <v>2001189</v>
      </c>
      <c r="B3018">
        <v>2</v>
      </c>
      <c r="C3018">
        <v>1189</v>
      </c>
      <c r="D3018">
        <v>1</v>
      </c>
      <c r="E3018">
        <v>97.130799999999994</v>
      </c>
      <c r="F3018">
        <v>4.0579999999999998E-2</v>
      </c>
    </row>
    <row r="3019" spans="1:6">
      <c r="A3019">
        <v>2001190</v>
      </c>
      <c r="B3019">
        <v>2</v>
      </c>
      <c r="C3019">
        <v>1190</v>
      </c>
      <c r="D3019">
        <v>1</v>
      </c>
      <c r="E3019">
        <v>97.152600000000007</v>
      </c>
      <c r="F3019">
        <v>4.0590000000000001E-2</v>
      </c>
    </row>
    <row r="3020" spans="1:6">
      <c r="A3020">
        <v>2001191</v>
      </c>
      <c r="B3020">
        <v>2</v>
      </c>
      <c r="C3020">
        <v>1191</v>
      </c>
      <c r="D3020">
        <v>1</v>
      </c>
      <c r="E3020">
        <v>97.174400000000006</v>
      </c>
      <c r="F3020">
        <v>4.0590000000000001E-2</v>
      </c>
    </row>
    <row r="3021" spans="1:6">
      <c r="A3021">
        <v>2001192</v>
      </c>
      <c r="B3021">
        <v>2</v>
      </c>
      <c r="C3021">
        <v>1192</v>
      </c>
      <c r="D3021">
        <v>1</v>
      </c>
      <c r="E3021">
        <v>97.196299999999994</v>
      </c>
      <c r="F3021">
        <v>4.0599999999999997E-2</v>
      </c>
    </row>
    <row r="3022" spans="1:6">
      <c r="A3022">
        <v>2001193</v>
      </c>
      <c r="B3022">
        <v>2</v>
      </c>
      <c r="C3022">
        <v>1193</v>
      </c>
      <c r="D3022">
        <v>1</v>
      </c>
      <c r="E3022">
        <v>97.218100000000007</v>
      </c>
      <c r="F3022">
        <v>4.0599999999999997E-2</v>
      </c>
    </row>
    <row r="3023" spans="1:6">
      <c r="A3023">
        <v>2001194</v>
      </c>
      <c r="B3023">
        <v>2</v>
      </c>
      <c r="C3023">
        <v>1194</v>
      </c>
      <c r="D3023">
        <v>1</v>
      </c>
      <c r="E3023">
        <v>97.239900000000006</v>
      </c>
      <c r="F3023">
        <v>4.061E-2</v>
      </c>
    </row>
    <row r="3024" spans="1:6">
      <c r="A3024">
        <v>2001195</v>
      </c>
      <c r="B3024">
        <v>2</v>
      </c>
      <c r="C3024">
        <v>1195</v>
      </c>
      <c r="D3024">
        <v>1</v>
      </c>
      <c r="E3024">
        <v>97.261600000000001</v>
      </c>
      <c r="F3024">
        <v>4.061E-2</v>
      </c>
    </row>
    <row r="3025" spans="1:6">
      <c r="A3025">
        <v>2001196</v>
      </c>
      <c r="B3025">
        <v>2</v>
      </c>
      <c r="C3025">
        <v>1196</v>
      </c>
      <c r="D3025">
        <v>1</v>
      </c>
      <c r="E3025">
        <v>97.2834</v>
      </c>
      <c r="F3025">
        <v>4.0620000000000003E-2</v>
      </c>
    </row>
    <row r="3026" spans="1:6">
      <c r="A3026">
        <v>2001197</v>
      </c>
      <c r="B3026">
        <v>2</v>
      </c>
      <c r="C3026">
        <v>1197</v>
      </c>
      <c r="D3026">
        <v>1</v>
      </c>
      <c r="E3026">
        <v>97.305199999999999</v>
      </c>
      <c r="F3026">
        <v>4.0629999999999999E-2</v>
      </c>
    </row>
    <row r="3027" spans="1:6">
      <c r="A3027">
        <v>2001198</v>
      </c>
      <c r="B3027">
        <v>2</v>
      </c>
      <c r="C3027">
        <v>1198</v>
      </c>
      <c r="D3027">
        <v>1</v>
      </c>
      <c r="E3027">
        <v>97.326899999999995</v>
      </c>
      <c r="F3027">
        <v>4.0629999999999999E-2</v>
      </c>
    </row>
    <row r="3028" spans="1:6">
      <c r="A3028">
        <v>2001199</v>
      </c>
      <c r="B3028">
        <v>2</v>
      </c>
      <c r="C3028">
        <v>1199</v>
      </c>
      <c r="D3028">
        <v>1</v>
      </c>
      <c r="E3028">
        <v>97.348699999999994</v>
      </c>
      <c r="F3028">
        <v>4.0640000000000003E-2</v>
      </c>
    </row>
    <row r="3029" spans="1:6">
      <c r="A3029">
        <v>2001200</v>
      </c>
      <c r="B3029">
        <v>2</v>
      </c>
      <c r="C3029">
        <v>1200</v>
      </c>
      <c r="D3029">
        <v>1</v>
      </c>
      <c r="E3029">
        <v>97.370400000000004</v>
      </c>
      <c r="F3029">
        <v>4.0640000000000003E-2</v>
      </c>
    </row>
    <row r="3030" spans="1:6">
      <c r="A3030">
        <v>2001201</v>
      </c>
      <c r="B3030">
        <v>2</v>
      </c>
      <c r="C3030">
        <v>1201</v>
      </c>
      <c r="D3030">
        <v>1</v>
      </c>
      <c r="E3030">
        <v>97.392200000000003</v>
      </c>
      <c r="F3030">
        <v>4.0649999999999999E-2</v>
      </c>
    </row>
    <row r="3031" spans="1:6">
      <c r="A3031">
        <v>2001202</v>
      </c>
      <c r="B3031">
        <v>2</v>
      </c>
      <c r="C3031">
        <v>1202</v>
      </c>
      <c r="D3031">
        <v>1</v>
      </c>
      <c r="E3031">
        <v>97.413899999999998</v>
      </c>
      <c r="F3031">
        <v>4.0649999999999999E-2</v>
      </c>
    </row>
    <row r="3032" spans="1:6">
      <c r="A3032">
        <v>2001203</v>
      </c>
      <c r="B3032">
        <v>2</v>
      </c>
      <c r="C3032">
        <v>1203</v>
      </c>
      <c r="D3032">
        <v>1</v>
      </c>
      <c r="E3032">
        <v>97.435599999999994</v>
      </c>
      <c r="F3032">
        <v>4.0660000000000002E-2</v>
      </c>
    </row>
    <row r="3033" spans="1:6">
      <c r="A3033">
        <v>2001204</v>
      </c>
      <c r="B3033">
        <v>2</v>
      </c>
      <c r="C3033">
        <v>1204</v>
      </c>
      <c r="D3033">
        <v>1</v>
      </c>
      <c r="E3033">
        <v>97.457300000000004</v>
      </c>
      <c r="F3033">
        <v>4.0660000000000002E-2</v>
      </c>
    </row>
    <row r="3034" spans="1:6">
      <c r="A3034">
        <v>2001205</v>
      </c>
      <c r="B3034">
        <v>2</v>
      </c>
      <c r="C3034">
        <v>1205</v>
      </c>
      <c r="D3034">
        <v>1</v>
      </c>
      <c r="E3034">
        <v>97.478999999999999</v>
      </c>
      <c r="F3034">
        <v>4.0669999999999998E-2</v>
      </c>
    </row>
    <row r="3035" spans="1:6">
      <c r="A3035">
        <v>2001206</v>
      </c>
      <c r="B3035">
        <v>2</v>
      </c>
      <c r="C3035">
        <v>1206</v>
      </c>
      <c r="D3035">
        <v>1</v>
      </c>
      <c r="E3035">
        <v>97.500699999999995</v>
      </c>
      <c r="F3035">
        <v>4.0669999999999998E-2</v>
      </c>
    </row>
    <row r="3036" spans="1:6">
      <c r="A3036">
        <v>2001207</v>
      </c>
      <c r="B3036">
        <v>2</v>
      </c>
      <c r="C3036">
        <v>1207</v>
      </c>
      <c r="D3036">
        <v>1</v>
      </c>
      <c r="E3036">
        <v>97.522300000000001</v>
      </c>
      <c r="F3036">
        <v>4.0680000000000001E-2</v>
      </c>
    </row>
    <row r="3037" spans="1:6">
      <c r="A3037">
        <v>2001208</v>
      </c>
      <c r="B3037">
        <v>2</v>
      </c>
      <c r="C3037">
        <v>1208</v>
      </c>
      <c r="D3037">
        <v>1</v>
      </c>
      <c r="E3037">
        <v>97.543999999999997</v>
      </c>
      <c r="F3037">
        <v>4.0680000000000001E-2</v>
      </c>
    </row>
    <row r="3038" spans="1:6">
      <c r="A3038">
        <v>2001209</v>
      </c>
      <c r="B3038">
        <v>2</v>
      </c>
      <c r="C3038">
        <v>1209</v>
      </c>
      <c r="D3038">
        <v>1</v>
      </c>
      <c r="E3038">
        <v>97.565700000000007</v>
      </c>
      <c r="F3038">
        <v>4.0689999999999997E-2</v>
      </c>
    </row>
    <row r="3039" spans="1:6">
      <c r="A3039">
        <v>2001210</v>
      </c>
      <c r="B3039">
        <v>2</v>
      </c>
      <c r="C3039">
        <v>1210</v>
      </c>
      <c r="D3039">
        <v>1</v>
      </c>
      <c r="E3039">
        <v>97.587299999999999</v>
      </c>
      <c r="F3039">
        <v>4.0689999999999997E-2</v>
      </c>
    </row>
    <row r="3040" spans="1:6">
      <c r="A3040">
        <v>2001211</v>
      </c>
      <c r="B3040">
        <v>2</v>
      </c>
      <c r="C3040">
        <v>1211</v>
      </c>
      <c r="D3040">
        <v>1</v>
      </c>
      <c r="E3040">
        <v>97.608900000000006</v>
      </c>
      <c r="F3040">
        <v>4.07E-2</v>
      </c>
    </row>
    <row r="3041" spans="1:6">
      <c r="A3041">
        <v>2001212</v>
      </c>
      <c r="B3041">
        <v>2</v>
      </c>
      <c r="C3041">
        <v>1212</v>
      </c>
      <c r="D3041">
        <v>1</v>
      </c>
      <c r="E3041">
        <v>97.630600000000001</v>
      </c>
      <c r="F3041">
        <v>4.07E-2</v>
      </c>
    </row>
    <row r="3042" spans="1:6">
      <c r="A3042">
        <v>2001213</v>
      </c>
      <c r="B3042">
        <v>2</v>
      </c>
      <c r="C3042">
        <v>1213</v>
      </c>
      <c r="D3042">
        <v>1</v>
      </c>
      <c r="E3042">
        <v>97.652199999999993</v>
      </c>
      <c r="F3042">
        <v>4.0710000000000003E-2</v>
      </c>
    </row>
    <row r="3043" spans="1:6">
      <c r="A3043">
        <v>2001214</v>
      </c>
      <c r="B3043">
        <v>2</v>
      </c>
      <c r="C3043">
        <v>1214</v>
      </c>
      <c r="D3043">
        <v>1</v>
      </c>
      <c r="E3043">
        <v>97.6738</v>
      </c>
      <c r="F3043">
        <v>4.0719999999999999E-2</v>
      </c>
    </row>
    <row r="3044" spans="1:6">
      <c r="A3044">
        <v>2001215</v>
      </c>
      <c r="B3044">
        <v>2</v>
      </c>
      <c r="C3044">
        <v>1215</v>
      </c>
      <c r="D3044">
        <v>1</v>
      </c>
      <c r="E3044">
        <v>97.695400000000006</v>
      </c>
      <c r="F3044">
        <v>4.0719999999999999E-2</v>
      </c>
    </row>
    <row r="3045" spans="1:6">
      <c r="A3045">
        <v>2001216</v>
      </c>
      <c r="B3045">
        <v>2</v>
      </c>
      <c r="C3045">
        <v>1216</v>
      </c>
      <c r="D3045">
        <v>1</v>
      </c>
      <c r="E3045">
        <v>97.716999999999999</v>
      </c>
      <c r="F3045">
        <v>4.0730000000000002E-2</v>
      </c>
    </row>
    <row r="3046" spans="1:6">
      <c r="A3046">
        <v>2001217</v>
      </c>
      <c r="B3046">
        <v>2</v>
      </c>
      <c r="C3046">
        <v>1217</v>
      </c>
      <c r="D3046">
        <v>1</v>
      </c>
      <c r="E3046">
        <v>97.738500000000002</v>
      </c>
      <c r="F3046">
        <v>4.0730000000000002E-2</v>
      </c>
    </row>
    <row r="3047" spans="1:6">
      <c r="A3047">
        <v>2001218</v>
      </c>
      <c r="B3047">
        <v>2</v>
      </c>
      <c r="C3047">
        <v>1218</v>
      </c>
      <c r="D3047">
        <v>1</v>
      </c>
      <c r="E3047">
        <v>97.760099999999994</v>
      </c>
      <c r="F3047">
        <v>4.0739999999999998E-2</v>
      </c>
    </row>
    <row r="3048" spans="1:6">
      <c r="A3048">
        <v>2001219</v>
      </c>
      <c r="B3048">
        <v>2</v>
      </c>
      <c r="C3048">
        <v>1219</v>
      </c>
      <c r="D3048">
        <v>1</v>
      </c>
      <c r="E3048">
        <v>97.781700000000001</v>
      </c>
      <c r="F3048">
        <v>4.0739999999999998E-2</v>
      </c>
    </row>
    <row r="3049" spans="1:6">
      <c r="A3049">
        <v>2001220</v>
      </c>
      <c r="B3049">
        <v>2</v>
      </c>
      <c r="C3049">
        <v>1220</v>
      </c>
      <c r="D3049">
        <v>1</v>
      </c>
      <c r="E3049">
        <v>97.803200000000004</v>
      </c>
      <c r="F3049">
        <v>4.0750000000000001E-2</v>
      </c>
    </row>
    <row r="3050" spans="1:6">
      <c r="A3050">
        <v>2001221</v>
      </c>
      <c r="B3050">
        <v>2</v>
      </c>
      <c r="C3050">
        <v>1221</v>
      </c>
      <c r="D3050">
        <v>1</v>
      </c>
      <c r="E3050">
        <v>97.824799999999996</v>
      </c>
      <c r="F3050">
        <v>4.0750000000000001E-2</v>
      </c>
    </row>
    <row r="3051" spans="1:6">
      <c r="A3051">
        <v>2001222</v>
      </c>
      <c r="B3051">
        <v>2</v>
      </c>
      <c r="C3051">
        <v>1222</v>
      </c>
      <c r="D3051">
        <v>1</v>
      </c>
      <c r="E3051">
        <v>97.846299999999999</v>
      </c>
      <c r="F3051">
        <v>4.0759999999999998E-2</v>
      </c>
    </row>
    <row r="3052" spans="1:6">
      <c r="A3052">
        <v>2001223</v>
      </c>
      <c r="B3052">
        <v>2</v>
      </c>
      <c r="C3052">
        <v>1223</v>
      </c>
      <c r="D3052">
        <v>1</v>
      </c>
      <c r="E3052">
        <v>97.867800000000003</v>
      </c>
      <c r="F3052">
        <v>4.0759999999999998E-2</v>
      </c>
    </row>
    <row r="3053" spans="1:6">
      <c r="A3053">
        <v>2001224</v>
      </c>
      <c r="B3053">
        <v>2</v>
      </c>
      <c r="C3053">
        <v>1224</v>
      </c>
      <c r="D3053">
        <v>1</v>
      </c>
      <c r="E3053">
        <v>97.889300000000006</v>
      </c>
      <c r="F3053">
        <v>4.0770000000000001E-2</v>
      </c>
    </row>
    <row r="3054" spans="1:6">
      <c r="A3054">
        <v>2001225</v>
      </c>
      <c r="B3054">
        <v>2</v>
      </c>
      <c r="C3054">
        <v>1225</v>
      </c>
      <c r="D3054">
        <v>1</v>
      </c>
      <c r="E3054">
        <v>97.910799999999995</v>
      </c>
      <c r="F3054">
        <v>4.0770000000000001E-2</v>
      </c>
    </row>
    <row r="3055" spans="1:6">
      <c r="A3055">
        <v>2001226</v>
      </c>
      <c r="B3055">
        <v>2</v>
      </c>
      <c r="C3055">
        <v>1226</v>
      </c>
      <c r="D3055">
        <v>1</v>
      </c>
      <c r="E3055">
        <v>97.932299999999998</v>
      </c>
      <c r="F3055">
        <v>4.0779999999999997E-2</v>
      </c>
    </row>
    <row r="3056" spans="1:6">
      <c r="A3056">
        <v>2001227</v>
      </c>
      <c r="B3056">
        <v>2</v>
      </c>
      <c r="C3056">
        <v>1227</v>
      </c>
      <c r="D3056">
        <v>1</v>
      </c>
      <c r="E3056">
        <v>97.953800000000001</v>
      </c>
      <c r="F3056">
        <v>4.0779999999999997E-2</v>
      </c>
    </row>
    <row r="3057" spans="1:6">
      <c r="A3057">
        <v>2001228</v>
      </c>
      <c r="B3057">
        <v>2</v>
      </c>
      <c r="C3057">
        <v>1228</v>
      </c>
      <c r="D3057">
        <v>1</v>
      </c>
      <c r="E3057">
        <v>97.975300000000004</v>
      </c>
      <c r="F3057">
        <v>4.079E-2</v>
      </c>
    </row>
    <row r="3058" spans="1:6">
      <c r="A3058">
        <v>2001229</v>
      </c>
      <c r="B3058">
        <v>2</v>
      </c>
      <c r="C3058">
        <v>1229</v>
      </c>
      <c r="D3058">
        <v>1</v>
      </c>
      <c r="E3058">
        <v>97.996799999999993</v>
      </c>
      <c r="F3058">
        <v>4.079E-2</v>
      </c>
    </row>
    <row r="3059" spans="1:6">
      <c r="A3059">
        <v>2001230</v>
      </c>
      <c r="B3059">
        <v>2</v>
      </c>
      <c r="C3059">
        <v>1230</v>
      </c>
      <c r="D3059">
        <v>1</v>
      </c>
      <c r="E3059">
        <v>98.018199999999993</v>
      </c>
      <c r="F3059">
        <v>4.0800000000000003E-2</v>
      </c>
    </row>
    <row r="3060" spans="1:6">
      <c r="A3060">
        <v>2001231</v>
      </c>
      <c r="B3060">
        <v>2</v>
      </c>
      <c r="C3060">
        <v>1231</v>
      </c>
      <c r="D3060">
        <v>1</v>
      </c>
      <c r="E3060">
        <v>98.039699999999996</v>
      </c>
      <c r="F3060">
        <v>4.0800000000000003E-2</v>
      </c>
    </row>
    <row r="3061" spans="1:6">
      <c r="A3061">
        <v>2001232</v>
      </c>
      <c r="B3061">
        <v>2</v>
      </c>
      <c r="C3061">
        <v>1232</v>
      </c>
      <c r="D3061">
        <v>1</v>
      </c>
      <c r="E3061">
        <v>98.061099999999996</v>
      </c>
      <c r="F3061">
        <v>4.0809999999999999E-2</v>
      </c>
    </row>
    <row r="3062" spans="1:6">
      <c r="A3062">
        <v>2001233</v>
      </c>
      <c r="B3062">
        <v>2</v>
      </c>
      <c r="C3062">
        <v>1233</v>
      </c>
      <c r="D3062">
        <v>1</v>
      </c>
      <c r="E3062">
        <v>98.082499999999996</v>
      </c>
      <c r="F3062">
        <v>4.0809999999999999E-2</v>
      </c>
    </row>
    <row r="3063" spans="1:6">
      <c r="A3063">
        <v>2001234</v>
      </c>
      <c r="B3063">
        <v>2</v>
      </c>
      <c r="C3063">
        <v>1234</v>
      </c>
      <c r="D3063">
        <v>1</v>
      </c>
      <c r="E3063">
        <v>98.103899999999996</v>
      </c>
      <c r="F3063">
        <v>4.0820000000000002E-2</v>
      </c>
    </row>
    <row r="3064" spans="1:6">
      <c r="A3064">
        <v>2001235</v>
      </c>
      <c r="B3064">
        <v>2</v>
      </c>
      <c r="C3064">
        <v>1235</v>
      </c>
      <c r="D3064">
        <v>1</v>
      </c>
      <c r="E3064">
        <v>98.125299999999996</v>
      </c>
      <c r="F3064">
        <v>4.0820000000000002E-2</v>
      </c>
    </row>
    <row r="3065" spans="1:6">
      <c r="A3065">
        <v>2001236</v>
      </c>
      <c r="B3065">
        <v>2</v>
      </c>
      <c r="C3065">
        <v>1236</v>
      </c>
      <c r="D3065">
        <v>1</v>
      </c>
      <c r="E3065">
        <v>98.146699999999996</v>
      </c>
      <c r="F3065">
        <v>4.0829999999999998E-2</v>
      </c>
    </row>
    <row r="3066" spans="1:6">
      <c r="A3066">
        <v>2001237</v>
      </c>
      <c r="B3066">
        <v>2</v>
      </c>
      <c r="C3066">
        <v>1237</v>
      </c>
      <c r="D3066">
        <v>1</v>
      </c>
      <c r="E3066">
        <v>98.168099999999995</v>
      </c>
      <c r="F3066">
        <v>4.0840000000000001E-2</v>
      </c>
    </row>
    <row r="3067" spans="1:6">
      <c r="A3067">
        <v>2001238</v>
      </c>
      <c r="B3067">
        <v>2</v>
      </c>
      <c r="C3067">
        <v>1238</v>
      </c>
      <c r="D3067">
        <v>1</v>
      </c>
      <c r="E3067">
        <v>98.189499999999995</v>
      </c>
      <c r="F3067">
        <v>4.0840000000000001E-2</v>
      </c>
    </row>
    <row r="3068" spans="1:6">
      <c r="A3068">
        <v>2001239</v>
      </c>
      <c r="B3068">
        <v>2</v>
      </c>
      <c r="C3068">
        <v>1239</v>
      </c>
      <c r="D3068">
        <v>1</v>
      </c>
      <c r="E3068">
        <v>98.210899999999995</v>
      </c>
      <c r="F3068">
        <v>4.0849999999999997E-2</v>
      </c>
    </row>
    <row r="3069" spans="1:6">
      <c r="A3069">
        <v>2001240</v>
      </c>
      <c r="B3069">
        <v>2</v>
      </c>
      <c r="C3069">
        <v>1240</v>
      </c>
      <c r="D3069">
        <v>1</v>
      </c>
      <c r="E3069">
        <v>98.232200000000006</v>
      </c>
      <c r="F3069">
        <v>4.0849999999999997E-2</v>
      </c>
    </row>
    <row r="3070" spans="1:6">
      <c r="A3070">
        <v>2001241</v>
      </c>
      <c r="B3070">
        <v>2</v>
      </c>
      <c r="C3070">
        <v>1241</v>
      </c>
      <c r="D3070">
        <v>1</v>
      </c>
      <c r="E3070">
        <v>98.253600000000006</v>
      </c>
      <c r="F3070">
        <v>4.086E-2</v>
      </c>
    </row>
    <row r="3071" spans="1:6">
      <c r="A3071">
        <v>2001242</v>
      </c>
      <c r="B3071">
        <v>2</v>
      </c>
      <c r="C3071">
        <v>1242</v>
      </c>
      <c r="D3071">
        <v>1</v>
      </c>
      <c r="E3071">
        <v>98.274900000000002</v>
      </c>
      <c r="F3071">
        <v>4.086E-2</v>
      </c>
    </row>
    <row r="3072" spans="1:6">
      <c r="A3072">
        <v>2001243</v>
      </c>
      <c r="B3072">
        <v>2</v>
      </c>
      <c r="C3072">
        <v>1243</v>
      </c>
      <c r="D3072">
        <v>1</v>
      </c>
      <c r="E3072">
        <v>98.296300000000002</v>
      </c>
      <c r="F3072">
        <v>4.0869999999999997E-2</v>
      </c>
    </row>
    <row r="3073" spans="1:6">
      <c r="A3073">
        <v>2001244</v>
      </c>
      <c r="B3073">
        <v>2</v>
      </c>
      <c r="C3073">
        <v>1244</v>
      </c>
      <c r="D3073">
        <v>1</v>
      </c>
      <c r="E3073">
        <v>98.317599999999999</v>
      </c>
      <c r="F3073">
        <v>4.0869999999999997E-2</v>
      </c>
    </row>
    <row r="3074" spans="1:6">
      <c r="A3074">
        <v>2001245</v>
      </c>
      <c r="B3074">
        <v>2</v>
      </c>
      <c r="C3074">
        <v>1245</v>
      </c>
      <c r="D3074">
        <v>1</v>
      </c>
      <c r="E3074">
        <v>98.338899999999995</v>
      </c>
      <c r="F3074">
        <v>4.088E-2</v>
      </c>
    </row>
    <row r="3075" spans="1:6">
      <c r="A3075">
        <v>2001246</v>
      </c>
      <c r="B3075">
        <v>2</v>
      </c>
      <c r="C3075">
        <v>1246</v>
      </c>
      <c r="D3075">
        <v>1</v>
      </c>
      <c r="E3075">
        <v>98.360200000000006</v>
      </c>
      <c r="F3075">
        <v>4.088E-2</v>
      </c>
    </row>
    <row r="3076" spans="1:6">
      <c r="A3076">
        <v>2001247</v>
      </c>
      <c r="B3076">
        <v>2</v>
      </c>
      <c r="C3076">
        <v>1247</v>
      </c>
      <c r="D3076">
        <v>1</v>
      </c>
      <c r="E3076">
        <v>98.381500000000003</v>
      </c>
      <c r="F3076">
        <v>4.0890000000000003E-2</v>
      </c>
    </row>
    <row r="3077" spans="1:6">
      <c r="A3077">
        <v>2001248</v>
      </c>
      <c r="B3077">
        <v>2</v>
      </c>
      <c r="C3077">
        <v>1248</v>
      </c>
      <c r="D3077">
        <v>1</v>
      </c>
      <c r="E3077">
        <v>98.402799999999999</v>
      </c>
      <c r="F3077">
        <v>4.0890000000000003E-2</v>
      </c>
    </row>
    <row r="3078" spans="1:6">
      <c r="A3078">
        <v>2001249</v>
      </c>
      <c r="B3078">
        <v>2</v>
      </c>
      <c r="C3078">
        <v>1249</v>
      </c>
      <c r="D3078">
        <v>1</v>
      </c>
      <c r="E3078">
        <v>98.424099999999996</v>
      </c>
      <c r="F3078">
        <v>4.0899999999999999E-2</v>
      </c>
    </row>
    <row r="3079" spans="1:6">
      <c r="A3079">
        <v>2001250</v>
      </c>
      <c r="B3079">
        <v>2</v>
      </c>
      <c r="C3079">
        <v>1250</v>
      </c>
      <c r="D3079">
        <v>1</v>
      </c>
      <c r="E3079">
        <v>98.445300000000003</v>
      </c>
      <c r="F3079">
        <v>4.0899999999999999E-2</v>
      </c>
    </row>
    <row r="3080" spans="1:6">
      <c r="A3080">
        <v>2001251</v>
      </c>
      <c r="B3080">
        <v>2</v>
      </c>
      <c r="C3080">
        <v>1251</v>
      </c>
      <c r="D3080">
        <v>1</v>
      </c>
      <c r="E3080">
        <v>98.4666</v>
      </c>
      <c r="F3080">
        <v>4.0910000000000002E-2</v>
      </c>
    </row>
    <row r="3081" spans="1:6">
      <c r="A3081">
        <v>2001252</v>
      </c>
      <c r="B3081">
        <v>2</v>
      </c>
      <c r="C3081">
        <v>1252</v>
      </c>
      <c r="D3081">
        <v>1</v>
      </c>
      <c r="E3081">
        <v>98.487799999999993</v>
      </c>
      <c r="F3081">
        <v>4.0910000000000002E-2</v>
      </c>
    </row>
    <row r="3082" spans="1:6">
      <c r="A3082">
        <v>2001253</v>
      </c>
      <c r="B3082">
        <v>2</v>
      </c>
      <c r="C3082">
        <v>1253</v>
      </c>
      <c r="D3082">
        <v>1</v>
      </c>
      <c r="E3082">
        <v>98.509100000000004</v>
      </c>
      <c r="F3082">
        <v>4.0919999999999998E-2</v>
      </c>
    </row>
    <row r="3083" spans="1:6">
      <c r="A3083">
        <v>2001254</v>
      </c>
      <c r="B3083">
        <v>2</v>
      </c>
      <c r="C3083">
        <v>1254</v>
      </c>
      <c r="D3083">
        <v>1</v>
      </c>
      <c r="E3083">
        <v>98.530299999999997</v>
      </c>
      <c r="F3083">
        <v>4.0919999999999998E-2</v>
      </c>
    </row>
    <row r="3084" spans="1:6">
      <c r="A3084">
        <v>2001255</v>
      </c>
      <c r="B3084">
        <v>2</v>
      </c>
      <c r="C3084">
        <v>1255</v>
      </c>
      <c r="D3084">
        <v>1</v>
      </c>
      <c r="E3084">
        <v>98.551500000000004</v>
      </c>
      <c r="F3084">
        <v>4.0930000000000001E-2</v>
      </c>
    </row>
    <row r="3085" spans="1:6">
      <c r="A3085">
        <v>2001256</v>
      </c>
      <c r="B3085">
        <v>2</v>
      </c>
      <c r="C3085">
        <v>1256</v>
      </c>
      <c r="D3085">
        <v>1</v>
      </c>
      <c r="E3085">
        <v>98.572699999999998</v>
      </c>
      <c r="F3085">
        <v>4.0930000000000001E-2</v>
      </c>
    </row>
    <row r="3086" spans="1:6">
      <c r="A3086">
        <v>2001257</v>
      </c>
      <c r="B3086">
        <v>2</v>
      </c>
      <c r="C3086">
        <v>1257</v>
      </c>
      <c r="D3086">
        <v>1</v>
      </c>
      <c r="E3086">
        <v>98.593900000000005</v>
      </c>
      <c r="F3086">
        <v>4.0939999999999997E-2</v>
      </c>
    </row>
    <row r="3087" spans="1:6">
      <c r="A3087">
        <v>2001258</v>
      </c>
      <c r="B3087">
        <v>2</v>
      </c>
      <c r="C3087">
        <v>1258</v>
      </c>
      <c r="D3087">
        <v>1</v>
      </c>
      <c r="E3087">
        <v>98.615099999999998</v>
      </c>
      <c r="F3087">
        <v>4.0939999999999997E-2</v>
      </c>
    </row>
    <row r="3088" spans="1:6">
      <c r="A3088">
        <v>2001259</v>
      </c>
      <c r="B3088">
        <v>2</v>
      </c>
      <c r="C3088">
        <v>1259</v>
      </c>
      <c r="D3088">
        <v>1</v>
      </c>
      <c r="E3088">
        <v>98.636300000000006</v>
      </c>
      <c r="F3088">
        <v>4.095E-2</v>
      </c>
    </row>
    <row r="3089" spans="1:6">
      <c r="A3089">
        <v>2001260</v>
      </c>
      <c r="B3089">
        <v>2</v>
      </c>
      <c r="C3089">
        <v>1260</v>
      </c>
      <c r="D3089">
        <v>1</v>
      </c>
      <c r="E3089">
        <v>98.657499999999999</v>
      </c>
      <c r="F3089">
        <v>4.095E-2</v>
      </c>
    </row>
    <row r="3090" spans="1:6">
      <c r="A3090">
        <v>2001261</v>
      </c>
      <c r="B3090">
        <v>2</v>
      </c>
      <c r="C3090">
        <v>1261</v>
      </c>
      <c r="D3090">
        <v>1</v>
      </c>
      <c r="E3090">
        <v>98.678600000000003</v>
      </c>
      <c r="F3090">
        <v>4.0960000000000003E-2</v>
      </c>
    </row>
    <row r="3091" spans="1:6">
      <c r="A3091">
        <v>2001262</v>
      </c>
      <c r="B3091">
        <v>2</v>
      </c>
      <c r="C3091">
        <v>1262</v>
      </c>
      <c r="D3091">
        <v>1</v>
      </c>
      <c r="E3091">
        <v>98.699799999999996</v>
      </c>
      <c r="F3091">
        <v>4.0960000000000003E-2</v>
      </c>
    </row>
    <row r="3092" spans="1:6">
      <c r="A3092">
        <v>2001263</v>
      </c>
      <c r="B3092">
        <v>2</v>
      </c>
      <c r="C3092">
        <v>1263</v>
      </c>
      <c r="D3092">
        <v>1</v>
      </c>
      <c r="E3092">
        <v>98.7209</v>
      </c>
      <c r="F3092">
        <v>4.0969999999999999E-2</v>
      </c>
    </row>
    <row r="3093" spans="1:6">
      <c r="A3093">
        <v>2001264</v>
      </c>
      <c r="B3093">
        <v>2</v>
      </c>
      <c r="C3093">
        <v>1264</v>
      </c>
      <c r="D3093">
        <v>1</v>
      </c>
      <c r="E3093">
        <v>98.742099999999994</v>
      </c>
      <c r="F3093">
        <v>4.0969999999999999E-2</v>
      </c>
    </row>
    <row r="3094" spans="1:6">
      <c r="A3094">
        <v>2001265</v>
      </c>
      <c r="B3094">
        <v>2</v>
      </c>
      <c r="C3094">
        <v>1265</v>
      </c>
      <c r="D3094">
        <v>1</v>
      </c>
      <c r="E3094">
        <v>98.763199999999998</v>
      </c>
      <c r="F3094">
        <v>4.0980000000000003E-2</v>
      </c>
    </row>
    <row r="3095" spans="1:6">
      <c r="A3095">
        <v>2001266</v>
      </c>
      <c r="B3095">
        <v>2</v>
      </c>
      <c r="C3095">
        <v>1266</v>
      </c>
      <c r="D3095">
        <v>1</v>
      </c>
      <c r="E3095">
        <v>98.784300000000002</v>
      </c>
      <c r="F3095">
        <v>4.0980000000000003E-2</v>
      </c>
    </row>
    <row r="3096" spans="1:6">
      <c r="A3096">
        <v>2001267</v>
      </c>
      <c r="B3096">
        <v>2</v>
      </c>
      <c r="C3096">
        <v>1267</v>
      </c>
      <c r="D3096">
        <v>1</v>
      </c>
      <c r="E3096">
        <v>98.805400000000006</v>
      </c>
      <c r="F3096">
        <v>4.0989999999999999E-2</v>
      </c>
    </row>
    <row r="3097" spans="1:6">
      <c r="A3097">
        <v>2001268</v>
      </c>
      <c r="B3097">
        <v>2</v>
      </c>
      <c r="C3097">
        <v>1268</v>
      </c>
      <c r="D3097">
        <v>1</v>
      </c>
      <c r="E3097">
        <v>98.826499999999996</v>
      </c>
      <c r="F3097">
        <v>4.0989999999999999E-2</v>
      </c>
    </row>
    <row r="3098" spans="1:6">
      <c r="A3098">
        <v>2001269</v>
      </c>
      <c r="B3098">
        <v>2</v>
      </c>
      <c r="C3098">
        <v>1269</v>
      </c>
      <c r="D3098">
        <v>1</v>
      </c>
      <c r="E3098">
        <v>98.8476</v>
      </c>
      <c r="F3098">
        <v>4.1000000000000002E-2</v>
      </c>
    </row>
    <row r="3099" spans="1:6">
      <c r="A3099">
        <v>2001270</v>
      </c>
      <c r="B3099">
        <v>2</v>
      </c>
      <c r="C3099">
        <v>1270</v>
      </c>
      <c r="D3099">
        <v>1</v>
      </c>
      <c r="E3099">
        <v>98.868700000000004</v>
      </c>
      <c r="F3099">
        <v>4.1000000000000002E-2</v>
      </c>
    </row>
    <row r="3100" spans="1:6">
      <c r="A3100">
        <v>2001271</v>
      </c>
      <c r="B3100">
        <v>2</v>
      </c>
      <c r="C3100">
        <v>1271</v>
      </c>
      <c r="D3100">
        <v>1</v>
      </c>
      <c r="E3100">
        <v>98.889700000000005</v>
      </c>
      <c r="F3100">
        <v>4.1009999999999998E-2</v>
      </c>
    </row>
    <row r="3101" spans="1:6">
      <c r="A3101">
        <v>2001272</v>
      </c>
      <c r="B3101">
        <v>2</v>
      </c>
      <c r="C3101">
        <v>1272</v>
      </c>
      <c r="D3101">
        <v>1</v>
      </c>
      <c r="E3101">
        <v>98.910799999999995</v>
      </c>
      <c r="F3101">
        <v>4.1009999999999998E-2</v>
      </c>
    </row>
    <row r="3102" spans="1:6">
      <c r="A3102">
        <v>2001273</v>
      </c>
      <c r="B3102">
        <v>2</v>
      </c>
      <c r="C3102">
        <v>1273</v>
      </c>
      <c r="D3102">
        <v>1</v>
      </c>
      <c r="E3102">
        <v>98.931799999999996</v>
      </c>
      <c r="F3102">
        <v>4.1020000000000001E-2</v>
      </c>
    </row>
    <row r="3103" spans="1:6">
      <c r="A3103">
        <v>2001274</v>
      </c>
      <c r="B3103">
        <v>2</v>
      </c>
      <c r="C3103">
        <v>1274</v>
      </c>
      <c r="D3103">
        <v>1</v>
      </c>
      <c r="E3103">
        <v>98.9529</v>
      </c>
      <c r="F3103">
        <v>4.1029999999999997E-2</v>
      </c>
    </row>
    <row r="3104" spans="1:6">
      <c r="A3104">
        <v>2001275</v>
      </c>
      <c r="B3104">
        <v>2</v>
      </c>
      <c r="C3104">
        <v>1275</v>
      </c>
      <c r="D3104">
        <v>1</v>
      </c>
      <c r="E3104">
        <v>98.9739</v>
      </c>
      <c r="F3104">
        <v>4.1029999999999997E-2</v>
      </c>
    </row>
    <row r="3105" spans="1:6">
      <c r="A3105">
        <v>2001276</v>
      </c>
      <c r="B3105">
        <v>2</v>
      </c>
      <c r="C3105">
        <v>1276</v>
      </c>
      <c r="D3105">
        <v>1</v>
      </c>
      <c r="E3105">
        <v>98.994900000000001</v>
      </c>
      <c r="F3105">
        <v>4.104E-2</v>
      </c>
    </row>
    <row r="3106" spans="1:6">
      <c r="A3106">
        <v>2001277</v>
      </c>
      <c r="B3106">
        <v>2</v>
      </c>
      <c r="C3106">
        <v>1277</v>
      </c>
      <c r="D3106">
        <v>1</v>
      </c>
      <c r="E3106">
        <v>99.015900000000002</v>
      </c>
      <c r="F3106">
        <v>4.104E-2</v>
      </c>
    </row>
    <row r="3107" spans="1:6">
      <c r="A3107">
        <v>2001278</v>
      </c>
      <c r="B3107">
        <v>2</v>
      </c>
      <c r="C3107">
        <v>1278</v>
      </c>
      <c r="D3107">
        <v>1</v>
      </c>
      <c r="E3107">
        <v>99.036900000000003</v>
      </c>
      <c r="F3107">
        <v>4.1050000000000003E-2</v>
      </c>
    </row>
    <row r="3108" spans="1:6">
      <c r="A3108">
        <v>2001279</v>
      </c>
      <c r="B3108">
        <v>2</v>
      </c>
      <c r="C3108">
        <v>1279</v>
      </c>
      <c r="D3108">
        <v>1</v>
      </c>
      <c r="E3108">
        <v>99.057900000000004</v>
      </c>
      <c r="F3108">
        <v>4.1050000000000003E-2</v>
      </c>
    </row>
    <row r="3109" spans="1:6">
      <c r="A3109">
        <v>2001280</v>
      </c>
      <c r="B3109">
        <v>2</v>
      </c>
      <c r="C3109">
        <v>1280</v>
      </c>
      <c r="D3109">
        <v>1</v>
      </c>
      <c r="E3109">
        <v>99.078900000000004</v>
      </c>
      <c r="F3109">
        <v>4.1059999999999999E-2</v>
      </c>
    </row>
    <row r="3110" spans="1:6">
      <c r="A3110">
        <v>2001281</v>
      </c>
      <c r="B3110">
        <v>2</v>
      </c>
      <c r="C3110">
        <v>1281</v>
      </c>
      <c r="D3110">
        <v>1</v>
      </c>
      <c r="E3110">
        <v>99.099900000000005</v>
      </c>
      <c r="F3110">
        <v>4.1059999999999999E-2</v>
      </c>
    </row>
    <row r="3111" spans="1:6">
      <c r="A3111">
        <v>2001282</v>
      </c>
      <c r="B3111">
        <v>2</v>
      </c>
      <c r="C3111">
        <v>1282</v>
      </c>
      <c r="D3111">
        <v>1</v>
      </c>
      <c r="E3111">
        <v>99.120800000000003</v>
      </c>
      <c r="F3111">
        <v>4.1070000000000002E-2</v>
      </c>
    </row>
    <row r="3112" spans="1:6">
      <c r="A3112">
        <v>2001283</v>
      </c>
      <c r="B3112">
        <v>2</v>
      </c>
      <c r="C3112">
        <v>1283</v>
      </c>
      <c r="D3112">
        <v>1</v>
      </c>
      <c r="E3112">
        <v>99.141800000000003</v>
      </c>
      <c r="F3112">
        <v>4.1070000000000002E-2</v>
      </c>
    </row>
    <row r="3113" spans="1:6">
      <c r="A3113">
        <v>2001284</v>
      </c>
      <c r="B3113">
        <v>2</v>
      </c>
      <c r="C3113">
        <v>1284</v>
      </c>
      <c r="D3113">
        <v>1</v>
      </c>
      <c r="E3113">
        <v>99.162800000000004</v>
      </c>
      <c r="F3113">
        <v>4.1079999999999998E-2</v>
      </c>
    </row>
    <row r="3114" spans="1:6">
      <c r="A3114">
        <v>2001285</v>
      </c>
      <c r="B3114">
        <v>2</v>
      </c>
      <c r="C3114">
        <v>1285</v>
      </c>
      <c r="D3114">
        <v>1</v>
      </c>
      <c r="E3114">
        <v>99.183700000000002</v>
      </c>
      <c r="F3114">
        <v>4.1079999999999998E-2</v>
      </c>
    </row>
    <row r="3115" spans="1:6">
      <c r="A3115">
        <v>2001286</v>
      </c>
      <c r="B3115">
        <v>2</v>
      </c>
      <c r="C3115">
        <v>1286</v>
      </c>
      <c r="D3115">
        <v>1</v>
      </c>
      <c r="E3115">
        <v>99.204599999999999</v>
      </c>
      <c r="F3115">
        <v>4.1090000000000002E-2</v>
      </c>
    </row>
    <row r="3116" spans="1:6">
      <c r="A3116">
        <v>2001287</v>
      </c>
      <c r="B3116">
        <v>2</v>
      </c>
      <c r="C3116">
        <v>1287</v>
      </c>
      <c r="D3116">
        <v>1</v>
      </c>
      <c r="E3116">
        <v>99.225499999999997</v>
      </c>
      <c r="F3116">
        <v>4.1090000000000002E-2</v>
      </c>
    </row>
    <row r="3117" spans="1:6">
      <c r="A3117">
        <v>2001288</v>
      </c>
      <c r="B3117">
        <v>2</v>
      </c>
      <c r="C3117">
        <v>1288</v>
      </c>
      <c r="D3117">
        <v>1</v>
      </c>
      <c r="E3117">
        <v>99.246399999999994</v>
      </c>
      <c r="F3117">
        <v>4.1099999999999998E-2</v>
      </c>
    </row>
    <row r="3118" spans="1:6">
      <c r="A3118">
        <v>2001289</v>
      </c>
      <c r="B3118">
        <v>2</v>
      </c>
      <c r="C3118">
        <v>1289</v>
      </c>
      <c r="D3118">
        <v>1</v>
      </c>
      <c r="E3118">
        <v>99.267300000000006</v>
      </c>
      <c r="F3118">
        <v>4.1099999999999998E-2</v>
      </c>
    </row>
    <row r="3119" spans="1:6">
      <c r="A3119">
        <v>2001290</v>
      </c>
      <c r="B3119">
        <v>2</v>
      </c>
      <c r="C3119">
        <v>1290</v>
      </c>
      <c r="D3119">
        <v>1</v>
      </c>
      <c r="E3119">
        <v>99.288200000000003</v>
      </c>
      <c r="F3119">
        <v>4.1110000000000001E-2</v>
      </c>
    </row>
    <row r="3120" spans="1:6">
      <c r="A3120">
        <v>2001291</v>
      </c>
      <c r="B3120">
        <v>2</v>
      </c>
      <c r="C3120">
        <v>1291</v>
      </c>
      <c r="D3120">
        <v>1</v>
      </c>
      <c r="E3120">
        <v>99.309100000000001</v>
      </c>
      <c r="F3120">
        <v>4.1110000000000001E-2</v>
      </c>
    </row>
    <row r="3121" spans="1:6">
      <c r="A3121">
        <v>2001292</v>
      </c>
      <c r="B3121">
        <v>2</v>
      </c>
      <c r="C3121">
        <v>1292</v>
      </c>
      <c r="D3121">
        <v>1</v>
      </c>
      <c r="E3121">
        <v>99.33</v>
      </c>
      <c r="F3121">
        <v>4.1119999999999997E-2</v>
      </c>
    </row>
    <row r="3122" spans="1:6">
      <c r="A3122">
        <v>2001293</v>
      </c>
      <c r="B3122">
        <v>2</v>
      </c>
      <c r="C3122">
        <v>1293</v>
      </c>
      <c r="D3122">
        <v>1</v>
      </c>
      <c r="E3122">
        <v>99.350899999999996</v>
      </c>
      <c r="F3122">
        <v>4.1119999999999997E-2</v>
      </c>
    </row>
    <row r="3123" spans="1:6">
      <c r="A3123">
        <v>2001294</v>
      </c>
      <c r="B3123">
        <v>2</v>
      </c>
      <c r="C3123">
        <v>1294</v>
      </c>
      <c r="D3123">
        <v>1</v>
      </c>
      <c r="E3123">
        <v>99.371700000000004</v>
      </c>
      <c r="F3123">
        <v>4.113E-2</v>
      </c>
    </row>
    <row r="3124" spans="1:6">
      <c r="A3124">
        <v>2001295</v>
      </c>
      <c r="B3124">
        <v>2</v>
      </c>
      <c r="C3124">
        <v>1295</v>
      </c>
      <c r="D3124">
        <v>1</v>
      </c>
      <c r="E3124">
        <v>99.392600000000002</v>
      </c>
      <c r="F3124">
        <v>4.113E-2</v>
      </c>
    </row>
    <row r="3125" spans="1:6">
      <c r="A3125">
        <v>2001296</v>
      </c>
      <c r="B3125">
        <v>2</v>
      </c>
      <c r="C3125">
        <v>1296</v>
      </c>
      <c r="D3125">
        <v>1</v>
      </c>
      <c r="E3125">
        <v>99.413399999999996</v>
      </c>
      <c r="F3125">
        <v>4.1140000000000003E-2</v>
      </c>
    </row>
    <row r="3126" spans="1:6">
      <c r="A3126">
        <v>2001297</v>
      </c>
      <c r="B3126">
        <v>2</v>
      </c>
      <c r="C3126">
        <v>1297</v>
      </c>
      <c r="D3126">
        <v>1</v>
      </c>
      <c r="E3126">
        <v>99.434200000000004</v>
      </c>
      <c r="F3126">
        <v>4.1140000000000003E-2</v>
      </c>
    </row>
    <row r="3127" spans="1:6">
      <c r="A3127">
        <v>2001298</v>
      </c>
      <c r="B3127">
        <v>2</v>
      </c>
      <c r="C3127">
        <v>1298</v>
      </c>
      <c r="D3127">
        <v>1</v>
      </c>
      <c r="E3127">
        <v>99.454999999999998</v>
      </c>
      <c r="F3127">
        <v>4.1149999999999999E-2</v>
      </c>
    </row>
    <row r="3128" spans="1:6">
      <c r="A3128">
        <v>2001299</v>
      </c>
      <c r="B3128">
        <v>2</v>
      </c>
      <c r="C3128">
        <v>1299</v>
      </c>
      <c r="D3128">
        <v>1</v>
      </c>
      <c r="E3128">
        <v>99.475800000000007</v>
      </c>
      <c r="F3128">
        <v>4.1149999999999999E-2</v>
      </c>
    </row>
    <row r="3129" spans="1:6">
      <c r="A3129">
        <v>2001300</v>
      </c>
      <c r="B3129">
        <v>2</v>
      </c>
      <c r="C3129">
        <v>1300</v>
      </c>
      <c r="D3129">
        <v>1</v>
      </c>
      <c r="E3129">
        <v>99.496600000000001</v>
      </c>
      <c r="F3129">
        <v>4.1160000000000002E-2</v>
      </c>
    </row>
    <row r="3130" spans="1:6">
      <c r="A3130">
        <v>2001301</v>
      </c>
      <c r="B3130">
        <v>2</v>
      </c>
      <c r="C3130">
        <v>1301</v>
      </c>
      <c r="D3130">
        <v>1</v>
      </c>
      <c r="E3130">
        <v>99.517399999999995</v>
      </c>
      <c r="F3130">
        <v>4.1160000000000002E-2</v>
      </c>
    </row>
    <row r="3131" spans="1:6">
      <c r="A3131">
        <v>2001302</v>
      </c>
      <c r="B3131">
        <v>2</v>
      </c>
      <c r="C3131">
        <v>1302</v>
      </c>
      <c r="D3131">
        <v>1</v>
      </c>
      <c r="E3131">
        <v>99.538200000000003</v>
      </c>
      <c r="F3131">
        <v>4.1169999999999998E-2</v>
      </c>
    </row>
    <row r="3132" spans="1:6">
      <c r="A3132">
        <v>2001303</v>
      </c>
      <c r="B3132">
        <v>2</v>
      </c>
      <c r="C3132">
        <v>1303</v>
      </c>
      <c r="D3132">
        <v>1</v>
      </c>
      <c r="E3132">
        <v>99.558999999999997</v>
      </c>
      <c r="F3132">
        <v>4.1169999999999998E-2</v>
      </c>
    </row>
    <row r="3133" spans="1:6">
      <c r="A3133">
        <v>2001304</v>
      </c>
      <c r="B3133">
        <v>2</v>
      </c>
      <c r="C3133">
        <v>1304</v>
      </c>
      <c r="D3133">
        <v>1</v>
      </c>
      <c r="E3133">
        <v>99.579800000000006</v>
      </c>
      <c r="F3133">
        <v>4.1180000000000001E-2</v>
      </c>
    </row>
    <row r="3134" spans="1:6">
      <c r="A3134">
        <v>2001305</v>
      </c>
      <c r="B3134">
        <v>2</v>
      </c>
      <c r="C3134">
        <v>1305</v>
      </c>
      <c r="D3134">
        <v>1</v>
      </c>
      <c r="E3134">
        <v>99.600499999999997</v>
      </c>
      <c r="F3134">
        <v>4.1180000000000001E-2</v>
      </c>
    </row>
    <row r="3135" spans="1:6">
      <c r="A3135">
        <v>2001306</v>
      </c>
      <c r="B3135">
        <v>2</v>
      </c>
      <c r="C3135">
        <v>1306</v>
      </c>
      <c r="D3135">
        <v>1</v>
      </c>
      <c r="E3135">
        <v>99.621200000000002</v>
      </c>
      <c r="F3135">
        <v>4.1189999999999997E-2</v>
      </c>
    </row>
    <row r="3136" spans="1:6">
      <c r="A3136">
        <v>2001307</v>
      </c>
      <c r="B3136">
        <v>2</v>
      </c>
      <c r="C3136">
        <v>1307</v>
      </c>
      <c r="D3136">
        <v>1</v>
      </c>
      <c r="E3136">
        <v>99.641999999999996</v>
      </c>
      <c r="F3136">
        <v>4.1189999999999997E-2</v>
      </c>
    </row>
    <row r="3137" spans="1:6">
      <c r="A3137">
        <v>2001308</v>
      </c>
      <c r="B3137">
        <v>2</v>
      </c>
      <c r="C3137">
        <v>1308</v>
      </c>
      <c r="D3137">
        <v>1</v>
      </c>
      <c r="E3137">
        <v>99.662700000000001</v>
      </c>
      <c r="F3137">
        <v>4.1200000000000001E-2</v>
      </c>
    </row>
    <row r="3138" spans="1:6">
      <c r="A3138">
        <v>2001309</v>
      </c>
      <c r="B3138">
        <v>2</v>
      </c>
      <c r="C3138">
        <v>1309</v>
      </c>
      <c r="D3138">
        <v>1</v>
      </c>
      <c r="E3138">
        <v>99.683400000000006</v>
      </c>
      <c r="F3138">
        <v>4.1200000000000001E-2</v>
      </c>
    </row>
    <row r="3139" spans="1:6">
      <c r="A3139">
        <v>2001310</v>
      </c>
      <c r="B3139">
        <v>2</v>
      </c>
      <c r="C3139">
        <v>1310</v>
      </c>
      <c r="D3139">
        <v>1</v>
      </c>
      <c r="E3139">
        <v>99.704099999999997</v>
      </c>
      <c r="F3139">
        <v>4.1209999999999997E-2</v>
      </c>
    </row>
    <row r="3140" spans="1:6">
      <c r="A3140">
        <v>2001311</v>
      </c>
      <c r="B3140">
        <v>2</v>
      </c>
      <c r="C3140">
        <v>1311</v>
      </c>
      <c r="D3140">
        <v>1</v>
      </c>
      <c r="E3140">
        <v>99.724800000000002</v>
      </c>
      <c r="F3140">
        <v>4.1209999999999997E-2</v>
      </c>
    </row>
    <row r="3141" spans="1:6">
      <c r="A3141">
        <v>2001312</v>
      </c>
      <c r="B3141">
        <v>2</v>
      </c>
      <c r="C3141">
        <v>1312</v>
      </c>
      <c r="D3141">
        <v>1</v>
      </c>
      <c r="E3141">
        <v>99.745500000000007</v>
      </c>
      <c r="F3141">
        <v>4.122E-2</v>
      </c>
    </row>
    <row r="3142" spans="1:6">
      <c r="A3142">
        <v>2001313</v>
      </c>
      <c r="B3142">
        <v>2</v>
      </c>
      <c r="C3142">
        <v>1313</v>
      </c>
      <c r="D3142">
        <v>1</v>
      </c>
      <c r="E3142">
        <v>99.766199999999998</v>
      </c>
      <c r="F3142">
        <v>4.122E-2</v>
      </c>
    </row>
    <row r="3143" spans="1:6">
      <c r="A3143">
        <v>2001314</v>
      </c>
      <c r="B3143">
        <v>2</v>
      </c>
      <c r="C3143">
        <v>1314</v>
      </c>
      <c r="D3143">
        <v>1</v>
      </c>
      <c r="E3143">
        <v>99.786900000000003</v>
      </c>
      <c r="F3143">
        <v>4.1230000000000003E-2</v>
      </c>
    </row>
    <row r="3144" spans="1:6">
      <c r="A3144">
        <v>2001315</v>
      </c>
      <c r="B3144">
        <v>2</v>
      </c>
      <c r="C3144">
        <v>1315</v>
      </c>
      <c r="D3144">
        <v>1</v>
      </c>
      <c r="E3144">
        <v>99.807500000000005</v>
      </c>
      <c r="F3144">
        <v>4.1230000000000003E-2</v>
      </c>
    </row>
    <row r="3145" spans="1:6">
      <c r="A3145">
        <v>2001316</v>
      </c>
      <c r="B3145">
        <v>2</v>
      </c>
      <c r="C3145">
        <v>1316</v>
      </c>
      <c r="D3145">
        <v>1</v>
      </c>
      <c r="E3145">
        <v>99.828199999999995</v>
      </c>
      <c r="F3145">
        <v>4.1239999999999999E-2</v>
      </c>
    </row>
    <row r="3146" spans="1:6">
      <c r="A3146">
        <v>2001317</v>
      </c>
      <c r="B3146">
        <v>2</v>
      </c>
      <c r="C3146">
        <v>1317</v>
      </c>
      <c r="D3146">
        <v>1</v>
      </c>
      <c r="E3146">
        <v>99.848799999999997</v>
      </c>
      <c r="F3146">
        <v>4.1239999999999999E-2</v>
      </c>
    </row>
    <row r="3147" spans="1:6">
      <c r="A3147">
        <v>2001318</v>
      </c>
      <c r="B3147">
        <v>2</v>
      </c>
      <c r="C3147">
        <v>1318</v>
      </c>
      <c r="D3147">
        <v>1</v>
      </c>
      <c r="E3147">
        <v>99.869500000000002</v>
      </c>
      <c r="F3147">
        <v>4.1250000000000002E-2</v>
      </c>
    </row>
    <row r="3148" spans="1:6">
      <c r="A3148">
        <v>2001319</v>
      </c>
      <c r="B3148">
        <v>2</v>
      </c>
      <c r="C3148">
        <v>1319</v>
      </c>
      <c r="D3148">
        <v>1</v>
      </c>
      <c r="E3148">
        <v>99.890100000000004</v>
      </c>
      <c r="F3148">
        <v>4.1250000000000002E-2</v>
      </c>
    </row>
    <row r="3149" spans="1:6">
      <c r="A3149">
        <v>2001320</v>
      </c>
      <c r="B3149">
        <v>2</v>
      </c>
      <c r="C3149">
        <v>1320</v>
      </c>
      <c r="D3149">
        <v>1</v>
      </c>
      <c r="E3149">
        <v>99.910700000000006</v>
      </c>
      <c r="F3149">
        <v>4.1259999999999998E-2</v>
      </c>
    </row>
    <row r="3150" spans="1:6">
      <c r="A3150">
        <v>2001321</v>
      </c>
      <c r="B3150">
        <v>2</v>
      </c>
      <c r="C3150">
        <v>1321</v>
      </c>
      <c r="D3150">
        <v>1</v>
      </c>
      <c r="E3150">
        <v>99.931299999999993</v>
      </c>
      <c r="F3150">
        <v>4.1259999999999998E-2</v>
      </c>
    </row>
    <row r="3151" spans="1:6">
      <c r="A3151">
        <v>2001322</v>
      </c>
      <c r="B3151">
        <v>2</v>
      </c>
      <c r="C3151">
        <v>1322</v>
      </c>
      <c r="D3151">
        <v>1</v>
      </c>
      <c r="E3151">
        <v>99.951899999999995</v>
      </c>
      <c r="F3151">
        <v>4.1259999999999998E-2</v>
      </c>
    </row>
    <row r="3152" spans="1:6">
      <c r="A3152">
        <v>2001323</v>
      </c>
      <c r="B3152">
        <v>2</v>
      </c>
      <c r="C3152">
        <v>1323</v>
      </c>
      <c r="D3152">
        <v>1</v>
      </c>
      <c r="E3152">
        <v>99.972499999999997</v>
      </c>
      <c r="F3152">
        <v>4.1270000000000001E-2</v>
      </c>
    </row>
    <row r="3153" spans="1:6">
      <c r="A3153">
        <v>2001324</v>
      </c>
      <c r="B3153">
        <v>2</v>
      </c>
      <c r="C3153">
        <v>1324</v>
      </c>
      <c r="D3153">
        <v>1</v>
      </c>
      <c r="E3153">
        <v>99.993099999999998</v>
      </c>
      <c r="F3153">
        <v>4.1270000000000001E-2</v>
      </c>
    </row>
    <row r="3154" spans="1:6">
      <c r="A3154">
        <v>2001325</v>
      </c>
      <c r="B3154">
        <v>2</v>
      </c>
      <c r="C3154">
        <v>1325</v>
      </c>
      <c r="D3154">
        <v>1</v>
      </c>
      <c r="E3154">
        <v>100.0137</v>
      </c>
      <c r="F3154">
        <v>4.1279999999999997E-2</v>
      </c>
    </row>
    <row r="3155" spans="1:6">
      <c r="A3155">
        <v>2001326</v>
      </c>
      <c r="B3155">
        <v>2</v>
      </c>
      <c r="C3155">
        <v>1326</v>
      </c>
      <c r="D3155">
        <v>1</v>
      </c>
      <c r="E3155">
        <v>100.0342</v>
      </c>
      <c r="F3155">
        <v>4.1279999999999997E-2</v>
      </c>
    </row>
    <row r="3156" spans="1:6">
      <c r="A3156">
        <v>2001327</v>
      </c>
      <c r="B3156">
        <v>2</v>
      </c>
      <c r="C3156">
        <v>1327</v>
      </c>
      <c r="D3156">
        <v>1</v>
      </c>
      <c r="E3156">
        <v>100.0548</v>
      </c>
      <c r="F3156">
        <v>4.129E-2</v>
      </c>
    </row>
    <row r="3157" spans="1:6">
      <c r="A3157">
        <v>2001328</v>
      </c>
      <c r="B3157">
        <v>2</v>
      </c>
      <c r="C3157">
        <v>1328</v>
      </c>
      <c r="D3157">
        <v>1</v>
      </c>
      <c r="E3157">
        <v>100.0753</v>
      </c>
      <c r="F3157">
        <v>4.129E-2</v>
      </c>
    </row>
    <row r="3158" spans="1:6">
      <c r="A3158">
        <v>2001329</v>
      </c>
      <c r="B3158">
        <v>2</v>
      </c>
      <c r="C3158">
        <v>1329</v>
      </c>
      <c r="D3158">
        <v>1</v>
      </c>
      <c r="E3158">
        <v>100.0959</v>
      </c>
      <c r="F3158">
        <v>4.1300000000000003E-2</v>
      </c>
    </row>
    <row r="3159" spans="1:6">
      <c r="A3159">
        <v>2001330</v>
      </c>
      <c r="B3159">
        <v>2</v>
      </c>
      <c r="C3159">
        <v>1330</v>
      </c>
      <c r="D3159">
        <v>1</v>
      </c>
      <c r="E3159">
        <v>100.1164</v>
      </c>
      <c r="F3159">
        <v>4.1300000000000003E-2</v>
      </c>
    </row>
    <row r="3160" spans="1:6">
      <c r="A3160">
        <v>2001331</v>
      </c>
      <c r="B3160">
        <v>2</v>
      </c>
      <c r="C3160">
        <v>1331</v>
      </c>
      <c r="D3160">
        <v>1</v>
      </c>
      <c r="E3160">
        <v>100.1369</v>
      </c>
      <c r="F3160">
        <v>4.1309999999999999E-2</v>
      </c>
    </row>
    <row r="3161" spans="1:6">
      <c r="A3161">
        <v>2001332</v>
      </c>
      <c r="B3161">
        <v>2</v>
      </c>
      <c r="C3161">
        <v>1332</v>
      </c>
      <c r="D3161">
        <v>1</v>
      </c>
      <c r="E3161">
        <v>100.1574</v>
      </c>
      <c r="F3161">
        <v>4.1309999999999999E-2</v>
      </c>
    </row>
    <row r="3162" spans="1:6">
      <c r="A3162">
        <v>2001333</v>
      </c>
      <c r="B3162">
        <v>2</v>
      </c>
      <c r="C3162">
        <v>1333</v>
      </c>
      <c r="D3162">
        <v>1</v>
      </c>
      <c r="E3162">
        <v>100.17789999999999</v>
      </c>
      <c r="F3162">
        <v>4.1320000000000003E-2</v>
      </c>
    </row>
    <row r="3163" spans="1:6">
      <c r="A3163">
        <v>2001334</v>
      </c>
      <c r="B3163">
        <v>2</v>
      </c>
      <c r="C3163">
        <v>1334</v>
      </c>
      <c r="D3163">
        <v>1</v>
      </c>
      <c r="E3163">
        <v>100.19840000000001</v>
      </c>
      <c r="F3163">
        <v>4.1320000000000003E-2</v>
      </c>
    </row>
    <row r="3164" spans="1:6">
      <c r="A3164">
        <v>2001335</v>
      </c>
      <c r="B3164">
        <v>2</v>
      </c>
      <c r="C3164">
        <v>1335</v>
      </c>
      <c r="D3164">
        <v>1</v>
      </c>
      <c r="E3164">
        <v>100.2189</v>
      </c>
      <c r="F3164">
        <v>4.1329999999999999E-2</v>
      </c>
    </row>
    <row r="3165" spans="1:6">
      <c r="A3165">
        <v>2001336</v>
      </c>
      <c r="B3165">
        <v>2</v>
      </c>
      <c r="C3165">
        <v>1336</v>
      </c>
      <c r="D3165">
        <v>1</v>
      </c>
      <c r="E3165">
        <v>100.2394</v>
      </c>
      <c r="F3165">
        <v>4.1329999999999999E-2</v>
      </c>
    </row>
    <row r="3166" spans="1:6">
      <c r="A3166">
        <v>2001337</v>
      </c>
      <c r="B3166">
        <v>2</v>
      </c>
      <c r="C3166">
        <v>1337</v>
      </c>
      <c r="D3166">
        <v>1</v>
      </c>
      <c r="E3166">
        <v>100.2598</v>
      </c>
      <c r="F3166">
        <v>4.1340000000000002E-2</v>
      </c>
    </row>
    <row r="3167" spans="1:6">
      <c r="A3167">
        <v>2001338</v>
      </c>
      <c r="B3167">
        <v>2</v>
      </c>
      <c r="C3167">
        <v>1338</v>
      </c>
      <c r="D3167">
        <v>1</v>
      </c>
      <c r="E3167">
        <v>100.2803</v>
      </c>
      <c r="F3167">
        <v>4.1340000000000002E-2</v>
      </c>
    </row>
    <row r="3168" spans="1:6">
      <c r="A3168">
        <v>2001339</v>
      </c>
      <c r="B3168">
        <v>2</v>
      </c>
      <c r="C3168">
        <v>1339</v>
      </c>
      <c r="D3168">
        <v>1</v>
      </c>
      <c r="E3168">
        <v>100.30070000000001</v>
      </c>
      <c r="F3168">
        <v>4.1349999999999998E-2</v>
      </c>
    </row>
    <row r="3169" spans="1:6">
      <c r="A3169">
        <v>2001340</v>
      </c>
      <c r="B3169">
        <v>2</v>
      </c>
      <c r="C3169">
        <v>1340</v>
      </c>
      <c r="D3169">
        <v>1</v>
      </c>
      <c r="E3169">
        <v>100.3212</v>
      </c>
      <c r="F3169">
        <v>4.1349999999999998E-2</v>
      </c>
    </row>
    <row r="3170" spans="1:6">
      <c r="A3170">
        <v>2001341</v>
      </c>
      <c r="B3170">
        <v>2</v>
      </c>
      <c r="C3170">
        <v>1341</v>
      </c>
      <c r="D3170">
        <v>1</v>
      </c>
      <c r="E3170">
        <v>100.3416</v>
      </c>
      <c r="F3170">
        <v>4.1360000000000001E-2</v>
      </c>
    </row>
    <row r="3171" spans="1:6">
      <c r="A3171">
        <v>2001342</v>
      </c>
      <c r="B3171">
        <v>2</v>
      </c>
      <c r="C3171">
        <v>1342</v>
      </c>
      <c r="D3171">
        <v>1</v>
      </c>
      <c r="E3171">
        <v>100.36199999999999</v>
      </c>
      <c r="F3171">
        <v>4.1360000000000001E-2</v>
      </c>
    </row>
    <row r="3172" spans="1:6">
      <c r="A3172">
        <v>2001343</v>
      </c>
      <c r="B3172">
        <v>2</v>
      </c>
      <c r="C3172">
        <v>1343</v>
      </c>
      <c r="D3172">
        <v>1</v>
      </c>
      <c r="E3172">
        <v>100.3824</v>
      </c>
      <c r="F3172">
        <v>4.1369999999999997E-2</v>
      </c>
    </row>
    <row r="3173" spans="1:6">
      <c r="A3173">
        <v>2001344</v>
      </c>
      <c r="B3173">
        <v>2</v>
      </c>
      <c r="C3173">
        <v>1344</v>
      </c>
      <c r="D3173">
        <v>1</v>
      </c>
      <c r="E3173">
        <v>100.4028</v>
      </c>
      <c r="F3173">
        <v>4.1369999999999997E-2</v>
      </c>
    </row>
    <row r="3174" spans="1:6">
      <c r="A3174">
        <v>2001345</v>
      </c>
      <c r="B3174">
        <v>2</v>
      </c>
      <c r="C3174">
        <v>1345</v>
      </c>
      <c r="D3174">
        <v>1</v>
      </c>
      <c r="E3174">
        <v>100.42319999999999</v>
      </c>
      <c r="F3174">
        <v>4.138E-2</v>
      </c>
    </row>
    <row r="3175" spans="1:6">
      <c r="A3175">
        <v>2001346</v>
      </c>
      <c r="B3175">
        <v>2</v>
      </c>
      <c r="C3175">
        <v>1346</v>
      </c>
      <c r="D3175">
        <v>1</v>
      </c>
      <c r="E3175">
        <v>100.4436</v>
      </c>
      <c r="F3175">
        <v>4.138E-2</v>
      </c>
    </row>
    <row r="3176" spans="1:6">
      <c r="A3176">
        <v>2001347</v>
      </c>
      <c r="B3176">
        <v>2</v>
      </c>
      <c r="C3176">
        <v>1347</v>
      </c>
      <c r="D3176">
        <v>1</v>
      </c>
      <c r="E3176">
        <v>100.464</v>
      </c>
      <c r="F3176">
        <v>4.1390000000000003E-2</v>
      </c>
    </row>
    <row r="3177" spans="1:6">
      <c r="A3177">
        <v>2001348</v>
      </c>
      <c r="B3177">
        <v>2</v>
      </c>
      <c r="C3177">
        <v>1348</v>
      </c>
      <c r="D3177">
        <v>1</v>
      </c>
      <c r="E3177">
        <v>100.4843</v>
      </c>
      <c r="F3177">
        <v>4.1390000000000003E-2</v>
      </c>
    </row>
    <row r="3178" spans="1:6">
      <c r="A3178">
        <v>2001349</v>
      </c>
      <c r="B3178">
        <v>2</v>
      </c>
      <c r="C3178">
        <v>1349</v>
      </c>
      <c r="D3178">
        <v>1</v>
      </c>
      <c r="E3178">
        <v>100.5047</v>
      </c>
      <c r="F3178">
        <v>4.1399999999999999E-2</v>
      </c>
    </row>
    <row r="3179" spans="1:6">
      <c r="A3179">
        <v>2001350</v>
      </c>
      <c r="B3179">
        <v>2</v>
      </c>
      <c r="C3179">
        <v>1350</v>
      </c>
      <c r="D3179">
        <v>1</v>
      </c>
      <c r="E3179">
        <v>100.52500000000001</v>
      </c>
      <c r="F3179">
        <v>4.1399999999999999E-2</v>
      </c>
    </row>
    <row r="3180" spans="1:6">
      <c r="A3180">
        <v>2001351</v>
      </c>
      <c r="B3180">
        <v>2</v>
      </c>
      <c r="C3180">
        <v>1351</v>
      </c>
      <c r="D3180">
        <v>1</v>
      </c>
      <c r="E3180">
        <v>100.5454</v>
      </c>
      <c r="F3180">
        <v>4.1410000000000002E-2</v>
      </c>
    </row>
    <row r="3181" spans="1:6">
      <c r="A3181">
        <v>2001352</v>
      </c>
      <c r="B3181">
        <v>2</v>
      </c>
      <c r="C3181">
        <v>1352</v>
      </c>
      <c r="D3181">
        <v>1</v>
      </c>
      <c r="E3181">
        <v>100.56570000000001</v>
      </c>
      <c r="F3181">
        <v>4.1410000000000002E-2</v>
      </c>
    </row>
    <row r="3182" spans="1:6">
      <c r="A3182">
        <v>2001353</v>
      </c>
      <c r="B3182">
        <v>2</v>
      </c>
      <c r="C3182">
        <v>1353</v>
      </c>
      <c r="D3182">
        <v>1</v>
      </c>
      <c r="E3182">
        <v>100.586</v>
      </c>
      <c r="F3182">
        <v>4.1419999999999998E-2</v>
      </c>
    </row>
    <row r="3183" spans="1:6">
      <c r="A3183">
        <v>2001354</v>
      </c>
      <c r="B3183">
        <v>2</v>
      </c>
      <c r="C3183">
        <v>1354</v>
      </c>
      <c r="D3183">
        <v>1</v>
      </c>
      <c r="E3183">
        <v>100.6063</v>
      </c>
      <c r="F3183">
        <v>4.1419999999999998E-2</v>
      </c>
    </row>
    <row r="3184" spans="1:6">
      <c r="A3184">
        <v>2001355</v>
      </c>
      <c r="B3184">
        <v>2</v>
      </c>
      <c r="C3184">
        <v>1355</v>
      </c>
      <c r="D3184">
        <v>1</v>
      </c>
      <c r="E3184">
        <v>100.6266</v>
      </c>
      <c r="F3184">
        <v>4.1430000000000002E-2</v>
      </c>
    </row>
    <row r="3185" spans="1:6">
      <c r="A3185">
        <v>2001356</v>
      </c>
      <c r="B3185">
        <v>2</v>
      </c>
      <c r="C3185">
        <v>1356</v>
      </c>
      <c r="D3185">
        <v>1</v>
      </c>
      <c r="E3185">
        <v>100.6469</v>
      </c>
      <c r="F3185">
        <v>4.1430000000000002E-2</v>
      </c>
    </row>
    <row r="3186" spans="1:6">
      <c r="A3186">
        <v>2001357</v>
      </c>
      <c r="B3186">
        <v>2</v>
      </c>
      <c r="C3186">
        <v>1357</v>
      </c>
      <c r="D3186">
        <v>1</v>
      </c>
      <c r="E3186">
        <v>100.66719999999999</v>
      </c>
      <c r="F3186">
        <v>4.1439999999999998E-2</v>
      </c>
    </row>
    <row r="3187" spans="1:6">
      <c r="A3187">
        <v>2001358</v>
      </c>
      <c r="B3187">
        <v>2</v>
      </c>
      <c r="C3187">
        <v>1358</v>
      </c>
      <c r="D3187">
        <v>1</v>
      </c>
      <c r="E3187">
        <v>100.6875</v>
      </c>
      <c r="F3187">
        <v>4.1439999999999998E-2</v>
      </c>
    </row>
    <row r="3188" spans="1:6">
      <c r="A3188">
        <v>2001359</v>
      </c>
      <c r="B3188">
        <v>2</v>
      </c>
      <c r="C3188">
        <v>1359</v>
      </c>
      <c r="D3188">
        <v>1</v>
      </c>
      <c r="E3188">
        <v>100.7077</v>
      </c>
      <c r="F3188">
        <v>4.1450000000000001E-2</v>
      </c>
    </row>
    <row r="3189" spans="1:6">
      <c r="A3189">
        <v>2001360</v>
      </c>
      <c r="B3189">
        <v>2</v>
      </c>
      <c r="C3189">
        <v>1360</v>
      </c>
      <c r="D3189">
        <v>1</v>
      </c>
      <c r="E3189">
        <v>100.72799999999999</v>
      </c>
      <c r="F3189">
        <v>4.1450000000000001E-2</v>
      </c>
    </row>
    <row r="3190" spans="1:6">
      <c r="A3190">
        <v>2001361</v>
      </c>
      <c r="B3190">
        <v>2</v>
      </c>
      <c r="C3190">
        <v>1361</v>
      </c>
      <c r="D3190">
        <v>1</v>
      </c>
      <c r="E3190">
        <v>100.7482</v>
      </c>
      <c r="F3190">
        <v>4.1459999999999997E-2</v>
      </c>
    </row>
    <row r="3191" spans="1:6">
      <c r="A3191">
        <v>2001362</v>
      </c>
      <c r="B3191">
        <v>2</v>
      </c>
      <c r="C3191">
        <v>1362</v>
      </c>
      <c r="D3191">
        <v>1</v>
      </c>
      <c r="E3191">
        <v>100.7685</v>
      </c>
      <c r="F3191">
        <v>4.1459999999999997E-2</v>
      </c>
    </row>
    <row r="3192" spans="1:6">
      <c r="A3192">
        <v>2001363</v>
      </c>
      <c r="B3192">
        <v>2</v>
      </c>
      <c r="C3192">
        <v>1363</v>
      </c>
      <c r="D3192">
        <v>1</v>
      </c>
      <c r="E3192">
        <v>100.78870000000001</v>
      </c>
      <c r="F3192">
        <v>4.1459999999999997E-2</v>
      </c>
    </row>
    <row r="3193" spans="1:6">
      <c r="A3193">
        <v>2001364</v>
      </c>
      <c r="B3193">
        <v>2</v>
      </c>
      <c r="C3193">
        <v>1364</v>
      </c>
      <c r="D3193">
        <v>1</v>
      </c>
      <c r="E3193">
        <v>100.80889999999999</v>
      </c>
      <c r="F3193">
        <v>4.147E-2</v>
      </c>
    </row>
    <row r="3194" spans="1:6">
      <c r="A3194">
        <v>2001365</v>
      </c>
      <c r="B3194">
        <v>2</v>
      </c>
      <c r="C3194">
        <v>1365</v>
      </c>
      <c r="D3194">
        <v>1</v>
      </c>
      <c r="E3194">
        <v>100.8291</v>
      </c>
      <c r="F3194">
        <v>4.147E-2</v>
      </c>
    </row>
    <row r="3195" spans="1:6">
      <c r="A3195">
        <v>2001366</v>
      </c>
      <c r="B3195">
        <v>2</v>
      </c>
      <c r="C3195">
        <v>1366</v>
      </c>
      <c r="D3195">
        <v>1</v>
      </c>
      <c r="E3195">
        <v>100.8493</v>
      </c>
      <c r="F3195">
        <v>4.1480000000000003E-2</v>
      </c>
    </row>
    <row r="3196" spans="1:6">
      <c r="A3196">
        <v>2001367</v>
      </c>
      <c r="B3196">
        <v>2</v>
      </c>
      <c r="C3196">
        <v>1367</v>
      </c>
      <c r="D3196">
        <v>1</v>
      </c>
      <c r="E3196">
        <v>100.8695</v>
      </c>
      <c r="F3196">
        <v>4.1480000000000003E-2</v>
      </c>
    </row>
    <row r="3197" spans="1:6">
      <c r="A3197">
        <v>2001368</v>
      </c>
      <c r="B3197">
        <v>2</v>
      </c>
      <c r="C3197">
        <v>1368</v>
      </c>
      <c r="D3197">
        <v>1</v>
      </c>
      <c r="E3197">
        <v>100.8897</v>
      </c>
      <c r="F3197">
        <v>4.1489999999999999E-2</v>
      </c>
    </row>
    <row r="3198" spans="1:6">
      <c r="A3198">
        <v>2001369</v>
      </c>
      <c r="B3198">
        <v>2</v>
      </c>
      <c r="C3198">
        <v>1369</v>
      </c>
      <c r="D3198">
        <v>1</v>
      </c>
      <c r="E3198">
        <v>100.90989999999999</v>
      </c>
      <c r="F3198">
        <v>4.1489999999999999E-2</v>
      </c>
    </row>
    <row r="3199" spans="1:6">
      <c r="A3199">
        <v>2001370</v>
      </c>
      <c r="B3199">
        <v>2</v>
      </c>
      <c r="C3199">
        <v>1370</v>
      </c>
      <c r="D3199">
        <v>1</v>
      </c>
      <c r="E3199">
        <v>100.9301</v>
      </c>
      <c r="F3199">
        <v>4.1500000000000002E-2</v>
      </c>
    </row>
    <row r="3200" spans="1:6">
      <c r="A3200">
        <v>2001371</v>
      </c>
      <c r="B3200">
        <v>2</v>
      </c>
      <c r="C3200">
        <v>1371</v>
      </c>
      <c r="D3200">
        <v>1</v>
      </c>
      <c r="E3200">
        <v>100.9502</v>
      </c>
      <c r="F3200">
        <v>4.1500000000000002E-2</v>
      </c>
    </row>
    <row r="3201" spans="1:6">
      <c r="A3201">
        <v>2001372</v>
      </c>
      <c r="B3201">
        <v>2</v>
      </c>
      <c r="C3201">
        <v>1372</v>
      </c>
      <c r="D3201">
        <v>1</v>
      </c>
      <c r="E3201">
        <v>100.9704</v>
      </c>
      <c r="F3201">
        <v>4.1509999999999998E-2</v>
      </c>
    </row>
    <row r="3202" spans="1:6">
      <c r="A3202">
        <v>2001373</v>
      </c>
      <c r="B3202">
        <v>2</v>
      </c>
      <c r="C3202">
        <v>1373</v>
      </c>
      <c r="D3202">
        <v>1</v>
      </c>
      <c r="E3202">
        <v>100.9905</v>
      </c>
      <c r="F3202">
        <v>4.1509999999999998E-2</v>
      </c>
    </row>
    <row r="3203" spans="1:6">
      <c r="A3203">
        <v>2001374</v>
      </c>
      <c r="B3203">
        <v>2</v>
      </c>
      <c r="C3203">
        <v>1374</v>
      </c>
      <c r="D3203">
        <v>1</v>
      </c>
      <c r="E3203">
        <v>101.0107</v>
      </c>
      <c r="F3203">
        <v>4.1520000000000001E-2</v>
      </c>
    </row>
    <row r="3204" spans="1:6">
      <c r="A3204">
        <v>2001375</v>
      </c>
      <c r="B3204">
        <v>2</v>
      </c>
      <c r="C3204">
        <v>1375</v>
      </c>
      <c r="D3204">
        <v>1</v>
      </c>
      <c r="E3204">
        <v>101.0308</v>
      </c>
      <c r="F3204">
        <v>4.1520000000000001E-2</v>
      </c>
    </row>
    <row r="3205" spans="1:6">
      <c r="A3205">
        <v>2001376</v>
      </c>
      <c r="B3205">
        <v>2</v>
      </c>
      <c r="C3205">
        <v>1376</v>
      </c>
      <c r="D3205">
        <v>1</v>
      </c>
      <c r="E3205">
        <v>101.0509</v>
      </c>
      <c r="F3205">
        <v>4.1529999999999997E-2</v>
      </c>
    </row>
    <row r="3206" spans="1:6">
      <c r="A3206">
        <v>2001377</v>
      </c>
      <c r="B3206">
        <v>2</v>
      </c>
      <c r="C3206">
        <v>1377</v>
      </c>
      <c r="D3206">
        <v>1</v>
      </c>
      <c r="E3206">
        <v>101.071</v>
      </c>
      <c r="F3206">
        <v>4.1529999999999997E-2</v>
      </c>
    </row>
    <row r="3207" spans="1:6">
      <c r="A3207">
        <v>2001378</v>
      </c>
      <c r="B3207">
        <v>2</v>
      </c>
      <c r="C3207">
        <v>1378</v>
      </c>
      <c r="D3207">
        <v>1</v>
      </c>
      <c r="E3207">
        <v>101.0911</v>
      </c>
      <c r="F3207">
        <v>4.1540000000000001E-2</v>
      </c>
    </row>
    <row r="3208" spans="1:6">
      <c r="A3208">
        <v>2001379</v>
      </c>
      <c r="B3208">
        <v>2</v>
      </c>
      <c r="C3208">
        <v>1379</v>
      </c>
      <c r="D3208">
        <v>1</v>
      </c>
      <c r="E3208">
        <v>101.1112</v>
      </c>
      <c r="F3208">
        <v>4.1540000000000001E-2</v>
      </c>
    </row>
    <row r="3209" spans="1:6">
      <c r="A3209">
        <v>2001380</v>
      </c>
      <c r="B3209">
        <v>2</v>
      </c>
      <c r="C3209">
        <v>1380</v>
      </c>
      <c r="D3209">
        <v>1</v>
      </c>
      <c r="E3209">
        <v>101.1313</v>
      </c>
      <c r="F3209">
        <v>4.1549999999999997E-2</v>
      </c>
    </row>
    <row r="3210" spans="1:6">
      <c r="A3210">
        <v>2001381</v>
      </c>
      <c r="B3210">
        <v>2</v>
      </c>
      <c r="C3210">
        <v>1381</v>
      </c>
      <c r="D3210">
        <v>1</v>
      </c>
      <c r="E3210">
        <v>101.1514</v>
      </c>
      <c r="F3210">
        <v>4.1549999999999997E-2</v>
      </c>
    </row>
    <row r="3211" spans="1:6">
      <c r="A3211">
        <v>2001382</v>
      </c>
      <c r="B3211">
        <v>2</v>
      </c>
      <c r="C3211">
        <v>1382</v>
      </c>
      <c r="D3211">
        <v>1</v>
      </c>
      <c r="E3211">
        <v>101.17140000000001</v>
      </c>
      <c r="F3211">
        <v>4.156E-2</v>
      </c>
    </row>
    <row r="3212" spans="1:6">
      <c r="A3212">
        <v>2001383</v>
      </c>
      <c r="B3212">
        <v>2</v>
      </c>
      <c r="C3212">
        <v>1383</v>
      </c>
      <c r="D3212">
        <v>1</v>
      </c>
      <c r="E3212">
        <v>101.1915</v>
      </c>
      <c r="F3212">
        <v>4.156E-2</v>
      </c>
    </row>
    <row r="3213" spans="1:6">
      <c r="A3213">
        <v>2001384</v>
      </c>
      <c r="B3213">
        <v>2</v>
      </c>
      <c r="C3213">
        <v>1384</v>
      </c>
      <c r="D3213">
        <v>1</v>
      </c>
      <c r="E3213">
        <v>101.2115</v>
      </c>
      <c r="F3213">
        <v>4.1570000000000003E-2</v>
      </c>
    </row>
    <row r="3214" spans="1:6">
      <c r="A3214">
        <v>2001385</v>
      </c>
      <c r="B3214">
        <v>2</v>
      </c>
      <c r="C3214">
        <v>1385</v>
      </c>
      <c r="D3214">
        <v>1</v>
      </c>
      <c r="E3214">
        <v>101.2316</v>
      </c>
      <c r="F3214">
        <v>4.1570000000000003E-2</v>
      </c>
    </row>
    <row r="3215" spans="1:6">
      <c r="A3215">
        <v>2001386</v>
      </c>
      <c r="B3215">
        <v>2</v>
      </c>
      <c r="C3215">
        <v>1386</v>
      </c>
      <c r="D3215">
        <v>1</v>
      </c>
      <c r="E3215">
        <v>101.2516</v>
      </c>
      <c r="F3215">
        <v>4.1579999999999999E-2</v>
      </c>
    </row>
    <row r="3216" spans="1:6">
      <c r="A3216">
        <v>2001387</v>
      </c>
      <c r="B3216">
        <v>2</v>
      </c>
      <c r="C3216">
        <v>1387</v>
      </c>
      <c r="D3216">
        <v>1</v>
      </c>
      <c r="E3216">
        <v>101.27160000000001</v>
      </c>
      <c r="F3216">
        <v>4.1579999999999999E-2</v>
      </c>
    </row>
    <row r="3217" spans="1:6">
      <c r="A3217">
        <v>2001388</v>
      </c>
      <c r="B3217">
        <v>2</v>
      </c>
      <c r="C3217">
        <v>1388</v>
      </c>
      <c r="D3217">
        <v>1</v>
      </c>
      <c r="E3217">
        <v>101.29170000000001</v>
      </c>
      <c r="F3217">
        <v>4.1579999999999999E-2</v>
      </c>
    </row>
    <row r="3218" spans="1:6">
      <c r="A3218">
        <v>2001389</v>
      </c>
      <c r="B3218">
        <v>2</v>
      </c>
      <c r="C3218">
        <v>1389</v>
      </c>
      <c r="D3218">
        <v>1</v>
      </c>
      <c r="E3218">
        <v>101.3117</v>
      </c>
      <c r="F3218">
        <v>4.1590000000000002E-2</v>
      </c>
    </row>
    <row r="3219" spans="1:6">
      <c r="A3219">
        <v>2001390</v>
      </c>
      <c r="B3219">
        <v>2</v>
      </c>
      <c r="C3219">
        <v>1390</v>
      </c>
      <c r="D3219">
        <v>1</v>
      </c>
      <c r="E3219">
        <v>101.3317</v>
      </c>
      <c r="F3219">
        <v>4.1590000000000002E-2</v>
      </c>
    </row>
    <row r="3220" spans="1:6">
      <c r="A3220">
        <v>2001391</v>
      </c>
      <c r="B3220">
        <v>2</v>
      </c>
      <c r="C3220">
        <v>1391</v>
      </c>
      <c r="D3220">
        <v>1</v>
      </c>
      <c r="E3220">
        <v>101.35169999999999</v>
      </c>
      <c r="F3220">
        <v>4.1599999999999998E-2</v>
      </c>
    </row>
    <row r="3221" spans="1:6">
      <c r="A3221">
        <v>2001392</v>
      </c>
      <c r="B3221">
        <v>2</v>
      </c>
      <c r="C3221">
        <v>1392</v>
      </c>
      <c r="D3221">
        <v>1</v>
      </c>
      <c r="E3221">
        <v>101.3716</v>
      </c>
      <c r="F3221">
        <v>4.1599999999999998E-2</v>
      </c>
    </row>
    <row r="3222" spans="1:6">
      <c r="A3222">
        <v>2001393</v>
      </c>
      <c r="B3222">
        <v>2</v>
      </c>
      <c r="C3222">
        <v>1393</v>
      </c>
      <c r="D3222">
        <v>1</v>
      </c>
      <c r="E3222">
        <v>101.3916</v>
      </c>
      <c r="F3222">
        <v>4.1610000000000001E-2</v>
      </c>
    </row>
    <row r="3223" spans="1:6">
      <c r="A3223">
        <v>2001394</v>
      </c>
      <c r="B3223">
        <v>2</v>
      </c>
      <c r="C3223">
        <v>1394</v>
      </c>
      <c r="D3223">
        <v>1</v>
      </c>
      <c r="E3223">
        <v>101.41160000000001</v>
      </c>
      <c r="F3223">
        <v>4.1610000000000001E-2</v>
      </c>
    </row>
    <row r="3224" spans="1:6">
      <c r="A3224">
        <v>2001395</v>
      </c>
      <c r="B3224">
        <v>2</v>
      </c>
      <c r="C3224">
        <v>1395</v>
      </c>
      <c r="D3224">
        <v>1</v>
      </c>
      <c r="E3224">
        <v>101.4315</v>
      </c>
      <c r="F3224">
        <v>4.1619999999999997E-2</v>
      </c>
    </row>
    <row r="3225" spans="1:6">
      <c r="A3225">
        <v>2001396</v>
      </c>
      <c r="B3225">
        <v>2</v>
      </c>
      <c r="C3225">
        <v>1396</v>
      </c>
      <c r="D3225">
        <v>1</v>
      </c>
      <c r="E3225">
        <v>101.4515</v>
      </c>
      <c r="F3225">
        <v>4.1619999999999997E-2</v>
      </c>
    </row>
    <row r="3226" spans="1:6">
      <c r="A3226">
        <v>2001397</v>
      </c>
      <c r="B3226">
        <v>2</v>
      </c>
      <c r="C3226">
        <v>1397</v>
      </c>
      <c r="D3226">
        <v>1</v>
      </c>
      <c r="E3226">
        <v>101.4714</v>
      </c>
      <c r="F3226">
        <v>4.163E-2</v>
      </c>
    </row>
    <row r="3227" spans="1:6">
      <c r="A3227">
        <v>2001398</v>
      </c>
      <c r="B3227">
        <v>2</v>
      </c>
      <c r="C3227">
        <v>1398</v>
      </c>
      <c r="D3227">
        <v>1</v>
      </c>
      <c r="E3227">
        <v>101.4914</v>
      </c>
      <c r="F3227">
        <v>4.163E-2</v>
      </c>
    </row>
    <row r="3228" spans="1:6">
      <c r="A3228">
        <v>2001399</v>
      </c>
      <c r="B3228">
        <v>2</v>
      </c>
      <c r="C3228">
        <v>1399</v>
      </c>
      <c r="D3228">
        <v>1</v>
      </c>
      <c r="E3228">
        <v>101.51130000000001</v>
      </c>
      <c r="F3228">
        <v>4.1640000000000003E-2</v>
      </c>
    </row>
    <row r="3229" spans="1:6">
      <c r="A3229">
        <v>2001400</v>
      </c>
      <c r="B3229">
        <v>2</v>
      </c>
      <c r="C3229">
        <v>1400</v>
      </c>
      <c r="D3229">
        <v>1</v>
      </c>
      <c r="E3229">
        <v>101.5312</v>
      </c>
      <c r="F3229">
        <v>4.1640000000000003E-2</v>
      </c>
    </row>
    <row r="3230" spans="1:6">
      <c r="A3230">
        <v>2001401</v>
      </c>
      <c r="B3230">
        <v>2</v>
      </c>
      <c r="C3230">
        <v>1401</v>
      </c>
      <c r="D3230">
        <v>1</v>
      </c>
      <c r="E3230">
        <v>101.55110000000001</v>
      </c>
      <c r="F3230">
        <v>4.165E-2</v>
      </c>
    </row>
    <row r="3231" spans="1:6">
      <c r="A3231">
        <v>2001402</v>
      </c>
      <c r="B3231">
        <v>2</v>
      </c>
      <c r="C3231">
        <v>1402</v>
      </c>
      <c r="D3231">
        <v>1</v>
      </c>
      <c r="E3231">
        <v>101.571</v>
      </c>
      <c r="F3231">
        <v>4.165E-2</v>
      </c>
    </row>
    <row r="3232" spans="1:6">
      <c r="A3232">
        <v>2001403</v>
      </c>
      <c r="B3232">
        <v>2</v>
      </c>
      <c r="C3232">
        <v>1403</v>
      </c>
      <c r="D3232">
        <v>1</v>
      </c>
      <c r="E3232">
        <v>101.5909</v>
      </c>
      <c r="F3232">
        <v>4.1660000000000003E-2</v>
      </c>
    </row>
    <row r="3233" spans="1:6">
      <c r="A3233">
        <v>2001404</v>
      </c>
      <c r="B3233">
        <v>2</v>
      </c>
      <c r="C3233">
        <v>1404</v>
      </c>
      <c r="D3233">
        <v>1</v>
      </c>
      <c r="E3233">
        <v>101.6108</v>
      </c>
      <c r="F3233">
        <v>4.1660000000000003E-2</v>
      </c>
    </row>
    <row r="3234" spans="1:6">
      <c r="A3234">
        <v>2001405</v>
      </c>
      <c r="B3234">
        <v>2</v>
      </c>
      <c r="C3234">
        <v>1405</v>
      </c>
      <c r="D3234">
        <v>1</v>
      </c>
      <c r="E3234">
        <v>101.6306</v>
      </c>
      <c r="F3234">
        <v>4.1669999999999999E-2</v>
      </c>
    </row>
    <row r="3235" spans="1:6">
      <c r="A3235">
        <v>2001406</v>
      </c>
      <c r="B3235">
        <v>2</v>
      </c>
      <c r="C3235">
        <v>1406</v>
      </c>
      <c r="D3235">
        <v>1</v>
      </c>
      <c r="E3235">
        <v>101.65049999999999</v>
      </c>
      <c r="F3235">
        <v>4.1669999999999999E-2</v>
      </c>
    </row>
    <row r="3236" spans="1:6">
      <c r="A3236">
        <v>2001407</v>
      </c>
      <c r="B3236">
        <v>2</v>
      </c>
      <c r="C3236">
        <v>1407</v>
      </c>
      <c r="D3236">
        <v>1</v>
      </c>
      <c r="E3236">
        <v>101.6704</v>
      </c>
      <c r="F3236">
        <v>4.1669999999999999E-2</v>
      </c>
    </row>
    <row r="3237" spans="1:6">
      <c r="A3237">
        <v>2001408</v>
      </c>
      <c r="B3237">
        <v>2</v>
      </c>
      <c r="C3237">
        <v>1408</v>
      </c>
      <c r="D3237">
        <v>1</v>
      </c>
      <c r="E3237">
        <v>101.6902</v>
      </c>
      <c r="F3237">
        <v>4.1680000000000002E-2</v>
      </c>
    </row>
    <row r="3238" spans="1:6">
      <c r="A3238">
        <v>2001409</v>
      </c>
      <c r="B3238">
        <v>2</v>
      </c>
      <c r="C3238">
        <v>1409</v>
      </c>
      <c r="D3238">
        <v>1</v>
      </c>
      <c r="E3238">
        <v>101.7101</v>
      </c>
      <c r="F3238">
        <v>4.1680000000000002E-2</v>
      </c>
    </row>
    <row r="3239" spans="1:6">
      <c r="A3239">
        <v>2001410</v>
      </c>
      <c r="B3239">
        <v>2</v>
      </c>
      <c r="C3239">
        <v>1410</v>
      </c>
      <c r="D3239">
        <v>1</v>
      </c>
      <c r="E3239">
        <v>101.7299</v>
      </c>
      <c r="F3239">
        <v>4.1689999999999998E-2</v>
      </c>
    </row>
    <row r="3240" spans="1:6">
      <c r="A3240">
        <v>2001411</v>
      </c>
      <c r="B3240">
        <v>2</v>
      </c>
      <c r="C3240">
        <v>1411</v>
      </c>
      <c r="D3240">
        <v>1</v>
      </c>
      <c r="E3240">
        <v>101.7497</v>
      </c>
      <c r="F3240">
        <v>4.1689999999999998E-2</v>
      </c>
    </row>
    <row r="3241" spans="1:6">
      <c r="A3241">
        <v>2001412</v>
      </c>
      <c r="B3241">
        <v>2</v>
      </c>
      <c r="C3241">
        <v>1412</v>
      </c>
      <c r="D3241">
        <v>1</v>
      </c>
      <c r="E3241">
        <v>101.76949999999999</v>
      </c>
      <c r="F3241">
        <v>4.1700000000000001E-2</v>
      </c>
    </row>
    <row r="3242" spans="1:6">
      <c r="A3242">
        <v>2001413</v>
      </c>
      <c r="B3242">
        <v>2</v>
      </c>
      <c r="C3242">
        <v>1413</v>
      </c>
      <c r="D3242">
        <v>1</v>
      </c>
      <c r="E3242">
        <v>101.7893</v>
      </c>
      <c r="F3242">
        <v>4.1700000000000001E-2</v>
      </c>
    </row>
    <row r="3243" spans="1:6">
      <c r="A3243">
        <v>2001414</v>
      </c>
      <c r="B3243">
        <v>2</v>
      </c>
      <c r="C3243">
        <v>1414</v>
      </c>
      <c r="D3243">
        <v>1</v>
      </c>
      <c r="E3243">
        <v>101.8091</v>
      </c>
      <c r="F3243">
        <v>4.1709999999999997E-2</v>
      </c>
    </row>
    <row r="3244" spans="1:6">
      <c r="A3244">
        <v>2001415</v>
      </c>
      <c r="B3244">
        <v>2</v>
      </c>
      <c r="C3244">
        <v>1415</v>
      </c>
      <c r="D3244">
        <v>1</v>
      </c>
      <c r="E3244">
        <v>101.8289</v>
      </c>
      <c r="F3244">
        <v>4.1709999999999997E-2</v>
      </c>
    </row>
    <row r="3245" spans="1:6">
      <c r="A3245">
        <v>2001416</v>
      </c>
      <c r="B3245">
        <v>2</v>
      </c>
      <c r="C3245">
        <v>1416</v>
      </c>
      <c r="D3245">
        <v>1</v>
      </c>
      <c r="E3245">
        <v>101.84869999999999</v>
      </c>
      <c r="F3245">
        <v>4.172E-2</v>
      </c>
    </row>
    <row r="3246" spans="1:6">
      <c r="A3246">
        <v>2001417</v>
      </c>
      <c r="B3246">
        <v>2</v>
      </c>
      <c r="C3246">
        <v>1417</v>
      </c>
      <c r="D3246">
        <v>1</v>
      </c>
      <c r="E3246">
        <v>101.8685</v>
      </c>
      <c r="F3246">
        <v>4.172E-2</v>
      </c>
    </row>
    <row r="3247" spans="1:6">
      <c r="A3247">
        <v>2001418</v>
      </c>
      <c r="B3247">
        <v>2</v>
      </c>
      <c r="C3247">
        <v>1418</v>
      </c>
      <c r="D3247">
        <v>1</v>
      </c>
      <c r="E3247">
        <v>101.8883</v>
      </c>
      <c r="F3247">
        <v>4.1730000000000003E-2</v>
      </c>
    </row>
    <row r="3248" spans="1:6">
      <c r="A3248">
        <v>2001419</v>
      </c>
      <c r="B3248">
        <v>2</v>
      </c>
      <c r="C3248">
        <v>1419</v>
      </c>
      <c r="D3248">
        <v>1</v>
      </c>
      <c r="E3248">
        <v>101.908</v>
      </c>
      <c r="F3248">
        <v>4.1730000000000003E-2</v>
      </c>
    </row>
    <row r="3249" spans="1:6">
      <c r="A3249">
        <v>2001420</v>
      </c>
      <c r="B3249">
        <v>2</v>
      </c>
      <c r="C3249">
        <v>1420</v>
      </c>
      <c r="D3249">
        <v>1</v>
      </c>
      <c r="E3249">
        <v>101.9278</v>
      </c>
      <c r="F3249">
        <v>4.1739999999999999E-2</v>
      </c>
    </row>
    <row r="3250" spans="1:6">
      <c r="A3250">
        <v>2001421</v>
      </c>
      <c r="B3250">
        <v>2</v>
      </c>
      <c r="C3250">
        <v>1421</v>
      </c>
      <c r="D3250">
        <v>1</v>
      </c>
      <c r="E3250">
        <v>101.94750000000001</v>
      </c>
      <c r="F3250">
        <v>4.1739999999999999E-2</v>
      </c>
    </row>
    <row r="3251" spans="1:6">
      <c r="A3251">
        <v>2001422</v>
      </c>
      <c r="B3251">
        <v>2</v>
      </c>
      <c r="C3251">
        <v>1422</v>
      </c>
      <c r="D3251">
        <v>1</v>
      </c>
      <c r="E3251">
        <v>101.96729999999999</v>
      </c>
      <c r="F3251">
        <v>4.1750000000000002E-2</v>
      </c>
    </row>
    <row r="3252" spans="1:6">
      <c r="A3252">
        <v>2001423</v>
      </c>
      <c r="B3252">
        <v>2</v>
      </c>
      <c r="C3252">
        <v>1423</v>
      </c>
      <c r="D3252">
        <v>1</v>
      </c>
      <c r="E3252">
        <v>101.98699999999999</v>
      </c>
      <c r="F3252">
        <v>4.1750000000000002E-2</v>
      </c>
    </row>
    <row r="3253" spans="1:6">
      <c r="A3253">
        <v>2001424</v>
      </c>
      <c r="B3253">
        <v>2</v>
      </c>
      <c r="C3253">
        <v>1424</v>
      </c>
      <c r="D3253">
        <v>1</v>
      </c>
      <c r="E3253">
        <v>102.0067</v>
      </c>
      <c r="F3253">
        <v>4.1750000000000002E-2</v>
      </c>
    </row>
    <row r="3254" spans="1:6">
      <c r="A3254">
        <v>2001425</v>
      </c>
      <c r="B3254">
        <v>2</v>
      </c>
      <c r="C3254">
        <v>1425</v>
      </c>
      <c r="D3254">
        <v>1</v>
      </c>
      <c r="E3254">
        <v>102.0264</v>
      </c>
      <c r="F3254">
        <v>4.1759999999999999E-2</v>
      </c>
    </row>
    <row r="3255" spans="1:6">
      <c r="A3255">
        <v>2001426</v>
      </c>
      <c r="B3255">
        <v>2</v>
      </c>
      <c r="C3255">
        <v>1426</v>
      </c>
      <c r="D3255">
        <v>1</v>
      </c>
      <c r="E3255">
        <v>102.0461</v>
      </c>
      <c r="F3255">
        <v>4.1759999999999999E-2</v>
      </c>
    </row>
    <row r="3256" spans="1:6">
      <c r="A3256">
        <v>2001427</v>
      </c>
      <c r="B3256">
        <v>2</v>
      </c>
      <c r="C3256">
        <v>1427</v>
      </c>
      <c r="D3256">
        <v>1</v>
      </c>
      <c r="E3256">
        <v>102.0658</v>
      </c>
      <c r="F3256">
        <v>4.1770000000000002E-2</v>
      </c>
    </row>
    <row r="3257" spans="1:6">
      <c r="A3257">
        <v>2001428</v>
      </c>
      <c r="B3257">
        <v>2</v>
      </c>
      <c r="C3257">
        <v>1428</v>
      </c>
      <c r="D3257">
        <v>1</v>
      </c>
      <c r="E3257">
        <v>102.0855</v>
      </c>
      <c r="F3257">
        <v>4.1770000000000002E-2</v>
      </c>
    </row>
    <row r="3258" spans="1:6">
      <c r="A3258">
        <v>2001429</v>
      </c>
      <c r="B3258">
        <v>2</v>
      </c>
      <c r="C3258">
        <v>1429</v>
      </c>
      <c r="D3258">
        <v>1</v>
      </c>
      <c r="E3258">
        <v>102.1052</v>
      </c>
      <c r="F3258">
        <v>4.1779999999999998E-2</v>
      </c>
    </row>
    <row r="3259" spans="1:6">
      <c r="A3259">
        <v>2001430</v>
      </c>
      <c r="B3259">
        <v>2</v>
      </c>
      <c r="C3259">
        <v>1430</v>
      </c>
      <c r="D3259">
        <v>1</v>
      </c>
      <c r="E3259">
        <v>102.1249</v>
      </c>
      <c r="F3259">
        <v>4.1779999999999998E-2</v>
      </c>
    </row>
    <row r="3260" spans="1:6">
      <c r="A3260">
        <v>2001431</v>
      </c>
      <c r="B3260">
        <v>2</v>
      </c>
      <c r="C3260">
        <v>1431</v>
      </c>
      <c r="D3260">
        <v>1</v>
      </c>
      <c r="E3260">
        <v>102.1446</v>
      </c>
      <c r="F3260">
        <v>4.1790000000000001E-2</v>
      </c>
    </row>
    <row r="3261" spans="1:6">
      <c r="A3261">
        <v>2001432</v>
      </c>
      <c r="B3261">
        <v>2</v>
      </c>
      <c r="C3261">
        <v>1432</v>
      </c>
      <c r="D3261">
        <v>1</v>
      </c>
      <c r="E3261">
        <v>102.16419999999999</v>
      </c>
      <c r="F3261">
        <v>4.1790000000000001E-2</v>
      </c>
    </row>
    <row r="3262" spans="1:6">
      <c r="A3262">
        <v>2001433</v>
      </c>
      <c r="B3262">
        <v>2</v>
      </c>
      <c r="C3262">
        <v>1433</v>
      </c>
      <c r="D3262">
        <v>1</v>
      </c>
      <c r="E3262">
        <v>102.18389999999999</v>
      </c>
      <c r="F3262">
        <v>4.1799999999999997E-2</v>
      </c>
    </row>
    <row r="3263" spans="1:6">
      <c r="A3263">
        <v>2001434</v>
      </c>
      <c r="B3263">
        <v>2</v>
      </c>
      <c r="C3263">
        <v>1434</v>
      </c>
      <c r="D3263">
        <v>1</v>
      </c>
      <c r="E3263">
        <v>102.20350000000001</v>
      </c>
      <c r="F3263">
        <v>4.1799999999999997E-2</v>
      </c>
    </row>
    <row r="3264" spans="1:6">
      <c r="A3264">
        <v>2001435</v>
      </c>
      <c r="B3264">
        <v>2</v>
      </c>
      <c r="C3264">
        <v>1435</v>
      </c>
      <c r="D3264">
        <v>1</v>
      </c>
      <c r="E3264">
        <v>102.22320000000001</v>
      </c>
      <c r="F3264">
        <v>4.181E-2</v>
      </c>
    </row>
    <row r="3265" spans="1:6">
      <c r="A3265">
        <v>2001436</v>
      </c>
      <c r="B3265">
        <v>2</v>
      </c>
      <c r="C3265">
        <v>1436</v>
      </c>
      <c r="D3265">
        <v>1</v>
      </c>
      <c r="E3265">
        <v>102.2428</v>
      </c>
      <c r="F3265">
        <v>4.181E-2</v>
      </c>
    </row>
    <row r="3266" spans="1:6">
      <c r="A3266">
        <v>2001437</v>
      </c>
      <c r="B3266">
        <v>2</v>
      </c>
      <c r="C3266">
        <v>1437</v>
      </c>
      <c r="D3266">
        <v>1</v>
      </c>
      <c r="E3266">
        <v>102.2624</v>
      </c>
      <c r="F3266">
        <v>4.181E-2</v>
      </c>
    </row>
    <row r="3267" spans="1:6">
      <c r="A3267">
        <v>2001438</v>
      </c>
      <c r="B3267">
        <v>2</v>
      </c>
      <c r="C3267">
        <v>1438</v>
      </c>
      <c r="D3267">
        <v>1</v>
      </c>
      <c r="E3267">
        <v>102.282</v>
      </c>
      <c r="F3267">
        <v>4.1820000000000003E-2</v>
      </c>
    </row>
    <row r="3268" spans="1:6">
      <c r="A3268">
        <v>2001439</v>
      </c>
      <c r="B3268">
        <v>2</v>
      </c>
      <c r="C3268">
        <v>1439</v>
      </c>
      <c r="D3268">
        <v>1</v>
      </c>
      <c r="E3268">
        <v>102.30159999999999</v>
      </c>
      <c r="F3268">
        <v>4.1820000000000003E-2</v>
      </c>
    </row>
    <row r="3269" spans="1:6">
      <c r="A3269">
        <v>2001440</v>
      </c>
      <c r="B3269">
        <v>2</v>
      </c>
      <c r="C3269">
        <v>1440</v>
      </c>
      <c r="D3269">
        <v>1</v>
      </c>
      <c r="E3269">
        <v>102.3212</v>
      </c>
      <c r="F3269">
        <v>4.1829999999999999E-2</v>
      </c>
    </row>
    <row r="3270" spans="1:6">
      <c r="A3270">
        <v>2001441</v>
      </c>
      <c r="B3270">
        <v>2</v>
      </c>
      <c r="C3270">
        <v>1441</v>
      </c>
      <c r="D3270">
        <v>1</v>
      </c>
      <c r="E3270">
        <v>102.3408</v>
      </c>
      <c r="F3270">
        <v>4.1829999999999999E-2</v>
      </c>
    </row>
    <row r="3271" spans="1:6">
      <c r="A3271">
        <v>2001442</v>
      </c>
      <c r="B3271">
        <v>2</v>
      </c>
      <c r="C3271">
        <v>1442</v>
      </c>
      <c r="D3271">
        <v>1</v>
      </c>
      <c r="E3271">
        <v>102.3604</v>
      </c>
      <c r="F3271">
        <v>4.1840000000000002E-2</v>
      </c>
    </row>
    <row r="3272" spans="1:6">
      <c r="A3272">
        <v>2001443</v>
      </c>
      <c r="B3272">
        <v>2</v>
      </c>
      <c r="C3272">
        <v>1443</v>
      </c>
      <c r="D3272">
        <v>1</v>
      </c>
      <c r="E3272">
        <v>102.38</v>
      </c>
      <c r="F3272">
        <v>4.1840000000000002E-2</v>
      </c>
    </row>
    <row r="3273" spans="1:6">
      <c r="A3273">
        <v>2001444</v>
      </c>
      <c r="B3273">
        <v>2</v>
      </c>
      <c r="C3273">
        <v>1444</v>
      </c>
      <c r="D3273">
        <v>1</v>
      </c>
      <c r="E3273">
        <v>102.39960000000001</v>
      </c>
      <c r="F3273">
        <v>4.1849999999999998E-2</v>
      </c>
    </row>
    <row r="3274" spans="1:6">
      <c r="A3274">
        <v>2001445</v>
      </c>
      <c r="B3274">
        <v>2</v>
      </c>
      <c r="C3274">
        <v>1445</v>
      </c>
      <c r="D3274">
        <v>1</v>
      </c>
      <c r="E3274">
        <v>102.4191</v>
      </c>
      <c r="F3274">
        <v>4.1849999999999998E-2</v>
      </c>
    </row>
    <row r="3275" spans="1:6">
      <c r="A3275">
        <v>2001446</v>
      </c>
      <c r="B3275">
        <v>2</v>
      </c>
      <c r="C3275">
        <v>1446</v>
      </c>
      <c r="D3275">
        <v>1</v>
      </c>
      <c r="E3275">
        <v>102.4387</v>
      </c>
      <c r="F3275">
        <v>4.1860000000000001E-2</v>
      </c>
    </row>
    <row r="3276" spans="1:6">
      <c r="A3276">
        <v>2001447</v>
      </c>
      <c r="B3276">
        <v>2</v>
      </c>
      <c r="C3276">
        <v>1447</v>
      </c>
      <c r="D3276">
        <v>1</v>
      </c>
      <c r="E3276">
        <v>102.45820000000001</v>
      </c>
      <c r="F3276">
        <v>4.1860000000000001E-2</v>
      </c>
    </row>
    <row r="3277" spans="1:6">
      <c r="A3277">
        <v>2001448</v>
      </c>
      <c r="B3277">
        <v>2</v>
      </c>
      <c r="C3277">
        <v>1448</v>
      </c>
      <c r="D3277">
        <v>1</v>
      </c>
      <c r="E3277">
        <v>102.4778</v>
      </c>
      <c r="F3277">
        <v>4.1869999999999997E-2</v>
      </c>
    </row>
    <row r="3278" spans="1:6">
      <c r="A3278">
        <v>2001449</v>
      </c>
      <c r="B3278">
        <v>2</v>
      </c>
      <c r="C3278">
        <v>1449</v>
      </c>
      <c r="D3278">
        <v>1</v>
      </c>
      <c r="E3278">
        <v>102.4973</v>
      </c>
      <c r="F3278">
        <v>4.1869999999999997E-2</v>
      </c>
    </row>
    <row r="3279" spans="1:6">
      <c r="A3279">
        <v>2001450</v>
      </c>
      <c r="B3279">
        <v>2</v>
      </c>
      <c r="C3279">
        <v>1450</v>
      </c>
      <c r="D3279">
        <v>1</v>
      </c>
      <c r="E3279">
        <v>102.5168</v>
      </c>
      <c r="F3279">
        <v>4.1869999999999997E-2</v>
      </c>
    </row>
    <row r="3280" spans="1:6">
      <c r="A3280">
        <v>2001451</v>
      </c>
      <c r="B3280">
        <v>2</v>
      </c>
      <c r="C3280">
        <v>1451</v>
      </c>
      <c r="D3280">
        <v>1</v>
      </c>
      <c r="E3280">
        <v>102.5364</v>
      </c>
      <c r="F3280">
        <v>4.1880000000000001E-2</v>
      </c>
    </row>
    <row r="3281" spans="1:6">
      <c r="A3281">
        <v>2001452</v>
      </c>
      <c r="B3281">
        <v>2</v>
      </c>
      <c r="C3281">
        <v>1452</v>
      </c>
      <c r="D3281">
        <v>1</v>
      </c>
      <c r="E3281">
        <v>102.55589999999999</v>
      </c>
      <c r="F3281">
        <v>4.1880000000000001E-2</v>
      </c>
    </row>
    <row r="3282" spans="1:6">
      <c r="A3282">
        <v>2001453</v>
      </c>
      <c r="B3282">
        <v>2</v>
      </c>
      <c r="C3282">
        <v>1453</v>
      </c>
      <c r="D3282">
        <v>1</v>
      </c>
      <c r="E3282">
        <v>102.5754</v>
      </c>
      <c r="F3282">
        <v>4.1889999999999997E-2</v>
      </c>
    </row>
    <row r="3283" spans="1:6">
      <c r="A3283">
        <v>2001454</v>
      </c>
      <c r="B3283">
        <v>2</v>
      </c>
      <c r="C3283">
        <v>1454</v>
      </c>
      <c r="D3283">
        <v>1</v>
      </c>
      <c r="E3283">
        <v>102.5949</v>
      </c>
      <c r="F3283">
        <v>4.1889999999999997E-2</v>
      </c>
    </row>
    <row r="3284" spans="1:6">
      <c r="A3284">
        <v>2001455</v>
      </c>
      <c r="B3284">
        <v>2</v>
      </c>
      <c r="C3284">
        <v>1455</v>
      </c>
      <c r="D3284">
        <v>1</v>
      </c>
      <c r="E3284">
        <v>102.6144</v>
      </c>
      <c r="F3284">
        <v>4.19E-2</v>
      </c>
    </row>
    <row r="3285" spans="1:6">
      <c r="A3285">
        <v>2001456</v>
      </c>
      <c r="B3285">
        <v>2</v>
      </c>
      <c r="C3285">
        <v>1456</v>
      </c>
      <c r="D3285">
        <v>1</v>
      </c>
      <c r="E3285">
        <v>102.63379999999999</v>
      </c>
      <c r="F3285">
        <v>4.19E-2</v>
      </c>
    </row>
    <row r="3286" spans="1:6">
      <c r="A3286">
        <v>2001457</v>
      </c>
      <c r="B3286">
        <v>2</v>
      </c>
      <c r="C3286">
        <v>1457</v>
      </c>
      <c r="D3286">
        <v>1</v>
      </c>
      <c r="E3286">
        <v>102.6533</v>
      </c>
      <c r="F3286">
        <v>4.1910000000000003E-2</v>
      </c>
    </row>
    <row r="3287" spans="1:6">
      <c r="A3287">
        <v>2001458</v>
      </c>
      <c r="B3287">
        <v>2</v>
      </c>
      <c r="C3287">
        <v>1458</v>
      </c>
      <c r="D3287">
        <v>1</v>
      </c>
      <c r="E3287">
        <v>102.6728</v>
      </c>
      <c r="F3287">
        <v>4.1910000000000003E-2</v>
      </c>
    </row>
    <row r="3288" spans="1:6">
      <c r="A3288">
        <v>2001459</v>
      </c>
      <c r="B3288">
        <v>2</v>
      </c>
      <c r="C3288">
        <v>1459</v>
      </c>
      <c r="D3288">
        <v>1</v>
      </c>
      <c r="E3288">
        <v>102.6923</v>
      </c>
      <c r="F3288">
        <v>4.1919999999999999E-2</v>
      </c>
    </row>
    <row r="3289" spans="1:6">
      <c r="A3289">
        <v>2001460</v>
      </c>
      <c r="B3289">
        <v>2</v>
      </c>
      <c r="C3289">
        <v>1460</v>
      </c>
      <c r="D3289">
        <v>1</v>
      </c>
      <c r="E3289">
        <v>102.71169999999999</v>
      </c>
      <c r="F3289">
        <v>4.1919999999999999E-2</v>
      </c>
    </row>
    <row r="3290" spans="1:6">
      <c r="A3290">
        <v>2001461</v>
      </c>
      <c r="B3290">
        <v>2</v>
      </c>
      <c r="C3290">
        <v>1461</v>
      </c>
      <c r="D3290">
        <v>1</v>
      </c>
      <c r="E3290">
        <v>102.7312</v>
      </c>
      <c r="F3290">
        <v>4.1930000000000002E-2</v>
      </c>
    </row>
    <row r="3291" spans="1:6">
      <c r="A3291">
        <v>2001462</v>
      </c>
      <c r="B3291">
        <v>2</v>
      </c>
      <c r="C3291">
        <v>1462</v>
      </c>
      <c r="D3291">
        <v>1</v>
      </c>
      <c r="E3291">
        <v>102.75060000000001</v>
      </c>
      <c r="F3291">
        <v>4.1930000000000002E-2</v>
      </c>
    </row>
    <row r="3292" spans="1:6">
      <c r="A3292">
        <v>2001463</v>
      </c>
      <c r="B3292">
        <v>2</v>
      </c>
      <c r="C3292">
        <v>1463</v>
      </c>
      <c r="D3292">
        <v>1</v>
      </c>
      <c r="E3292">
        <v>102.77</v>
      </c>
      <c r="F3292">
        <v>4.1930000000000002E-2</v>
      </c>
    </row>
    <row r="3293" spans="1:6">
      <c r="A3293">
        <v>2001464</v>
      </c>
      <c r="B3293">
        <v>2</v>
      </c>
      <c r="C3293">
        <v>1464</v>
      </c>
      <c r="D3293">
        <v>1</v>
      </c>
      <c r="E3293">
        <v>102.7895</v>
      </c>
      <c r="F3293">
        <v>4.1939999999999998E-2</v>
      </c>
    </row>
    <row r="3294" spans="1:6">
      <c r="A3294">
        <v>2001465</v>
      </c>
      <c r="B3294">
        <v>2</v>
      </c>
      <c r="C3294">
        <v>1465</v>
      </c>
      <c r="D3294">
        <v>1</v>
      </c>
      <c r="E3294">
        <v>102.80889999999999</v>
      </c>
      <c r="F3294">
        <v>4.1939999999999998E-2</v>
      </c>
    </row>
    <row r="3295" spans="1:6">
      <c r="A3295">
        <v>2001466</v>
      </c>
      <c r="B3295">
        <v>2</v>
      </c>
      <c r="C3295">
        <v>1466</v>
      </c>
      <c r="D3295">
        <v>1</v>
      </c>
      <c r="E3295">
        <v>102.8283</v>
      </c>
      <c r="F3295">
        <v>4.1950000000000001E-2</v>
      </c>
    </row>
    <row r="3296" spans="1:6">
      <c r="A3296">
        <v>2001467</v>
      </c>
      <c r="B3296">
        <v>2</v>
      </c>
      <c r="C3296">
        <v>1467</v>
      </c>
      <c r="D3296">
        <v>1</v>
      </c>
      <c r="E3296">
        <v>102.8477</v>
      </c>
      <c r="F3296">
        <v>4.1950000000000001E-2</v>
      </c>
    </row>
    <row r="3297" spans="1:6">
      <c r="A3297">
        <v>2001468</v>
      </c>
      <c r="B3297">
        <v>2</v>
      </c>
      <c r="C3297">
        <v>1468</v>
      </c>
      <c r="D3297">
        <v>1</v>
      </c>
      <c r="E3297">
        <v>102.86709999999999</v>
      </c>
      <c r="F3297">
        <v>4.1959999999999997E-2</v>
      </c>
    </row>
    <row r="3298" spans="1:6">
      <c r="A3298">
        <v>2001469</v>
      </c>
      <c r="B3298">
        <v>2</v>
      </c>
      <c r="C3298">
        <v>1469</v>
      </c>
      <c r="D3298">
        <v>1</v>
      </c>
      <c r="E3298">
        <v>102.8865</v>
      </c>
      <c r="F3298">
        <v>4.1959999999999997E-2</v>
      </c>
    </row>
    <row r="3299" spans="1:6">
      <c r="A3299">
        <v>2001470</v>
      </c>
      <c r="B3299">
        <v>2</v>
      </c>
      <c r="C3299">
        <v>1470</v>
      </c>
      <c r="D3299">
        <v>1</v>
      </c>
      <c r="E3299">
        <v>102.9059</v>
      </c>
      <c r="F3299">
        <v>4.197E-2</v>
      </c>
    </row>
    <row r="3300" spans="1:6">
      <c r="A3300">
        <v>2001471</v>
      </c>
      <c r="B3300">
        <v>2</v>
      </c>
      <c r="C3300">
        <v>1471</v>
      </c>
      <c r="D3300">
        <v>1</v>
      </c>
      <c r="E3300">
        <v>102.9252</v>
      </c>
      <c r="F3300">
        <v>4.197E-2</v>
      </c>
    </row>
    <row r="3301" spans="1:6">
      <c r="A3301">
        <v>2001472</v>
      </c>
      <c r="B3301">
        <v>2</v>
      </c>
      <c r="C3301">
        <v>1472</v>
      </c>
      <c r="D3301">
        <v>1</v>
      </c>
      <c r="E3301">
        <v>102.94459999999999</v>
      </c>
      <c r="F3301">
        <v>4.1980000000000003E-2</v>
      </c>
    </row>
    <row r="3302" spans="1:6">
      <c r="A3302">
        <v>2001473</v>
      </c>
      <c r="B3302">
        <v>2</v>
      </c>
      <c r="C3302">
        <v>1473</v>
      </c>
      <c r="D3302">
        <v>1</v>
      </c>
      <c r="E3302">
        <v>102.964</v>
      </c>
      <c r="F3302">
        <v>4.1980000000000003E-2</v>
      </c>
    </row>
    <row r="3303" spans="1:6">
      <c r="A3303">
        <v>2001474</v>
      </c>
      <c r="B3303">
        <v>2</v>
      </c>
      <c r="C3303">
        <v>1474</v>
      </c>
      <c r="D3303">
        <v>1</v>
      </c>
      <c r="E3303">
        <v>102.9833</v>
      </c>
      <c r="F3303">
        <v>4.1980000000000003E-2</v>
      </c>
    </row>
    <row r="3304" spans="1:6">
      <c r="A3304">
        <v>2001475</v>
      </c>
      <c r="B3304">
        <v>2</v>
      </c>
      <c r="C3304">
        <v>1475</v>
      </c>
      <c r="D3304">
        <v>1</v>
      </c>
      <c r="E3304">
        <v>103.0027</v>
      </c>
      <c r="F3304">
        <v>4.199E-2</v>
      </c>
    </row>
    <row r="3305" spans="1:6">
      <c r="A3305">
        <v>2001476</v>
      </c>
      <c r="B3305">
        <v>2</v>
      </c>
      <c r="C3305">
        <v>1476</v>
      </c>
      <c r="D3305">
        <v>1</v>
      </c>
      <c r="E3305">
        <v>103.02200000000001</v>
      </c>
      <c r="F3305">
        <v>4.199E-2</v>
      </c>
    </row>
    <row r="3306" spans="1:6">
      <c r="A3306">
        <v>2001477</v>
      </c>
      <c r="B3306">
        <v>2</v>
      </c>
      <c r="C3306">
        <v>1477</v>
      </c>
      <c r="D3306">
        <v>1</v>
      </c>
      <c r="E3306">
        <v>103.0414</v>
      </c>
      <c r="F3306">
        <v>4.2000000000000003E-2</v>
      </c>
    </row>
    <row r="3307" spans="1:6">
      <c r="A3307">
        <v>2001478</v>
      </c>
      <c r="B3307">
        <v>2</v>
      </c>
      <c r="C3307">
        <v>1478</v>
      </c>
      <c r="D3307">
        <v>1</v>
      </c>
      <c r="E3307">
        <v>103.0607</v>
      </c>
      <c r="F3307">
        <v>4.2000000000000003E-2</v>
      </c>
    </row>
    <row r="3308" spans="1:6">
      <c r="A3308">
        <v>2001479</v>
      </c>
      <c r="B3308">
        <v>2</v>
      </c>
      <c r="C3308">
        <v>1479</v>
      </c>
      <c r="D3308">
        <v>1</v>
      </c>
      <c r="E3308">
        <v>103.08</v>
      </c>
      <c r="F3308">
        <v>4.2009999999999999E-2</v>
      </c>
    </row>
    <row r="3309" spans="1:6">
      <c r="A3309">
        <v>2001480</v>
      </c>
      <c r="B3309">
        <v>2</v>
      </c>
      <c r="C3309">
        <v>1480</v>
      </c>
      <c r="D3309">
        <v>1</v>
      </c>
      <c r="E3309">
        <v>103.0993</v>
      </c>
      <c r="F3309">
        <v>4.2009999999999999E-2</v>
      </c>
    </row>
    <row r="3310" spans="1:6">
      <c r="A3310">
        <v>2001481</v>
      </c>
      <c r="B3310">
        <v>2</v>
      </c>
      <c r="C3310">
        <v>1481</v>
      </c>
      <c r="D3310">
        <v>1</v>
      </c>
      <c r="E3310">
        <v>103.1186</v>
      </c>
      <c r="F3310">
        <v>4.2020000000000002E-2</v>
      </c>
    </row>
    <row r="3311" spans="1:6">
      <c r="A3311">
        <v>2001482</v>
      </c>
      <c r="B3311">
        <v>2</v>
      </c>
      <c r="C3311">
        <v>1482</v>
      </c>
      <c r="D3311">
        <v>1</v>
      </c>
      <c r="E3311">
        <v>103.1379</v>
      </c>
      <c r="F3311">
        <v>4.2020000000000002E-2</v>
      </c>
    </row>
    <row r="3312" spans="1:6">
      <c r="A3312">
        <v>2001483</v>
      </c>
      <c r="B3312">
        <v>2</v>
      </c>
      <c r="C3312">
        <v>1483</v>
      </c>
      <c r="D3312">
        <v>1</v>
      </c>
      <c r="E3312">
        <v>103.1572</v>
      </c>
      <c r="F3312">
        <v>4.2029999999999998E-2</v>
      </c>
    </row>
    <row r="3313" spans="1:6">
      <c r="A3313">
        <v>2001484</v>
      </c>
      <c r="B3313">
        <v>2</v>
      </c>
      <c r="C3313">
        <v>1484</v>
      </c>
      <c r="D3313">
        <v>1</v>
      </c>
      <c r="E3313">
        <v>103.1765</v>
      </c>
      <c r="F3313">
        <v>4.2029999999999998E-2</v>
      </c>
    </row>
    <row r="3314" spans="1:6">
      <c r="A3314">
        <v>2001485</v>
      </c>
      <c r="B3314">
        <v>2</v>
      </c>
      <c r="C3314">
        <v>1485</v>
      </c>
      <c r="D3314">
        <v>1</v>
      </c>
      <c r="E3314">
        <v>103.19580000000001</v>
      </c>
      <c r="F3314">
        <v>4.2029999999999998E-2</v>
      </c>
    </row>
    <row r="3315" spans="1:6">
      <c r="A3315">
        <v>2001486</v>
      </c>
      <c r="B3315">
        <v>2</v>
      </c>
      <c r="C3315">
        <v>1486</v>
      </c>
      <c r="D3315">
        <v>1</v>
      </c>
      <c r="E3315">
        <v>103.21510000000001</v>
      </c>
      <c r="F3315">
        <v>4.2040000000000001E-2</v>
      </c>
    </row>
    <row r="3316" spans="1:6">
      <c r="A3316">
        <v>2001487</v>
      </c>
      <c r="B3316">
        <v>2</v>
      </c>
      <c r="C3316">
        <v>1487</v>
      </c>
      <c r="D3316">
        <v>1</v>
      </c>
      <c r="E3316">
        <v>103.2343</v>
      </c>
      <c r="F3316">
        <v>4.2040000000000001E-2</v>
      </c>
    </row>
    <row r="3317" spans="1:6">
      <c r="A3317">
        <v>2001488</v>
      </c>
      <c r="B3317">
        <v>2</v>
      </c>
      <c r="C3317">
        <v>1488</v>
      </c>
      <c r="D3317">
        <v>1</v>
      </c>
      <c r="E3317">
        <v>103.25360000000001</v>
      </c>
      <c r="F3317">
        <v>4.2049999999999997E-2</v>
      </c>
    </row>
    <row r="3318" spans="1:6">
      <c r="A3318">
        <v>2001489</v>
      </c>
      <c r="B3318">
        <v>2</v>
      </c>
      <c r="C3318">
        <v>1489</v>
      </c>
      <c r="D3318">
        <v>1</v>
      </c>
      <c r="E3318">
        <v>103.2728</v>
      </c>
      <c r="F3318">
        <v>4.2049999999999997E-2</v>
      </c>
    </row>
    <row r="3319" spans="1:6">
      <c r="A3319">
        <v>2001490</v>
      </c>
      <c r="B3319">
        <v>2</v>
      </c>
      <c r="C3319">
        <v>1490</v>
      </c>
      <c r="D3319">
        <v>1</v>
      </c>
      <c r="E3319">
        <v>103.2921</v>
      </c>
      <c r="F3319">
        <v>4.206E-2</v>
      </c>
    </row>
    <row r="3320" spans="1:6">
      <c r="A3320">
        <v>2001491</v>
      </c>
      <c r="B3320">
        <v>2</v>
      </c>
      <c r="C3320">
        <v>1491</v>
      </c>
      <c r="D3320">
        <v>1</v>
      </c>
      <c r="E3320">
        <v>103.3113</v>
      </c>
      <c r="F3320">
        <v>4.206E-2</v>
      </c>
    </row>
    <row r="3321" spans="1:6">
      <c r="A3321">
        <v>2001492</v>
      </c>
      <c r="B3321">
        <v>2</v>
      </c>
      <c r="C3321">
        <v>1492</v>
      </c>
      <c r="D3321">
        <v>1</v>
      </c>
      <c r="E3321">
        <v>103.3306</v>
      </c>
      <c r="F3321">
        <v>4.2070000000000003E-2</v>
      </c>
    </row>
    <row r="3322" spans="1:6">
      <c r="A3322">
        <v>2001493</v>
      </c>
      <c r="B3322">
        <v>2</v>
      </c>
      <c r="C3322">
        <v>1493</v>
      </c>
      <c r="D3322">
        <v>1</v>
      </c>
      <c r="E3322">
        <v>103.3498</v>
      </c>
      <c r="F3322">
        <v>4.2070000000000003E-2</v>
      </c>
    </row>
    <row r="3323" spans="1:6">
      <c r="A3323">
        <v>2001494</v>
      </c>
      <c r="B3323">
        <v>2</v>
      </c>
      <c r="C3323">
        <v>1494</v>
      </c>
      <c r="D3323">
        <v>1</v>
      </c>
      <c r="E3323">
        <v>103.369</v>
      </c>
      <c r="F3323">
        <v>4.2079999999999999E-2</v>
      </c>
    </row>
    <row r="3324" spans="1:6">
      <c r="A3324">
        <v>2001495</v>
      </c>
      <c r="B3324">
        <v>2</v>
      </c>
      <c r="C3324">
        <v>1495</v>
      </c>
      <c r="D3324">
        <v>1</v>
      </c>
      <c r="E3324">
        <v>103.3882</v>
      </c>
      <c r="F3324">
        <v>4.2079999999999999E-2</v>
      </c>
    </row>
    <row r="3325" spans="1:6">
      <c r="A3325">
        <v>2001496</v>
      </c>
      <c r="B3325">
        <v>2</v>
      </c>
      <c r="C3325">
        <v>1496</v>
      </c>
      <c r="D3325">
        <v>1</v>
      </c>
      <c r="E3325">
        <v>103.4074</v>
      </c>
      <c r="F3325">
        <v>4.2079999999999999E-2</v>
      </c>
    </row>
    <row r="3326" spans="1:6">
      <c r="A3326">
        <v>2001497</v>
      </c>
      <c r="B3326">
        <v>2</v>
      </c>
      <c r="C3326">
        <v>1497</v>
      </c>
      <c r="D3326">
        <v>1</v>
      </c>
      <c r="E3326">
        <v>103.42659999999999</v>
      </c>
      <c r="F3326">
        <v>4.2090000000000002E-2</v>
      </c>
    </row>
    <row r="3327" spans="1:6">
      <c r="A3327">
        <v>2001498</v>
      </c>
      <c r="B3327">
        <v>2</v>
      </c>
      <c r="C3327">
        <v>1498</v>
      </c>
      <c r="D3327">
        <v>1</v>
      </c>
      <c r="E3327">
        <v>103.44580000000001</v>
      </c>
      <c r="F3327">
        <v>4.2090000000000002E-2</v>
      </c>
    </row>
    <row r="3328" spans="1:6">
      <c r="A3328">
        <v>2001499</v>
      </c>
      <c r="B3328">
        <v>2</v>
      </c>
      <c r="C3328">
        <v>1499</v>
      </c>
      <c r="D3328">
        <v>1</v>
      </c>
      <c r="E3328">
        <v>103.465</v>
      </c>
      <c r="F3328">
        <v>4.2099999999999999E-2</v>
      </c>
    </row>
    <row r="3329" spans="1:6">
      <c r="A3329">
        <v>2001500</v>
      </c>
      <c r="B3329">
        <v>2</v>
      </c>
      <c r="C3329">
        <v>1500</v>
      </c>
      <c r="D3329">
        <v>1</v>
      </c>
      <c r="E3329">
        <v>103.4842</v>
      </c>
      <c r="F3329">
        <v>4.2099999999999999E-2</v>
      </c>
    </row>
    <row r="3330" spans="1:6">
      <c r="A3330">
        <v>2001501</v>
      </c>
      <c r="B3330">
        <v>2</v>
      </c>
      <c r="C3330">
        <v>1501</v>
      </c>
      <c r="D3330">
        <v>1</v>
      </c>
      <c r="E3330">
        <v>103.5034</v>
      </c>
      <c r="F3330">
        <v>4.2110000000000002E-2</v>
      </c>
    </row>
    <row r="3331" spans="1:6">
      <c r="A3331">
        <v>2001502</v>
      </c>
      <c r="B3331">
        <v>2</v>
      </c>
      <c r="C3331">
        <v>1502</v>
      </c>
      <c r="D3331">
        <v>1</v>
      </c>
      <c r="E3331">
        <v>103.52249999999999</v>
      </c>
      <c r="F3331">
        <v>4.2110000000000002E-2</v>
      </c>
    </row>
    <row r="3332" spans="1:6">
      <c r="A3332">
        <v>2001503</v>
      </c>
      <c r="B3332">
        <v>2</v>
      </c>
      <c r="C3332">
        <v>1503</v>
      </c>
      <c r="D3332">
        <v>1</v>
      </c>
      <c r="E3332">
        <v>103.54170000000001</v>
      </c>
      <c r="F3332">
        <v>4.2119999999999998E-2</v>
      </c>
    </row>
    <row r="3333" spans="1:6">
      <c r="A3333">
        <v>2001504</v>
      </c>
      <c r="B3333">
        <v>2</v>
      </c>
      <c r="C3333">
        <v>1504</v>
      </c>
      <c r="D3333">
        <v>1</v>
      </c>
      <c r="E3333">
        <v>103.5608</v>
      </c>
      <c r="F3333">
        <v>4.2119999999999998E-2</v>
      </c>
    </row>
    <row r="3334" spans="1:6">
      <c r="A3334">
        <v>2001505</v>
      </c>
      <c r="B3334">
        <v>2</v>
      </c>
      <c r="C3334">
        <v>1505</v>
      </c>
      <c r="D3334">
        <v>1</v>
      </c>
      <c r="E3334">
        <v>103.58</v>
      </c>
      <c r="F3334">
        <v>4.2119999999999998E-2</v>
      </c>
    </row>
    <row r="3335" spans="1:6">
      <c r="A3335">
        <v>2001506</v>
      </c>
      <c r="B3335">
        <v>2</v>
      </c>
      <c r="C3335">
        <v>1506</v>
      </c>
      <c r="D3335">
        <v>1</v>
      </c>
      <c r="E3335">
        <v>103.59910000000001</v>
      </c>
      <c r="F3335">
        <v>4.2130000000000001E-2</v>
      </c>
    </row>
    <row r="3336" spans="1:6">
      <c r="A3336">
        <v>2001507</v>
      </c>
      <c r="B3336">
        <v>2</v>
      </c>
      <c r="C3336">
        <v>1507</v>
      </c>
      <c r="D3336">
        <v>1</v>
      </c>
      <c r="E3336">
        <v>103.6183</v>
      </c>
      <c r="F3336">
        <v>4.2130000000000001E-2</v>
      </c>
    </row>
    <row r="3337" spans="1:6">
      <c r="A3337">
        <v>2001508</v>
      </c>
      <c r="B3337">
        <v>2</v>
      </c>
      <c r="C3337">
        <v>1508</v>
      </c>
      <c r="D3337">
        <v>1</v>
      </c>
      <c r="E3337">
        <v>103.6374</v>
      </c>
      <c r="F3337">
        <v>4.2139999999999997E-2</v>
      </c>
    </row>
    <row r="3338" spans="1:6">
      <c r="A3338">
        <v>2001509</v>
      </c>
      <c r="B3338">
        <v>2</v>
      </c>
      <c r="C3338">
        <v>1509</v>
      </c>
      <c r="D3338">
        <v>1</v>
      </c>
      <c r="E3338">
        <v>103.65649999999999</v>
      </c>
      <c r="F3338">
        <v>4.2139999999999997E-2</v>
      </c>
    </row>
    <row r="3339" spans="1:6">
      <c r="A3339">
        <v>2001510</v>
      </c>
      <c r="B3339">
        <v>2</v>
      </c>
      <c r="C3339">
        <v>1510</v>
      </c>
      <c r="D3339">
        <v>1</v>
      </c>
      <c r="E3339">
        <v>103.6756</v>
      </c>
      <c r="F3339">
        <v>4.215E-2</v>
      </c>
    </row>
    <row r="3340" spans="1:6">
      <c r="A3340">
        <v>2001511</v>
      </c>
      <c r="B3340">
        <v>2</v>
      </c>
      <c r="C3340">
        <v>1511</v>
      </c>
      <c r="D3340">
        <v>1</v>
      </c>
      <c r="E3340">
        <v>103.6947</v>
      </c>
      <c r="F3340">
        <v>4.215E-2</v>
      </c>
    </row>
    <row r="3341" spans="1:6">
      <c r="A3341">
        <v>2001512</v>
      </c>
      <c r="B3341">
        <v>2</v>
      </c>
      <c r="C3341">
        <v>1512</v>
      </c>
      <c r="D3341">
        <v>1</v>
      </c>
      <c r="E3341">
        <v>103.71380000000001</v>
      </c>
      <c r="F3341">
        <v>4.2160000000000003E-2</v>
      </c>
    </row>
    <row r="3342" spans="1:6">
      <c r="A3342">
        <v>2001513</v>
      </c>
      <c r="B3342">
        <v>2</v>
      </c>
      <c r="C3342">
        <v>1513</v>
      </c>
      <c r="D3342">
        <v>1</v>
      </c>
      <c r="E3342">
        <v>103.7329</v>
      </c>
      <c r="F3342">
        <v>4.2160000000000003E-2</v>
      </c>
    </row>
    <row r="3343" spans="1:6">
      <c r="A3343">
        <v>2001514</v>
      </c>
      <c r="B3343">
        <v>2</v>
      </c>
      <c r="C3343">
        <v>1514</v>
      </c>
      <c r="D3343">
        <v>1</v>
      </c>
      <c r="E3343">
        <v>103.752</v>
      </c>
      <c r="F3343">
        <v>4.2160000000000003E-2</v>
      </c>
    </row>
    <row r="3344" spans="1:6">
      <c r="A3344">
        <v>2001515</v>
      </c>
      <c r="B3344">
        <v>2</v>
      </c>
      <c r="C3344">
        <v>1515</v>
      </c>
      <c r="D3344">
        <v>1</v>
      </c>
      <c r="E3344">
        <v>103.7711</v>
      </c>
      <c r="F3344">
        <v>4.2169999999999999E-2</v>
      </c>
    </row>
    <row r="3345" spans="1:6">
      <c r="A3345">
        <v>2001516</v>
      </c>
      <c r="B3345">
        <v>2</v>
      </c>
      <c r="C3345">
        <v>1516</v>
      </c>
      <c r="D3345">
        <v>1</v>
      </c>
      <c r="E3345">
        <v>103.7902</v>
      </c>
      <c r="F3345">
        <v>4.2169999999999999E-2</v>
      </c>
    </row>
    <row r="3346" spans="1:6">
      <c r="A3346">
        <v>2001517</v>
      </c>
      <c r="B3346">
        <v>2</v>
      </c>
      <c r="C3346">
        <v>1517</v>
      </c>
      <c r="D3346">
        <v>1</v>
      </c>
      <c r="E3346">
        <v>103.8092</v>
      </c>
      <c r="F3346">
        <v>4.2180000000000002E-2</v>
      </c>
    </row>
    <row r="3347" spans="1:6">
      <c r="A3347">
        <v>2001518</v>
      </c>
      <c r="B3347">
        <v>2</v>
      </c>
      <c r="C3347">
        <v>1518</v>
      </c>
      <c r="D3347">
        <v>1</v>
      </c>
      <c r="E3347">
        <v>103.8283</v>
      </c>
      <c r="F3347">
        <v>4.2180000000000002E-2</v>
      </c>
    </row>
    <row r="3348" spans="1:6">
      <c r="A3348">
        <v>2001519</v>
      </c>
      <c r="B3348">
        <v>2</v>
      </c>
      <c r="C3348">
        <v>1519</v>
      </c>
      <c r="D3348">
        <v>1</v>
      </c>
      <c r="E3348">
        <v>103.8473</v>
      </c>
      <c r="F3348">
        <v>4.2189999999999998E-2</v>
      </c>
    </row>
    <row r="3349" spans="1:6">
      <c r="A3349">
        <v>2001520</v>
      </c>
      <c r="B3349">
        <v>2</v>
      </c>
      <c r="C3349">
        <v>1520</v>
      </c>
      <c r="D3349">
        <v>1</v>
      </c>
      <c r="E3349">
        <v>103.8664</v>
      </c>
      <c r="F3349">
        <v>4.2189999999999998E-2</v>
      </c>
    </row>
    <row r="3350" spans="1:6">
      <c r="A3350">
        <v>2001521</v>
      </c>
      <c r="B3350">
        <v>2</v>
      </c>
      <c r="C3350">
        <v>1521</v>
      </c>
      <c r="D3350">
        <v>1</v>
      </c>
      <c r="E3350">
        <v>103.8854</v>
      </c>
      <c r="F3350">
        <v>4.2200000000000001E-2</v>
      </c>
    </row>
    <row r="3351" spans="1:6">
      <c r="A3351">
        <v>2001522</v>
      </c>
      <c r="B3351">
        <v>2</v>
      </c>
      <c r="C3351">
        <v>1522</v>
      </c>
      <c r="D3351">
        <v>1</v>
      </c>
      <c r="E3351">
        <v>103.9045</v>
      </c>
      <c r="F3351">
        <v>4.2200000000000001E-2</v>
      </c>
    </row>
    <row r="3352" spans="1:6">
      <c r="A3352">
        <v>2001523</v>
      </c>
      <c r="B3352">
        <v>2</v>
      </c>
      <c r="C3352">
        <v>1523</v>
      </c>
      <c r="D3352">
        <v>1</v>
      </c>
      <c r="E3352">
        <v>103.9235</v>
      </c>
      <c r="F3352">
        <v>4.2200000000000001E-2</v>
      </c>
    </row>
    <row r="3353" spans="1:6">
      <c r="A3353">
        <v>2001524</v>
      </c>
      <c r="B3353">
        <v>2</v>
      </c>
      <c r="C3353">
        <v>1524</v>
      </c>
      <c r="D3353">
        <v>1</v>
      </c>
      <c r="E3353">
        <v>103.9425</v>
      </c>
      <c r="F3353">
        <v>4.2209999999999998E-2</v>
      </c>
    </row>
    <row r="3354" spans="1:6">
      <c r="A3354">
        <v>2001525</v>
      </c>
      <c r="B3354">
        <v>2</v>
      </c>
      <c r="C3354">
        <v>1525</v>
      </c>
      <c r="D3354">
        <v>1</v>
      </c>
      <c r="E3354">
        <v>103.9616</v>
      </c>
      <c r="F3354">
        <v>4.2209999999999998E-2</v>
      </c>
    </row>
    <row r="3355" spans="1:6">
      <c r="A3355">
        <v>2001526</v>
      </c>
      <c r="B3355">
        <v>2</v>
      </c>
      <c r="C3355">
        <v>1526</v>
      </c>
      <c r="D3355">
        <v>1</v>
      </c>
      <c r="E3355">
        <v>103.9806</v>
      </c>
      <c r="F3355">
        <v>4.2220000000000001E-2</v>
      </c>
    </row>
    <row r="3356" spans="1:6">
      <c r="A3356">
        <v>2001527</v>
      </c>
      <c r="B3356">
        <v>2</v>
      </c>
      <c r="C3356">
        <v>1527</v>
      </c>
      <c r="D3356">
        <v>1</v>
      </c>
      <c r="E3356">
        <v>103.9996</v>
      </c>
      <c r="F3356">
        <v>4.2220000000000001E-2</v>
      </c>
    </row>
    <row r="3357" spans="1:6">
      <c r="A3357">
        <v>2001528</v>
      </c>
      <c r="B3357">
        <v>2</v>
      </c>
      <c r="C3357">
        <v>1528</v>
      </c>
      <c r="D3357">
        <v>1</v>
      </c>
      <c r="E3357">
        <v>104.01860000000001</v>
      </c>
      <c r="F3357">
        <v>4.2229999999999997E-2</v>
      </c>
    </row>
    <row r="3358" spans="1:6">
      <c r="A3358">
        <v>2001529</v>
      </c>
      <c r="B3358">
        <v>2</v>
      </c>
      <c r="C3358">
        <v>1529</v>
      </c>
      <c r="D3358">
        <v>1</v>
      </c>
      <c r="E3358">
        <v>104.0376</v>
      </c>
      <c r="F3358">
        <v>4.2229999999999997E-2</v>
      </c>
    </row>
    <row r="3359" spans="1:6">
      <c r="A3359">
        <v>2001530</v>
      </c>
      <c r="B3359">
        <v>2</v>
      </c>
      <c r="C3359">
        <v>1530</v>
      </c>
      <c r="D3359">
        <v>1</v>
      </c>
      <c r="E3359">
        <v>104.0565</v>
      </c>
      <c r="F3359">
        <v>4.224E-2</v>
      </c>
    </row>
    <row r="3360" spans="1:6">
      <c r="A3360">
        <v>2001531</v>
      </c>
      <c r="B3360">
        <v>2</v>
      </c>
      <c r="C3360">
        <v>1531</v>
      </c>
      <c r="D3360">
        <v>1</v>
      </c>
      <c r="E3360">
        <v>104.07550000000001</v>
      </c>
      <c r="F3360">
        <v>4.224E-2</v>
      </c>
    </row>
    <row r="3361" spans="1:6">
      <c r="A3361">
        <v>2001532</v>
      </c>
      <c r="B3361">
        <v>2</v>
      </c>
      <c r="C3361">
        <v>1532</v>
      </c>
      <c r="D3361">
        <v>1</v>
      </c>
      <c r="E3361">
        <v>104.0945</v>
      </c>
      <c r="F3361">
        <v>4.224E-2</v>
      </c>
    </row>
    <row r="3362" spans="1:6">
      <c r="A3362">
        <v>2001533</v>
      </c>
      <c r="B3362">
        <v>2</v>
      </c>
      <c r="C3362">
        <v>1533</v>
      </c>
      <c r="D3362">
        <v>1</v>
      </c>
      <c r="E3362">
        <v>104.1135</v>
      </c>
      <c r="F3362">
        <v>4.2250000000000003E-2</v>
      </c>
    </row>
    <row r="3363" spans="1:6">
      <c r="A3363">
        <v>2001534</v>
      </c>
      <c r="B3363">
        <v>2</v>
      </c>
      <c r="C3363">
        <v>1534</v>
      </c>
      <c r="D3363">
        <v>1</v>
      </c>
      <c r="E3363">
        <v>104.1324</v>
      </c>
      <c r="F3363">
        <v>4.2250000000000003E-2</v>
      </c>
    </row>
    <row r="3364" spans="1:6">
      <c r="A3364">
        <v>2001535</v>
      </c>
      <c r="B3364">
        <v>2</v>
      </c>
      <c r="C3364">
        <v>1535</v>
      </c>
      <c r="D3364">
        <v>1</v>
      </c>
      <c r="E3364">
        <v>104.1514</v>
      </c>
      <c r="F3364">
        <v>4.2259999999999999E-2</v>
      </c>
    </row>
    <row r="3365" spans="1:6">
      <c r="A3365">
        <v>2001536</v>
      </c>
      <c r="B3365">
        <v>2</v>
      </c>
      <c r="C3365">
        <v>1536</v>
      </c>
      <c r="D3365">
        <v>1</v>
      </c>
      <c r="E3365">
        <v>104.1703</v>
      </c>
      <c r="F3365">
        <v>4.2259999999999999E-2</v>
      </c>
    </row>
    <row r="3366" spans="1:6">
      <c r="A3366">
        <v>2001537</v>
      </c>
      <c r="B3366">
        <v>2</v>
      </c>
      <c r="C3366">
        <v>1537</v>
      </c>
      <c r="D3366">
        <v>1</v>
      </c>
      <c r="E3366">
        <v>104.1893</v>
      </c>
      <c r="F3366">
        <v>4.2270000000000002E-2</v>
      </c>
    </row>
    <row r="3367" spans="1:6">
      <c r="A3367">
        <v>2001538</v>
      </c>
      <c r="B3367">
        <v>2</v>
      </c>
      <c r="C3367">
        <v>1538</v>
      </c>
      <c r="D3367">
        <v>1</v>
      </c>
      <c r="E3367">
        <v>104.20820000000001</v>
      </c>
      <c r="F3367">
        <v>4.2270000000000002E-2</v>
      </c>
    </row>
    <row r="3368" spans="1:6">
      <c r="A3368">
        <v>2001539</v>
      </c>
      <c r="B3368">
        <v>2</v>
      </c>
      <c r="C3368">
        <v>1539</v>
      </c>
      <c r="D3368">
        <v>1</v>
      </c>
      <c r="E3368">
        <v>104.22709999999999</v>
      </c>
      <c r="F3368">
        <v>4.2270000000000002E-2</v>
      </c>
    </row>
    <row r="3369" spans="1:6">
      <c r="A3369">
        <v>2001540</v>
      </c>
      <c r="B3369">
        <v>2</v>
      </c>
      <c r="C3369">
        <v>1540</v>
      </c>
      <c r="D3369">
        <v>1</v>
      </c>
      <c r="E3369">
        <v>104.2461</v>
      </c>
      <c r="F3369">
        <v>4.2279999999999998E-2</v>
      </c>
    </row>
    <row r="3370" spans="1:6">
      <c r="A3370">
        <v>2001541</v>
      </c>
      <c r="B3370">
        <v>2</v>
      </c>
      <c r="C3370">
        <v>1541</v>
      </c>
      <c r="D3370">
        <v>1</v>
      </c>
      <c r="E3370">
        <v>104.265</v>
      </c>
      <c r="F3370">
        <v>4.2279999999999998E-2</v>
      </c>
    </row>
    <row r="3371" spans="1:6">
      <c r="A3371">
        <v>2001542</v>
      </c>
      <c r="B3371">
        <v>2</v>
      </c>
      <c r="C3371">
        <v>1542</v>
      </c>
      <c r="D3371">
        <v>1</v>
      </c>
      <c r="E3371">
        <v>104.2839</v>
      </c>
      <c r="F3371">
        <v>4.2290000000000001E-2</v>
      </c>
    </row>
    <row r="3372" spans="1:6">
      <c r="A3372">
        <v>2001543</v>
      </c>
      <c r="B3372">
        <v>2</v>
      </c>
      <c r="C3372">
        <v>1543</v>
      </c>
      <c r="D3372">
        <v>1</v>
      </c>
      <c r="E3372">
        <v>104.3028</v>
      </c>
      <c r="F3372">
        <v>4.2290000000000001E-2</v>
      </c>
    </row>
    <row r="3373" spans="1:6">
      <c r="A3373">
        <v>2001544</v>
      </c>
      <c r="B3373">
        <v>2</v>
      </c>
      <c r="C3373">
        <v>1544</v>
      </c>
      <c r="D3373">
        <v>1</v>
      </c>
      <c r="E3373">
        <v>104.32170000000001</v>
      </c>
      <c r="F3373">
        <v>4.2299999999999997E-2</v>
      </c>
    </row>
    <row r="3374" spans="1:6">
      <c r="A3374">
        <v>2001545</v>
      </c>
      <c r="B3374">
        <v>2</v>
      </c>
      <c r="C3374">
        <v>1545</v>
      </c>
      <c r="D3374">
        <v>1</v>
      </c>
      <c r="E3374">
        <v>104.34059999999999</v>
      </c>
      <c r="F3374">
        <v>4.2299999999999997E-2</v>
      </c>
    </row>
    <row r="3375" spans="1:6">
      <c r="A3375">
        <v>2001546</v>
      </c>
      <c r="B3375">
        <v>2</v>
      </c>
      <c r="C3375">
        <v>1546</v>
      </c>
      <c r="D3375">
        <v>1</v>
      </c>
      <c r="E3375">
        <v>104.3595</v>
      </c>
      <c r="F3375">
        <v>4.231E-2</v>
      </c>
    </row>
    <row r="3376" spans="1:6">
      <c r="A3376">
        <v>2001547</v>
      </c>
      <c r="B3376">
        <v>2</v>
      </c>
      <c r="C3376">
        <v>1547</v>
      </c>
      <c r="D3376">
        <v>1</v>
      </c>
      <c r="E3376">
        <v>104.3784</v>
      </c>
      <c r="F3376">
        <v>4.231E-2</v>
      </c>
    </row>
    <row r="3377" spans="1:6">
      <c r="A3377">
        <v>2001548</v>
      </c>
      <c r="B3377">
        <v>2</v>
      </c>
      <c r="C3377">
        <v>1548</v>
      </c>
      <c r="D3377">
        <v>1</v>
      </c>
      <c r="E3377">
        <v>104.3972</v>
      </c>
      <c r="F3377">
        <v>4.231E-2</v>
      </c>
    </row>
    <row r="3378" spans="1:6">
      <c r="A3378">
        <v>2001549</v>
      </c>
      <c r="B3378">
        <v>2</v>
      </c>
      <c r="C3378">
        <v>1549</v>
      </c>
      <c r="D3378">
        <v>1</v>
      </c>
      <c r="E3378">
        <v>104.4161</v>
      </c>
      <c r="F3378">
        <v>4.2320000000000003E-2</v>
      </c>
    </row>
    <row r="3379" spans="1:6">
      <c r="A3379">
        <v>2001550</v>
      </c>
      <c r="B3379">
        <v>2</v>
      </c>
      <c r="C3379">
        <v>1550</v>
      </c>
      <c r="D3379">
        <v>1</v>
      </c>
      <c r="E3379">
        <v>104.435</v>
      </c>
      <c r="F3379">
        <v>4.2320000000000003E-2</v>
      </c>
    </row>
    <row r="3380" spans="1:6">
      <c r="A3380">
        <v>2001551</v>
      </c>
      <c r="B3380">
        <v>2</v>
      </c>
      <c r="C3380">
        <v>1551</v>
      </c>
      <c r="D3380">
        <v>1</v>
      </c>
      <c r="E3380">
        <v>104.4538</v>
      </c>
      <c r="F3380">
        <v>4.233E-2</v>
      </c>
    </row>
    <row r="3381" spans="1:6">
      <c r="A3381">
        <v>2001552</v>
      </c>
      <c r="B3381">
        <v>2</v>
      </c>
      <c r="C3381">
        <v>1552</v>
      </c>
      <c r="D3381">
        <v>1</v>
      </c>
      <c r="E3381">
        <v>104.4727</v>
      </c>
      <c r="F3381">
        <v>4.233E-2</v>
      </c>
    </row>
    <row r="3382" spans="1:6">
      <c r="A3382">
        <v>2001553</v>
      </c>
      <c r="B3382">
        <v>2</v>
      </c>
      <c r="C3382">
        <v>1553</v>
      </c>
      <c r="D3382">
        <v>1</v>
      </c>
      <c r="E3382">
        <v>104.4915</v>
      </c>
      <c r="F3382">
        <v>4.2340000000000003E-2</v>
      </c>
    </row>
    <row r="3383" spans="1:6">
      <c r="A3383">
        <v>2001554</v>
      </c>
      <c r="B3383">
        <v>2</v>
      </c>
      <c r="C3383">
        <v>1554</v>
      </c>
      <c r="D3383">
        <v>1</v>
      </c>
      <c r="E3383">
        <v>104.5104</v>
      </c>
      <c r="F3383">
        <v>4.2340000000000003E-2</v>
      </c>
    </row>
    <row r="3384" spans="1:6">
      <c r="A3384">
        <v>2001555</v>
      </c>
      <c r="B3384">
        <v>2</v>
      </c>
      <c r="C3384">
        <v>1555</v>
      </c>
      <c r="D3384">
        <v>1</v>
      </c>
      <c r="E3384">
        <v>104.5292</v>
      </c>
      <c r="F3384">
        <v>4.2340000000000003E-2</v>
      </c>
    </row>
    <row r="3385" spans="1:6">
      <c r="A3385">
        <v>2001556</v>
      </c>
      <c r="B3385">
        <v>2</v>
      </c>
      <c r="C3385">
        <v>1556</v>
      </c>
      <c r="D3385">
        <v>1</v>
      </c>
      <c r="E3385">
        <v>104.548</v>
      </c>
      <c r="F3385">
        <v>4.2349999999999999E-2</v>
      </c>
    </row>
    <row r="3386" spans="1:6">
      <c r="A3386">
        <v>2001557</v>
      </c>
      <c r="B3386">
        <v>2</v>
      </c>
      <c r="C3386">
        <v>1557</v>
      </c>
      <c r="D3386">
        <v>1</v>
      </c>
      <c r="E3386">
        <v>104.5668</v>
      </c>
      <c r="F3386">
        <v>4.2349999999999999E-2</v>
      </c>
    </row>
    <row r="3387" spans="1:6">
      <c r="A3387">
        <v>2001558</v>
      </c>
      <c r="B3387">
        <v>2</v>
      </c>
      <c r="C3387">
        <v>1558</v>
      </c>
      <c r="D3387">
        <v>1</v>
      </c>
      <c r="E3387">
        <v>104.5856</v>
      </c>
      <c r="F3387">
        <v>4.2360000000000002E-2</v>
      </c>
    </row>
    <row r="3388" spans="1:6">
      <c r="A3388">
        <v>2001559</v>
      </c>
      <c r="B3388">
        <v>2</v>
      </c>
      <c r="C3388">
        <v>1559</v>
      </c>
      <c r="D3388">
        <v>1</v>
      </c>
      <c r="E3388">
        <v>104.6045</v>
      </c>
      <c r="F3388">
        <v>4.2360000000000002E-2</v>
      </c>
    </row>
    <row r="3389" spans="1:6">
      <c r="A3389">
        <v>2001560</v>
      </c>
      <c r="B3389">
        <v>2</v>
      </c>
      <c r="C3389">
        <v>1560</v>
      </c>
      <c r="D3389">
        <v>1</v>
      </c>
      <c r="E3389">
        <v>104.6233</v>
      </c>
      <c r="F3389">
        <v>4.2369999999999998E-2</v>
      </c>
    </row>
    <row r="3390" spans="1:6">
      <c r="A3390">
        <v>2001561</v>
      </c>
      <c r="B3390">
        <v>2</v>
      </c>
      <c r="C3390">
        <v>1561</v>
      </c>
      <c r="D3390">
        <v>1</v>
      </c>
      <c r="E3390">
        <v>104.6421</v>
      </c>
      <c r="F3390">
        <v>4.2369999999999998E-2</v>
      </c>
    </row>
    <row r="3391" spans="1:6">
      <c r="A3391">
        <v>2001562</v>
      </c>
      <c r="B3391">
        <v>2</v>
      </c>
      <c r="C3391">
        <v>1562</v>
      </c>
      <c r="D3391">
        <v>1</v>
      </c>
      <c r="E3391">
        <v>104.66079999999999</v>
      </c>
      <c r="F3391">
        <v>4.2380000000000001E-2</v>
      </c>
    </row>
    <row r="3392" spans="1:6">
      <c r="A3392">
        <v>2001563</v>
      </c>
      <c r="B3392">
        <v>2</v>
      </c>
      <c r="C3392">
        <v>1563</v>
      </c>
      <c r="D3392">
        <v>1</v>
      </c>
      <c r="E3392">
        <v>104.67959999999999</v>
      </c>
      <c r="F3392">
        <v>4.2380000000000001E-2</v>
      </c>
    </row>
    <row r="3393" spans="1:6">
      <c r="A3393">
        <v>2001564</v>
      </c>
      <c r="B3393">
        <v>2</v>
      </c>
      <c r="C3393">
        <v>1564</v>
      </c>
      <c r="D3393">
        <v>1</v>
      </c>
      <c r="E3393">
        <v>104.69840000000001</v>
      </c>
      <c r="F3393">
        <v>4.2380000000000001E-2</v>
      </c>
    </row>
    <row r="3394" spans="1:6">
      <c r="A3394">
        <v>2001565</v>
      </c>
      <c r="B3394">
        <v>2</v>
      </c>
      <c r="C3394">
        <v>1565</v>
      </c>
      <c r="D3394">
        <v>1</v>
      </c>
      <c r="E3394">
        <v>104.71720000000001</v>
      </c>
      <c r="F3394">
        <v>4.2389999999999997E-2</v>
      </c>
    </row>
    <row r="3395" spans="1:6">
      <c r="A3395">
        <v>2001566</v>
      </c>
      <c r="B3395">
        <v>2</v>
      </c>
      <c r="C3395">
        <v>1566</v>
      </c>
      <c r="D3395">
        <v>1</v>
      </c>
      <c r="E3395">
        <v>104.736</v>
      </c>
      <c r="F3395">
        <v>4.2389999999999997E-2</v>
      </c>
    </row>
    <row r="3396" spans="1:6">
      <c r="A3396">
        <v>2001567</v>
      </c>
      <c r="B3396">
        <v>2</v>
      </c>
      <c r="C3396">
        <v>1567</v>
      </c>
      <c r="D3396">
        <v>1</v>
      </c>
      <c r="E3396">
        <v>104.7547</v>
      </c>
      <c r="F3396">
        <v>4.24E-2</v>
      </c>
    </row>
    <row r="3397" spans="1:6">
      <c r="A3397">
        <v>2001568</v>
      </c>
      <c r="B3397">
        <v>2</v>
      </c>
      <c r="C3397">
        <v>1568</v>
      </c>
      <c r="D3397">
        <v>1</v>
      </c>
      <c r="E3397">
        <v>104.7735</v>
      </c>
      <c r="F3397">
        <v>4.24E-2</v>
      </c>
    </row>
    <row r="3398" spans="1:6">
      <c r="A3398">
        <v>2001569</v>
      </c>
      <c r="B3398">
        <v>2</v>
      </c>
      <c r="C3398">
        <v>1569</v>
      </c>
      <c r="D3398">
        <v>1</v>
      </c>
      <c r="E3398">
        <v>104.79219999999999</v>
      </c>
      <c r="F3398">
        <v>4.2410000000000003E-2</v>
      </c>
    </row>
    <row r="3399" spans="1:6">
      <c r="A3399">
        <v>2001570</v>
      </c>
      <c r="B3399">
        <v>2</v>
      </c>
      <c r="C3399">
        <v>1570</v>
      </c>
      <c r="D3399">
        <v>1</v>
      </c>
      <c r="E3399">
        <v>104.81100000000001</v>
      </c>
      <c r="F3399">
        <v>4.2410000000000003E-2</v>
      </c>
    </row>
    <row r="3400" spans="1:6">
      <c r="A3400">
        <v>2001571</v>
      </c>
      <c r="B3400">
        <v>2</v>
      </c>
      <c r="C3400">
        <v>1571</v>
      </c>
      <c r="D3400">
        <v>1</v>
      </c>
      <c r="E3400">
        <v>104.8297</v>
      </c>
      <c r="F3400">
        <v>4.2410000000000003E-2</v>
      </c>
    </row>
    <row r="3401" spans="1:6">
      <c r="A3401">
        <v>2001572</v>
      </c>
      <c r="B3401">
        <v>2</v>
      </c>
      <c r="C3401">
        <v>1572</v>
      </c>
      <c r="D3401">
        <v>1</v>
      </c>
      <c r="E3401">
        <v>104.8484</v>
      </c>
      <c r="F3401">
        <v>4.2419999999999999E-2</v>
      </c>
    </row>
    <row r="3402" spans="1:6">
      <c r="A3402">
        <v>2001573</v>
      </c>
      <c r="B3402">
        <v>2</v>
      </c>
      <c r="C3402">
        <v>1573</v>
      </c>
      <c r="D3402">
        <v>1</v>
      </c>
      <c r="E3402">
        <v>104.8672</v>
      </c>
      <c r="F3402">
        <v>4.2419999999999999E-2</v>
      </c>
    </row>
    <row r="3403" spans="1:6">
      <c r="A3403">
        <v>2001574</v>
      </c>
      <c r="B3403">
        <v>2</v>
      </c>
      <c r="C3403">
        <v>1574</v>
      </c>
      <c r="D3403">
        <v>1</v>
      </c>
      <c r="E3403">
        <v>104.88590000000001</v>
      </c>
      <c r="F3403">
        <v>4.2430000000000002E-2</v>
      </c>
    </row>
    <row r="3404" spans="1:6">
      <c r="A3404">
        <v>2001575</v>
      </c>
      <c r="B3404">
        <v>2</v>
      </c>
      <c r="C3404">
        <v>1575</v>
      </c>
      <c r="D3404">
        <v>1</v>
      </c>
      <c r="E3404">
        <v>104.9046</v>
      </c>
      <c r="F3404">
        <v>4.2430000000000002E-2</v>
      </c>
    </row>
    <row r="3405" spans="1:6">
      <c r="A3405">
        <v>2001576</v>
      </c>
      <c r="B3405">
        <v>2</v>
      </c>
      <c r="C3405">
        <v>1576</v>
      </c>
      <c r="D3405">
        <v>1</v>
      </c>
      <c r="E3405">
        <v>104.9233</v>
      </c>
      <c r="F3405">
        <v>4.2439999999999999E-2</v>
      </c>
    </row>
    <row r="3406" spans="1:6">
      <c r="A3406">
        <v>2001577</v>
      </c>
      <c r="B3406">
        <v>2</v>
      </c>
      <c r="C3406">
        <v>1577</v>
      </c>
      <c r="D3406">
        <v>1</v>
      </c>
      <c r="E3406">
        <v>104.94199999999999</v>
      </c>
      <c r="F3406">
        <v>4.2439999999999999E-2</v>
      </c>
    </row>
    <row r="3407" spans="1:6">
      <c r="A3407">
        <v>2001578</v>
      </c>
      <c r="B3407">
        <v>2</v>
      </c>
      <c r="C3407">
        <v>1578</v>
      </c>
      <c r="D3407">
        <v>1</v>
      </c>
      <c r="E3407">
        <v>104.9607</v>
      </c>
      <c r="F3407">
        <v>4.2439999999999999E-2</v>
      </c>
    </row>
    <row r="3408" spans="1:6">
      <c r="A3408">
        <v>2001579</v>
      </c>
      <c r="B3408">
        <v>2</v>
      </c>
      <c r="C3408">
        <v>1579</v>
      </c>
      <c r="D3408">
        <v>1</v>
      </c>
      <c r="E3408">
        <v>104.9794</v>
      </c>
      <c r="F3408">
        <v>4.2450000000000002E-2</v>
      </c>
    </row>
    <row r="3409" spans="1:6">
      <c r="A3409">
        <v>2001580</v>
      </c>
      <c r="B3409">
        <v>2</v>
      </c>
      <c r="C3409">
        <v>1580</v>
      </c>
      <c r="D3409">
        <v>1</v>
      </c>
      <c r="E3409">
        <v>104.99809999999999</v>
      </c>
      <c r="F3409">
        <v>4.2450000000000002E-2</v>
      </c>
    </row>
    <row r="3410" spans="1:6">
      <c r="A3410">
        <v>2001581</v>
      </c>
      <c r="B3410">
        <v>2</v>
      </c>
      <c r="C3410">
        <v>1581</v>
      </c>
      <c r="D3410">
        <v>1</v>
      </c>
      <c r="E3410">
        <v>105.0167</v>
      </c>
      <c r="F3410">
        <v>4.2459999999999998E-2</v>
      </c>
    </row>
    <row r="3411" spans="1:6">
      <c r="A3411">
        <v>2001582</v>
      </c>
      <c r="B3411">
        <v>2</v>
      </c>
      <c r="C3411">
        <v>1582</v>
      </c>
      <c r="D3411">
        <v>1</v>
      </c>
      <c r="E3411">
        <v>105.0354</v>
      </c>
      <c r="F3411">
        <v>4.2459999999999998E-2</v>
      </c>
    </row>
    <row r="3412" spans="1:6">
      <c r="A3412">
        <v>2001583</v>
      </c>
      <c r="B3412">
        <v>2</v>
      </c>
      <c r="C3412">
        <v>1583</v>
      </c>
      <c r="D3412">
        <v>1</v>
      </c>
      <c r="E3412">
        <v>105.05410000000001</v>
      </c>
      <c r="F3412">
        <v>4.2470000000000001E-2</v>
      </c>
    </row>
    <row r="3413" spans="1:6">
      <c r="A3413">
        <v>2001584</v>
      </c>
      <c r="B3413">
        <v>2</v>
      </c>
      <c r="C3413">
        <v>1584</v>
      </c>
      <c r="D3413">
        <v>1</v>
      </c>
      <c r="E3413">
        <v>105.0727</v>
      </c>
      <c r="F3413">
        <v>4.2470000000000001E-2</v>
      </c>
    </row>
    <row r="3414" spans="1:6">
      <c r="A3414">
        <v>2001585</v>
      </c>
      <c r="B3414">
        <v>2</v>
      </c>
      <c r="C3414">
        <v>1585</v>
      </c>
      <c r="D3414">
        <v>1</v>
      </c>
      <c r="E3414">
        <v>105.09139999999999</v>
      </c>
      <c r="F3414">
        <v>4.2470000000000001E-2</v>
      </c>
    </row>
    <row r="3415" spans="1:6">
      <c r="A3415">
        <v>2001586</v>
      </c>
      <c r="B3415">
        <v>2</v>
      </c>
      <c r="C3415">
        <v>1586</v>
      </c>
      <c r="D3415">
        <v>1</v>
      </c>
      <c r="E3415">
        <v>105.11</v>
      </c>
      <c r="F3415">
        <v>4.2479999999999997E-2</v>
      </c>
    </row>
    <row r="3416" spans="1:6">
      <c r="A3416">
        <v>2001587</v>
      </c>
      <c r="B3416">
        <v>2</v>
      </c>
      <c r="C3416">
        <v>1587</v>
      </c>
      <c r="D3416">
        <v>1</v>
      </c>
      <c r="E3416">
        <v>105.12869999999999</v>
      </c>
      <c r="F3416">
        <v>4.2479999999999997E-2</v>
      </c>
    </row>
    <row r="3417" spans="1:6">
      <c r="A3417">
        <v>2001588</v>
      </c>
      <c r="B3417">
        <v>2</v>
      </c>
      <c r="C3417">
        <v>1588</v>
      </c>
      <c r="D3417">
        <v>1</v>
      </c>
      <c r="E3417">
        <v>105.1473</v>
      </c>
      <c r="F3417">
        <v>4.249E-2</v>
      </c>
    </row>
    <row r="3418" spans="1:6">
      <c r="A3418">
        <v>2001589</v>
      </c>
      <c r="B3418">
        <v>2</v>
      </c>
      <c r="C3418">
        <v>1589</v>
      </c>
      <c r="D3418">
        <v>1</v>
      </c>
      <c r="E3418">
        <v>105.166</v>
      </c>
      <c r="F3418">
        <v>4.249E-2</v>
      </c>
    </row>
    <row r="3419" spans="1:6">
      <c r="A3419">
        <v>2001590</v>
      </c>
      <c r="B3419">
        <v>2</v>
      </c>
      <c r="C3419">
        <v>1590</v>
      </c>
      <c r="D3419">
        <v>1</v>
      </c>
      <c r="E3419">
        <v>105.1846</v>
      </c>
      <c r="F3419">
        <v>4.2500000000000003E-2</v>
      </c>
    </row>
    <row r="3420" spans="1:6">
      <c r="A3420">
        <v>2001591</v>
      </c>
      <c r="B3420">
        <v>2</v>
      </c>
      <c r="C3420">
        <v>1591</v>
      </c>
      <c r="D3420">
        <v>1</v>
      </c>
      <c r="E3420">
        <v>105.2032</v>
      </c>
      <c r="F3420">
        <v>4.2500000000000003E-2</v>
      </c>
    </row>
    <row r="3421" spans="1:6">
      <c r="A3421">
        <v>2001592</v>
      </c>
      <c r="B3421">
        <v>2</v>
      </c>
      <c r="C3421">
        <v>1592</v>
      </c>
      <c r="D3421">
        <v>1</v>
      </c>
      <c r="E3421">
        <v>105.2218</v>
      </c>
      <c r="F3421">
        <v>4.2500000000000003E-2</v>
      </c>
    </row>
    <row r="3422" spans="1:6">
      <c r="A3422">
        <v>2001593</v>
      </c>
      <c r="B3422">
        <v>2</v>
      </c>
      <c r="C3422">
        <v>1593</v>
      </c>
      <c r="D3422">
        <v>1</v>
      </c>
      <c r="E3422">
        <v>105.24039999999999</v>
      </c>
      <c r="F3422">
        <v>4.2509999999999999E-2</v>
      </c>
    </row>
    <row r="3423" spans="1:6">
      <c r="A3423">
        <v>2001594</v>
      </c>
      <c r="B3423">
        <v>2</v>
      </c>
      <c r="C3423">
        <v>1594</v>
      </c>
      <c r="D3423">
        <v>1</v>
      </c>
      <c r="E3423">
        <v>105.259</v>
      </c>
      <c r="F3423">
        <v>4.2509999999999999E-2</v>
      </c>
    </row>
    <row r="3424" spans="1:6">
      <c r="A3424">
        <v>2001595</v>
      </c>
      <c r="B3424">
        <v>2</v>
      </c>
      <c r="C3424">
        <v>1595</v>
      </c>
      <c r="D3424">
        <v>1</v>
      </c>
      <c r="E3424">
        <v>105.27760000000001</v>
      </c>
      <c r="F3424">
        <v>4.2520000000000002E-2</v>
      </c>
    </row>
    <row r="3425" spans="1:6">
      <c r="A3425">
        <v>2001596</v>
      </c>
      <c r="B3425">
        <v>2</v>
      </c>
      <c r="C3425">
        <v>1596</v>
      </c>
      <c r="D3425">
        <v>1</v>
      </c>
      <c r="E3425">
        <v>105.2962</v>
      </c>
      <c r="F3425">
        <v>4.2520000000000002E-2</v>
      </c>
    </row>
    <row r="3426" spans="1:6">
      <c r="A3426">
        <v>2001597</v>
      </c>
      <c r="B3426">
        <v>2</v>
      </c>
      <c r="C3426">
        <v>1597</v>
      </c>
      <c r="D3426">
        <v>1</v>
      </c>
      <c r="E3426">
        <v>105.31480000000001</v>
      </c>
      <c r="F3426">
        <v>4.2529999999999998E-2</v>
      </c>
    </row>
    <row r="3427" spans="1:6">
      <c r="A3427">
        <v>2001598</v>
      </c>
      <c r="B3427">
        <v>2</v>
      </c>
      <c r="C3427">
        <v>1598</v>
      </c>
      <c r="D3427">
        <v>1</v>
      </c>
      <c r="E3427">
        <v>105.3334</v>
      </c>
      <c r="F3427">
        <v>4.2529999999999998E-2</v>
      </c>
    </row>
    <row r="3428" spans="1:6">
      <c r="A3428">
        <v>2001599</v>
      </c>
      <c r="B3428">
        <v>2</v>
      </c>
      <c r="C3428">
        <v>1599</v>
      </c>
      <c r="D3428">
        <v>1</v>
      </c>
      <c r="E3428">
        <v>105.352</v>
      </c>
      <c r="F3428">
        <v>4.2529999999999998E-2</v>
      </c>
    </row>
    <row r="3429" spans="1:6">
      <c r="A3429">
        <v>2001600</v>
      </c>
      <c r="B3429">
        <v>2</v>
      </c>
      <c r="C3429">
        <v>1600</v>
      </c>
      <c r="D3429">
        <v>1</v>
      </c>
      <c r="E3429">
        <v>105.37050000000001</v>
      </c>
      <c r="F3429">
        <v>4.2540000000000001E-2</v>
      </c>
    </row>
    <row r="3430" spans="1:6">
      <c r="A3430">
        <v>2001601</v>
      </c>
      <c r="B3430">
        <v>2</v>
      </c>
      <c r="C3430">
        <v>1601</v>
      </c>
      <c r="D3430">
        <v>1</v>
      </c>
      <c r="E3430">
        <v>105.3891</v>
      </c>
      <c r="F3430">
        <v>4.2540000000000001E-2</v>
      </c>
    </row>
    <row r="3431" spans="1:6">
      <c r="A3431">
        <v>2001602</v>
      </c>
      <c r="B3431">
        <v>2</v>
      </c>
      <c r="C3431">
        <v>1602</v>
      </c>
      <c r="D3431">
        <v>1</v>
      </c>
      <c r="E3431">
        <v>105.4076</v>
      </c>
      <c r="F3431">
        <v>4.2549999999999998E-2</v>
      </c>
    </row>
    <row r="3432" spans="1:6">
      <c r="A3432">
        <v>2001603</v>
      </c>
      <c r="B3432">
        <v>2</v>
      </c>
      <c r="C3432">
        <v>1603</v>
      </c>
      <c r="D3432">
        <v>1</v>
      </c>
      <c r="E3432">
        <v>105.42619999999999</v>
      </c>
      <c r="F3432">
        <v>4.2549999999999998E-2</v>
      </c>
    </row>
    <row r="3433" spans="1:6">
      <c r="A3433">
        <v>2001604</v>
      </c>
      <c r="B3433">
        <v>2</v>
      </c>
      <c r="C3433">
        <v>1604</v>
      </c>
      <c r="D3433">
        <v>1</v>
      </c>
      <c r="E3433">
        <v>105.4447</v>
      </c>
      <c r="F3433">
        <v>4.2560000000000001E-2</v>
      </c>
    </row>
    <row r="3434" spans="1:6">
      <c r="A3434">
        <v>2001605</v>
      </c>
      <c r="B3434">
        <v>2</v>
      </c>
      <c r="C3434">
        <v>1605</v>
      </c>
      <c r="D3434">
        <v>1</v>
      </c>
      <c r="E3434">
        <v>105.4633</v>
      </c>
      <c r="F3434">
        <v>4.2560000000000001E-2</v>
      </c>
    </row>
    <row r="3435" spans="1:6">
      <c r="A3435">
        <v>2001606</v>
      </c>
      <c r="B3435">
        <v>2</v>
      </c>
      <c r="C3435">
        <v>1606</v>
      </c>
      <c r="D3435">
        <v>1</v>
      </c>
      <c r="E3435">
        <v>105.48180000000001</v>
      </c>
      <c r="F3435">
        <v>4.2560000000000001E-2</v>
      </c>
    </row>
    <row r="3436" spans="1:6">
      <c r="A3436">
        <v>2001607</v>
      </c>
      <c r="B3436">
        <v>2</v>
      </c>
      <c r="C3436">
        <v>1607</v>
      </c>
      <c r="D3436">
        <v>1</v>
      </c>
      <c r="E3436">
        <v>105.5003</v>
      </c>
      <c r="F3436">
        <v>4.2569999999999997E-2</v>
      </c>
    </row>
    <row r="3437" spans="1:6">
      <c r="A3437">
        <v>2001608</v>
      </c>
      <c r="B3437">
        <v>2</v>
      </c>
      <c r="C3437">
        <v>1608</v>
      </c>
      <c r="D3437">
        <v>1</v>
      </c>
      <c r="E3437">
        <v>105.5189</v>
      </c>
      <c r="F3437">
        <v>4.2569999999999997E-2</v>
      </c>
    </row>
    <row r="3438" spans="1:6">
      <c r="A3438">
        <v>2001609</v>
      </c>
      <c r="B3438">
        <v>2</v>
      </c>
      <c r="C3438">
        <v>1609</v>
      </c>
      <c r="D3438">
        <v>1</v>
      </c>
      <c r="E3438">
        <v>105.53740000000001</v>
      </c>
      <c r="F3438">
        <v>4.258E-2</v>
      </c>
    </row>
    <row r="3439" spans="1:6">
      <c r="A3439">
        <v>2001610</v>
      </c>
      <c r="B3439">
        <v>2</v>
      </c>
      <c r="C3439">
        <v>1610</v>
      </c>
      <c r="D3439">
        <v>1</v>
      </c>
      <c r="E3439">
        <v>105.55589999999999</v>
      </c>
      <c r="F3439">
        <v>4.258E-2</v>
      </c>
    </row>
    <row r="3440" spans="1:6">
      <c r="A3440">
        <v>2001611</v>
      </c>
      <c r="B3440">
        <v>2</v>
      </c>
      <c r="C3440">
        <v>1611</v>
      </c>
      <c r="D3440">
        <v>1</v>
      </c>
      <c r="E3440">
        <v>105.5744</v>
      </c>
      <c r="F3440">
        <v>4.2590000000000003E-2</v>
      </c>
    </row>
    <row r="3441" spans="1:6">
      <c r="A3441">
        <v>2001612</v>
      </c>
      <c r="B3441">
        <v>2</v>
      </c>
      <c r="C3441">
        <v>1612</v>
      </c>
      <c r="D3441">
        <v>1</v>
      </c>
      <c r="E3441">
        <v>105.5929</v>
      </c>
      <c r="F3441">
        <v>4.2590000000000003E-2</v>
      </c>
    </row>
    <row r="3442" spans="1:6">
      <c r="A3442">
        <v>2001613</v>
      </c>
      <c r="B3442">
        <v>2</v>
      </c>
      <c r="C3442">
        <v>1613</v>
      </c>
      <c r="D3442">
        <v>1</v>
      </c>
      <c r="E3442">
        <v>105.6114</v>
      </c>
      <c r="F3442">
        <v>4.2590000000000003E-2</v>
      </c>
    </row>
    <row r="3443" spans="1:6">
      <c r="A3443">
        <v>2001614</v>
      </c>
      <c r="B3443">
        <v>2</v>
      </c>
      <c r="C3443">
        <v>1614</v>
      </c>
      <c r="D3443">
        <v>1</v>
      </c>
      <c r="E3443">
        <v>105.62990000000001</v>
      </c>
      <c r="F3443">
        <v>4.2599999999999999E-2</v>
      </c>
    </row>
    <row r="3444" spans="1:6">
      <c r="A3444">
        <v>2001615</v>
      </c>
      <c r="B3444">
        <v>2</v>
      </c>
      <c r="C3444">
        <v>1615</v>
      </c>
      <c r="D3444">
        <v>1</v>
      </c>
      <c r="E3444">
        <v>105.64830000000001</v>
      </c>
      <c r="F3444">
        <v>4.2599999999999999E-2</v>
      </c>
    </row>
    <row r="3445" spans="1:6">
      <c r="A3445">
        <v>2001616</v>
      </c>
      <c r="B3445">
        <v>2</v>
      </c>
      <c r="C3445">
        <v>1616</v>
      </c>
      <c r="D3445">
        <v>1</v>
      </c>
      <c r="E3445">
        <v>105.66679999999999</v>
      </c>
      <c r="F3445">
        <v>4.2610000000000002E-2</v>
      </c>
    </row>
    <row r="3446" spans="1:6">
      <c r="A3446">
        <v>2001617</v>
      </c>
      <c r="B3446">
        <v>2</v>
      </c>
      <c r="C3446">
        <v>1617</v>
      </c>
      <c r="D3446">
        <v>1</v>
      </c>
      <c r="E3446">
        <v>105.6853</v>
      </c>
      <c r="F3446">
        <v>4.2610000000000002E-2</v>
      </c>
    </row>
    <row r="3447" spans="1:6">
      <c r="A3447">
        <v>2001618</v>
      </c>
      <c r="B3447">
        <v>2</v>
      </c>
      <c r="C3447">
        <v>1618</v>
      </c>
      <c r="D3447">
        <v>1</v>
      </c>
      <c r="E3447">
        <v>105.7037</v>
      </c>
      <c r="F3447">
        <v>4.2619999999999998E-2</v>
      </c>
    </row>
    <row r="3448" spans="1:6">
      <c r="A3448">
        <v>2001619</v>
      </c>
      <c r="B3448">
        <v>2</v>
      </c>
      <c r="C3448">
        <v>1619</v>
      </c>
      <c r="D3448">
        <v>1</v>
      </c>
      <c r="E3448">
        <v>105.7222</v>
      </c>
      <c r="F3448">
        <v>4.2619999999999998E-2</v>
      </c>
    </row>
    <row r="3449" spans="1:6">
      <c r="A3449">
        <v>2001620</v>
      </c>
      <c r="B3449">
        <v>2</v>
      </c>
      <c r="C3449">
        <v>1620</v>
      </c>
      <c r="D3449">
        <v>1</v>
      </c>
      <c r="E3449">
        <v>105.7406</v>
      </c>
      <c r="F3449">
        <v>4.2619999999999998E-2</v>
      </c>
    </row>
    <row r="3450" spans="1:6">
      <c r="A3450">
        <v>2001621</v>
      </c>
      <c r="B3450">
        <v>2</v>
      </c>
      <c r="C3450">
        <v>1621</v>
      </c>
      <c r="D3450">
        <v>1</v>
      </c>
      <c r="E3450">
        <v>105.7591</v>
      </c>
      <c r="F3450">
        <v>4.2630000000000001E-2</v>
      </c>
    </row>
    <row r="3451" spans="1:6">
      <c r="A3451">
        <v>2001622</v>
      </c>
      <c r="B3451">
        <v>2</v>
      </c>
      <c r="C3451">
        <v>1622</v>
      </c>
      <c r="D3451">
        <v>1</v>
      </c>
      <c r="E3451">
        <v>105.7775</v>
      </c>
      <c r="F3451">
        <v>4.2630000000000001E-2</v>
      </c>
    </row>
    <row r="3452" spans="1:6">
      <c r="A3452">
        <v>2001623</v>
      </c>
      <c r="B3452">
        <v>2</v>
      </c>
      <c r="C3452">
        <v>1623</v>
      </c>
      <c r="D3452">
        <v>1</v>
      </c>
      <c r="E3452">
        <v>105.79600000000001</v>
      </c>
      <c r="F3452">
        <v>4.2639999999999997E-2</v>
      </c>
    </row>
    <row r="3453" spans="1:6">
      <c r="A3453">
        <v>2001624</v>
      </c>
      <c r="B3453">
        <v>2</v>
      </c>
      <c r="C3453">
        <v>1624</v>
      </c>
      <c r="D3453">
        <v>1</v>
      </c>
      <c r="E3453">
        <v>105.81440000000001</v>
      </c>
      <c r="F3453">
        <v>4.2639999999999997E-2</v>
      </c>
    </row>
    <row r="3454" spans="1:6">
      <c r="A3454">
        <v>2001625</v>
      </c>
      <c r="B3454">
        <v>2</v>
      </c>
      <c r="C3454">
        <v>1625</v>
      </c>
      <c r="D3454">
        <v>1</v>
      </c>
      <c r="E3454">
        <v>105.83280000000001</v>
      </c>
      <c r="F3454">
        <v>4.2639999999999997E-2</v>
      </c>
    </row>
    <row r="3455" spans="1:6">
      <c r="A3455">
        <v>2001626</v>
      </c>
      <c r="B3455">
        <v>2</v>
      </c>
      <c r="C3455">
        <v>1626</v>
      </c>
      <c r="D3455">
        <v>1</v>
      </c>
      <c r="E3455">
        <v>105.85120000000001</v>
      </c>
      <c r="F3455">
        <v>4.265E-2</v>
      </c>
    </row>
    <row r="3456" spans="1:6">
      <c r="A3456">
        <v>2001627</v>
      </c>
      <c r="B3456">
        <v>2</v>
      </c>
      <c r="C3456">
        <v>1627</v>
      </c>
      <c r="D3456">
        <v>1</v>
      </c>
      <c r="E3456">
        <v>105.86960000000001</v>
      </c>
      <c r="F3456">
        <v>4.265E-2</v>
      </c>
    </row>
    <row r="3457" spans="1:6">
      <c r="A3457">
        <v>2001628</v>
      </c>
      <c r="B3457">
        <v>2</v>
      </c>
      <c r="C3457">
        <v>1628</v>
      </c>
      <c r="D3457">
        <v>1</v>
      </c>
      <c r="E3457">
        <v>105.88800000000001</v>
      </c>
      <c r="F3457">
        <v>4.2659999999999997E-2</v>
      </c>
    </row>
    <row r="3458" spans="1:6">
      <c r="A3458">
        <v>2001629</v>
      </c>
      <c r="B3458">
        <v>2</v>
      </c>
      <c r="C3458">
        <v>1629</v>
      </c>
      <c r="D3458">
        <v>1</v>
      </c>
      <c r="E3458">
        <v>105.9064</v>
      </c>
      <c r="F3458">
        <v>4.2659999999999997E-2</v>
      </c>
    </row>
    <row r="3459" spans="1:6">
      <c r="A3459">
        <v>2001630</v>
      </c>
      <c r="B3459">
        <v>2</v>
      </c>
      <c r="C3459">
        <v>1630</v>
      </c>
      <c r="D3459">
        <v>1</v>
      </c>
      <c r="E3459">
        <v>105.9248</v>
      </c>
      <c r="F3459">
        <v>4.267E-2</v>
      </c>
    </row>
    <row r="3460" spans="1:6">
      <c r="A3460">
        <v>2001631</v>
      </c>
      <c r="B3460">
        <v>2</v>
      </c>
      <c r="C3460">
        <v>1631</v>
      </c>
      <c r="D3460">
        <v>1</v>
      </c>
      <c r="E3460">
        <v>105.9432</v>
      </c>
      <c r="F3460">
        <v>4.267E-2</v>
      </c>
    </row>
    <row r="3461" spans="1:6">
      <c r="A3461">
        <v>2001632</v>
      </c>
      <c r="B3461">
        <v>2</v>
      </c>
      <c r="C3461">
        <v>1632</v>
      </c>
      <c r="D3461">
        <v>1</v>
      </c>
      <c r="E3461">
        <v>105.9616</v>
      </c>
      <c r="F3461">
        <v>4.267E-2</v>
      </c>
    </row>
    <row r="3462" spans="1:6">
      <c r="A3462">
        <v>2001633</v>
      </c>
      <c r="B3462">
        <v>2</v>
      </c>
      <c r="C3462">
        <v>1633</v>
      </c>
      <c r="D3462">
        <v>1</v>
      </c>
      <c r="E3462">
        <v>105.98</v>
      </c>
      <c r="F3462">
        <v>4.2680000000000003E-2</v>
      </c>
    </row>
    <row r="3463" spans="1:6">
      <c r="A3463">
        <v>2001634</v>
      </c>
      <c r="B3463">
        <v>2</v>
      </c>
      <c r="C3463">
        <v>1634</v>
      </c>
      <c r="D3463">
        <v>1</v>
      </c>
      <c r="E3463">
        <v>105.9983</v>
      </c>
      <c r="F3463">
        <v>4.2680000000000003E-2</v>
      </c>
    </row>
    <row r="3464" spans="1:6">
      <c r="A3464">
        <v>2001635</v>
      </c>
      <c r="B3464">
        <v>2</v>
      </c>
      <c r="C3464">
        <v>1635</v>
      </c>
      <c r="D3464">
        <v>1</v>
      </c>
      <c r="E3464">
        <v>106.0167</v>
      </c>
      <c r="F3464">
        <v>4.2689999999999999E-2</v>
      </c>
    </row>
    <row r="3465" spans="1:6">
      <c r="A3465">
        <v>2001636</v>
      </c>
      <c r="B3465">
        <v>2</v>
      </c>
      <c r="C3465">
        <v>1636</v>
      </c>
      <c r="D3465">
        <v>1</v>
      </c>
      <c r="E3465">
        <v>106.0351</v>
      </c>
      <c r="F3465">
        <v>4.2689999999999999E-2</v>
      </c>
    </row>
    <row r="3466" spans="1:6">
      <c r="A3466">
        <v>2001637</v>
      </c>
      <c r="B3466">
        <v>2</v>
      </c>
      <c r="C3466">
        <v>1637</v>
      </c>
      <c r="D3466">
        <v>1</v>
      </c>
      <c r="E3466">
        <v>106.0534</v>
      </c>
      <c r="F3466">
        <v>4.2700000000000002E-2</v>
      </c>
    </row>
    <row r="3467" spans="1:6">
      <c r="A3467">
        <v>2001638</v>
      </c>
      <c r="B3467">
        <v>2</v>
      </c>
      <c r="C3467">
        <v>1638</v>
      </c>
      <c r="D3467">
        <v>1</v>
      </c>
      <c r="E3467">
        <v>106.0718</v>
      </c>
      <c r="F3467">
        <v>4.2700000000000002E-2</v>
      </c>
    </row>
    <row r="3468" spans="1:6">
      <c r="A3468">
        <v>2001639</v>
      </c>
      <c r="B3468">
        <v>2</v>
      </c>
      <c r="C3468">
        <v>1639</v>
      </c>
      <c r="D3468">
        <v>1</v>
      </c>
      <c r="E3468">
        <v>106.09010000000001</v>
      </c>
      <c r="F3468">
        <v>4.2700000000000002E-2</v>
      </c>
    </row>
    <row r="3469" spans="1:6">
      <c r="A3469">
        <v>2001640</v>
      </c>
      <c r="B3469">
        <v>2</v>
      </c>
      <c r="C3469">
        <v>1640</v>
      </c>
      <c r="D3469">
        <v>1</v>
      </c>
      <c r="E3469">
        <v>106.1084</v>
      </c>
      <c r="F3469">
        <v>4.2709999999999998E-2</v>
      </c>
    </row>
    <row r="3470" spans="1:6">
      <c r="A3470">
        <v>2001641</v>
      </c>
      <c r="B3470">
        <v>2</v>
      </c>
      <c r="C3470">
        <v>1641</v>
      </c>
      <c r="D3470">
        <v>1</v>
      </c>
      <c r="E3470">
        <v>106.1268</v>
      </c>
      <c r="F3470">
        <v>4.2709999999999998E-2</v>
      </c>
    </row>
    <row r="3471" spans="1:6">
      <c r="A3471">
        <v>2001642</v>
      </c>
      <c r="B3471">
        <v>2</v>
      </c>
      <c r="C3471">
        <v>1642</v>
      </c>
      <c r="D3471">
        <v>1</v>
      </c>
      <c r="E3471">
        <v>106.1451</v>
      </c>
      <c r="F3471">
        <v>4.2720000000000001E-2</v>
      </c>
    </row>
    <row r="3472" spans="1:6">
      <c r="A3472">
        <v>2001643</v>
      </c>
      <c r="B3472">
        <v>2</v>
      </c>
      <c r="C3472">
        <v>1643</v>
      </c>
      <c r="D3472">
        <v>1</v>
      </c>
      <c r="E3472">
        <v>106.1634</v>
      </c>
      <c r="F3472">
        <v>4.2720000000000001E-2</v>
      </c>
    </row>
    <row r="3473" spans="1:6">
      <c r="A3473">
        <v>2001644</v>
      </c>
      <c r="B3473">
        <v>2</v>
      </c>
      <c r="C3473">
        <v>1644</v>
      </c>
      <c r="D3473">
        <v>1</v>
      </c>
      <c r="E3473">
        <v>106.18170000000001</v>
      </c>
      <c r="F3473">
        <v>4.2720000000000001E-2</v>
      </c>
    </row>
    <row r="3474" spans="1:6">
      <c r="A3474">
        <v>2001645</v>
      </c>
      <c r="B3474">
        <v>2</v>
      </c>
      <c r="C3474">
        <v>1645</v>
      </c>
      <c r="D3474">
        <v>1</v>
      </c>
      <c r="E3474">
        <v>106.2</v>
      </c>
      <c r="F3474">
        <v>4.2729999999999997E-2</v>
      </c>
    </row>
    <row r="3475" spans="1:6">
      <c r="A3475">
        <v>2001646</v>
      </c>
      <c r="B3475">
        <v>2</v>
      </c>
      <c r="C3475">
        <v>1646</v>
      </c>
      <c r="D3475">
        <v>1</v>
      </c>
      <c r="E3475">
        <v>106.2183</v>
      </c>
      <c r="F3475">
        <v>4.2729999999999997E-2</v>
      </c>
    </row>
    <row r="3476" spans="1:6">
      <c r="A3476">
        <v>2001647</v>
      </c>
      <c r="B3476">
        <v>2</v>
      </c>
      <c r="C3476">
        <v>1647</v>
      </c>
      <c r="D3476">
        <v>1</v>
      </c>
      <c r="E3476">
        <v>106.2366</v>
      </c>
      <c r="F3476">
        <v>4.274E-2</v>
      </c>
    </row>
    <row r="3477" spans="1:6">
      <c r="A3477">
        <v>2001648</v>
      </c>
      <c r="B3477">
        <v>2</v>
      </c>
      <c r="C3477">
        <v>1648</v>
      </c>
      <c r="D3477">
        <v>1</v>
      </c>
      <c r="E3477">
        <v>106.25490000000001</v>
      </c>
      <c r="F3477">
        <v>4.274E-2</v>
      </c>
    </row>
    <row r="3478" spans="1:6">
      <c r="A3478">
        <v>2001649</v>
      </c>
      <c r="B3478">
        <v>2</v>
      </c>
      <c r="C3478">
        <v>1649</v>
      </c>
      <c r="D3478">
        <v>1</v>
      </c>
      <c r="E3478">
        <v>106.2732</v>
      </c>
      <c r="F3478">
        <v>4.2750000000000003E-2</v>
      </c>
    </row>
    <row r="3479" spans="1:6">
      <c r="A3479">
        <v>2001650</v>
      </c>
      <c r="B3479">
        <v>2</v>
      </c>
      <c r="C3479">
        <v>1650</v>
      </c>
      <c r="D3479">
        <v>1</v>
      </c>
      <c r="E3479">
        <v>106.2915</v>
      </c>
      <c r="F3479">
        <v>4.2750000000000003E-2</v>
      </c>
    </row>
    <row r="3480" spans="1:6">
      <c r="A3480">
        <v>2001651</v>
      </c>
      <c r="B3480">
        <v>2</v>
      </c>
      <c r="C3480">
        <v>1651</v>
      </c>
      <c r="D3480">
        <v>1</v>
      </c>
      <c r="E3480">
        <v>106.30970000000001</v>
      </c>
      <c r="F3480">
        <v>4.2750000000000003E-2</v>
      </c>
    </row>
    <row r="3481" spans="1:6">
      <c r="A3481">
        <v>2001652</v>
      </c>
      <c r="B3481">
        <v>2</v>
      </c>
      <c r="C3481">
        <v>1652</v>
      </c>
      <c r="D3481">
        <v>1</v>
      </c>
      <c r="E3481">
        <v>106.328</v>
      </c>
      <c r="F3481">
        <v>4.2759999999999999E-2</v>
      </c>
    </row>
    <row r="3482" spans="1:6">
      <c r="A3482">
        <v>2001653</v>
      </c>
      <c r="B3482">
        <v>2</v>
      </c>
      <c r="C3482">
        <v>1653</v>
      </c>
      <c r="D3482">
        <v>1</v>
      </c>
      <c r="E3482">
        <v>106.3463</v>
      </c>
      <c r="F3482">
        <v>4.2759999999999999E-2</v>
      </c>
    </row>
    <row r="3483" spans="1:6">
      <c r="A3483">
        <v>2001654</v>
      </c>
      <c r="B3483">
        <v>2</v>
      </c>
      <c r="C3483">
        <v>1654</v>
      </c>
      <c r="D3483">
        <v>1</v>
      </c>
      <c r="E3483">
        <v>106.36450000000001</v>
      </c>
      <c r="F3483">
        <v>4.2770000000000002E-2</v>
      </c>
    </row>
    <row r="3484" spans="1:6">
      <c r="A3484">
        <v>2001655</v>
      </c>
      <c r="B3484">
        <v>2</v>
      </c>
      <c r="C3484">
        <v>1655</v>
      </c>
      <c r="D3484">
        <v>1</v>
      </c>
      <c r="E3484">
        <v>106.3828</v>
      </c>
      <c r="F3484">
        <v>4.2770000000000002E-2</v>
      </c>
    </row>
    <row r="3485" spans="1:6">
      <c r="A3485">
        <v>2001656</v>
      </c>
      <c r="B3485">
        <v>2</v>
      </c>
      <c r="C3485">
        <v>1656</v>
      </c>
      <c r="D3485">
        <v>1</v>
      </c>
      <c r="E3485">
        <v>106.401</v>
      </c>
      <c r="F3485">
        <v>4.2770000000000002E-2</v>
      </c>
    </row>
    <row r="3486" spans="1:6">
      <c r="A3486">
        <v>2001657</v>
      </c>
      <c r="B3486">
        <v>2</v>
      </c>
      <c r="C3486">
        <v>1657</v>
      </c>
      <c r="D3486">
        <v>1</v>
      </c>
      <c r="E3486">
        <v>106.4192</v>
      </c>
      <c r="F3486">
        <v>4.2779999999999999E-2</v>
      </c>
    </row>
    <row r="3487" spans="1:6">
      <c r="A3487">
        <v>2001658</v>
      </c>
      <c r="B3487">
        <v>2</v>
      </c>
      <c r="C3487">
        <v>1658</v>
      </c>
      <c r="D3487">
        <v>1</v>
      </c>
      <c r="E3487">
        <v>106.4375</v>
      </c>
      <c r="F3487">
        <v>4.2779999999999999E-2</v>
      </c>
    </row>
    <row r="3488" spans="1:6">
      <c r="A3488">
        <v>2001659</v>
      </c>
      <c r="B3488">
        <v>2</v>
      </c>
      <c r="C3488">
        <v>1659</v>
      </c>
      <c r="D3488">
        <v>1</v>
      </c>
      <c r="E3488">
        <v>106.45569999999999</v>
      </c>
      <c r="F3488">
        <v>4.2790000000000002E-2</v>
      </c>
    </row>
    <row r="3489" spans="1:6">
      <c r="A3489">
        <v>2001660</v>
      </c>
      <c r="B3489">
        <v>2</v>
      </c>
      <c r="C3489">
        <v>1660</v>
      </c>
      <c r="D3489">
        <v>1</v>
      </c>
      <c r="E3489">
        <v>106.4739</v>
      </c>
      <c r="F3489">
        <v>4.2790000000000002E-2</v>
      </c>
    </row>
    <row r="3490" spans="1:6">
      <c r="A3490">
        <v>2001661</v>
      </c>
      <c r="B3490">
        <v>2</v>
      </c>
      <c r="C3490">
        <v>1661</v>
      </c>
      <c r="D3490">
        <v>1</v>
      </c>
      <c r="E3490">
        <v>106.49209999999999</v>
      </c>
      <c r="F3490">
        <v>4.2799999999999998E-2</v>
      </c>
    </row>
    <row r="3491" spans="1:6">
      <c r="A3491">
        <v>2001662</v>
      </c>
      <c r="B3491">
        <v>2</v>
      </c>
      <c r="C3491">
        <v>1662</v>
      </c>
      <c r="D3491">
        <v>1</v>
      </c>
      <c r="E3491">
        <v>106.5103</v>
      </c>
      <c r="F3491">
        <v>4.2799999999999998E-2</v>
      </c>
    </row>
    <row r="3492" spans="1:6">
      <c r="A3492">
        <v>2001663</v>
      </c>
      <c r="B3492">
        <v>2</v>
      </c>
      <c r="C3492">
        <v>1663</v>
      </c>
      <c r="D3492">
        <v>1</v>
      </c>
      <c r="E3492">
        <v>106.52849999999999</v>
      </c>
      <c r="F3492">
        <v>4.2799999999999998E-2</v>
      </c>
    </row>
    <row r="3493" spans="1:6">
      <c r="A3493">
        <v>2001664</v>
      </c>
      <c r="B3493">
        <v>2</v>
      </c>
      <c r="C3493">
        <v>1664</v>
      </c>
      <c r="D3493">
        <v>1</v>
      </c>
      <c r="E3493">
        <v>106.5467</v>
      </c>
      <c r="F3493">
        <v>4.2810000000000001E-2</v>
      </c>
    </row>
    <row r="3494" spans="1:6">
      <c r="A3494">
        <v>2001665</v>
      </c>
      <c r="B3494">
        <v>2</v>
      </c>
      <c r="C3494">
        <v>1665</v>
      </c>
      <c r="D3494">
        <v>1</v>
      </c>
      <c r="E3494">
        <v>106.56489999999999</v>
      </c>
      <c r="F3494">
        <v>4.2810000000000001E-2</v>
      </c>
    </row>
    <row r="3495" spans="1:6">
      <c r="A3495">
        <v>2001666</v>
      </c>
      <c r="B3495">
        <v>2</v>
      </c>
      <c r="C3495">
        <v>1666</v>
      </c>
      <c r="D3495">
        <v>1</v>
      </c>
      <c r="E3495">
        <v>106.5831</v>
      </c>
      <c r="F3495">
        <v>4.2819999999999997E-2</v>
      </c>
    </row>
    <row r="3496" spans="1:6">
      <c r="A3496">
        <v>2001667</v>
      </c>
      <c r="B3496">
        <v>2</v>
      </c>
      <c r="C3496">
        <v>1667</v>
      </c>
      <c r="D3496">
        <v>1</v>
      </c>
      <c r="E3496">
        <v>106.60129999999999</v>
      </c>
      <c r="F3496">
        <v>4.2819999999999997E-2</v>
      </c>
    </row>
    <row r="3497" spans="1:6">
      <c r="A3497">
        <v>2001668</v>
      </c>
      <c r="B3497">
        <v>2</v>
      </c>
      <c r="C3497">
        <v>1668</v>
      </c>
      <c r="D3497">
        <v>1</v>
      </c>
      <c r="E3497">
        <v>106.6195</v>
      </c>
      <c r="F3497">
        <v>4.2819999999999997E-2</v>
      </c>
    </row>
    <row r="3498" spans="1:6">
      <c r="A3498">
        <v>2001669</v>
      </c>
      <c r="B3498">
        <v>2</v>
      </c>
      <c r="C3498">
        <v>1669</v>
      </c>
      <c r="D3498">
        <v>1</v>
      </c>
      <c r="E3498">
        <v>106.63760000000001</v>
      </c>
      <c r="F3498">
        <v>4.283E-2</v>
      </c>
    </row>
    <row r="3499" spans="1:6">
      <c r="A3499">
        <v>2001670</v>
      </c>
      <c r="B3499">
        <v>2</v>
      </c>
      <c r="C3499">
        <v>1670</v>
      </c>
      <c r="D3499">
        <v>1</v>
      </c>
      <c r="E3499">
        <v>106.6558</v>
      </c>
      <c r="F3499">
        <v>4.283E-2</v>
      </c>
    </row>
    <row r="3500" spans="1:6">
      <c r="A3500">
        <v>2001671</v>
      </c>
      <c r="B3500">
        <v>2</v>
      </c>
      <c r="C3500">
        <v>1671</v>
      </c>
      <c r="D3500">
        <v>1</v>
      </c>
      <c r="E3500">
        <v>106.6739</v>
      </c>
      <c r="F3500">
        <v>4.2840000000000003E-2</v>
      </c>
    </row>
    <row r="3501" spans="1:6">
      <c r="A3501">
        <v>2001672</v>
      </c>
      <c r="B3501">
        <v>2</v>
      </c>
      <c r="C3501">
        <v>1672</v>
      </c>
      <c r="D3501">
        <v>1</v>
      </c>
      <c r="E3501">
        <v>106.6921</v>
      </c>
      <c r="F3501">
        <v>4.2840000000000003E-2</v>
      </c>
    </row>
    <row r="3502" spans="1:6">
      <c r="A3502">
        <v>2001673</v>
      </c>
      <c r="B3502">
        <v>2</v>
      </c>
      <c r="C3502">
        <v>1673</v>
      </c>
      <c r="D3502">
        <v>1</v>
      </c>
      <c r="E3502">
        <v>106.7102</v>
      </c>
      <c r="F3502">
        <v>4.2849999999999999E-2</v>
      </c>
    </row>
    <row r="3503" spans="1:6">
      <c r="A3503">
        <v>2001674</v>
      </c>
      <c r="B3503">
        <v>2</v>
      </c>
      <c r="C3503">
        <v>1674</v>
      </c>
      <c r="D3503">
        <v>1</v>
      </c>
      <c r="E3503">
        <v>106.72839999999999</v>
      </c>
      <c r="F3503">
        <v>4.2849999999999999E-2</v>
      </c>
    </row>
    <row r="3504" spans="1:6">
      <c r="A3504">
        <v>2001675</v>
      </c>
      <c r="B3504">
        <v>2</v>
      </c>
      <c r="C3504">
        <v>1675</v>
      </c>
      <c r="D3504">
        <v>1</v>
      </c>
      <c r="E3504">
        <v>106.7465</v>
      </c>
      <c r="F3504">
        <v>4.2849999999999999E-2</v>
      </c>
    </row>
    <row r="3505" spans="1:6">
      <c r="A3505">
        <v>2001676</v>
      </c>
      <c r="B3505">
        <v>2</v>
      </c>
      <c r="C3505">
        <v>1676</v>
      </c>
      <c r="D3505">
        <v>1</v>
      </c>
      <c r="E3505">
        <v>106.7646</v>
      </c>
      <c r="F3505">
        <v>4.2860000000000002E-2</v>
      </c>
    </row>
    <row r="3506" spans="1:6">
      <c r="A3506">
        <v>2001677</v>
      </c>
      <c r="B3506">
        <v>2</v>
      </c>
      <c r="C3506">
        <v>1677</v>
      </c>
      <c r="D3506">
        <v>1</v>
      </c>
      <c r="E3506">
        <v>106.78279999999999</v>
      </c>
      <c r="F3506">
        <v>4.2860000000000002E-2</v>
      </c>
    </row>
    <row r="3507" spans="1:6">
      <c r="A3507">
        <v>2001678</v>
      </c>
      <c r="B3507">
        <v>2</v>
      </c>
      <c r="C3507">
        <v>1678</v>
      </c>
      <c r="D3507">
        <v>1</v>
      </c>
      <c r="E3507">
        <v>106.8009</v>
      </c>
      <c r="F3507">
        <v>4.2869999999999998E-2</v>
      </c>
    </row>
    <row r="3508" spans="1:6">
      <c r="A3508">
        <v>2001679</v>
      </c>
      <c r="B3508">
        <v>2</v>
      </c>
      <c r="C3508">
        <v>1679</v>
      </c>
      <c r="D3508">
        <v>1</v>
      </c>
      <c r="E3508">
        <v>106.819</v>
      </c>
      <c r="F3508">
        <v>4.2869999999999998E-2</v>
      </c>
    </row>
    <row r="3509" spans="1:6">
      <c r="A3509">
        <v>2001680</v>
      </c>
      <c r="B3509">
        <v>2</v>
      </c>
      <c r="C3509">
        <v>1680</v>
      </c>
      <c r="D3509">
        <v>1</v>
      </c>
      <c r="E3509">
        <v>106.83710000000001</v>
      </c>
      <c r="F3509">
        <v>4.2869999999999998E-2</v>
      </c>
    </row>
    <row r="3510" spans="1:6">
      <c r="A3510">
        <v>2001681</v>
      </c>
      <c r="B3510">
        <v>2</v>
      </c>
      <c r="C3510">
        <v>1681</v>
      </c>
      <c r="D3510">
        <v>1</v>
      </c>
      <c r="E3510">
        <v>106.8552</v>
      </c>
      <c r="F3510">
        <v>4.2880000000000001E-2</v>
      </c>
    </row>
    <row r="3511" spans="1:6">
      <c r="A3511">
        <v>2001682</v>
      </c>
      <c r="B3511">
        <v>2</v>
      </c>
      <c r="C3511">
        <v>1682</v>
      </c>
      <c r="D3511">
        <v>1</v>
      </c>
      <c r="E3511">
        <v>106.8733</v>
      </c>
      <c r="F3511">
        <v>4.2880000000000001E-2</v>
      </c>
    </row>
    <row r="3512" spans="1:6">
      <c r="A3512">
        <v>2001683</v>
      </c>
      <c r="B3512">
        <v>2</v>
      </c>
      <c r="C3512">
        <v>1683</v>
      </c>
      <c r="D3512">
        <v>1</v>
      </c>
      <c r="E3512">
        <v>106.8914</v>
      </c>
      <c r="F3512">
        <v>4.2889999999999998E-2</v>
      </c>
    </row>
    <row r="3513" spans="1:6">
      <c r="A3513">
        <v>2001684</v>
      </c>
      <c r="B3513">
        <v>2</v>
      </c>
      <c r="C3513">
        <v>1684</v>
      </c>
      <c r="D3513">
        <v>1</v>
      </c>
      <c r="E3513">
        <v>106.90940000000001</v>
      </c>
      <c r="F3513">
        <v>4.2889999999999998E-2</v>
      </c>
    </row>
    <row r="3514" spans="1:6">
      <c r="A3514">
        <v>2001685</v>
      </c>
      <c r="B3514">
        <v>2</v>
      </c>
      <c r="C3514">
        <v>1685</v>
      </c>
      <c r="D3514">
        <v>1</v>
      </c>
      <c r="E3514">
        <v>106.92749999999999</v>
      </c>
      <c r="F3514">
        <v>4.2889999999999998E-2</v>
      </c>
    </row>
    <row r="3515" spans="1:6">
      <c r="A3515">
        <v>2001686</v>
      </c>
      <c r="B3515">
        <v>2</v>
      </c>
      <c r="C3515">
        <v>1686</v>
      </c>
      <c r="D3515">
        <v>1</v>
      </c>
      <c r="E3515">
        <v>106.9456</v>
      </c>
      <c r="F3515">
        <v>4.2900000000000001E-2</v>
      </c>
    </row>
    <row r="3516" spans="1:6">
      <c r="A3516">
        <v>2001687</v>
      </c>
      <c r="B3516">
        <v>2</v>
      </c>
      <c r="C3516">
        <v>1687</v>
      </c>
      <c r="D3516">
        <v>1</v>
      </c>
      <c r="E3516">
        <v>106.9636</v>
      </c>
      <c r="F3516">
        <v>4.2900000000000001E-2</v>
      </c>
    </row>
    <row r="3517" spans="1:6">
      <c r="A3517">
        <v>2001688</v>
      </c>
      <c r="B3517">
        <v>2</v>
      </c>
      <c r="C3517">
        <v>1688</v>
      </c>
      <c r="D3517">
        <v>1</v>
      </c>
      <c r="E3517">
        <v>106.9817</v>
      </c>
      <c r="F3517">
        <v>4.2909999999999997E-2</v>
      </c>
    </row>
    <row r="3518" spans="1:6">
      <c r="A3518">
        <v>2001689</v>
      </c>
      <c r="B3518">
        <v>2</v>
      </c>
      <c r="C3518">
        <v>1689</v>
      </c>
      <c r="D3518">
        <v>1</v>
      </c>
      <c r="E3518">
        <v>106.99979999999999</v>
      </c>
      <c r="F3518">
        <v>4.2909999999999997E-2</v>
      </c>
    </row>
    <row r="3519" spans="1:6">
      <c r="A3519">
        <v>2001690</v>
      </c>
      <c r="B3519">
        <v>2</v>
      </c>
      <c r="C3519">
        <v>1690</v>
      </c>
      <c r="D3519">
        <v>1</v>
      </c>
      <c r="E3519">
        <v>107.01779999999999</v>
      </c>
      <c r="F3519">
        <v>4.292E-2</v>
      </c>
    </row>
    <row r="3520" spans="1:6">
      <c r="A3520">
        <v>2001691</v>
      </c>
      <c r="B3520">
        <v>2</v>
      </c>
      <c r="C3520">
        <v>1691</v>
      </c>
      <c r="D3520">
        <v>1</v>
      </c>
      <c r="E3520">
        <v>107.03579999999999</v>
      </c>
      <c r="F3520">
        <v>4.292E-2</v>
      </c>
    </row>
    <row r="3521" spans="1:6">
      <c r="A3521">
        <v>2001692</v>
      </c>
      <c r="B3521">
        <v>2</v>
      </c>
      <c r="C3521">
        <v>1692</v>
      </c>
      <c r="D3521">
        <v>1</v>
      </c>
      <c r="E3521">
        <v>107.0539</v>
      </c>
      <c r="F3521">
        <v>4.292E-2</v>
      </c>
    </row>
    <row r="3522" spans="1:6">
      <c r="A3522">
        <v>2001693</v>
      </c>
      <c r="B3522">
        <v>2</v>
      </c>
      <c r="C3522">
        <v>1693</v>
      </c>
      <c r="D3522">
        <v>1</v>
      </c>
      <c r="E3522">
        <v>107.0719</v>
      </c>
      <c r="F3522">
        <v>4.2930000000000003E-2</v>
      </c>
    </row>
    <row r="3523" spans="1:6">
      <c r="A3523">
        <v>2001694</v>
      </c>
      <c r="B3523">
        <v>2</v>
      </c>
      <c r="C3523">
        <v>1694</v>
      </c>
      <c r="D3523">
        <v>1</v>
      </c>
      <c r="E3523">
        <v>107.0899</v>
      </c>
      <c r="F3523">
        <v>4.2930000000000003E-2</v>
      </c>
    </row>
    <row r="3524" spans="1:6">
      <c r="A3524">
        <v>2001695</v>
      </c>
      <c r="B3524">
        <v>2</v>
      </c>
      <c r="C3524">
        <v>1695</v>
      </c>
      <c r="D3524">
        <v>1</v>
      </c>
      <c r="E3524">
        <v>107.1079</v>
      </c>
      <c r="F3524">
        <v>4.2939999999999999E-2</v>
      </c>
    </row>
    <row r="3525" spans="1:6">
      <c r="A3525">
        <v>2001696</v>
      </c>
      <c r="B3525">
        <v>2</v>
      </c>
      <c r="C3525">
        <v>1696</v>
      </c>
      <c r="D3525">
        <v>1</v>
      </c>
      <c r="E3525">
        <v>107.126</v>
      </c>
      <c r="F3525">
        <v>4.2939999999999999E-2</v>
      </c>
    </row>
    <row r="3526" spans="1:6">
      <c r="A3526">
        <v>2001697</v>
      </c>
      <c r="B3526">
        <v>2</v>
      </c>
      <c r="C3526">
        <v>1697</v>
      </c>
      <c r="D3526">
        <v>1</v>
      </c>
      <c r="E3526">
        <v>107.14400000000001</v>
      </c>
      <c r="F3526">
        <v>4.2939999999999999E-2</v>
      </c>
    </row>
    <row r="3527" spans="1:6">
      <c r="A3527">
        <v>2001698</v>
      </c>
      <c r="B3527">
        <v>2</v>
      </c>
      <c r="C3527">
        <v>1698</v>
      </c>
      <c r="D3527">
        <v>1</v>
      </c>
      <c r="E3527">
        <v>107.16200000000001</v>
      </c>
      <c r="F3527">
        <v>4.2950000000000002E-2</v>
      </c>
    </row>
    <row r="3528" spans="1:6">
      <c r="A3528">
        <v>2001699</v>
      </c>
      <c r="B3528">
        <v>2</v>
      </c>
      <c r="C3528">
        <v>1699</v>
      </c>
      <c r="D3528">
        <v>1</v>
      </c>
      <c r="E3528">
        <v>107.1799</v>
      </c>
      <c r="F3528">
        <v>4.2950000000000002E-2</v>
      </c>
    </row>
    <row r="3529" spans="1:6">
      <c r="A3529">
        <v>2001700</v>
      </c>
      <c r="B3529">
        <v>2</v>
      </c>
      <c r="C3529">
        <v>1700</v>
      </c>
      <c r="D3529">
        <v>1</v>
      </c>
      <c r="E3529">
        <v>107.1979</v>
      </c>
      <c r="F3529">
        <v>4.2959999999999998E-2</v>
      </c>
    </row>
    <row r="3530" spans="1:6">
      <c r="A3530">
        <v>2001701</v>
      </c>
      <c r="B3530">
        <v>2</v>
      </c>
      <c r="C3530">
        <v>1701</v>
      </c>
      <c r="D3530">
        <v>1</v>
      </c>
      <c r="E3530">
        <v>107.2159</v>
      </c>
      <c r="F3530">
        <v>4.2959999999999998E-2</v>
      </c>
    </row>
    <row r="3531" spans="1:6">
      <c r="A3531">
        <v>2001702</v>
      </c>
      <c r="B3531">
        <v>2</v>
      </c>
      <c r="C3531">
        <v>1702</v>
      </c>
      <c r="D3531">
        <v>1</v>
      </c>
      <c r="E3531">
        <v>107.23390000000001</v>
      </c>
      <c r="F3531">
        <v>4.2959999999999998E-2</v>
      </c>
    </row>
    <row r="3532" spans="1:6">
      <c r="A3532">
        <v>2001703</v>
      </c>
      <c r="B3532">
        <v>2</v>
      </c>
      <c r="C3532">
        <v>1703</v>
      </c>
      <c r="D3532">
        <v>1</v>
      </c>
      <c r="E3532">
        <v>107.25190000000001</v>
      </c>
      <c r="F3532">
        <v>4.2970000000000001E-2</v>
      </c>
    </row>
    <row r="3533" spans="1:6">
      <c r="A3533">
        <v>2001704</v>
      </c>
      <c r="B3533">
        <v>2</v>
      </c>
      <c r="C3533">
        <v>1704</v>
      </c>
      <c r="D3533">
        <v>1</v>
      </c>
      <c r="E3533">
        <v>107.2698</v>
      </c>
      <c r="F3533">
        <v>4.2970000000000001E-2</v>
      </c>
    </row>
    <row r="3534" spans="1:6">
      <c r="A3534">
        <v>2001705</v>
      </c>
      <c r="B3534">
        <v>2</v>
      </c>
      <c r="C3534">
        <v>1705</v>
      </c>
      <c r="D3534">
        <v>1</v>
      </c>
      <c r="E3534">
        <v>107.2878</v>
      </c>
      <c r="F3534">
        <v>4.2979999999999997E-2</v>
      </c>
    </row>
    <row r="3535" spans="1:6">
      <c r="A3535">
        <v>2001706</v>
      </c>
      <c r="B3535">
        <v>2</v>
      </c>
      <c r="C3535">
        <v>1706</v>
      </c>
      <c r="D3535">
        <v>1</v>
      </c>
      <c r="E3535">
        <v>107.3057</v>
      </c>
      <c r="F3535">
        <v>4.2979999999999997E-2</v>
      </c>
    </row>
    <row r="3536" spans="1:6">
      <c r="A3536">
        <v>2001707</v>
      </c>
      <c r="B3536">
        <v>2</v>
      </c>
      <c r="C3536">
        <v>1707</v>
      </c>
      <c r="D3536">
        <v>1</v>
      </c>
      <c r="E3536">
        <v>107.3237</v>
      </c>
      <c r="F3536">
        <v>4.299E-2</v>
      </c>
    </row>
    <row r="3537" spans="1:6">
      <c r="A3537">
        <v>2001708</v>
      </c>
      <c r="B3537">
        <v>2</v>
      </c>
      <c r="C3537">
        <v>1708</v>
      </c>
      <c r="D3537">
        <v>1</v>
      </c>
      <c r="E3537">
        <v>107.3416</v>
      </c>
      <c r="F3537">
        <v>4.299E-2</v>
      </c>
    </row>
    <row r="3538" spans="1:6">
      <c r="A3538">
        <v>2001709</v>
      </c>
      <c r="B3538">
        <v>2</v>
      </c>
      <c r="C3538">
        <v>1709</v>
      </c>
      <c r="D3538">
        <v>1</v>
      </c>
      <c r="E3538">
        <v>107.3596</v>
      </c>
      <c r="F3538">
        <v>4.299E-2</v>
      </c>
    </row>
    <row r="3539" spans="1:6">
      <c r="A3539">
        <v>2001710</v>
      </c>
      <c r="B3539">
        <v>2</v>
      </c>
      <c r="C3539">
        <v>1710</v>
      </c>
      <c r="D3539">
        <v>1</v>
      </c>
      <c r="E3539">
        <v>107.3775</v>
      </c>
      <c r="F3539">
        <v>4.2999999999999997E-2</v>
      </c>
    </row>
    <row r="3540" spans="1:6">
      <c r="A3540">
        <v>2001711</v>
      </c>
      <c r="B3540">
        <v>2</v>
      </c>
      <c r="C3540">
        <v>1711</v>
      </c>
      <c r="D3540">
        <v>1</v>
      </c>
      <c r="E3540">
        <v>107.3954</v>
      </c>
      <c r="F3540">
        <v>4.2999999999999997E-2</v>
      </c>
    </row>
    <row r="3541" spans="1:6">
      <c r="A3541">
        <v>2001712</v>
      </c>
      <c r="B3541">
        <v>2</v>
      </c>
      <c r="C3541">
        <v>1712</v>
      </c>
      <c r="D3541">
        <v>1</v>
      </c>
      <c r="E3541">
        <v>107.41330000000001</v>
      </c>
      <c r="F3541">
        <v>4.301E-2</v>
      </c>
    </row>
    <row r="3542" spans="1:6">
      <c r="A3542">
        <v>2001713</v>
      </c>
      <c r="B3542">
        <v>2</v>
      </c>
      <c r="C3542">
        <v>1713</v>
      </c>
      <c r="D3542">
        <v>1</v>
      </c>
      <c r="E3542">
        <v>107.4312</v>
      </c>
      <c r="F3542">
        <v>4.301E-2</v>
      </c>
    </row>
    <row r="3543" spans="1:6">
      <c r="A3543">
        <v>2001714</v>
      </c>
      <c r="B3543">
        <v>2</v>
      </c>
      <c r="C3543">
        <v>1714</v>
      </c>
      <c r="D3543">
        <v>1</v>
      </c>
      <c r="E3543">
        <v>107.4492</v>
      </c>
      <c r="F3543">
        <v>4.301E-2</v>
      </c>
    </row>
    <row r="3544" spans="1:6">
      <c r="A3544">
        <v>2001715</v>
      </c>
      <c r="B3544">
        <v>2</v>
      </c>
      <c r="C3544">
        <v>1715</v>
      </c>
      <c r="D3544">
        <v>1</v>
      </c>
      <c r="E3544">
        <v>107.4671</v>
      </c>
      <c r="F3544">
        <v>4.3020000000000003E-2</v>
      </c>
    </row>
    <row r="3545" spans="1:6">
      <c r="A3545">
        <v>2001716</v>
      </c>
      <c r="B3545">
        <v>2</v>
      </c>
      <c r="C3545">
        <v>1716</v>
      </c>
      <c r="D3545">
        <v>1</v>
      </c>
      <c r="E3545">
        <v>107.4849</v>
      </c>
      <c r="F3545">
        <v>4.3020000000000003E-2</v>
      </c>
    </row>
    <row r="3546" spans="1:6">
      <c r="A3546">
        <v>2001717</v>
      </c>
      <c r="B3546">
        <v>2</v>
      </c>
      <c r="C3546">
        <v>1717</v>
      </c>
      <c r="D3546">
        <v>1</v>
      </c>
      <c r="E3546">
        <v>107.50279999999999</v>
      </c>
      <c r="F3546">
        <v>4.3029999999999999E-2</v>
      </c>
    </row>
    <row r="3547" spans="1:6">
      <c r="A3547">
        <v>2001718</v>
      </c>
      <c r="B3547">
        <v>2</v>
      </c>
      <c r="C3547">
        <v>1718</v>
      </c>
      <c r="D3547">
        <v>1</v>
      </c>
      <c r="E3547">
        <v>107.52070000000001</v>
      </c>
      <c r="F3547">
        <v>4.3029999999999999E-2</v>
      </c>
    </row>
    <row r="3548" spans="1:6">
      <c r="A3548">
        <v>2001719</v>
      </c>
      <c r="B3548">
        <v>2</v>
      </c>
      <c r="C3548">
        <v>1719</v>
      </c>
      <c r="D3548">
        <v>1</v>
      </c>
      <c r="E3548">
        <v>107.5386</v>
      </c>
      <c r="F3548">
        <v>4.3029999999999999E-2</v>
      </c>
    </row>
    <row r="3549" spans="1:6">
      <c r="A3549">
        <v>2001720</v>
      </c>
      <c r="B3549">
        <v>2</v>
      </c>
      <c r="C3549">
        <v>1720</v>
      </c>
      <c r="D3549">
        <v>1</v>
      </c>
      <c r="E3549">
        <v>107.5565</v>
      </c>
      <c r="F3549">
        <v>4.3040000000000002E-2</v>
      </c>
    </row>
    <row r="3550" spans="1:6">
      <c r="A3550">
        <v>2001721</v>
      </c>
      <c r="B3550">
        <v>2</v>
      </c>
      <c r="C3550">
        <v>1721</v>
      </c>
      <c r="D3550">
        <v>1</v>
      </c>
      <c r="E3550">
        <v>107.57429999999999</v>
      </c>
      <c r="F3550">
        <v>4.3040000000000002E-2</v>
      </c>
    </row>
    <row r="3551" spans="1:6">
      <c r="A3551">
        <v>2001722</v>
      </c>
      <c r="B3551">
        <v>2</v>
      </c>
      <c r="C3551">
        <v>1722</v>
      </c>
      <c r="D3551">
        <v>1</v>
      </c>
      <c r="E3551">
        <v>107.59220000000001</v>
      </c>
      <c r="F3551">
        <v>4.3049999999999998E-2</v>
      </c>
    </row>
    <row r="3552" spans="1:6">
      <c r="A3552">
        <v>2001723</v>
      </c>
      <c r="B3552">
        <v>2</v>
      </c>
      <c r="C3552">
        <v>1723</v>
      </c>
      <c r="D3552">
        <v>1</v>
      </c>
      <c r="E3552">
        <v>107.61</v>
      </c>
      <c r="F3552">
        <v>4.3049999999999998E-2</v>
      </c>
    </row>
    <row r="3553" spans="1:6">
      <c r="A3553">
        <v>2001724</v>
      </c>
      <c r="B3553">
        <v>2</v>
      </c>
      <c r="C3553">
        <v>1724</v>
      </c>
      <c r="D3553">
        <v>1</v>
      </c>
      <c r="E3553">
        <v>107.6279</v>
      </c>
      <c r="F3553">
        <v>4.3049999999999998E-2</v>
      </c>
    </row>
    <row r="3554" spans="1:6">
      <c r="A3554">
        <v>2001725</v>
      </c>
      <c r="B3554">
        <v>2</v>
      </c>
      <c r="C3554">
        <v>1725</v>
      </c>
      <c r="D3554">
        <v>1</v>
      </c>
      <c r="E3554">
        <v>107.64570000000001</v>
      </c>
      <c r="F3554">
        <v>4.3060000000000001E-2</v>
      </c>
    </row>
    <row r="3555" spans="1:6">
      <c r="A3555">
        <v>2001726</v>
      </c>
      <c r="B3555">
        <v>2</v>
      </c>
      <c r="C3555">
        <v>1726</v>
      </c>
      <c r="D3555">
        <v>1</v>
      </c>
      <c r="E3555">
        <v>107.6636</v>
      </c>
      <c r="F3555">
        <v>4.3060000000000001E-2</v>
      </c>
    </row>
    <row r="3556" spans="1:6">
      <c r="A3556">
        <v>2001727</v>
      </c>
      <c r="B3556">
        <v>2</v>
      </c>
      <c r="C3556">
        <v>1727</v>
      </c>
      <c r="D3556">
        <v>1</v>
      </c>
      <c r="E3556">
        <v>107.6814</v>
      </c>
      <c r="F3556">
        <v>4.3069999999999997E-2</v>
      </c>
    </row>
    <row r="3557" spans="1:6">
      <c r="A3557">
        <v>2001728</v>
      </c>
      <c r="B3557">
        <v>2</v>
      </c>
      <c r="C3557">
        <v>1728</v>
      </c>
      <c r="D3557">
        <v>1</v>
      </c>
      <c r="E3557">
        <v>107.6992</v>
      </c>
      <c r="F3557">
        <v>4.3069999999999997E-2</v>
      </c>
    </row>
    <row r="3558" spans="1:6">
      <c r="A3558">
        <v>2001729</v>
      </c>
      <c r="B3558">
        <v>2</v>
      </c>
      <c r="C3558">
        <v>1729</v>
      </c>
      <c r="D3558">
        <v>1</v>
      </c>
      <c r="E3558">
        <v>107.717</v>
      </c>
      <c r="F3558">
        <v>4.308E-2</v>
      </c>
    </row>
    <row r="3559" spans="1:6">
      <c r="A3559">
        <v>2001730</v>
      </c>
      <c r="B3559">
        <v>2</v>
      </c>
      <c r="C3559">
        <v>1730</v>
      </c>
      <c r="D3559">
        <v>1</v>
      </c>
      <c r="E3559">
        <v>107.7349</v>
      </c>
      <c r="F3559">
        <v>4.308E-2</v>
      </c>
    </row>
    <row r="3560" spans="1:6">
      <c r="A3560">
        <v>2001731</v>
      </c>
      <c r="B3560">
        <v>2</v>
      </c>
      <c r="C3560">
        <v>1731</v>
      </c>
      <c r="D3560">
        <v>1</v>
      </c>
      <c r="E3560">
        <v>107.7527</v>
      </c>
      <c r="F3560">
        <v>4.308E-2</v>
      </c>
    </row>
    <row r="3561" spans="1:6">
      <c r="A3561">
        <v>2001732</v>
      </c>
      <c r="B3561">
        <v>2</v>
      </c>
      <c r="C3561">
        <v>1732</v>
      </c>
      <c r="D3561">
        <v>1</v>
      </c>
      <c r="E3561">
        <v>107.7705</v>
      </c>
      <c r="F3561">
        <v>4.3090000000000003E-2</v>
      </c>
    </row>
    <row r="3562" spans="1:6">
      <c r="A3562">
        <v>2001733</v>
      </c>
      <c r="B3562">
        <v>2</v>
      </c>
      <c r="C3562">
        <v>1733</v>
      </c>
      <c r="D3562">
        <v>1</v>
      </c>
      <c r="E3562">
        <v>107.78830000000001</v>
      </c>
      <c r="F3562">
        <v>4.3090000000000003E-2</v>
      </c>
    </row>
    <row r="3563" spans="1:6">
      <c r="A3563">
        <v>2001734</v>
      </c>
      <c r="B3563">
        <v>2</v>
      </c>
      <c r="C3563">
        <v>1734</v>
      </c>
      <c r="D3563">
        <v>1</v>
      </c>
      <c r="E3563">
        <v>107.806</v>
      </c>
      <c r="F3563">
        <v>4.3099999999999999E-2</v>
      </c>
    </row>
    <row r="3564" spans="1:6">
      <c r="A3564">
        <v>2001735</v>
      </c>
      <c r="B3564">
        <v>2</v>
      </c>
      <c r="C3564">
        <v>1735</v>
      </c>
      <c r="D3564">
        <v>1</v>
      </c>
      <c r="E3564">
        <v>107.82380000000001</v>
      </c>
      <c r="F3564">
        <v>4.3099999999999999E-2</v>
      </c>
    </row>
    <row r="3565" spans="1:6">
      <c r="A3565">
        <v>2001736</v>
      </c>
      <c r="B3565">
        <v>2</v>
      </c>
      <c r="C3565">
        <v>1736</v>
      </c>
      <c r="D3565">
        <v>1</v>
      </c>
      <c r="E3565">
        <v>107.8416</v>
      </c>
      <c r="F3565">
        <v>4.3099999999999999E-2</v>
      </c>
    </row>
    <row r="3566" spans="1:6">
      <c r="A3566">
        <v>2001737</v>
      </c>
      <c r="B3566">
        <v>2</v>
      </c>
      <c r="C3566">
        <v>1737</v>
      </c>
      <c r="D3566">
        <v>1</v>
      </c>
      <c r="E3566">
        <v>107.85939999999999</v>
      </c>
      <c r="F3566">
        <v>4.3110000000000002E-2</v>
      </c>
    </row>
    <row r="3567" spans="1:6">
      <c r="A3567">
        <v>2001738</v>
      </c>
      <c r="B3567">
        <v>2</v>
      </c>
      <c r="C3567">
        <v>1738</v>
      </c>
      <c r="D3567">
        <v>1</v>
      </c>
      <c r="E3567">
        <v>107.8772</v>
      </c>
      <c r="F3567">
        <v>4.3110000000000002E-2</v>
      </c>
    </row>
    <row r="3568" spans="1:6">
      <c r="A3568">
        <v>2001739</v>
      </c>
      <c r="B3568">
        <v>2</v>
      </c>
      <c r="C3568">
        <v>1739</v>
      </c>
      <c r="D3568">
        <v>1</v>
      </c>
      <c r="E3568">
        <v>107.89490000000001</v>
      </c>
      <c r="F3568">
        <v>4.3119999999999999E-2</v>
      </c>
    </row>
    <row r="3569" spans="1:6">
      <c r="A3569">
        <v>2001740</v>
      </c>
      <c r="B3569">
        <v>2</v>
      </c>
      <c r="C3569">
        <v>1740</v>
      </c>
      <c r="D3569">
        <v>1</v>
      </c>
      <c r="E3569">
        <v>107.9127</v>
      </c>
      <c r="F3569">
        <v>4.3119999999999999E-2</v>
      </c>
    </row>
    <row r="3570" spans="1:6">
      <c r="A3570">
        <v>2001741</v>
      </c>
      <c r="B3570">
        <v>2</v>
      </c>
      <c r="C3570">
        <v>1741</v>
      </c>
      <c r="D3570">
        <v>1</v>
      </c>
      <c r="E3570">
        <v>107.93040000000001</v>
      </c>
      <c r="F3570">
        <v>4.3119999999999999E-2</v>
      </c>
    </row>
    <row r="3571" spans="1:6">
      <c r="A3571">
        <v>2001742</v>
      </c>
      <c r="B3571">
        <v>2</v>
      </c>
      <c r="C3571">
        <v>1742</v>
      </c>
      <c r="D3571">
        <v>1</v>
      </c>
      <c r="E3571">
        <v>107.9482</v>
      </c>
      <c r="F3571">
        <v>4.3130000000000002E-2</v>
      </c>
    </row>
    <row r="3572" spans="1:6">
      <c r="A3572">
        <v>2001743</v>
      </c>
      <c r="B3572">
        <v>2</v>
      </c>
      <c r="C3572">
        <v>1743</v>
      </c>
      <c r="D3572">
        <v>1</v>
      </c>
      <c r="E3572">
        <v>107.9659</v>
      </c>
      <c r="F3572">
        <v>4.3130000000000002E-2</v>
      </c>
    </row>
    <row r="3573" spans="1:6">
      <c r="A3573">
        <v>2001744</v>
      </c>
      <c r="B3573">
        <v>2</v>
      </c>
      <c r="C3573">
        <v>1744</v>
      </c>
      <c r="D3573">
        <v>1</v>
      </c>
      <c r="E3573">
        <v>107.9836</v>
      </c>
      <c r="F3573">
        <v>4.3139999999999998E-2</v>
      </c>
    </row>
    <row r="3574" spans="1:6">
      <c r="A3574">
        <v>2001745</v>
      </c>
      <c r="B3574">
        <v>2</v>
      </c>
      <c r="C3574">
        <v>1745</v>
      </c>
      <c r="D3574">
        <v>1</v>
      </c>
      <c r="E3574">
        <v>108.0014</v>
      </c>
      <c r="F3574">
        <v>4.3139999999999998E-2</v>
      </c>
    </row>
    <row r="3575" spans="1:6">
      <c r="A3575">
        <v>2001746</v>
      </c>
      <c r="B3575">
        <v>2</v>
      </c>
      <c r="C3575">
        <v>1746</v>
      </c>
      <c r="D3575">
        <v>1</v>
      </c>
      <c r="E3575">
        <v>108.01909999999999</v>
      </c>
      <c r="F3575">
        <v>4.3139999999999998E-2</v>
      </c>
    </row>
    <row r="3576" spans="1:6">
      <c r="A3576">
        <v>2001747</v>
      </c>
      <c r="B3576">
        <v>2</v>
      </c>
      <c r="C3576">
        <v>1747</v>
      </c>
      <c r="D3576">
        <v>1</v>
      </c>
      <c r="E3576">
        <v>108.0368</v>
      </c>
      <c r="F3576">
        <v>4.3150000000000001E-2</v>
      </c>
    </row>
    <row r="3577" spans="1:6">
      <c r="A3577">
        <v>2001748</v>
      </c>
      <c r="B3577">
        <v>2</v>
      </c>
      <c r="C3577">
        <v>1748</v>
      </c>
      <c r="D3577">
        <v>1</v>
      </c>
      <c r="E3577">
        <v>108.0545</v>
      </c>
      <c r="F3577">
        <v>4.3150000000000001E-2</v>
      </c>
    </row>
    <row r="3578" spans="1:6">
      <c r="A3578">
        <v>2001749</v>
      </c>
      <c r="B3578">
        <v>2</v>
      </c>
      <c r="C3578">
        <v>1749</v>
      </c>
      <c r="D3578">
        <v>1</v>
      </c>
      <c r="E3578">
        <v>108.0722</v>
      </c>
      <c r="F3578">
        <v>4.3159999999999997E-2</v>
      </c>
    </row>
    <row r="3579" spans="1:6">
      <c r="A3579">
        <v>2001750</v>
      </c>
      <c r="B3579">
        <v>2</v>
      </c>
      <c r="C3579">
        <v>1750</v>
      </c>
      <c r="D3579">
        <v>1</v>
      </c>
      <c r="E3579">
        <v>108.0899</v>
      </c>
      <c r="F3579">
        <v>4.3159999999999997E-2</v>
      </c>
    </row>
    <row r="3580" spans="1:6">
      <c r="A3580">
        <v>2001751</v>
      </c>
      <c r="B3580">
        <v>2</v>
      </c>
      <c r="C3580">
        <v>1751</v>
      </c>
      <c r="D3580">
        <v>1</v>
      </c>
      <c r="E3580">
        <v>108.10760000000001</v>
      </c>
      <c r="F3580">
        <v>4.3159999999999997E-2</v>
      </c>
    </row>
    <row r="3581" spans="1:6">
      <c r="A3581">
        <v>2001752</v>
      </c>
      <c r="B3581">
        <v>2</v>
      </c>
      <c r="C3581">
        <v>1752</v>
      </c>
      <c r="D3581">
        <v>1</v>
      </c>
      <c r="E3581">
        <v>108.1253</v>
      </c>
      <c r="F3581">
        <v>4.317E-2</v>
      </c>
    </row>
    <row r="3582" spans="1:6">
      <c r="A3582">
        <v>2001753</v>
      </c>
      <c r="B3582">
        <v>2</v>
      </c>
      <c r="C3582">
        <v>1753</v>
      </c>
      <c r="D3582">
        <v>1</v>
      </c>
      <c r="E3582">
        <v>108.143</v>
      </c>
      <c r="F3582">
        <v>4.317E-2</v>
      </c>
    </row>
    <row r="3583" spans="1:6">
      <c r="A3583">
        <v>2001754</v>
      </c>
      <c r="B3583">
        <v>2</v>
      </c>
      <c r="C3583">
        <v>1754</v>
      </c>
      <c r="D3583">
        <v>1</v>
      </c>
      <c r="E3583">
        <v>108.16070000000001</v>
      </c>
      <c r="F3583">
        <v>4.3180000000000003E-2</v>
      </c>
    </row>
    <row r="3584" spans="1:6">
      <c r="A3584">
        <v>2001755</v>
      </c>
      <c r="B3584">
        <v>2</v>
      </c>
      <c r="C3584">
        <v>1755</v>
      </c>
      <c r="D3584">
        <v>1</v>
      </c>
      <c r="E3584">
        <v>108.17829999999999</v>
      </c>
      <c r="F3584">
        <v>4.3180000000000003E-2</v>
      </c>
    </row>
    <row r="3585" spans="1:6">
      <c r="A3585">
        <v>2001756</v>
      </c>
      <c r="B3585">
        <v>2</v>
      </c>
      <c r="C3585">
        <v>1756</v>
      </c>
      <c r="D3585">
        <v>1</v>
      </c>
      <c r="E3585">
        <v>108.196</v>
      </c>
      <c r="F3585">
        <v>4.3180000000000003E-2</v>
      </c>
    </row>
    <row r="3586" spans="1:6">
      <c r="A3586">
        <v>2001757</v>
      </c>
      <c r="B3586">
        <v>2</v>
      </c>
      <c r="C3586">
        <v>1757</v>
      </c>
      <c r="D3586">
        <v>1</v>
      </c>
      <c r="E3586">
        <v>108.2137</v>
      </c>
      <c r="F3586">
        <v>4.3189999999999999E-2</v>
      </c>
    </row>
    <row r="3587" spans="1:6">
      <c r="A3587">
        <v>2001758</v>
      </c>
      <c r="B3587">
        <v>2</v>
      </c>
      <c r="C3587">
        <v>1758</v>
      </c>
      <c r="D3587">
        <v>1</v>
      </c>
      <c r="E3587">
        <v>108.2313</v>
      </c>
      <c r="F3587">
        <v>4.3189999999999999E-2</v>
      </c>
    </row>
    <row r="3588" spans="1:6">
      <c r="A3588">
        <v>2001759</v>
      </c>
      <c r="B3588">
        <v>2</v>
      </c>
      <c r="C3588">
        <v>1759</v>
      </c>
      <c r="D3588">
        <v>1</v>
      </c>
      <c r="E3588">
        <v>108.249</v>
      </c>
      <c r="F3588">
        <v>4.3200000000000002E-2</v>
      </c>
    </row>
    <row r="3589" spans="1:6">
      <c r="A3589">
        <v>2001760</v>
      </c>
      <c r="B3589">
        <v>2</v>
      </c>
      <c r="C3589">
        <v>1760</v>
      </c>
      <c r="D3589">
        <v>1</v>
      </c>
      <c r="E3589">
        <v>108.2666</v>
      </c>
      <c r="F3589">
        <v>4.3200000000000002E-2</v>
      </c>
    </row>
    <row r="3590" spans="1:6">
      <c r="A3590">
        <v>2001761</v>
      </c>
      <c r="B3590">
        <v>2</v>
      </c>
      <c r="C3590">
        <v>1761</v>
      </c>
      <c r="D3590">
        <v>1</v>
      </c>
      <c r="E3590">
        <v>108.2842</v>
      </c>
      <c r="F3590">
        <v>4.3209999999999998E-2</v>
      </c>
    </row>
    <row r="3591" spans="1:6">
      <c r="A3591">
        <v>2001762</v>
      </c>
      <c r="B3591">
        <v>2</v>
      </c>
      <c r="C3591">
        <v>1762</v>
      </c>
      <c r="D3591">
        <v>1</v>
      </c>
      <c r="E3591">
        <v>108.3019</v>
      </c>
      <c r="F3591">
        <v>4.3209999999999998E-2</v>
      </c>
    </row>
    <row r="3592" spans="1:6">
      <c r="A3592">
        <v>2001763</v>
      </c>
      <c r="B3592">
        <v>2</v>
      </c>
      <c r="C3592">
        <v>1763</v>
      </c>
      <c r="D3592">
        <v>1</v>
      </c>
      <c r="E3592">
        <v>108.31950000000001</v>
      </c>
      <c r="F3592">
        <v>4.3209999999999998E-2</v>
      </c>
    </row>
    <row r="3593" spans="1:6">
      <c r="A3593">
        <v>2001764</v>
      </c>
      <c r="B3593">
        <v>2</v>
      </c>
      <c r="C3593">
        <v>1764</v>
      </c>
      <c r="D3593">
        <v>1</v>
      </c>
      <c r="E3593">
        <v>108.33710000000001</v>
      </c>
      <c r="F3593">
        <v>4.3220000000000001E-2</v>
      </c>
    </row>
    <row r="3594" spans="1:6">
      <c r="A3594">
        <v>2001765</v>
      </c>
      <c r="B3594">
        <v>2</v>
      </c>
      <c r="C3594">
        <v>1765</v>
      </c>
      <c r="D3594">
        <v>1</v>
      </c>
      <c r="E3594">
        <v>108.35469999999999</v>
      </c>
      <c r="F3594">
        <v>4.3220000000000001E-2</v>
      </c>
    </row>
    <row r="3595" spans="1:6">
      <c r="A3595">
        <v>2001766</v>
      </c>
      <c r="B3595">
        <v>2</v>
      </c>
      <c r="C3595">
        <v>1766</v>
      </c>
      <c r="D3595">
        <v>1</v>
      </c>
      <c r="E3595">
        <v>108.3723</v>
      </c>
      <c r="F3595">
        <v>4.3229999999999998E-2</v>
      </c>
    </row>
    <row r="3596" spans="1:6">
      <c r="A3596">
        <v>2001767</v>
      </c>
      <c r="B3596">
        <v>2</v>
      </c>
      <c r="C3596">
        <v>1767</v>
      </c>
      <c r="D3596">
        <v>1</v>
      </c>
      <c r="E3596">
        <v>108.3899</v>
      </c>
      <c r="F3596">
        <v>4.3229999999999998E-2</v>
      </c>
    </row>
    <row r="3597" spans="1:6">
      <c r="A3597">
        <v>2001768</v>
      </c>
      <c r="B3597">
        <v>2</v>
      </c>
      <c r="C3597">
        <v>1768</v>
      </c>
      <c r="D3597">
        <v>1</v>
      </c>
      <c r="E3597">
        <v>108.4075</v>
      </c>
      <c r="F3597">
        <v>4.3229999999999998E-2</v>
      </c>
    </row>
    <row r="3598" spans="1:6">
      <c r="A3598">
        <v>2001769</v>
      </c>
      <c r="B3598">
        <v>2</v>
      </c>
      <c r="C3598">
        <v>1769</v>
      </c>
      <c r="D3598">
        <v>1</v>
      </c>
      <c r="E3598">
        <v>108.4251</v>
      </c>
      <c r="F3598">
        <v>4.3240000000000001E-2</v>
      </c>
    </row>
    <row r="3599" spans="1:6">
      <c r="A3599">
        <v>2001770</v>
      </c>
      <c r="B3599">
        <v>2</v>
      </c>
      <c r="C3599">
        <v>1770</v>
      </c>
      <c r="D3599">
        <v>1</v>
      </c>
      <c r="E3599">
        <v>108.4427</v>
      </c>
      <c r="F3599">
        <v>4.3240000000000001E-2</v>
      </c>
    </row>
    <row r="3600" spans="1:6">
      <c r="A3600">
        <v>2001771</v>
      </c>
      <c r="B3600">
        <v>2</v>
      </c>
      <c r="C3600">
        <v>1771</v>
      </c>
      <c r="D3600">
        <v>1</v>
      </c>
      <c r="E3600">
        <v>108.4603</v>
      </c>
      <c r="F3600">
        <v>4.3249999999999997E-2</v>
      </c>
    </row>
    <row r="3601" spans="1:6">
      <c r="A3601">
        <v>2001772</v>
      </c>
      <c r="B3601">
        <v>2</v>
      </c>
      <c r="C3601">
        <v>1772</v>
      </c>
      <c r="D3601">
        <v>1</v>
      </c>
      <c r="E3601">
        <v>108.47790000000001</v>
      </c>
      <c r="F3601">
        <v>4.3249999999999997E-2</v>
      </c>
    </row>
    <row r="3602" spans="1:6">
      <c r="A3602">
        <v>2001773</v>
      </c>
      <c r="B3602">
        <v>2</v>
      </c>
      <c r="C3602">
        <v>1773</v>
      </c>
      <c r="D3602">
        <v>1</v>
      </c>
      <c r="E3602">
        <v>108.4954</v>
      </c>
      <c r="F3602">
        <v>4.3249999999999997E-2</v>
      </c>
    </row>
    <row r="3603" spans="1:6">
      <c r="A3603">
        <v>2001774</v>
      </c>
      <c r="B3603">
        <v>2</v>
      </c>
      <c r="C3603">
        <v>1774</v>
      </c>
      <c r="D3603">
        <v>1</v>
      </c>
      <c r="E3603">
        <v>108.51300000000001</v>
      </c>
      <c r="F3603">
        <v>4.326E-2</v>
      </c>
    </row>
    <row r="3604" spans="1:6">
      <c r="A3604">
        <v>2001775</v>
      </c>
      <c r="B3604">
        <v>2</v>
      </c>
      <c r="C3604">
        <v>1775</v>
      </c>
      <c r="D3604">
        <v>1</v>
      </c>
      <c r="E3604">
        <v>108.53060000000001</v>
      </c>
      <c r="F3604">
        <v>4.326E-2</v>
      </c>
    </row>
    <row r="3605" spans="1:6">
      <c r="A3605">
        <v>2001776</v>
      </c>
      <c r="B3605">
        <v>2</v>
      </c>
      <c r="C3605">
        <v>1776</v>
      </c>
      <c r="D3605">
        <v>1</v>
      </c>
      <c r="E3605">
        <v>108.54810000000001</v>
      </c>
      <c r="F3605">
        <v>4.3270000000000003E-2</v>
      </c>
    </row>
    <row r="3606" spans="1:6">
      <c r="A3606">
        <v>2001777</v>
      </c>
      <c r="B3606">
        <v>2</v>
      </c>
      <c r="C3606">
        <v>1777</v>
      </c>
      <c r="D3606">
        <v>1</v>
      </c>
      <c r="E3606">
        <v>108.56570000000001</v>
      </c>
      <c r="F3606">
        <v>4.3270000000000003E-2</v>
      </c>
    </row>
    <row r="3607" spans="1:6">
      <c r="A3607">
        <v>2001778</v>
      </c>
      <c r="B3607">
        <v>2</v>
      </c>
      <c r="C3607">
        <v>1778</v>
      </c>
      <c r="D3607">
        <v>1</v>
      </c>
      <c r="E3607">
        <v>108.58320000000001</v>
      </c>
      <c r="F3607">
        <v>4.3270000000000003E-2</v>
      </c>
    </row>
    <row r="3608" spans="1:6">
      <c r="A3608">
        <v>2001779</v>
      </c>
      <c r="B3608">
        <v>2</v>
      </c>
      <c r="C3608">
        <v>1779</v>
      </c>
      <c r="D3608">
        <v>1</v>
      </c>
      <c r="E3608">
        <v>108.60080000000001</v>
      </c>
      <c r="F3608">
        <v>4.3279999999999999E-2</v>
      </c>
    </row>
    <row r="3609" spans="1:6">
      <c r="A3609">
        <v>2001780</v>
      </c>
      <c r="B3609">
        <v>2</v>
      </c>
      <c r="C3609">
        <v>1780</v>
      </c>
      <c r="D3609">
        <v>1</v>
      </c>
      <c r="E3609">
        <v>108.6183</v>
      </c>
      <c r="F3609">
        <v>4.3279999999999999E-2</v>
      </c>
    </row>
    <row r="3610" spans="1:6">
      <c r="A3610">
        <v>2001781</v>
      </c>
      <c r="B3610">
        <v>2</v>
      </c>
      <c r="C3610">
        <v>1781</v>
      </c>
      <c r="D3610">
        <v>1</v>
      </c>
      <c r="E3610">
        <v>108.6358</v>
      </c>
      <c r="F3610">
        <v>4.3290000000000002E-2</v>
      </c>
    </row>
    <row r="3611" spans="1:6">
      <c r="A3611">
        <v>2001782</v>
      </c>
      <c r="B3611">
        <v>2</v>
      </c>
      <c r="C3611">
        <v>1782</v>
      </c>
      <c r="D3611">
        <v>1</v>
      </c>
      <c r="E3611">
        <v>108.6533</v>
      </c>
      <c r="F3611">
        <v>4.3290000000000002E-2</v>
      </c>
    </row>
    <row r="3612" spans="1:6">
      <c r="A3612">
        <v>2001783</v>
      </c>
      <c r="B3612">
        <v>2</v>
      </c>
      <c r="C3612">
        <v>1783</v>
      </c>
      <c r="D3612">
        <v>1</v>
      </c>
      <c r="E3612">
        <v>108.6709</v>
      </c>
      <c r="F3612">
        <v>4.3290000000000002E-2</v>
      </c>
    </row>
    <row r="3613" spans="1:6">
      <c r="A3613">
        <v>2001784</v>
      </c>
      <c r="B3613">
        <v>2</v>
      </c>
      <c r="C3613">
        <v>1784</v>
      </c>
      <c r="D3613">
        <v>1</v>
      </c>
      <c r="E3613">
        <v>108.6884</v>
      </c>
      <c r="F3613">
        <v>4.3299999999999998E-2</v>
      </c>
    </row>
    <row r="3614" spans="1:6">
      <c r="A3614">
        <v>2001785</v>
      </c>
      <c r="B3614">
        <v>2</v>
      </c>
      <c r="C3614">
        <v>1785</v>
      </c>
      <c r="D3614">
        <v>1</v>
      </c>
      <c r="E3614">
        <v>108.7059</v>
      </c>
      <c r="F3614">
        <v>4.3299999999999998E-2</v>
      </c>
    </row>
    <row r="3615" spans="1:6">
      <c r="A3615">
        <v>2001786</v>
      </c>
      <c r="B3615">
        <v>2</v>
      </c>
      <c r="C3615">
        <v>1786</v>
      </c>
      <c r="D3615">
        <v>1</v>
      </c>
      <c r="E3615">
        <v>108.7234</v>
      </c>
      <c r="F3615">
        <v>4.3310000000000001E-2</v>
      </c>
    </row>
    <row r="3616" spans="1:6">
      <c r="A3616">
        <v>2001787</v>
      </c>
      <c r="B3616">
        <v>2</v>
      </c>
      <c r="C3616">
        <v>1787</v>
      </c>
      <c r="D3616">
        <v>1</v>
      </c>
      <c r="E3616">
        <v>108.7409</v>
      </c>
      <c r="F3616">
        <v>4.3310000000000001E-2</v>
      </c>
    </row>
    <row r="3617" spans="1:6">
      <c r="A3617">
        <v>2001788</v>
      </c>
      <c r="B3617">
        <v>2</v>
      </c>
      <c r="C3617">
        <v>1788</v>
      </c>
      <c r="D3617">
        <v>1</v>
      </c>
      <c r="E3617">
        <v>108.75830000000001</v>
      </c>
      <c r="F3617">
        <v>4.3310000000000001E-2</v>
      </c>
    </row>
    <row r="3618" spans="1:6">
      <c r="A3618">
        <v>2001789</v>
      </c>
      <c r="B3618">
        <v>2</v>
      </c>
      <c r="C3618">
        <v>1789</v>
      </c>
      <c r="D3618">
        <v>1</v>
      </c>
      <c r="E3618">
        <v>108.7758</v>
      </c>
      <c r="F3618">
        <v>4.3319999999999997E-2</v>
      </c>
    </row>
    <row r="3619" spans="1:6">
      <c r="A3619">
        <v>2001790</v>
      </c>
      <c r="B3619">
        <v>2</v>
      </c>
      <c r="C3619">
        <v>1790</v>
      </c>
      <c r="D3619">
        <v>1</v>
      </c>
      <c r="E3619">
        <v>108.7933</v>
      </c>
      <c r="F3619">
        <v>4.3319999999999997E-2</v>
      </c>
    </row>
    <row r="3620" spans="1:6">
      <c r="A3620">
        <v>2001791</v>
      </c>
      <c r="B3620">
        <v>2</v>
      </c>
      <c r="C3620">
        <v>1791</v>
      </c>
      <c r="D3620">
        <v>1</v>
      </c>
      <c r="E3620">
        <v>108.8108</v>
      </c>
      <c r="F3620">
        <v>4.333E-2</v>
      </c>
    </row>
    <row r="3621" spans="1:6">
      <c r="A3621">
        <v>2001792</v>
      </c>
      <c r="B3621">
        <v>2</v>
      </c>
      <c r="C3621">
        <v>1792</v>
      </c>
      <c r="D3621">
        <v>1</v>
      </c>
      <c r="E3621">
        <v>108.8282</v>
      </c>
      <c r="F3621">
        <v>4.333E-2</v>
      </c>
    </row>
    <row r="3622" spans="1:6">
      <c r="A3622">
        <v>2001793</v>
      </c>
      <c r="B3622">
        <v>2</v>
      </c>
      <c r="C3622">
        <v>1793</v>
      </c>
      <c r="D3622">
        <v>1</v>
      </c>
      <c r="E3622">
        <v>108.84569999999999</v>
      </c>
      <c r="F3622">
        <v>4.333E-2</v>
      </c>
    </row>
    <row r="3623" spans="1:6">
      <c r="A3623">
        <v>2001794</v>
      </c>
      <c r="B3623">
        <v>2</v>
      </c>
      <c r="C3623">
        <v>1794</v>
      </c>
      <c r="D3623">
        <v>1</v>
      </c>
      <c r="E3623">
        <v>108.86320000000001</v>
      </c>
      <c r="F3623">
        <v>4.3339999999999997E-2</v>
      </c>
    </row>
    <row r="3624" spans="1:6">
      <c r="A3624">
        <v>2001795</v>
      </c>
      <c r="B3624">
        <v>2</v>
      </c>
      <c r="C3624">
        <v>1795</v>
      </c>
      <c r="D3624">
        <v>1</v>
      </c>
      <c r="E3624">
        <v>108.8806</v>
      </c>
      <c r="F3624">
        <v>4.3339999999999997E-2</v>
      </c>
    </row>
    <row r="3625" spans="1:6">
      <c r="A3625">
        <v>2001796</v>
      </c>
      <c r="B3625">
        <v>2</v>
      </c>
      <c r="C3625">
        <v>1796</v>
      </c>
      <c r="D3625">
        <v>1</v>
      </c>
      <c r="E3625">
        <v>108.8981</v>
      </c>
      <c r="F3625">
        <v>4.335E-2</v>
      </c>
    </row>
    <row r="3626" spans="1:6">
      <c r="A3626">
        <v>2001797</v>
      </c>
      <c r="B3626">
        <v>2</v>
      </c>
      <c r="C3626">
        <v>1797</v>
      </c>
      <c r="D3626">
        <v>1</v>
      </c>
      <c r="E3626">
        <v>108.91549999999999</v>
      </c>
      <c r="F3626">
        <v>4.335E-2</v>
      </c>
    </row>
    <row r="3627" spans="1:6">
      <c r="A3627">
        <v>2001798</v>
      </c>
      <c r="B3627">
        <v>2</v>
      </c>
      <c r="C3627">
        <v>1798</v>
      </c>
      <c r="D3627">
        <v>1</v>
      </c>
      <c r="E3627">
        <v>108.9329</v>
      </c>
      <c r="F3627">
        <v>4.335E-2</v>
      </c>
    </row>
    <row r="3628" spans="1:6">
      <c r="A3628">
        <v>2001799</v>
      </c>
      <c r="B3628">
        <v>2</v>
      </c>
      <c r="C3628">
        <v>1799</v>
      </c>
      <c r="D3628">
        <v>1</v>
      </c>
      <c r="E3628">
        <v>108.9504</v>
      </c>
      <c r="F3628">
        <v>4.3360000000000003E-2</v>
      </c>
    </row>
    <row r="3629" spans="1:6">
      <c r="A3629">
        <v>2001800</v>
      </c>
      <c r="B3629">
        <v>2</v>
      </c>
      <c r="C3629">
        <v>1800</v>
      </c>
      <c r="D3629">
        <v>1</v>
      </c>
      <c r="E3629">
        <v>108.9678</v>
      </c>
      <c r="F3629">
        <v>4.3360000000000003E-2</v>
      </c>
    </row>
    <row r="3630" spans="1:6">
      <c r="A3630">
        <v>2001801</v>
      </c>
      <c r="B3630">
        <v>2</v>
      </c>
      <c r="C3630">
        <v>1801</v>
      </c>
      <c r="D3630">
        <v>1</v>
      </c>
      <c r="E3630">
        <v>108.98520000000001</v>
      </c>
      <c r="F3630">
        <v>4.3369999999999999E-2</v>
      </c>
    </row>
    <row r="3631" spans="1:6">
      <c r="A3631">
        <v>2001802</v>
      </c>
      <c r="B3631">
        <v>2</v>
      </c>
      <c r="C3631">
        <v>1802</v>
      </c>
      <c r="D3631">
        <v>1</v>
      </c>
      <c r="E3631">
        <v>109.0026</v>
      </c>
      <c r="F3631">
        <v>4.3369999999999999E-2</v>
      </c>
    </row>
    <row r="3632" spans="1:6">
      <c r="A3632">
        <v>2001803</v>
      </c>
      <c r="B3632">
        <v>2</v>
      </c>
      <c r="C3632">
        <v>1803</v>
      </c>
      <c r="D3632">
        <v>1</v>
      </c>
      <c r="E3632">
        <v>109.02</v>
      </c>
      <c r="F3632">
        <v>4.3369999999999999E-2</v>
      </c>
    </row>
    <row r="3633" spans="1:6">
      <c r="A3633">
        <v>2001804</v>
      </c>
      <c r="B3633">
        <v>2</v>
      </c>
      <c r="C3633">
        <v>1804</v>
      </c>
      <c r="D3633">
        <v>1</v>
      </c>
      <c r="E3633">
        <v>109.03740000000001</v>
      </c>
      <c r="F3633">
        <v>4.3380000000000002E-2</v>
      </c>
    </row>
    <row r="3634" spans="1:6">
      <c r="A3634">
        <v>2001805</v>
      </c>
      <c r="B3634">
        <v>2</v>
      </c>
      <c r="C3634">
        <v>1805</v>
      </c>
      <c r="D3634">
        <v>1</v>
      </c>
      <c r="E3634">
        <v>109.0548</v>
      </c>
      <c r="F3634">
        <v>4.3380000000000002E-2</v>
      </c>
    </row>
    <row r="3635" spans="1:6">
      <c r="A3635">
        <v>2001806</v>
      </c>
      <c r="B3635">
        <v>2</v>
      </c>
      <c r="C3635">
        <v>1806</v>
      </c>
      <c r="D3635">
        <v>1</v>
      </c>
      <c r="E3635">
        <v>109.0722</v>
      </c>
      <c r="F3635">
        <v>4.3389999999999998E-2</v>
      </c>
    </row>
    <row r="3636" spans="1:6">
      <c r="A3636">
        <v>2001807</v>
      </c>
      <c r="B3636">
        <v>2</v>
      </c>
      <c r="C3636">
        <v>1807</v>
      </c>
      <c r="D3636">
        <v>1</v>
      </c>
      <c r="E3636">
        <v>109.0896</v>
      </c>
      <c r="F3636">
        <v>4.3389999999999998E-2</v>
      </c>
    </row>
    <row r="3637" spans="1:6">
      <c r="A3637">
        <v>2001808</v>
      </c>
      <c r="B3637">
        <v>2</v>
      </c>
      <c r="C3637">
        <v>1808</v>
      </c>
      <c r="D3637">
        <v>1</v>
      </c>
      <c r="E3637">
        <v>109.107</v>
      </c>
      <c r="F3637">
        <v>4.3389999999999998E-2</v>
      </c>
    </row>
    <row r="3638" spans="1:6">
      <c r="A3638">
        <v>2001809</v>
      </c>
      <c r="B3638">
        <v>2</v>
      </c>
      <c r="C3638">
        <v>1809</v>
      </c>
      <c r="D3638">
        <v>1</v>
      </c>
      <c r="E3638">
        <v>109.12439999999999</v>
      </c>
      <c r="F3638">
        <v>4.3400000000000001E-2</v>
      </c>
    </row>
    <row r="3639" spans="1:6">
      <c r="A3639">
        <v>2001810</v>
      </c>
      <c r="B3639">
        <v>2</v>
      </c>
      <c r="C3639">
        <v>1810</v>
      </c>
      <c r="D3639">
        <v>1</v>
      </c>
      <c r="E3639">
        <v>109.1417</v>
      </c>
      <c r="F3639">
        <v>4.3400000000000001E-2</v>
      </c>
    </row>
    <row r="3640" spans="1:6">
      <c r="A3640">
        <v>2001811</v>
      </c>
      <c r="B3640">
        <v>2</v>
      </c>
      <c r="C3640">
        <v>1811</v>
      </c>
      <c r="D3640">
        <v>1</v>
      </c>
      <c r="E3640">
        <v>109.1591</v>
      </c>
      <c r="F3640">
        <v>4.3409999999999997E-2</v>
      </c>
    </row>
    <row r="3641" spans="1:6">
      <c r="A3641">
        <v>2001812</v>
      </c>
      <c r="B3641">
        <v>2</v>
      </c>
      <c r="C3641">
        <v>1812</v>
      </c>
      <c r="D3641">
        <v>1</v>
      </c>
      <c r="E3641">
        <v>109.1764</v>
      </c>
      <c r="F3641">
        <v>4.3409999999999997E-2</v>
      </c>
    </row>
    <row r="3642" spans="1:6">
      <c r="A3642">
        <v>2001813</v>
      </c>
      <c r="B3642">
        <v>2</v>
      </c>
      <c r="C3642">
        <v>1813</v>
      </c>
      <c r="D3642">
        <v>1</v>
      </c>
      <c r="E3642">
        <v>109.1938</v>
      </c>
      <c r="F3642">
        <v>4.3409999999999997E-2</v>
      </c>
    </row>
    <row r="3643" spans="1:6">
      <c r="A3643">
        <v>2001814</v>
      </c>
      <c r="B3643">
        <v>2</v>
      </c>
      <c r="C3643">
        <v>1814</v>
      </c>
      <c r="D3643">
        <v>1</v>
      </c>
      <c r="E3643">
        <v>109.21120000000001</v>
      </c>
      <c r="F3643">
        <v>4.342E-2</v>
      </c>
    </row>
    <row r="3644" spans="1:6">
      <c r="A3644">
        <v>2001815</v>
      </c>
      <c r="B3644">
        <v>2</v>
      </c>
      <c r="C3644">
        <v>1815</v>
      </c>
      <c r="D3644">
        <v>1</v>
      </c>
      <c r="E3644">
        <v>109.2285</v>
      </c>
      <c r="F3644">
        <v>4.342E-2</v>
      </c>
    </row>
    <row r="3645" spans="1:6">
      <c r="A3645">
        <v>2001816</v>
      </c>
      <c r="B3645">
        <v>2</v>
      </c>
      <c r="C3645">
        <v>1816</v>
      </c>
      <c r="D3645">
        <v>1</v>
      </c>
      <c r="E3645">
        <v>109.2458</v>
      </c>
      <c r="F3645">
        <v>4.3430000000000003E-2</v>
      </c>
    </row>
    <row r="3646" spans="1:6">
      <c r="A3646">
        <v>2001817</v>
      </c>
      <c r="B3646">
        <v>2</v>
      </c>
      <c r="C3646">
        <v>1817</v>
      </c>
      <c r="D3646">
        <v>1</v>
      </c>
      <c r="E3646">
        <v>109.2632</v>
      </c>
      <c r="F3646">
        <v>4.3430000000000003E-2</v>
      </c>
    </row>
    <row r="3647" spans="1:6">
      <c r="A3647">
        <v>2001818</v>
      </c>
      <c r="B3647">
        <v>2</v>
      </c>
      <c r="C3647">
        <v>1818</v>
      </c>
      <c r="D3647">
        <v>1</v>
      </c>
      <c r="E3647">
        <v>109.2805</v>
      </c>
      <c r="F3647">
        <v>4.3430000000000003E-2</v>
      </c>
    </row>
    <row r="3648" spans="1:6">
      <c r="A3648">
        <v>2001819</v>
      </c>
      <c r="B3648">
        <v>2</v>
      </c>
      <c r="C3648">
        <v>1819</v>
      </c>
      <c r="D3648">
        <v>1</v>
      </c>
      <c r="E3648">
        <v>109.2978</v>
      </c>
      <c r="F3648">
        <v>4.3439999999999999E-2</v>
      </c>
    </row>
    <row r="3649" spans="1:6">
      <c r="A3649">
        <v>2001820</v>
      </c>
      <c r="B3649">
        <v>2</v>
      </c>
      <c r="C3649">
        <v>1820</v>
      </c>
      <c r="D3649">
        <v>1</v>
      </c>
      <c r="E3649">
        <v>109.3151</v>
      </c>
      <c r="F3649">
        <v>4.3439999999999999E-2</v>
      </c>
    </row>
    <row r="3650" spans="1:6">
      <c r="A3650">
        <v>2001821</v>
      </c>
      <c r="B3650">
        <v>2</v>
      </c>
      <c r="C3650">
        <v>1821</v>
      </c>
      <c r="D3650">
        <v>1</v>
      </c>
      <c r="E3650">
        <v>109.33240000000001</v>
      </c>
      <c r="F3650">
        <v>4.3450000000000003E-2</v>
      </c>
    </row>
    <row r="3651" spans="1:6">
      <c r="A3651">
        <v>2001822</v>
      </c>
      <c r="B3651">
        <v>2</v>
      </c>
      <c r="C3651">
        <v>1822</v>
      </c>
      <c r="D3651">
        <v>1</v>
      </c>
      <c r="E3651">
        <v>109.3498</v>
      </c>
      <c r="F3651">
        <v>4.3450000000000003E-2</v>
      </c>
    </row>
    <row r="3652" spans="1:6">
      <c r="A3652">
        <v>2001823</v>
      </c>
      <c r="B3652">
        <v>2</v>
      </c>
      <c r="C3652">
        <v>1823</v>
      </c>
      <c r="D3652">
        <v>1</v>
      </c>
      <c r="E3652">
        <v>109.36709999999999</v>
      </c>
      <c r="F3652">
        <v>4.3450000000000003E-2</v>
      </c>
    </row>
    <row r="3653" spans="1:6">
      <c r="A3653">
        <v>2001824</v>
      </c>
      <c r="B3653">
        <v>2</v>
      </c>
      <c r="C3653">
        <v>1824</v>
      </c>
      <c r="D3653">
        <v>1</v>
      </c>
      <c r="E3653">
        <v>109.3844</v>
      </c>
      <c r="F3653">
        <v>4.3459999999999999E-2</v>
      </c>
    </row>
    <row r="3654" spans="1:6">
      <c r="A3654">
        <v>2001825</v>
      </c>
      <c r="B3654">
        <v>2</v>
      </c>
      <c r="C3654">
        <v>1825</v>
      </c>
      <c r="D3654">
        <v>1</v>
      </c>
      <c r="E3654">
        <v>109.4016</v>
      </c>
      <c r="F3654">
        <v>4.3459999999999999E-2</v>
      </c>
    </row>
    <row r="3655" spans="1:6">
      <c r="A3655">
        <v>2001826</v>
      </c>
      <c r="B3655">
        <v>2</v>
      </c>
      <c r="C3655">
        <v>1826</v>
      </c>
      <c r="D3655">
        <v>1</v>
      </c>
      <c r="E3655">
        <v>109.41889999999999</v>
      </c>
      <c r="F3655">
        <v>4.3459999999999999E-2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37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1000061</v>
      </c>
      <c r="B2">
        <v>1</v>
      </c>
      <c r="C2">
        <v>61</v>
      </c>
      <c r="D2">
        <v>1</v>
      </c>
      <c r="E2">
        <v>110.2647</v>
      </c>
      <c r="F2">
        <v>4.1640000000000003E-2</v>
      </c>
    </row>
    <row r="3" spans="1:6">
      <c r="A3">
        <v>1000062</v>
      </c>
      <c r="B3">
        <v>1</v>
      </c>
      <c r="C3">
        <v>62</v>
      </c>
      <c r="D3">
        <v>1</v>
      </c>
      <c r="E3">
        <v>110.8006</v>
      </c>
      <c r="F3">
        <v>4.172E-2</v>
      </c>
    </row>
    <row r="4" spans="1:6">
      <c r="A4">
        <v>1000063</v>
      </c>
      <c r="B4">
        <v>1</v>
      </c>
      <c r="C4">
        <v>63</v>
      </c>
      <c r="D4">
        <v>1</v>
      </c>
      <c r="E4">
        <v>111.3338</v>
      </c>
      <c r="F4">
        <v>4.1799999999999997E-2</v>
      </c>
    </row>
    <row r="5" spans="1:6">
      <c r="A5">
        <v>1000064</v>
      </c>
      <c r="B5">
        <v>1</v>
      </c>
      <c r="C5">
        <v>64</v>
      </c>
      <c r="D5">
        <v>1</v>
      </c>
      <c r="E5">
        <v>111.86360000000001</v>
      </c>
      <c r="F5">
        <v>4.1869999999999997E-2</v>
      </c>
    </row>
    <row r="6" spans="1:6">
      <c r="A6">
        <v>1000065</v>
      </c>
      <c r="B6">
        <v>1</v>
      </c>
      <c r="C6">
        <v>65</v>
      </c>
      <c r="D6">
        <v>1</v>
      </c>
      <c r="E6">
        <v>112.3895</v>
      </c>
      <c r="F6">
        <v>4.1950000000000001E-2</v>
      </c>
    </row>
    <row r="7" spans="1:6">
      <c r="A7">
        <v>1000066</v>
      </c>
      <c r="B7">
        <v>1</v>
      </c>
      <c r="C7">
        <v>66</v>
      </c>
      <c r="D7">
        <v>1</v>
      </c>
      <c r="E7">
        <v>112.911</v>
      </c>
      <c r="F7">
        <v>4.2029999999999998E-2</v>
      </c>
    </row>
    <row r="8" spans="1:6">
      <c r="A8">
        <v>1000067</v>
      </c>
      <c r="B8">
        <v>1</v>
      </c>
      <c r="C8">
        <v>67</v>
      </c>
      <c r="D8">
        <v>1</v>
      </c>
      <c r="E8">
        <v>113.428</v>
      </c>
      <c r="F8">
        <v>4.2110000000000002E-2</v>
      </c>
    </row>
    <row r="9" spans="1:6">
      <c r="A9">
        <v>1000068</v>
      </c>
      <c r="B9">
        <v>1</v>
      </c>
      <c r="C9">
        <v>68</v>
      </c>
      <c r="D9">
        <v>1</v>
      </c>
      <c r="E9">
        <v>113.941</v>
      </c>
      <c r="F9">
        <v>4.2180000000000002E-2</v>
      </c>
    </row>
    <row r="10" spans="1:6">
      <c r="A10">
        <v>1000069</v>
      </c>
      <c r="B10">
        <v>1</v>
      </c>
      <c r="C10">
        <v>69</v>
      </c>
      <c r="D10">
        <v>1</v>
      </c>
      <c r="E10">
        <v>114.45</v>
      </c>
      <c r="F10">
        <v>4.2259999999999999E-2</v>
      </c>
    </row>
    <row r="11" spans="1:6">
      <c r="A11">
        <v>1000070</v>
      </c>
      <c r="B11">
        <v>1</v>
      </c>
      <c r="C11">
        <v>70</v>
      </c>
      <c r="D11">
        <v>1</v>
      </c>
      <c r="E11">
        <v>114.9547</v>
      </c>
      <c r="F11">
        <v>4.2340000000000003E-2</v>
      </c>
    </row>
    <row r="12" spans="1:6">
      <c r="A12">
        <v>1000071</v>
      </c>
      <c r="B12">
        <v>1</v>
      </c>
      <c r="C12">
        <v>71</v>
      </c>
      <c r="D12">
        <v>1</v>
      </c>
      <c r="E12">
        <v>115.45489999999999</v>
      </c>
      <c r="F12">
        <v>4.2410000000000003E-2</v>
      </c>
    </row>
    <row r="13" spans="1:6">
      <c r="A13">
        <v>1000072</v>
      </c>
      <c r="B13">
        <v>1</v>
      </c>
      <c r="C13">
        <v>72</v>
      </c>
      <c r="D13">
        <v>1</v>
      </c>
      <c r="E13">
        <v>115.9509</v>
      </c>
      <c r="F13">
        <v>4.249E-2</v>
      </c>
    </row>
    <row r="14" spans="1:6">
      <c r="A14">
        <v>1000073</v>
      </c>
      <c r="B14">
        <v>1</v>
      </c>
      <c r="C14">
        <v>73</v>
      </c>
      <c r="D14">
        <v>1</v>
      </c>
      <c r="E14">
        <v>116.4432</v>
      </c>
      <c r="F14">
        <v>4.2569999999999997E-2</v>
      </c>
    </row>
    <row r="15" spans="1:6">
      <c r="A15">
        <v>1000074</v>
      </c>
      <c r="B15">
        <v>1</v>
      </c>
      <c r="C15">
        <v>74</v>
      </c>
      <c r="D15">
        <v>1</v>
      </c>
      <c r="E15">
        <v>116.9325</v>
      </c>
      <c r="F15">
        <v>4.2639999999999997E-2</v>
      </c>
    </row>
    <row r="16" spans="1:6">
      <c r="A16">
        <v>1000075</v>
      </c>
      <c r="B16">
        <v>1</v>
      </c>
      <c r="C16">
        <v>75</v>
      </c>
      <c r="D16">
        <v>1</v>
      </c>
      <c r="E16">
        <v>117.4196</v>
      </c>
      <c r="F16">
        <v>4.2720000000000001E-2</v>
      </c>
    </row>
    <row r="17" spans="1:6">
      <c r="A17">
        <v>1000076</v>
      </c>
      <c r="B17">
        <v>1</v>
      </c>
      <c r="C17">
        <v>76</v>
      </c>
      <c r="D17">
        <v>1</v>
      </c>
      <c r="E17">
        <v>117.9046</v>
      </c>
      <c r="F17">
        <v>4.2799999999999998E-2</v>
      </c>
    </row>
    <row r="18" spans="1:6">
      <c r="A18">
        <v>1000077</v>
      </c>
      <c r="B18">
        <v>1</v>
      </c>
      <c r="C18">
        <v>77</v>
      </c>
      <c r="D18">
        <v>1</v>
      </c>
      <c r="E18">
        <v>118.38800000000001</v>
      </c>
      <c r="F18">
        <v>4.2869999999999998E-2</v>
      </c>
    </row>
    <row r="19" spans="1:6">
      <c r="A19">
        <v>1000078</v>
      </c>
      <c r="B19">
        <v>1</v>
      </c>
      <c r="C19">
        <v>78</v>
      </c>
      <c r="D19">
        <v>1</v>
      </c>
      <c r="E19">
        <v>118.87</v>
      </c>
      <c r="F19">
        <v>4.2950000000000002E-2</v>
      </c>
    </row>
    <row r="20" spans="1:6">
      <c r="A20">
        <v>1000079</v>
      </c>
      <c r="B20">
        <v>1</v>
      </c>
      <c r="C20">
        <v>79</v>
      </c>
      <c r="D20">
        <v>1</v>
      </c>
      <c r="E20">
        <v>119.35080000000001</v>
      </c>
      <c r="F20">
        <v>4.3029999999999999E-2</v>
      </c>
    </row>
    <row r="21" spans="1:6">
      <c r="A21">
        <v>1000080</v>
      </c>
      <c r="B21">
        <v>1</v>
      </c>
      <c r="C21">
        <v>80</v>
      </c>
      <c r="D21">
        <v>1</v>
      </c>
      <c r="E21">
        <v>119.83029999999999</v>
      </c>
      <c r="F21">
        <v>4.3110000000000002E-2</v>
      </c>
    </row>
    <row r="22" spans="1:6">
      <c r="A22">
        <v>1000081</v>
      </c>
      <c r="B22">
        <v>1</v>
      </c>
      <c r="C22">
        <v>81</v>
      </c>
      <c r="D22">
        <v>1</v>
      </c>
      <c r="E22">
        <v>120.3085</v>
      </c>
      <c r="F22">
        <v>4.3180000000000003E-2</v>
      </c>
    </row>
    <row r="23" spans="1:6">
      <c r="A23">
        <v>1000082</v>
      </c>
      <c r="B23">
        <v>1</v>
      </c>
      <c r="C23">
        <v>82</v>
      </c>
      <c r="D23">
        <v>1</v>
      </c>
      <c r="E23">
        <v>120.78530000000001</v>
      </c>
      <c r="F23">
        <v>4.326E-2</v>
      </c>
    </row>
    <row r="24" spans="1:6">
      <c r="A24">
        <v>1000083</v>
      </c>
      <c r="B24">
        <v>1</v>
      </c>
      <c r="C24">
        <v>83</v>
      </c>
      <c r="D24">
        <v>1</v>
      </c>
      <c r="E24">
        <v>121.2604</v>
      </c>
      <c r="F24">
        <v>4.3339999999999997E-2</v>
      </c>
    </row>
    <row r="25" spans="1:6">
      <c r="A25">
        <v>1000084</v>
      </c>
      <c r="B25">
        <v>1</v>
      </c>
      <c r="C25">
        <v>84</v>
      </c>
      <c r="D25">
        <v>1</v>
      </c>
      <c r="E25">
        <v>121.7338</v>
      </c>
      <c r="F25">
        <v>4.342E-2</v>
      </c>
    </row>
    <row r="26" spans="1:6">
      <c r="A26">
        <v>1000085</v>
      </c>
      <c r="B26">
        <v>1</v>
      </c>
      <c r="C26">
        <v>85</v>
      </c>
      <c r="D26">
        <v>1</v>
      </c>
      <c r="E26">
        <v>122.20529999999999</v>
      </c>
      <c r="F26">
        <v>4.3499999999999997E-2</v>
      </c>
    </row>
    <row r="27" spans="1:6">
      <c r="A27">
        <v>1000086</v>
      </c>
      <c r="B27">
        <v>1</v>
      </c>
      <c r="C27">
        <v>86</v>
      </c>
      <c r="D27">
        <v>1</v>
      </c>
      <c r="E27">
        <v>122.675</v>
      </c>
      <c r="F27">
        <v>4.3580000000000001E-2</v>
      </c>
    </row>
    <row r="28" spans="1:6">
      <c r="A28">
        <v>1000087</v>
      </c>
      <c r="B28">
        <v>1</v>
      </c>
      <c r="C28">
        <v>87</v>
      </c>
      <c r="D28">
        <v>1</v>
      </c>
      <c r="E28">
        <v>123.1429</v>
      </c>
      <c r="F28">
        <v>4.3659999999999997E-2</v>
      </c>
    </row>
    <row r="29" spans="1:6">
      <c r="A29">
        <v>1000088</v>
      </c>
      <c r="B29">
        <v>1</v>
      </c>
      <c r="C29">
        <v>88</v>
      </c>
      <c r="D29">
        <v>1</v>
      </c>
      <c r="E29">
        <v>123.6092</v>
      </c>
      <c r="F29">
        <v>4.3740000000000001E-2</v>
      </c>
    </row>
    <row r="30" spans="1:6">
      <c r="A30">
        <v>1000089</v>
      </c>
      <c r="B30">
        <v>1</v>
      </c>
      <c r="C30">
        <v>89</v>
      </c>
      <c r="D30">
        <v>1</v>
      </c>
      <c r="E30">
        <v>124.0736</v>
      </c>
      <c r="F30">
        <v>4.3819999999999998E-2</v>
      </c>
    </row>
    <row r="31" spans="1:6">
      <c r="A31">
        <v>1000090</v>
      </c>
      <c r="B31">
        <v>1</v>
      </c>
      <c r="C31">
        <v>90</v>
      </c>
      <c r="D31">
        <v>1</v>
      </c>
      <c r="E31">
        <v>124.5361</v>
      </c>
      <c r="F31">
        <v>4.3900000000000002E-2</v>
      </c>
    </row>
    <row r="32" spans="1:6">
      <c r="A32">
        <v>1000091</v>
      </c>
      <c r="B32">
        <v>1</v>
      </c>
      <c r="C32">
        <v>91</v>
      </c>
      <c r="D32">
        <v>1</v>
      </c>
      <c r="E32">
        <v>124.99639999999999</v>
      </c>
      <c r="F32">
        <v>4.3979999999999998E-2</v>
      </c>
    </row>
    <row r="33" spans="1:6">
      <c r="A33">
        <v>1000092</v>
      </c>
      <c r="B33">
        <v>1</v>
      </c>
      <c r="C33">
        <v>92</v>
      </c>
      <c r="D33">
        <v>1</v>
      </c>
      <c r="E33">
        <v>125.4545</v>
      </c>
      <c r="F33">
        <v>4.4060000000000002E-2</v>
      </c>
    </row>
    <row r="34" spans="1:6">
      <c r="A34">
        <v>1000093</v>
      </c>
      <c r="B34">
        <v>1</v>
      </c>
      <c r="C34">
        <v>93</v>
      </c>
      <c r="D34">
        <v>1</v>
      </c>
      <c r="E34">
        <v>125.9104</v>
      </c>
      <c r="F34">
        <v>4.4139999999999999E-2</v>
      </c>
    </row>
    <row r="35" spans="1:6">
      <c r="A35">
        <v>1000094</v>
      </c>
      <c r="B35">
        <v>1</v>
      </c>
      <c r="C35">
        <v>94</v>
      </c>
      <c r="D35">
        <v>1</v>
      </c>
      <c r="E35">
        <v>126.364</v>
      </c>
      <c r="F35">
        <v>4.4220000000000002E-2</v>
      </c>
    </row>
    <row r="36" spans="1:6">
      <c r="A36">
        <v>1000095</v>
      </c>
      <c r="B36">
        <v>1</v>
      </c>
      <c r="C36">
        <v>95</v>
      </c>
      <c r="D36">
        <v>1</v>
      </c>
      <c r="E36">
        <v>126.8156</v>
      </c>
      <c r="F36">
        <v>4.4299999999999999E-2</v>
      </c>
    </row>
    <row r="37" spans="1:6">
      <c r="A37">
        <v>1000096</v>
      </c>
      <c r="B37">
        <v>1</v>
      </c>
      <c r="C37">
        <v>96</v>
      </c>
      <c r="D37">
        <v>1</v>
      </c>
      <c r="E37">
        <v>127.2651</v>
      </c>
      <c r="F37">
        <v>4.4380000000000003E-2</v>
      </c>
    </row>
    <row r="38" spans="1:6">
      <c r="A38">
        <v>1000097</v>
      </c>
      <c r="B38">
        <v>1</v>
      </c>
      <c r="C38">
        <v>97</v>
      </c>
      <c r="D38">
        <v>1</v>
      </c>
      <c r="E38">
        <v>127.7129</v>
      </c>
      <c r="F38">
        <v>4.446E-2</v>
      </c>
    </row>
    <row r="39" spans="1:6">
      <c r="A39">
        <v>1000098</v>
      </c>
      <c r="B39">
        <v>1</v>
      </c>
      <c r="C39">
        <v>98</v>
      </c>
      <c r="D39">
        <v>1</v>
      </c>
      <c r="E39">
        <v>128.15899999999999</v>
      </c>
      <c r="F39">
        <v>4.4540000000000003E-2</v>
      </c>
    </row>
    <row r="40" spans="1:6">
      <c r="A40">
        <v>1000099</v>
      </c>
      <c r="B40">
        <v>1</v>
      </c>
      <c r="C40">
        <v>99</v>
      </c>
      <c r="D40">
        <v>1</v>
      </c>
      <c r="E40">
        <v>128.60339999999999</v>
      </c>
      <c r="F40">
        <v>4.462E-2</v>
      </c>
    </row>
    <row r="41" spans="1:6">
      <c r="A41">
        <v>1000100</v>
      </c>
      <c r="B41">
        <v>1</v>
      </c>
      <c r="C41">
        <v>100</v>
      </c>
      <c r="D41">
        <v>1</v>
      </c>
      <c r="E41">
        <v>129.04660000000001</v>
      </c>
      <c r="F41">
        <v>4.4699999999999997E-2</v>
      </c>
    </row>
    <row r="42" spans="1:6">
      <c r="A42">
        <v>1000101</v>
      </c>
      <c r="B42">
        <v>1</v>
      </c>
      <c r="C42">
        <v>101</v>
      </c>
      <c r="D42">
        <v>1</v>
      </c>
      <c r="E42">
        <v>129.48869999999999</v>
      </c>
      <c r="F42">
        <v>4.478E-2</v>
      </c>
    </row>
    <row r="43" spans="1:6">
      <c r="A43">
        <v>1000102</v>
      </c>
      <c r="B43">
        <v>1</v>
      </c>
      <c r="C43">
        <v>102</v>
      </c>
      <c r="D43">
        <v>1</v>
      </c>
      <c r="E43">
        <v>129.93</v>
      </c>
      <c r="F43">
        <v>4.487E-2</v>
      </c>
    </row>
    <row r="44" spans="1:6">
      <c r="A44">
        <v>1000103</v>
      </c>
      <c r="B44">
        <v>1</v>
      </c>
      <c r="C44">
        <v>103</v>
      </c>
      <c r="D44">
        <v>1</v>
      </c>
      <c r="E44">
        <v>130.37049999999999</v>
      </c>
      <c r="F44">
        <v>4.4949999999999997E-2</v>
      </c>
    </row>
    <row r="45" spans="1:6">
      <c r="A45">
        <v>1000104</v>
      </c>
      <c r="B45">
        <v>1</v>
      </c>
      <c r="C45">
        <v>104</v>
      </c>
      <c r="D45">
        <v>1</v>
      </c>
      <c r="E45">
        <v>130.81030000000001</v>
      </c>
      <c r="F45">
        <v>4.5030000000000001E-2</v>
      </c>
    </row>
    <row r="46" spans="1:6">
      <c r="A46">
        <v>1000105</v>
      </c>
      <c r="B46">
        <v>1</v>
      </c>
      <c r="C46">
        <v>105</v>
      </c>
      <c r="D46">
        <v>1</v>
      </c>
      <c r="E46">
        <v>131.24950000000001</v>
      </c>
      <c r="F46">
        <v>4.5109999999999997E-2</v>
      </c>
    </row>
    <row r="47" spans="1:6">
      <c r="A47">
        <v>1000106</v>
      </c>
      <c r="B47">
        <v>1</v>
      </c>
      <c r="C47">
        <v>106</v>
      </c>
      <c r="D47">
        <v>1</v>
      </c>
      <c r="E47">
        <v>131.6884</v>
      </c>
      <c r="F47">
        <v>4.5190000000000001E-2</v>
      </c>
    </row>
    <row r="48" spans="1:6">
      <c r="A48">
        <v>1000107</v>
      </c>
      <c r="B48">
        <v>1</v>
      </c>
      <c r="C48">
        <v>107</v>
      </c>
      <c r="D48">
        <v>1</v>
      </c>
      <c r="E48">
        <v>132.12690000000001</v>
      </c>
      <c r="F48">
        <v>4.5269999999999998E-2</v>
      </c>
    </row>
    <row r="49" spans="1:6">
      <c r="A49">
        <v>1000108</v>
      </c>
      <c r="B49">
        <v>1</v>
      </c>
      <c r="C49">
        <v>108</v>
      </c>
      <c r="D49">
        <v>1</v>
      </c>
      <c r="E49">
        <v>132.5652</v>
      </c>
      <c r="F49">
        <v>4.5350000000000001E-2</v>
      </c>
    </row>
    <row r="50" spans="1:6">
      <c r="A50">
        <v>1000109</v>
      </c>
      <c r="B50">
        <v>1</v>
      </c>
      <c r="C50">
        <v>109</v>
      </c>
      <c r="D50">
        <v>1</v>
      </c>
      <c r="E50">
        <v>133.00309999999999</v>
      </c>
      <c r="F50">
        <v>4.5429999999999998E-2</v>
      </c>
    </row>
    <row r="51" spans="1:6">
      <c r="A51">
        <v>1000110</v>
      </c>
      <c r="B51">
        <v>1</v>
      </c>
      <c r="C51">
        <v>110</v>
      </c>
      <c r="D51">
        <v>1</v>
      </c>
      <c r="E51">
        <v>133.44040000000001</v>
      </c>
      <c r="F51">
        <v>4.5510000000000002E-2</v>
      </c>
    </row>
    <row r="52" spans="1:6">
      <c r="A52">
        <v>1000111</v>
      </c>
      <c r="B52">
        <v>1</v>
      </c>
      <c r="C52">
        <v>111</v>
      </c>
      <c r="D52">
        <v>1</v>
      </c>
      <c r="E52">
        <v>133.87700000000001</v>
      </c>
      <c r="F52">
        <v>4.5589999999999999E-2</v>
      </c>
    </row>
    <row r="53" spans="1:6">
      <c r="A53">
        <v>1000112</v>
      </c>
      <c r="B53">
        <v>1</v>
      </c>
      <c r="C53">
        <v>112</v>
      </c>
      <c r="D53">
        <v>1</v>
      </c>
      <c r="E53">
        <v>134.31299999999999</v>
      </c>
      <c r="F53">
        <v>4.5659999999999999E-2</v>
      </c>
    </row>
    <row r="54" spans="1:6">
      <c r="A54">
        <v>1000113</v>
      </c>
      <c r="B54">
        <v>1</v>
      </c>
      <c r="C54">
        <v>113</v>
      </c>
      <c r="D54">
        <v>1</v>
      </c>
      <c r="E54">
        <v>134.7483</v>
      </c>
      <c r="F54">
        <v>4.5740000000000003E-2</v>
      </c>
    </row>
    <row r="55" spans="1:6">
      <c r="A55">
        <v>1000114</v>
      </c>
      <c r="B55">
        <v>1</v>
      </c>
      <c r="C55">
        <v>114</v>
      </c>
      <c r="D55">
        <v>1</v>
      </c>
      <c r="E55">
        <v>135.18289999999999</v>
      </c>
      <c r="F55">
        <v>4.582E-2</v>
      </c>
    </row>
    <row r="56" spans="1:6">
      <c r="A56">
        <v>1000115</v>
      </c>
      <c r="B56">
        <v>1</v>
      </c>
      <c r="C56">
        <v>115</v>
      </c>
      <c r="D56">
        <v>1</v>
      </c>
      <c r="E56">
        <v>135.61680000000001</v>
      </c>
      <c r="F56">
        <v>4.589E-2</v>
      </c>
    </row>
    <row r="57" spans="1:6">
      <c r="A57">
        <v>1000116</v>
      </c>
      <c r="B57">
        <v>1</v>
      </c>
      <c r="C57">
        <v>116</v>
      </c>
      <c r="D57">
        <v>1</v>
      </c>
      <c r="E57">
        <v>136.05009999999999</v>
      </c>
      <c r="F57">
        <v>4.5969999999999997E-2</v>
      </c>
    </row>
    <row r="58" spans="1:6">
      <c r="A58">
        <v>1000117</v>
      </c>
      <c r="B58">
        <v>1</v>
      </c>
      <c r="C58">
        <v>117</v>
      </c>
      <c r="D58">
        <v>1</v>
      </c>
      <c r="E58">
        <v>136.4829</v>
      </c>
      <c r="F58">
        <v>4.6039999999999998E-2</v>
      </c>
    </row>
    <row r="59" spans="1:6">
      <c r="A59">
        <v>1000118</v>
      </c>
      <c r="B59">
        <v>1</v>
      </c>
      <c r="C59">
        <v>118</v>
      </c>
      <c r="D59">
        <v>1</v>
      </c>
      <c r="E59">
        <v>136.9153</v>
      </c>
      <c r="F59">
        <v>4.6120000000000001E-2</v>
      </c>
    </row>
    <row r="60" spans="1:6">
      <c r="A60">
        <v>1000119</v>
      </c>
      <c r="B60">
        <v>1</v>
      </c>
      <c r="C60">
        <v>119</v>
      </c>
      <c r="D60">
        <v>1</v>
      </c>
      <c r="E60">
        <v>137.34739999999999</v>
      </c>
      <c r="F60">
        <v>4.6190000000000002E-2</v>
      </c>
    </row>
    <row r="61" spans="1:6">
      <c r="A61">
        <v>1000120</v>
      </c>
      <c r="B61">
        <v>1</v>
      </c>
      <c r="C61">
        <v>120</v>
      </c>
      <c r="D61">
        <v>1</v>
      </c>
      <c r="E61">
        <v>137.77950000000001</v>
      </c>
      <c r="F61">
        <v>4.6260000000000003E-2</v>
      </c>
    </row>
    <row r="62" spans="1:6">
      <c r="A62">
        <v>1000121</v>
      </c>
      <c r="B62">
        <v>1</v>
      </c>
      <c r="C62">
        <v>121</v>
      </c>
      <c r="D62">
        <v>1</v>
      </c>
      <c r="E62">
        <v>138.21190000000001</v>
      </c>
      <c r="F62">
        <v>4.6330000000000003E-2</v>
      </c>
    </row>
    <row r="63" spans="1:6">
      <c r="A63">
        <v>1000122</v>
      </c>
      <c r="B63">
        <v>1</v>
      </c>
      <c r="C63">
        <v>122</v>
      </c>
      <c r="D63">
        <v>1</v>
      </c>
      <c r="E63">
        <v>138.64519999999999</v>
      </c>
      <c r="F63">
        <v>4.6399999999999997E-2</v>
      </c>
    </row>
    <row r="64" spans="1:6">
      <c r="A64">
        <v>1000123</v>
      </c>
      <c r="B64">
        <v>1</v>
      </c>
      <c r="C64">
        <v>123</v>
      </c>
      <c r="D64">
        <v>1</v>
      </c>
      <c r="E64">
        <v>139.0797</v>
      </c>
      <c r="F64">
        <v>4.6469999999999997E-2</v>
      </c>
    </row>
    <row r="65" spans="1:6">
      <c r="A65">
        <v>1000124</v>
      </c>
      <c r="B65">
        <v>1</v>
      </c>
      <c r="C65">
        <v>124</v>
      </c>
      <c r="D65">
        <v>1</v>
      </c>
      <c r="E65">
        <v>139.51580000000001</v>
      </c>
      <c r="F65">
        <v>4.6539999999999998E-2</v>
      </c>
    </row>
    <row r="66" spans="1:6">
      <c r="A66">
        <v>1000125</v>
      </c>
      <c r="B66">
        <v>1</v>
      </c>
      <c r="C66">
        <v>125</v>
      </c>
      <c r="D66">
        <v>1</v>
      </c>
      <c r="E66">
        <v>139.95400000000001</v>
      </c>
      <c r="F66">
        <v>4.6609999999999999E-2</v>
      </c>
    </row>
    <row r="67" spans="1:6">
      <c r="A67">
        <v>1000126</v>
      </c>
      <c r="B67">
        <v>1</v>
      </c>
      <c r="C67">
        <v>126</v>
      </c>
      <c r="D67">
        <v>1</v>
      </c>
      <c r="E67">
        <v>140.3948</v>
      </c>
      <c r="F67">
        <v>4.6670000000000003E-2</v>
      </c>
    </row>
    <row r="68" spans="1:6">
      <c r="A68">
        <v>1000127</v>
      </c>
      <c r="B68">
        <v>1</v>
      </c>
      <c r="C68">
        <v>127</v>
      </c>
      <c r="D68">
        <v>1</v>
      </c>
      <c r="E68">
        <v>140.83869999999999</v>
      </c>
      <c r="F68">
        <v>4.6739999999999997E-2</v>
      </c>
    </row>
    <row r="69" spans="1:6">
      <c r="A69">
        <v>1000128</v>
      </c>
      <c r="B69">
        <v>1</v>
      </c>
      <c r="C69">
        <v>128</v>
      </c>
      <c r="D69">
        <v>1</v>
      </c>
      <c r="E69">
        <v>141.2859</v>
      </c>
      <c r="F69">
        <v>4.6800000000000001E-2</v>
      </c>
    </row>
    <row r="70" spans="1:6">
      <c r="A70">
        <v>1000129</v>
      </c>
      <c r="B70">
        <v>1</v>
      </c>
      <c r="C70">
        <v>129</v>
      </c>
      <c r="D70">
        <v>1</v>
      </c>
      <c r="E70">
        <v>141.73679999999999</v>
      </c>
      <c r="F70">
        <v>4.6859999999999999E-2</v>
      </c>
    </row>
    <row r="71" spans="1:6">
      <c r="A71">
        <v>1000130</v>
      </c>
      <c r="B71">
        <v>1</v>
      </c>
      <c r="C71">
        <v>130</v>
      </c>
      <c r="D71">
        <v>1</v>
      </c>
      <c r="E71">
        <v>142.19159999999999</v>
      </c>
      <c r="F71">
        <v>4.6920000000000003E-2</v>
      </c>
    </row>
    <row r="72" spans="1:6">
      <c r="A72">
        <v>1000131</v>
      </c>
      <c r="B72">
        <v>1</v>
      </c>
      <c r="C72">
        <v>131</v>
      </c>
      <c r="D72">
        <v>1</v>
      </c>
      <c r="E72">
        <v>142.65010000000001</v>
      </c>
      <c r="F72">
        <v>4.6980000000000001E-2</v>
      </c>
    </row>
    <row r="73" spans="1:6">
      <c r="A73">
        <v>1000132</v>
      </c>
      <c r="B73">
        <v>1</v>
      </c>
      <c r="C73">
        <v>132</v>
      </c>
      <c r="D73">
        <v>1</v>
      </c>
      <c r="E73">
        <v>143.11259999999999</v>
      </c>
      <c r="F73">
        <v>4.7030000000000002E-2</v>
      </c>
    </row>
    <row r="74" spans="1:6">
      <c r="A74">
        <v>1000133</v>
      </c>
      <c r="B74">
        <v>1</v>
      </c>
      <c r="C74">
        <v>133</v>
      </c>
      <c r="D74">
        <v>1</v>
      </c>
      <c r="E74">
        <v>143.5795</v>
      </c>
      <c r="F74">
        <v>4.709E-2</v>
      </c>
    </row>
    <row r="75" spans="1:6">
      <c r="A75">
        <v>1000134</v>
      </c>
      <c r="B75">
        <v>1</v>
      </c>
      <c r="C75">
        <v>134</v>
      </c>
      <c r="D75">
        <v>1</v>
      </c>
      <c r="E75">
        <v>144.05109999999999</v>
      </c>
      <c r="F75">
        <v>4.7140000000000001E-2</v>
      </c>
    </row>
    <row r="76" spans="1:6">
      <c r="A76">
        <v>1000135</v>
      </c>
      <c r="B76">
        <v>1</v>
      </c>
      <c r="C76">
        <v>135</v>
      </c>
      <c r="D76">
        <v>1</v>
      </c>
      <c r="E76">
        <v>144.52760000000001</v>
      </c>
      <c r="F76">
        <v>4.7190000000000003E-2</v>
      </c>
    </row>
    <row r="77" spans="1:6">
      <c r="A77">
        <v>1000136</v>
      </c>
      <c r="B77">
        <v>1</v>
      </c>
      <c r="C77">
        <v>136</v>
      </c>
      <c r="D77">
        <v>1</v>
      </c>
      <c r="E77">
        <v>145.0093</v>
      </c>
      <c r="F77">
        <v>4.7230000000000001E-2</v>
      </c>
    </row>
    <row r="78" spans="1:6">
      <c r="A78">
        <v>1000137</v>
      </c>
      <c r="B78">
        <v>1</v>
      </c>
      <c r="C78">
        <v>137</v>
      </c>
      <c r="D78">
        <v>1</v>
      </c>
      <c r="E78">
        <v>145.49639999999999</v>
      </c>
      <c r="F78">
        <v>4.7280000000000003E-2</v>
      </c>
    </row>
    <row r="79" spans="1:6">
      <c r="A79">
        <v>1000138</v>
      </c>
      <c r="B79">
        <v>1</v>
      </c>
      <c r="C79">
        <v>138</v>
      </c>
      <c r="D79">
        <v>1</v>
      </c>
      <c r="E79">
        <v>145.98910000000001</v>
      </c>
      <c r="F79">
        <v>4.7320000000000001E-2</v>
      </c>
    </row>
    <row r="80" spans="1:6">
      <c r="A80">
        <v>1000139</v>
      </c>
      <c r="B80">
        <v>1</v>
      </c>
      <c r="C80">
        <v>139</v>
      </c>
      <c r="D80">
        <v>1</v>
      </c>
      <c r="E80">
        <v>146.48779999999999</v>
      </c>
      <c r="F80">
        <v>4.7359999999999999E-2</v>
      </c>
    </row>
    <row r="81" spans="1:6">
      <c r="A81">
        <v>1000140</v>
      </c>
      <c r="B81">
        <v>1</v>
      </c>
      <c r="C81">
        <v>140</v>
      </c>
      <c r="D81">
        <v>1</v>
      </c>
      <c r="E81">
        <v>146.99270000000001</v>
      </c>
      <c r="F81">
        <v>4.7399999999999998E-2</v>
      </c>
    </row>
    <row r="82" spans="1:6">
      <c r="A82">
        <v>1000141</v>
      </c>
      <c r="B82">
        <v>1</v>
      </c>
      <c r="C82">
        <v>141</v>
      </c>
      <c r="D82">
        <v>1</v>
      </c>
      <c r="E82">
        <v>147.50409999999999</v>
      </c>
      <c r="F82">
        <v>4.7440000000000003E-2</v>
      </c>
    </row>
    <row r="83" spans="1:6">
      <c r="A83">
        <v>1000142</v>
      </c>
      <c r="B83">
        <v>1</v>
      </c>
      <c r="C83">
        <v>142</v>
      </c>
      <c r="D83">
        <v>1</v>
      </c>
      <c r="E83">
        <v>148.0224</v>
      </c>
      <c r="F83">
        <v>4.7469999999999998E-2</v>
      </c>
    </row>
    <row r="84" spans="1:6">
      <c r="A84">
        <v>1000143</v>
      </c>
      <c r="B84">
        <v>1</v>
      </c>
      <c r="C84">
        <v>143</v>
      </c>
      <c r="D84">
        <v>1</v>
      </c>
      <c r="E84">
        <v>148.5478</v>
      </c>
      <c r="F84">
        <v>4.7500000000000001E-2</v>
      </c>
    </row>
    <row r="85" spans="1:6">
      <c r="A85">
        <v>1000144</v>
      </c>
      <c r="B85">
        <v>1</v>
      </c>
      <c r="C85">
        <v>144</v>
      </c>
      <c r="D85">
        <v>1</v>
      </c>
      <c r="E85">
        <v>149.08070000000001</v>
      </c>
      <c r="F85">
        <v>4.7530000000000003E-2</v>
      </c>
    </row>
    <row r="86" spans="1:6">
      <c r="A86">
        <v>1000145</v>
      </c>
      <c r="B86">
        <v>1</v>
      </c>
      <c r="C86">
        <v>145</v>
      </c>
      <c r="D86">
        <v>1</v>
      </c>
      <c r="E86">
        <v>149.62119999999999</v>
      </c>
      <c r="F86">
        <v>4.7550000000000002E-2</v>
      </c>
    </row>
    <row r="87" spans="1:6">
      <c r="A87">
        <v>1000146</v>
      </c>
      <c r="B87">
        <v>1</v>
      </c>
      <c r="C87">
        <v>146</v>
      </c>
      <c r="D87">
        <v>1</v>
      </c>
      <c r="E87">
        <v>150.1694</v>
      </c>
      <c r="F87">
        <v>4.7579999999999997E-2</v>
      </c>
    </row>
    <row r="88" spans="1:6">
      <c r="A88">
        <v>1000147</v>
      </c>
      <c r="B88">
        <v>1</v>
      </c>
      <c r="C88">
        <v>147</v>
      </c>
      <c r="D88">
        <v>1</v>
      </c>
      <c r="E88">
        <v>150.72559999999999</v>
      </c>
      <c r="F88">
        <v>4.759E-2</v>
      </c>
    </row>
    <row r="89" spans="1:6">
      <c r="A89">
        <v>1000148</v>
      </c>
      <c r="B89">
        <v>1</v>
      </c>
      <c r="C89">
        <v>148</v>
      </c>
      <c r="D89">
        <v>1</v>
      </c>
      <c r="E89">
        <v>151.28989999999999</v>
      </c>
      <c r="F89">
        <v>4.761E-2</v>
      </c>
    </row>
    <row r="90" spans="1:6">
      <c r="A90">
        <v>1000149</v>
      </c>
      <c r="B90">
        <v>1</v>
      </c>
      <c r="C90">
        <v>149</v>
      </c>
      <c r="D90">
        <v>1</v>
      </c>
      <c r="E90">
        <v>151.8623</v>
      </c>
      <c r="F90">
        <v>4.7620000000000003E-2</v>
      </c>
    </row>
    <row r="91" spans="1:6">
      <c r="A91">
        <v>1000150</v>
      </c>
      <c r="B91">
        <v>1</v>
      </c>
      <c r="C91">
        <v>150</v>
      </c>
      <c r="D91">
        <v>1</v>
      </c>
      <c r="E91">
        <v>152.4425</v>
      </c>
      <c r="F91">
        <v>4.7629999999999999E-2</v>
      </c>
    </row>
    <row r="92" spans="1:6">
      <c r="A92">
        <v>1000151</v>
      </c>
      <c r="B92">
        <v>1</v>
      </c>
      <c r="C92">
        <v>151</v>
      </c>
      <c r="D92">
        <v>1</v>
      </c>
      <c r="E92">
        <v>153.02979999999999</v>
      </c>
      <c r="F92">
        <v>4.7629999999999999E-2</v>
      </c>
    </row>
    <row r="93" spans="1:6">
      <c r="A93">
        <v>1000152</v>
      </c>
      <c r="B93">
        <v>1</v>
      </c>
      <c r="C93">
        <v>152</v>
      </c>
      <c r="D93">
        <v>1</v>
      </c>
      <c r="E93">
        <v>153.6234</v>
      </c>
      <c r="F93">
        <v>4.7640000000000002E-2</v>
      </c>
    </row>
    <row r="94" spans="1:6">
      <c r="A94">
        <v>1000153</v>
      </c>
      <c r="B94">
        <v>1</v>
      </c>
      <c r="C94">
        <v>153</v>
      </c>
      <c r="D94">
        <v>1</v>
      </c>
      <c r="E94">
        <v>154.22229999999999</v>
      </c>
      <c r="F94">
        <v>4.7629999999999999E-2</v>
      </c>
    </row>
    <row r="95" spans="1:6">
      <c r="A95">
        <v>1000154</v>
      </c>
      <c r="B95">
        <v>1</v>
      </c>
      <c r="C95">
        <v>154</v>
      </c>
      <c r="D95">
        <v>1</v>
      </c>
      <c r="E95">
        <v>154.82579999999999</v>
      </c>
      <c r="F95">
        <v>4.7629999999999999E-2</v>
      </c>
    </row>
    <row r="96" spans="1:6">
      <c r="A96">
        <v>1000155</v>
      </c>
      <c r="B96">
        <v>1</v>
      </c>
      <c r="C96">
        <v>155</v>
      </c>
      <c r="D96">
        <v>1</v>
      </c>
      <c r="E96">
        <v>155.43289999999999</v>
      </c>
      <c r="F96">
        <v>4.7620000000000003E-2</v>
      </c>
    </row>
    <row r="97" spans="1:6">
      <c r="A97">
        <v>1000156</v>
      </c>
      <c r="B97">
        <v>1</v>
      </c>
      <c r="C97">
        <v>156</v>
      </c>
      <c r="D97">
        <v>1</v>
      </c>
      <c r="E97">
        <v>156.04259999999999</v>
      </c>
      <c r="F97">
        <v>4.7600000000000003E-2</v>
      </c>
    </row>
    <row r="98" spans="1:6">
      <c r="A98">
        <v>1000157</v>
      </c>
      <c r="B98">
        <v>1</v>
      </c>
      <c r="C98">
        <v>157</v>
      </c>
      <c r="D98">
        <v>1</v>
      </c>
      <c r="E98">
        <v>156.65389999999999</v>
      </c>
      <c r="F98">
        <v>4.7579999999999997E-2</v>
      </c>
    </row>
    <row r="99" spans="1:6">
      <c r="A99">
        <v>1000158</v>
      </c>
      <c r="B99">
        <v>1</v>
      </c>
      <c r="C99">
        <v>158</v>
      </c>
      <c r="D99">
        <v>1</v>
      </c>
      <c r="E99">
        <v>157.26599999999999</v>
      </c>
      <c r="F99">
        <v>4.7559999999999998E-2</v>
      </c>
    </row>
    <row r="100" spans="1:6">
      <c r="A100">
        <v>1000159</v>
      </c>
      <c r="B100">
        <v>1</v>
      </c>
      <c r="C100">
        <v>159</v>
      </c>
      <c r="D100">
        <v>1</v>
      </c>
      <c r="E100">
        <v>157.8775</v>
      </c>
      <c r="F100">
        <v>4.7539999999999999E-2</v>
      </c>
    </row>
    <row r="101" spans="1:6">
      <c r="A101">
        <v>1000160</v>
      </c>
      <c r="B101">
        <v>1</v>
      </c>
      <c r="C101">
        <v>160</v>
      </c>
      <c r="D101">
        <v>1</v>
      </c>
      <c r="E101">
        <v>158.4871</v>
      </c>
      <c r="F101">
        <v>4.7509999999999997E-2</v>
      </c>
    </row>
    <row r="102" spans="1:6">
      <c r="A102">
        <v>1000161</v>
      </c>
      <c r="B102">
        <v>1</v>
      </c>
      <c r="C102">
        <v>161</v>
      </c>
      <c r="D102">
        <v>1</v>
      </c>
      <c r="E102">
        <v>159.09370000000001</v>
      </c>
      <c r="F102">
        <v>4.7469999999999998E-2</v>
      </c>
    </row>
    <row r="103" spans="1:6">
      <c r="A103">
        <v>1000162</v>
      </c>
      <c r="B103">
        <v>1</v>
      </c>
      <c r="C103">
        <v>162</v>
      </c>
      <c r="D103">
        <v>1</v>
      </c>
      <c r="E103">
        <v>159.6962</v>
      </c>
      <c r="F103">
        <v>4.7440000000000003E-2</v>
      </c>
    </row>
    <row r="104" spans="1:6">
      <c r="A104">
        <v>1000163</v>
      </c>
      <c r="B104">
        <v>1</v>
      </c>
      <c r="C104">
        <v>163</v>
      </c>
      <c r="D104">
        <v>1</v>
      </c>
      <c r="E104">
        <v>160.29390000000001</v>
      </c>
      <c r="F104">
        <v>4.7399999999999998E-2</v>
      </c>
    </row>
    <row r="105" spans="1:6">
      <c r="A105">
        <v>1000164</v>
      </c>
      <c r="B105">
        <v>1</v>
      </c>
      <c r="C105">
        <v>164</v>
      </c>
      <c r="D105">
        <v>1</v>
      </c>
      <c r="E105">
        <v>160.8861</v>
      </c>
      <c r="F105">
        <v>4.7350000000000003E-2</v>
      </c>
    </row>
    <row r="106" spans="1:6">
      <c r="A106">
        <v>1000165</v>
      </c>
      <c r="B106">
        <v>1</v>
      </c>
      <c r="C106">
        <v>165</v>
      </c>
      <c r="D106">
        <v>1</v>
      </c>
      <c r="E106">
        <v>161.47200000000001</v>
      </c>
      <c r="F106">
        <v>4.7300000000000002E-2</v>
      </c>
    </row>
    <row r="107" spans="1:6">
      <c r="A107">
        <v>1000166</v>
      </c>
      <c r="B107">
        <v>1</v>
      </c>
      <c r="C107">
        <v>166</v>
      </c>
      <c r="D107">
        <v>1</v>
      </c>
      <c r="E107">
        <v>162.0505</v>
      </c>
      <c r="F107">
        <v>4.725E-2</v>
      </c>
    </row>
    <row r="108" spans="1:6">
      <c r="A108">
        <v>1000167</v>
      </c>
      <c r="B108">
        <v>1</v>
      </c>
      <c r="C108">
        <v>167</v>
      </c>
      <c r="D108">
        <v>1</v>
      </c>
      <c r="E108">
        <v>162.6207</v>
      </c>
      <c r="F108">
        <v>4.7199999999999999E-2</v>
      </c>
    </row>
    <row r="109" spans="1:6">
      <c r="A109">
        <v>1000168</v>
      </c>
      <c r="B109">
        <v>1</v>
      </c>
      <c r="C109">
        <v>168</v>
      </c>
      <c r="D109">
        <v>1</v>
      </c>
      <c r="E109">
        <v>163.1816</v>
      </c>
      <c r="F109">
        <v>4.7140000000000001E-2</v>
      </c>
    </row>
    <row r="110" spans="1:6">
      <c r="A110">
        <v>1000169</v>
      </c>
      <c r="B110">
        <v>1</v>
      </c>
      <c r="C110">
        <v>169</v>
      </c>
      <c r="D110">
        <v>1</v>
      </c>
      <c r="E110">
        <v>163.7321</v>
      </c>
      <c r="F110">
        <v>4.7070000000000001E-2</v>
      </c>
    </row>
    <row r="111" spans="1:6">
      <c r="A111">
        <v>1000170</v>
      </c>
      <c r="B111">
        <v>1</v>
      </c>
      <c r="C111">
        <v>170</v>
      </c>
      <c r="D111">
        <v>1</v>
      </c>
      <c r="E111">
        <v>164.27170000000001</v>
      </c>
      <c r="F111">
        <v>4.7010000000000003E-2</v>
      </c>
    </row>
    <row r="112" spans="1:6">
      <c r="A112">
        <v>1000171</v>
      </c>
      <c r="B112">
        <v>1</v>
      </c>
      <c r="C112">
        <v>171</v>
      </c>
      <c r="D112">
        <v>1</v>
      </c>
      <c r="E112">
        <v>164.79939999999999</v>
      </c>
      <c r="F112">
        <v>4.6940000000000003E-2</v>
      </c>
    </row>
    <row r="113" spans="1:6">
      <c r="A113">
        <v>1000172</v>
      </c>
      <c r="B113">
        <v>1</v>
      </c>
      <c r="C113">
        <v>172</v>
      </c>
      <c r="D113">
        <v>1</v>
      </c>
      <c r="E113">
        <v>165.31450000000001</v>
      </c>
      <c r="F113">
        <v>4.6870000000000002E-2</v>
      </c>
    </row>
    <row r="114" spans="1:6">
      <c r="A114">
        <v>1000173</v>
      </c>
      <c r="B114">
        <v>1</v>
      </c>
      <c r="C114">
        <v>173</v>
      </c>
      <c r="D114">
        <v>1</v>
      </c>
      <c r="E114">
        <v>165.81649999999999</v>
      </c>
      <c r="F114">
        <v>4.6789999999999998E-2</v>
      </c>
    </row>
    <row r="115" spans="1:6">
      <c r="A115">
        <v>1000174</v>
      </c>
      <c r="B115">
        <v>1</v>
      </c>
      <c r="C115">
        <v>174</v>
      </c>
      <c r="D115">
        <v>1</v>
      </c>
      <c r="E115">
        <v>166.30500000000001</v>
      </c>
      <c r="F115">
        <v>4.6710000000000002E-2</v>
      </c>
    </row>
    <row r="116" spans="1:6">
      <c r="A116">
        <v>1000175</v>
      </c>
      <c r="B116">
        <v>1</v>
      </c>
      <c r="C116">
        <v>175</v>
      </c>
      <c r="D116">
        <v>1</v>
      </c>
      <c r="E116">
        <v>166.7799</v>
      </c>
      <c r="F116">
        <v>4.6629999999999998E-2</v>
      </c>
    </row>
    <row r="117" spans="1:6">
      <c r="A117">
        <v>1000176</v>
      </c>
      <c r="B117">
        <v>1</v>
      </c>
      <c r="C117">
        <v>176</v>
      </c>
      <c r="D117">
        <v>1</v>
      </c>
      <c r="E117">
        <v>167.2415</v>
      </c>
      <c r="F117">
        <v>4.6550000000000001E-2</v>
      </c>
    </row>
    <row r="118" spans="1:6">
      <c r="A118">
        <v>1000177</v>
      </c>
      <c r="B118">
        <v>1</v>
      </c>
      <c r="C118">
        <v>177</v>
      </c>
      <c r="D118">
        <v>1</v>
      </c>
      <c r="E118">
        <v>167.68989999999999</v>
      </c>
      <c r="F118">
        <v>4.6460000000000001E-2</v>
      </c>
    </row>
    <row r="119" spans="1:6">
      <c r="A119">
        <v>1000178</v>
      </c>
      <c r="B119">
        <v>1</v>
      </c>
      <c r="C119">
        <v>178</v>
      </c>
      <c r="D119">
        <v>1</v>
      </c>
      <c r="E119">
        <v>168.12549999999999</v>
      </c>
      <c r="F119">
        <v>4.6370000000000001E-2</v>
      </c>
    </row>
    <row r="120" spans="1:6">
      <c r="A120">
        <v>1000179</v>
      </c>
      <c r="B120">
        <v>1</v>
      </c>
      <c r="C120">
        <v>179</v>
      </c>
      <c r="D120">
        <v>1</v>
      </c>
      <c r="E120">
        <v>168.54820000000001</v>
      </c>
      <c r="F120">
        <v>4.6280000000000002E-2</v>
      </c>
    </row>
    <row r="121" spans="1:6">
      <c r="A121">
        <v>1000180</v>
      </c>
      <c r="B121">
        <v>1</v>
      </c>
      <c r="C121">
        <v>180</v>
      </c>
      <c r="D121">
        <v>1</v>
      </c>
      <c r="E121">
        <v>168.958</v>
      </c>
      <c r="F121">
        <v>4.6190000000000002E-2</v>
      </c>
    </row>
    <row r="122" spans="1:6">
      <c r="A122">
        <v>1000181</v>
      </c>
      <c r="B122">
        <v>1</v>
      </c>
      <c r="C122">
        <v>181</v>
      </c>
      <c r="D122">
        <v>1</v>
      </c>
      <c r="E122">
        <v>169.35489999999999</v>
      </c>
      <c r="F122">
        <v>4.6089999999999999E-2</v>
      </c>
    </row>
    <row r="123" spans="1:6">
      <c r="A123">
        <v>1000182</v>
      </c>
      <c r="B123">
        <v>1</v>
      </c>
      <c r="C123">
        <v>182</v>
      </c>
      <c r="D123">
        <v>1</v>
      </c>
      <c r="E123">
        <v>169.7389</v>
      </c>
      <c r="F123">
        <v>4.5990000000000003E-2</v>
      </c>
    </row>
    <row r="124" spans="1:6">
      <c r="A124">
        <v>1000183</v>
      </c>
      <c r="B124">
        <v>1</v>
      </c>
      <c r="C124">
        <v>183</v>
      </c>
      <c r="D124">
        <v>1</v>
      </c>
      <c r="E124">
        <v>170.10990000000001</v>
      </c>
      <c r="F124">
        <v>4.589E-2</v>
      </c>
    </row>
    <row r="125" spans="1:6">
      <c r="A125">
        <v>1000184</v>
      </c>
      <c r="B125">
        <v>1</v>
      </c>
      <c r="C125">
        <v>184</v>
      </c>
      <c r="D125">
        <v>1</v>
      </c>
      <c r="E125">
        <v>170.46799999999999</v>
      </c>
      <c r="F125">
        <v>4.5789999999999997E-2</v>
      </c>
    </row>
    <row r="126" spans="1:6">
      <c r="A126">
        <v>1000185</v>
      </c>
      <c r="B126">
        <v>1</v>
      </c>
      <c r="C126">
        <v>185</v>
      </c>
      <c r="D126">
        <v>1</v>
      </c>
      <c r="E126">
        <v>170.81360000000001</v>
      </c>
      <c r="F126">
        <v>4.5690000000000001E-2</v>
      </c>
    </row>
    <row r="127" spans="1:6">
      <c r="A127">
        <v>1000186</v>
      </c>
      <c r="B127">
        <v>1</v>
      </c>
      <c r="C127">
        <v>186</v>
      </c>
      <c r="D127">
        <v>1</v>
      </c>
      <c r="E127">
        <v>171.14680000000001</v>
      </c>
      <c r="F127">
        <v>4.5589999999999999E-2</v>
      </c>
    </row>
    <row r="128" spans="1:6">
      <c r="A128">
        <v>1000187</v>
      </c>
      <c r="B128">
        <v>1</v>
      </c>
      <c r="C128">
        <v>187</v>
      </c>
      <c r="D128">
        <v>1</v>
      </c>
      <c r="E128">
        <v>171.46799999999999</v>
      </c>
      <c r="F128">
        <v>4.548E-2</v>
      </c>
    </row>
    <row r="129" spans="1:6">
      <c r="A129">
        <v>1000188</v>
      </c>
      <c r="B129">
        <v>1</v>
      </c>
      <c r="C129">
        <v>188</v>
      </c>
      <c r="D129">
        <v>1</v>
      </c>
      <c r="E129">
        <v>171.7773</v>
      </c>
      <c r="F129">
        <v>4.5379999999999997E-2</v>
      </c>
    </row>
    <row r="130" spans="1:6">
      <c r="A130">
        <v>1000189</v>
      </c>
      <c r="B130">
        <v>1</v>
      </c>
      <c r="C130">
        <v>189</v>
      </c>
      <c r="D130">
        <v>1</v>
      </c>
      <c r="E130">
        <v>172.07480000000001</v>
      </c>
      <c r="F130">
        <v>4.5269999999999998E-2</v>
      </c>
    </row>
    <row r="131" spans="1:6">
      <c r="A131">
        <v>1000190</v>
      </c>
      <c r="B131">
        <v>1</v>
      </c>
      <c r="C131">
        <v>190</v>
      </c>
      <c r="D131">
        <v>1</v>
      </c>
      <c r="E131">
        <v>172.36060000000001</v>
      </c>
      <c r="F131">
        <v>4.5159999999999999E-2</v>
      </c>
    </row>
    <row r="132" spans="1:6">
      <c r="A132">
        <v>1000191</v>
      </c>
      <c r="B132">
        <v>1</v>
      </c>
      <c r="C132">
        <v>191</v>
      </c>
      <c r="D132">
        <v>1</v>
      </c>
      <c r="E132">
        <v>172.6345</v>
      </c>
      <c r="F132">
        <v>4.5060000000000003E-2</v>
      </c>
    </row>
    <row r="133" spans="1:6">
      <c r="A133">
        <v>1000192</v>
      </c>
      <c r="B133">
        <v>1</v>
      </c>
      <c r="C133">
        <v>192</v>
      </c>
      <c r="D133">
        <v>1</v>
      </c>
      <c r="E133">
        <v>172.89670000000001</v>
      </c>
      <c r="F133">
        <v>4.4949999999999997E-2</v>
      </c>
    </row>
    <row r="134" spans="1:6">
      <c r="A134">
        <v>1000193</v>
      </c>
      <c r="B134">
        <v>1</v>
      </c>
      <c r="C134">
        <v>193</v>
      </c>
      <c r="D134">
        <v>1</v>
      </c>
      <c r="E134">
        <v>173.14699999999999</v>
      </c>
      <c r="F134">
        <v>4.4839999999999998E-2</v>
      </c>
    </row>
    <row r="135" spans="1:6">
      <c r="A135">
        <v>1000194</v>
      </c>
      <c r="B135">
        <v>1</v>
      </c>
      <c r="C135">
        <v>194</v>
      </c>
      <c r="D135">
        <v>1</v>
      </c>
      <c r="E135">
        <v>173.38560000000001</v>
      </c>
      <c r="F135">
        <v>4.4729999999999999E-2</v>
      </c>
    </row>
    <row r="136" spans="1:6">
      <c r="A136">
        <v>1000195</v>
      </c>
      <c r="B136">
        <v>1</v>
      </c>
      <c r="C136">
        <v>195</v>
      </c>
      <c r="D136">
        <v>1</v>
      </c>
      <c r="E136">
        <v>173.61259999999999</v>
      </c>
      <c r="F136">
        <v>4.462E-2</v>
      </c>
    </row>
    <row r="137" spans="1:6">
      <c r="A137">
        <v>1000196</v>
      </c>
      <c r="B137">
        <v>1</v>
      </c>
      <c r="C137">
        <v>196</v>
      </c>
      <c r="D137">
        <v>1</v>
      </c>
      <c r="E137">
        <v>173.828</v>
      </c>
      <c r="F137">
        <v>4.4510000000000001E-2</v>
      </c>
    </row>
    <row r="138" spans="1:6">
      <c r="A138">
        <v>1000197</v>
      </c>
      <c r="B138">
        <v>1</v>
      </c>
      <c r="C138">
        <v>197</v>
      </c>
      <c r="D138">
        <v>1</v>
      </c>
      <c r="E138">
        <v>174.03210000000001</v>
      </c>
      <c r="F138">
        <v>4.4400000000000002E-2</v>
      </c>
    </row>
    <row r="139" spans="1:6">
      <c r="A139">
        <v>1000198</v>
      </c>
      <c r="B139">
        <v>1</v>
      </c>
      <c r="C139">
        <v>198</v>
      </c>
      <c r="D139">
        <v>1</v>
      </c>
      <c r="E139">
        <v>174.2251</v>
      </c>
      <c r="F139">
        <v>4.4290000000000003E-2</v>
      </c>
    </row>
    <row r="140" spans="1:6">
      <c r="A140">
        <v>1000199</v>
      </c>
      <c r="B140">
        <v>1</v>
      </c>
      <c r="C140">
        <v>199</v>
      </c>
      <c r="D140">
        <v>1</v>
      </c>
      <c r="E140">
        <v>174.40710000000001</v>
      </c>
      <c r="F140">
        <v>4.4179999999999997E-2</v>
      </c>
    </row>
    <row r="141" spans="1:6">
      <c r="A141">
        <v>1000200</v>
      </c>
      <c r="B141">
        <v>1</v>
      </c>
      <c r="C141">
        <v>200</v>
      </c>
      <c r="D141">
        <v>1</v>
      </c>
      <c r="E141">
        <v>174.57839999999999</v>
      </c>
      <c r="F141">
        <v>4.4069999999999998E-2</v>
      </c>
    </row>
    <row r="142" spans="1:6">
      <c r="A142">
        <v>1000201</v>
      </c>
      <c r="B142">
        <v>1</v>
      </c>
      <c r="C142">
        <v>201</v>
      </c>
      <c r="D142">
        <v>1</v>
      </c>
      <c r="E142">
        <v>174.73920000000001</v>
      </c>
      <c r="F142">
        <v>4.3959999999999999E-2</v>
      </c>
    </row>
    <row r="143" spans="1:6">
      <c r="A143">
        <v>1000202</v>
      </c>
      <c r="B143">
        <v>1</v>
      </c>
      <c r="C143">
        <v>202</v>
      </c>
      <c r="D143">
        <v>1</v>
      </c>
      <c r="E143">
        <v>174.8896</v>
      </c>
      <c r="F143">
        <v>4.385E-2</v>
      </c>
    </row>
    <row r="144" spans="1:6">
      <c r="A144">
        <v>1000203</v>
      </c>
      <c r="B144">
        <v>1</v>
      </c>
      <c r="C144">
        <v>203</v>
      </c>
      <c r="D144">
        <v>1</v>
      </c>
      <c r="E144">
        <v>175.0301</v>
      </c>
      <c r="F144">
        <v>4.3749999999999997E-2</v>
      </c>
    </row>
    <row r="145" spans="1:6">
      <c r="A145">
        <v>1000204</v>
      </c>
      <c r="B145">
        <v>1</v>
      </c>
      <c r="C145">
        <v>204</v>
      </c>
      <c r="D145">
        <v>1</v>
      </c>
      <c r="E145">
        <v>175.1609</v>
      </c>
      <c r="F145">
        <v>4.3639999999999998E-2</v>
      </c>
    </row>
    <row r="146" spans="1:6">
      <c r="A146">
        <v>1000205</v>
      </c>
      <c r="B146">
        <v>1</v>
      </c>
      <c r="C146">
        <v>205</v>
      </c>
      <c r="D146">
        <v>1</v>
      </c>
      <c r="E146">
        <v>175.2824</v>
      </c>
      <c r="F146">
        <v>4.3529999999999999E-2</v>
      </c>
    </row>
    <row r="147" spans="1:6">
      <c r="A147">
        <v>1000206</v>
      </c>
      <c r="B147">
        <v>1</v>
      </c>
      <c r="C147">
        <v>206</v>
      </c>
      <c r="D147">
        <v>1</v>
      </c>
      <c r="E147">
        <v>175.39510000000001</v>
      </c>
      <c r="F147">
        <v>4.3430000000000003E-2</v>
      </c>
    </row>
    <row r="148" spans="1:6">
      <c r="A148">
        <v>1000207</v>
      </c>
      <c r="B148">
        <v>1</v>
      </c>
      <c r="C148">
        <v>207</v>
      </c>
      <c r="D148">
        <v>1</v>
      </c>
      <c r="E148">
        <v>175.49950000000001</v>
      </c>
      <c r="F148">
        <v>4.3319999999999997E-2</v>
      </c>
    </row>
    <row r="149" spans="1:6">
      <c r="A149">
        <v>1000208</v>
      </c>
      <c r="B149">
        <v>1</v>
      </c>
      <c r="C149">
        <v>208</v>
      </c>
      <c r="D149">
        <v>1</v>
      </c>
      <c r="E149">
        <v>175.5959</v>
      </c>
      <c r="F149">
        <v>4.3220000000000001E-2</v>
      </c>
    </row>
    <row r="150" spans="1:6">
      <c r="A150">
        <v>1000209</v>
      </c>
      <c r="B150">
        <v>1</v>
      </c>
      <c r="C150">
        <v>209</v>
      </c>
      <c r="D150">
        <v>1</v>
      </c>
      <c r="E150">
        <v>175.685</v>
      </c>
      <c r="F150">
        <v>4.3110000000000002E-2</v>
      </c>
    </row>
    <row r="151" spans="1:6">
      <c r="A151">
        <v>1000210</v>
      </c>
      <c r="B151">
        <v>1</v>
      </c>
      <c r="C151">
        <v>210</v>
      </c>
      <c r="D151">
        <v>1</v>
      </c>
      <c r="E151">
        <v>175.7672</v>
      </c>
      <c r="F151">
        <v>4.301E-2</v>
      </c>
    </row>
    <row r="152" spans="1:6">
      <c r="A152">
        <v>1000211</v>
      </c>
      <c r="B152">
        <v>1</v>
      </c>
      <c r="C152">
        <v>211</v>
      </c>
      <c r="D152">
        <v>1</v>
      </c>
      <c r="E152">
        <v>175.8432</v>
      </c>
      <c r="F152">
        <v>4.2909999999999997E-2</v>
      </c>
    </row>
    <row r="153" spans="1:6">
      <c r="A153">
        <v>1000212</v>
      </c>
      <c r="B153">
        <v>1</v>
      </c>
      <c r="C153">
        <v>212</v>
      </c>
      <c r="D153">
        <v>1</v>
      </c>
      <c r="E153">
        <v>175.91329999999999</v>
      </c>
      <c r="F153">
        <v>4.2810000000000001E-2</v>
      </c>
    </row>
    <row r="154" spans="1:6">
      <c r="A154">
        <v>1000213</v>
      </c>
      <c r="B154">
        <v>1</v>
      </c>
      <c r="C154">
        <v>213</v>
      </c>
      <c r="D154">
        <v>1</v>
      </c>
      <c r="E154">
        <v>175.97810000000001</v>
      </c>
      <c r="F154">
        <v>4.2709999999999998E-2</v>
      </c>
    </row>
    <row r="155" spans="1:6">
      <c r="A155">
        <v>1000214</v>
      </c>
      <c r="B155">
        <v>1</v>
      </c>
      <c r="C155">
        <v>214</v>
      </c>
      <c r="D155">
        <v>1</v>
      </c>
      <c r="E155">
        <v>176.03800000000001</v>
      </c>
      <c r="F155">
        <v>4.2610000000000002E-2</v>
      </c>
    </row>
    <row r="156" spans="1:6">
      <c r="A156">
        <v>1000215</v>
      </c>
      <c r="B156">
        <v>1</v>
      </c>
      <c r="C156">
        <v>215</v>
      </c>
      <c r="D156">
        <v>1</v>
      </c>
      <c r="E156">
        <v>176.09350000000001</v>
      </c>
      <c r="F156">
        <v>4.2509999999999999E-2</v>
      </c>
    </row>
    <row r="157" spans="1:6">
      <c r="A157">
        <v>1000216</v>
      </c>
      <c r="B157">
        <v>1</v>
      </c>
      <c r="C157">
        <v>216</v>
      </c>
      <c r="D157">
        <v>1</v>
      </c>
      <c r="E157">
        <v>176.14490000000001</v>
      </c>
      <c r="F157">
        <v>4.2410000000000003E-2</v>
      </c>
    </row>
    <row r="158" spans="1:6">
      <c r="A158">
        <v>1000217</v>
      </c>
      <c r="B158">
        <v>1</v>
      </c>
      <c r="C158">
        <v>217</v>
      </c>
      <c r="D158">
        <v>1</v>
      </c>
      <c r="E158">
        <v>176.1925</v>
      </c>
      <c r="F158">
        <v>4.2320000000000003E-2</v>
      </c>
    </row>
    <row r="159" spans="1:6">
      <c r="A159">
        <v>1000218</v>
      </c>
      <c r="B159">
        <v>1</v>
      </c>
      <c r="C159">
        <v>218</v>
      </c>
      <c r="D159">
        <v>1</v>
      </c>
      <c r="E159">
        <v>176.23679999999999</v>
      </c>
      <c r="F159">
        <v>4.2220000000000001E-2</v>
      </c>
    </row>
    <row r="160" spans="1:6">
      <c r="A160">
        <v>1000219</v>
      </c>
      <c r="B160">
        <v>1</v>
      </c>
      <c r="C160">
        <v>219</v>
      </c>
      <c r="D160">
        <v>1</v>
      </c>
      <c r="E160">
        <v>176.27789999999999</v>
      </c>
      <c r="F160">
        <v>4.2130000000000001E-2</v>
      </c>
    </row>
    <row r="161" spans="1:6">
      <c r="A161">
        <v>1000220</v>
      </c>
      <c r="B161">
        <v>1</v>
      </c>
      <c r="C161">
        <v>220</v>
      </c>
      <c r="D161">
        <v>1</v>
      </c>
      <c r="E161">
        <v>176.31620000000001</v>
      </c>
      <c r="F161">
        <v>4.2040000000000001E-2</v>
      </c>
    </row>
    <row r="162" spans="1:6">
      <c r="A162">
        <v>1000221</v>
      </c>
      <c r="B162">
        <v>1</v>
      </c>
      <c r="C162">
        <v>221</v>
      </c>
      <c r="D162">
        <v>1</v>
      </c>
      <c r="E162">
        <v>176.3518</v>
      </c>
      <c r="F162">
        <v>4.1950000000000001E-2</v>
      </c>
    </row>
    <row r="163" spans="1:6">
      <c r="A163">
        <v>1000222</v>
      </c>
      <c r="B163">
        <v>1</v>
      </c>
      <c r="C163">
        <v>222</v>
      </c>
      <c r="D163">
        <v>1</v>
      </c>
      <c r="E163">
        <v>176.38509999999999</v>
      </c>
      <c r="F163">
        <v>4.1849999999999998E-2</v>
      </c>
    </row>
    <row r="164" spans="1:6">
      <c r="A164">
        <v>1000223</v>
      </c>
      <c r="B164">
        <v>1</v>
      </c>
      <c r="C164">
        <v>223</v>
      </c>
      <c r="D164">
        <v>1</v>
      </c>
      <c r="E164">
        <v>176.4162</v>
      </c>
      <c r="F164">
        <v>4.1770000000000002E-2</v>
      </c>
    </row>
    <row r="165" spans="1:6">
      <c r="A165">
        <v>1000224</v>
      </c>
      <c r="B165">
        <v>1</v>
      </c>
      <c r="C165">
        <v>224</v>
      </c>
      <c r="D165">
        <v>1</v>
      </c>
      <c r="E165">
        <v>176.4453</v>
      </c>
      <c r="F165">
        <v>4.1680000000000002E-2</v>
      </c>
    </row>
    <row r="166" spans="1:6">
      <c r="A166">
        <v>1000225</v>
      </c>
      <c r="B166">
        <v>1</v>
      </c>
      <c r="C166">
        <v>225</v>
      </c>
      <c r="D166">
        <v>1</v>
      </c>
      <c r="E166">
        <v>176.47239999999999</v>
      </c>
      <c r="F166">
        <v>4.1590000000000002E-2</v>
      </c>
    </row>
    <row r="167" spans="1:6">
      <c r="A167">
        <v>1000226</v>
      </c>
      <c r="B167">
        <v>1</v>
      </c>
      <c r="C167">
        <v>226</v>
      </c>
      <c r="D167">
        <v>1</v>
      </c>
      <c r="E167">
        <v>176.49760000000001</v>
      </c>
      <c r="F167">
        <v>4.1500000000000002E-2</v>
      </c>
    </row>
    <row r="168" spans="1:6">
      <c r="A168">
        <v>1000227</v>
      </c>
      <c r="B168">
        <v>1</v>
      </c>
      <c r="C168">
        <v>227</v>
      </c>
      <c r="D168">
        <v>1</v>
      </c>
      <c r="E168">
        <v>176.52109999999999</v>
      </c>
      <c r="F168">
        <v>4.1419999999999998E-2</v>
      </c>
    </row>
    <row r="169" spans="1:6">
      <c r="A169">
        <v>1000228</v>
      </c>
      <c r="B169">
        <v>1</v>
      </c>
      <c r="C169">
        <v>228</v>
      </c>
      <c r="D169">
        <v>1</v>
      </c>
      <c r="E169">
        <v>176.54320000000001</v>
      </c>
      <c r="F169">
        <v>4.1340000000000002E-2</v>
      </c>
    </row>
    <row r="170" spans="1:6">
      <c r="A170">
        <v>2000061</v>
      </c>
      <c r="B170">
        <v>2</v>
      </c>
      <c r="C170">
        <v>61</v>
      </c>
      <c r="D170">
        <v>1</v>
      </c>
      <c r="E170">
        <v>109.6016</v>
      </c>
      <c r="F170">
        <v>4.3549999999999998E-2</v>
      </c>
    </row>
    <row r="171" spans="1:6">
      <c r="A171">
        <v>2000062</v>
      </c>
      <c r="B171">
        <v>2</v>
      </c>
      <c r="C171">
        <v>62</v>
      </c>
      <c r="D171">
        <v>1</v>
      </c>
      <c r="E171">
        <v>110.1258</v>
      </c>
      <c r="F171">
        <v>4.3639999999999998E-2</v>
      </c>
    </row>
    <row r="172" spans="1:6">
      <c r="A172">
        <v>2000063</v>
      </c>
      <c r="B172">
        <v>2</v>
      </c>
      <c r="C172">
        <v>63</v>
      </c>
      <c r="D172">
        <v>1</v>
      </c>
      <c r="E172">
        <v>110.6451</v>
      </c>
      <c r="F172">
        <v>4.3729999999999998E-2</v>
      </c>
    </row>
    <row r="173" spans="1:6">
      <c r="A173">
        <v>2000064</v>
      </c>
      <c r="B173">
        <v>2</v>
      </c>
      <c r="C173">
        <v>64</v>
      </c>
      <c r="D173">
        <v>1</v>
      </c>
      <c r="E173">
        <v>111.1596</v>
      </c>
      <c r="F173">
        <v>4.3819999999999998E-2</v>
      </c>
    </row>
    <row r="174" spans="1:6">
      <c r="A174">
        <v>2000065</v>
      </c>
      <c r="B174">
        <v>2</v>
      </c>
      <c r="C174">
        <v>65</v>
      </c>
      <c r="D174">
        <v>1</v>
      </c>
      <c r="E174">
        <v>111.6696</v>
      </c>
      <c r="F174">
        <v>4.3900000000000002E-2</v>
      </c>
    </row>
    <row r="175" spans="1:6">
      <c r="A175">
        <v>2000066</v>
      </c>
      <c r="B175">
        <v>2</v>
      </c>
      <c r="C175">
        <v>66</v>
      </c>
      <c r="D175">
        <v>1</v>
      </c>
      <c r="E175">
        <v>112.17529999999999</v>
      </c>
      <c r="F175">
        <v>4.3990000000000001E-2</v>
      </c>
    </row>
    <row r="176" spans="1:6">
      <c r="A176">
        <v>2000067</v>
      </c>
      <c r="B176">
        <v>2</v>
      </c>
      <c r="C176">
        <v>67</v>
      </c>
      <c r="D176">
        <v>1</v>
      </c>
      <c r="E176">
        <v>112.6767</v>
      </c>
      <c r="F176">
        <v>4.4069999999999998E-2</v>
      </c>
    </row>
    <row r="177" spans="1:6">
      <c r="A177">
        <v>2000068</v>
      </c>
      <c r="B177">
        <v>2</v>
      </c>
      <c r="C177">
        <v>68</v>
      </c>
      <c r="D177">
        <v>1</v>
      </c>
      <c r="E177">
        <v>113.17400000000001</v>
      </c>
      <c r="F177">
        <v>4.4150000000000002E-2</v>
      </c>
    </row>
    <row r="178" spans="1:6">
      <c r="A178">
        <v>2000069</v>
      </c>
      <c r="B178">
        <v>2</v>
      </c>
      <c r="C178">
        <v>69</v>
      </c>
      <c r="D178">
        <v>1</v>
      </c>
      <c r="E178">
        <v>113.66719999999999</v>
      </c>
      <c r="F178">
        <v>4.4229999999999998E-2</v>
      </c>
    </row>
    <row r="179" spans="1:6">
      <c r="A179">
        <v>2000070</v>
      </c>
      <c r="B179">
        <v>2</v>
      </c>
      <c r="C179">
        <v>70</v>
      </c>
      <c r="D179">
        <v>1</v>
      </c>
      <c r="E179">
        <v>114.15649999999999</v>
      </c>
      <c r="F179">
        <v>4.4310000000000002E-2</v>
      </c>
    </row>
    <row r="180" spans="1:6">
      <c r="A180">
        <v>2000071</v>
      </c>
      <c r="B180">
        <v>2</v>
      </c>
      <c r="C180">
        <v>71</v>
      </c>
      <c r="D180">
        <v>1</v>
      </c>
      <c r="E180">
        <v>114.6421</v>
      </c>
      <c r="F180">
        <v>4.4389999999999999E-2</v>
      </c>
    </row>
    <row r="181" spans="1:6">
      <c r="A181">
        <v>2000072</v>
      </c>
      <c r="B181">
        <v>2</v>
      </c>
      <c r="C181">
        <v>72</v>
      </c>
      <c r="D181">
        <v>1</v>
      </c>
      <c r="E181">
        <v>115.12439999999999</v>
      </c>
      <c r="F181">
        <v>4.4470000000000003E-2</v>
      </c>
    </row>
    <row r="182" spans="1:6">
      <c r="A182">
        <v>2000073</v>
      </c>
      <c r="B182">
        <v>2</v>
      </c>
      <c r="C182">
        <v>73</v>
      </c>
      <c r="D182">
        <v>1</v>
      </c>
      <c r="E182">
        <v>115.6039</v>
      </c>
      <c r="F182">
        <v>4.4540000000000003E-2</v>
      </c>
    </row>
    <row r="183" spans="1:6">
      <c r="A183">
        <v>2000074</v>
      </c>
      <c r="B183">
        <v>2</v>
      </c>
      <c r="C183">
        <v>74</v>
      </c>
      <c r="D183">
        <v>1</v>
      </c>
      <c r="E183">
        <v>116.0812</v>
      </c>
      <c r="F183">
        <v>4.4609999999999997E-2</v>
      </c>
    </row>
    <row r="184" spans="1:6">
      <c r="A184">
        <v>2000075</v>
      </c>
      <c r="B184">
        <v>2</v>
      </c>
      <c r="C184">
        <v>75</v>
      </c>
      <c r="D184">
        <v>1</v>
      </c>
      <c r="E184">
        <v>116.5568</v>
      </c>
      <c r="F184">
        <v>4.4690000000000001E-2</v>
      </c>
    </row>
    <row r="185" spans="1:6">
      <c r="A185">
        <v>2000076</v>
      </c>
      <c r="B185">
        <v>2</v>
      </c>
      <c r="C185">
        <v>76</v>
      </c>
      <c r="D185">
        <v>1</v>
      </c>
      <c r="E185">
        <v>117.0311</v>
      </c>
      <c r="F185">
        <v>4.4749999999999998E-2</v>
      </c>
    </row>
    <row r="186" spans="1:6">
      <c r="A186">
        <v>2000077</v>
      </c>
      <c r="B186">
        <v>2</v>
      </c>
      <c r="C186">
        <v>77</v>
      </c>
      <c r="D186">
        <v>1</v>
      </c>
      <c r="E186">
        <v>117.5044</v>
      </c>
      <c r="F186">
        <v>4.4819999999999999E-2</v>
      </c>
    </row>
    <row r="187" spans="1:6">
      <c r="A187">
        <v>2000078</v>
      </c>
      <c r="B187">
        <v>2</v>
      </c>
      <c r="C187">
        <v>78</v>
      </c>
      <c r="D187">
        <v>1</v>
      </c>
      <c r="E187">
        <v>117.9769</v>
      </c>
      <c r="F187">
        <v>4.4889999999999999E-2</v>
      </c>
    </row>
    <row r="188" spans="1:6">
      <c r="A188">
        <v>2000079</v>
      </c>
      <c r="B188">
        <v>2</v>
      </c>
      <c r="C188">
        <v>79</v>
      </c>
      <c r="D188">
        <v>1</v>
      </c>
      <c r="E188">
        <v>118.44889999999999</v>
      </c>
      <c r="F188">
        <v>4.4949999999999997E-2</v>
      </c>
    </row>
    <row r="189" spans="1:6">
      <c r="A189">
        <v>2000080</v>
      </c>
      <c r="B189">
        <v>2</v>
      </c>
      <c r="C189">
        <v>80</v>
      </c>
      <c r="D189">
        <v>1</v>
      </c>
      <c r="E189">
        <v>118.9208</v>
      </c>
      <c r="F189">
        <v>4.5019999999999998E-2</v>
      </c>
    </row>
    <row r="190" spans="1:6">
      <c r="A190">
        <v>2000081</v>
      </c>
      <c r="B190">
        <v>2</v>
      </c>
      <c r="C190">
        <v>81</v>
      </c>
      <c r="D190">
        <v>1</v>
      </c>
      <c r="E190">
        <v>119.3926</v>
      </c>
      <c r="F190">
        <v>4.5080000000000002E-2</v>
      </c>
    </row>
    <row r="191" spans="1:6">
      <c r="A191">
        <v>2000082</v>
      </c>
      <c r="B191">
        <v>2</v>
      </c>
      <c r="C191">
        <v>82</v>
      </c>
      <c r="D191">
        <v>1</v>
      </c>
      <c r="E191">
        <v>119.8648</v>
      </c>
      <c r="F191">
        <v>4.514E-2</v>
      </c>
    </row>
    <row r="192" spans="1:6">
      <c r="A192">
        <v>2000083</v>
      </c>
      <c r="B192">
        <v>2</v>
      </c>
      <c r="C192">
        <v>83</v>
      </c>
      <c r="D192">
        <v>1</v>
      </c>
      <c r="E192">
        <v>120.3374</v>
      </c>
      <c r="F192">
        <v>4.5199999999999997E-2</v>
      </c>
    </row>
    <row r="193" spans="1:6">
      <c r="A193">
        <v>2000084</v>
      </c>
      <c r="B193">
        <v>2</v>
      </c>
      <c r="C193">
        <v>84</v>
      </c>
      <c r="D193">
        <v>1</v>
      </c>
      <c r="E193">
        <v>120.8105</v>
      </c>
      <c r="F193">
        <v>4.5249999999999999E-2</v>
      </c>
    </row>
    <row r="194" spans="1:6">
      <c r="A194">
        <v>2000085</v>
      </c>
      <c r="B194">
        <v>2</v>
      </c>
      <c r="C194">
        <v>85</v>
      </c>
      <c r="D194">
        <v>1</v>
      </c>
      <c r="E194">
        <v>121.2843</v>
      </c>
      <c r="F194">
        <v>4.5310000000000003E-2</v>
      </c>
    </row>
    <row r="195" spans="1:6">
      <c r="A195">
        <v>2000086</v>
      </c>
      <c r="B195">
        <v>2</v>
      </c>
      <c r="C195">
        <v>86</v>
      </c>
      <c r="D195">
        <v>1</v>
      </c>
      <c r="E195">
        <v>121.7587</v>
      </c>
      <c r="F195">
        <v>4.5359999999999998E-2</v>
      </c>
    </row>
    <row r="196" spans="1:6">
      <c r="A196">
        <v>2000087</v>
      </c>
      <c r="B196">
        <v>2</v>
      </c>
      <c r="C196">
        <v>87</v>
      </c>
      <c r="D196">
        <v>1</v>
      </c>
      <c r="E196">
        <v>122.2338</v>
      </c>
      <c r="F196">
        <v>4.5420000000000002E-2</v>
      </c>
    </row>
    <row r="197" spans="1:6">
      <c r="A197">
        <v>2000088</v>
      </c>
      <c r="B197">
        <v>2</v>
      </c>
      <c r="C197">
        <v>88</v>
      </c>
      <c r="D197">
        <v>1</v>
      </c>
      <c r="E197">
        <v>122.7098</v>
      </c>
      <c r="F197">
        <v>4.5469999999999997E-2</v>
      </c>
    </row>
    <row r="198" spans="1:6">
      <c r="A198">
        <v>2000089</v>
      </c>
      <c r="B198">
        <v>2</v>
      </c>
      <c r="C198">
        <v>89</v>
      </c>
      <c r="D198">
        <v>1</v>
      </c>
      <c r="E198">
        <v>123.18680000000001</v>
      </c>
      <c r="F198">
        <v>4.5510000000000002E-2</v>
      </c>
    </row>
    <row r="199" spans="1:6">
      <c r="A199">
        <v>2000090</v>
      </c>
      <c r="B199">
        <v>2</v>
      </c>
      <c r="C199">
        <v>90</v>
      </c>
      <c r="D199">
        <v>1</v>
      </c>
      <c r="E199">
        <v>123.66459999999999</v>
      </c>
      <c r="F199">
        <v>4.5560000000000003E-2</v>
      </c>
    </row>
    <row r="200" spans="1:6">
      <c r="A200">
        <v>2000091</v>
      </c>
      <c r="B200">
        <v>2</v>
      </c>
      <c r="C200">
        <v>91</v>
      </c>
      <c r="D200">
        <v>1</v>
      </c>
      <c r="E200">
        <v>124.1435</v>
      </c>
      <c r="F200">
        <v>4.5609999999999998E-2</v>
      </c>
    </row>
    <row r="201" spans="1:6">
      <c r="A201">
        <v>2000092</v>
      </c>
      <c r="B201">
        <v>2</v>
      </c>
      <c r="C201">
        <v>92</v>
      </c>
      <c r="D201">
        <v>1</v>
      </c>
      <c r="E201">
        <v>124.6234</v>
      </c>
      <c r="F201">
        <v>4.5650000000000003E-2</v>
      </c>
    </row>
    <row r="202" spans="1:6">
      <c r="A202">
        <v>2000093</v>
      </c>
      <c r="B202">
        <v>2</v>
      </c>
      <c r="C202">
        <v>93</v>
      </c>
      <c r="D202">
        <v>1</v>
      </c>
      <c r="E202">
        <v>125.1045</v>
      </c>
      <c r="F202">
        <v>4.5690000000000001E-2</v>
      </c>
    </row>
    <row r="203" spans="1:6">
      <c r="A203">
        <v>2000094</v>
      </c>
      <c r="B203">
        <v>2</v>
      </c>
      <c r="C203">
        <v>94</v>
      </c>
      <c r="D203">
        <v>1</v>
      </c>
      <c r="E203">
        <v>125.5869</v>
      </c>
      <c r="F203">
        <v>4.573E-2</v>
      </c>
    </row>
    <row r="204" spans="1:6">
      <c r="A204">
        <v>2000095</v>
      </c>
      <c r="B204">
        <v>2</v>
      </c>
      <c r="C204">
        <v>95</v>
      </c>
      <c r="D204">
        <v>1</v>
      </c>
      <c r="E204">
        <v>126.0706</v>
      </c>
      <c r="F204">
        <v>4.5769999999999998E-2</v>
      </c>
    </row>
    <row r="205" spans="1:6">
      <c r="A205">
        <v>2000096</v>
      </c>
      <c r="B205">
        <v>2</v>
      </c>
      <c r="C205">
        <v>96</v>
      </c>
      <c r="D205">
        <v>1</v>
      </c>
      <c r="E205">
        <v>126.5558</v>
      </c>
      <c r="F205">
        <v>4.5809999999999997E-2</v>
      </c>
    </row>
    <row r="206" spans="1:6">
      <c r="A206">
        <v>2000097</v>
      </c>
      <c r="B206">
        <v>2</v>
      </c>
      <c r="C206">
        <v>97</v>
      </c>
      <c r="D206">
        <v>1</v>
      </c>
      <c r="E206">
        <v>127.0424</v>
      </c>
      <c r="F206">
        <v>4.5850000000000002E-2</v>
      </c>
    </row>
    <row r="207" spans="1:6">
      <c r="A207">
        <v>2000098</v>
      </c>
      <c r="B207">
        <v>2</v>
      </c>
      <c r="C207">
        <v>98</v>
      </c>
      <c r="D207">
        <v>1</v>
      </c>
      <c r="E207">
        <v>127.5304</v>
      </c>
      <c r="F207">
        <v>4.5879999999999997E-2</v>
      </c>
    </row>
    <row r="208" spans="1:6">
      <c r="A208">
        <v>2000099</v>
      </c>
      <c r="B208">
        <v>2</v>
      </c>
      <c r="C208">
        <v>99</v>
      </c>
      <c r="D208">
        <v>1</v>
      </c>
      <c r="E208">
        <v>128.01990000000001</v>
      </c>
      <c r="F208">
        <v>4.5909999999999999E-2</v>
      </c>
    </row>
    <row r="209" spans="1:6">
      <c r="A209">
        <v>2000100</v>
      </c>
      <c r="B209">
        <v>2</v>
      </c>
      <c r="C209">
        <v>100</v>
      </c>
      <c r="D209">
        <v>1</v>
      </c>
      <c r="E209">
        <v>128.51089999999999</v>
      </c>
      <c r="F209">
        <v>4.5940000000000002E-2</v>
      </c>
    </row>
    <row r="210" spans="1:6">
      <c r="A210">
        <v>2000101</v>
      </c>
      <c r="B210">
        <v>2</v>
      </c>
      <c r="C210">
        <v>101</v>
      </c>
      <c r="D210">
        <v>1</v>
      </c>
      <c r="E210">
        <v>129.0035</v>
      </c>
      <c r="F210">
        <v>4.5969999999999997E-2</v>
      </c>
    </row>
    <row r="211" spans="1:6">
      <c r="A211">
        <v>2000102</v>
      </c>
      <c r="B211">
        <v>2</v>
      </c>
      <c r="C211">
        <v>102</v>
      </c>
      <c r="D211">
        <v>1</v>
      </c>
      <c r="E211">
        <v>129.4975</v>
      </c>
      <c r="F211">
        <v>4.5999999999999999E-2</v>
      </c>
    </row>
    <row r="212" spans="1:6">
      <c r="A212">
        <v>2000103</v>
      </c>
      <c r="B212">
        <v>2</v>
      </c>
      <c r="C212">
        <v>103</v>
      </c>
      <c r="D212">
        <v>1</v>
      </c>
      <c r="E212">
        <v>129.9932</v>
      </c>
      <c r="F212">
        <v>4.6019999999999998E-2</v>
      </c>
    </row>
    <row r="213" spans="1:6">
      <c r="A213">
        <v>2000104</v>
      </c>
      <c r="B213">
        <v>2</v>
      </c>
      <c r="C213">
        <v>104</v>
      </c>
      <c r="D213">
        <v>1</v>
      </c>
      <c r="E213">
        <v>130.49039999999999</v>
      </c>
      <c r="F213">
        <v>4.6039999999999998E-2</v>
      </c>
    </row>
    <row r="214" spans="1:6">
      <c r="A214">
        <v>2000105</v>
      </c>
      <c r="B214">
        <v>2</v>
      </c>
      <c r="C214">
        <v>105</v>
      </c>
      <c r="D214">
        <v>1</v>
      </c>
      <c r="E214">
        <v>130.98910000000001</v>
      </c>
      <c r="F214">
        <v>4.607E-2</v>
      </c>
    </row>
    <row r="215" spans="1:6">
      <c r="A215">
        <v>2000106</v>
      </c>
      <c r="B215">
        <v>2</v>
      </c>
      <c r="C215">
        <v>106</v>
      </c>
      <c r="D215">
        <v>1</v>
      </c>
      <c r="E215">
        <v>131.48949999999999</v>
      </c>
      <c r="F215">
        <v>4.6080000000000003E-2</v>
      </c>
    </row>
    <row r="216" spans="1:6">
      <c r="A216">
        <v>2000107</v>
      </c>
      <c r="B216">
        <v>2</v>
      </c>
      <c r="C216">
        <v>107</v>
      </c>
      <c r="D216">
        <v>1</v>
      </c>
      <c r="E216">
        <v>131.99119999999999</v>
      </c>
      <c r="F216">
        <v>4.6100000000000002E-2</v>
      </c>
    </row>
    <row r="217" spans="1:6">
      <c r="A217">
        <v>2000108</v>
      </c>
      <c r="B217">
        <v>2</v>
      </c>
      <c r="C217">
        <v>108</v>
      </c>
      <c r="D217">
        <v>1</v>
      </c>
      <c r="E217">
        <v>132.49440000000001</v>
      </c>
      <c r="F217">
        <v>4.6120000000000001E-2</v>
      </c>
    </row>
    <row r="218" spans="1:6">
      <c r="A218">
        <v>2000109</v>
      </c>
      <c r="B218">
        <v>2</v>
      </c>
      <c r="C218">
        <v>109</v>
      </c>
      <c r="D218">
        <v>1</v>
      </c>
      <c r="E218">
        <v>132.99889999999999</v>
      </c>
      <c r="F218">
        <v>4.6129999999999997E-2</v>
      </c>
    </row>
    <row r="219" spans="1:6">
      <c r="A219">
        <v>2000110</v>
      </c>
      <c r="B219">
        <v>2</v>
      </c>
      <c r="C219">
        <v>110</v>
      </c>
      <c r="D219">
        <v>1</v>
      </c>
      <c r="E219">
        <v>133.50460000000001</v>
      </c>
      <c r="F219">
        <v>4.614E-2</v>
      </c>
    </row>
    <row r="220" spans="1:6">
      <c r="A220">
        <v>2000111</v>
      </c>
      <c r="B220">
        <v>2</v>
      </c>
      <c r="C220">
        <v>111</v>
      </c>
      <c r="D220">
        <v>1</v>
      </c>
      <c r="E220">
        <v>134.01179999999999</v>
      </c>
      <c r="F220">
        <v>4.6149999999999997E-2</v>
      </c>
    </row>
    <row r="221" spans="1:6">
      <c r="A221">
        <v>2000112</v>
      </c>
      <c r="B221">
        <v>2</v>
      </c>
      <c r="C221">
        <v>112</v>
      </c>
      <c r="D221">
        <v>1</v>
      </c>
      <c r="E221">
        <v>134.52019999999999</v>
      </c>
      <c r="F221">
        <v>4.616E-2</v>
      </c>
    </row>
    <row r="222" spans="1:6">
      <c r="A222">
        <v>2000113</v>
      </c>
      <c r="B222">
        <v>2</v>
      </c>
      <c r="C222">
        <v>113</v>
      </c>
      <c r="D222">
        <v>1</v>
      </c>
      <c r="E222">
        <v>135.0299</v>
      </c>
      <c r="F222">
        <v>4.616E-2</v>
      </c>
    </row>
    <row r="223" spans="1:6">
      <c r="A223">
        <v>2000114</v>
      </c>
      <c r="B223">
        <v>2</v>
      </c>
      <c r="C223">
        <v>114</v>
      </c>
      <c r="D223">
        <v>1</v>
      </c>
      <c r="E223">
        <v>135.541</v>
      </c>
      <c r="F223">
        <v>4.6170000000000003E-2</v>
      </c>
    </row>
    <row r="224" spans="1:6">
      <c r="A224">
        <v>2000115</v>
      </c>
      <c r="B224">
        <v>2</v>
      </c>
      <c r="C224">
        <v>115</v>
      </c>
      <c r="D224">
        <v>1</v>
      </c>
      <c r="E224">
        <v>136.05330000000001</v>
      </c>
      <c r="F224">
        <v>4.6170000000000003E-2</v>
      </c>
    </row>
    <row r="225" spans="1:6">
      <c r="A225">
        <v>2000116</v>
      </c>
      <c r="B225">
        <v>2</v>
      </c>
      <c r="C225">
        <v>116</v>
      </c>
      <c r="D225">
        <v>1</v>
      </c>
      <c r="E225">
        <v>136.56700000000001</v>
      </c>
      <c r="F225">
        <v>4.616E-2</v>
      </c>
    </row>
    <row r="226" spans="1:6">
      <c r="A226">
        <v>2000117</v>
      </c>
      <c r="B226">
        <v>2</v>
      </c>
      <c r="C226">
        <v>117</v>
      </c>
      <c r="D226">
        <v>1</v>
      </c>
      <c r="E226">
        <v>137.0821</v>
      </c>
      <c r="F226">
        <v>4.616E-2</v>
      </c>
    </row>
    <row r="227" spans="1:6">
      <c r="A227">
        <v>2000118</v>
      </c>
      <c r="B227">
        <v>2</v>
      </c>
      <c r="C227">
        <v>118</v>
      </c>
      <c r="D227">
        <v>1</v>
      </c>
      <c r="E227">
        <v>137.59870000000001</v>
      </c>
      <c r="F227">
        <v>4.616E-2</v>
      </c>
    </row>
    <row r="228" spans="1:6">
      <c r="A228">
        <v>2000119</v>
      </c>
      <c r="B228">
        <v>2</v>
      </c>
      <c r="C228">
        <v>119</v>
      </c>
      <c r="D228">
        <v>1</v>
      </c>
      <c r="E228">
        <v>138.11670000000001</v>
      </c>
      <c r="F228">
        <v>4.6149999999999997E-2</v>
      </c>
    </row>
    <row r="229" spans="1:6">
      <c r="A229">
        <v>2000120</v>
      </c>
      <c r="B229">
        <v>2</v>
      </c>
      <c r="C229">
        <v>120</v>
      </c>
      <c r="D229">
        <v>1</v>
      </c>
      <c r="E229">
        <v>138.63630000000001</v>
      </c>
      <c r="F229">
        <v>4.614E-2</v>
      </c>
    </row>
    <row r="230" spans="1:6">
      <c r="A230">
        <v>2000121</v>
      </c>
      <c r="B230">
        <v>2</v>
      </c>
      <c r="C230">
        <v>121</v>
      </c>
      <c r="D230">
        <v>1</v>
      </c>
      <c r="E230">
        <v>139.1575</v>
      </c>
      <c r="F230">
        <v>4.6120000000000001E-2</v>
      </c>
    </row>
    <row r="231" spans="1:6">
      <c r="A231">
        <v>2000122</v>
      </c>
      <c r="B231">
        <v>2</v>
      </c>
      <c r="C231">
        <v>122</v>
      </c>
      <c r="D231">
        <v>1</v>
      </c>
      <c r="E231">
        <v>139.68029999999999</v>
      </c>
      <c r="F231">
        <v>4.6109999999999998E-2</v>
      </c>
    </row>
    <row r="232" spans="1:6">
      <c r="A232">
        <v>2000123</v>
      </c>
      <c r="B232">
        <v>2</v>
      </c>
      <c r="C232">
        <v>123</v>
      </c>
      <c r="D232">
        <v>1</v>
      </c>
      <c r="E232">
        <v>140.20490000000001</v>
      </c>
      <c r="F232">
        <v>4.6089999999999999E-2</v>
      </c>
    </row>
    <row r="233" spans="1:6">
      <c r="A233">
        <v>2000124</v>
      </c>
      <c r="B233">
        <v>2</v>
      </c>
      <c r="C233">
        <v>124</v>
      </c>
      <c r="D233">
        <v>1</v>
      </c>
      <c r="E233">
        <v>140.7313</v>
      </c>
      <c r="F233">
        <v>4.607E-2</v>
      </c>
    </row>
    <row r="234" spans="1:6">
      <c r="A234">
        <v>2000125</v>
      </c>
      <c r="B234">
        <v>2</v>
      </c>
      <c r="C234">
        <v>125</v>
      </c>
      <c r="D234">
        <v>1</v>
      </c>
      <c r="E234">
        <v>141.2594</v>
      </c>
      <c r="F234">
        <v>4.6050000000000001E-2</v>
      </c>
    </row>
    <row r="235" spans="1:6">
      <c r="A235">
        <v>2000126</v>
      </c>
      <c r="B235">
        <v>2</v>
      </c>
      <c r="C235">
        <v>126</v>
      </c>
      <c r="D235">
        <v>1</v>
      </c>
      <c r="E235">
        <v>141.78919999999999</v>
      </c>
      <c r="F235">
        <v>4.6030000000000001E-2</v>
      </c>
    </row>
    <row r="236" spans="1:6">
      <c r="A236">
        <v>2000127</v>
      </c>
      <c r="B236">
        <v>2</v>
      </c>
      <c r="C236">
        <v>127</v>
      </c>
      <c r="D236">
        <v>1</v>
      </c>
      <c r="E236">
        <v>142.32060000000001</v>
      </c>
      <c r="F236">
        <v>4.5999999999999999E-2</v>
      </c>
    </row>
    <row r="237" spans="1:6">
      <c r="A237">
        <v>2000128</v>
      </c>
      <c r="B237">
        <v>2</v>
      </c>
      <c r="C237">
        <v>128</v>
      </c>
      <c r="D237">
        <v>1</v>
      </c>
      <c r="E237">
        <v>142.85339999999999</v>
      </c>
      <c r="F237">
        <v>4.5969999999999997E-2</v>
      </c>
    </row>
    <row r="238" spans="1:6">
      <c r="A238">
        <v>2000129</v>
      </c>
      <c r="B238">
        <v>2</v>
      </c>
      <c r="C238">
        <v>129</v>
      </c>
      <c r="D238">
        <v>1</v>
      </c>
      <c r="E238">
        <v>143.38740000000001</v>
      </c>
      <c r="F238">
        <v>4.5940000000000002E-2</v>
      </c>
    </row>
    <row r="239" spans="1:6">
      <c r="A239">
        <v>2000130</v>
      </c>
      <c r="B239">
        <v>2</v>
      </c>
      <c r="C239">
        <v>130</v>
      </c>
      <c r="D239">
        <v>1</v>
      </c>
      <c r="E239">
        <v>143.9222</v>
      </c>
      <c r="F239">
        <v>4.5909999999999999E-2</v>
      </c>
    </row>
    <row r="240" spans="1:6">
      <c r="A240">
        <v>2000131</v>
      </c>
      <c r="B240">
        <v>2</v>
      </c>
      <c r="C240">
        <v>131</v>
      </c>
      <c r="D240">
        <v>1</v>
      </c>
      <c r="E240">
        <v>144.45750000000001</v>
      </c>
      <c r="F240">
        <v>4.5879999999999997E-2</v>
      </c>
    </row>
    <row r="241" spans="1:6">
      <c r="A241">
        <v>2000132</v>
      </c>
      <c r="B241">
        <v>2</v>
      </c>
      <c r="C241">
        <v>132</v>
      </c>
      <c r="D241">
        <v>1</v>
      </c>
      <c r="E241">
        <v>144.99289999999999</v>
      </c>
      <c r="F241">
        <v>4.5839999999999999E-2</v>
      </c>
    </row>
    <row r="242" spans="1:6">
      <c r="A242">
        <v>2000133</v>
      </c>
      <c r="B242">
        <v>2</v>
      </c>
      <c r="C242">
        <v>133</v>
      </c>
      <c r="D242">
        <v>1</v>
      </c>
      <c r="E242">
        <v>145.52799999999999</v>
      </c>
      <c r="F242">
        <v>4.58E-2</v>
      </c>
    </row>
    <row r="243" spans="1:6">
      <c r="A243">
        <v>2000134</v>
      </c>
      <c r="B243">
        <v>2</v>
      </c>
      <c r="C243">
        <v>134</v>
      </c>
      <c r="D243">
        <v>1</v>
      </c>
      <c r="E243">
        <v>146.06219999999999</v>
      </c>
      <c r="F243">
        <v>4.5760000000000002E-2</v>
      </c>
    </row>
    <row r="244" spans="1:6">
      <c r="A244">
        <v>2000135</v>
      </c>
      <c r="B244">
        <v>2</v>
      </c>
      <c r="C244">
        <v>135</v>
      </c>
      <c r="D244">
        <v>1</v>
      </c>
      <c r="E244">
        <v>146.5951</v>
      </c>
      <c r="F244">
        <v>4.5710000000000001E-2</v>
      </c>
    </row>
    <row r="245" spans="1:6">
      <c r="A245">
        <v>2000136</v>
      </c>
      <c r="B245">
        <v>2</v>
      </c>
      <c r="C245">
        <v>136</v>
      </c>
      <c r="D245">
        <v>1</v>
      </c>
      <c r="E245">
        <v>147.12620000000001</v>
      </c>
      <c r="F245">
        <v>4.5670000000000002E-2</v>
      </c>
    </row>
    <row r="246" spans="1:6">
      <c r="A246">
        <v>2000137</v>
      </c>
      <c r="B246">
        <v>2</v>
      </c>
      <c r="C246">
        <v>137</v>
      </c>
      <c r="D246">
        <v>1</v>
      </c>
      <c r="E246">
        <v>147.65479999999999</v>
      </c>
      <c r="F246">
        <v>4.5620000000000001E-2</v>
      </c>
    </row>
    <row r="247" spans="1:6">
      <c r="A247">
        <v>2000138</v>
      </c>
      <c r="B247">
        <v>2</v>
      </c>
      <c r="C247">
        <v>138</v>
      </c>
      <c r="D247">
        <v>1</v>
      </c>
      <c r="E247">
        <v>148.18039999999999</v>
      </c>
      <c r="F247">
        <v>4.5569999999999999E-2</v>
      </c>
    </row>
    <row r="248" spans="1:6">
      <c r="A248">
        <v>2000139</v>
      </c>
      <c r="B248">
        <v>2</v>
      </c>
      <c r="C248">
        <v>139</v>
      </c>
      <c r="D248">
        <v>1</v>
      </c>
      <c r="E248">
        <v>148.70230000000001</v>
      </c>
      <c r="F248">
        <v>4.5519999999999998E-2</v>
      </c>
    </row>
    <row r="249" spans="1:6">
      <c r="A249">
        <v>2000140</v>
      </c>
      <c r="B249">
        <v>2</v>
      </c>
      <c r="C249">
        <v>140</v>
      </c>
      <c r="D249">
        <v>1</v>
      </c>
      <c r="E249">
        <v>149.21969999999999</v>
      </c>
      <c r="F249">
        <v>4.546E-2</v>
      </c>
    </row>
    <row r="250" spans="1:6">
      <c r="A250">
        <v>2000141</v>
      </c>
      <c r="B250">
        <v>2</v>
      </c>
      <c r="C250">
        <v>141</v>
      </c>
      <c r="D250">
        <v>1</v>
      </c>
      <c r="E250">
        <v>149.73220000000001</v>
      </c>
      <c r="F250">
        <v>4.5409999999999999E-2</v>
      </c>
    </row>
    <row r="251" spans="1:6">
      <c r="A251">
        <v>2000142</v>
      </c>
      <c r="B251">
        <v>2</v>
      </c>
      <c r="C251">
        <v>142</v>
      </c>
      <c r="D251">
        <v>1</v>
      </c>
      <c r="E251">
        <v>150.239</v>
      </c>
      <c r="F251">
        <v>4.5350000000000001E-2</v>
      </c>
    </row>
    <row r="252" spans="1:6">
      <c r="A252">
        <v>2000143</v>
      </c>
      <c r="B252">
        <v>2</v>
      </c>
      <c r="C252">
        <v>143</v>
      </c>
      <c r="D252">
        <v>1</v>
      </c>
      <c r="E252">
        <v>150.73939999999999</v>
      </c>
      <c r="F252">
        <v>4.5289999999999997E-2</v>
      </c>
    </row>
    <row r="253" spans="1:6">
      <c r="A253">
        <v>2000144</v>
      </c>
      <c r="B253">
        <v>2</v>
      </c>
      <c r="C253">
        <v>144</v>
      </c>
      <c r="D253">
        <v>1</v>
      </c>
      <c r="E253">
        <v>151.23269999999999</v>
      </c>
      <c r="F253">
        <v>4.5229999999999999E-2</v>
      </c>
    </row>
    <row r="254" spans="1:6">
      <c r="A254">
        <v>2000145</v>
      </c>
      <c r="B254">
        <v>2</v>
      </c>
      <c r="C254">
        <v>145</v>
      </c>
      <c r="D254">
        <v>1</v>
      </c>
      <c r="E254">
        <v>151.7182</v>
      </c>
      <c r="F254">
        <v>4.5159999999999999E-2</v>
      </c>
    </row>
    <row r="255" spans="1:6">
      <c r="A255">
        <v>2000146</v>
      </c>
      <c r="B255">
        <v>2</v>
      </c>
      <c r="C255">
        <v>146</v>
      </c>
      <c r="D255">
        <v>1</v>
      </c>
      <c r="E255">
        <v>152.1951</v>
      </c>
      <c r="F255">
        <v>4.5100000000000001E-2</v>
      </c>
    </row>
    <row r="256" spans="1:6">
      <c r="A256">
        <v>2000147</v>
      </c>
      <c r="B256">
        <v>2</v>
      </c>
      <c r="C256">
        <v>147</v>
      </c>
      <c r="D256">
        <v>1</v>
      </c>
      <c r="E256">
        <v>152.6628</v>
      </c>
      <c r="F256">
        <v>4.5030000000000001E-2</v>
      </c>
    </row>
    <row r="257" spans="1:6">
      <c r="A257">
        <v>2000148</v>
      </c>
      <c r="B257">
        <v>2</v>
      </c>
      <c r="C257">
        <v>148</v>
      </c>
      <c r="D257">
        <v>1</v>
      </c>
      <c r="E257">
        <v>153.1206</v>
      </c>
      <c r="F257">
        <v>4.4970000000000003E-2</v>
      </c>
    </row>
    <row r="258" spans="1:6">
      <c r="A258">
        <v>2000149</v>
      </c>
      <c r="B258">
        <v>2</v>
      </c>
      <c r="C258">
        <v>149</v>
      </c>
      <c r="D258">
        <v>1</v>
      </c>
      <c r="E258">
        <v>153.56780000000001</v>
      </c>
      <c r="F258">
        <v>4.4900000000000002E-2</v>
      </c>
    </row>
    <row r="259" spans="1:6">
      <c r="A259">
        <v>2000150</v>
      </c>
      <c r="B259">
        <v>2</v>
      </c>
      <c r="C259">
        <v>150</v>
      </c>
      <c r="D259">
        <v>1</v>
      </c>
      <c r="E259">
        <v>154.00409999999999</v>
      </c>
      <c r="F259">
        <v>4.4830000000000002E-2</v>
      </c>
    </row>
    <row r="260" spans="1:6">
      <c r="A260">
        <v>2000151</v>
      </c>
      <c r="B260">
        <v>2</v>
      </c>
      <c r="C260">
        <v>151</v>
      </c>
      <c r="D260">
        <v>1</v>
      </c>
      <c r="E260">
        <v>154.429</v>
      </c>
      <c r="F260">
        <v>4.4760000000000001E-2</v>
      </c>
    </row>
    <row r="261" spans="1:6">
      <c r="A261">
        <v>2000152</v>
      </c>
      <c r="B261">
        <v>2</v>
      </c>
      <c r="C261">
        <v>152</v>
      </c>
      <c r="D261">
        <v>1</v>
      </c>
      <c r="E261">
        <v>154.84229999999999</v>
      </c>
      <c r="F261">
        <v>4.4679999999999997E-2</v>
      </c>
    </row>
    <row r="262" spans="1:6">
      <c r="A262">
        <v>2000153</v>
      </c>
      <c r="B262">
        <v>2</v>
      </c>
      <c r="C262">
        <v>153</v>
      </c>
      <c r="D262">
        <v>1</v>
      </c>
      <c r="E262">
        <v>155.24369999999999</v>
      </c>
      <c r="F262">
        <v>4.4609999999999997E-2</v>
      </c>
    </row>
    <row r="263" spans="1:6">
      <c r="A263">
        <v>2000154</v>
      </c>
      <c r="B263">
        <v>2</v>
      </c>
      <c r="C263">
        <v>154</v>
      </c>
      <c r="D263">
        <v>1</v>
      </c>
      <c r="E263">
        <v>155.63300000000001</v>
      </c>
      <c r="F263">
        <v>4.4540000000000003E-2</v>
      </c>
    </row>
    <row r="264" spans="1:6">
      <c r="A264">
        <v>2000155</v>
      </c>
      <c r="B264">
        <v>2</v>
      </c>
      <c r="C264">
        <v>155</v>
      </c>
      <c r="D264">
        <v>1</v>
      </c>
      <c r="E264">
        <v>156.01009999999999</v>
      </c>
      <c r="F264">
        <v>4.446E-2</v>
      </c>
    </row>
    <row r="265" spans="1:6">
      <c r="A265">
        <v>2000156</v>
      </c>
      <c r="B265">
        <v>2</v>
      </c>
      <c r="C265">
        <v>156</v>
      </c>
      <c r="D265">
        <v>1</v>
      </c>
      <c r="E265">
        <v>156.37479999999999</v>
      </c>
      <c r="F265">
        <v>4.4389999999999999E-2</v>
      </c>
    </row>
    <row r="266" spans="1:6">
      <c r="A266">
        <v>2000157</v>
      </c>
      <c r="B266">
        <v>2</v>
      </c>
      <c r="C266">
        <v>157</v>
      </c>
      <c r="D266">
        <v>1</v>
      </c>
      <c r="E266">
        <v>156.7269</v>
      </c>
      <c r="F266">
        <v>4.4310000000000002E-2</v>
      </c>
    </row>
    <row r="267" spans="1:6">
      <c r="A267">
        <v>2000158</v>
      </c>
      <c r="B267">
        <v>2</v>
      </c>
      <c r="C267">
        <v>158</v>
      </c>
      <c r="D267">
        <v>1</v>
      </c>
      <c r="E267">
        <v>157.06659999999999</v>
      </c>
      <c r="F267">
        <v>4.4229999999999998E-2</v>
      </c>
    </row>
    <row r="268" spans="1:6">
      <c r="A268">
        <v>2000159</v>
      </c>
      <c r="B268">
        <v>2</v>
      </c>
      <c r="C268">
        <v>159</v>
      </c>
      <c r="D268">
        <v>1</v>
      </c>
      <c r="E268">
        <v>157.39359999999999</v>
      </c>
      <c r="F268">
        <v>4.4150000000000002E-2</v>
      </c>
    </row>
    <row r="269" spans="1:6">
      <c r="A269">
        <v>2000160</v>
      </c>
      <c r="B269">
        <v>2</v>
      </c>
      <c r="C269">
        <v>160</v>
      </c>
      <c r="D269">
        <v>1</v>
      </c>
      <c r="E269">
        <v>157.70820000000001</v>
      </c>
      <c r="F269">
        <v>4.4080000000000001E-2</v>
      </c>
    </row>
    <row r="270" spans="1:6">
      <c r="A270">
        <v>2000161</v>
      </c>
      <c r="B270">
        <v>2</v>
      </c>
      <c r="C270">
        <v>161</v>
      </c>
      <c r="D270">
        <v>1</v>
      </c>
      <c r="E270">
        <v>158.0102</v>
      </c>
      <c r="F270">
        <v>4.3999999999999997E-2</v>
      </c>
    </row>
    <row r="271" spans="1:6">
      <c r="A271">
        <v>2000162</v>
      </c>
      <c r="B271">
        <v>2</v>
      </c>
      <c r="C271">
        <v>162</v>
      </c>
      <c r="D271">
        <v>1</v>
      </c>
      <c r="E271">
        <v>158.2997</v>
      </c>
      <c r="F271">
        <v>4.3920000000000001E-2</v>
      </c>
    </row>
    <row r="272" spans="1:6">
      <c r="A272">
        <v>2000163</v>
      </c>
      <c r="B272">
        <v>2</v>
      </c>
      <c r="C272">
        <v>163</v>
      </c>
      <c r="D272">
        <v>1</v>
      </c>
      <c r="E272">
        <v>158.5771</v>
      </c>
      <c r="F272">
        <v>4.3839999999999997E-2</v>
      </c>
    </row>
    <row r="273" spans="1:6">
      <c r="A273">
        <v>2000164</v>
      </c>
      <c r="B273">
        <v>2</v>
      </c>
      <c r="C273">
        <v>164</v>
      </c>
      <c r="D273">
        <v>1</v>
      </c>
      <c r="E273">
        <v>158.8425</v>
      </c>
      <c r="F273">
        <v>4.376E-2</v>
      </c>
    </row>
    <row r="274" spans="1:6">
      <c r="A274">
        <v>2000165</v>
      </c>
      <c r="B274">
        <v>2</v>
      </c>
      <c r="C274">
        <v>165</v>
      </c>
      <c r="D274">
        <v>1</v>
      </c>
      <c r="E274">
        <v>159.09610000000001</v>
      </c>
      <c r="F274">
        <v>4.369E-2</v>
      </c>
    </row>
    <row r="275" spans="1:6">
      <c r="A275">
        <v>2000166</v>
      </c>
      <c r="B275">
        <v>2</v>
      </c>
      <c r="C275">
        <v>166</v>
      </c>
      <c r="D275">
        <v>1</v>
      </c>
      <c r="E275">
        <v>159.3382</v>
      </c>
      <c r="F275">
        <v>4.3610000000000003E-2</v>
      </c>
    </row>
    <row r="276" spans="1:6">
      <c r="A276">
        <v>2000167</v>
      </c>
      <c r="B276">
        <v>2</v>
      </c>
      <c r="C276">
        <v>167</v>
      </c>
      <c r="D276">
        <v>1</v>
      </c>
      <c r="E276">
        <v>159.56909999999999</v>
      </c>
      <c r="F276">
        <v>4.3529999999999999E-2</v>
      </c>
    </row>
    <row r="277" spans="1:6">
      <c r="A277">
        <v>2000168</v>
      </c>
      <c r="B277">
        <v>2</v>
      </c>
      <c r="C277">
        <v>168</v>
      </c>
      <c r="D277">
        <v>1</v>
      </c>
      <c r="E277">
        <v>159.78899999999999</v>
      </c>
      <c r="F277">
        <v>4.3450000000000003E-2</v>
      </c>
    </row>
    <row r="278" spans="1:6">
      <c r="A278">
        <v>2000169</v>
      </c>
      <c r="B278">
        <v>2</v>
      </c>
      <c r="C278">
        <v>169</v>
      </c>
      <c r="D278">
        <v>1</v>
      </c>
      <c r="E278">
        <v>159.9983</v>
      </c>
      <c r="F278">
        <v>4.3369999999999999E-2</v>
      </c>
    </row>
    <row r="279" spans="1:6">
      <c r="A279">
        <v>2000170</v>
      </c>
      <c r="B279">
        <v>2</v>
      </c>
      <c r="C279">
        <v>170</v>
      </c>
      <c r="D279">
        <v>1</v>
      </c>
      <c r="E279">
        <v>160.19710000000001</v>
      </c>
      <c r="F279">
        <v>4.3299999999999998E-2</v>
      </c>
    </row>
    <row r="280" spans="1:6">
      <c r="A280">
        <v>2000171</v>
      </c>
      <c r="B280">
        <v>2</v>
      </c>
      <c r="C280">
        <v>171</v>
      </c>
      <c r="D280">
        <v>1</v>
      </c>
      <c r="E280">
        <v>160.38570000000001</v>
      </c>
      <c r="F280">
        <v>4.3220000000000001E-2</v>
      </c>
    </row>
    <row r="281" spans="1:6">
      <c r="A281">
        <v>2000172</v>
      </c>
      <c r="B281">
        <v>2</v>
      </c>
      <c r="C281">
        <v>172</v>
      </c>
      <c r="D281">
        <v>1</v>
      </c>
      <c r="E281">
        <v>160.5643</v>
      </c>
      <c r="F281">
        <v>4.3139999999999998E-2</v>
      </c>
    </row>
    <row r="282" spans="1:6">
      <c r="A282">
        <v>2000173</v>
      </c>
      <c r="B282">
        <v>2</v>
      </c>
      <c r="C282">
        <v>173</v>
      </c>
      <c r="D282">
        <v>1</v>
      </c>
      <c r="E282">
        <v>160.73320000000001</v>
      </c>
      <c r="F282">
        <v>4.3069999999999997E-2</v>
      </c>
    </row>
    <row r="283" spans="1:6">
      <c r="A283">
        <v>2000174</v>
      </c>
      <c r="B283">
        <v>2</v>
      </c>
      <c r="C283">
        <v>174</v>
      </c>
      <c r="D283">
        <v>1</v>
      </c>
      <c r="E283">
        <v>160.89269999999999</v>
      </c>
      <c r="F283">
        <v>4.299E-2</v>
      </c>
    </row>
    <row r="284" spans="1:6">
      <c r="A284">
        <v>2000175</v>
      </c>
      <c r="B284">
        <v>2</v>
      </c>
      <c r="C284">
        <v>175</v>
      </c>
      <c r="D284">
        <v>1</v>
      </c>
      <c r="E284">
        <v>161.04300000000001</v>
      </c>
      <c r="F284">
        <v>4.292E-2</v>
      </c>
    </row>
    <row r="285" spans="1:6">
      <c r="A285">
        <v>2000176</v>
      </c>
      <c r="B285">
        <v>2</v>
      </c>
      <c r="C285">
        <v>176</v>
      </c>
      <c r="D285">
        <v>1</v>
      </c>
      <c r="E285">
        <v>161.18450000000001</v>
      </c>
      <c r="F285">
        <v>4.2840000000000003E-2</v>
      </c>
    </row>
    <row r="286" spans="1:6">
      <c r="A286">
        <v>2000177</v>
      </c>
      <c r="B286">
        <v>2</v>
      </c>
      <c r="C286">
        <v>177</v>
      </c>
      <c r="D286">
        <v>1</v>
      </c>
      <c r="E286">
        <v>161.3176</v>
      </c>
      <c r="F286">
        <v>4.2770000000000002E-2</v>
      </c>
    </row>
    <row r="287" spans="1:6">
      <c r="A287">
        <v>2000178</v>
      </c>
      <c r="B287">
        <v>2</v>
      </c>
      <c r="C287">
        <v>178</v>
      </c>
      <c r="D287">
        <v>1</v>
      </c>
      <c r="E287">
        <v>161.4425</v>
      </c>
      <c r="F287">
        <v>4.2700000000000002E-2</v>
      </c>
    </row>
    <row r="288" spans="1:6">
      <c r="A288">
        <v>2000179</v>
      </c>
      <c r="B288">
        <v>2</v>
      </c>
      <c r="C288">
        <v>179</v>
      </c>
      <c r="D288">
        <v>1</v>
      </c>
      <c r="E288">
        <v>161.55959999999999</v>
      </c>
      <c r="F288">
        <v>4.2630000000000001E-2</v>
      </c>
    </row>
    <row r="289" spans="1:6">
      <c r="A289">
        <v>2000180</v>
      </c>
      <c r="B289">
        <v>2</v>
      </c>
      <c r="C289">
        <v>180</v>
      </c>
      <c r="D289">
        <v>1</v>
      </c>
      <c r="E289">
        <v>161.66919999999999</v>
      </c>
      <c r="F289">
        <v>4.2549999999999998E-2</v>
      </c>
    </row>
    <row r="290" spans="1:6">
      <c r="A290">
        <v>2000181</v>
      </c>
      <c r="B290">
        <v>2</v>
      </c>
      <c r="C290">
        <v>181</v>
      </c>
      <c r="D290">
        <v>1</v>
      </c>
      <c r="E290">
        <v>161.77170000000001</v>
      </c>
      <c r="F290">
        <v>4.2479999999999997E-2</v>
      </c>
    </row>
    <row r="291" spans="1:6">
      <c r="A291">
        <v>2000182</v>
      </c>
      <c r="B291">
        <v>2</v>
      </c>
      <c r="C291">
        <v>182</v>
      </c>
      <c r="D291">
        <v>1</v>
      </c>
      <c r="E291">
        <v>161.8673</v>
      </c>
      <c r="F291">
        <v>4.2410000000000003E-2</v>
      </c>
    </row>
    <row r="292" spans="1:6">
      <c r="A292">
        <v>2000183</v>
      </c>
      <c r="B292">
        <v>2</v>
      </c>
      <c r="C292">
        <v>183</v>
      </c>
      <c r="D292">
        <v>1</v>
      </c>
      <c r="E292">
        <v>161.9564</v>
      </c>
      <c r="F292">
        <v>4.2349999999999999E-2</v>
      </c>
    </row>
    <row r="293" spans="1:6">
      <c r="A293">
        <v>2000184</v>
      </c>
      <c r="B293">
        <v>2</v>
      </c>
      <c r="C293">
        <v>184</v>
      </c>
      <c r="D293">
        <v>1</v>
      </c>
      <c r="E293">
        <v>162.0393</v>
      </c>
      <c r="F293">
        <v>4.2279999999999998E-2</v>
      </c>
    </row>
    <row r="294" spans="1:6">
      <c r="A294">
        <v>2000185</v>
      </c>
      <c r="B294">
        <v>2</v>
      </c>
      <c r="C294">
        <v>185</v>
      </c>
      <c r="D294">
        <v>1</v>
      </c>
      <c r="E294">
        <v>162.1164</v>
      </c>
      <c r="F294">
        <v>4.2209999999999998E-2</v>
      </c>
    </row>
    <row r="295" spans="1:6">
      <c r="A295">
        <v>2000186</v>
      </c>
      <c r="B295">
        <v>2</v>
      </c>
      <c r="C295">
        <v>186</v>
      </c>
      <c r="D295">
        <v>1</v>
      </c>
      <c r="E295">
        <v>162.18799999999999</v>
      </c>
      <c r="F295">
        <v>4.2139999999999997E-2</v>
      </c>
    </row>
    <row r="296" spans="1:6">
      <c r="A296">
        <v>2000187</v>
      </c>
      <c r="B296">
        <v>2</v>
      </c>
      <c r="C296">
        <v>187</v>
      </c>
      <c r="D296">
        <v>1</v>
      </c>
      <c r="E296">
        <v>162.2542</v>
      </c>
      <c r="F296">
        <v>4.2079999999999999E-2</v>
      </c>
    </row>
    <row r="297" spans="1:6">
      <c r="A297">
        <v>2000188</v>
      </c>
      <c r="B297">
        <v>2</v>
      </c>
      <c r="C297">
        <v>188</v>
      </c>
      <c r="D297">
        <v>1</v>
      </c>
      <c r="E297">
        <v>162.31540000000001</v>
      </c>
      <c r="F297">
        <v>4.2009999999999999E-2</v>
      </c>
    </row>
    <row r="298" spans="1:6">
      <c r="A298">
        <v>2000189</v>
      </c>
      <c r="B298">
        <v>2</v>
      </c>
      <c r="C298">
        <v>189</v>
      </c>
      <c r="D298">
        <v>1</v>
      </c>
      <c r="E298">
        <v>162.37190000000001</v>
      </c>
      <c r="F298">
        <v>4.1950000000000001E-2</v>
      </c>
    </row>
    <row r="299" spans="1:6">
      <c r="A299">
        <v>2000190</v>
      </c>
      <c r="B299">
        <v>2</v>
      </c>
      <c r="C299">
        <v>190</v>
      </c>
      <c r="D299">
        <v>1</v>
      </c>
      <c r="E299">
        <v>162.4239</v>
      </c>
      <c r="F299">
        <v>4.1889999999999997E-2</v>
      </c>
    </row>
    <row r="300" spans="1:6">
      <c r="A300">
        <v>2000191</v>
      </c>
      <c r="B300">
        <v>2</v>
      </c>
      <c r="C300">
        <v>191</v>
      </c>
      <c r="D300">
        <v>1</v>
      </c>
      <c r="E300">
        <v>162.4717</v>
      </c>
      <c r="F300">
        <v>4.1820000000000003E-2</v>
      </c>
    </row>
    <row r="301" spans="1:6">
      <c r="A301">
        <v>2000192</v>
      </c>
      <c r="B301">
        <v>2</v>
      </c>
      <c r="C301">
        <v>192</v>
      </c>
      <c r="D301">
        <v>1</v>
      </c>
      <c r="E301">
        <v>162.51560000000001</v>
      </c>
      <c r="F301">
        <v>4.1759999999999999E-2</v>
      </c>
    </row>
    <row r="302" spans="1:6">
      <c r="A302">
        <v>2000193</v>
      </c>
      <c r="B302">
        <v>2</v>
      </c>
      <c r="C302">
        <v>193</v>
      </c>
      <c r="D302">
        <v>1</v>
      </c>
      <c r="E302">
        <v>162.55600000000001</v>
      </c>
      <c r="F302">
        <v>4.1700000000000001E-2</v>
      </c>
    </row>
    <row r="303" spans="1:6">
      <c r="A303">
        <v>2000194</v>
      </c>
      <c r="B303">
        <v>2</v>
      </c>
      <c r="C303">
        <v>194</v>
      </c>
      <c r="D303">
        <v>1</v>
      </c>
      <c r="E303">
        <v>162.5933</v>
      </c>
      <c r="F303">
        <v>4.1640000000000003E-2</v>
      </c>
    </row>
    <row r="304" spans="1:6">
      <c r="A304">
        <v>2000195</v>
      </c>
      <c r="B304">
        <v>2</v>
      </c>
      <c r="C304">
        <v>195</v>
      </c>
      <c r="D304">
        <v>1</v>
      </c>
      <c r="E304">
        <v>162.6276</v>
      </c>
      <c r="F304">
        <v>4.1579999999999999E-2</v>
      </c>
    </row>
    <row r="305" spans="1:6">
      <c r="A305">
        <v>2000196</v>
      </c>
      <c r="B305">
        <v>2</v>
      </c>
      <c r="C305">
        <v>196</v>
      </c>
      <c r="D305">
        <v>1</v>
      </c>
      <c r="E305">
        <v>162.65940000000001</v>
      </c>
      <c r="F305">
        <v>4.1520000000000001E-2</v>
      </c>
    </row>
    <row r="306" spans="1:6">
      <c r="A306">
        <v>2000197</v>
      </c>
      <c r="B306">
        <v>2</v>
      </c>
      <c r="C306">
        <v>197</v>
      </c>
      <c r="D306">
        <v>1</v>
      </c>
      <c r="E306">
        <v>162.68899999999999</v>
      </c>
      <c r="F306">
        <v>4.147E-2</v>
      </c>
    </row>
    <row r="307" spans="1:6">
      <c r="A307">
        <v>2000198</v>
      </c>
      <c r="B307">
        <v>2</v>
      </c>
      <c r="C307">
        <v>198</v>
      </c>
      <c r="D307">
        <v>1</v>
      </c>
      <c r="E307">
        <v>162.7165</v>
      </c>
      <c r="F307">
        <v>4.1410000000000002E-2</v>
      </c>
    </row>
    <row r="308" spans="1:6">
      <c r="A308">
        <v>2000199</v>
      </c>
      <c r="B308">
        <v>2</v>
      </c>
      <c r="C308">
        <v>199</v>
      </c>
      <c r="D308">
        <v>1</v>
      </c>
      <c r="E308">
        <v>162.74250000000001</v>
      </c>
      <c r="F308">
        <v>4.1360000000000001E-2</v>
      </c>
    </row>
    <row r="309" spans="1:6">
      <c r="A309">
        <v>2000200</v>
      </c>
      <c r="B309">
        <v>2</v>
      </c>
      <c r="C309">
        <v>200</v>
      </c>
      <c r="D309">
        <v>1</v>
      </c>
      <c r="E309">
        <v>162.767</v>
      </c>
      <c r="F309">
        <v>4.1300000000000003E-2</v>
      </c>
    </row>
    <row r="310" spans="1:6">
      <c r="A310">
        <v>2000201</v>
      </c>
      <c r="B310">
        <v>2</v>
      </c>
      <c r="C310">
        <v>201</v>
      </c>
      <c r="D310">
        <v>1</v>
      </c>
      <c r="E310">
        <v>162.79040000000001</v>
      </c>
      <c r="F310">
        <v>4.1250000000000002E-2</v>
      </c>
    </row>
    <row r="311" spans="1:6">
      <c r="A311">
        <v>2000202</v>
      </c>
      <c r="B311">
        <v>2</v>
      </c>
      <c r="C311">
        <v>202</v>
      </c>
      <c r="D311">
        <v>1</v>
      </c>
      <c r="E311">
        <v>162.8126</v>
      </c>
      <c r="F311">
        <v>4.1189999999999997E-2</v>
      </c>
    </row>
    <row r="312" spans="1:6">
      <c r="A312">
        <v>2000203</v>
      </c>
      <c r="B312">
        <v>2</v>
      </c>
      <c r="C312">
        <v>203</v>
      </c>
      <c r="D312">
        <v>1</v>
      </c>
      <c r="E312">
        <v>162.834</v>
      </c>
      <c r="F312">
        <v>4.1140000000000003E-2</v>
      </c>
    </row>
    <row r="313" spans="1:6">
      <c r="A313">
        <v>2000204</v>
      </c>
      <c r="B313">
        <v>2</v>
      </c>
      <c r="C313">
        <v>204</v>
      </c>
      <c r="D313">
        <v>1</v>
      </c>
      <c r="E313">
        <v>162.8545</v>
      </c>
      <c r="F313">
        <v>4.1090000000000002E-2</v>
      </c>
    </row>
    <row r="314" spans="1:6">
      <c r="A314">
        <v>2000205</v>
      </c>
      <c r="B314">
        <v>2</v>
      </c>
      <c r="C314">
        <v>205</v>
      </c>
      <c r="D314">
        <v>1</v>
      </c>
      <c r="E314">
        <v>162.87430000000001</v>
      </c>
      <c r="F314">
        <v>4.104E-2</v>
      </c>
    </row>
    <row r="315" spans="1:6">
      <c r="A315">
        <v>2000206</v>
      </c>
      <c r="B315">
        <v>2</v>
      </c>
      <c r="C315">
        <v>206</v>
      </c>
      <c r="D315">
        <v>1</v>
      </c>
      <c r="E315">
        <v>162.89349999999999</v>
      </c>
      <c r="F315">
        <v>4.0989999999999999E-2</v>
      </c>
    </row>
    <row r="316" spans="1:6">
      <c r="A316">
        <v>2000207</v>
      </c>
      <c r="B316">
        <v>2</v>
      </c>
      <c r="C316">
        <v>207</v>
      </c>
      <c r="D316">
        <v>1</v>
      </c>
      <c r="E316">
        <v>162.91200000000001</v>
      </c>
      <c r="F316">
        <v>4.0939999999999997E-2</v>
      </c>
    </row>
    <row r="317" spans="1:6">
      <c r="A317">
        <v>2000208</v>
      </c>
      <c r="B317">
        <v>2</v>
      </c>
      <c r="C317">
        <v>208</v>
      </c>
      <c r="D317">
        <v>1</v>
      </c>
      <c r="E317">
        <v>162.93</v>
      </c>
      <c r="F317">
        <v>4.0890000000000003E-2</v>
      </c>
    </row>
    <row r="318" spans="1:6">
      <c r="A318">
        <v>2000209</v>
      </c>
      <c r="B318">
        <v>2</v>
      </c>
      <c r="C318">
        <v>209</v>
      </c>
      <c r="D318">
        <v>1</v>
      </c>
      <c r="E318">
        <v>162.94759999999999</v>
      </c>
      <c r="F318">
        <v>4.0840000000000001E-2</v>
      </c>
    </row>
    <row r="319" spans="1:6">
      <c r="A319">
        <v>2000210</v>
      </c>
      <c r="B319">
        <v>2</v>
      </c>
      <c r="C319">
        <v>210</v>
      </c>
      <c r="D319">
        <v>1</v>
      </c>
      <c r="E319">
        <v>162.9649</v>
      </c>
      <c r="F319">
        <v>4.0800000000000003E-2</v>
      </c>
    </row>
    <row r="320" spans="1:6">
      <c r="A320">
        <v>2000211</v>
      </c>
      <c r="B320">
        <v>2</v>
      </c>
      <c r="C320">
        <v>211</v>
      </c>
      <c r="D320">
        <v>1</v>
      </c>
      <c r="E320">
        <v>162.98169999999999</v>
      </c>
      <c r="F320">
        <v>4.0750000000000001E-2</v>
      </c>
    </row>
    <row r="321" spans="1:6">
      <c r="A321">
        <v>2000212</v>
      </c>
      <c r="B321">
        <v>2</v>
      </c>
      <c r="C321">
        <v>212</v>
      </c>
      <c r="D321">
        <v>1</v>
      </c>
      <c r="E321">
        <v>162.9983</v>
      </c>
      <c r="F321">
        <v>4.0710000000000003E-2</v>
      </c>
    </row>
    <row r="322" spans="1:6">
      <c r="A322">
        <v>2000213</v>
      </c>
      <c r="B322">
        <v>2</v>
      </c>
      <c r="C322">
        <v>213</v>
      </c>
      <c r="D322">
        <v>1</v>
      </c>
      <c r="E322">
        <v>163.01439999999999</v>
      </c>
      <c r="F322">
        <v>4.0660000000000002E-2</v>
      </c>
    </row>
    <row r="323" spans="1:6">
      <c r="A323">
        <v>2000214</v>
      </c>
      <c r="B323">
        <v>2</v>
      </c>
      <c r="C323">
        <v>214</v>
      </c>
      <c r="D323">
        <v>1</v>
      </c>
      <c r="E323">
        <v>163.03</v>
      </c>
      <c r="F323">
        <v>4.0620000000000003E-2</v>
      </c>
    </row>
    <row r="324" spans="1:6">
      <c r="A324">
        <v>2000215</v>
      </c>
      <c r="B324">
        <v>2</v>
      </c>
      <c r="C324">
        <v>215</v>
      </c>
      <c r="D324">
        <v>1</v>
      </c>
      <c r="E324">
        <v>163.04509999999999</v>
      </c>
      <c r="F324">
        <v>4.0579999999999998E-2</v>
      </c>
    </row>
    <row r="325" spans="1:6">
      <c r="A325">
        <v>2000216</v>
      </c>
      <c r="B325">
        <v>2</v>
      </c>
      <c r="C325">
        <v>216</v>
      </c>
      <c r="D325">
        <v>1</v>
      </c>
      <c r="E325">
        <v>163.05950000000001</v>
      </c>
      <c r="F325">
        <v>4.0529999999999997E-2</v>
      </c>
    </row>
    <row r="326" spans="1:6">
      <c r="A326">
        <v>2000217</v>
      </c>
      <c r="B326">
        <v>2</v>
      </c>
      <c r="C326">
        <v>217</v>
      </c>
      <c r="D326">
        <v>1</v>
      </c>
      <c r="E326">
        <v>163.07329999999999</v>
      </c>
      <c r="F326">
        <v>4.0489999999999998E-2</v>
      </c>
    </row>
    <row r="327" spans="1:6">
      <c r="A327">
        <v>2000218</v>
      </c>
      <c r="B327">
        <v>2</v>
      </c>
      <c r="C327">
        <v>218</v>
      </c>
      <c r="D327">
        <v>1</v>
      </c>
      <c r="E327">
        <v>163.08619999999999</v>
      </c>
      <c r="F327">
        <v>4.045E-2</v>
      </c>
    </row>
    <row r="328" spans="1:6">
      <c r="A328">
        <v>2000219</v>
      </c>
      <c r="B328">
        <v>2</v>
      </c>
      <c r="C328">
        <v>219</v>
      </c>
      <c r="D328">
        <v>1</v>
      </c>
      <c r="E328">
        <v>163.09819999999999</v>
      </c>
      <c r="F328">
        <v>4.0410000000000001E-2</v>
      </c>
    </row>
    <row r="329" spans="1:6">
      <c r="A329">
        <v>2000220</v>
      </c>
      <c r="B329">
        <v>2</v>
      </c>
      <c r="C329">
        <v>220</v>
      </c>
      <c r="D329">
        <v>1</v>
      </c>
      <c r="E329">
        <v>163.10919999999999</v>
      </c>
      <c r="F329">
        <v>4.0370000000000003E-2</v>
      </c>
    </row>
    <row r="330" spans="1:6">
      <c r="A330">
        <v>2000221</v>
      </c>
      <c r="B330">
        <v>2</v>
      </c>
      <c r="C330">
        <v>221</v>
      </c>
      <c r="D330">
        <v>1</v>
      </c>
      <c r="E330">
        <v>163.11920000000001</v>
      </c>
      <c r="F330">
        <v>4.0340000000000001E-2</v>
      </c>
    </row>
    <row r="331" spans="1:6">
      <c r="A331">
        <v>2000222</v>
      </c>
      <c r="B331">
        <v>2</v>
      </c>
      <c r="C331">
        <v>222</v>
      </c>
      <c r="D331">
        <v>1</v>
      </c>
      <c r="E331">
        <v>163.12790000000001</v>
      </c>
      <c r="F331">
        <v>4.0300000000000002E-2</v>
      </c>
    </row>
    <row r="332" spans="1:6">
      <c r="A332">
        <v>2000223</v>
      </c>
      <c r="B332">
        <v>2</v>
      </c>
      <c r="C332">
        <v>223</v>
      </c>
      <c r="D332">
        <v>1</v>
      </c>
      <c r="E332">
        <v>163.13550000000001</v>
      </c>
      <c r="F332">
        <v>4.0259999999999997E-2</v>
      </c>
    </row>
    <row r="333" spans="1:6">
      <c r="A333">
        <v>2000224</v>
      </c>
      <c r="B333">
        <v>2</v>
      </c>
      <c r="C333">
        <v>224</v>
      </c>
      <c r="D333">
        <v>1</v>
      </c>
      <c r="E333">
        <v>163.14179999999999</v>
      </c>
      <c r="F333">
        <v>4.0230000000000002E-2</v>
      </c>
    </row>
    <row r="334" spans="1:6">
      <c r="A334">
        <v>2000225</v>
      </c>
      <c r="B334">
        <v>2</v>
      </c>
      <c r="C334">
        <v>225</v>
      </c>
      <c r="D334">
        <v>1</v>
      </c>
      <c r="E334">
        <v>163.14689999999999</v>
      </c>
      <c r="F334">
        <v>4.0189999999999997E-2</v>
      </c>
    </row>
    <row r="335" spans="1:6">
      <c r="A335">
        <v>2000226</v>
      </c>
      <c r="B335">
        <v>2</v>
      </c>
      <c r="C335">
        <v>226</v>
      </c>
      <c r="D335">
        <v>1</v>
      </c>
      <c r="E335">
        <v>163.1508</v>
      </c>
      <c r="F335">
        <v>4.0160000000000001E-2</v>
      </c>
    </row>
    <row r="336" spans="1:6">
      <c r="A336">
        <v>2000227</v>
      </c>
      <c r="B336">
        <v>2</v>
      </c>
      <c r="C336">
        <v>227</v>
      </c>
      <c r="D336">
        <v>1</v>
      </c>
      <c r="E336">
        <v>163.1534</v>
      </c>
      <c r="F336">
        <v>4.0120000000000003E-2</v>
      </c>
    </row>
    <row r="337" spans="1:6">
      <c r="A337">
        <v>2000228</v>
      </c>
      <c r="B337">
        <v>2</v>
      </c>
      <c r="C337">
        <v>228</v>
      </c>
      <c r="D337">
        <v>1</v>
      </c>
      <c r="E337">
        <v>163.15479999999999</v>
      </c>
      <c r="F337">
        <v>4.0090000000000001E-2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655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1000000</v>
      </c>
      <c r="B2">
        <v>1</v>
      </c>
      <c r="C2">
        <v>0</v>
      </c>
      <c r="D2">
        <v>0.34870000000000001</v>
      </c>
      <c r="E2">
        <v>3.3464</v>
      </c>
      <c r="F2">
        <v>0.14602000000000001</v>
      </c>
    </row>
    <row r="3" spans="1:6">
      <c r="A3">
        <v>1000001</v>
      </c>
      <c r="B3">
        <v>1</v>
      </c>
      <c r="C3">
        <v>1</v>
      </c>
      <c r="D3">
        <v>0.31269999999999998</v>
      </c>
      <c r="E3">
        <v>3.3174000000000001</v>
      </c>
      <c r="F3">
        <v>0.14693000000000001</v>
      </c>
    </row>
    <row r="4" spans="1:6">
      <c r="A4">
        <v>1000002</v>
      </c>
      <c r="B4">
        <v>1</v>
      </c>
      <c r="C4">
        <v>2</v>
      </c>
      <c r="D4">
        <v>0.3029</v>
      </c>
      <c r="E4">
        <v>3.3370000000000002</v>
      </c>
      <c r="F4">
        <v>0.14676</v>
      </c>
    </row>
    <row r="5" spans="1:6">
      <c r="A5">
        <v>1000003</v>
      </c>
      <c r="B5">
        <v>1</v>
      </c>
      <c r="C5">
        <v>3</v>
      </c>
      <c r="D5">
        <v>0.2959</v>
      </c>
      <c r="E5">
        <v>3.3626999999999998</v>
      </c>
      <c r="F5">
        <v>0.14646999999999999</v>
      </c>
    </row>
    <row r="6" spans="1:6">
      <c r="A6">
        <v>1000004</v>
      </c>
      <c r="B6">
        <v>1</v>
      </c>
      <c r="C6">
        <v>4</v>
      </c>
      <c r="D6">
        <v>0.2903</v>
      </c>
      <c r="E6">
        <v>3.3915000000000002</v>
      </c>
      <c r="F6">
        <v>0.14610999999999999</v>
      </c>
    </row>
    <row r="7" spans="1:6">
      <c r="A7">
        <v>1000005</v>
      </c>
      <c r="B7">
        <v>1</v>
      </c>
      <c r="C7">
        <v>5</v>
      </c>
      <c r="D7">
        <v>0.28549999999999998</v>
      </c>
      <c r="E7">
        <v>3.4222999999999999</v>
      </c>
      <c r="F7">
        <v>0.14571000000000001</v>
      </c>
    </row>
    <row r="8" spans="1:6">
      <c r="A8">
        <v>1000006</v>
      </c>
      <c r="B8">
        <v>1</v>
      </c>
      <c r="C8">
        <v>6</v>
      </c>
      <c r="D8">
        <v>0.28129999999999999</v>
      </c>
      <c r="E8">
        <v>3.4544999999999999</v>
      </c>
      <c r="F8">
        <v>0.14527999999999999</v>
      </c>
    </row>
    <row r="9" spans="1:6">
      <c r="A9">
        <v>1000007</v>
      </c>
      <c r="B9">
        <v>1</v>
      </c>
      <c r="C9">
        <v>7</v>
      </c>
      <c r="D9">
        <v>0.27760000000000001</v>
      </c>
      <c r="E9">
        <v>3.4878999999999998</v>
      </c>
      <c r="F9">
        <v>0.14482999999999999</v>
      </c>
    </row>
    <row r="10" spans="1:6">
      <c r="A10">
        <v>1000008</v>
      </c>
      <c r="B10">
        <v>1</v>
      </c>
      <c r="C10">
        <v>8</v>
      </c>
      <c r="D10">
        <v>0.2742</v>
      </c>
      <c r="E10">
        <v>3.5222000000000002</v>
      </c>
      <c r="F10">
        <v>0.14435999999999999</v>
      </c>
    </row>
    <row r="11" spans="1:6">
      <c r="A11">
        <v>1000009</v>
      </c>
      <c r="B11">
        <v>1</v>
      </c>
      <c r="C11">
        <v>9</v>
      </c>
      <c r="D11">
        <v>0.27110000000000001</v>
      </c>
      <c r="E11">
        <v>3.5575999999999999</v>
      </c>
      <c r="F11">
        <v>0.14388000000000001</v>
      </c>
    </row>
    <row r="12" spans="1:6">
      <c r="A12">
        <v>1000010</v>
      </c>
      <c r="B12">
        <v>1</v>
      </c>
      <c r="C12">
        <v>10</v>
      </c>
      <c r="D12">
        <v>0.2681</v>
      </c>
      <c r="E12">
        <v>3.5941000000000001</v>
      </c>
      <c r="F12">
        <v>0.14338999999999999</v>
      </c>
    </row>
    <row r="13" spans="1:6">
      <c r="A13">
        <v>1000011</v>
      </c>
      <c r="B13">
        <v>1</v>
      </c>
      <c r="C13">
        <v>11</v>
      </c>
      <c r="D13">
        <v>0.26540000000000002</v>
      </c>
      <c r="E13">
        <v>3.6318999999999999</v>
      </c>
      <c r="F13">
        <v>0.1429</v>
      </c>
    </row>
    <row r="14" spans="1:6">
      <c r="A14">
        <v>1000012</v>
      </c>
      <c r="B14">
        <v>1</v>
      </c>
      <c r="C14">
        <v>12</v>
      </c>
      <c r="D14">
        <v>0.26279999999999998</v>
      </c>
      <c r="E14">
        <v>3.6709999999999998</v>
      </c>
      <c r="F14">
        <v>0.14241000000000001</v>
      </c>
    </row>
    <row r="15" spans="1:6">
      <c r="A15">
        <v>1000013</v>
      </c>
      <c r="B15">
        <v>1</v>
      </c>
      <c r="C15">
        <v>13</v>
      </c>
      <c r="D15">
        <v>0.26040000000000002</v>
      </c>
      <c r="E15">
        <v>3.7113</v>
      </c>
      <c r="F15">
        <v>0.14191999999999999</v>
      </c>
    </row>
    <row r="16" spans="1:6">
      <c r="A16">
        <v>1000014</v>
      </c>
      <c r="B16">
        <v>1</v>
      </c>
      <c r="C16">
        <v>14</v>
      </c>
      <c r="D16">
        <v>0.2581</v>
      </c>
      <c r="E16">
        <v>3.7528999999999999</v>
      </c>
      <c r="F16">
        <v>0.14141999999999999</v>
      </c>
    </row>
    <row r="17" spans="1:6">
      <c r="A17">
        <v>1000015</v>
      </c>
      <c r="B17">
        <v>1</v>
      </c>
      <c r="C17">
        <v>15</v>
      </c>
      <c r="D17">
        <v>0.25580000000000003</v>
      </c>
      <c r="E17">
        <v>3.7955999999999999</v>
      </c>
      <c r="F17">
        <v>0.14093</v>
      </c>
    </row>
    <row r="18" spans="1:6">
      <c r="A18">
        <v>1000016</v>
      </c>
      <c r="B18">
        <v>1</v>
      </c>
      <c r="C18">
        <v>16</v>
      </c>
      <c r="D18">
        <v>0.25369999999999998</v>
      </c>
      <c r="E18">
        <v>3.8389000000000002</v>
      </c>
      <c r="F18">
        <v>0.14044000000000001</v>
      </c>
    </row>
    <row r="19" spans="1:6">
      <c r="A19">
        <v>1000017</v>
      </c>
      <c r="B19">
        <v>1</v>
      </c>
      <c r="C19">
        <v>17</v>
      </c>
      <c r="D19">
        <v>0.25169999999999998</v>
      </c>
      <c r="E19">
        <v>3.8828</v>
      </c>
      <c r="F19">
        <v>0.13996</v>
      </c>
    </row>
    <row r="20" spans="1:6">
      <c r="A20">
        <v>1000018</v>
      </c>
      <c r="B20">
        <v>1</v>
      </c>
      <c r="C20">
        <v>18</v>
      </c>
      <c r="D20">
        <v>0.24970000000000001</v>
      </c>
      <c r="E20">
        <v>3.927</v>
      </c>
      <c r="F20">
        <v>0.13947999999999999</v>
      </c>
    </row>
    <row r="21" spans="1:6">
      <c r="A21">
        <v>1000019</v>
      </c>
      <c r="B21">
        <v>1</v>
      </c>
      <c r="C21">
        <v>19</v>
      </c>
      <c r="D21">
        <v>0.24779999999999999</v>
      </c>
      <c r="E21">
        <v>3.9714</v>
      </c>
      <c r="F21">
        <v>0.13900000000000001</v>
      </c>
    </row>
    <row r="22" spans="1:6">
      <c r="A22">
        <v>1000020</v>
      </c>
      <c r="B22">
        <v>1</v>
      </c>
      <c r="C22">
        <v>20</v>
      </c>
      <c r="D22">
        <v>0.246</v>
      </c>
      <c r="E22">
        <v>4.0157999999999996</v>
      </c>
      <c r="F22">
        <v>0.13852999999999999</v>
      </c>
    </row>
    <row r="23" spans="1:6">
      <c r="A23">
        <v>1000021</v>
      </c>
      <c r="B23">
        <v>1</v>
      </c>
      <c r="C23">
        <v>21</v>
      </c>
      <c r="D23">
        <v>0.2442</v>
      </c>
      <c r="E23">
        <v>4.0602999999999998</v>
      </c>
      <c r="F23">
        <v>0.13807</v>
      </c>
    </row>
    <row r="24" spans="1:6">
      <c r="A24">
        <v>1000022</v>
      </c>
      <c r="B24">
        <v>1</v>
      </c>
      <c r="C24">
        <v>22</v>
      </c>
      <c r="D24">
        <v>0.24249999999999999</v>
      </c>
      <c r="E24">
        <v>4.1045999999999996</v>
      </c>
      <c r="F24">
        <v>0.13761000000000001</v>
      </c>
    </row>
    <row r="25" spans="1:6">
      <c r="A25">
        <v>1000023</v>
      </c>
      <c r="B25">
        <v>1</v>
      </c>
      <c r="C25">
        <v>23</v>
      </c>
      <c r="D25">
        <v>0.24079999999999999</v>
      </c>
      <c r="E25">
        <v>4.1489000000000003</v>
      </c>
      <c r="F25">
        <v>0.13714999999999999</v>
      </c>
    </row>
    <row r="26" spans="1:6">
      <c r="A26">
        <v>1000024</v>
      </c>
      <c r="B26">
        <v>1</v>
      </c>
      <c r="C26">
        <v>24</v>
      </c>
      <c r="D26">
        <v>0.2392</v>
      </c>
      <c r="E26">
        <v>4.1929999999999996</v>
      </c>
      <c r="F26">
        <v>0.13669999999999999</v>
      </c>
    </row>
    <row r="27" spans="1:6">
      <c r="A27">
        <v>1000025</v>
      </c>
      <c r="B27">
        <v>1</v>
      </c>
      <c r="C27">
        <v>25</v>
      </c>
      <c r="D27">
        <v>0.23760000000000001</v>
      </c>
      <c r="E27">
        <v>4.2369000000000003</v>
      </c>
      <c r="F27">
        <v>0.13625999999999999</v>
      </c>
    </row>
    <row r="28" spans="1:6">
      <c r="A28">
        <v>1000026</v>
      </c>
      <c r="B28">
        <v>1</v>
      </c>
      <c r="C28">
        <v>26</v>
      </c>
      <c r="D28">
        <v>0.2361</v>
      </c>
      <c r="E28">
        <v>4.2805999999999997</v>
      </c>
      <c r="F28">
        <v>0.13582</v>
      </c>
    </row>
    <row r="29" spans="1:6">
      <c r="A29">
        <v>1000027</v>
      </c>
      <c r="B29">
        <v>1</v>
      </c>
      <c r="C29">
        <v>27</v>
      </c>
      <c r="D29">
        <v>0.2346</v>
      </c>
      <c r="E29">
        <v>4.3239999999999998</v>
      </c>
      <c r="F29">
        <v>0.13539000000000001</v>
      </c>
    </row>
    <row r="30" spans="1:6">
      <c r="A30">
        <v>1000028</v>
      </c>
      <c r="B30">
        <v>1</v>
      </c>
      <c r="C30">
        <v>28</v>
      </c>
      <c r="D30">
        <v>0.2331</v>
      </c>
      <c r="E30">
        <v>4.3670999999999998</v>
      </c>
      <c r="F30">
        <v>0.13497000000000001</v>
      </c>
    </row>
    <row r="31" spans="1:6">
      <c r="A31">
        <v>1000029</v>
      </c>
      <c r="B31">
        <v>1</v>
      </c>
      <c r="C31">
        <v>29</v>
      </c>
      <c r="D31">
        <v>0.23169999999999999</v>
      </c>
      <c r="E31">
        <v>4.41</v>
      </c>
      <c r="F31">
        <v>0.13455</v>
      </c>
    </row>
    <row r="32" spans="1:6">
      <c r="A32">
        <v>1000030</v>
      </c>
      <c r="B32">
        <v>1</v>
      </c>
      <c r="C32">
        <v>30</v>
      </c>
      <c r="D32">
        <v>0.2303</v>
      </c>
      <c r="E32">
        <v>4.4524999999999997</v>
      </c>
      <c r="F32">
        <v>0.13413</v>
      </c>
    </row>
    <row r="33" spans="1:6">
      <c r="A33">
        <v>1000031</v>
      </c>
      <c r="B33">
        <v>1</v>
      </c>
      <c r="C33">
        <v>31</v>
      </c>
      <c r="D33">
        <v>0.22900000000000001</v>
      </c>
      <c r="E33">
        <v>4.4946000000000002</v>
      </c>
      <c r="F33">
        <v>0.13372000000000001</v>
      </c>
    </row>
    <row r="34" spans="1:6">
      <c r="A34">
        <v>1000032</v>
      </c>
      <c r="B34">
        <v>1</v>
      </c>
      <c r="C34">
        <v>32</v>
      </c>
      <c r="D34">
        <v>0.2276</v>
      </c>
      <c r="E34">
        <v>4.5362999999999998</v>
      </c>
      <c r="F34">
        <v>0.13331999999999999</v>
      </c>
    </row>
    <row r="35" spans="1:6">
      <c r="A35">
        <v>1000033</v>
      </c>
      <c r="B35">
        <v>1</v>
      </c>
      <c r="C35">
        <v>33</v>
      </c>
      <c r="D35">
        <v>0.2263</v>
      </c>
      <c r="E35">
        <v>4.5776000000000003</v>
      </c>
      <c r="F35">
        <v>0.13292000000000001</v>
      </c>
    </row>
    <row r="36" spans="1:6">
      <c r="A36">
        <v>1000034</v>
      </c>
      <c r="B36">
        <v>1</v>
      </c>
      <c r="C36">
        <v>34</v>
      </c>
      <c r="D36">
        <v>0.22500000000000001</v>
      </c>
      <c r="E36">
        <v>4.6185</v>
      </c>
      <c r="F36">
        <v>0.13253000000000001</v>
      </c>
    </row>
    <row r="37" spans="1:6">
      <c r="A37">
        <v>1000035</v>
      </c>
      <c r="B37">
        <v>1</v>
      </c>
      <c r="C37">
        <v>35</v>
      </c>
      <c r="D37">
        <v>0.22370000000000001</v>
      </c>
      <c r="E37">
        <v>4.6589999999999998</v>
      </c>
      <c r="F37">
        <v>0.13214999999999999</v>
      </c>
    </row>
    <row r="38" spans="1:6">
      <c r="A38">
        <v>1000036</v>
      </c>
      <c r="B38">
        <v>1</v>
      </c>
      <c r="C38">
        <v>36</v>
      </c>
      <c r="D38">
        <v>0.2225</v>
      </c>
      <c r="E38">
        <v>4.6989999999999998</v>
      </c>
      <c r="F38">
        <v>0.13177</v>
      </c>
    </row>
    <row r="39" spans="1:6">
      <c r="A39">
        <v>1000037</v>
      </c>
      <c r="B39">
        <v>1</v>
      </c>
      <c r="C39">
        <v>37</v>
      </c>
      <c r="D39">
        <v>0.2213</v>
      </c>
      <c r="E39">
        <v>4.7385999999999999</v>
      </c>
      <c r="F39">
        <v>0.13139000000000001</v>
      </c>
    </row>
    <row r="40" spans="1:6">
      <c r="A40">
        <v>1000038</v>
      </c>
      <c r="B40">
        <v>1</v>
      </c>
      <c r="C40">
        <v>38</v>
      </c>
      <c r="D40">
        <v>0.22009999999999999</v>
      </c>
      <c r="E40">
        <v>4.7778</v>
      </c>
      <c r="F40">
        <v>0.13102</v>
      </c>
    </row>
    <row r="41" spans="1:6">
      <c r="A41">
        <v>1000039</v>
      </c>
      <c r="B41">
        <v>1</v>
      </c>
      <c r="C41">
        <v>39</v>
      </c>
      <c r="D41">
        <v>0.21890000000000001</v>
      </c>
      <c r="E41">
        <v>4.8166000000000002</v>
      </c>
      <c r="F41">
        <v>0.13066</v>
      </c>
    </row>
    <row r="42" spans="1:6">
      <c r="A42">
        <v>1000040</v>
      </c>
      <c r="B42">
        <v>1</v>
      </c>
      <c r="C42">
        <v>40</v>
      </c>
      <c r="D42">
        <v>0.21779999999999999</v>
      </c>
      <c r="E42">
        <v>4.8548999999999998</v>
      </c>
      <c r="F42">
        <v>0.1303</v>
      </c>
    </row>
    <row r="43" spans="1:6">
      <c r="A43">
        <v>1000041</v>
      </c>
      <c r="B43">
        <v>1</v>
      </c>
      <c r="C43">
        <v>41</v>
      </c>
      <c r="D43">
        <v>0.21659999999999999</v>
      </c>
      <c r="E43">
        <v>4.8928000000000003</v>
      </c>
      <c r="F43">
        <v>0.12994</v>
      </c>
    </row>
    <row r="44" spans="1:6">
      <c r="A44">
        <v>1000042</v>
      </c>
      <c r="B44">
        <v>1</v>
      </c>
      <c r="C44">
        <v>42</v>
      </c>
      <c r="D44">
        <v>0.2155</v>
      </c>
      <c r="E44">
        <v>4.9302999999999999</v>
      </c>
      <c r="F44">
        <v>0.12959999999999999</v>
      </c>
    </row>
    <row r="45" spans="1:6">
      <c r="A45">
        <v>1000043</v>
      </c>
      <c r="B45">
        <v>1</v>
      </c>
      <c r="C45">
        <v>43</v>
      </c>
      <c r="D45">
        <v>0.21440000000000001</v>
      </c>
      <c r="E45">
        <v>4.9673999999999996</v>
      </c>
      <c r="F45">
        <v>0.12925</v>
      </c>
    </row>
    <row r="46" spans="1:6">
      <c r="A46">
        <v>1000044</v>
      </c>
      <c r="B46">
        <v>1</v>
      </c>
      <c r="C46">
        <v>44</v>
      </c>
      <c r="D46">
        <v>0.21329999999999999</v>
      </c>
      <c r="E46">
        <v>5.0041000000000002</v>
      </c>
      <c r="F46">
        <v>0.12891</v>
      </c>
    </row>
    <row r="47" spans="1:6">
      <c r="A47">
        <v>1000045</v>
      </c>
      <c r="B47">
        <v>1</v>
      </c>
      <c r="C47">
        <v>45</v>
      </c>
      <c r="D47">
        <v>0.2122</v>
      </c>
      <c r="E47">
        <v>5.0404</v>
      </c>
      <c r="F47">
        <v>0.12858</v>
      </c>
    </row>
    <row r="48" spans="1:6">
      <c r="A48">
        <v>1000046</v>
      </c>
      <c r="B48">
        <v>1</v>
      </c>
      <c r="C48">
        <v>46</v>
      </c>
      <c r="D48">
        <v>0.2112</v>
      </c>
      <c r="E48">
        <v>5.0762999999999998</v>
      </c>
      <c r="F48">
        <v>0.12825</v>
      </c>
    </row>
    <row r="49" spans="1:6">
      <c r="A49">
        <v>1000047</v>
      </c>
      <c r="B49">
        <v>1</v>
      </c>
      <c r="C49">
        <v>47</v>
      </c>
      <c r="D49">
        <v>0.21010000000000001</v>
      </c>
      <c r="E49">
        <v>5.1117999999999997</v>
      </c>
      <c r="F49">
        <v>0.12792000000000001</v>
      </c>
    </row>
    <row r="50" spans="1:6">
      <c r="A50">
        <v>1000048</v>
      </c>
      <c r="B50">
        <v>1</v>
      </c>
      <c r="C50">
        <v>48</v>
      </c>
      <c r="D50">
        <v>0.20910000000000001</v>
      </c>
      <c r="E50">
        <v>5.1468999999999996</v>
      </c>
      <c r="F50">
        <v>0.12759999999999999</v>
      </c>
    </row>
    <row r="51" spans="1:6">
      <c r="A51">
        <v>1000049</v>
      </c>
      <c r="B51">
        <v>1</v>
      </c>
      <c r="C51">
        <v>49</v>
      </c>
      <c r="D51">
        <v>0.20810000000000001</v>
      </c>
      <c r="E51">
        <v>5.1817000000000002</v>
      </c>
      <c r="F51">
        <v>0.12728999999999999</v>
      </c>
    </row>
    <row r="52" spans="1:6">
      <c r="A52">
        <v>1000050</v>
      </c>
      <c r="B52">
        <v>1</v>
      </c>
      <c r="C52">
        <v>50</v>
      </c>
      <c r="D52">
        <v>0.20710000000000001</v>
      </c>
      <c r="E52">
        <v>5.2161</v>
      </c>
      <c r="F52">
        <v>0.12698000000000001</v>
      </c>
    </row>
    <row r="53" spans="1:6">
      <c r="A53">
        <v>1000051</v>
      </c>
      <c r="B53">
        <v>1</v>
      </c>
      <c r="C53">
        <v>51</v>
      </c>
      <c r="D53">
        <v>0.20610000000000001</v>
      </c>
      <c r="E53">
        <v>5.2500999999999998</v>
      </c>
      <c r="F53">
        <v>0.12667</v>
      </c>
    </row>
    <row r="54" spans="1:6">
      <c r="A54">
        <v>1000052</v>
      </c>
      <c r="B54">
        <v>1</v>
      </c>
      <c r="C54">
        <v>52</v>
      </c>
      <c r="D54">
        <v>0.20519999999999999</v>
      </c>
      <c r="E54">
        <v>5.2836999999999996</v>
      </c>
      <c r="F54">
        <v>0.12637000000000001</v>
      </c>
    </row>
    <row r="55" spans="1:6">
      <c r="A55">
        <v>1000053</v>
      </c>
      <c r="B55">
        <v>1</v>
      </c>
      <c r="C55">
        <v>53</v>
      </c>
      <c r="D55">
        <v>0.20419999999999999</v>
      </c>
      <c r="E55">
        <v>5.3170999999999999</v>
      </c>
      <c r="F55">
        <v>0.12606999999999999</v>
      </c>
    </row>
    <row r="56" spans="1:6">
      <c r="A56">
        <v>1000054</v>
      </c>
      <c r="B56">
        <v>1</v>
      </c>
      <c r="C56">
        <v>54</v>
      </c>
      <c r="D56">
        <v>0.20319999999999999</v>
      </c>
      <c r="E56">
        <v>5.35</v>
      </c>
      <c r="F56">
        <v>0.12576999999999999</v>
      </c>
    </row>
    <row r="57" spans="1:6">
      <c r="A57">
        <v>1000055</v>
      </c>
      <c r="B57">
        <v>1</v>
      </c>
      <c r="C57">
        <v>55</v>
      </c>
      <c r="D57">
        <v>0.20230000000000001</v>
      </c>
      <c r="E57">
        <v>5.3826000000000001</v>
      </c>
      <c r="F57">
        <v>0.12548000000000001</v>
      </c>
    </row>
    <row r="58" spans="1:6">
      <c r="A58">
        <v>1000056</v>
      </c>
      <c r="B58">
        <v>1</v>
      </c>
      <c r="C58">
        <v>56</v>
      </c>
      <c r="D58">
        <v>0.2014</v>
      </c>
      <c r="E58">
        <v>5.4149000000000003</v>
      </c>
      <c r="F58">
        <v>0.12520000000000001</v>
      </c>
    </row>
    <row r="59" spans="1:6">
      <c r="A59">
        <v>1000057</v>
      </c>
      <c r="B59">
        <v>1</v>
      </c>
      <c r="C59">
        <v>57</v>
      </c>
      <c r="D59">
        <v>0.20050000000000001</v>
      </c>
      <c r="E59">
        <v>5.4467999999999996</v>
      </c>
      <c r="F59">
        <v>0.12490999999999999</v>
      </c>
    </row>
    <row r="60" spans="1:6">
      <c r="A60">
        <v>1000058</v>
      </c>
      <c r="B60">
        <v>1</v>
      </c>
      <c r="C60">
        <v>58</v>
      </c>
      <c r="D60">
        <v>0.1996</v>
      </c>
      <c r="E60">
        <v>5.4783999999999997</v>
      </c>
      <c r="F60">
        <v>0.12463</v>
      </c>
    </row>
    <row r="61" spans="1:6">
      <c r="A61">
        <v>1000059</v>
      </c>
      <c r="B61">
        <v>1</v>
      </c>
      <c r="C61">
        <v>59</v>
      </c>
      <c r="D61">
        <v>0.19869999999999999</v>
      </c>
      <c r="E61">
        <v>5.5096999999999996</v>
      </c>
      <c r="F61">
        <v>0.12436</v>
      </c>
    </row>
    <row r="62" spans="1:6">
      <c r="A62">
        <v>1000060</v>
      </c>
      <c r="B62">
        <v>1</v>
      </c>
      <c r="C62">
        <v>60</v>
      </c>
      <c r="D62">
        <v>0.1978</v>
      </c>
      <c r="E62">
        <v>5.5407000000000002</v>
      </c>
      <c r="F62">
        <v>0.12409000000000001</v>
      </c>
    </row>
    <row r="63" spans="1:6">
      <c r="A63">
        <v>1000061</v>
      </c>
      <c r="B63">
        <v>1</v>
      </c>
      <c r="C63">
        <v>61</v>
      </c>
      <c r="D63">
        <v>0.19689999999999999</v>
      </c>
      <c r="E63">
        <v>5.5713999999999997</v>
      </c>
      <c r="F63">
        <v>0.12382</v>
      </c>
    </row>
    <row r="64" spans="1:6">
      <c r="A64">
        <v>1000062</v>
      </c>
      <c r="B64">
        <v>1</v>
      </c>
      <c r="C64">
        <v>62</v>
      </c>
      <c r="D64">
        <v>0.19600000000000001</v>
      </c>
      <c r="E64">
        <v>5.6017999999999999</v>
      </c>
      <c r="F64">
        <v>0.12356</v>
      </c>
    </row>
    <row r="65" spans="1:6">
      <c r="A65">
        <v>1000063</v>
      </c>
      <c r="B65">
        <v>1</v>
      </c>
      <c r="C65">
        <v>63</v>
      </c>
      <c r="D65">
        <v>0.19520000000000001</v>
      </c>
      <c r="E65">
        <v>5.6318999999999999</v>
      </c>
      <c r="F65">
        <v>0.12330000000000001</v>
      </c>
    </row>
    <row r="66" spans="1:6">
      <c r="A66">
        <v>1000064</v>
      </c>
      <c r="B66">
        <v>1</v>
      </c>
      <c r="C66">
        <v>64</v>
      </c>
      <c r="D66">
        <v>0.1943</v>
      </c>
      <c r="E66">
        <v>5.6616999999999997</v>
      </c>
      <c r="F66">
        <v>0.12304</v>
      </c>
    </row>
    <row r="67" spans="1:6">
      <c r="A67">
        <v>1000065</v>
      </c>
      <c r="B67">
        <v>1</v>
      </c>
      <c r="C67">
        <v>65</v>
      </c>
      <c r="D67">
        <v>0.19350000000000001</v>
      </c>
      <c r="E67">
        <v>5.6912000000000003</v>
      </c>
      <c r="F67">
        <v>0.12279</v>
      </c>
    </row>
    <row r="68" spans="1:6">
      <c r="A68">
        <v>1000066</v>
      </c>
      <c r="B68">
        <v>1</v>
      </c>
      <c r="C68">
        <v>66</v>
      </c>
      <c r="D68">
        <v>0.19259999999999999</v>
      </c>
      <c r="E68">
        <v>5.7205000000000004</v>
      </c>
      <c r="F68">
        <v>0.12254</v>
      </c>
    </row>
    <row r="69" spans="1:6">
      <c r="A69">
        <v>1000067</v>
      </c>
      <c r="B69">
        <v>1</v>
      </c>
      <c r="C69">
        <v>67</v>
      </c>
      <c r="D69">
        <v>0.1918</v>
      </c>
      <c r="E69">
        <v>5.7493999999999996</v>
      </c>
      <c r="F69">
        <v>0.12229</v>
      </c>
    </row>
    <row r="70" spans="1:6">
      <c r="A70">
        <v>1000068</v>
      </c>
      <c r="B70">
        <v>1</v>
      </c>
      <c r="C70">
        <v>68</v>
      </c>
      <c r="D70">
        <v>0.191</v>
      </c>
      <c r="E70">
        <v>5.7781000000000002</v>
      </c>
      <c r="F70">
        <v>0.12205000000000001</v>
      </c>
    </row>
    <row r="71" spans="1:6">
      <c r="A71">
        <v>1000069</v>
      </c>
      <c r="B71">
        <v>1</v>
      </c>
      <c r="C71">
        <v>69</v>
      </c>
      <c r="D71">
        <v>0.19020000000000001</v>
      </c>
      <c r="E71">
        <v>5.8064999999999998</v>
      </c>
      <c r="F71">
        <v>0.12181</v>
      </c>
    </row>
    <row r="72" spans="1:6">
      <c r="A72">
        <v>1000070</v>
      </c>
      <c r="B72">
        <v>1</v>
      </c>
      <c r="C72">
        <v>70</v>
      </c>
      <c r="D72">
        <v>0.18940000000000001</v>
      </c>
      <c r="E72">
        <v>5.8346</v>
      </c>
      <c r="F72">
        <v>0.12157</v>
      </c>
    </row>
    <row r="73" spans="1:6">
      <c r="A73">
        <v>1000071</v>
      </c>
      <c r="B73">
        <v>1</v>
      </c>
      <c r="C73">
        <v>71</v>
      </c>
      <c r="D73">
        <v>0.18859999999999999</v>
      </c>
      <c r="E73">
        <v>5.8624999999999998</v>
      </c>
      <c r="F73">
        <v>0.12134</v>
      </c>
    </row>
    <row r="74" spans="1:6">
      <c r="A74">
        <v>1000072</v>
      </c>
      <c r="B74">
        <v>1</v>
      </c>
      <c r="C74">
        <v>72</v>
      </c>
      <c r="D74">
        <v>0.18779999999999999</v>
      </c>
      <c r="E74">
        <v>5.8901000000000003</v>
      </c>
      <c r="F74">
        <v>0.12111</v>
      </c>
    </row>
    <row r="75" spans="1:6">
      <c r="A75">
        <v>1000073</v>
      </c>
      <c r="B75">
        <v>1</v>
      </c>
      <c r="C75">
        <v>73</v>
      </c>
      <c r="D75">
        <v>0.187</v>
      </c>
      <c r="E75">
        <v>5.9173999999999998</v>
      </c>
      <c r="F75">
        <v>0.12088</v>
      </c>
    </row>
    <row r="76" spans="1:6">
      <c r="A76">
        <v>1000074</v>
      </c>
      <c r="B76">
        <v>1</v>
      </c>
      <c r="C76">
        <v>74</v>
      </c>
      <c r="D76">
        <v>0.18629999999999999</v>
      </c>
      <c r="E76">
        <v>5.9444999999999997</v>
      </c>
      <c r="F76">
        <v>0.12066</v>
      </c>
    </row>
    <row r="77" spans="1:6">
      <c r="A77">
        <v>1000075</v>
      </c>
      <c r="B77">
        <v>1</v>
      </c>
      <c r="C77">
        <v>75</v>
      </c>
      <c r="D77">
        <v>0.1855</v>
      </c>
      <c r="E77">
        <v>5.9713000000000003</v>
      </c>
      <c r="F77">
        <v>0.12044000000000001</v>
      </c>
    </row>
    <row r="78" spans="1:6">
      <c r="A78">
        <v>1000076</v>
      </c>
      <c r="B78">
        <v>1</v>
      </c>
      <c r="C78">
        <v>76</v>
      </c>
      <c r="D78">
        <v>0.1847</v>
      </c>
      <c r="E78">
        <v>5.9978999999999996</v>
      </c>
      <c r="F78">
        <v>0.12021999999999999</v>
      </c>
    </row>
    <row r="79" spans="1:6">
      <c r="A79">
        <v>1000077</v>
      </c>
      <c r="B79">
        <v>1</v>
      </c>
      <c r="C79">
        <v>77</v>
      </c>
      <c r="D79">
        <v>0.184</v>
      </c>
      <c r="E79">
        <v>6.0242000000000004</v>
      </c>
      <c r="F79">
        <v>0.12001000000000001</v>
      </c>
    </row>
    <row r="80" spans="1:6">
      <c r="A80">
        <v>1000078</v>
      </c>
      <c r="B80">
        <v>1</v>
      </c>
      <c r="C80">
        <v>78</v>
      </c>
      <c r="D80">
        <v>0.1832</v>
      </c>
      <c r="E80">
        <v>6.0503</v>
      </c>
      <c r="F80">
        <v>0.1198</v>
      </c>
    </row>
    <row r="81" spans="1:6">
      <c r="A81">
        <v>1000079</v>
      </c>
      <c r="B81">
        <v>1</v>
      </c>
      <c r="C81">
        <v>79</v>
      </c>
      <c r="D81">
        <v>0.1825</v>
      </c>
      <c r="E81">
        <v>6.0762</v>
      </c>
      <c r="F81">
        <v>0.11959</v>
      </c>
    </row>
    <row r="82" spans="1:6">
      <c r="A82">
        <v>1000080</v>
      </c>
      <c r="B82">
        <v>1</v>
      </c>
      <c r="C82">
        <v>80</v>
      </c>
      <c r="D82">
        <v>0.18179999999999999</v>
      </c>
      <c r="E82">
        <v>6.1017999999999999</v>
      </c>
      <c r="F82">
        <v>0.11939</v>
      </c>
    </row>
    <row r="83" spans="1:6">
      <c r="A83">
        <v>1000081</v>
      </c>
      <c r="B83">
        <v>1</v>
      </c>
      <c r="C83">
        <v>81</v>
      </c>
      <c r="D83">
        <v>0.18099999999999999</v>
      </c>
      <c r="E83">
        <v>6.1272000000000002</v>
      </c>
      <c r="F83">
        <v>0.11917999999999999</v>
      </c>
    </row>
    <row r="84" spans="1:6">
      <c r="A84">
        <v>1000082</v>
      </c>
      <c r="B84">
        <v>1</v>
      </c>
      <c r="C84">
        <v>82</v>
      </c>
      <c r="D84">
        <v>0.18029999999999999</v>
      </c>
      <c r="E84">
        <v>6.1523000000000003</v>
      </c>
      <c r="F84">
        <v>0.11899</v>
      </c>
    </row>
    <row r="85" spans="1:6">
      <c r="A85">
        <v>1000083</v>
      </c>
      <c r="B85">
        <v>1</v>
      </c>
      <c r="C85">
        <v>83</v>
      </c>
      <c r="D85">
        <v>0.17960000000000001</v>
      </c>
      <c r="E85">
        <v>6.1772</v>
      </c>
      <c r="F85">
        <v>0.11879000000000001</v>
      </c>
    </row>
    <row r="86" spans="1:6">
      <c r="A86">
        <v>1000084</v>
      </c>
      <c r="B86">
        <v>1</v>
      </c>
      <c r="C86">
        <v>84</v>
      </c>
      <c r="D86">
        <v>0.1789</v>
      </c>
      <c r="E86">
        <v>6.2019000000000002</v>
      </c>
      <c r="F86">
        <v>0.1186</v>
      </c>
    </row>
    <row r="87" spans="1:6">
      <c r="A87">
        <v>1000085</v>
      </c>
      <c r="B87">
        <v>1</v>
      </c>
      <c r="C87">
        <v>85</v>
      </c>
      <c r="D87">
        <v>0.1782</v>
      </c>
      <c r="E87">
        <v>6.2263999999999999</v>
      </c>
      <c r="F87">
        <v>0.11841</v>
      </c>
    </row>
    <row r="88" spans="1:6">
      <c r="A88">
        <v>1000086</v>
      </c>
      <c r="B88">
        <v>1</v>
      </c>
      <c r="C88">
        <v>86</v>
      </c>
      <c r="D88">
        <v>0.17749999999999999</v>
      </c>
      <c r="E88">
        <v>6.2507000000000001</v>
      </c>
      <c r="F88">
        <v>0.11822000000000001</v>
      </c>
    </row>
    <row r="89" spans="1:6">
      <c r="A89">
        <v>1000087</v>
      </c>
      <c r="B89">
        <v>1</v>
      </c>
      <c r="C89">
        <v>87</v>
      </c>
      <c r="D89">
        <v>0.17680000000000001</v>
      </c>
      <c r="E89">
        <v>6.2747999999999999</v>
      </c>
      <c r="F89">
        <v>0.11803</v>
      </c>
    </row>
    <row r="90" spans="1:6">
      <c r="A90">
        <v>1000088</v>
      </c>
      <c r="B90">
        <v>1</v>
      </c>
      <c r="C90">
        <v>88</v>
      </c>
      <c r="D90">
        <v>0.17610000000000001</v>
      </c>
      <c r="E90">
        <v>6.2986000000000004</v>
      </c>
      <c r="F90">
        <v>0.11785</v>
      </c>
    </row>
    <row r="91" spans="1:6">
      <c r="A91">
        <v>1000089</v>
      </c>
      <c r="B91">
        <v>1</v>
      </c>
      <c r="C91">
        <v>89</v>
      </c>
      <c r="D91">
        <v>0.1754</v>
      </c>
      <c r="E91">
        <v>6.3223000000000003</v>
      </c>
      <c r="F91">
        <v>0.11767</v>
      </c>
    </row>
    <row r="92" spans="1:6">
      <c r="A92">
        <v>1000090</v>
      </c>
      <c r="B92">
        <v>1</v>
      </c>
      <c r="C92">
        <v>90</v>
      </c>
      <c r="D92">
        <v>0.17469999999999999</v>
      </c>
      <c r="E92">
        <v>6.3456999999999999</v>
      </c>
      <c r="F92">
        <v>0.11749999999999999</v>
      </c>
    </row>
    <row r="93" spans="1:6">
      <c r="A93">
        <v>1000091</v>
      </c>
      <c r="B93">
        <v>1</v>
      </c>
      <c r="C93">
        <v>91</v>
      </c>
      <c r="D93">
        <v>0.17399999999999999</v>
      </c>
      <c r="E93">
        <v>6.3689999999999998</v>
      </c>
      <c r="F93">
        <v>0.11731999999999999</v>
      </c>
    </row>
    <row r="94" spans="1:6">
      <c r="A94">
        <v>1000092</v>
      </c>
      <c r="B94">
        <v>1</v>
      </c>
      <c r="C94">
        <v>92</v>
      </c>
      <c r="D94">
        <v>0.1734</v>
      </c>
      <c r="E94">
        <v>6.3921000000000001</v>
      </c>
      <c r="F94">
        <v>0.11715</v>
      </c>
    </row>
    <row r="95" spans="1:6">
      <c r="A95">
        <v>1000093</v>
      </c>
      <c r="B95">
        <v>1</v>
      </c>
      <c r="C95">
        <v>93</v>
      </c>
      <c r="D95">
        <v>0.17269999999999999</v>
      </c>
      <c r="E95">
        <v>6.4149000000000003</v>
      </c>
      <c r="F95">
        <v>0.11698</v>
      </c>
    </row>
    <row r="96" spans="1:6">
      <c r="A96">
        <v>1000094</v>
      </c>
      <c r="B96">
        <v>1</v>
      </c>
      <c r="C96">
        <v>94</v>
      </c>
      <c r="D96">
        <v>0.17199999999999999</v>
      </c>
      <c r="E96">
        <v>6.4375999999999998</v>
      </c>
      <c r="F96">
        <v>0.11681999999999999</v>
      </c>
    </row>
    <row r="97" spans="1:6">
      <c r="A97">
        <v>1000095</v>
      </c>
      <c r="B97">
        <v>1</v>
      </c>
      <c r="C97">
        <v>95</v>
      </c>
      <c r="D97">
        <v>0.1714</v>
      </c>
      <c r="E97">
        <v>6.4600999999999997</v>
      </c>
      <c r="F97">
        <v>0.11666</v>
      </c>
    </row>
    <row r="98" spans="1:6">
      <c r="A98">
        <v>1000096</v>
      </c>
      <c r="B98">
        <v>1</v>
      </c>
      <c r="C98">
        <v>96</v>
      </c>
      <c r="D98">
        <v>0.17069999999999999</v>
      </c>
      <c r="E98">
        <v>6.4824000000000002</v>
      </c>
      <c r="F98">
        <v>0.11649</v>
      </c>
    </row>
    <row r="99" spans="1:6">
      <c r="A99">
        <v>1000097</v>
      </c>
      <c r="B99">
        <v>1</v>
      </c>
      <c r="C99">
        <v>97</v>
      </c>
      <c r="D99">
        <v>0.1701</v>
      </c>
      <c r="E99">
        <v>6.5045999999999999</v>
      </c>
      <c r="F99">
        <v>0.11634</v>
      </c>
    </row>
    <row r="100" spans="1:6">
      <c r="A100">
        <v>1000098</v>
      </c>
      <c r="B100">
        <v>1</v>
      </c>
      <c r="C100">
        <v>98</v>
      </c>
      <c r="D100">
        <v>0.1694</v>
      </c>
      <c r="E100">
        <v>6.5265000000000004</v>
      </c>
      <c r="F100">
        <v>0.11618000000000001</v>
      </c>
    </row>
    <row r="101" spans="1:6">
      <c r="A101">
        <v>1000099</v>
      </c>
      <c r="B101">
        <v>1</v>
      </c>
      <c r="C101">
        <v>99</v>
      </c>
      <c r="D101">
        <v>0.16880000000000001</v>
      </c>
      <c r="E101">
        <v>6.5483000000000002</v>
      </c>
      <c r="F101">
        <v>0.11602999999999999</v>
      </c>
    </row>
    <row r="102" spans="1:6">
      <c r="A102">
        <v>1000100</v>
      </c>
      <c r="B102">
        <v>1</v>
      </c>
      <c r="C102">
        <v>100</v>
      </c>
      <c r="D102">
        <v>0.16819999999999999</v>
      </c>
      <c r="E102">
        <v>6.5698999999999996</v>
      </c>
      <c r="F102">
        <v>0.11588</v>
      </c>
    </row>
    <row r="103" spans="1:6">
      <c r="A103">
        <v>1000101</v>
      </c>
      <c r="B103">
        <v>1</v>
      </c>
      <c r="C103">
        <v>101</v>
      </c>
      <c r="D103">
        <v>0.16750000000000001</v>
      </c>
      <c r="E103">
        <v>6.5914000000000001</v>
      </c>
      <c r="F103">
        <v>0.11573</v>
      </c>
    </row>
    <row r="104" spans="1:6">
      <c r="A104">
        <v>1000102</v>
      </c>
      <c r="B104">
        <v>1</v>
      </c>
      <c r="C104">
        <v>102</v>
      </c>
      <c r="D104">
        <v>0.16689999999999999</v>
      </c>
      <c r="E104">
        <v>6.6125999999999996</v>
      </c>
      <c r="F104">
        <v>0.11558</v>
      </c>
    </row>
    <row r="105" spans="1:6">
      <c r="A105">
        <v>1000103</v>
      </c>
      <c r="B105">
        <v>1</v>
      </c>
      <c r="C105">
        <v>103</v>
      </c>
      <c r="D105">
        <v>0.1663</v>
      </c>
      <c r="E105">
        <v>6.6337999999999999</v>
      </c>
      <c r="F105">
        <v>0.11544</v>
      </c>
    </row>
    <row r="106" spans="1:6">
      <c r="A106">
        <v>1000104</v>
      </c>
      <c r="B106">
        <v>1</v>
      </c>
      <c r="C106">
        <v>104</v>
      </c>
      <c r="D106">
        <v>0.16569999999999999</v>
      </c>
      <c r="E106">
        <v>6.6547000000000001</v>
      </c>
      <c r="F106">
        <v>0.1153</v>
      </c>
    </row>
    <row r="107" spans="1:6">
      <c r="A107">
        <v>1000105</v>
      </c>
      <c r="B107">
        <v>1</v>
      </c>
      <c r="C107">
        <v>105</v>
      </c>
      <c r="D107">
        <v>0.1651</v>
      </c>
      <c r="E107">
        <v>6.6755000000000004</v>
      </c>
      <c r="F107">
        <v>0.11516</v>
      </c>
    </row>
    <row r="108" spans="1:6">
      <c r="A108">
        <v>1000106</v>
      </c>
      <c r="B108">
        <v>1</v>
      </c>
      <c r="C108">
        <v>106</v>
      </c>
      <c r="D108">
        <v>0.16439999999999999</v>
      </c>
      <c r="E108">
        <v>6.6962000000000002</v>
      </c>
      <c r="F108">
        <v>0.11502</v>
      </c>
    </row>
    <row r="109" spans="1:6">
      <c r="A109">
        <v>1000107</v>
      </c>
      <c r="B109">
        <v>1</v>
      </c>
      <c r="C109">
        <v>107</v>
      </c>
      <c r="D109">
        <v>0.1638</v>
      </c>
      <c r="E109">
        <v>6.7165999999999997</v>
      </c>
      <c r="F109">
        <v>0.11489000000000001</v>
      </c>
    </row>
    <row r="110" spans="1:6">
      <c r="A110">
        <v>1000108</v>
      </c>
      <c r="B110">
        <v>1</v>
      </c>
      <c r="C110">
        <v>108</v>
      </c>
      <c r="D110">
        <v>0.16320000000000001</v>
      </c>
      <c r="E110">
        <v>6.7370000000000001</v>
      </c>
      <c r="F110">
        <v>0.11476</v>
      </c>
    </row>
    <row r="111" spans="1:6">
      <c r="A111">
        <v>1000109</v>
      </c>
      <c r="B111">
        <v>1</v>
      </c>
      <c r="C111">
        <v>109</v>
      </c>
      <c r="D111">
        <v>0.16259999999999999</v>
      </c>
      <c r="E111">
        <v>6.7572000000000001</v>
      </c>
      <c r="F111">
        <v>0.11463</v>
      </c>
    </row>
    <row r="112" spans="1:6">
      <c r="A112">
        <v>1000110</v>
      </c>
      <c r="B112">
        <v>1</v>
      </c>
      <c r="C112">
        <v>110</v>
      </c>
      <c r="D112">
        <v>0.16200000000000001</v>
      </c>
      <c r="E112">
        <v>6.7771999999999997</v>
      </c>
      <c r="F112">
        <v>0.1145</v>
      </c>
    </row>
    <row r="113" spans="1:6">
      <c r="A113">
        <v>1000111</v>
      </c>
      <c r="B113">
        <v>1</v>
      </c>
      <c r="C113">
        <v>111</v>
      </c>
      <c r="D113">
        <v>0.16139999999999999</v>
      </c>
      <c r="E113">
        <v>6.7971000000000004</v>
      </c>
      <c r="F113">
        <v>0.11438</v>
      </c>
    </row>
    <row r="114" spans="1:6">
      <c r="A114">
        <v>1000112</v>
      </c>
      <c r="B114">
        <v>1</v>
      </c>
      <c r="C114">
        <v>112</v>
      </c>
      <c r="D114">
        <v>0.16089999999999999</v>
      </c>
      <c r="E114">
        <v>6.8167999999999997</v>
      </c>
      <c r="F114">
        <v>0.11425</v>
      </c>
    </row>
    <row r="115" spans="1:6">
      <c r="A115">
        <v>1000113</v>
      </c>
      <c r="B115">
        <v>1</v>
      </c>
      <c r="C115">
        <v>113</v>
      </c>
      <c r="D115">
        <v>0.1603</v>
      </c>
      <c r="E115">
        <v>6.8365</v>
      </c>
      <c r="F115">
        <v>0.11413</v>
      </c>
    </row>
    <row r="116" spans="1:6">
      <c r="A116">
        <v>1000114</v>
      </c>
      <c r="B116">
        <v>1</v>
      </c>
      <c r="C116">
        <v>114</v>
      </c>
      <c r="D116">
        <v>0.15970000000000001</v>
      </c>
      <c r="E116">
        <v>6.8559000000000001</v>
      </c>
      <c r="F116">
        <v>0.11401</v>
      </c>
    </row>
    <row r="117" spans="1:6">
      <c r="A117">
        <v>1000115</v>
      </c>
      <c r="B117">
        <v>1</v>
      </c>
      <c r="C117">
        <v>115</v>
      </c>
      <c r="D117">
        <v>0.15909999999999999</v>
      </c>
      <c r="E117">
        <v>6.8753000000000002</v>
      </c>
      <c r="F117">
        <v>0.1139</v>
      </c>
    </row>
    <row r="118" spans="1:6">
      <c r="A118">
        <v>1000116</v>
      </c>
      <c r="B118">
        <v>1</v>
      </c>
      <c r="C118">
        <v>116</v>
      </c>
      <c r="D118">
        <v>0.1585</v>
      </c>
      <c r="E118">
        <v>6.8944999999999999</v>
      </c>
      <c r="F118">
        <v>0.11378000000000001</v>
      </c>
    </row>
    <row r="119" spans="1:6">
      <c r="A119">
        <v>1000117</v>
      </c>
      <c r="B119">
        <v>1</v>
      </c>
      <c r="C119">
        <v>117</v>
      </c>
      <c r="D119">
        <v>0.158</v>
      </c>
      <c r="E119">
        <v>6.9135</v>
      </c>
      <c r="F119">
        <v>0.11366999999999999</v>
      </c>
    </row>
    <row r="120" spans="1:6">
      <c r="A120">
        <v>1000118</v>
      </c>
      <c r="B120">
        <v>1</v>
      </c>
      <c r="C120">
        <v>118</v>
      </c>
      <c r="D120">
        <v>0.15740000000000001</v>
      </c>
      <c r="E120">
        <v>6.9325000000000001</v>
      </c>
      <c r="F120">
        <v>0.11355999999999999</v>
      </c>
    </row>
    <row r="121" spans="1:6">
      <c r="A121">
        <v>1000119</v>
      </c>
      <c r="B121">
        <v>1</v>
      </c>
      <c r="C121">
        <v>119</v>
      </c>
      <c r="D121">
        <v>0.15679999999999999</v>
      </c>
      <c r="E121">
        <v>6.9512999999999998</v>
      </c>
      <c r="F121">
        <v>0.11345</v>
      </c>
    </row>
    <row r="122" spans="1:6">
      <c r="A122">
        <v>1000120</v>
      </c>
      <c r="B122">
        <v>1</v>
      </c>
      <c r="C122">
        <v>120</v>
      </c>
      <c r="D122">
        <v>0.15629999999999999</v>
      </c>
      <c r="E122">
        <v>6.9699</v>
      </c>
      <c r="F122">
        <v>0.11334</v>
      </c>
    </row>
    <row r="123" spans="1:6">
      <c r="A123">
        <v>1000121</v>
      </c>
      <c r="B123">
        <v>1</v>
      </c>
      <c r="C123">
        <v>121</v>
      </c>
      <c r="D123">
        <v>0.15570000000000001</v>
      </c>
      <c r="E123">
        <v>6.9885000000000002</v>
      </c>
      <c r="F123">
        <v>0.11323999999999999</v>
      </c>
    </row>
    <row r="124" spans="1:6">
      <c r="A124">
        <v>1000122</v>
      </c>
      <c r="B124">
        <v>1</v>
      </c>
      <c r="C124">
        <v>122</v>
      </c>
      <c r="D124">
        <v>0.15509999999999999</v>
      </c>
      <c r="E124">
        <v>7.0068999999999999</v>
      </c>
      <c r="F124">
        <v>0.11312999999999999</v>
      </c>
    </row>
    <row r="125" spans="1:6">
      <c r="A125">
        <v>1000123</v>
      </c>
      <c r="B125">
        <v>1</v>
      </c>
      <c r="C125">
        <v>123</v>
      </c>
      <c r="D125">
        <v>0.15459999999999999</v>
      </c>
      <c r="E125">
        <v>7.0251999999999999</v>
      </c>
      <c r="F125">
        <v>0.11303000000000001</v>
      </c>
    </row>
    <row r="126" spans="1:6">
      <c r="A126">
        <v>1000124</v>
      </c>
      <c r="B126">
        <v>1</v>
      </c>
      <c r="C126">
        <v>124</v>
      </c>
      <c r="D126">
        <v>0.154</v>
      </c>
      <c r="E126">
        <v>7.0434000000000001</v>
      </c>
      <c r="F126">
        <v>0.11293</v>
      </c>
    </row>
    <row r="127" spans="1:6">
      <c r="A127">
        <v>1000125</v>
      </c>
      <c r="B127">
        <v>1</v>
      </c>
      <c r="C127">
        <v>125</v>
      </c>
      <c r="D127">
        <v>0.1535</v>
      </c>
      <c r="E127">
        <v>7.0614999999999997</v>
      </c>
      <c r="F127">
        <v>0.11283</v>
      </c>
    </row>
    <row r="128" spans="1:6">
      <c r="A128">
        <v>1000126</v>
      </c>
      <c r="B128">
        <v>1</v>
      </c>
      <c r="C128">
        <v>126</v>
      </c>
      <c r="D128">
        <v>0.15290000000000001</v>
      </c>
      <c r="E128">
        <v>7.0793999999999997</v>
      </c>
      <c r="F128">
        <v>0.11274000000000001</v>
      </c>
    </row>
    <row r="129" spans="1:6">
      <c r="A129">
        <v>1000127</v>
      </c>
      <c r="B129">
        <v>1</v>
      </c>
      <c r="C129">
        <v>127</v>
      </c>
      <c r="D129">
        <v>0.15240000000000001</v>
      </c>
      <c r="E129">
        <v>7.0972</v>
      </c>
      <c r="F129">
        <v>0.11265</v>
      </c>
    </row>
    <row r="130" spans="1:6">
      <c r="A130">
        <v>1000128</v>
      </c>
      <c r="B130">
        <v>1</v>
      </c>
      <c r="C130">
        <v>128</v>
      </c>
      <c r="D130">
        <v>0.15190000000000001</v>
      </c>
      <c r="E130">
        <v>7.1148999999999996</v>
      </c>
      <c r="F130">
        <v>0.11255</v>
      </c>
    </row>
    <row r="131" spans="1:6">
      <c r="A131">
        <v>1000129</v>
      </c>
      <c r="B131">
        <v>1</v>
      </c>
      <c r="C131">
        <v>129</v>
      </c>
      <c r="D131">
        <v>0.15129999999999999</v>
      </c>
      <c r="E131">
        <v>7.1325000000000003</v>
      </c>
      <c r="F131">
        <v>0.11246</v>
      </c>
    </row>
    <row r="132" spans="1:6">
      <c r="A132">
        <v>1000130</v>
      </c>
      <c r="B132">
        <v>1</v>
      </c>
      <c r="C132">
        <v>130</v>
      </c>
      <c r="D132">
        <v>0.15079999999999999</v>
      </c>
      <c r="E132">
        <v>7.15</v>
      </c>
      <c r="F132">
        <v>0.11237</v>
      </c>
    </row>
    <row r="133" spans="1:6">
      <c r="A133">
        <v>1000131</v>
      </c>
      <c r="B133">
        <v>1</v>
      </c>
      <c r="C133">
        <v>131</v>
      </c>
      <c r="D133">
        <v>0.1502</v>
      </c>
      <c r="E133">
        <v>7.1673999999999998</v>
      </c>
      <c r="F133">
        <v>0.11229</v>
      </c>
    </row>
    <row r="134" spans="1:6">
      <c r="A134">
        <v>1000132</v>
      </c>
      <c r="B134">
        <v>1</v>
      </c>
      <c r="C134">
        <v>132</v>
      </c>
      <c r="D134">
        <v>0.1497</v>
      </c>
      <c r="E134">
        <v>7.1845999999999997</v>
      </c>
      <c r="F134">
        <v>0.11219999999999999</v>
      </c>
    </row>
    <row r="135" spans="1:6">
      <c r="A135">
        <v>1000133</v>
      </c>
      <c r="B135">
        <v>1</v>
      </c>
      <c r="C135">
        <v>133</v>
      </c>
      <c r="D135">
        <v>0.1492</v>
      </c>
      <c r="E135">
        <v>7.2018000000000004</v>
      </c>
      <c r="F135">
        <v>0.11212</v>
      </c>
    </row>
    <row r="136" spans="1:6">
      <c r="A136">
        <v>1000134</v>
      </c>
      <c r="B136">
        <v>1</v>
      </c>
      <c r="C136">
        <v>134</v>
      </c>
      <c r="D136">
        <v>0.1487</v>
      </c>
      <c r="E136">
        <v>7.2187999999999999</v>
      </c>
      <c r="F136">
        <v>0.11204</v>
      </c>
    </row>
    <row r="137" spans="1:6">
      <c r="A137">
        <v>1000135</v>
      </c>
      <c r="B137">
        <v>1</v>
      </c>
      <c r="C137">
        <v>135</v>
      </c>
      <c r="D137">
        <v>0.14810000000000001</v>
      </c>
      <c r="E137">
        <v>7.2356999999999996</v>
      </c>
      <c r="F137">
        <v>0.11196</v>
      </c>
    </row>
    <row r="138" spans="1:6">
      <c r="A138">
        <v>1000136</v>
      </c>
      <c r="B138">
        <v>1</v>
      </c>
      <c r="C138">
        <v>136</v>
      </c>
      <c r="D138">
        <v>0.14760000000000001</v>
      </c>
      <c r="E138">
        <v>7.2525000000000004</v>
      </c>
      <c r="F138">
        <v>0.11187999999999999</v>
      </c>
    </row>
    <row r="139" spans="1:6">
      <c r="A139">
        <v>1000137</v>
      </c>
      <c r="B139">
        <v>1</v>
      </c>
      <c r="C139">
        <v>137</v>
      </c>
      <c r="D139">
        <v>0.14710000000000001</v>
      </c>
      <c r="E139">
        <v>7.2691999999999997</v>
      </c>
      <c r="F139">
        <v>0.1118</v>
      </c>
    </row>
    <row r="140" spans="1:6">
      <c r="A140">
        <v>1000138</v>
      </c>
      <c r="B140">
        <v>1</v>
      </c>
      <c r="C140">
        <v>138</v>
      </c>
      <c r="D140">
        <v>0.14660000000000001</v>
      </c>
      <c r="E140">
        <v>7.2858000000000001</v>
      </c>
      <c r="F140">
        <v>0.11172</v>
      </c>
    </row>
    <row r="141" spans="1:6">
      <c r="A141">
        <v>1000139</v>
      </c>
      <c r="B141">
        <v>1</v>
      </c>
      <c r="C141">
        <v>139</v>
      </c>
      <c r="D141">
        <v>0.14610000000000001</v>
      </c>
      <c r="E141">
        <v>7.3022999999999998</v>
      </c>
      <c r="F141">
        <v>0.11165</v>
      </c>
    </row>
    <row r="142" spans="1:6">
      <c r="A142">
        <v>1000140</v>
      </c>
      <c r="B142">
        <v>1</v>
      </c>
      <c r="C142">
        <v>140</v>
      </c>
      <c r="D142">
        <v>0.14560000000000001</v>
      </c>
      <c r="E142">
        <v>7.3186999999999998</v>
      </c>
      <c r="F142">
        <v>0.11158</v>
      </c>
    </row>
    <row r="143" spans="1:6">
      <c r="A143">
        <v>1000141</v>
      </c>
      <c r="B143">
        <v>1</v>
      </c>
      <c r="C143">
        <v>141</v>
      </c>
      <c r="D143">
        <v>0.14510000000000001</v>
      </c>
      <c r="E143">
        <v>7.335</v>
      </c>
      <c r="F143">
        <v>0.1115</v>
      </c>
    </row>
    <row r="144" spans="1:6">
      <c r="A144">
        <v>1000142</v>
      </c>
      <c r="B144">
        <v>1</v>
      </c>
      <c r="C144">
        <v>142</v>
      </c>
      <c r="D144">
        <v>0.14460000000000001</v>
      </c>
      <c r="E144">
        <v>7.3512000000000004</v>
      </c>
      <c r="F144">
        <v>0.11143</v>
      </c>
    </row>
    <row r="145" spans="1:6">
      <c r="A145">
        <v>1000143</v>
      </c>
      <c r="B145">
        <v>1</v>
      </c>
      <c r="C145">
        <v>143</v>
      </c>
      <c r="D145">
        <v>0.14410000000000001</v>
      </c>
      <c r="E145">
        <v>7.3673000000000002</v>
      </c>
      <c r="F145">
        <v>0.11137</v>
      </c>
    </row>
    <row r="146" spans="1:6">
      <c r="A146">
        <v>1000144</v>
      </c>
      <c r="B146">
        <v>1</v>
      </c>
      <c r="C146">
        <v>144</v>
      </c>
      <c r="D146">
        <v>0.14360000000000001</v>
      </c>
      <c r="E146">
        <v>7.3833000000000002</v>
      </c>
      <c r="F146">
        <v>0.1113</v>
      </c>
    </row>
    <row r="147" spans="1:6">
      <c r="A147">
        <v>1000145</v>
      </c>
      <c r="B147">
        <v>1</v>
      </c>
      <c r="C147">
        <v>145</v>
      </c>
      <c r="D147">
        <v>0.1431</v>
      </c>
      <c r="E147">
        <v>7.3992000000000004</v>
      </c>
      <c r="F147">
        <v>0.11123</v>
      </c>
    </row>
    <row r="148" spans="1:6">
      <c r="A148">
        <v>1000146</v>
      </c>
      <c r="B148">
        <v>1</v>
      </c>
      <c r="C148">
        <v>146</v>
      </c>
      <c r="D148">
        <v>0.1426</v>
      </c>
      <c r="E148">
        <v>7.415</v>
      </c>
      <c r="F148">
        <v>0.11117</v>
      </c>
    </row>
    <row r="149" spans="1:6">
      <c r="A149">
        <v>1000147</v>
      </c>
      <c r="B149">
        <v>1</v>
      </c>
      <c r="C149">
        <v>147</v>
      </c>
      <c r="D149">
        <v>0.1421</v>
      </c>
      <c r="E149">
        <v>7.4306999999999999</v>
      </c>
      <c r="F149">
        <v>0.11111</v>
      </c>
    </row>
    <row r="150" spans="1:6">
      <c r="A150">
        <v>1000148</v>
      </c>
      <c r="B150">
        <v>1</v>
      </c>
      <c r="C150">
        <v>148</v>
      </c>
      <c r="D150">
        <v>0.1416</v>
      </c>
      <c r="E150">
        <v>7.4462999999999999</v>
      </c>
      <c r="F150">
        <v>0.11104</v>
      </c>
    </row>
    <row r="151" spans="1:6">
      <c r="A151">
        <v>1000149</v>
      </c>
      <c r="B151">
        <v>1</v>
      </c>
      <c r="C151">
        <v>149</v>
      </c>
      <c r="D151">
        <v>0.1411</v>
      </c>
      <c r="E151">
        <v>7.4618000000000002</v>
      </c>
      <c r="F151">
        <v>0.11098</v>
      </c>
    </row>
    <row r="152" spans="1:6">
      <c r="A152">
        <v>1000150</v>
      </c>
      <c r="B152">
        <v>1</v>
      </c>
      <c r="C152">
        <v>150</v>
      </c>
      <c r="D152">
        <v>0.1406</v>
      </c>
      <c r="E152">
        <v>7.4771999999999998</v>
      </c>
      <c r="F152">
        <v>0.11092</v>
      </c>
    </row>
    <row r="153" spans="1:6">
      <c r="A153">
        <v>1000151</v>
      </c>
      <c r="B153">
        <v>1</v>
      </c>
      <c r="C153">
        <v>151</v>
      </c>
      <c r="D153">
        <v>0.1401</v>
      </c>
      <c r="E153">
        <v>7.4924999999999997</v>
      </c>
      <c r="F153">
        <v>0.11087</v>
      </c>
    </row>
    <row r="154" spans="1:6">
      <c r="A154">
        <v>1000152</v>
      </c>
      <c r="B154">
        <v>1</v>
      </c>
      <c r="C154">
        <v>152</v>
      </c>
      <c r="D154">
        <v>0.1396</v>
      </c>
      <c r="E154">
        <v>7.5076999999999998</v>
      </c>
      <c r="F154">
        <v>0.11081000000000001</v>
      </c>
    </row>
    <row r="155" spans="1:6">
      <c r="A155">
        <v>1000153</v>
      </c>
      <c r="B155">
        <v>1</v>
      </c>
      <c r="C155">
        <v>153</v>
      </c>
      <c r="D155">
        <v>0.1391</v>
      </c>
      <c r="E155">
        <v>7.5228000000000002</v>
      </c>
      <c r="F155">
        <v>0.11075</v>
      </c>
    </row>
    <row r="156" spans="1:6">
      <c r="A156">
        <v>1000154</v>
      </c>
      <c r="B156">
        <v>1</v>
      </c>
      <c r="C156">
        <v>154</v>
      </c>
      <c r="D156">
        <v>0.13869999999999999</v>
      </c>
      <c r="E156">
        <v>7.5378999999999996</v>
      </c>
      <c r="F156">
        <v>0.11070000000000001</v>
      </c>
    </row>
    <row r="157" spans="1:6">
      <c r="A157">
        <v>1000155</v>
      </c>
      <c r="B157">
        <v>1</v>
      </c>
      <c r="C157">
        <v>155</v>
      </c>
      <c r="D157">
        <v>0.13819999999999999</v>
      </c>
      <c r="E157">
        <v>7.5528000000000004</v>
      </c>
      <c r="F157">
        <v>0.11065</v>
      </c>
    </row>
    <row r="158" spans="1:6">
      <c r="A158">
        <v>1000156</v>
      </c>
      <c r="B158">
        <v>1</v>
      </c>
      <c r="C158">
        <v>156</v>
      </c>
      <c r="D158">
        <v>0.13769999999999999</v>
      </c>
      <c r="E158">
        <v>7.5677000000000003</v>
      </c>
      <c r="F158">
        <v>0.11058999999999999</v>
      </c>
    </row>
    <row r="159" spans="1:6">
      <c r="A159">
        <v>1000157</v>
      </c>
      <c r="B159">
        <v>1</v>
      </c>
      <c r="C159">
        <v>157</v>
      </c>
      <c r="D159">
        <v>0.13719999999999999</v>
      </c>
      <c r="E159">
        <v>7.5823999999999998</v>
      </c>
      <c r="F159">
        <v>0.11054</v>
      </c>
    </row>
    <row r="160" spans="1:6">
      <c r="A160">
        <v>1000158</v>
      </c>
      <c r="B160">
        <v>1</v>
      </c>
      <c r="C160">
        <v>158</v>
      </c>
      <c r="D160">
        <v>0.1368</v>
      </c>
      <c r="E160">
        <v>7.5971000000000002</v>
      </c>
      <c r="F160">
        <v>0.11049</v>
      </c>
    </row>
    <row r="161" spans="1:6">
      <c r="A161">
        <v>1000159</v>
      </c>
      <c r="B161">
        <v>1</v>
      </c>
      <c r="C161">
        <v>159</v>
      </c>
      <c r="D161">
        <v>0.1363</v>
      </c>
      <c r="E161">
        <v>7.6116999999999999</v>
      </c>
      <c r="F161">
        <v>0.11044</v>
      </c>
    </row>
    <row r="162" spans="1:6">
      <c r="A162">
        <v>1000160</v>
      </c>
      <c r="B162">
        <v>1</v>
      </c>
      <c r="C162">
        <v>160</v>
      </c>
      <c r="D162">
        <v>0.1358</v>
      </c>
      <c r="E162">
        <v>7.6261999999999999</v>
      </c>
      <c r="F162">
        <v>0.1104</v>
      </c>
    </row>
    <row r="163" spans="1:6">
      <c r="A163">
        <v>1000161</v>
      </c>
      <c r="B163">
        <v>1</v>
      </c>
      <c r="C163">
        <v>161</v>
      </c>
      <c r="D163">
        <v>0.13539999999999999</v>
      </c>
      <c r="E163">
        <v>7.6406000000000001</v>
      </c>
      <c r="F163">
        <v>0.11035</v>
      </c>
    </row>
    <row r="164" spans="1:6">
      <c r="A164">
        <v>1000162</v>
      </c>
      <c r="B164">
        <v>1</v>
      </c>
      <c r="C164">
        <v>162</v>
      </c>
      <c r="D164">
        <v>0.13489999999999999</v>
      </c>
      <c r="E164">
        <v>7.6550000000000002</v>
      </c>
      <c r="F164">
        <v>0.11031000000000001</v>
      </c>
    </row>
    <row r="165" spans="1:6">
      <c r="A165">
        <v>1000163</v>
      </c>
      <c r="B165">
        <v>1</v>
      </c>
      <c r="C165">
        <v>163</v>
      </c>
      <c r="D165">
        <v>0.13439999999999999</v>
      </c>
      <c r="E165">
        <v>7.6692</v>
      </c>
      <c r="F165">
        <v>0.11026</v>
      </c>
    </row>
    <row r="166" spans="1:6">
      <c r="A166">
        <v>1000164</v>
      </c>
      <c r="B166">
        <v>1</v>
      </c>
      <c r="C166">
        <v>164</v>
      </c>
      <c r="D166">
        <v>0.13400000000000001</v>
      </c>
      <c r="E166">
        <v>7.6833999999999998</v>
      </c>
      <c r="F166">
        <v>0.11022</v>
      </c>
    </row>
    <row r="167" spans="1:6">
      <c r="A167">
        <v>1000165</v>
      </c>
      <c r="B167">
        <v>1</v>
      </c>
      <c r="C167">
        <v>165</v>
      </c>
      <c r="D167">
        <v>0.13350000000000001</v>
      </c>
      <c r="E167">
        <v>7.6974999999999998</v>
      </c>
      <c r="F167">
        <v>0.11018</v>
      </c>
    </row>
    <row r="168" spans="1:6">
      <c r="A168">
        <v>1000166</v>
      </c>
      <c r="B168">
        <v>1</v>
      </c>
      <c r="C168">
        <v>166</v>
      </c>
      <c r="D168">
        <v>0.1331</v>
      </c>
      <c r="E168">
        <v>7.7115</v>
      </c>
      <c r="F168">
        <v>0.11013000000000001</v>
      </c>
    </row>
    <row r="169" spans="1:6">
      <c r="A169">
        <v>1000167</v>
      </c>
      <c r="B169">
        <v>1</v>
      </c>
      <c r="C169">
        <v>167</v>
      </c>
      <c r="D169">
        <v>0.1326</v>
      </c>
      <c r="E169">
        <v>7.7255000000000003</v>
      </c>
      <c r="F169">
        <v>0.11008999999999999</v>
      </c>
    </row>
    <row r="170" spans="1:6">
      <c r="A170">
        <v>1000168</v>
      </c>
      <c r="B170">
        <v>1</v>
      </c>
      <c r="C170">
        <v>168</v>
      </c>
      <c r="D170">
        <v>0.13220000000000001</v>
      </c>
      <c r="E170">
        <v>7.7393999999999998</v>
      </c>
      <c r="F170">
        <v>0.11005</v>
      </c>
    </row>
    <row r="171" spans="1:6">
      <c r="A171">
        <v>1000169</v>
      </c>
      <c r="B171">
        <v>1</v>
      </c>
      <c r="C171">
        <v>169</v>
      </c>
      <c r="D171">
        <v>0.13170000000000001</v>
      </c>
      <c r="E171">
        <v>7.7531999999999996</v>
      </c>
      <c r="F171">
        <v>0.11002000000000001</v>
      </c>
    </row>
    <row r="172" spans="1:6">
      <c r="A172">
        <v>1000170</v>
      </c>
      <c r="B172">
        <v>1</v>
      </c>
      <c r="C172">
        <v>170</v>
      </c>
      <c r="D172">
        <v>0.1313</v>
      </c>
      <c r="E172">
        <v>7.7668999999999997</v>
      </c>
      <c r="F172">
        <v>0.10997999999999999</v>
      </c>
    </row>
    <row r="173" spans="1:6">
      <c r="A173">
        <v>1000171</v>
      </c>
      <c r="B173">
        <v>1</v>
      </c>
      <c r="C173">
        <v>171</v>
      </c>
      <c r="D173">
        <v>0.1308</v>
      </c>
      <c r="E173">
        <v>7.7805</v>
      </c>
      <c r="F173">
        <v>0.10994</v>
      </c>
    </row>
    <row r="174" spans="1:6">
      <c r="A174">
        <v>1000172</v>
      </c>
      <c r="B174">
        <v>1</v>
      </c>
      <c r="C174">
        <v>172</v>
      </c>
      <c r="D174">
        <v>0.13039999999999999</v>
      </c>
      <c r="E174">
        <v>7.7941000000000003</v>
      </c>
      <c r="F174">
        <v>0.10990999999999999</v>
      </c>
    </row>
    <row r="175" spans="1:6">
      <c r="A175">
        <v>1000173</v>
      </c>
      <c r="B175">
        <v>1</v>
      </c>
      <c r="C175">
        <v>173</v>
      </c>
      <c r="D175">
        <v>0.12989999999999999</v>
      </c>
      <c r="E175">
        <v>7.8075999999999999</v>
      </c>
      <c r="F175">
        <v>0.10987</v>
      </c>
    </row>
    <row r="176" spans="1:6">
      <c r="A176">
        <v>1000174</v>
      </c>
      <c r="B176">
        <v>1</v>
      </c>
      <c r="C176">
        <v>174</v>
      </c>
      <c r="D176">
        <v>0.1295</v>
      </c>
      <c r="E176">
        <v>7.8209999999999997</v>
      </c>
      <c r="F176">
        <v>0.10983999999999999</v>
      </c>
    </row>
    <row r="177" spans="1:6">
      <c r="A177">
        <v>1000175</v>
      </c>
      <c r="B177">
        <v>1</v>
      </c>
      <c r="C177">
        <v>175</v>
      </c>
      <c r="D177">
        <v>0.129</v>
      </c>
      <c r="E177">
        <v>7.8343999999999996</v>
      </c>
      <c r="F177">
        <v>0.10979999999999999</v>
      </c>
    </row>
    <row r="178" spans="1:6">
      <c r="A178">
        <v>1000176</v>
      </c>
      <c r="B178">
        <v>1</v>
      </c>
      <c r="C178">
        <v>176</v>
      </c>
      <c r="D178">
        <v>0.12859999999999999</v>
      </c>
      <c r="E178">
        <v>7.8476999999999997</v>
      </c>
      <c r="F178">
        <v>0.10977000000000001</v>
      </c>
    </row>
    <row r="179" spans="1:6">
      <c r="A179">
        <v>1000177</v>
      </c>
      <c r="B179">
        <v>1</v>
      </c>
      <c r="C179">
        <v>177</v>
      </c>
      <c r="D179">
        <v>0.12820000000000001</v>
      </c>
      <c r="E179">
        <v>7.8609</v>
      </c>
      <c r="F179">
        <v>0.10974</v>
      </c>
    </row>
    <row r="180" spans="1:6">
      <c r="A180">
        <v>1000178</v>
      </c>
      <c r="B180">
        <v>1</v>
      </c>
      <c r="C180">
        <v>178</v>
      </c>
      <c r="D180">
        <v>0.12770000000000001</v>
      </c>
      <c r="E180">
        <v>7.8741000000000003</v>
      </c>
      <c r="F180">
        <v>0.10971</v>
      </c>
    </row>
    <row r="181" spans="1:6">
      <c r="A181">
        <v>1000179</v>
      </c>
      <c r="B181">
        <v>1</v>
      </c>
      <c r="C181">
        <v>179</v>
      </c>
      <c r="D181">
        <v>0.1273</v>
      </c>
      <c r="E181">
        <v>7.8871000000000002</v>
      </c>
      <c r="F181">
        <v>0.10968</v>
      </c>
    </row>
    <row r="182" spans="1:6">
      <c r="A182">
        <v>1000180</v>
      </c>
      <c r="B182">
        <v>1</v>
      </c>
      <c r="C182">
        <v>180</v>
      </c>
      <c r="D182">
        <v>0.12690000000000001</v>
      </c>
      <c r="E182">
        <v>7.9001999999999999</v>
      </c>
      <c r="F182">
        <v>0.10965</v>
      </c>
    </row>
    <row r="183" spans="1:6">
      <c r="A183">
        <v>1000181</v>
      </c>
      <c r="B183">
        <v>1</v>
      </c>
      <c r="C183">
        <v>181</v>
      </c>
      <c r="D183">
        <v>0.12640000000000001</v>
      </c>
      <c r="E183">
        <v>7.9131</v>
      </c>
      <c r="F183">
        <v>0.10962</v>
      </c>
    </row>
    <row r="184" spans="1:6">
      <c r="A184">
        <v>1000182</v>
      </c>
      <c r="B184">
        <v>1</v>
      </c>
      <c r="C184">
        <v>182</v>
      </c>
      <c r="D184">
        <v>0.126</v>
      </c>
      <c r="E184">
        <v>7.9260000000000002</v>
      </c>
      <c r="F184">
        <v>0.10959000000000001</v>
      </c>
    </row>
    <row r="185" spans="1:6">
      <c r="A185">
        <v>1000183</v>
      </c>
      <c r="B185">
        <v>1</v>
      </c>
      <c r="C185">
        <v>183</v>
      </c>
      <c r="D185">
        <v>0.12559999999999999</v>
      </c>
      <c r="E185">
        <v>7.9389000000000003</v>
      </c>
      <c r="F185">
        <v>0.10957</v>
      </c>
    </row>
    <row r="186" spans="1:6">
      <c r="A186">
        <v>1000184</v>
      </c>
      <c r="B186">
        <v>1</v>
      </c>
      <c r="C186">
        <v>184</v>
      </c>
      <c r="D186">
        <v>0.12509999999999999</v>
      </c>
      <c r="E186">
        <v>7.9516</v>
      </c>
      <c r="F186">
        <v>0.10954</v>
      </c>
    </row>
    <row r="187" spans="1:6">
      <c r="A187">
        <v>1000185</v>
      </c>
      <c r="B187">
        <v>1</v>
      </c>
      <c r="C187">
        <v>185</v>
      </c>
      <c r="D187">
        <v>0.12470000000000001</v>
      </c>
      <c r="E187">
        <v>7.9642999999999997</v>
      </c>
      <c r="F187">
        <v>0.10951</v>
      </c>
    </row>
    <row r="188" spans="1:6">
      <c r="A188">
        <v>1000186</v>
      </c>
      <c r="B188">
        <v>1</v>
      </c>
      <c r="C188">
        <v>186</v>
      </c>
      <c r="D188">
        <v>0.12429999999999999</v>
      </c>
      <c r="E188">
        <v>7.9770000000000003</v>
      </c>
      <c r="F188">
        <v>0.10949</v>
      </c>
    </row>
    <row r="189" spans="1:6">
      <c r="A189">
        <v>1000187</v>
      </c>
      <c r="B189">
        <v>1</v>
      </c>
      <c r="C189">
        <v>187</v>
      </c>
      <c r="D189">
        <v>0.1239</v>
      </c>
      <c r="E189">
        <v>7.9894999999999996</v>
      </c>
      <c r="F189">
        <v>0.10946</v>
      </c>
    </row>
    <row r="190" spans="1:6">
      <c r="A190">
        <v>1000188</v>
      </c>
      <c r="B190">
        <v>1</v>
      </c>
      <c r="C190">
        <v>188</v>
      </c>
      <c r="D190">
        <v>0.1235</v>
      </c>
      <c r="E190">
        <v>8.0021000000000004</v>
      </c>
      <c r="F190">
        <v>0.10944</v>
      </c>
    </row>
    <row r="191" spans="1:6">
      <c r="A191">
        <v>1000189</v>
      </c>
      <c r="B191">
        <v>1</v>
      </c>
      <c r="C191">
        <v>189</v>
      </c>
      <c r="D191">
        <v>0.123</v>
      </c>
      <c r="E191">
        <v>8.0145</v>
      </c>
      <c r="F191">
        <v>0.10942</v>
      </c>
    </row>
    <row r="192" spans="1:6">
      <c r="A192">
        <v>1000190</v>
      </c>
      <c r="B192">
        <v>1</v>
      </c>
      <c r="C192">
        <v>190</v>
      </c>
      <c r="D192">
        <v>0.1226</v>
      </c>
      <c r="E192">
        <v>8.0268999999999995</v>
      </c>
      <c r="F192">
        <v>0.1094</v>
      </c>
    </row>
    <row r="193" spans="1:6">
      <c r="A193">
        <v>1000191</v>
      </c>
      <c r="B193">
        <v>1</v>
      </c>
      <c r="C193">
        <v>191</v>
      </c>
      <c r="D193">
        <v>0.1222</v>
      </c>
      <c r="E193">
        <v>8.0391999999999992</v>
      </c>
      <c r="F193">
        <v>0.10936999999999999</v>
      </c>
    </row>
    <row r="194" spans="1:6">
      <c r="A194">
        <v>1000192</v>
      </c>
      <c r="B194">
        <v>1</v>
      </c>
      <c r="C194">
        <v>192</v>
      </c>
      <c r="D194">
        <v>0.12180000000000001</v>
      </c>
      <c r="E194">
        <v>8.0515000000000008</v>
      </c>
      <c r="F194">
        <v>0.10935</v>
      </c>
    </row>
    <row r="195" spans="1:6">
      <c r="A195">
        <v>1000193</v>
      </c>
      <c r="B195">
        <v>1</v>
      </c>
      <c r="C195">
        <v>193</v>
      </c>
      <c r="D195">
        <v>0.12139999999999999</v>
      </c>
      <c r="E195">
        <v>8.0637000000000008</v>
      </c>
      <c r="F195">
        <v>0.10933</v>
      </c>
    </row>
    <row r="196" spans="1:6">
      <c r="A196">
        <v>1000194</v>
      </c>
      <c r="B196">
        <v>1</v>
      </c>
      <c r="C196">
        <v>194</v>
      </c>
      <c r="D196">
        <v>0.121</v>
      </c>
      <c r="E196">
        <v>8.0759000000000007</v>
      </c>
      <c r="F196">
        <v>0.10931</v>
      </c>
    </row>
    <row r="197" spans="1:6">
      <c r="A197">
        <v>1000195</v>
      </c>
      <c r="B197">
        <v>1</v>
      </c>
      <c r="C197">
        <v>195</v>
      </c>
      <c r="D197">
        <v>0.1206</v>
      </c>
      <c r="E197">
        <v>8.0878999999999994</v>
      </c>
      <c r="F197">
        <v>0.10929</v>
      </c>
    </row>
    <row r="198" spans="1:6">
      <c r="A198">
        <v>1000196</v>
      </c>
      <c r="B198">
        <v>1</v>
      </c>
      <c r="C198">
        <v>196</v>
      </c>
      <c r="D198">
        <v>0.1201</v>
      </c>
      <c r="E198">
        <v>8.1</v>
      </c>
      <c r="F198">
        <v>0.10927000000000001</v>
      </c>
    </row>
    <row r="199" spans="1:6">
      <c r="A199">
        <v>1000197</v>
      </c>
      <c r="B199">
        <v>1</v>
      </c>
      <c r="C199">
        <v>197</v>
      </c>
      <c r="D199">
        <v>0.1197</v>
      </c>
      <c r="E199">
        <v>8.1120000000000001</v>
      </c>
      <c r="F199">
        <v>0.10925</v>
      </c>
    </row>
    <row r="200" spans="1:6">
      <c r="A200">
        <v>1000198</v>
      </c>
      <c r="B200">
        <v>1</v>
      </c>
      <c r="C200">
        <v>198</v>
      </c>
      <c r="D200">
        <v>0.1193</v>
      </c>
      <c r="E200">
        <v>8.1239000000000008</v>
      </c>
      <c r="F200">
        <v>0.10924</v>
      </c>
    </row>
    <row r="201" spans="1:6">
      <c r="A201">
        <v>1000199</v>
      </c>
      <c r="B201">
        <v>1</v>
      </c>
      <c r="C201">
        <v>199</v>
      </c>
      <c r="D201">
        <v>0.11890000000000001</v>
      </c>
      <c r="E201">
        <v>8.1356999999999999</v>
      </c>
      <c r="F201">
        <v>0.10922</v>
      </c>
    </row>
    <row r="202" spans="1:6">
      <c r="A202">
        <v>1000200</v>
      </c>
      <c r="B202">
        <v>1</v>
      </c>
      <c r="C202">
        <v>200</v>
      </c>
      <c r="D202">
        <v>0.11849999999999999</v>
      </c>
      <c r="E202">
        <v>8.1475000000000009</v>
      </c>
      <c r="F202">
        <v>0.10920000000000001</v>
      </c>
    </row>
    <row r="203" spans="1:6">
      <c r="A203">
        <v>1000201</v>
      </c>
      <c r="B203">
        <v>1</v>
      </c>
      <c r="C203">
        <v>201</v>
      </c>
      <c r="D203">
        <v>0.1181</v>
      </c>
      <c r="E203">
        <v>8.1593</v>
      </c>
      <c r="F203">
        <v>0.10919</v>
      </c>
    </row>
    <row r="204" spans="1:6">
      <c r="A204">
        <v>1000202</v>
      </c>
      <c r="B204">
        <v>1</v>
      </c>
      <c r="C204">
        <v>202</v>
      </c>
      <c r="D204">
        <v>0.1177</v>
      </c>
      <c r="E204">
        <v>8.1709999999999994</v>
      </c>
      <c r="F204">
        <v>0.10917</v>
      </c>
    </row>
    <row r="205" spans="1:6">
      <c r="A205">
        <v>1000203</v>
      </c>
      <c r="B205">
        <v>1</v>
      </c>
      <c r="C205">
        <v>203</v>
      </c>
      <c r="D205">
        <v>0.1173</v>
      </c>
      <c r="E205">
        <v>8.1826000000000008</v>
      </c>
      <c r="F205">
        <v>0.10915</v>
      </c>
    </row>
    <row r="206" spans="1:6">
      <c r="A206">
        <v>1000204</v>
      </c>
      <c r="B206">
        <v>1</v>
      </c>
      <c r="C206">
        <v>204</v>
      </c>
      <c r="D206">
        <v>0.1169</v>
      </c>
      <c r="E206">
        <v>8.1942000000000004</v>
      </c>
      <c r="F206">
        <v>0.10914</v>
      </c>
    </row>
    <row r="207" spans="1:6">
      <c r="A207">
        <v>1000205</v>
      </c>
      <c r="B207">
        <v>1</v>
      </c>
      <c r="C207">
        <v>205</v>
      </c>
      <c r="D207">
        <v>0.11650000000000001</v>
      </c>
      <c r="E207">
        <v>8.2058</v>
      </c>
      <c r="F207">
        <v>0.10913</v>
      </c>
    </row>
    <row r="208" spans="1:6">
      <c r="A208">
        <v>1000206</v>
      </c>
      <c r="B208">
        <v>1</v>
      </c>
      <c r="C208">
        <v>206</v>
      </c>
      <c r="D208">
        <v>0.11609999999999999</v>
      </c>
      <c r="E208">
        <v>8.2172999999999998</v>
      </c>
      <c r="F208">
        <v>0.10911</v>
      </c>
    </row>
    <row r="209" spans="1:6">
      <c r="A209">
        <v>1000207</v>
      </c>
      <c r="B209">
        <v>1</v>
      </c>
      <c r="C209">
        <v>207</v>
      </c>
      <c r="D209">
        <v>0.1157</v>
      </c>
      <c r="E209">
        <v>8.2286999999999999</v>
      </c>
      <c r="F209">
        <v>0.1091</v>
      </c>
    </row>
    <row r="210" spans="1:6">
      <c r="A210">
        <v>1000208</v>
      </c>
      <c r="B210">
        <v>1</v>
      </c>
      <c r="C210">
        <v>208</v>
      </c>
      <c r="D210">
        <v>0.1153</v>
      </c>
      <c r="E210">
        <v>8.2401</v>
      </c>
      <c r="F210">
        <v>0.10908</v>
      </c>
    </row>
    <row r="211" spans="1:6">
      <c r="A211">
        <v>1000209</v>
      </c>
      <c r="B211">
        <v>1</v>
      </c>
      <c r="C211">
        <v>209</v>
      </c>
      <c r="D211">
        <v>0.1149</v>
      </c>
      <c r="E211">
        <v>8.2514000000000003</v>
      </c>
      <c r="F211">
        <v>0.10907</v>
      </c>
    </row>
    <row r="212" spans="1:6">
      <c r="A212">
        <v>1000210</v>
      </c>
      <c r="B212">
        <v>1</v>
      </c>
      <c r="C212">
        <v>210</v>
      </c>
      <c r="D212">
        <v>0.1145</v>
      </c>
      <c r="E212">
        <v>8.2627000000000006</v>
      </c>
      <c r="F212">
        <v>0.10906</v>
      </c>
    </row>
    <row r="213" spans="1:6">
      <c r="A213">
        <v>1000211</v>
      </c>
      <c r="B213">
        <v>1</v>
      </c>
      <c r="C213">
        <v>211</v>
      </c>
      <c r="D213">
        <v>0.1142</v>
      </c>
      <c r="E213">
        <v>8.2738999999999994</v>
      </c>
      <c r="F213">
        <v>0.10904999999999999</v>
      </c>
    </row>
    <row r="214" spans="1:6">
      <c r="A214">
        <v>1000212</v>
      </c>
      <c r="B214">
        <v>1</v>
      </c>
      <c r="C214">
        <v>212</v>
      </c>
      <c r="D214">
        <v>0.1138</v>
      </c>
      <c r="E214">
        <v>8.2850999999999999</v>
      </c>
      <c r="F214">
        <v>0.10903</v>
      </c>
    </row>
    <row r="215" spans="1:6">
      <c r="A215">
        <v>1000213</v>
      </c>
      <c r="B215">
        <v>1</v>
      </c>
      <c r="C215">
        <v>213</v>
      </c>
      <c r="D215">
        <v>0.1134</v>
      </c>
      <c r="E215">
        <v>8.2963000000000005</v>
      </c>
      <c r="F215">
        <v>0.10902000000000001</v>
      </c>
    </row>
    <row r="216" spans="1:6">
      <c r="A216">
        <v>1000214</v>
      </c>
      <c r="B216">
        <v>1</v>
      </c>
      <c r="C216">
        <v>214</v>
      </c>
      <c r="D216">
        <v>0.113</v>
      </c>
      <c r="E216">
        <v>8.3073999999999995</v>
      </c>
      <c r="F216">
        <v>0.10901</v>
      </c>
    </row>
    <row r="217" spans="1:6">
      <c r="A217">
        <v>1000215</v>
      </c>
      <c r="B217">
        <v>1</v>
      </c>
      <c r="C217">
        <v>215</v>
      </c>
      <c r="D217">
        <v>0.11260000000000001</v>
      </c>
      <c r="E217">
        <v>8.3184000000000005</v>
      </c>
      <c r="F217">
        <v>0.109</v>
      </c>
    </row>
    <row r="218" spans="1:6">
      <c r="A218">
        <v>1000216</v>
      </c>
      <c r="B218">
        <v>1</v>
      </c>
      <c r="C218">
        <v>216</v>
      </c>
      <c r="D218">
        <v>0.11219999999999999</v>
      </c>
      <c r="E218">
        <v>8.3293999999999997</v>
      </c>
      <c r="F218">
        <v>0.10899</v>
      </c>
    </row>
    <row r="219" spans="1:6">
      <c r="A219">
        <v>1000217</v>
      </c>
      <c r="B219">
        <v>1</v>
      </c>
      <c r="C219">
        <v>217</v>
      </c>
      <c r="D219">
        <v>0.1118</v>
      </c>
      <c r="E219">
        <v>8.3404000000000007</v>
      </c>
      <c r="F219">
        <v>0.10897999999999999</v>
      </c>
    </row>
    <row r="220" spans="1:6">
      <c r="A220">
        <v>1000218</v>
      </c>
      <c r="B220">
        <v>1</v>
      </c>
      <c r="C220">
        <v>218</v>
      </c>
      <c r="D220">
        <v>0.1115</v>
      </c>
      <c r="E220">
        <v>8.3513000000000002</v>
      </c>
      <c r="F220">
        <v>0.10897</v>
      </c>
    </row>
    <row r="221" spans="1:6">
      <c r="A221">
        <v>1000219</v>
      </c>
      <c r="B221">
        <v>1</v>
      </c>
      <c r="C221">
        <v>219</v>
      </c>
      <c r="D221">
        <v>0.1111</v>
      </c>
      <c r="E221">
        <v>8.3620999999999999</v>
      </c>
      <c r="F221">
        <v>0.10896</v>
      </c>
    </row>
    <row r="222" spans="1:6">
      <c r="A222">
        <v>1000220</v>
      </c>
      <c r="B222">
        <v>1</v>
      </c>
      <c r="C222">
        <v>220</v>
      </c>
      <c r="D222">
        <v>0.11070000000000001</v>
      </c>
      <c r="E222">
        <v>8.3728999999999996</v>
      </c>
      <c r="F222">
        <v>0.10895000000000001</v>
      </c>
    </row>
    <row r="223" spans="1:6">
      <c r="A223">
        <v>1000221</v>
      </c>
      <c r="B223">
        <v>1</v>
      </c>
      <c r="C223">
        <v>221</v>
      </c>
      <c r="D223">
        <v>0.1103</v>
      </c>
      <c r="E223">
        <v>8.3836999999999993</v>
      </c>
      <c r="F223">
        <v>0.10894</v>
      </c>
    </row>
    <row r="224" spans="1:6">
      <c r="A224">
        <v>1000222</v>
      </c>
      <c r="B224">
        <v>1</v>
      </c>
      <c r="C224">
        <v>222</v>
      </c>
      <c r="D224">
        <v>0.1099</v>
      </c>
      <c r="E224">
        <v>8.3943999999999992</v>
      </c>
      <c r="F224">
        <v>0.10894</v>
      </c>
    </row>
    <row r="225" spans="1:6">
      <c r="A225">
        <v>1000223</v>
      </c>
      <c r="B225">
        <v>1</v>
      </c>
      <c r="C225">
        <v>223</v>
      </c>
      <c r="D225">
        <v>0.1096</v>
      </c>
      <c r="E225">
        <v>8.4050999999999991</v>
      </c>
      <c r="F225">
        <v>0.10893</v>
      </c>
    </row>
    <row r="226" spans="1:6">
      <c r="A226">
        <v>1000224</v>
      </c>
      <c r="B226">
        <v>1</v>
      </c>
      <c r="C226">
        <v>224</v>
      </c>
      <c r="D226">
        <v>0.10920000000000001</v>
      </c>
      <c r="E226">
        <v>8.4156999999999993</v>
      </c>
      <c r="F226">
        <v>0.10892</v>
      </c>
    </row>
    <row r="227" spans="1:6">
      <c r="A227">
        <v>1000225</v>
      </c>
      <c r="B227">
        <v>1</v>
      </c>
      <c r="C227">
        <v>225</v>
      </c>
      <c r="D227">
        <v>0.10879999999999999</v>
      </c>
      <c r="E227">
        <v>8.4262999999999995</v>
      </c>
      <c r="F227">
        <v>0.10891000000000001</v>
      </c>
    </row>
    <row r="228" spans="1:6">
      <c r="A228">
        <v>1000226</v>
      </c>
      <c r="B228">
        <v>1</v>
      </c>
      <c r="C228">
        <v>226</v>
      </c>
      <c r="D228">
        <v>0.1084</v>
      </c>
      <c r="E228">
        <v>8.4368999999999996</v>
      </c>
      <c r="F228">
        <v>0.10891000000000001</v>
      </c>
    </row>
    <row r="229" spans="1:6">
      <c r="A229">
        <v>1000227</v>
      </c>
      <c r="B229">
        <v>1</v>
      </c>
      <c r="C229">
        <v>227</v>
      </c>
      <c r="D229">
        <v>0.1081</v>
      </c>
      <c r="E229">
        <v>8.4474</v>
      </c>
      <c r="F229">
        <v>0.1089</v>
      </c>
    </row>
    <row r="230" spans="1:6">
      <c r="A230">
        <v>1000228</v>
      </c>
      <c r="B230">
        <v>1</v>
      </c>
      <c r="C230">
        <v>228</v>
      </c>
      <c r="D230">
        <v>0.1077</v>
      </c>
      <c r="E230">
        <v>8.4578000000000007</v>
      </c>
      <c r="F230">
        <v>0.10889</v>
      </c>
    </row>
    <row r="231" spans="1:6">
      <c r="A231">
        <v>1000229</v>
      </c>
      <c r="B231">
        <v>1</v>
      </c>
      <c r="C231">
        <v>229</v>
      </c>
      <c r="D231">
        <v>0.10730000000000001</v>
      </c>
      <c r="E231">
        <v>8.4682999999999993</v>
      </c>
      <c r="F231">
        <v>0.10889</v>
      </c>
    </row>
    <row r="232" spans="1:6">
      <c r="A232">
        <v>1000230</v>
      </c>
      <c r="B232">
        <v>1</v>
      </c>
      <c r="C232">
        <v>230</v>
      </c>
      <c r="D232">
        <v>0.107</v>
      </c>
      <c r="E232">
        <v>8.4786999999999999</v>
      </c>
      <c r="F232">
        <v>0.10888</v>
      </c>
    </row>
    <row r="233" spans="1:6">
      <c r="A233">
        <v>1000231</v>
      </c>
      <c r="B233">
        <v>1</v>
      </c>
      <c r="C233">
        <v>231</v>
      </c>
      <c r="D233">
        <v>0.1066</v>
      </c>
      <c r="E233">
        <v>8.4890000000000008</v>
      </c>
      <c r="F233">
        <v>0.10886999999999999</v>
      </c>
    </row>
    <row r="234" spans="1:6">
      <c r="A234">
        <v>1000232</v>
      </c>
      <c r="B234">
        <v>1</v>
      </c>
      <c r="C234">
        <v>232</v>
      </c>
      <c r="D234">
        <v>0.1062</v>
      </c>
      <c r="E234">
        <v>8.4992999999999999</v>
      </c>
      <c r="F234">
        <v>0.10886999999999999</v>
      </c>
    </row>
    <row r="235" spans="1:6">
      <c r="A235">
        <v>1000233</v>
      </c>
      <c r="B235">
        <v>1</v>
      </c>
      <c r="C235">
        <v>233</v>
      </c>
      <c r="D235">
        <v>0.10589999999999999</v>
      </c>
      <c r="E235">
        <v>8.5096000000000007</v>
      </c>
      <c r="F235">
        <v>0.10886</v>
      </c>
    </row>
    <row r="236" spans="1:6">
      <c r="A236">
        <v>1000234</v>
      </c>
      <c r="B236">
        <v>1</v>
      </c>
      <c r="C236">
        <v>234</v>
      </c>
      <c r="D236">
        <v>0.1055</v>
      </c>
      <c r="E236">
        <v>8.5198</v>
      </c>
      <c r="F236">
        <v>0.10886</v>
      </c>
    </row>
    <row r="237" spans="1:6">
      <c r="A237">
        <v>1000235</v>
      </c>
      <c r="B237">
        <v>1</v>
      </c>
      <c r="C237">
        <v>235</v>
      </c>
      <c r="D237">
        <v>0.1051</v>
      </c>
      <c r="E237">
        <v>8.5299999999999994</v>
      </c>
      <c r="F237">
        <v>0.10885</v>
      </c>
    </row>
    <row r="238" spans="1:6">
      <c r="A238">
        <v>1000236</v>
      </c>
      <c r="B238">
        <v>1</v>
      </c>
      <c r="C238">
        <v>236</v>
      </c>
      <c r="D238">
        <v>0.1048</v>
      </c>
      <c r="E238">
        <v>8.5401000000000007</v>
      </c>
      <c r="F238">
        <v>0.10885</v>
      </c>
    </row>
    <row r="239" spans="1:6">
      <c r="A239">
        <v>1000237</v>
      </c>
      <c r="B239">
        <v>1</v>
      </c>
      <c r="C239">
        <v>237</v>
      </c>
      <c r="D239">
        <v>0.10440000000000001</v>
      </c>
      <c r="E239">
        <v>8.5502000000000002</v>
      </c>
      <c r="F239">
        <v>0.10884000000000001</v>
      </c>
    </row>
    <row r="240" spans="1:6">
      <c r="A240">
        <v>1000238</v>
      </c>
      <c r="B240">
        <v>1</v>
      </c>
      <c r="C240">
        <v>238</v>
      </c>
      <c r="D240">
        <v>0.104</v>
      </c>
      <c r="E240">
        <v>8.5602999999999998</v>
      </c>
      <c r="F240">
        <v>0.10884000000000001</v>
      </c>
    </row>
    <row r="241" spans="1:6">
      <c r="A241">
        <v>1000239</v>
      </c>
      <c r="B241">
        <v>1</v>
      </c>
      <c r="C241">
        <v>239</v>
      </c>
      <c r="D241">
        <v>0.1037</v>
      </c>
      <c r="E241">
        <v>8.5703999999999994</v>
      </c>
      <c r="F241">
        <v>0.10884000000000001</v>
      </c>
    </row>
    <row r="242" spans="1:6">
      <c r="A242">
        <v>1000240</v>
      </c>
      <c r="B242">
        <v>1</v>
      </c>
      <c r="C242">
        <v>240</v>
      </c>
      <c r="D242">
        <v>0.1033</v>
      </c>
      <c r="E242">
        <v>8.5803999999999991</v>
      </c>
      <c r="F242">
        <v>0.10883</v>
      </c>
    </row>
    <row r="243" spans="1:6">
      <c r="A243">
        <v>1000241</v>
      </c>
      <c r="B243">
        <v>1</v>
      </c>
      <c r="C243">
        <v>241</v>
      </c>
      <c r="D243">
        <v>0.10299999999999999</v>
      </c>
      <c r="E243">
        <v>8.5902999999999992</v>
      </c>
      <c r="F243">
        <v>0.10883</v>
      </c>
    </row>
    <row r="244" spans="1:6">
      <c r="A244">
        <v>1000242</v>
      </c>
      <c r="B244">
        <v>1</v>
      </c>
      <c r="C244">
        <v>242</v>
      </c>
      <c r="D244">
        <v>0.1026</v>
      </c>
      <c r="E244">
        <v>8.6003000000000007</v>
      </c>
      <c r="F244">
        <v>0.10882</v>
      </c>
    </row>
    <row r="245" spans="1:6">
      <c r="A245">
        <v>1000243</v>
      </c>
      <c r="B245">
        <v>1</v>
      </c>
      <c r="C245">
        <v>243</v>
      </c>
      <c r="D245">
        <v>0.1023</v>
      </c>
      <c r="E245">
        <v>8.6102000000000007</v>
      </c>
      <c r="F245">
        <v>0.10882</v>
      </c>
    </row>
    <row r="246" spans="1:6">
      <c r="A246">
        <v>1000244</v>
      </c>
      <c r="B246">
        <v>1</v>
      </c>
      <c r="C246">
        <v>244</v>
      </c>
      <c r="D246">
        <v>0.1019</v>
      </c>
      <c r="E246">
        <v>8.6199999999999992</v>
      </c>
      <c r="F246">
        <v>0.10882</v>
      </c>
    </row>
    <row r="247" spans="1:6">
      <c r="A247">
        <v>1000245</v>
      </c>
      <c r="B247">
        <v>1</v>
      </c>
      <c r="C247">
        <v>245</v>
      </c>
      <c r="D247">
        <v>0.10150000000000001</v>
      </c>
      <c r="E247">
        <v>8.6298999999999992</v>
      </c>
      <c r="F247">
        <v>0.10882</v>
      </c>
    </row>
    <row r="248" spans="1:6">
      <c r="A248">
        <v>1000246</v>
      </c>
      <c r="B248">
        <v>1</v>
      </c>
      <c r="C248">
        <v>246</v>
      </c>
      <c r="D248">
        <v>0.1012</v>
      </c>
      <c r="E248">
        <v>8.6396999999999995</v>
      </c>
      <c r="F248">
        <v>0.10881</v>
      </c>
    </row>
    <row r="249" spans="1:6">
      <c r="A249">
        <v>1000247</v>
      </c>
      <c r="B249">
        <v>1</v>
      </c>
      <c r="C249">
        <v>247</v>
      </c>
      <c r="D249">
        <v>0.1008</v>
      </c>
      <c r="E249">
        <v>8.6494</v>
      </c>
      <c r="F249">
        <v>0.10881</v>
      </c>
    </row>
    <row r="250" spans="1:6">
      <c r="A250">
        <v>1000248</v>
      </c>
      <c r="B250">
        <v>1</v>
      </c>
      <c r="C250">
        <v>248</v>
      </c>
      <c r="D250">
        <v>0.10050000000000001</v>
      </c>
      <c r="E250">
        <v>8.6592000000000002</v>
      </c>
      <c r="F250">
        <v>0.10881</v>
      </c>
    </row>
    <row r="251" spans="1:6">
      <c r="A251">
        <v>1000249</v>
      </c>
      <c r="B251">
        <v>1</v>
      </c>
      <c r="C251">
        <v>249</v>
      </c>
      <c r="D251">
        <v>0.10009999999999999</v>
      </c>
      <c r="E251">
        <v>8.6689000000000007</v>
      </c>
      <c r="F251">
        <v>0.10881</v>
      </c>
    </row>
    <row r="252" spans="1:6">
      <c r="A252">
        <v>1000250</v>
      </c>
      <c r="B252">
        <v>1</v>
      </c>
      <c r="C252">
        <v>250</v>
      </c>
      <c r="D252">
        <v>9.98E-2</v>
      </c>
      <c r="E252">
        <v>8.6784999999999997</v>
      </c>
      <c r="F252">
        <v>0.10881</v>
      </c>
    </row>
    <row r="253" spans="1:6">
      <c r="A253">
        <v>1000251</v>
      </c>
      <c r="B253">
        <v>1</v>
      </c>
      <c r="C253">
        <v>251</v>
      </c>
      <c r="D253">
        <v>9.9400000000000002E-2</v>
      </c>
      <c r="E253">
        <v>8.6882000000000001</v>
      </c>
      <c r="F253">
        <v>0.10879999999999999</v>
      </c>
    </row>
    <row r="254" spans="1:6">
      <c r="A254">
        <v>1000252</v>
      </c>
      <c r="B254">
        <v>1</v>
      </c>
      <c r="C254">
        <v>252</v>
      </c>
      <c r="D254">
        <v>9.9099999999999994E-2</v>
      </c>
      <c r="E254">
        <v>8.6978000000000009</v>
      </c>
      <c r="F254">
        <v>0.10879999999999999</v>
      </c>
    </row>
    <row r="255" spans="1:6">
      <c r="A255">
        <v>1000253</v>
      </c>
      <c r="B255">
        <v>1</v>
      </c>
      <c r="C255">
        <v>253</v>
      </c>
      <c r="D255">
        <v>9.8699999999999996E-2</v>
      </c>
      <c r="E255">
        <v>8.7073</v>
      </c>
      <c r="F255">
        <v>0.10879999999999999</v>
      </c>
    </row>
    <row r="256" spans="1:6">
      <c r="A256">
        <v>1000254</v>
      </c>
      <c r="B256">
        <v>1</v>
      </c>
      <c r="C256">
        <v>254</v>
      </c>
      <c r="D256">
        <v>9.8400000000000001E-2</v>
      </c>
      <c r="E256">
        <v>8.7169000000000008</v>
      </c>
      <c r="F256">
        <v>0.10879999999999999</v>
      </c>
    </row>
    <row r="257" spans="1:6">
      <c r="A257">
        <v>1000255</v>
      </c>
      <c r="B257">
        <v>1</v>
      </c>
      <c r="C257">
        <v>255</v>
      </c>
      <c r="D257">
        <v>9.8100000000000007E-2</v>
      </c>
      <c r="E257">
        <v>8.7263999999999999</v>
      </c>
      <c r="F257">
        <v>0.10879999999999999</v>
      </c>
    </row>
    <row r="258" spans="1:6">
      <c r="A258">
        <v>1000256</v>
      </c>
      <c r="B258">
        <v>1</v>
      </c>
      <c r="C258">
        <v>256</v>
      </c>
      <c r="D258">
        <v>9.7699999999999995E-2</v>
      </c>
      <c r="E258">
        <v>8.7359000000000009</v>
      </c>
      <c r="F258">
        <v>0.10879999999999999</v>
      </c>
    </row>
    <row r="259" spans="1:6">
      <c r="A259">
        <v>1000257</v>
      </c>
      <c r="B259">
        <v>1</v>
      </c>
      <c r="C259">
        <v>257</v>
      </c>
      <c r="D259">
        <v>9.74E-2</v>
      </c>
      <c r="E259">
        <v>8.7453000000000003</v>
      </c>
      <c r="F259">
        <v>0.10879999999999999</v>
      </c>
    </row>
    <row r="260" spans="1:6">
      <c r="A260">
        <v>1000258</v>
      </c>
      <c r="B260">
        <v>1</v>
      </c>
      <c r="C260">
        <v>258</v>
      </c>
      <c r="D260">
        <v>9.7000000000000003E-2</v>
      </c>
      <c r="E260">
        <v>8.7547999999999995</v>
      </c>
      <c r="F260">
        <v>0.10879999999999999</v>
      </c>
    </row>
    <row r="261" spans="1:6">
      <c r="A261">
        <v>1000259</v>
      </c>
      <c r="B261">
        <v>1</v>
      </c>
      <c r="C261">
        <v>259</v>
      </c>
      <c r="D261">
        <v>9.6699999999999994E-2</v>
      </c>
      <c r="E261">
        <v>8.7642000000000007</v>
      </c>
      <c r="F261">
        <v>0.10879999999999999</v>
      </c>
    </row>
    <row r="262" spans="1:6">
      <c r="A262">
        <v>1000260</v>
      </c>
      <c r="B262">
        <v>1</v>
      </c>
      <c r="C262">
        <v>260</v>
      </c>
      <c r="D262">
        <v>9.6299999999999997E-2</v>
      </c>
      <c r="E262">
        <v>8.7735000000000003</v>
      </c>
      <c r="F262">
        <v>0.10879999999999999</v>
      </c>
    </row>
    <row r="263" spans="1:6">
      <c r="A263">
        <v>1000261</v>
      </c>
      <c r="B263">
        <v>1</v>
      </c>
      <c r="C263">
        <v>261</v>
      </c>
      <c r="D263">
        <v>9.6000000000000002E-2</v>
      </c>
      <c r="E263">
        <v>8.7828999999999997</v>
      </c>
      <c r="F263">
        <v>0.10879999999999999</v>
      </c>
    </row>
    <row r="264" spans="1:6">
      <c r="A264">
        <v>1000262</v>
      </c>
      <c r="B264">
        <v>1</v>
      </c>
      <c r="C264">
        <v>262</v>
      </c>
      <c r="D264">
        <v>9.5699999999999993E-2</v>
      </c>
      <c r="E264">
        <v>8.7921999999999993</v>
      </c>
      <c r="F264">
        <v>0.10879999999999999</v>
      </c>
    </row>
    <row r="265" spans="1:6">
      <c r="A265">
        <v>1000263</v>
      </c>
      <c r="B265">
        <v>1</v>
      </c>
      <c r="C265">
        <v>263</v>
      </c>
      <c r="D265">
        <v>9.5299999999999996E-2</v>
      </c>
      <c r="E265">
        <v>8.8015000000000008</v>
      </c>
      <c r="F265">
        <v>0.10879999999999999</v>
      </c>
    </row>
    <row r="266" spans="1:6">
      <c r="A266">
        <v>1000264</v>
      </c>
      <c r="B266">
        <v>1</v>
      </c>
      <c r="C266">
        <v>264</v>
      </c>
      <c r="D266">
        <v>9.5000000000000001E-2</v>
      </c>
      <c r="E266">
        <v>8.8107000000000006</v>
      </c>
      <c r="F266">
        <v>0.10879999999999999</v>
      </c>
    </row>
    <row r="267" spans="1:6">
      <c r="A267">
        <v>1000265</v>
      </c>
      <c r="B267">
        <v>1</v>
      </c>
      <c r="C267">
        <v>265</v>
      </c>
      <c r="D267">
        <v>9.4700000000000006E-2</v>
      </c>
      <c r="E267">
        <v>8.82</v>
      </c>
      <c r="F267">
        <v>0.10879999999999999</v>
      </c>
    </row>
    <row r="268" spans="1:6">
      <c r="A268">
        <v>1000266</v>
      </c>
      <c r="B268">
        <v>1</v>
      </c>
      <c r="C268">
        <v>266</v>
      </c>
      <c r="D268">
        <v>9.4299999999999995E-2</v>
      </c>
      <c r="E268">
        <v>8.8292000000000002</v>
      </c>
      <c r="F268">
        <v>0.10879999999999999</v>
      </c>
    </row>
    <row r="269" spans="1:6">
      <c r="A269">
        <v>1000267</v>
      </c>
      <c r="B269">
        <v>1</v>
      </c>
      <c r="C269">
        <v>267</v>
      </c>
      <c r="D269">
        <v>9.4E-2</v>
      </c>
      <c r="E269">
        <v>8.8384</v>
      </c>
      <c r="F269">
        <v>0.10879999999999999</v>
      </c>
    </row>
    <row r="270" spans="1:6">
      <c r="A270">
        <v>1000268</v>
      </c>
      <c r="B270">
        <v>1</v>
      </c>
      <c r="C270">
        <v>268</v>
      </c>
      <c r="D270">
        <v>9.3700000000000006E-2</v>
      </c>
      <c r="E270">
        <v>8.8475000000000001</v>
      </c>
      <c r="F270">
        <v>0.10879999999999999</v>
      </c>
    </row>
    <row r="271" spans="1:6">
      <c r="A271">
        <v>1000269</v>
      </c>
      <c r="B271">
        <v>1</v>
      </c>
      <c r="C271">
        <v>269</v>
      </c>
      <c r="D271">
        <v>9.3299999999999994E-2</v>
      </c>
      <c r="E271">
        <v>8.8567</v>
      </c>
      <c r="F271">
        <v>0.10879999999999999</v>
      </c>
    </row>
    <row r="272" spans="1:6">
      <c r="A272">
        <v>1000270</v>
      </c>
      <c r="B272">
        <v>1</v>
      </c>
      <c r="C272">
        <v>270</v>
      </c>
      <c r="D272">
        <v>9.2999999999999999E-2</v>
      </c>
      <c r="E272">
        <v>8.8658000000000001</v>
      </c>
      <c r="F272">
        <v>0.10879999999999999</v>
      </c>
    </row>
    <row r="273" spans="1:6">
      <c r="A273">
        <v>1000271</v>
      </c>
      <c r="B273">
        <v>1</v>
      </c>
      <c r="C273">
        <v>271</v>
      </c>
      <c r="D273">
        <v>9.2700000000000005E-2</v>
      </c>
      <c r="E273">
        <v>8.8748000000000005</v>
      </c>
      <c r="F273">
        <v>0.10879999999999999</v>
      </c>
    </row>
    <row r="274" spans="1:6">
      <c r="A274">
        <v>1000272</v>
      </c>
      <c r="B274">
        <v>1</v>
      </c>
      <c r="C274">
        <v>272</v>
      </c>
      <c r="D274">
        <v>9.2299999999999993E-2</v>
      </c>
      <c r="E274">
        <v>8.8839000000000006</v>
      </c>
      <c r="F274">
        <v>0.10881</v>
      </c>
    </row>
    <row r="275" spans="1:6">
      <c r="A275">
        <v>1000273</v>
      </c>
      <c r="B275">
        <v>1</v>
      </c>
      <c r="C275">
        <v>273</v>
      </c>
      <c r="D275">
        <v>9.1999999999999998E-2</v>
      </c>
      <c r="E275">
        <v>8.8928999999999991</v>
      </c>
      <c r="F275">
        <v>0.10881</v>
      </c>
    </row>
    <row r="276" spans="1:6">
      <c r="A276">
        <v>1000274</v>
      </c>
      <c r="B276">
        <v>1</v>
      </c>
      <c r="C276">
        <v>274</v>
      </c>
      <c r="D276">
        <v>9.1700000000000004E-2</v>
      </c>
      <c r="E276">
        <v>8.9018999999999995</v>
      </c>
      <c r="F276">
        <v>0.10881</v>
      </c>
    </row>
    <row r="277" spans="1:6">
      <c r="A277">
        <v>1000275</v>
      </c>
      <c r="B277">
        <v>1</v>
      </c>
      <c r="C277">
        <v>275</v>
      </c>
      <c r="D277">
        <v>9.1300000000000006E-2</v>
      </c>
      <c r="E277">
        <v>8.9108999999999998</v>
      </c>
      <c r="F277">
        <v>0.10881</v>
      </c>
    </row>
    <row r="278" spans="1:6">
      <c r="A278">
        <v>1000276</v>
      </c>
      <c r="B278">
        <v>1</v>
      </c>
      <c r="C278">
        <v>276</v>
      </c>
      <c r="D278">
        <v>9.0999999999999998E-2</v>
      </c>
      <c r="E278">
        <v>8.9199000000000002</v>
      </c>
      <c r="F278">
        <v>0.10881</v>
      </c>
    </row>
    <row r="279" spans="1:6">
      <c r="A279">
        <v>1000277</v>
      </c>
      <c r="B279">
        <v>1</v>
      </c>
      <c r="C279">
        <v>277</v>
      </c>
      <c r="D279">
        <v>9.0700000000000003E-2</v>
      </c>
      <c r="E279">
        <v>8.9288000000000007</v>
      </c>
      <c r="F279">
        <v>0.10882</v>
      </c>
    </row>
    <row r="280" spans="1:6">
      <c r="A280">
        <v>1000278</v>
      </c>
      <c r="B280">
        <v>1</v>
      </c>
      <c r="C280">
        <v>278</v>
      </c>
      <c r="D280">
        <v>9.0399999999999994E-2</v>
      </c>
      <c r="E280">
        <v>8.9376999999999995</v>
      </c>
      <c r="F280">
        <v>0.10882</v>
      </c>
    </row>
    <row r="281" spans="1:6">
      <c r="A281">
        <v>1000279</v>
      </c>
      <c r="B281">
        <v>1</v>
      </c>
      <c r="C281">
        <v>279</v>
      </c>
      <c r="D281">
        <v>0.09</v>
      </c>
      <c r="E281">
        <v>8.9466000000000001</v>
      </c>
      <c r="F281">
        <v>0.10882</v>
      </c>
    </row>
    <row r="282" spans="1:6">
      <c r="A282">
        <v>1000280</v>
      </c>
      <c r="B282">
        <v>1</v>
      </c>
      <c r="C282">
        <v>280</v>
      </c>
      <c r="D282">
        <v>8.9700000000000002E-2</v>
      </c>
      <c r="E282">
        <v>8.9555000000000007</v>
      </c>
      <c r="F282">
        <v>0.10882</v>
      </c>
    </row>
    <row r="283" spans="1:6">
      <c r="A283">
        <v>1000281</v>
      </c>
      <c r="B283">
        <v>1</v>
      </c>
      <c r="C283">
        <v>281</v>
      </c>
      <c r="D283">
        <v>8.9399999999999993E-2</v>
      </c>
      <c r="E283">
        <v>8.9642999999999997</v>
      </c>
      <c r="F283">
        <v>0.10882</v>
      </c>
    </row>
    <row r="284" spans="1:6">
      <c r="A284">
        <v>1000282</v>
      </c>
      <c r="B284">
        <v>1</v>
      </c>
      <c r="C284">
        <v>282</v>
      </c>
      <c r="D284">
        <v>8.9099999999999999E-2</v>
      </c>
      <c r="E284">
        <v>8.9731000000000005</v>
      </c>
      <c r="F284">
        <v>0.10883</v>
      </c>
    </row>
    <row r="285" spans="1:6">
      <c r="A285">
        <v>1000283</v>
      </c>
      <c r="B285">
        <v>1</v>
      </c>
      <c r="C285">
        <v>283</v>
      </c>
      <c r="D285">
        <v>8.8700000000000001E-2</v>
      </c>
      <c r="E285">
        <v>8.9818999999999996</v>
      </c>
      <c r="F285">
        <v>0.10883</v>
      </c>
    </row>
    <row r="286" spans="1:6">
      <c r="A286">
        <v>1000284</v>
      </c>
      <c r="B286">
        <v>1</v>
      </c>
      <c r="C286">
        <v>284</v>
      </c>
      <c r="D286">
        <v>8.8400000000000006E-2</v>
      </c>
      <c r="E286">
        <v>8.9907000000000004</v>
      </c>
      <c r="F286">
        <v>0.10883</v>
      </c>
    </row>
    <row r="287" spans="1:6">
      <c r="A287">
        <v>1000285</v>
      </c>
      <c r="B287">
        <v>1</v>
      </c>
      <c r="C287">
        <v>285</v>
      </c>
      <c r="D287">
        <v>8.8099999999999998E-2</v>
      </c>
      <c r="E287">
        <v>8.9994999999999994</v>
      </c>
      <c r="F287">
        <v>0.10884000000000001</v>
      </c>
    </row>
    <row r="288" spans="1:6">
      <c r="A288">
        <v>1000286</v>
      </c>
      <c r="B288">
        <v>1</v>
      </c>
      <c r="C288">
        <v>286</v>
      </c>
      <c r="D288">
        <v>8.7800000000000003E-2</v>
      </c>
      <c r="E288">
        <v>9.0082000000000004</v>
      </c>
      <c r="F288">
        <v>0.10884000000000001</v>
      </c>
    </row>
    <row r="289" spans="1:6">
      <c r="A289">
        <v>1000287</v>
      </c>
      <c r="B289">
        <v>1</v>
      </c>
      <c r="C289">
        <v>287</v>
      </c>
      <c r="D289">
        <v>8.7499999999999994E-2</v>
      </c>
      <c r="E289">
        <v>9.0168999999999997</v>
      </c>
      <c r="F289">
        <v>0.10884000000000001</v>
      </c>
    </row>
    <row r="290" spans="1:6">
      <c r="A290">
        <v>1000288</v>
      </c>
      <c r="B290">
        <v>1</v>
      </c>
      <c r="C290">
        <v>288</v>
      </c>
      <c r="D290">
        <v>8.7099999999999997E-2</v>
      </c>
      <c r="E290">
        <v>9.0256000000000007</v>
      </c>
      <c r="F290">
        <v>0.10884000000000001</v>
      </c>
    </row>
    <row r="291" spans="1:6">
      <c r="A291">
        <v>1000289</v>
      </c>
      <c r="B291">
        <v>1</v>
      </c>
      <c r="C291">
        <v>289</v>
      </c>
      <c r="D291">
        <v>8.6800000000000002E-2</v>
      </c>
      <c r="E291">
        <v>9.0342000000000002</v>
      </c>
      <c r="F291">
        <v>0.10885</v>
      </c>
    </row>
    <row r="292" spans="1:6">
      <c r="A292">
        <v>1000290</v>
      </c>
      <c r="B292">
        <v>1</v>
      </c>
      <c r="C292">
        <v>290</v>
      </c>
      <c r="D292">
        <v>8.6499999999999994E-2</v>
      </c>
      <c r="E292">
        <v>9.0428999999999995</v>
      </c>
      <c r="F292">
        <v>0.10885</v>
      </c>
    </row>
    <row r="293" spans="1:6">
      <c r="A293">
        <v>1000291</v>
      </c>
      <c r="B293">
        <v>1</v>
      </c>
      <c r="C293">
        <v>291</v>
      </c>
      <c r="D293">
        <v>8.6199999999999999E-2</v>
      </c>
      <c r="E293">
        <v>9.0515000000000008</v>
      </c>
      <c r="F293">
        <v>0.10885</v>
      </c>
    </row>
    <row r="294" spans="1:6">
      <c r="A294">
        <v>1000292</v>
      </c>
      <c r="B294">
        <v>1</v>
      </c>
      <c r="C294">
        <v>292</v>
      </c>
      <c r="D294">
        <v>8.5900000000000004E-2</v>
      </c>
      <c r="E294">
        <v>9.0601000000000003</v>
      </c>
      <c r="F294">
        <v>0.10886</v>
      </c>
    </row>
    <row r="295" spans="1:6">
      <c r="A295">
        <v>1000293</v>
      </c>
      <c r="B295">
        <v>1</v>
      </c>
      <c r="C295">
        <v>293</v>
      </c>
      <c r="D295">
        <v>8.5599999999999996E-2</v>
      </c>
      <c r="E295">
        <v>9.0686999999999998</v>
      </c>
      <c r="F295">
        <v>0.10886</v>
      </c>
    </row>
    <row r="296" spans="1:6">
      <c r="A296">
        <v>1000294</v>
      </c>
      <c r="B296">
        <v>1</v>
      </c>
      <c r="C296">
        <v>294</v>
      </c>
      <c r="D296">
        <v>8.5199999999999998E-2</v>
      </c>
      <c r="E296">
        <v>9.0771999999999995</v>
      </c>
      <c r="F296">
        <v>0.10886999999999999</v>
      </c>
    </row>
    <row r="297" spans="1:6">
      <c r="A297">
        <v>1000295</v>
      </c>
      <c r="B297">
        <v>1</v>
      </c>
      <c r="C297">
        <v>295</v>
      </c>
      <c r="D297">
        <v>8.4900000000000003E-2</v>
      </c>
      <c r="E297">
        <v>9.0858000000000008</v>
      </c>
      <c r="F297">
        <v>0.10886999999999999</v>
      </c>
    </row>
    <row r="298" spans="1:6">
      <c r="A298">
        <v>1000296</v>
      </c>
      <c r="B298">
        <v>1</v>
      </c>
      <c r="C298">
        <v>296</v>
      </c>
      <c r="D298">
        <v>8.4599999999999995E-2</v>
      </c>
      <c r="E298">
        <v>9.0943000000000005</v>
      </c>
      <c r="F298">
        <v>0.10886999999999999</v>
      </c>
    </row>
    <row r="299" spans="1:6">
      <c r="A299">
        <v>1000297</v>
      </c>
      <c r="B299">
        <v>1</v>
      </c>
      <c r="C299">
        <v>297</v>
      </c>
      <c r="D299">
        <v>8.43E-2</v>
      </c>
      <c r="E299">
        <v>9.1028000000000002</v>
      </c>
      <c r="F299">
        <v>0.10888</v>
      </c>
    </row>
    <row r="300" spans="1:6">
      <c r="A300">
        <v>1000298</v>
      </c>
      <c r="B300">
        <v>1</v>
      </c>
      <c r="C300">
        <v>298</v>
      </c>
      <c r="D300">
        <v>8.4000000000000005E-2</v>
      </c>
      <c r="E300">
        <v>9.1113</v>
      </c>
      <c r="F300">
        <v>0.10888</v>
      </c>
    </row>
    <row r="301" spans="1:6">
      <c r="A301">
        <v>1000299</v>
      </c>
      <c r="B301">
        <v>1</v>
      </c>
      <c r="C301">
        <v>299</v>
      </c>
      <c r="D301">
        <v>8.3699999999999997E-2</v>
      </c>
      <c r="E301">
        <v>9.1197999999999997</v>
      </c>
      <c r="F301">
        <v>0.10888</v>
      </c>
    </row>
    <row r="302" spans="1:6">
      <c r="A302">
        <v>1000300</v>
      </c>
      <c r="B302">
        <v>1</v>
      </c>
      <c r="C302">
        <v>300</v>
      </c>
      <c r="D302">
        <v>8.3400000000000002E-2</v>
      </c>
      <c r="E302">
        <v>9.1281999999999996</v>
      </c>
      <c r="F302">
        <v>0.10889</v>
      </c>
    </row>
    <row r="303" spans="1:6">
      <c r="A303">
        <v>1000301</v>
      </c>
      <c r="B303">
        <v>1</v>
      </c>
      <c r="C303">
        <v>301</v>
      </c>
      <c r="D303">
        <v>8.3099999999999993E-2</v>
      </c>
      <c r="E303">
        <v>9.1365999999999996</v>
      </c>
      <c r="F303">
        <v>0.10889</v>
      </c>
    </row>
    <row r="304" spans="1:6">
      <c r="A304">
        <v>1000302</v>
      </c>
      <c r="B304">
        <v>1</v>
      </c>
      <c r="C304">
        <v>302</v>
      </c>
      <c r="D304">
        <v>8.2699999999999996E-2</v>
      </c>
      <c r="E304">
        <v>9.1449999999999996</v>
      </c>
      <c r="F304">
        <v>0.1089</v>
      </c>
    </row>
    <row r="305" spans="1:6">
      <c r="A305">
        <v>1000303</v>
      </c>
      <c r="B305">
        <v>1</v>
      </c>
      <c r="C305">
        <v>303</v>
      </c>
      <c r="D305">
        <v>8.2400000000000001E-2</v>
      </c>
      <c r="E305">
        <v>9.1533999999999995</v>
      </c>
      <c r="F305">
        <v>0.1089</v>
      </c>
    </row>
    <row r="306" spans="1:6">
      <c r="A306">
        <v>1000304</v>
      </c>
      <c r="B306">
        <v>1</v>
      </c>
      <c r="C306">
        <v>304</v>
      </c>
      <c r="D306">
        <v>8.2100000000000006E-2</v>
      </c>
      <c r="E306">
        <v>9.1617999999999995</v>
      </c>
      <c r="F306">
        <v>0.1089</v>
      </c>
    </row>
    <row r="307" spans="1:6">
      <c r="A307">
        <v>1000305</v>
      </c>
      <c r="B307">
        <v>1</v>
      </c>
      <c r="C307">
        <v>305</v>
      </c>
      <c r="D307">
        <v>8.1799999999999998E-2</v>
      </c>
      <c r="E307">
        <v>9.1700999999999997</v>
      </c>
      <c r="F307">
        <v>0.10891000000000001</v>
      </c>
    </row>
    <row r="308" spans="1:6">
      <c r="A308">
        <v>1000306</v>
      </c>
      <c r="B308">
        <v>1</v>
      </c>
      <c r="C308">
        <v>306</v>
      </c>
      <c r="D308">
        <v>8.1500000000000003E-2</v>
      </c>
      <c r="E308">
        <v>9.1784999999999997</v>
      </c>
      <c r="F308">
        <v>0.10891000000000001</v>
      </c>
    </row>
    <row r="309" spans="1:6">
      <c r="A309">
        <v>1000307</v>
      </c>
      <c r="B309">
        <v>1</v>
      </c>
      <c r="C309">
        <v>307</v>
      </c>
      <c r="D309">
        <v>8.1199999999999994E-2</v>
      </c>
      <c r="E309">
        <v>9.1867999999999999</v>
      </c>
      <c r="F309">
        <v>0.10892</v>
      </c>
    </row>
    <row r="310" spans="1:6">
      <c r="A310">
        <v>1000308</v>
      </c>
      <c r="B310">
        <v>1</v>
      </c>
      <c r="C310">
        <v>308</v>
      </c>
      <c r="D310">
        <v>8.09E-2</v>
      </c>
      <c r="E310">
        <v>9.1951000000000001</v>
      </c>
      <c r="F310">
        <v>0.10892</v>
      </c>
    </row>
    <row r="311" spans="1:6">
      <c r="A311">
        <v>1000309</v>
      </c>
      <c r="B311">
        <v>1</v>
      </c>
      <c r="C311">
        <v>309</v>
      </c>
      <c r="D311">
        <v>8.0600000000000005E-2</v>
      </c>
      <c r="E311">
        <v>9.2034000000000002</v>
      </c>
      <c r="F311">
        <v>0.10893</v>
      </c>
    </row>
    <row r="312" spans="1:6">
      <c r="A312">
        <v>1000310</v>
      </c>
      <c r="B312">
        <v>1</v>
      </c>
      <c r="C312">
        <v>310</v>
      </c>
      <c r="D312">
        <v>8.0299999999999996E-2</v>
      </c>
      <c r="E312">
        <v>9.2117000000000004</v>
      </c>
      <c r="F312">
        <v>0.10893</v>
      </c>
    </row>
    <row r="313" spans="1:6">
      <c r="A313">
        <v>1000311</v>
      </c>
      <c r="B313">
        <v>1</v>
      </c>
      <c r="C313">
        <v>311</v>
      </c>
      <c r="D313">
        <v>0.08</v>
      </c>
      <c r="E313">
        <v>9.2199000000000009</v>
      </c>
      <c r="F313">
        <v>0.10894</v>
      </c>
    </row>
    <row r="314" spans="1:6">
      <c r="A314">
        <v>1000312</v>
      </c>
      <c r="B314">
        <v>1</v>
      </c>
      <c r="C314">
        <v>312</v>
      </c>
      <c r="D314">
        <v>7.9699999999999993E-2</v>
      </c>
      <c r="E314">
        <v>9.2281999999999993</v>
      </c>
      <c r="F314">
        <v>0.10894</v>
      </c>
    </row>
    <row r="315" spans="1:6">
      <c r="A315">
        <v>1000313</v>
      </c>
      <c r="B315">
        <v>1</v>
      </c>
      <c r="C315">
        <v>313</v>
      </c>
      <c r="D315">
        <v>7.9399999999999998E-2</v>
      </c>
      <c r="E315">
        <v>9.2363999999999997</v>
      </c>
      <c r="F315">
        <v>0.10894</v>
      </c>
    </row>
    <row r="316" spans="1:6">
      <c r="A316">
        <v>1000314</v>
      </c>
      <c r="B316">
        <v>1</v>
      </c>
      <c r="C316">
        <v>314</v>
      </c>
      <c r="D316">
        <v>7.9100000000000004E-2</v>
      </c>
      <c r="E316">
        <v>9.2446000000000002</v>
      </c>
      <c r="F316">
        <v>0.10895000000000001</v>
      </c>
    </row>
    <row r="317" spans="1:6">
      <c r="A317">
        <v>1000315</v>
      </c>
      <c r="B317">
        <v>1</v>
      </c>
      <c r="C317">
        <v>315</v>
      </c>
      <c r="D317">
        <v>7.8799999999999995E-2</v>
      </c>
      <c r="E317">
        <v>9.2528000000000006</v>
      </c>
      <c r="F317">
        <v>0.10895000000000001</v>
      </c>
    </row>
    <row r="318" spans="1:6">
      <c r="A318">
        <v>1000316</v>
      </c>
      <c r="B318">
        <v>1</v>
      </c>
      <c r="C318">
        <v>316</v>
      </c>
      <c r="D318">
        <v>7.85E-2</v>
      </c>
      <c r="E318">
        <v>9.2609999999999992</v>
      </c>
      <c r="F318">
        <v>0.10896</v>
      </c>
    </row>
    <row r="319" spans="1:6">
      <c r="A319">
        <v>1000317</v>
      </c>
      <c r="B319">
        <v>1</v>
      </c>
      <c r="C319">
        <v>317</v>
      </c>
      <c r="D319">
        <v>7.8200000000000006E-2</v>
      </c>
      <c r="E319">
        <v>9.2690999999999999</v>
      </c>
      <c r="F319">
        <v>0.10896</v>
      </c>
    </row>
    <row r="320" spans="1:6">
      <c r="A320">
        <v>1000318</v>
      </c>
      <c r="B320">
        <v>1</v>
      </c>
      <c r="C320">
        <v>318</v>
      </c>
      <c r="D320">
        <v>7.7899999999999997E-2</v>
      </c>
      <c r="E320">
        <v>9.2773000000000003</v>
      </c>
      <c r="F320">
        <v>0.10897</v>
      </c>
    </row>
    <row r="321" spans="1:6">
      <c r="A321">
        <v>1000319</v>
      </c>
      <c r="B321">
        <v>1</v>
      </c>
      <c r="C321">
        <v>319</v>
      </c>
      <c r="D321">
        <v>7.7600000000000002E-2</v>
      </c>
      <c r="E321">
        <v>9.2853999999999992</v>
      </c>
      <c r="F321">
        <v>0.10897</v>
      </c>
    </row>
    <row r="322" spans="1:6">
      <c r="A322">
        <v>1000320</v>
      </c>
      <c r="B322">
        <v>1</v>
      </c>
      <c r="C322">
        <v>320</v>
      </c>
      <c r="D322">
        <v>7.7299999999999994E-2</v>
      </c>
      <c r="E322">
        <v>9.2934999999999999</v>
      </c>
      <c r="F322">
        <v>0.10897999999999999</v>
      </c>
    </row>
    <row r="323" spans="1:6">
      <c r="A323">
        <v>1000321</v>
      </c>
      <c r="B323">
        <v>1</v>
      </c>
      <c r="C323">
        <v>321</v>
      </c>
      <c r="D323">
        <v>7.6999999999999999E-2</v>
      </c>
      <c r="E323">
        <v>9.3016000000000005</v>
      </c>
      <c r="F323">
        <v>0.10897999999999999</v>
      </c>
    </row>
    <row r="324" spans="1:6">
      <c r="A324">
        <v>1000322</v>
      </c>
      <c r="B324">
        <v>1</v>
      </c>
      <c r="C324">
        <v>322</v>
      </c>
      <c r="D324">
        <v>7.6700000000000004E-2</v>
      </c>
      <c r="E324">
        <v>9.3096999999999994</v>
      </c>
      <c r="F324">
        <v>0.10899</v>
      </c>
    </row>
    <row r="325" spans="1:6">
      <c r="A325">
        <v>1000323</v>
      </c>
      <c r="B325">
        <v>1</v>
      </c>
      <c r="C325">
        <v>323</v>
      </c>
      <c r="D325">
        <v>7.6399999999999996E-2</v>
      </c>
      <c r="E325">
        <v>9.3178000000000001</v>
      </c>
      <c r="F325">
        <v>0.10899</v>
      </c>
    </row>
    <row r="326" spans="1:6">
      <c r="A326">
        <v>1000324</v>
      </c>
      <c r="B326">
        <v>1</v>
      </c>
      <c r="C326">
        <v>324</v>
      </c>
      <c r="D326">
        <v>7.6100000000000001E-2</v>
      </c>
      <c r="E326">
        <v>9.3257999999999992</v>
      </c>
      <c r="F326">
        <v>0.109</v>
      </c>
    </row>
    <row r="327" spans="1:6">
      <c r="A327">
        <v>1000325</v>
      </c>
      <c r="B327">
        <v>1</v>
      </c>
      <c r="C327">
        <v>325</v>
      </c>
      <c r="D327">
        <v>7.5800000000000006E-2</v>
      </c>
      <c r="E327">
        <v>9.3338999999999999</v>
      </c>
      <c r="F327">
        <v>0.10901</v>
      </c>
    </row>
    <row r="328" spans="1:6">
      <c r="A328">
        <v>1000326</v>
      </c>
      <c r="B328">
        <v>1</v>
      </c>
      <c r="C328">
        <v>326</v>
      </c>
      <c r="D328">
        <v>7.5499999999999998E-2</v>
      </c>
      <c r="E328">
        <v>9.3419000000000008</v>
      </c>
      <c r="F328">
        <v>0.10901</v>
      </c>
    </row>
    <row r="329" spans="1:6">
      <c r="A329">
        <v>1000327</v>
      </c>
      <c r="B329">
        <v>1</v>
      </c>
      <c r="C329">
        <v>327</v>
      </c>
      <c r="D329">
        <v>7.5200000000000003E-2</v>
      </c>
      <c r="E329">
        <v>9.3498999999999999</v>
      </c>
      <c r="F329">
        <v>0.10902000000000001</v>
      </c>
    </row>
    <row r="330" spans="1:6">
      <c r="A330">
        <v>1000328</v>
      </c>
      <c r="B330">
        <v>1</v>
      </c>
      <c r="C330">
        <v>328</v>
      </c>
      <c r="D330">
        <v>7.4899999999999994E-2</v>
      </c>
      <c r="E330">
        <v>9.3579000000000008</v>
      </c>
      <c r="F330">
        <v>0.10902000000000001</v>
      </c>
    </row>
    <row r="331" spans="1:6">
      <c r="A331">
        <v>1000329</v>
      </c>
      <c r="B331">
        <v>1</v>
      </c>
      <c r="C331">
        <v>329</v>
      </c>
      <c r="D331">
        <v>7.46E-2</v>
      </c>
      <c r="E331">
        <v>9.3658999999999999</v>
      </c>
      <c r="F331">
        <v>0.10903</v>
      </c>
    </row>
    <row r="332" spans="1:6">
      <c r="A332">
        <v>1000330</v>
      </c>
      <c r="B332">
        <v>1</v>
      </c>
      <c r="C332">
        <v>330</v>
      </c>
      <c r="D332">
        <v>7.4399999999999994E-2</v>
      </c>
      <c r="E332">
        <v>9.3739000000000008</v>
      </c>
      <c r="F332">
        <v>0.10903</v>
      </c>
    </row>
    <row r="333" spans="1:6">
      <c r="A333">
        <v>1000331</v>
      </c>
      <c r="B333">
        <v>1</v>
      </c>
      <c r="C333">
        <v>331</v>
      </c>
      <c r="D333">
        <v>7.4099999999999999E-2</v>
      </c>
      <c r="E333">
        <v>9.3818999999999999</v>
      </c>
      <c r="F333">
        <v>0.10904</v>
      </c>
    </row>
    <row r="334" spans="1:6">
      <c r="A334">
        <v>1000332</v>
      </c>
      <c r="B334">
        <v>1</v>
      </c>
      <c r="C334">
        <v>332</v>
      </c>
      <c r="D334">
        <v>7.3800000000000004E-2</v>
      </c>
      <c r="E334">
        <v>9.3897999999999993</v>
      </c>
      <c r="F334">
        <v>0.10904</v>
      </c>
    </row>
    <row r="335" spans="1:6">
      <c r="A335">
        <v>1000333</v>
      </c>
      <c r="B335">
        <v>1</v>
      </c>
      <c r="C335">
        <v>333</v>
      </c>
      <c r="D335">
        <v>7.3499999999999996E-2</v>
      </c>
      <c r="E335">
        <v>9.3978000000000002</v>
      </c>
      <c r="F335">
        <v>0.10904999999999999</v>
      </c>
    </row>
    <row r="336" spans="1:6">
      <c r="A336">
        <v>1000334</v>
      </c>
      <c r="B336">
        <v>1</v>
      </c>
      <c r="C336">
        <v>334</v>
      </c>
      <c r="D336">
        <v>7.3200000000000001E-2</v>
      </c>
      <c r="E336">
        <v>9.4056999999999995</v>
      </c>
      <c r="F336">
        <v>0.10904999999999999</v>
      </c>
    </row>
    <row r="337" spans="1:6">
      <c r="A337">
        <v>1000335</v>
      </c>
      <c r="B337">
        <v>1</v>
      </c>
      <c r="C337">
        <v>335</v>
      </c>
      <c r="D337">
        <v>7.2900000000000006E-2</v>
      </c>
      <c r="E337">
        <v>9.4136000000000006</v>
      </c>
      <c r="F337">
        <v>0.10906</v>
      </c>
    </row>
    <row r="338" spans="1:6">
      <c r="A338">
        <v>1000336</v>
      </c>
      <c r="B338">
        <v>1</v>
      </c>
      <c r="C338">
        <v>336</v>
      </c>
      <c r="D338">
        <v>7.2599999999999998E-2</v>
      </c>
      <c r="E338">
        <v>9.4215</v>
      </c>
      <c r="F338">
        <v>0.10907</v>
      </c>
    </row>
    <row r="339" spans="1:6">
      <c r="A339">
        <v>1000337</v>
      </c>
      <c r="B339">
        <v>1</v>
      </c>
      <c r="C339">
        <v>337</v>
      </c>
      <c r="D339">
        <v>7.2300000000000003E-2</v>
      </c>
      <c r="E339">
        <v>9.4293999999999993</v>
      </c>
      <c r="F339">
        <v>0.10907</v>
      </c>
    </row>
    <row r="340" spans="1:6">
      <c r="A340">
        <v>1000338</v>
      </c>
      <c r="B340">
        <v>1</v>
      </c>
      <c r="C340">
        <v>338</v>
      </c>
      <c r="D340">
        <v>7.1999999999999995E-2</v>
      </c>
      <c r="E340">
        <v>9.4373000000000005</v>
      </c>
      <c r="F340">
        <v>0.10908</v>
      </c>
    </row>
    <row r="341" spans="1:6">
      <c r="A341">
        <v>1000339</v>
      </c>
      <c r="B341">
        <v>1</v>
      </c>
      <c r="C341">
        <v>339</v>
      </c>
      <c r="D341">
        <v>7.1800000000000003E-2</v>
      </c>
      <c r="E341">
        <v>9.4451999999999998</v>
      </c>
      <c r="F341">
        <v>0.10908</v>
      </c>
    </row>
    <row r="342" spans="1:6">
      <c r="A342">
        <v>1000340</v>
      </c>
      <c r="B342">
        <v>1</v>
      </c>
      <c r="C342">
        <v>340</v>
      </c>
      <c r="D342">
        <v>7.1499999999999994E-2</v>
      </c>
      <c r="E342">
        <v>9.4529999999999994</v>
      </c>
      <c r="F342">
        <v>0.10909000000000001</v>
      </c>
    </row>
    <row r="343" spans="1:6">
      <c r="A343">
        <v>1000341</v>
      </c>
      <c r="B343">
        <v>1</v>
      </c>
      <c r="C343">
        <v>341</v>
      </c>
      <c r="D343">
        <v>7.1199999999999999E-2</v>
      </c>
      <c r="E343">
        <v>9.4609000000000005</v>
      </c>
      <c r="F343">
        <v>0.1091</v>
      </c>
    </row>
    <row r="344" spans="1:6">
      <c r="A344">
        <v>1000342</v>
      </c>
      <c r="B344">
        <v>1</v>
      </c>
      <c r="C344">
        <v>342</v>
      </c>
      <c r="D344">
        <v>7.0900000000000005E-2</v>
      </c>
      <c r="E344">
        <v>9.4687000000000001</v>
      </c>
      <c r="F344">
        <v>0.1091</v>
      </c>
    </row>
    <row r="345" spans="1:6">
      <c r="A345">
        <v>1000343</v>
      </c>
      <c r="B345">
        <v>1</v>
      </c>
      <c r="C345">
        <v>343</v>
      </c>
      <c r="D345">
        <v>7.0599999999999996E-2</v>
      </c>
      <c r="E345">
        <v>9.4764999999999997</v>
      </c>
      <c r="F345">
        <v>0.10911</v>
      </c>
    </row>
    <row r="346" spans="1:6">
      <c r="A346">
        <v>1000344</v>
      </c>
      <c r="B346">
        <v>1</v>
      </c>
      <c r="C346">
        <v>344</v>
      </c>
      <c r="D346">
        <v>7.0300000000000001E-2</v>
      </c>
      <c r="E346">
        <v>9.4844000000000008</v>
      </c>
      <c r="F346">
        <v>0.10911</v>
      </c>
    </row>
    <row r="347" spans="1:6">
      <c r="A347">
        <v>1000345</v>
      </c>
      <c r="B347">
        <v>1</v>
      </c>
      <c r="C347">
        <v>345</v>
      </c>
      <c r="D347">
        <v>7.0099999999999996E-2</v>
      </c>
      <c r="E347">
        <v>9.4922000000000004</v>
      </c>
      <c r="F347">
        <v>0.10911999999999999</v>
      </c>
    </row>
    <row r="348" spans="1:6">
      <c r="A348">
        <v>1000346</v>
      </c>
      <c r="B348">
        <v>1</v>
      </c>
      <c r="C348">
        <v>346</v>
      </c>
      <c r="D348">
        <v>6.9800000000000001E-2</v>
      </c>
      <c r="E348">
        <v>9.4999000000000002</v>
      </c>
      <c r="F348">
        <v>0.10913</v>
      </c>
    </row>
    <row r="349" spans="1:6">
      <c r="A349">
        <v>1000347</v>
      </c>
      <c r="B349">
        <v>1</v>
      </c>
      <c r="C349">
        <v>347</v>
      </c>
      <c r="D349">
        <v>6.9500000000000006E-2</v>
      </c>
      <c r="E349">
        <v>9.5076999999999998</v>
      </c>
      <c r="F349">
        <v>0.10913</v>
      </c>
    </row>
    <row r="350" spans="1:6">
      <c r="A350">
        <v>1000348</v>
      </c>
      <c r="B350">
        <v>1</v>
      </c>
      <c r="C350">
        <v>348</v>
      </c>
      <c r="D350">
        <v>6.9199999999999998E-2</v>
      </c>
      <c r="E350">
        <v>9.5154999999999994</v>
      </c>
      <c r="F350">
        <v>0.10914</v>
      </c>
    </row>
    <row r="351" spans="1:6">
      <c r="A351">
        <v>1000349</v>
      </c>
      <c r="B351">
        <v>1</v>
      </c>
      <c r="C351">
        <v>349</v>
      </c>
      <c r="D351">
        <v>6.8900000000000003E-2</v>
      </c>
      <c r="E351">
        <v>9.5231999999999992</v>
      </c>
      <c r="F351">
        <v>0.10915</v>
      </c>
    </row>
    <row r="352" spans="1:6">
      <c r="A352">
        <v>1000350</v>
      </c>
      <c r="B352">
        <v>1</v>
      </c>
      <c r="C352">
        <v>350</v>
      </c>
      <c r="D352">
        <v>6.8599999999999994E-2</v>
      </c>
      <c r="E352">
        <v>9.5310000000000006</v>
      </c>
      <c r="F352">
        <v>0.10915</v>
      </c>
    </row>
    <row r="353" spans="1:6">
      <c r="A353">
        <v>1000351</v>
      </c>
      <c r="B353">
        <v>1</v>
      </c>
      <c r="C353">
        <v>351</v>
      </c>
      <c r="D353">
        <v>6.8400000000000002E-2</v>
      </c>
      <c r="E353">
        <v>9.5387000000000004</v>
      </c>
      <c r="F353">
        <v>0.10915999999999999</v>
      </c>
    </row>
    <row r="354" spans="1:6">
      <c r="A354">
        <v>1000352</v>
      </c>
      <c r="B354">
        <v>1</v>
      </c>
      <c r="C354">
        <v>352</v>
      </c>
      <c r="D354">
        <v>6.8099999999999994E-2</v>
      </c>
      <c r="E354">
        <v>9.5464000000000002</v>
      </c>
      <c r="F354">
        <v>0.10915999999999999</v>
      </c>
    </row>
    <row r="355" spans="1:6">
      <c r="A355">
        <v>1000353</v>
      </c>
      <c r="B355">
        <v>1</v>
      </c>
      <c r="C355">
        <v>353</v>
      </c>
      <c r="D355">
        <v>6.7799999999999999E-2</v>
      </c>
      <c r="E355">
        <v>9.5541999999999998</v>
      </c>
      <c r="F355">
        <v>0.10917</v>
      </c>
    </row>
    <row r="356" spans="1:6">
      <c r="A356">
        <v>1000354</v>
      </c>
      <c r="B356">
        <v>1</v>
      </c>
      <c r="C356">
        <v>354</v>
      </c>
      <c r="D356">
        <v>6.7500000000000004E-2</v>
      </c>
      <c r="E356">
        <v>9.5618999999999996</v>
      </c>
      <c r="F356">
        <v>0.10918</v>
      </c>
    </row>
    <row r="357" spans="1:6">
      <c r="A357">
        <v>1000355</v>
      </c>
      <c r="B357">
        <v>1</v>
      </c>
      <c r="C357">
        <v>355</v>
      </c>
      <c r="D357">
        <v>6.7199999999999996E-2</v>
      </c>
      <c r="E357">
        <v>9.5695999999999994</v>
      </c>
      <c r="F357">
        <v>0.10918</v>
      </c>
    </row>
    <row r="358" spans="1:6">
      <c r="A358">
        <v>1000356</v>
      </c>
      <c r="B358">
        <v>1</v>
      </c>
      <c r="C358">
        <v>356</v>
      </c>
      <c r="D358">
        <v>6.7000000000000004E-2</v>
      </c>
      <c r="E358">
        <v>9.5771999999999995</v>
      </c>
      <c r="F358">
        <v>0.10919</v>
      </c>
    </row>
    <row r="359" spans="1:6">
      <c r="A359">
        <v>1000357</v>
      </c>
      <c r="B359">
        <v>1</v>
      </c>
      <c r="C359">
        <v>357</v>
      </c>
      <c r="D359">
        <v>6.6699999999999995E-2</v>
      </c>
      <c r="E359">
        <v>9.5848999999999993</v>
      </c>
      <c r="F359">
        <v>0.10920000000000001</v>
      </c>
    </row>
    <row r="360" spans="1:6">
      <c r="A360">
        <v>1000358</v>
      </c>
      <c r="B360">
        <v>1</v>
      </c>
      <c r="C360">
        <v>358</v>
      </c>
      <c r="D360">
        <v>6.6400000000000001E-2</v>
      </c>
      <c r="E360">
        <v>9.5925999999999991</v>
      </c>
      <c r="F360">
        <v>0.10920000000000001</v>
      </c>
    </row>
    <row r="361" spans="1:6">
      <c r="A361">
        <v>1000359</v>
      </c>
      <c r="B361">
        <v>1</v>
      </c>
      <c r="C361">
        <v>359</v>
      </c>
      <c r="D361">
        <v>6.6100000000000006E-2</v>
      </c>
      <c r="E361">
        <v>9.6001999999999992</v>
      </c>
      <c r="F361">
        <v>0.10921</v>
      </c>
    </row>
    <row r="362" spans="1:6">
      <c r="A362">
        <v>1000360</v>
      </c>
      <c r="B362">
        <v>1</v>
      </c>
      <c r="C362">
        <v>360</v>
      </c>
      <c r="D362">
        <v>6.59E-2</v>
      </c>
      <c r="E362">
        <v>9.6079000000000008</v>
      </c>
      <c r="F362">
        <v>0.10922</v>
      </c>
    </row>
    <row r="363" spans="1:6">
      <c r="A363">
        <v>1000361</v>
      </c>
      <c r="B363">
        <v>1</v>
      </c>
      <c r="C363">
        <v>361</v>
      </c>
      <c r="D363">
        <v>6.5600000000000006E-2</v>
      </c>
      <c r="E363">
        <v>9.6155000000000008</v>
      </c>
      <c r="F363">
        <v>0.10922</v>
      </c>
    </row>
    <row r="364" spans="1:6">
      <c r="A364">
        <v>1000362</v>
      </c>
      <c r="B364">
        <v>1</v>
      </c>
      <c r="C364">
        <v>362</v>
      </c>
      <c r="D364">
        <v>6.5299999999999997E-2</v>
      </c>
      <c r="E364">
        <v>9.6231000000000009</v>
      </c>
      <c r="F364">
        <v>0.10922999999999999</v>
      </c>
    </row>
    <row r="365" spans="1:6">
      <c r="A365">
        <v>1000363</v>
      </c>
      <c r="B365">
        <v>1</v>
      </c>
      <c r="C365">
        <v>363</v>
      </c>
      <c r="D365">
        <v>6.5000000000000002E-2</v>
      </c>
      <c r="E365">
        <v>9.6308000000000007</v>
      </c>
      <c r="F365">
        <v>0.10924</v>
      </c>
    </row>
    <row r="366" spans="1:6">
      <c r="A366">
        <v>1000364</v>
      </c>
      <c r="B366">
        <v>1</v>
      </c>
      <c r="C366">
        <v>364</v>
      </c>
      <c r="D366">
        <v>6.4799999999999996E-2</v>
      </c>
      <c r="E366">
        <v>9.6384000000000007</v>
      </c>
      <c r="F366">
        <v>0.10925</v>
      </c>
    </row>
    <row r="367" spans="1:6">
      <c r="A367">
        <v>1000365</v>
      </c>
      <c r="B367">
        <v>1</v>
      </c>
      <c r="C367">
        <v>365</v>
      </c>
      <c r="D367">
        <v>6.4500000000000002E-2</v>
      </c>
      <c r="E367">
        <v>9.6460000000000008</v>
      </c>
      <c r="F367">
        <v>0.10925</v>
      </c>
    </row>
    <row r="368" spans="1:6">
      <c r="A368">
        <v>1000366</v>
      </c>
      <c r="B368">
        <v>1</v>
      </c>
      <c r="C368">
        <v>366</v>
      </c>
      <c r="D368">
        <v>6.4199999999999993E-2</v>
      </c>
      <c r="E368">
        <v>9.6534999999999993</v>
      </c>
      <c r="F368">
        <v>0.10926</v>
      </c>
    </row>
    <row r="369" spans="1:6">
      <c r="A369">
        <v>1000367</v>
      </c>
      <c r="B369">
        <v>1</v>
      </c>
      <c r="C369">
        <v>367</v>
      </c>
      <c r="D369">
        <v>6.4000000000000001E-2</v>
      </c>
      <c r="E369">
        <v>9.6610999999999994</v>
      </c>
      <c r="F369">
        <v>0.10927000000000001</v>
      </c>
    </row>
    <row r="370" spans="1:6">
      <c r="A370">
        <v>1000368</v>
      </c>
      <c r="B370">
        <v>1</v>
      </c>
      <c r="C370">
        <v>368</v>
      </c>
      <c r="D370">
        <v>6.3700000000000007E-2</v>
      </c>
      <c r="E370">
        <v>9.6686999999999994</v>
      </c>
      <c r="F370">
        <v>0.10927000000000001</v>
      </c>
    </row>
    <row r="371" spans="1:6">
      <c r="A371">
        <v>1000369</v>
      </c>
      <c r="B371">
        <v>1</v>
      </c>
      <c r="C371">
        <v>369</v>
      </c>
      <c r="D371">
        <v>6.3399999999999998E-2</v>
      </c>
      <c r="E371">
        <v>9.6762999999999995</v>
      </c>
      <c r="F371">
        <v>0.10928</v>
      </c>
    </row>
    <row r="372" spans="1:6">
      <c r="A372">
        <v>1000370</v>
      </c>
      <c r="B372">
        <v>1</v>
      </c>
      <c r="C372">
        <v>370</v>
      </c>
      <c r="D372">
        <v>6.3100000000000003E-2</v>
      </c>
      <c r="E372">
        <v>9.6837999999999997</v>
      </c>
      <c r="F372">
        <v>0.10929</v>
      </c>
    </row>
    <row r="373" spans="1:6">
      <c r="A373">
        <v>1000371</v>
      </c>
      <c r="B373">
        <v>1</v>
      </c>
      <c r="C373">
        <v>371</v>
      </c>
      <c r="D373">
        <v>6.2899999999999998E-2</v>
      </c>
      <c r="E373">
        <v>9.6913999999999998</v>
      </c>
      <c r="F373">
        <v>0.10929999999999999</v>
      </c>
    </row>
    <row r="374" spans="1:6">
      <c r="A374">
        <v>1000372</v>
      </c>
      <c r="B374">
        <v>1</v>
      </c>
      <c r="C374">
        <v>372</v>
      </c>
      <c r="D374">
        <v>6.2600000000000003E-2</v>
      </c>
      <c r="E374">
        <v>9.6989000000000001</v>
      </c>
      <c r="F374">
        <v>0.10929999999999999</v>
      </c>
    </row>
    <row r="375" spans="1:6">
      <c r="A375">
        <v>1000373</v>
      </c>
      <c r="B375">
        <v>1</v>
      </c>
      <c r="C375">
        <v>373</v>
      </c>
      <c r="D375">
        <v>6.2300000000000001E-2</v>
      </c>
      <c r="E375">
        <v>9.7064000000000004</v>
      </c>
      <c r="F375">
        <v>0.10931</v>
      </c>
    </row>
    <row r="376" spans="1:6">
      <c r="A376">
        <v>1000374</v>
      </c>
      <c r="B376">
        <v>1</v>
      </c>
      <c r="C376">
        <v>374</v>
      </c>
      <c r="D376">
        <v>6.2100000000000002E-2</v>
      </c>
      <c r="E376">
        <v>9.7139000000000006</v>
      </c>
      <c r="F376">
        <v>0.10932</v>
      </c>
    </row>
    <row r="377" spans="1:6">
      <c r="A377">
        <v>1000375</v>
      </c>
      <c r="B377">
        <v>1</v>
      </c>
      <c r="C377">
        <v>375</v>
      </c>
      <c r="D377">
        <v>6.1800000000000001E-2</v>
      </c>
      <c r="E377">
        <v>9.7213999999999992</v>
      </c>
      <c r="F377">
        <v>0.10933</v>
      </c>
    </row>
    <row r="378" spans="1:6">
      <c r="A378">
        <v>1000376</v>
      </c>
      <c r="B378">
        <v>1</v>
      </c>
      <c r="C378">
        <v>376</v>
      </c>
      <c r="D378">
        <v>6.1499999999999999E-2</v>
      </c>
      <c r="E378">
        <v>9.7288999999999994</v>
      </c>
      <c r="F378">
        <v>0.10933</v>
      </c>
    </row>
    <row r="379" spans="1:6">
      <c r="A379">
        <v>1000377</v>
      </c>
      <c r="B379">
        <v>1</v>
      </c>
      <c r="C379">
        <v>377</v>
      </c>
      <c r="D379">
        <v>6.13E-2</v>
      </c>
      <c r="E379">
        <v>9.7363999999999997</v>
      </c>
      <c r="F379">
        <v>0.10934000000000001</v>
      </c>
    </row>
    <row r="380" spans="1:6">
      <c r="A380">
        <v>1000378</v>
      </c>
      <c r="B380">
        <v>1</v>
      </c>
      <c r="C380">
        <v>378</v>
      </c>
      <c r="D380">
        <v>6.0999999999999999E-2</v>
      </c>
      <c r="E380">
        <v>9.7439</v>
      </c>
      <c r="F380">
        <v>0.10935</v>
      </c>
    </row>
    <row r="381" spans="1:6">
      <c r="A381">
        <v>1000379</v>
      </c>
      <c r="B381">
        <v>1</v>
      </c>
      <c r="C381">
        <v>379</v>
      </c>
      <c r="D381">
        <v>6.0699999999999997E-2</v>
      </c>
      <c r="E381">
        <v>9.7514000000000003</v>
      </c>
      <c r="F381">
        <v>0.10936</v>
      </c>
    </row>
    <row r="382" spans="1:6">
      <c r="A382">
        <v>1000380</v>
      </c>
      <c r="B382">
        <v>1</v>
      </c>
      <c r="C382">
        <v>380</v>
      </c>
      <c r="D382">
        <v>6.0499999999999998E-2</v>
      </c>
      <c r="E382">
        <v>9.7588000000000008</v>
      </c>
      <c r="F382">
        <v>0.10936</v>
      </c>
    </row>
    <row r="383" spans="1:6">
      <c r="A383">
        <v>1000381</v>
      </c>
      <c r="B383">
        <v>1</v>
      </c>
      <c r="C383">
        <v>381</v>
      </c>
      <c r="D383">
        <v>6.0199999999999997E-2</v>
      </c>
      <c r="E383">
        <v>9.7662999999999993</v>
      </c>
      <c r="F383">
        <v>0.10936999999999999</v>
      </c>
    </row>
    <row r="384" spans="1:6">
      <c r="A384">
        <v>1000382</v>
      </c>
      <c r="B384">
        <v>1</v>
      </c>
      <c r="C384">
        <v>382</v>
      </c>
      <c r="D384">
        <v>5.9900000000000002E-2</v>
      </c>
      <c r="E384">
        <v>9.7737999999999996</v>
      </c>
      <c r="F384">
        <v>0.10938000000000001</v>
      </c>
    </row>
    <row r="385" spans="1:6">
      <c r="A385">
        <v>1000383</v>
      </c>
      <c r="B385">
        <v>1</v>
      </c>
      <c r="C385">
        <v>383</v>
      </c>
      <c r="D385">
        <v>5.9700000000000003E-2</v>
      </c>
      <c r="E385">
        <v>9.7812000000000001</v>
      </c>
      <c r="F385">
        <v>0.10939</v>
      </c>
    </row>
    <row r="386" spans="1:6">
      <c r="A386">
        <v>1000384</v>
      </c>
      <c r="B386">
        <v>1</v>
      </c>
      <c r="C386">
        <v>384</v>
      </c>
      <c r="D386">
        <v>5.9400000000000001E-2</v>
      </c>
      <c r="E386">
        <v>9.7886000000000006</v>
      </c>
      <c r="F386">
        <v>0.10939</v>
      </c>
    </row>
    <row r="387" spans="1:6">
      <c r="A387">
        <v>1000385</v>
      </c>
      <c r="B387">
        <v>1</v>
      </c>
      <c r="C387">
        <v>385</v>
      </c>
      <c r="D387">
        <v>5.91E-2</v>
      </c>
      <c r="E387">
        <v>9.7959999999999994</v>
      </c>
      <c r="F387">
        <v>0.1094</v>
      </c>
    </row>
    <row r="388" spans="1:6">
      <c r="A388">
        <v>1000386</v>
      </c>
      <c r="B388">
        <v>1</v>
      </c>
      <c r="C388">
        <v>386</v>
      </c>
      <c r="D388">
        <v>5.8900000000000001E-2</v>
      </c>
      <c r="E388">
        <v>9.8034999999999997</v>
      </c>
      <c r="F388">
        <v>0.10940999999999999</v>
      </c>
    </row>
    <row r="389" spans="1:6">
      <c r="A389">
        <v>1000387</v>
      </c>
      <c r="B389">
        <v>1</v>
      </c>
      <c r="C389">
        <v>387</v>
      </c>
      <c r="D389">
        <v>5.8599999999999999E-2</v>
      </c>
      <c r="E389">
        <v>9.8109000000000002</v>
      </c>
      <c r="F389">
        <v>0.10942</v>
      </c>
    </row>
    <row r="390" spans="1:6">
      <c r="A390">
        <v>1000388</v>
      </c>
      <c r="B390">
        <v>1</v>
      </c>
      <c r="C390">
        <v>388</v>
      </c>
      <c r="D390">
        <v>5.8299999999999998E-2</v>
      </c>
      <c r="E390">
        <v>9.8183000000000007</v>
      </c>
      <c r="F390">
        <v>0.10943</v>
      </c>
    </row>
    <row r="391" spans="1:6">
      <c r="A391">
        <v>1000389</v>
      </c>
      <c r="B391">
        <v>1</v>
      </c>
      <c r="C391">
        <v>389</v>
      </c>
      <c r="D391">
        <v>5.8099999999999999E-2</v>
      </c>
      <c r="E391">
        <v>9.8256999999999994</v>
      </c>
      <c r="F391">
        <v>0.10943</v>
      </c>
    </row>
    <row r="392" spans="1:6">
      <c r="A392">
        <v>1000390</v>
      </c>
      <c r="B392">
        <v>1</v>
      </c>
      <c r="C392">
        <v>390</v>
      </c>
      <c r="D392">
        <v>5.7799999999999997E-2</v>
      </c>
      <c r="E392">
        <v>9.8330000000000002</v>
      </c>
      <c r="F392">
        <v>0.10944</v>
      </c>
    </row>
    <row r="393" spans="1:6">
      <c r="A393">
        <v>1000391</v>
      </c>
      <c r="B393">
        <v>1</v>
      </c>
      <c r="C393">
        <v>391</v>
      </c>
      <c r="D393">
        <v>5.7599999999999998E-2</v>
      </c>
      <c r="E393">
        <v>9.8404000000000007</v>
      </c>
      <c r="F393">
        <v>0.10945000000000001</v>
      </c>
    </row>
    <row r="394" spans="1:6">
      <c r="A394">
        <v>1000392</v>
      </c>
      <c r="B394">
        <v>1</v>
      </c>
      <c r="C394">
        <v>392</v>
      </c>
      <c r="D394">
        <v>5.7299999999999997E-2</v>
      </c>
      <c r="E394">
        <v>9.8477999999999994</v>
      </c>
      <c r="F394">
        <v>0.10946</v>
      </c>
    </row>
    <row r="395" spans="1:6">
      <c r="A395">
        <v>1000393</v>
      </c>
      <c r="B395">
        <v>1</v>
      </c>
      <c r="C395">
        <v>393</v>
      </c>
      <c r="D395">
        <v>5.7000000000000002E-2</v>
      </c>
      <c r="E395">
        <v>9.8551000000000002</v>
      </c>
      <c r="F395">
        <v>0.10947</v>
      </c>
    </row>
    <row r="396" spans="1:6">
      <c r="A396">
        <v>1000394</v>
      </c>
      <c r="B396">
        <v>1</v>
      </c>
      <c r="C396">
        <v>394</v>
      </c>
      <c r="D396">
        <v>5.6800000000000003E-2</v>
      </c>
      <c r="E396">
        <v>9.8625000000000007</v>
      </c>
      <c r="F396">
        <v>0.10947999999999999</v>
      </c>
    </row>
    <row r="397" spans="1:6">
      <c r="A397">
        <v>1000395</v>
      </c>
      <c r="B397">
        <v>1</v>
      </c>
      <c r="C397">
        <v>395</v>
      </c>
      <c r="D397">
        <v>5.6500000000000002E-2</v>
      </c>
      <c r="E397">
        <v>9.8698999999999995</v>
      </c>
      <c r="F397">
        <v>0.10947999999999999</v>
      </c>
    </row>
    <row r="398" spans="1:6">
      <c r="A398">
        <v>1000396</v>
      </c>
      <c r="B398">
        <v>1</v>
      </c>
      <c r="C398">
        <v>396</v>
      </c>
      <c r="D398">
        <v>5.6300000000000003E-2</v>
      </c>
      <c r="E398">
        <v>9.8772000000000002</v>
      </c>
      <c r="F398">
        <v>0.10949</v>
      </c>
    </row>
    <row r="399" spans="1:6">
      <c r="A399">
        <v>1000397</v>
      </c>
      <c r="B399">
        <v>1</v>
      </c>
      <c r="C399">
        <v>397</v>
      </c>
      <c r="D399">
        <v>5.6000000000000001E-2</v>
      </c>
      <c r="E399">
        <v>9.8844999999999992</v>
      </c>
      <c r="F399">
        <v>0.1095</v>
      </c>
    </row>
    <row r="400" spans="1:6">
      <c r="A400">
        <v>1000398</v>
      </c>
      <c r="B400">
        <v>1</v>
      </c>
      <c r="C400">
        <v>398</v>
      </c>
      <c r="D400">
        <v>5.57E-2</v>
      </c>
      <c r="E400">
        <v>9.8917999999999999</v>
      </c>
      <c r="F400">
        <v>0.10951</v>
      </c>
    </row>
    <row r="401" spans="1:6">
      <c r="A401">
        <v>1000399</v>
      </c>
      <c r="B401">
        <v>1</v>
      </c>
      <c r="C401">
        <v>399</v>
      </c>
      <c r="D401">
        <v>5.5500000000000001E-2</v>
      </c>
      <c r="E401">
        <v>9.8992000000000004</v>
      </c>
      <c r="F401">
        <v>0.10952000000000001</v>
      </c>
    </row>
    <row r="402" spans="1:6">
      <c r="A402">
        <v>1000400</v>
      </c>
      <c r="B402">
        <v>1</v>
      </c>
      <c r="C402">
        <v>400</v>
      </c>
      <c r="D402">
        <v>5.5199999999999999E-2</v>
      </c>
      <c r="E402">
        <v>9.9064999999999994</v>
      </c>
      <c r="F402">
        <v>0.10953</v>
      </c>
    </row>
    <row r="403" spans="1:6">
      <c r="A403">
        <v>1000401</v>
      </c>
      <c r="B403">
        <v>1</v>
      </c>
      <c r="C403">
        <v>401</v>
      </c>
      <c r="D403">
        <v>5.5E-2</v>
      </c>
      <c r="E403">
        <v>9.9138000000000002</v>
      </c>
      <c r="F403">
        <v>0.10954</v>
      </c>
    </row>
    <row r="404" spans="1:6">
      <c r="A404">
        <v>1000402</v>
      </c>
      <c r="B404">
        <v>1</v>
      </c>
      <c r="C404">
        <v>402</v>
      </c>
      <c r="D404">
        <v>5.4699999999999999E-2</v>
      </c>
      <c r="E404">
        <v>9.9210999999999991</v>
      </c>
      <c r="F404">
        <v>0.10954</v>
      </c>
    </row>
    <row r="405" spans="1:6">
      <c r="A405">
        <v>1000403</v>
      </c>
      <c r="B405">
        <v>1</v>
      </c>
      <c r="C405">
        <v>403</v>
      </c>
      <c r="D405">
        <v>5.45E-2</v>
      </c>
      <c r="E405">
        <v>9.9283999999999999</v>
      </c>
      <c r="F405">
        <v>0.10954999999999999</v>
      </c>
    </row>
    <row r="406" spans="1:6">
      <c r="A406">
        <v>1000404</v>
      </c>
      <c r="B406">
        <v>1</v>
      </c>
      <c r="C406">
        <v>404</v>
      </c>
      <c r="D406">
        <v>5.4199999999999998E-2</v>
      </c>
      <c r="E406">
        <v>9.9357000000000006</v>
      </c>
      <c r="F406">
        <v>0.10956</v>
      </c>
    </row>
    <row r="407" spans="1:6">
      <c r="A407">
        <v>1000405</v>
      </c>
      <c r="B407">
        <v>1</v>
      </c>
      <c r="C407">
        <v>405</v>
      </c>
      <c r="D407">
        <v>5.3999999999999999E-2</v>
      </c>
      <c r="E407">
        <v>9.9428999999999998</v>
      </c>
      <c r="F407">
        <v>0.10957</v>
      </c>
    </row>
    <row r="408" spans="1:6">
      <c r="A408">
        <v>1000406</v>
      </c>
      <c r="B408">
        <v>1</v>
      </c>
      <c r="C408">
        <v>406</v>
      </c>
      <c r="D408">
        <v>5.3699999999999998E-2</v>
      </c>
      <c r="E408">
        <v>9.9502000000000006</v>
      </c>
      <c r="F408">
        <v>0.10958</v>
      </c>
    </row>
    <row r="409" spans="1:6">
      <c r="A409">
        <v>1000407</v>
      </c>
      <c r="B409">
        <v>1</v>
      </c>
      <c r="C409">
        <v>407</v>
      </c>
      <c r="D409">
        <v>5.3400000000000003E-2</v>
      </c>
      <c r="E409">
        <v>9.9574999999999996</v>
      </c>
      <c r="F409">
        <v>0.10959000000000001</v>
      </c>
    </row>
    <row r="410" spans="1:6">
      <c r="A410">
        <v>1000408</v>
      </c>
      <c r="B410">
        <v>1</v>
      </c>
      <c r="C410">
        <v>408</v>
      </c>
      <c r="D410">
        <v>5.3199999999999997E-2</v>
      </c>
      <c r="E410">
        <v>9.9647000000000006</v>
      </c>
      <c r="F410">
        <v>0.1096</v>
      </c>
    </row>
    <row r="411" spans="1:6">
      <c r="A411">
        <v>1000409</v>
      </c>
      <c r="B411">
        <v>1</v>
      </c>
      <c r="C411">
        <v>409</v>
      </c>
      <c r="D411">
        <v>5.2900000000000003E-2</v>
      </c>
      <c r="E411">
        <v>9.9719999999999995</v>
      </c>
      <c r="F411">
        <v>0.10961</v>
      </c>
    </row>
    <row r="412" spans="1:6">
      <c r="A412">
        <v>1000410</v>
      </c>
      <c r="B412">
        <v>1</v>
      </c>
      <c r="C412">
        <v>410</v>
      </c>
      <c r="D412">
        <v>5.2699999999999997E-2</v>
      </c>
      <c r="E412">
        <v>9.9792000000000005</v>
      </c>
      <c r="F412">
        <v>0.10961</v>
      </c>
    </row>
    <row r="413" spans="1:6">
      <c r="A413">
        <v>1000411</v>
      </c>
      <c r="B413">
        <v>1</v>
      </c>
      <c r="C413">
        <v>411</v>
      </c>
      <c r="D413">
        <v>5.2400000000000002E-2</v>
      </c>
      <c r="E413">
        <v>9.9864999999999995</v>
      </c>
      <c r="F413">
        <v>0.10962</v>
      </c>
    </row>
    <row r="414" spans="1:6">
      <c r="A414">
        <v>1000412</v>
      </c>
      <c r="B414">
        <v>1</v>
      </c>
      <c r="C414">
        <v>412</v>
      </c>
      <c r="D414">
        <v>5.2200000000000003E-2</v>
      </c>
      <c r="E414">
        <v>9.9937000000000005</v>
      </c>
      <c r="F414">
        <v>0.10963000000000001</v>
      </c>
    </row>
    <row r="415" spans="1:6">
      <c r="A415">
        <v>1000413</v>
      </c>
      <c r="B415">
        <v>1</v>
      </c>
      <c r="C415">
        <v>413</v>
      </c>
      <c r="D415">
        <v>5.1900000000000002E-2</v>
      </c>
      <c r="E415">
        <v>10.0009</v>
      </c>
      <c r="F415">
        <v>0.10964</v>
      </c>
    </row>
    <row r="416" spans="1:6">
      <c r="A416">
        <v>1000414</v>
      </c>
      <c r="B416">
        <v>1</v>
      </c>
      <c r="C416">
        <v>414</v>
      </c>
      <c r="D416">
        <v>5.1700000000000003E-2</v>
      </c>
      <c r="E416">
        <v>10.0082</v>
      </c>
      <c r="F416">
        <v>0.10965</v>
      </c>
    </row>
    <row r="417" spans="1:6">
      <c r="A417">
        <v>1000415</v>
      </c>
      <c r="B417">
        <v>1</v>
      </c>
      <c r="C417">
        <v>415</v>
      </c>
      <c r="D417">
        <v>5.1400000000000001E-2</v>
      </c>
      <c r="E417">
        <v>10.0154</v>
      </c>
      <c r="F417">
        <v>0.10965999999999999</v>
      </c>
    </row>
    <row r="418" spans="1:6">
      <c r="A418">
        <v>1000416</v>
      </c>
      <c r="B418">
        <v>1</v>
      </c>
      <c r="C418">
        <v>416</v>
      </c>
      <c r="D418">
        <v>5.1200000000000002E-2</v>
      </c>
      <c r="E418">
        <v>10.022600000000001</v>
      </c>
      <c r="F418">
        <v>0.10967</v>
      </c>
    </row>
    <row r="419" spans="1:6">
      <c r="A419">
        <v>1000417</v>
      </c>
      <c r="B419">
        <v>1</v>
      </c>
      <c r="C419">
        <v>417</v>
      </c>
      <c r="D419">
        <v>5.0900000000000001E-2</v>
      </c>
      <c r="E419">
        <v>10.0298</v>
      </c>
      <c r="F419">
        <v>0.10968</v>
      </c>
    </row>
    <row r="420" spans="1:6">
      <c r="A420">
        <v>1000418</v>
      </c>
      <c r="B420">
        <v>1</v>
      </c>
      <c r="C420">
        <v>418</v>
      </c>
      <c r="D420">
        <v>5.0700000000000002E-2</v>
      </c>
      <c r="E420">
        <v>10.037000000000001</v>
      </c>
      <c r="F420">
        <v>0.10969</v>
      </c>
    </row>
    <row r="421" spans="1:6">
      <c r="A421">
        <v>1000419</v>
      </c>
      <c r="B421">
        <v>1</v>
      </c>
      <c r="C421">
        <v>419</v>
      </c>
      <c r="D421">
        <v>5.04E-2</v>
      </c>
      <c r="E421">
        <v>10.0442</v>
      </c>
      <c r="F421">
        <v>0.10970000000000001</v>
      </c>
    </row>
    <row r="422" spans="1:6">
      <c r="A422">
        <v>1000420</v>
      </c>
      <c r="B422">
        <v>1</v>
      </c>
      <c r="C422">
        <v>420</v>
      </c>
      <c r="D422">
        <v>5.0200000000000002E-2</v>
      </c>
      <c r="E422">
        <v>10.051399999999999</v>
      </c>
      <c r="F422">
        <v>0.10971</v>
      </c>
    </row>
    <row r="423" spans="1:6">
      <c r="A423">
        <v>1000421</v>
      </c>
      <c r="B423">
        <v>1</v>
      </c>
      <c r="C423">
        <v>421</v>
      </c>
      <c r="D423">
        <v>4.99E-2</v>
      </c>
      <c r="E423">
        <v>10.0586</v>
      </c>
      <c r="F423">
        <v>0.10971</v>
      </c>
    </row>
    <row r="424" spans="1:6">
      <c r="A424">
        <v>1000422</v>
      </c>
      <c r="B424">
        <v>1</v>
      </c>
      <c r="C424">
        <v>422</v>
      </c>
      <c r="D424">
        <v>4.9700000000000001E-2</v>
      </c>
      <c r="E424">
        <v>10.0657</v>
      </c>
      <c r="F424">
        <v>0.10972</v>
      </c>
    </row>
    <row r="425" spans="1:6">
      <c r="A425">
        <v>1000423</v>
      </c>
      <c r="B425">
        <v>1</v>
      </c>
      <c r="C425">
        <v>423</v>
      </c>
      <c r="D425">
        <v>4.9399999999999999E-2</v>
      </c>
      <c r="E425">
        <v>10.072900000000001</v>
      </c>
      <c r="F425">
        <v>0.10972999999999999</v>
      </c>
    </row>
    <row r="426" spans="1:6">
      <c r="A426">
        <v>1000424</v>
      </c>
      <c r="B426">
        <v>1</v>
      </c>
      <c r="C426">
        <v>424</v>
      </c>
      <c r="D426">
        <v>4.9200000000000001E-2</v>
      </c>
      <c r="E426">
        <v>10.0801</v>
      </c>
      <c r="F426">
        <v>0.10974</v>
      </c>
    </row>
    <row r="427" spans="1:6">
      <c r="A427">
        <v>1000425</v>
      </c>
      <c r="B427">
        <v>1</v>
      </c>
      <c r="C427">
        <v>425</v>
      </c>
      <c r="D427">
        <v>4.8899999999999999E-2</v>
      </c>
      <c r="E427">
        <v>10.087199999999999</v>
      </c>
      <c r="F427">
        <v>0.10975</v>
      </c>
    </row>
    <row r="428" spans="1:6">
      <c r="A428">
        <v>1000426</v>
      </c>
      <c r="B428">
        <v>1</v>
      </c>
      <c r="C428">
        <v>426</v>
      </c>
      <c r="D428">
        <v>4.87E-2</v>
      </c>
      <c r="E428">
        <v>10.0944</v>
      </c>
      <c r="F428">
        <v>0.10976</v>
      </c>
    </row>
    <row r="429" spans="1:6">
      <c r="A429">
        <v>1000427</v>
      </c>
      <c r="B429">
        <v>1</v>
      </c>
      <c r="C429">
        <v>427</v>
      </c>
      <c r="D429">
        <v>4.8399999999999999E-2</v>
      </c>
      <c r="E429">
        <v>10.1015</v>
      </c>
      <c r="F429">
        <v>0.10977000000000001</v>
      </c>
    </row>
    <row r="430" spans="1:6">
      <c r="A430">
        <v>1000428</v>
      </c>
      <c r="B430">
        <v>1</v>
      </c>
      <c r="C430">
        <v>428</v>
      </c>
      <c r="D430">
        <v>4.82E-2</v>
      </c>
      <c r="E430">
        <v>10.108700000000001</v>
      </c>
      <c r="F430">
        <v>0.10978</v>
      </c>
    </row>
    <row r="431" spans="1:6">
      <c r="A431">
        <v>1000429</v>
      </c>
      <c r="B431">
        <v>1</v>
      </c>
      <c r="C431">
        <v>429</v>
      </c>
      <c r="D431">
        <v>4.7899999999999998E-2</v>
      </c>
      <c r="E431">
        <v>10.1158</v>
      </c>
      <c r="F431">
        <v>0.10979</v>
      </c>
    </row>
    <row r="432" spans="1:6">
      <c r="A432">
        <v>1000430</v>
      </c>
      <c r="B432">
        <v>1</v>
      </c>
      <c r="C432">
        <v>430</v>
      </c>
      <c r="D432">
        <v>4.7699999999999999E-2</v>
      </c>
      <c r="E432">
        <v>10.122999999999999</v>
      </c>
      <c r="F432">
        <v>0.10979999999999999</v>
      </c>
    </row>
    <row r="433" spans="1:6">
      <c r="A433">
        <v>1000431</v>
      </c>
      <c r="B433">
        <v>1</v>
      </c>
      <c r="C433">
        <v>431</v>
      </c>
      <c r="D433">
        <v>4.7500000000000001E-2</v>
      </c>
      <c r="E433">
        <v>10.130100000000001</v>
      </c>
      <c r="F433">
        <v>0.10981</v>
      </c>
    </row>
    <row r="434" spans="1:6">
      <c r="A434">
        <v>1000432</v>
      </c>
      <c r="B434">
        <v>1</v>
      </c>
      <c r="C434">
        <v>432</v>
      </c>
      <c r="D434">
        <v>4.7199999999999999E-2</v>
      </c>
      <c r="E434">
        <v>10.1372</v>
      </c>
      <c r="F434">
        <v>0.10982</v>
      </c>
    </row>
    <row r="435" spans="1:6">
      <c r="A435">
        <v>1000433</v>
      </c>
      <c r="B435">
        <v>1</v>
      </c>
      <c r="C435">
        <v>433</v>
      </c>
      <c r="D435">
        <v>4.7E-2</v>
      </c>
      <c r="E435">
        <v>10.144299999999999</v>
      </c>
      <c r="F435">
        <v>0.10983</v>
      </c>
    </row>
    <row r="436" spans="1:6">
      <c r="A436">
        <v>1000434</v>
      </c>
      <c r="B436">
        <v>1</v>
      </c>
      <c r="C436">
        <v>434</v>
      </c>
      <c r="D436">
        <v>4.6699999999999998E-2</v>
      </c>
      <c r="E436">
        <v>10.1515</v>
      </c>
      <c r="F436">
        <v>0.10983999999999999</v>
      </c>
    </row>
    <row r="437" spans="1:6">
      <c r="A437">
        <v>1000435</v>
      </c>
      <c r="B437">
        <v>1</v>
      </c>
      <c r="C437">
        <v>435</v>
      </c>
      <c r="D437">
        <v>4.65E-2</v>
      </c>
      <c r="E437">
        <v>10.1586</v>
      </c>
      <c r="F437">
        <v>0.10985</v>
      </c>
    </row>
    <row r="438" spans="1:6">
      <c r="A438">
        <v>1000436</v>
      </c>
      <c r="B438">
        <v>1</v>
      </c>
      <c r="C438">
        <v>436</v>
      </c>
      <c r="D438">
        <v>4.6199999999999998E-2</v>
      </c>
      <c r="E438">
        <v>10.165699999999999</v>
      </c>
      <c r="F438">
        <v>0.10986</v>
      </c>
    </row>
    <row r="439" spans="1:6">
      <c r="A439">
        <v>1000437</v>
      </c>
      <c r="B439">
        <v>1</v>
      </c>
      <c r="C439">
        <v>437</v>
      </c>
      <c r="D439">
        <v>4.5999999999999999E-2</v>
      </c>
      <c r="E439">
        <v>10.172800000000001</v>
      </c>
      <c r="F439">
        <v>0.10987</v>
      </c>
    </row>
    <row r="440" spans="1:6">
      <c r="A440">
        <v>1000438</v>
      </c>
      <c r="B440">
        <v>1</v>
      </c>
      <c r="C440">
        <v>438</v>
      </c>
      <c r="D440">
        <v>4.58E-2</v>
      </c>
      <c r="E440">
        <v>10.1799</v>
      </c>
      <c r="F440">
        <v>0.10988000000000001</v>
      </c>
    </row>
    <row r="441" spans="1:6">
      <c r="A441">
        <v>1000439</v>
      </c>
      <c r="B441">
        <v>1</v>
      </c>
      <c r="C441">
        <v>439</v>
      </c>
      <c r="D441">
        <v>4.5499999999999999E-2</v>
      </c>
      <c r="E441">
        <v>10.186999999999999</v>
      </c>
      <c r="F441">
        <v>0.10989</v>
      </c>
    </row>
    <row r="442" spans="1:6">
      <c r="A442">
        <v>1000440</v>
      </c>
      <c r="B442">
        <v>1</v>
      </c>
      <c r="C442">
        <v>440</v>
      </c>
      <c r="D442">
        <v>4.53E-2</v>
      </c>
      <c r="E442">
        <v>10.194100000000001</v>
      </c>
      <c r="F442">
        <v>0.1099</v>
      </c>
    </row>
    <row r="443" spans="1:6">
      <c r="A443">
        <v>1000441</v>
      </c>
      <c r="B443">
        <v>1</v>
      </c>
      <c r="C443">
        <v>441</v>
      </c>
      <c r="D443">
        <v>4.4999999999999998E-2</v>
      </c>
      <c r="E443">
        <v>10.2011</v>
      </c>
      <c r="F443">
        <v>0.10990999999999999</v>
      </c>
    </row>
    <row r="444" spans="1:6">
      <c r="A444">
        <v>1000442</v>
      </c>
      <c r="B444">
        <v>1</v>
      </c>
      <c r="C444">
        <v>442</v>
      </c>
      <c r="D444">
        <v>4.48E-2</v>
      </c>
      <c r="E444">
        <v>10.2082</v>
      </c>
      <c r="F444">
        <v>0.10992</v>
      </c>
    </row>
    <row r="445" spans="1:6">
      <c r="A445">
        <v>1000443</v>
      </c>
      <c r="B445">
        <v>1</v>
      </c>
      <c r="C445">
        <v>443</v>
      </c>
      <c r="D445">
        <v>4.4499999999999998E-2</v>
      </c>
      <c r="E445">
        <v>10.215299999999999</v>
      </c>
      <c r="F445">
        <v>0.10993</v>
      </c>
    </row>
    <row r="446" spans="1:6">
      <c r="A446">
        <v>1000444</v>
      </c>
      <c r="B446">
        <v>1</v>
      </c>
      <c r="C446">
        <v>444</v>
      </c>
      <c r="D446">
        <v>4.4299999999999999E-2</v>
      </c>
      <c r="E446">
        <v>10.2224</v>
      </c>
      <c r="F446">
        <v>0.10994</v>
      </c>
    </row>
    <row r="447" spans="1:6">
      <c r="A447">
        <v>1000445</v>
      </c>
      <c r="B447">
        <v>1</v>
      </c>
      <c r="C447">
        <v>445</v>
      </c>
      <c r="D447">
        <v>4.41E-2</v>
      </c>
      <c r="E447">
        <v>10.2294</v>
      </c>
      <c r="F447">
        <v>0.10995000000000001</v>
      </c>
    </row>
    <row r="448" spans="1:6">
      <c r="A448">
        <v>1000446</v>
      </c>
      <c r="B448">
        <v>1</v>
      </c>
      <c r="C448">
        <v>446</v>
      </c>
      <c r="D448">
        <v>4.3799999999999999E-2</v>
      </c>
      <c r="E448">
        <v>10.236499999999999</v>
      </c>
      <c r="F448">
        <v>0.10996</v>
      </c>
    </row>
    <row r="449" spans="1:6">
      <c r="A449">
        <v>1000447</v>
      </c>
      <c r="B449">
        <v>1</v>
      </c>
      <c r="C449">
        <v>447</v>
      </c>
      <c r="D449">
        <v>4.36E-2</v>
      </c>
      <c r="E449">
        <v>10.243499999999999</v>
      </c>
      <c r="F449">
        <v>0.10997</v>
      </c>
    </row>
    <row r="450" spans="1:6">
      <c r="A450">
        <v>1000448</v>
      </c>
      <c r="B450">
        <v>1</v>
      </c>
      <c r="C450">
        <v>448</v>
      </c>
      <c r="D450">
        <v>4.3299999999999998E-2</v>
      </c>
      <c r="E450">
        <v>10.2506</v>
      </c>
      <c r="F450">
        <v>0.10997999999999999</v>
      </c>
    </row>
    <row r="451" spans="1:6">
      <c r="A451">
        <v>1000449</v>
      </c>
      <c r="B451">
        <v>1</v>
      </c>
      <c r="C451">
        <v>449</v>
      </c>
      <c r="D451">
        <v>4.3099999999999999E-2</v>
      </c>
      <c r="E451">
        <v>10.2576</v>
      </c>
      <c r="F451">
        <v>0.10999</v>
      </c>
    </row>
    <row r="452" spans="1:6">
      <c r="A452">
        <v>1000450</v>
      </c>
      <c r="B452">
        <v>1</v>
      </c>
      <c r="C452">
        <v>450</v>
      </c>
      <c r="D452">
        <v>4.2900000000000001E-2</v>
      </c>
      <c r="E452">
        <v>10.264699999999999</v>
      </c>
      <c r="F452">
        <v>0.11</v>
      </c>
    </row>
    <row r="453" spans="1:6">
      <c r="A453">
        <v>1000451</v>
      </c>
      <c r="B453">
        <v>1</v>
      </c>
      <c r="C453">
        <v>451</v>
      </c>
      <c r="D453">
        <v>4.2599999999999999E-2</v>
      </c>
      <c r="E453">
        <v>10.271699999999999</v>
      </c>
      <c r="F453">
        <v>0.11001</v>
      </c>
    </row>
    <row r="454" spans="1:6">
      <c r="A454">
        <v>1000452</v>
      </c>
      <c r="B454">
        <v>1</v>
      </c>
      <c r="C454">
        <v>452</v>
      </c>
      <c r="D454">
        <v>4.24E-2</v>
      </c>
      <c r="E454">
        <v>10.2788</v>
      </c>
      <c r="F454">
        <v>0.11002000000000001</v>
      </c>
    </row>
    <row r="455" spans="1:6">
      <c r="A455">
        <v>1000453</v>
      </c>
      <c r="B455">
        <v>1</v>
      </c>
      <c r="C455">
        <v>453</v>
      </c>
      <c r="D455">
        <v>4.2200000000000001E-2</v>
      </c>
      <c r="E455">
        <v>10.2858</v>
      </c>
      <c r="F455">
        <v>0.11003</v>
      </c>
    </row>
    <row r="456" spans="1:6">
      <c r="A456">
        <v>1000454</v>
      </c>
      <c r="B456">
        <v>1</v>
      </c>
      <c r="C456">
        <v>454</v>
      </c>
      <c r="D456">
        <v>4.19E-2</v>
      </c>
      <c r="E456">
        <v>10.2928</v>
      </c>
      <c r="F456">
        <v>0.11005</v>
      </c>
    </row>
    <row r="457" spans="1:6">
      <c r="A457">
        <v>1000455</v>
      </c>
      <c r="B457">
        <v>1</v>
      </c>
      <c r="C457">
        <v>455</v>
      </c>
      <c r="D457">
        <v>4.1700000000000001E-2</v>
      </c>
      <c r="E457">
        <v>10.299799999999999</v>
      </c>
      <c r="F457">
        <v>0.11006000000000001</v>
      </c>
    </row>
    <row r="458" spans="1:6">
      <c r="A458">
        <v>1000456</v>
      </c>
      <c r="B458">
        <v>1</v>
      </c>
      <c r="C458">
        <v>456</v>
      </c>
      <c r="D458">
        <v>4.1399999999999999E-2</v>
      </c>
      <c r="E458">
        <v>10.306900000000001</v>
      </c>
      <c r="F458">
        <v>0.11007</v>
      </c>
    </row>
    <row r="459" spans="1:6">
      <c r="A459">
        <v>1000457</v>
      </c>
      <c r="B459">
        <v>1</v>
      </c>
      <c r="C459">
        <v>457</v>
      </c>
      <c r="D459">
        <v>4.1200000000000001E-2</v>
      </c>
      <c r="E459">
        <v>10.3139</v>
      </c>
      <c r="F459">
        <v>0.11008</v>
      </c>
    </row>
    <row r="460" spans="1:6">
      <c r="A460">
        <v>1000458</v>
      </c>
      <c r="B460">
        <v>1</v>
      </c>
      <c r="C460">
        <v>458</v>
      </c>
      <c r="D460">
        <v>4.1000000000000002E-2</v>
      </c>
      <c r="E460">
        <v>10.3209</v>
      </c>
      <c r="F460">
        <v>0.11008999999999999</v>
      </c>
    </row>
    <row r="461" spans="1:6">
      <c r="A461">
        <v>1000459</v>
      </c>
      <c r="B461">
        <v>1</v>
      </c>
      <c r="C461">
        <v>459</v>
      </c>
      <c r="D461">
        <v>4.07E-2</v>
      </c>
      <c r="E461">
        <v>10.3279</v>
      </c>
      <c r="F461">
        <v>0.1101</v>
      </c>
    </row>
    <row r="462" spans="1:6">
      <c r="A462">
        <v>1000460</v>
      </c>
      <c r="B462">
        <v>1</v>
      </c>
      <c r="C462">
        <v>460</v>
      </c>
      <c r="D462">
        <v>4.0500000000000001E-2</v>
      </c>
      <c r="E462">
        <v>10.334899999999999</v>
      </c>
      <c r="F462">
        <v>0.11011</v>
      </c>
    </row>
    <row r="463" spans="1:6">
      <c r="A463">
        <v>1000461</v>
      </c>
      <c r="B463">
        <v>1</v>
      </c>
      <c r="C463">
        <v>461</v>
      </c>
      <c r="D463">
        <v>4.0300000000000002E-2</v>
      </c>
      <c r="E463">
        <v>10.341900000000001</v>
      </c>
      <c r="F463">
        <v>0.11012</v>
      </c>
    </row>
    <row r="464" spans="1:6">
      <c r="A464">
        <v>1000462</v>
      </c>
      <c r="B464">
        <v>1</v>
      </c>
      <c r="C464">
        <v>462</v>
      </c>
      <c r="D464">
        <v>0.04</v>
      </c>
      <c r="E464">
        <v>10.3489</v>
      </c>
      <c r="F464">
        <v>0.11013000000000001</v>
      </c>
    </row>
    <row r="465" spans="1:6">
      <c r="A465">
        <v>1000463</v>
      </c>
      <c r="B465">
        <v>1</v>
      </c>
      <c r="C465">
        <v>463</v>
      </c>
      <c r="D465">
        <v>3.9800000000000002E-2</v>
      </c>
      <c r="E465">
        <v>10.3559</v>
      </c>
      <c r="F465">
        <v>0.11014</v>
      </c>
    </row>
    <row r="466" spans="1:6">
      <c r="A466">
        <v>1000464</v>
      </c>
      <c r="B466">
        <v>1</v>
      </c>
      <c r="C466">
        <v>464</v>
      </c>
      <c r="D466">
        <v>3.9600000000000003E-2</v>
      </c>
      <c r="E466">
        <v>10.3629</v>
      </c>
      <c r="F466">
        <v>0.11015</v>
      </c>
    </row>
    <row r="467" spans="1:6">
      <c r="A467">
        <v>1000465</v>
      </c>
      <c r="B467">
        <v>1</v>
      </c>
      <c r="C467">
        <v>465</v>
      </c>
      <c r="D467">
        <v>3.9300000000000002E-2</v>
      </c>
      <c r="E467">
        <v>10.369899999999999</v>
      </c>
      <c r="F467">
        <v>0.11015999999999999</v>
      </c>
    </row>
    <row r="468" spans="1:6">
      <c r="A468">
        <v>1000466</v>
      </c>
      <c r="B468">
        <v>1</v>
      </c>
      <c r="C468">
        <v>466</v>
      </c>
      <c r="D468">
        <v>3.9100000000000003E-2</v>
      </c>
      <c r="E468">
        <v>10.376899999999999</v>
      </c>
      <c r="F468">
        <v>0.11017</v>
      </c>
    </row>
    <row r="469" spans="1:6">
      <c r="A469">
        <v>1000467</v>
      </c>
      <c r="B469">
        <v>1</v>
      </c>
      <c r="C469">
        <v>467</v>
      </c>
      <c r="D469">
        <v>3.8899999999999997E-2</v>
      </c>
      <c r="E469">
        <v>10.383900000000001</v>
      </c>
      <c r="F469">
        <v>0.11019</v>
      </c>
    </row>
    <row r="470" spans="1:6">
      <c r="A470">
        <v>1000468</v>
      </c>
      <c r="B470">
        <v>1</v>
      </c>
      <c r="C470">
        <v>468</v>
      </c>
      <c r="D470">
        <v>3.8600000000000002E-2</v>
      </c>
      <c r="E470">
        <v>10.3908</v>
      </c>
      <c r="F470">
        <v>0.11020000000000001</v>
      </c>
    </row>
    <row r="471" spans="1:6">
      <c r="A471">
        <v>1000469</v>
      </c>
      <c r="B471">
        <v>1</v>
      </c>
      <c r="C471">
        <v>469</v>
      </c>
      <c r="D471">
        <v>3.8399999999999997E-2</v>
      </c>
      <c r="E471">
        <v>10.3978</v>
      </c>
      <c r="F471">
        <v>0.11021</v>
      </c>
    </row>
    <row r="472" spans="1:6">
      <c r="A472">
        <v>1000470</v>
      </c>
      <c r="B472">
        <v>1</v>
      </c>
      <c r="C472">
        <v>470</v>
      </c>
      <c r="D472">
        <v>3.8199999999999998E-2</v>
      </c>
      <c r="E472">
        <v>10.4048</v>
      </c>
      <c r="F472">
        <v>0.11022</v>
      </c>
    </row>
    <row r="473" spans="1:6">
      <c r="A473">
        <v>1000471</v>
      </c>
      <c r="B473">
        <v>1</v>
      </c>
      <c r="C473">
        <v>471</v>
      </c>
      <c r="D473">
        <v>3.7900000000000003E-2</v>
      </c>
      <c r="E473">
        <v>10.411799999999999</v>
      </c>
      <c r="F473">
        <v>0.11022999999999999</v>
      </c>
    </row>
    <row r="474" spans="1:6">
      <c r="A474">
        <v>1000472</v>
      </c>
      <c r="B474">
        <v>1</v>
      </c>
      <c r="C474">
        <v>472</v>
      </c>
      <c r="D474">
        <v>3.7699999999999997E-2</v>
      </c>
      <c r="E474">
        <v>10.418699999999999</v>
      </c>
      <c r="F474">
        <v>0.11024</v>
      </c>
    </row>
    <row r="475" spans="1:6">
      <c r="A475">
        <v>1000473</v>
      </c>
      <c r="B475">
        <v>1</v>
      </c>
      <c r="C475">
        <v>473</v>
      </c>
      <c r="D475">
        <v>3.7499999999999999E-2</v>
      </c>
      <c r="E475">
        <v>10.425700000000001</v>
      </c>
      <c r="F475">
        <v>0.11025</v>
      </c>
    </row>
    <row r="476" spans="1:6">
      <c r="A476">
        <v>1000474</v>
      </c>
      <c r="B476">
        <v>1</v>
      </c>
      <c r="C476">
        <v>474</v>
      </c>
      <c r="D476">
        <v>3.73E-2</v>
      </c>
      <c r="E476">
        <v>10.432600000000001</v>
      </c>
      <c r="F476">
        <v>0.11026</v>
      </c>
    </row>
    <row r="477" spans="1:6">
      <c r="A477">
        <v>1000475</v>
      </c>
      <c r="B477">
        <v>1</v>
      </c>
      <c r="C477">
        <v>475</v>
      </c>
      <c r="D477">
        <v>3.6999999999999998E-2</v>
      </c>
      <c r="E477">
        <v>10.4396</v>
      </c>
      <c r="F477">
        <v>0.11027000000000001</v>
      </c>
    </row>
    <row r="478" spans="1:6">
      <c r="A478">
        <v>1000476</v>
      </c>
      <c r="B478">
        <v>1</v>
      </c>
      <c r="C478">
        <v>476</v>
      </c>
      <c r="D478">
        <v>3.6799999999999999E-2</v>
      </c>
      <c r="E478">
        <v>10.4465</v>
      </c>
      <c r="F478">
        <v>0.11029</v>
      </c>
    </row>
    <row r="479" spans="1:6">
      <c r="A479">
        <v>1000477</v>
      </c>
      <c r="B479">
        <v>1</v>
      </c>
      <c r="C479">
        <v>477</v>
      </c>
      <c r="D479">
        <v>3.6600000000000001E-2</v>
      </c>
      <c r="E479">
        <v>10.4535</v>
      </c>
      <c r="F479">
        <v>0.1103</v>
      </c>
    </row>
    <row r="480" spans="1:6">
      <c r="A480">
        <v>1000478</v>
      </c>
      <c r="B480">
        <v>1</v>
      </c>
      <c r="C480">
        <v>478</v>
      </c>
      <c r="D480">
        <v>3.6299999999999999E-2</v>
      </c>
      <c r="E480">
        <v>10.4604</v>
      </c>
      <c r="F480">
        <v>0.11031000000000001</v>
      </c>
    </row>
    <row r="481" spans="1:6">
      <c r="A481">
        <v>1000479</v>
      </c>
      <c r="B481">
        <v>1</v>
      </c>
      <c r="C481">
        <v>479</v>
      </c>
      <c r="D481">
        <v>3.61E-2</v>
      </c>
      <c r="E481">
        <v>10.4674</v>
      </c>
      <c r="F481">
        <v>0.11032</v>
      </c>
    </row>
    <row r="482" spans="1:6">
      <c r="A482">
        <v>1000480</v>
      </c>
      <c r="B482">
        <v>1</v>
      </c>
      <c r="C482">
        <v>480</v>
      </c>
      <c r="D482">
        <v>3.5900000000000001E-2</v>
      </c>
      <c r="E482">
        <v>10.474299999999999</v>
      </c>
      <c r="F482">
        <v>0.11033</v>
      </c>
    </row>
    <row r="483" spans="1:6">
      <c r="A483">
        <v>1000481</v>
      </c>
      <c r="B483">
        <v>1</v>
      </c>
      <c r="C483">
        <v>481</v>
      </c>
      <c r="D483">
        <v>3.5700000000000003E-2</v>
      </c>
      <c r="E483">
        <v>10.481299999999999</v>
      </c>
      <c r="F483">
        <v>0.11033999999999999</v>
      </c>
    </row>
    <row r="484" spans="1:6">
      <c r="A484">
        <v>1000482</v>
      </c>
      <c r="B484">
        <v>1</v>
      </c>
      <c r="C484">
        <v>482</v>
      </c>
      <c r="D484">
        <v>3.5400000000000001E-2</v>
      </c>
      <c r="E484">
        <v>10.488200000000001</v>
      </c>
      <c r="F484">
        <v>0.11035</v>
      </c>
    </row>
    <row r="485" spans="1:6">
      <c r="A485">
        <v>1000483</v>
      </c>
      <c r="B485">
        <v>1</v>
      </c>
      <c r="C485">
        <v>483</v>
      </c>
      <c r="D485">
        <v>3.5200000000000002E-2</v>
      </c>
      <c r="E485">
        <v>10.495100000000001</v>
      </c>
      <c r="F485">
        <v>0.11037</v>
      </c>
    </row>
    <row r="486" spans="1:6">
      <c r="A486">
        <v>1000484</v>
      </c>
      <c r="B486">
        <v>1</v>
      </c>
      <c r="C486">
        <v>484</v>
      </c>
      <c r="D486">
        <v>3.5000000000000003E-2</v>
      </c>
      <c r="E486">
        <v>10.502000000000001</v>
      </c>
      <c r="F486">
        <v>0.11038000000000001</v>
      </c>
    </row>
    <row r="487" spans="1:6">
      <c r="A487">
        <v>1000485</v>
      </c>
      <c r="B487">
        <v>1</v>
      </c>
      <c r="C487">
        <v>485</v>
      </c>
      <c r="D487">
        <v>3.4700000000000002E-2</v>
      </c>
      <c r="E487">
        <v>10.509</v>
      </c>
      <c r="F487">
        <v>0.11039</v>
      </c>
    </row>
    <row r="488" spans="1:6">
      <c r="A488">
        <v>1000486</v>
      </c>
      <c r="B488">
        <v>1</v>
      </c>
      <c r="C488">
        <v>486</v>
      </c>
      <c r="D488">
        <v>3.4500000000000003E-2</v>
      </c>
      <c r="E488">
        <v>10.5159</v>
      </c>
      <c r="F488">
        <v>0.1104</v>
      </c>
    </row>
    <row r="489" spans="1:6">
      <c r="A489">
        <v>1000487</v>
      </c>
      <c r="B489">
        <v>1</v>
      </c>
      <c r="C489">
        <v>487</v>
      </c>
      <c r="D489">
        <v>3.4299999999999997E-2</v>
      </c>
      <c r="E489">
        <v>10.5228</v>
      </c>
      <c r="F489">
        <v>0.11040999999999999</v>
      </c>
    </row>
    <row r="490" spans="1:6">
      <c r="A490">
        <v>1000488</v>
      </c>
      <c r="B490">
        <v>1</v>
      </c>
      <c r="C490">
        <v>488</v>
      </c>
      <c r="D490">
        <v>3.4099999999999998E-2</v>
      </c>
      <c r="E490">
        <v>10.5297</v>
      </c>
      <c r="F490">
        <v>0.11042</v>
      </c>
    </row>
    <row r="491" spans="1:6">
      <c r="A491">
        <v>1000489</v>
      </c>
      <c r="B491">
        <v>1</v>
      </c>
      <c r="C491">
        <v>489</v>
      </c>
      <c r="D491">
        <v>3.3799999999999997E-2</v>
      </c>
      <c r="E491">
        <v>10.5366</v>
      </c>
      <c r="F491">
        <v>0.11044</v>
      </c>
    </row>
    <row r="492" spans="1:6">
      <c r="A492">
        <v>1000490</v>
      </c>
      <c r="B492">
        <v>1</v>
      </c>
      <c r="C492">
        <v>490</v>
      </c>
      <c r="D492">
        <v>3.3599999999999998E-2</v>
      </c>
      <c r="E492">
        <v>10.5435</v>
      </c>
      <c r="F492">
        <v>0.11045000000000001</v>
      </c>
    </row>
    <row r="493" spans="1:6">
      <c r="A493">
        <v>1000491</v>
      </c>
      <c r="B493">
        <v>1</v>
      </c>
      <c r="C493">
        <v>491</v>
      </c>
      <c r="D493">
        <v>3.3399999999999999E-2</v>
      </c>
      <c r="E493">
        <v>10.5505</v>
      </c>
      <c r="F493">
        <v>0.11046</v>
      </c>
    </row>
    <row r="494" spans="1:6">
      <c r="A494">
        <v>1000492</v>
      </c>
      <c r="B494">
        <v>1</v>
      </c>
      <c r="C494">
        <v>492</v>
      </c>
      <c r="D494">
        <v>3.32E-2</v>
      </c>
      <c r="E494">
        <v>10.557399999999999</v>
      </c>
      <c r="F494">
        <v>0.11047</v>
      </c>
    </row>
    <row r="495" spans="1:6">
      <c r="A495">
        <v>1000493</v>
      </c>
      <c r="B495">
        <v>1</v>
      </c>
      <c r="C495">
        <v>493</v>
      </c>
      <c r="D495">
        <v>3.2899999999999999E-2</v>
      </c>
      <c r="E495">
        <v>10.564299999999999</v>
      </c>
      <c r="F495">
        <v>0.11047999999999999</v>
      </c>
    </row>
    <row r="496" spans="1:6">
      <c r="A496">
        <v>1000494</v>
      </c>
      <c r="B496">
        <v>1</v>
      </c>
      <c r="C496">
        <v>494</v>
      </c>
      <c r="D496">
        <v>3.27E-2</v>
      </c>
      <c r="E496">
        <v>10.571199999999999</v>
      </c>
      <c r="F496">
        <v>0.1105</v>
      </c>
    </row>
    <row r="497" spans="1:6">
      <c r="A497">
        <v>1000495</v>
      </c>
      <c r="B497">
        <v>1</v>
      </c>
      <c r="C497">
        <v>495</v>
      </c>
      <c r="D497">
        <v>3.2500000000000001E-2</v>
      </c>
      <c r="E497">
        <v>10.577999999999999</v>
      </c>
      <c r="F497">
        <v>0.11051</v>
      </c>
    </row>
    <row r="498" spans="1:6">
      <c r="A498">
        <v>1000496</v>
      </c>
      <c r="B498">
        <v>1</v>
      </c>
      <c r="C498">
        <v>496</v>
      </c>
      <c r="D498">
        <v>3.2300000000000002E-2</v>
      </c>
      <c r="E498">
        <v>10.584899999999999</v>
      </c>
      <c r="F498">
        <v>0.11051999999999999</v>
      </c>
    </row>
    <row r="499" spans="1:6">
      <c r="A499">
        <v>1000497</v>
      </c>
      <c r="B499">
        <v>1</v>
      </c>
      <c r="C499">
        <v>497</v>
      </c>
      <c r="D499">
        <v>3.2000000000000001E-2</v>
      </c>
      <c r="E499">
        <v>10.591799999999999</v>
      </c>
      <c r="F499">
        <v>0.11053</v>
      </c>
    </row>
    <row r="500" spans="1:6">
      <c r="A500">
        <v>1000498</v>
      </c>
      <c r="B500">
        <v>1</v>
      </c>
      <c r="C500">
        <v>498</v>
      </c>
      <c r="D500">
        <v>3.1800000000000002E-2</v>
      </c>
      <c r="E500">
        <v>10.598699999999999</v>
      </c>
      <c r="F500">
        <v>0.11054</v>
      </c>
    </row>
    <row r="501" spans="1:6">
      <c r="A501">
        <v>1000499</v>
      </c>
      <c r="B501">
        <v>1</v>
      </c>
      <c r="C501">
        <v>499</v>
      </c>
      <c r="D501">
        <v>3.1600000000000003E-2</v>
      </c>
      <c r="E501">
        <v>10.605600000000001</v>
      </c>
      <c r="F501">
        <v>0.11056000000000001</v>
      </c>
    </row>
    <row r="502" spans="1:6">
      <c r="A502">
        <v>1000500</v>
      </c>
      <c r="B502">
        <v>1</v>
      </c>
      <c r="C502">
        <v>500</v>
      </c>
      <c r="D502">
        <v>3.1399999999999997E-2</v>
      </c>
      <c r="E502">
        <v>10.612500000000001</v>
      </c>
      <c r="F502">
        <v>0.11057</v>
      </c>
    </row>
    <row r="503" spans="1:6">
      <c r="A503">
        <v>1000501</v>
      </c>
      <c r="B503">
        <v>1</v>
      </c>
      <c r="C503">
        <v>501</v>
      </c>
      <c r="D503">
        <v>3.1199999999999999E-2</v>
      </c>
      <c r="E503">
        <v>10.619300000000001</v>
      </c>
      <c r="F503">
        <v>0.11058</v>
      </c>
    </row>
    <row r="504" spans="1:6">
      <c r="A504">
        <v>1000502</v>
      </c>
      <c r="B504">
        <v>1</v>
      </c>
      <c r="C504">
        <v>502</v>
      </c>
      <c r="D504">
        <v>3.09E-2</v>
      </c>
      <c r="E504">
        <v>10.626200000000001</v>
      </c>
      <c r="F504">
        <v>0.11058999999999999</v>
      </c>
    </row>
    <row r="505" spans="1:6">
      <c r="A505">
        <v>1000503</v>
      </c>
      <c r="B505">
        <v>1</v>
      </c>
      <c r="C505">
        <v>503</v>
      </c>
      <c r="D505">
        <v>3.0700000000000002E-2</v>
      </c>
      <c r="E505">
        <v>10.633100000000001</v>
      </c>
      <c r="F505">
        <v>0.1106</v>
      </c>
    </row>
    <row r="506" spans="1:6">
      <c r="A506">
        <v>1000504</v>
      </c>
      <c r="B506">
        <v>1</v>
      </c>
      <c r="C506">
        <v>504</v>
      </c>
      <c r="D506">
        <v>3.0499999999999999E-2</v>
      </c>
      <c r="E506">
        <v>10.639900000000001</v>
      </c>
      <c r="F506">
        <v>0.11062</v>
      </c>
    </row>
    <row r="507" spans="1:6">
      <c r="A507">
        <v>1000505</v>
      </c>
      <c r="B507">
        <v>1</v>
      </c>
      <c r="C507">
        <v>505</v>
      </c>
      <c r="D507">
        <v>3.0300000000000001E-2</v>
      </c>
      <c r="E507">
        <v>10.646800000000001</v>
      </c>
      <c r="F507">
        <v>0.11063000000000001</v>
      </c>
    </row>
    <row r="508" spans="1:6">
      <c r="A508">
        <v>1000506</v>
      </c>
      <c r="B508">
        <v>1</v>
      </c>
      <c r="C508">
        <v>506</v>
      </c>
      <c r="D508">
        <v>0.03</v>
      </c>
      <c r="E508">
        <v>10.653700000000001</v>
      </c>
      <c r="F508">
        <v>0.11064</v>
      </c>
    </row>
    <row r="509" spans="1:6">
      <c r="A509">
        <v>1000507</v>
      </c>
      <c r="B509">
        <v>1</v>
      </c>
      <c r="C509">
        <v>507</v>
      </c>
      <c r="D509">
        <v>2.98E-2</v>
      </c>
      <c r="E509">
        <v>10.660500000000001</v>
      </c>
      <c r="F509">
        <v>0.11065</v>
      </c>
    </row>
    <row r="510" spans="1:6">
      <c r="A510">
        <v>1000508</v>
      </c>
      <c r="B510">
        <v>1</v>
      </c>
      <c r="C510">
        <v>508</v>
      </c>
      <c r="D510">
        <v>2.9600000000000001E-2</v>
      </c>
      <c r="E510">
        <v>10.667400000000001</v>
      </c>
      <c r="F510">
        <v>0.11067</v>
      </c>
    </row>
    <row r="511" spans="1:6">
      <c r="A511">
        <v>1000509</v>
      </c>
      <c r="B511">
        <v>1</v>
      </c>
      <c r="C511">
        <v>509</v>
      </c>
      <c r="D511">
        <v>2.9399999999999999E-2</v>
      </c>
      <c r="E511">
        <v>10.674200000000001</v>
      </c>
      <c r="F511">
        <v>0.11068</v>
      </c>
    </row>
    <row r="512" spans="1:6">
      <c r="A512">
        <v>1000510</v>
      </c>
      <c r="B512">
        <v>1</v>
      </c>
      <c r="C512">
        <v>510</v>
      </c>
      <c r="D512">
        <v>2.92E-2</v>
      </c>
      <c r="E512">
        <v>10.681100000000001</v>
      </c>
      <c r="F512">
        <v>0.11069</v>
      </c>
    </row>
    <row r="513" spans="1:6">
      <c r="A513">
        <v>1000511</v>
      </c>
      <c r="B513">
        <v>1</v>
      </c>
      <c r="C513">
        <v>511</v>
      </c>
      <c r="D513">
        <v>2.8899999999999999E-2</v>
      </c>
      <c r="E513">
        <v>10.687900000000001</v>
      </c>
      <c r="F513">
        <v>0.11070000000000001</v>
      </c>
    </row>
    <row r="514" spans="1:6">
      <c r="A514">
        <v>1000512</v>
      </c>
      <c r="B514">
        <v>1</v>
      </c>
      <c r="C514">
        <v>512</v>
      </c>
      <c r="D514">
        <v>2.87E-2</v>
      </c>
      <c r="E514">
        <v>10.694800000000001</v>
      </c>
      <c r="F514">
        <v>0.11072</v>
      </c>
    </row>
    <row r="515" spans="1:6">
      <c r="A515">
        <v>1000513</v>
      </c>
      <c r="B515">
        <v>1</v>
      </c>
      <c r="C515">
        <v>513</v>
      </c>
      <c r="D515">
        <v>2.8500000000000001E-2</v>
      </c>
      <c r="E515">
        <v>10.701599999999999</v>
      </c>
      <c r="F515">
        <v>0.11073</v>
      </c>
    </row>
    <row r="516" spans="1:6">
      <c r="A516">
        <v>1000514</v>
      </c>
      <c r="B516">
        <v>1</v>
      </c>
      <c r="C516">
        <v>514</v>
      </c>
      <c r="D516">
        <v>2.8299999999999999E-2</v>
      </c>
      <c r="E516">
        <v>10.708399999999999</v>
      </c>
      <c r="F516">
        <v>0.11074000000000001</v>
      </c>
    </row>
    <row r="517" spans="1:6">
      <c r="A517">
        <v>1000515</v>
      </c>
      <c r="B517">
        <v>1</v>
      </c>
      <c r="C517">
        <v>515</v>
      </c>
      <c r="D517">
        <v>2.81E-2</v>
      </c>
      <c r="E517">
        <v>10.715299999999999</v>
      </c>
      <c r="F517">
        <v>0.11075</v>
      </c>
    </row>
    <row r="518" spans="1:6">
      <c r="A518">
        <v>1000516</v>
      </c>
      <c r="B518">
        <v>1</v>
      </c>
      <c r="C518">
        <v>516</v>
      </c>
      <c r="D518">
        <v>2.7900000000000001E-2</v>
      </c>
      <c r="E518">
        <v>10.722099999999999</v>
      </c>
      <c r="F518">
        <v>0.11076999999999999</v>
      </c>
    </row>
    <row r="519" spans="1:6">
      <c r="A519">
        <v>1000517</v>
      </c>
      <c r="B519">
        <v>1</v>
      </c>
      <c r="C519">
        <v>517</v>
      </c>
      <c r="D519">
        <v>2.76E-2</v>
      </c>
      <c r="E519">
        <v>10.728899999999999</v>
      </c>
      <c r="F519">
        <v>0.11078</v>
      </c>
    </row>
    <row r="520" spans="1:6">
      <c r="A520">
        <v>1000518</v>
      </c>
      <c r="B520">
        <v>1</v>
      </c>
      <c r="C520">
        <v>518</v>
      </c>
      <c r="D520">
        <v>2.7400000000000001E-2</v>
      </c>
      <c r="E520">
        <v>10.7357</v>
      </c>
      <c r="F520">
        <v>0.11079</v>
      </c>
    </row>
    <row r="521" spans="1:6">
      <c r="A521">
        <v>1000519</v>
      </c>
      <c r="B521">
        <v>1</v>
      </c>
      <c r="C521">
        <v>519</v>
      </c>
      <c r="D521">
        <v>2.7199999999999998E-2</v>
      </c>
      <c r="E521">
        <v>10.742599999999999</v>
      </c>
      <c r="F521">
        <v>0.11081000000000001</v>
      </c>
    </row>
    <row r="522" spans="1:6">
      <c r="A522">
        <v>1000520</v>
      </c>
      <c r="B522">
        <v>1</v>
      </c>
      <c r="C522">
        <v>520</v>
      </c>
      <c r="D522">
        <v>2.7E-2</v>
      </c>
      <c r="E522">
        <v>10.7494</v>
      </c>
      <c r="F522">
        <v>0.11082</v>
      </c>
    </row>
    <row r="523" spans="1:6">
      <c r="A523">
        <v>1000521</v>
      </c>
      <c r="B523">
        <v>1</v>
      </c>
      <c r="C523">
        <v>521</v>
      </c>
      <c r="D523">
        <v>2.6800000000000001E-2</v>
      </c>
      <c r="E523">
        <v>10.7562</v>
      </c>
      <c r="F523">
        <v>0.11083</v>
      </c>
    </row>
    <row r="524" spans="1:6">
      <c r="A524">
        <v>1000522</v>
      </c>
      <c r="B524">
        <v>1</v>
      </c>
      <c r="C524">
        <v>522</v>
      </c>
      <c r="D524">
        <v>2.6599999999999999E-2</v>
      </c>
      <c r="E524">
        <v>10.763</v>
      </c>
      <c r="F524">
        <v>0.11083999999999999</v>
      </c>
    </row>
    <row r="525" spans="1:6">
      <c r="A525">
        <v>1000523</v>
      </c>
      <c r="B525">
        <v>1</v>
      </c>
      <c r="C525">
        <v>523</v>
      </c>
      <c r="D525">
        <v>2.63E-2</v>
      </c>
      <c r="E525">
        <v>10.7698</v>
      </c>
      <c r="F525">
        <v>0.11086</v>
      </c>
    </row>
    <row r="526" spans="1:6">
      <c r="A526">
        <v>1000524</v>
      </c>
      <c r="B526">
        <v>1</v>
      </c>
      <c r="C526">
        <v>524</v>
      </c>
      <c r="D526">
        <v>2.6100000000000002E-2</v>
      </c>
      <c r="E526">
        <v>10.7766</v>
      </c>
      <c r="F526">
        <v>0.11087</v>
      </c>
    </row>
    <row r="527" spans="1:6">
      <c r="A527">
        <v>1000525</v>
      </c>
      <c r="B527">
        <v>1</v>
      </c>
      <c r="C527">
        <v>525</v>
      </c>
      <c r="D527">
        <v>2.5899999999999999E-2</v>
      </c>
      <c r="E527">
        <v>10.7835</v>
      </c>
      <c r="F527">
        <v>0.11088000000000001</v>
      </c>
    </row>
    <row r="528" spans="1:6">
      <c r="A528">
        <v>1000526</v>
      </c>
      <c r="B528">
        <v>1</v>
      </c>
      <c r="C528">
        <v>526</v>
      </c>
      <c r="D528">
        <v>2.5700000000000001E-2</v>
      </c>
      <c r="E528">
        <v>10.7903</v>
      </c>
      <c r="F528">
        <v>0.1109</v>
      </c>
    </row>
    <row r="529" spans="1:6">
      <c r="A529">
        <v>1000527</v>
      </c>
      <c r="B529">
        <v>1</v>
      </c>
      <c r="C529">
        <v>527</v>
      </c>
      <c r="D529">
        <v>2.5499999999999998E-2</v>
      </c>
      <c r="E529">
        <v>10.7971</v>
      </c>
      <c r="F529">
        <v>0.11090999999999999</v>
      </c>
    </row>
    <row r="530" spans="1:6">
      <c r="A530">
        <v>1000528</v>
      </c>
      <c r="B530">
        <v>1</v>
      </c>
      <c r="C530">
        <v>528</v>
      </c>
      <c r="D530">
        <v>2.53E-2</v>
      </c>
      <c r="E530">
        <v>10.803900000000001</v>
      </c>
      <c r="F530">
        <v>0.11092</v>
      </c>
    </row>
    <row r="531" spans="1:6">
      <c r="A531">
        <v>1000529</v>
      </c>
      <c r="B531">
        <v>1</v>
      </c>
      <c r="C531">
        <v>529</v>
      </c>
      <c r="D531">
        <v>2.5000000000000001E-2</v>
      </c>
      <c r="E531">
        <v>10.810700000000001</v>
      </c>
      <c r="F531">
        <v>0.11094</v>
      </c>
    </row>
    <row r="532" spans="1:6">
      <c r="A532">
        <v>1000530</v>
      </c>
      <c r="B532">
        <v>1</v>
      </c>
      <c r="C532">
        <v>530</v>
      </c>
      <c r="D532">
        <v>2.4799999999999999E-2</v>
      </c>
      <c r="E532">
        <v>10.817399999999999</v>
      </c>
      <c r="F532">
        <v>0.11094999999999999</v>
      </c>
    </row>
    <row r="533" spans="1:6">
      <c r="A533">
        <v>1000531</v>
      </c>
      <c r="B533">
        <v>1</v>
      </c>
      <c r="C533">
        <v>531</v>
      </c>
      <c r="D533">
        <v>2.46E-2</v>
      </c>
      <c r="E533">
        <v>10.824199999999999</v>
      </c>
      <c r="F533">
        <v>0.11096</v>
      </c>
    </row>
    <row r="534" spans="1:6">
      <c r="A534">
        <v>1000532</v>
      </c>
      <c r="B534">
        <v>1</v>
      </c>
      <c r="C534">
        <v>532</v>
      </c>
      <c r="D534">
        <v>2.4400000000000002E-2</v>
      </c>
      <c r="E534">
        <v>10.831</v>
      </c>
      <c r="F534">
        <v>0.11098</v>
      </c>
    </row>
    <row r="535" spans="1:6">
      <c r="A535">
        <v>1000533</v>
      </c>
      <c r="B535">
        <v>1</v>
      </c>
      <c r="C535">
        <v>533</v>
      </c>
      <c r="D535">
        <v>2.4199999999999999E-2</v>
      </c>
      <c r="E535">
        <v>10.8378</v>
      </c>
      <c r="F535">
        <v>0.11099000000000001</v>
      </c>
    </row>
    <row r="536" spans="1:6">
      <c r="A536">
        <v>1000534</v>
      </c>
      <c r="B536">
        <v>1</v>
      </c>
      <c r="C536">
        <v>534</v>
      </c>
      <c r="D536">
        <v>2.4E-2</v>
      </c>
      <c r="E536">
        <v>10.8446</v>
      </c>
      <c r="F536">
        <v>0.111</v>
      </c>
    </row>
    <row r="537" spans="1:6">
      <c r="A537">
        <v>1000535</v>
      </c>
      <c r="B537">
        <v>1</v>
      </c>
      <c r="C537">
        <v>535</v>
      </c>
      <c r="D537">
        <v>2.3800000000000002E-2</v>
      </c>
      <c r="E537">
        <v>10.8514</v>
      </c>
      <c r="F537">
        <v>0.11101999999999999</v>
      </c>
    </row>
    <row r="538" spans="1:6">
      <c r="A538">
        <v>1000536</v>
      </c>
      <c r="B538">
        <v>1</v>
      </c>
      <c r="C538">
        <v>536</v>
      </c>
      <c r="D538">
        <v>2.3599999999999999E-2</v>
      </c>
      <c r="E538">
        <v>10.8582</v>
      </c>
      <c r="F538">
        <v>0.11103</v>
      </c>
    </row>
    <row r="539" spans="1:6">
      <c r="A539">
        <v>1000537</v>
      </c>
      <c r="B539">
        <v>1</v>
      </c>
      <c r="C539">
        <v>537</v>
      </c>
      <c r="D539">
        <v>2.3300000000000001E-2</v>
      </c>
      <c r="E539">
        <v>10.8649</v>
      </c>
      <c r="F539">
        <v>0.11104</v>
      </c>
    </row>
    <row r="540" spans="1:6">
      <c r="A540">
        <v>1000538</v>
      </c>
      <c r="B540">
        <v>1</v>
      </c>
      <c r="C540">
        <v>538</v>
      </c>
      <c r="D540">
        <v>2.3099999999999999E-2</v>
      </c>
      <c r="E540">
        <v>10.871700000000001</v>
      </c>
      <c r="F540">
        <v>0.11106000000000001</v>
      </c>
    </row>
    <row r="541" spans="1:6">
      <c r="A541">
        <v>1000539</v>
      </c>
      <c r="B541">
        <v>1</v>
      </c>
      <c r="C541">
        <v>539</v>
      </c>
      <c r="D541">
        <v>2.29E-2</v>
      </c>
      <c r="E541">
        <v>10.878500000000001</v>
      </c>
      <c r="F541">
        <v>0.11107</v>
      </c>
    </row>
    <row r="542" spans="1:6">
      <c r="A542">
        <v>1000540</v>
      </c>
      <c r="B542">
        <v>1</v>
      </c>
      <c r="C542">
        <v>540</v>
      </c>
      <c r="D542">
        <v>2.2700000000000001E-2</v>
      </c>
      <c r="E542">
        <v>10.885199999999999</v>
      </c>
      <c r="F542">
        <v>0.11108</v>
      </c>
    </row>
    <row r="543" spans="1:6">
      <c r="A543">
        <v>1000541</v>
      </c>
      <c r="B543">
        <v>1</v>
      </c>
      <c r="C543">
        <v>541</v>
      </c>
      <c r="D543">
        <v>2.2499999999999999E-2</v>
      </c>
      <c r="E543">
        <v>10.891999999999999</v>
      </c>
      <c r="F543">
        <v>0.1111</v>
      </c>
    </row>
    <row r="544" spans="1:6">
      <c r="A544">
        <v>1000542</v>
      </c>
      <c r="B544">
        <v>1</v>
      </c>
      <c r="C544">
        <v>542</v>
      </c>
      <c r="D544">
        <v>2.23E-2</v>
      </c>
      <c r="E544">
        <v>10.8988</v>
      </c>
      <c r="F544">
        <v>0.11111</v>
      </c>
    </row>
    <row r="545" spans="1:6">
      <c r="A545">
        <v>1000543</v>
      </c>
      <c r="B545">
        <v>1</v>
      </c>
      <c r="C545">
        <v>543</v>
      </c>
      <c r="D545">
        <v>2.2100000000000002E-2</v>
      </c>
      <c r="E545">
        <v>10.9055</v>
      </c>
      <c r="F545">
        <v>0.11113000000000001</v>
      </c>
    </row>
    <row r="546" spans="1:6">
      <c r="A546">
        <v>1000544</v>
      </c>
      <c r="B546">
        <v>1</v>
      </c>
      <c r="C546">
        <v>544</v>
      </c>
      <c r="D546">
        <v>2.1899999999999999E-2</v>
      </c>
      <c r="E546">
        <v>10.9123</v>
      </c>
      <c r="F546">
        <v>0.11114</v>
      </c>
    </row>
    <row r="547" spans="1:6">
      <c r="A547">
        <v>1000545</v>
      </c>
      <c r="B547">
        <v>1</v>
      </c>
      <c r="C547">
        <v>545</v>
      </c>
      <c r="D547">
        <v>2.1700000000000001E-2</v>
      </c>
      <c r="E547">
        <v>10.9191</v>
      </c>
      <c r="F547">
        <v>0.11115</v>
      </c>
    </row>
    <row r="548" spans="1:6">
      <c r="A548">
        <v>1000546</v>
      </c>
      <c r="B548">
        <v>1</v>
      </c>
      <c r="C548">
        <v>546</v>
      </c>
      <c r="D548">
        <v>2.1399999999999999E-2</v>
      </c>
      <c r="E548">
        <v>10.925800000000001</v>
      </c>
      <c r="F548">
        <v>0.11117</v>
      </c>
    </row>
    <row r="549" spans="1:6">
      <c r="A549">
        <v>1000547</v>
      </c>
      <c r="B549">
        <v>1</v>
      </c>
      <c r="C549">
        <v>547</v>
      </c>
      <c r="D549">
        <v>2.12E-2</v>
      </c>
      <c r="E549">
        <v>10.932600000000001</v>
      </c>
      <c r="F549">
        <v>0.11118</v>
      </c>
    </row>
    <row r="550" spans="1:6">
      <c r="A550">
        <v>1000548</v>
      </c>
      <c r="B550">
        <v>1</v>
      </c>
      <c r="C550">
        <v>548</v>
      </c>
      <c r="D550">
        <v>2.1000000000000001E-2</v>
      </c>
      <c r="E550">
        <v>10.939299999999999</v>
      </c>
      <c r="F550">
        <v>0.11119999999999999</v>
      </c>
    </row>
    <row r="551" spans="1:6">
      <c r="A551">
        <v>1000549</v>
      </c>
      <c r="B551">
        <v>1</v>
      </c>
      <c r="C551">
        <v>549</v>
      </c>
      <c r="D551">
        <v>2.0799999999999999E-2</v>
      </c>
      <c r="E551">
        <v>10.946099999999999</v>
      </c>
      <c r="F551">
        <v>0.11121</v>
      </c>
    </row>
    <row r="552" spans="1:6">
      <c r="A552">
        <v>1000550</v>
      </c>
      <c r="B552">
        <v>1</v>
      </c>
      <c r="C552">
        <v>550</v>
      </c>
      <c r="D552">
        <v>2.06E-2</v>
      </c>
      <c r="E552">
        <v>10.9528</v>
      </c>
      <c r="F552">
        <v>0.11122</v>
      </c>
    </row>
    <row r="553" spans="1:6">
      <c r="A553">
        <v>1000551</v>
      </c>
      <c r="B553">
        <v>1</v>
      </c>
      <c r="C553">
        <v>551</v>
      </c>
      <c r="D553">
        <v>2.0400000000000001E-2</v>
      </c>
      <c r="E553">
        <v>10.9596</v>
      </c>
      <c r="F553">
        <v>0.11124000000000001</v>
      </c>
    </row>
    <row r="554" spans="1:6">
      <c r="A554">
        <v>1000552</v>
      </c>
      <c r="B554">
        <v>1</v>
      </c>
      <c r="C554">
        <v>552</v>
      </c>
      <c r="D554">
        <v>2.0199999999999999E-2</v>
      </c>
      <c r="E554">
        <v>10.9663</v>
      </c>
      <c r="F554">
        <v>0.11125</v>
      </c>
    </row>
    <row r="555" spans="1:6">
      <c r="A555">
        <v>1000553</v>
      </c>
      <c r="B555">
        <v>1</v>
      </c>
      <c r="C555">
        <v>553</v>
      </c>
      <c r="D555">
        <v>0.02</v>
      </c>
      <c r="E555">
        <v>10.973000000000001</v>
      </c>
      <c r="F555">
        <v>0.11126999999999999</v>
      </c>
    </row>
    <row r="556" spans="1:6">
      <c r="A556">
        <v>1000554</v>
      </c>
      <c r="B556">
        <v>1</v>
      </c>
      <c r="C556">
        <v>554</v>
      </c>
      <c r="D556">
        <v>1.9800000000000002E-2</v>
      </c>
      <c r="E556">
        <v>10.979799999999999</v>
      </c>
      <c r="F556">
        <v>0.11128</v>
      </c>
    </row>
    <row r="557" spans="1:6">
      <c r="A557">
        <v>1000555</v>
      </c>
      <c r="B557">
        <v>1</v>
      </c>
      <c r="C557">
        <v>555</v>
      </c>
      <c r="D557">
        <v>1.9599999999999999E-2</v>
      </c>
      <c r="E557">
        <v>10.986499999999999</v>
      </c>
      <c r="F557">
        <v>0.11129</v>
      </c>
    </row>
    <row r="558" spans="1:6">
      <c r="A558">
        <v>1000556</v>
      </c>
      <c r="B558">
        <v>1</v>
      </c>
      <c r="C558">
        <v>556</v>
      </c>
      <c r="D558">
        <v>1.9400000000000001E-2</v>
      </c>
      <c r="E558">
        <v>10.9932</v>
      </c>
      <c r="F558">
        <v>0.11131000000000001</v>
      </c>
    </row>
    <row r="559" spans="1:6">
      <c r="A559">
        <v>1000557</v>
      </c>
      <c r="B559">
        <v>1</v>
      </c>
      <c r="C559">
        <v>557</v>
      </c>
      <c r="D559">
        <v>1.9199999999999998E-2</v>
      </c>
      <c r="E559">
        <v>11</v>
      </c>
      <c r="F559">
        <v>0.11132</v>
      </c>
    </row>
    <row r="560" spans="1:6">
      <c r="A560">
        <v>1000558</v>
      </c>
      <c r="B560">
        <v>1</v>
      </c>
      <c r="C560">
        <v>558</v>
      </c>
      <c r="D560">
        <v>1.89E-2</v>
      </c>
      <c r="E560">
        <v>11.0067</v>
      </c>
      <c r="F560">
        <v>0.11133999999999999</v>
      </c>
    </row>
    <row r="561" spans="1:6">
      <c r="A561">
        <v>1000559</v>
      </c>
      <c r="B561">
        <v>1</v>
      </c>
      <c r="C561">
        <v>559</v>
      </c>
      <c r="D561">
        <v>1.8700000000000001E-2</v>
      </c>
      <c r="E561">
        <v>11.013400000000001</v>
      </c>
      <c r="F561">
        <v>0.11135</v>
      </c>
    </row>
    <row r="562" spans="1:6">
      <c r="A562">
        <v>1000560</v>
      </c>
      <c r="B562">
        <v>1</v>
      </c>
      <c r="C562">
        <v>560</v>
      </c>
      <c r="D562">
        <v>1.8499999999999999E-2</v>
      </c>
      <c r="E562">
        <v>11.020200000000001</v>
      </c>
      <c r="F562">
        <v>0.11137</v>
      </c>
    </row>
    <row r="563" spans="1:6">
      <c r="A563">
        <v>1000561</v>
      </c>
      <c r="B563">
        <v>1</v>
      </c>
      <c r="C563">
        <v>561</v>
      </c>
      <c r="D563">
        <v>1.83E-2</v>
      </c>
      <c r="E563">
        <v>11.026899999999999</v>
      </c>
      <c r="F563">
        <v>0.11138000000000001</v>
      </c>
    </row>
    <row r="564" spans="1:6">
      <c r="A564">
        <v>1000562</v>
      </c>
      <c r="B564">
        <v>1</v>
      </c>
      <c r="C564">
        <v>562</v>
      </c>
      <c r="D564">
        <v>1.8100000000000002E-2</v>
      </c>
      <c r="E564">
        <v>11.0336</v>
      </c>
      <c r="F564">
        <v>0.11139</v>
      </c>
    </row>
    <row r="565" spans="1:6">
      <c r="A565">
        <v>1000563</v>
      </c>
      <c r="B565">
        <v>1</v>
      </c>
      <c r="C565">
        <v>563</v>
      </c>
      <c r="D565">
        <v>1.7899999999999999E-2</v>
      </c>
      <c r="E565">
        <v>11.0403</v>
      </c>
      <c r="F565">
        <v>0.11141</v>
      </c>
    </row>
    <row r="566" spans="1:6">
      <c r="A566">
        <v>1000564</v>
      </c>
      <c r="B566">
        <v>1</v>
      </c>
      <c r="C566">
        <v>564</v>
      </c>
      <c r="D566">
        <v>1.77E-2</v>
      </c>
      <c r="E566">
        <v>11.047000000000001</v>
      </c>
      <c r="F566">
        <v>0.11142000000000001</v>
      </c>
    </row>
    <row r="567" spans="1:6">
      <c r="A567">
        <v>1000565</v>
      </c>
      <c r="B567">
        <v>1</v>
      </c>
      <c r="C567">
        <v>565</v>
      </c>
      <c r="D567">
        <v>1.7500000000000002E-2</v>
      </c>
      <c r="E567">
        <v>11.053699999999999</v>
      </c>
      <c r="F567">
        <v>0.11144</v>
      </c>
    </row>
    <row r="568" spans="1:6">
      <c r="A568">
        <v>1000566</v>
      </c>
      <c r="B568">
        <v>1</v>
      </c>
      <c r="C568">
        <v>566</v>
      </c>
      <c r="D568">
        <v>1.7299999999999999E-2</v>
      </c>
      <c r="E568">
        <v>11.060499999999999</v>
      </c>
      <c r="F568">
        <v>0.11144999999999999</v>
      </c>
    </row>
    <row r="569" spans="1:6">
      <c r="A569">
        <v>1000567</v>
      </c>
      <c r="B569">
        <v>1</v>
      </c>
      <c r="C569">
        <v>567</v>
      </c>
      <c r="D569">
        <v>1.7100000000000001E-2</v>
      </c>
      <c r="E569">
        <v>11.0672</v>
      </c>
      <c r="F569">
        <v>0.11147</v>
      </c>
    </row>
    <row r="570" spans="1:6">
      <c r="A570">
        <v>1000568</v>
      </c>
      <c r="B570">
        <v>1</v>
      </c>
      <c r="C570">
        <v>568</v>
      </c>
      <c r="D570">
        <v>1.6899999999999998E-2</v>
      </c>
      <c r="E570">
        <v>11.0739</v>
      </c>
      <c r="F570">
        <v>0.11148</v>
      </c>
    </row>
    <row r="571" spans="1:6">
      <c r="A571">
        <v>1000569</v>
      </c>
      <c r="B571">
        <v>1</v>
      </c>
      <c r="C571">
        <v>569</v>
      </c>
      <c r="D571">
        <v>1.67E-2</v>
      </c>
      <c r="E571">
        <v>11.0806</v>
      </c>
      <c r="F571">
        <v>0.1115</v>
      </c>
    </row>
    <row r="572" spans="1:6">
      <c r="A572">
        <v>1000570</v>
      </c>
      <c r="B572">
        <v>1</v>
      </c>
      <c r="C572">
        <v>570</v>
      </c>
      <c r="D572">
        <v>1.6500000000000001E-2</v>
      </c>
      <c r="E572">
        <v>11.087300000000001</v>
      </c>
      <c r="F572">
        <v>0.11151</v>
      </c>
    </row>
    <row r="573" spans="1:6">
      <c r="A573">
        <v>1000571</v>
      </c>
      <c r="B573">
        <v>1</v>
      </c>
      <c r="C573">
        <v>571</v>
      </c>
      <c r="D573">
        <v>1.6299999999999999E-2</v>
      </c>
      <c r="E573">
        <v>11.093999999999999</v>
      </c>
      <c r="F573">
        <v>0.11153</v>
      </c>
    </row>
    <row r="574" spans="1:6">
      <c r="A574">
        <v>1000572</v>
      </c>
      <c r="B574">
        <v>1</v>
      </c>
      <c r="C574">
        <v>572</v>
      </c>
      <c r="D574">
        <v>1.61E-2</v>
      </c>
      <c r="E574">
        <v>11.1007</v>
      </c>
      <c r="F574">
        <v>0.11154</v>
      </c>
    </row>
    <row r="575" spans="1:6">
      <c r="A575">
        <v>1000573</v>
      </c>
      <c r="B575">
        <v>1</v>
      </c>
      <c r="C575">
        <v>573</v>
      </c>
      <c r="D575">
        <v>1.5900000000000001E-2</v>
      </c>
      <c r="E575">
        <v>11.1074</v>
      </c>
      <c r="F575">
        <v>0.11156000000000001</v>
      </c>
    </row>
    <row r="576" spans="1:6">
      <c r="A576">
        <v>1000574</v>
      </c>
      <c r="B576">
        <v>1</v>
      </c>
      <c r="C576">
        <v>574</v>
      </c>
      <c r="D576">
        <v>1.5699999999999999E-2</v>
      </c>
      <c r="E576">
        <v>11.114100000000001</v>
      </c>
      <c r="F576">
        <v>0.11157</v>
      </c>
    </row>
    <row r="577" spans="1:6">
      <c r="A577">
        <v>1000575</v>
      </c>
      <c r="B577">
        <v>1</v>
      </c>
      <c r="C577">
        <v>575</v>
      </c>
      <c r="D577">
        <v>1.55E-2</v>
      </c>
      <c r="E577">
        <v>11.120799999999999</v>
      </c>
      <c r="F577">
        <v>0.11158999999999999</v>
      </c>
    </row>
    <row r="578" spans="1:6">
      <c r="A578">
        <v>1000576</v>
      </c>
      <c r="B578">
        <v>1</v>
      </c>
      <c r="C578">
        <v>576</v>
      </c>
      <c r="D578">
        <v>1.5299999999999999E-2</v>
      </c>
      <c r="E578">
        <v>11.1275</v>
      </c>
      <c r="F578">
        <v>0.1116</v>
      </c>
    </row>
    <row r="579" spans="1:6">
      <c r="A579">
        <v>1000577</v>
      </c>
      <c r="B579">
        <v>1</v>
      </c>
      <c r="C579">
        <v>577</v>
      </c>
      <c r="D579">
        <v>1.5100000000000001E-2</v>
      </c>
      <c r="E579">
        <v>11.1342</v>
      </c>
      <c r="F579">
        <v>0.11162</v>
      </c>
    </row>
    <row r="580" spans="1:6">
      <c r="A580">
        <v>1000578</v>
      </c>
      <c r="B580">
        <v>1</v>
      </c>
      <c r="C580">
        <v>578</v>
      </c>
      <c r="D580">
        <v>1.49E-2</v>
      </c>
      <c r="E580">
        <v>11.1409</v>
      </c>
      <c r="F580">
        <v>0.11162999999999999</v>
      </c>
    </row>
    <row r="581" spans="1:6">
      <c r="A581">
        <v>1000579</v>
      </c>
      <c r="B581">
        <v>1</v>
      </c>
      <c r="C581">
        <v>579</v>
      </c>
      <c r="D581">
        <v>1.47E-2</v>
      </c>
      <c r="E581">
        <v>11.147600000000001</v>
      </c>
      <c r="F581">
        <v>0.11165</v>
      </c>
    </row>
    <row r="582" spans="1:6">
      <c r="A582">
        <v>1000580</v>
      </c>
      <c r="B582">
        <v>1</v>
      </c>
      <c r="C582">
        <v>580</v>
      </c>
      <c r="D582">
        <v>1.44E-2</v>
      </c>
      <c r="E582">
        <v>11.154299999999999</v>
      </c>
      <c r="F582">
        <v>0.11166</v>
      </c>
    </row>
    <row r="583" spans="1:6">
      <c r="A583">
        <v>1000581</v>
      </c>
      <c r="B583">
        <v>1</v>
      </c>
      <c r="C583">
        <v>581</v>
      </c>
      <c r="D583">
        <v>1.4200000000000001E-2</v>
      </c>
      <c r="E583">
        <v>11.161</v>
      </c>
      <c r="F583">
        <v>0.11168</v>
      </c>
    </row>
    <row r="584" spans="1:6">
      <c r="A584">
        <v>1000582</v>
      </c>
      <c r="B584">
        <v>1</v>
      </c>
      <c r="C584">
        <v>582</v>
      </c>
      <c r="D584">
        <v>1.4E-2</v>
      </c>
      <c r="E584">
        <v>11.1676</v>
      </c>
      <c r="F584">
        <v>0.11169</v>
      </c>
    </row>
    <row r="585" spans="1:6">
      <c r="A585">
        <v>1000583</v>
      </c>
      <c r="B585">
        <v>1</v>
      </c>
      <c r="C585">
        <v>583</v>
      </c>
      <c r="D585">
        <v>1.38E-2</v>
      </c>
      <c r="E585">
        <v>11.174300000000001</v>
      </c>
      <c r="F585">
        <v>0.11171</v>
      </c>
    </row>
    <row r="586" spans="1:6">
      <c r="A586">
        <v>1000584</v>
      </c>
      <c r="B586">
        <v>1</v>
      </c>
      <c r="C586">
        <v>584</v>
      </c>
      <c r="D586">
        <v>1.3599999999999999E-2</v>
      </c>
      <c r="E586">
        <v>11.180999999999999</v>
      </c>
      <c r="F586">
        <v>0.11172</v>
      </c>
    </row>
    <row r="587" spans="1:6">
      <c r="A587">
        <v>1000585</v>
      </c>
      <c r="B587">
        <v>1</v>
      </c>
      <c r="C587">
        <v>585</v>
      </c>
      <c r="D587">
        <v>1.34E-2</v>
      </c>
      <c r="E587">
        <v>11.1877</v>
      </c>
      <c r="F587">
        <v>0.11174000000000001</v>
      </c>
    </row>
    <row r="588" spans="1:6">
      <c r="A588">
        <v>1000586</v>
      </c>
      <c r="B588">
        <v>1</v>
      </c>
      <c r="C588">
        <v>586</v>
      </c>
      <c r="D588">
        <v>1.32E-2</v>
      </c>
      <c r="E588">
        <v>11.1944</v>
      </c>
      <c r="F588">
        <v>0.11175</v>
      </c>
    </row>
    <row r="589" spans="1:6">
      <c r="A589">
        <v>1000587</v>
      </c>
      <c r="B589">
        <v>1</v>
      </c>
      <c r="C589">
        <v>587</v>
      </c>
      <c r="D589">
        <v>1.2999999999999999E-2</v>
      </c>
      <c r="E589">
        <v>11.2011</v>
      </c>
      <c r="F589">
        <v>0.11176999999999999</v>
      </c>
    </row>
    <row r="590" spans="1:6">
      <c r="A590">
        <v>1000588</v>
      </c>
      <c r="B590">
        <v>1</v>
      </c>
      <c r="C590">
        <v>588</v>
      </c>
      <c r="D590">
        <v>1.2800000000000001E-2</v>
      </c>
      <c r="E590">
        <v>11.207700000000001</v>
      </c>
      <c r="F590">
        <v>0.11178</v>
      </c>
    </row>
    <row r="591" spans="1:6">
      <c r="A591">
        <v>1000589</v>
      </c>
      <c r="B591">
        <v>1</v>
      </c>
      <c r="C591">
        <v>589</v>
      </c>
      <c r="D591">
        <v>1.26E-2</v>
      </c>
      <c r="E591">
        <v>11.214399999999999</v>
      </c>
      <c r="F591">
        <v>0.1118</v>
      </c>
    </row>
    <row r="592" spans="1:6">
      <c r="A592">
        <v>1000590</v>
      </c>
      <c r="B592">
        <v>1</v>
      </c>
      <c r="C592">
        <v>590</v>
      </c>
      <c r="D592">
        <v>1.24E-2</v>
      </c>
      <c r="E592">
        <v>11.2211</v>
      </c>
      <c r="F592">
        <v>0.11182</v>
      </c>
    </row>
    <row r="593" spans="1:6">
      <c r="A593">
        <v>1000591</v>
      </c>
      <c r="B593">
        <v>1</v>
      </c>
      <c r="C593">
        <v>591</v>
      </c>
      <c r="D593">
        <v>1.2200000000000001E-2</v>
      </c>
      <c r="E593">
        <v>11.2278</v>
      </c>
      <c r="F593">
        <v>0.11183</v>
      </c>
    </row>
    <row r="594" spans="1:6">
      <c r="A594">
        <v>1000592</v>
      </c>
      <c r="B594">
        <v>1</v>
      </c>
      <c r="C594">
        <v>592</v>
      </c>
      <c r="D594">
        <v>1.2E-2</v>
      </c>
      <c r="E594">
        <v>11.234500000000001</v>
      </c>
      <c r="F594">
        <v>0.11185</v>
      </c>
    </row>
    <row r="595" spans="1:6">
      <c r="A595">
        <v>1000593</v>
      </c>
      <c r="B595">
        <v>1</v>
      </c>
      <c r="C595">
        <v>593</v>
      </c>
      <c r="D595">
        <v>1.18E-2</v>
      </c>
      <c r="E595">
        <v>11.241099999999999</v>
      </c>
      <c r="F595">
        <v>0.11186</v>
      </c>
    </row>
    <row r="596" spans="1:6">
      <c r="A596">
        <v>1000594</v>
      </c>
      <c r="B596">
        <v>1</v>
      </c>
      <c r="C596">
        <v>594</v>
      </c>
      <c r="D596">
        <v>1.1599999999999999E-2</v>
      </c>
      <c r="E596">
        <v>11.2478</v>
      </c>
      <c r="F596">
        <v>0.11187999999999999</v>
      </c>
    </row>
    <row r="597" spans="1:6">
      <c r="A597">
        <v>1000595</v>
      </c>
      <c r="B597">
        <v>1</v>
      </c>
      <c r="C597">
        <v>595</v>
      </c>
      <c r="D597">
        <v>1.14E-2</v>
      </c>
      <c r="E597">
        <v>11.2545</v>
      </c>
      <c r="F597">
        <v>0.11189</v>
      </c>
    </row>
    <row r="598" spans="1:6">
      <c r="A598">
        <v>1000596</v>
      </c>
      <c r="B598">
        <v>1</v>
      </c>
      <c r="C598">
        <v>596</v>
      </c>
      <c r="D598">
        <v>1.12E-2</v>
      </c>
      <c r="E598">
        <v>11.261200000000001</v>
      </c>
      <c r="F598">
        <v>0.11191</v>
      </c>
    </row>
    <row r="599" spans="1:6">
      <c r="A599">
        <v>1000597</v>
      </c>
      <c r="B599">
        <v>1</v>
      </c>
      <c r="C599">
        <v>597</v>
      </c>
      <c r="D599">
        <v>1.11E-2</v>
      </c>
      <c r="E599">
        <v>11.267799999999999</v>
      </c>
      <c r="F599">
        <v>0.11192000000000001</v>
      </c>
    </row>
    <row r="600" spans="1:6">
      <c r="A600">
        <v>1000598</v>
      </c>
      <c r="B600">
        <v>1</v>
      </c>
      <c r="C600">
        <v>598</v>
      </c>
      <c r="D600">
        <v>1.09E-2</v>
      </c>
      <c r="E600">
        <v>11.2745</v>
      </c>
      <c r="F600">
        <v>0.11194</v>
      </c>
    </row>
    <row r="601" spans="1:6">
      <c r="A601">
        <v>1000599</v>
      </c>
      <c r="B601">
        <v>1</v>
      </c>
      <c r="C601">
        <v>599</v>
      </c>
      <c r="D601">
        <v>1.0699999999999999E-2</v>
      </c>
      <c r="E601">
        <v>11.2812</v>
      </c>
      <c r="F601">
        <v>0.11196</v>
      </c>
    </row>
    <row r="602" spans="1:6">
      <c r="A602">
        <v>1000600</v>
      </c>
      <c r="B602">
        <v>1</v>
      </c>
      <c r="C602">
        <v>600</v>
      </c>
      <c r="D602">
        <v>1.0500000000000001E-2</v>
      </c>
      <c r="E602">
        <v>11.287800000000001</v>
      </c>
      <c r="F602">
        <v>0.11197</v>
      </c>
    </row>
    <row r="603" spans="1:6">
      <c r="A603">
        <v>1000601</v>
      </c>
      <c r="B603">
        <v>1</v>
      </c>
      <c r="C603">
        <v>601</v>
      </c>
      <c r="D603">
        <v>1.03E-2</v>
      </c>
      <c r="E603">
        <v>11.294499999999999</v>
      </c>
      <c r="F603">
        <v>0.11199000000000001</v>
      </c>
    </row>
    <row r="604" spans="1:6">
      <c r="A604">
        <v>1000602</v>
      </c>
      <c r="B604">
        <v>1</v>
      </c>
      <c r="C604">
        <v>602</v>
      </c>
      <c r="D604">
        <v>1.01E-2</v>
      </c>
      <c r="E604">
        <v>11.3012</v>
      </c>
      <c r="F604">
        <v>0.112</v>
      </c>
    </row>
    <row r="605" spans="1:6">
      <c r="A605">
        <v>1000603</v>
      </c>
      <c r="B605">
        <v>1</v>
      </c>
      <c r="C605">
        <v>603</v>
      </c>
      <c r="D605">
        <v>9.9000000000000008E-3</v>
      </c>
      <c r="E605">
        <v>11.3078</v>
      </c>
      <c r="F605">
        <v>0.11201999999999999</v>
      </c>
    </row>
    <row r="606" spans="1:6">
      <c r="A606">
        <v>1000604</v>
      </c>
      <c r="B606">
        <v>1</v>
      </c>
      <c r="C606">
        <v>604</v>
      </c>
      <c r="D606">
        <v>9.7000000000000003E-3</v>
      </c>
      <c r="E606">
        <v>11.314500000000001</v>
      </c>
      <c r="F606">
        <v>0.11204</v>
      </c>
    </row>
    <row r="607" spans="1:6">
      <c r="A607">
        <v>1000605</v>
      </c>
      <c r="B607">
        <v>1</v>
      </c>
      <c r="C607">
        <v>605</v>
      </c>
      <c r="D607">
        <v>9.4999999999999998E-3</v>
      </c>
      <c r="E607">
        <v>11.321199999999999</v>
      </c>
      <c r="F607">
        <v>0.11205</v>
      </c>
    </row>
    <row r="608" spans="1:6">
      <c r="A608">
        <v>1000606</v>
      </c>
      <c r="B608">
        <v>1</v>
      </c>
      <c r="C608">
        <v>606</v>
      </c>
      <c r="D608">
        <v>9.2999999999999992E-3</v>
      </c>
      <c r="E608">
        <v>11.3278</v>
      </c>
      <c r="F608">
        <v>0.11207</v>
      </c>
    </row>
    <row r="609" spans="1:6">
      <c r="A609">
        <v>1000607</v>
      </c>
      <c r="B609">
        <v>1</v>
      </c>
      <c r="C609">
        <v>607</v>
      </c>
      <c r="D609">
        <v>9.1000000000000004E-3</v>
      </c>
      <c r="E609">
        <v>11.3345</v>
      </c>
      <c r="F609">
        <v>0.11208</v>
      </c>
    </row>
    <row r="610" spans="1:6">
      <c r="A610">
        <v>1000608</v>
      </c>
      <c r="B610">
        <v>1</v>
      </c>
      <c r="C610">
        <v>608</v>
      </c>
      <c r="D610">
        <v>8.8999999999999999E-3</v>
      </c>
      <c r="E610">
        <v>11.341200000000001</v>
      </c>
      <c r="F610">
        <v>0.11210000000000001</v>
      </c>
    </row>
    <row r="611" spans="1:6">
      <c r="A611">
        <v>1000609</v>
      </c>
      <c r="B611">
        <v>1</v>
      </c>
      <c r="C611">
        <v>609</v>
      </c>
      <c r="D611">
        <v>8.6999999999999994E-3</v>
      </c>
      <c r="E611">
        <v>11.347799999999999</v>
      </c>
      <c r="F611">
        <v>0.11212</v>
      </c>
    </row>
    <row r="612" spans="1:6">
      <c r="A612">
        <v>1000610</v>
      </c>
      <c r="B612">
        <v>1</v>
      </c>
      <c r="C612">
        <v>610</v>
      </c>
      <c r="D612">
        <v>8.5000000000000006E-3</v>
      </c>
      <c r="E612">
        <v>11.3545</v>
      </c>
      <c r="F612">
        <v>0.11212999999999999</v>
      </c>
    </row>
    <row r="613" spans="1:6">
      <c r="A613">
        <v>1000611</v>
      </c>
      <c r="B613">
        <v>1</v>
      </c>
      <c r="C613">
        <v>611</v>
      </c>
      <c r="D613">
        <v>8.3000000000000001E-3</v>
      </c>
      <c r="E613">
        <v>11.3612</v>
      </c>
      <c r="F613">
        <v>0.11215</v>
      </c>
    </row>
    <row r="614" spans="1:6">
      <c r="A614">
        <v>1000612</v>
      </c>
      <c r="B614">
        <v>1</v>
      </c>
      <c r="C614">
        <v>612</v>
      </c>
      <c r="D614">
        <v>8.0999999999999996E-3</v>
      </c>
      <c r="E614">
        <v>11.367800000000001</v>
      </c>
      <c r="F614">
        <v>0.11216</v>
      </c>
    </row>
    <row r="615" spans="1:6">
      <c r="A615">
        <v>1000613</v>
      </c>
      <c r="B615">
        <v>1</v>
      </c>
      <c r="C615">
        <v>613</v>
      </c>
      <c r="D615">
        <v>7.9000000000000008E-3</v>
      </c>
      <c r="E615">
        <v>11.374499999999999</v>
      </c>
      <c r="F615">
        <v>0.11218</v>
      </c>
    </row>
    <row r="616" spans="1:6">
      <c r="A616">
        <v>1000614</v>
      </c>
      <c r="B616">
        <v>1</v>
      </c>
      <c r="C616">
        <v>614</v>
      </c>
      <c r="D616">
        <v>7.7000000000000002E-3</v>
      </c>
      <c r="E616">
        <v>11.3811</v>
      </c>
      <c r="F616">
        <v>0.11219999999999999</v>
      </c>
    </row>
    <row r="617" spans="1:6">
      <c r="A617">
        <v>1000615</v>
      </c>
      <c r="B617">
        <v>1</v>
      </c>
      <c r="C617">
        <v>615</v>
      </c>
      <c r="D617">
        <v>7.4999999999999997E-3</v>
      </c>
      <c r="E617">
        <v>11.3878</v>
      </c>
      <c r="F617">
        <v>0.11221</v>
      </c>
    </row>
    <row r="618" spans="1:6">
      <c r="A618">
        <v>1000616</v>
      </c>
      <c r="B618">
        <v>1</v>
      </c>
      <c r="C618">
        <v>616</v>
      </c>
      <c r="D618">
        <v>7.3000000000000001E-3</v>
      </c>
      <c r="E618">
        <v>11.394500000000001</v>
      </c>
      <c r="F618">
        <v>0.11223</v>
      </c>
    </row>
    <row r="619" spans="1:6">
      <c r="A619">
        <v>1000617</v>
      </c>
      <c r="B619">
        <v>1</v>
      </c>
      <c r="C619">
        <v>617</v>
      </c>
      <c r="D619">
        <v>7.1000000000000004E-3</v>
      </c>
      <c r="E619">
        <v>11.4011</v>
      </c>
      <c r="F619">
        <v>0.11224000000000001</v>
      </c>
    </row>
    <row r="620" spans="1:6">
      <c r="A620">
        <v>1000618</v>
      </c>
      <c r="B620">
        <v>1</v>
      </c>
      <c r="C620">
        <v>618</v>
      </c>
      <c r="D620">
        <v>6.8999999999999999E-3</v>
      </c>
      <c r="E620">
        <v>11.4078</v>
      </c>
      <c r="F620">
        <v>0.11226</v>
      </c>
    </row>
    <row r="621" spans="1:6">
      <c r="A621">
        <v>1000619</v>
      </c>
      <c r="B621">
        <v>1</v>
      </c>
      <c r="C621">
        <v>619</v>
      </c>
      <c r="D621">
        <v>6.7000000000000002E-3</v>
      </c>
      <c r="E621">
        <v>11.414400000000001</v>
      </c>
      <c r="F621">
        <v>0.11228</v>
      </c>
    </row>
    <row r="622" spans="1:6">
      <c r="A622">
        <v>1000620</v>
      </c>
      <c r="B622">
        <v>1</v>
      </c>
      <c r="C622">
        <v>620</v>
      </c>
      <c r="D622">
        <v>6.6E-3</v>
      </c>
      <c r="E622">
        <v>11.421099999999999</v>
      </c>
      <c r="F622">
        <v>0.11229</v>
      </c>
    </row>
    <row r="623" spans="1:6">
      <c r="A623">
        <v>1000621</v>
      </c>
      <c r="B623">
        <v>1</v>
      </c>
      <c r="C623">
        <v>621</v>
      </c>
      <c r="D623">
        <v>6.4000000000000003E-3</v>
      </c>
      <c r="E623">
        <v>11.4277</v>
      </c>
      <c r="F623">
        <v>0.11230999999999999</v>
      </c>
    </row>
    <row r="624" spans="1:6">
      <c r="A624">
        <v>1000622</v>
      </c>
      <c r="B624">
        <v>1</v>
      </c>
      <c r="C624">
        <v>622</v>
      </c>
      <c r="D624">
        <v>6.1999999999999998E-3</v>
      </c>
      <c r="E624">
        <v>11.4344</v>
      </c>
      <c r="F624">
        <v>0.11233</v>
      </c>
    </row>
    <row r="625" spans="1:6">
      <c r="A625">
        <v>1000623</v>
      </c>
      <c r="B625">
        <v>1</v>
      </c>
      <c r="C625">
        <v>623</v>
      </c>
      <c r="D625">
        <v>6.0000000000000001E-3</v>
      </c>
      <c r="E625">
        <v>11.441000000000001</v>
      </c>
      <c r="F625">
        <v>0.11234</v>
      </c>
    </row>
    <row r="626" spans="1:6">
      <c r="A626">
        <v>1000624</v>
      </c>
      <c r="B626">
        <v>1</v>
      </c>
      <c r="C626">
        <v>624</v>
      </c>
      <c r="D626">
        <v>5.7999999999999996E-3</v>
      </c>
      <c r="E626">
        <v>11.447699999999999</v>
      </c>
      <c r="F626">
        <v>0.11236</v>
      </c>
    </row>
    <row r="627" spans="1:6">
      <c r="A627">
        <v>1000625</v>
      </c>
      <c r="B627">
        <v>1</v>
      </c>
      <c r="C627">
        <v>625</v>
      </c>
      <c r="D627">
        <v>5.5999999999999999E-3</v>
      </c>
      <c r="E627">
        <v>11.4543</v>
      </c>
      <c r="F627">
        <v>0.11237999999999999</v>
      </c>
    </row>
    <row r="628" spans="1:6">
      <c r="A628">
        <v>1000626</v>
      </c>
      <c r="B628">
        <v>1</v>
      </c>
      <c r="C628">
        <v>626</v>
      </c>
      <c r="D628">
        <v>5.4000000000000003E-3</v>
      </c>
      <c r="E628">
        <v>11.461</v>
      </c>
      <c r="F628">
        <v>0.11239</v>
      </c>
    </row>
    <row r="629" spans="1:6">
      <c r="A629">
        <v>1000627</v>
      </c>
      <c r="B629">
        <v>1</v>
      </c>
      <c r="C629">
        <v>627</v>
      </c>
      <c r="D629">
        <v>5.1999999999999998E-3</v>
      </c>
      <c r="E629">
        <v>11.467599999999999</v>
      </c>
      <c r="F629">
        <v>0.11241</v>
      </c>
    </row>
    <row r="630" spans="1:6">
      <c r="A630">
        <v>1000628</v>
      </c>
      <c r="B630">
        <v>1</v>
      </c>
      <c r="C630">
        <v>628</v>
      </c>
      <c r="D630">
        <v>5.0000000000000001E-3</v>
      </c>
      <c r="E630">
        <v>11.474299999999999</v>
      </c>
      <c r="F630">
        <v>0.11243</v>
      </c>
    </row>
    <row r="631" spans="1:6">
      <c r="A631">
        <v>1000629</v>
      </c>
      <c r="B631">
        <v>1</v>
      </c>
      <c r="C631">
        <v>629</v>
      </c>
      <c r="D631">
        <v>4.7999999999999996E-3</v>
      </c>
      <c r="E631">
        <v>11.4809</v>
      </c>
      <c r="F631">
        <v>0.11244</v>
      </c>
    </row>
    <row r="632" spans="1:6">
      <c r="A632">
        <v>1000630</v>
      </c>
      <c r="B632">
        <v>1</v>
      </c>
      <c r="C632">
        <v>630</v>
      </c>
      <c r="D632">
        <v>4.5999999999999999E-3</v>
      </c>
      <c r="E632">
        <v>11.4876</v>
      </c>
      <c r="F632">
        <v>0.11246</v>
      </c>
    </row>
    <row r="633" spans="1:6">
      <c r="A633">
        <v>1000631</v>
      </c>
      <c r="B633">
        <v>1</v>
      </c>
      <c r="C633">
        <v>631</v>
      </c>
      <c r="D633">
        <v>4.4000000000000003E-3</v>
      </c>
      <c r="E633">
        <v>11.494199999999999</v>
      </c>
      <c r="F633">
        <v>0.11248</v>
      </c>
    </row>
    <row r="634" spans="1:6">
      <c r="A634">
        <v>1000632</v>
      </c>
      <c r="B634">
        <v>1</v>
      </c>
      <c r="C634">
        <v>632</v>
      </c>
      <c r="D634">
        <v>4.3E-3</v>
      </c>
      <c r="E634">
        <v>11.5009</v>
      </c>
      <c r="F634">
        <v>0.11249000000000001</v>
      </c>
    </row>
    <row r="635" spans="1:6">
      <c r="A635">
        <v>1000633</v>
      </c>
      <c r="B635">
        <v>1</v>
      </c>
      <c r="C635">
        <v>633</v>
      </c>
      <c r="D635">
        <v>4.1000000000000003E-3</v>
      </c>
      <c r="E635">
        <v>11.5075</v>
      </c>
      <c r="F635">
        <v>0.11251</v>
      </c>
    </row>
    <row r="636" spans="1:6">
      <c r="A636">
        <v>1000634</v>
      </c>
      <c r="B636">
        <v>1</v>
      </c>
      <c r="C636">
        <v>634</v>
      </c>
      <c r="D636">
        <v>3.8999999999999998E-3</v>
      </c>
      <c r="E636">
        <v>11.514200000000001</v>
      </c>
      <c r="F636">
        <v>0.11253000000000001</v>
      </c>
    </row>
    <row r="637" spans="1:6">
      <c r="A637">
        <v>1000635</v>
      </c>
      <c r="B637">
        <v>1</v>
      </c>
      <c r="C637">
        <v>635</v>
      </c>
      <c r="D637">
        <v>3.7000000000000002E-3</v>
      </c>
      <c r="E637">
        <v>11.520799999999999</v>
      </c>
      <c r="F637">
        <v>0.11254</v>
      </c>
    </row>
    <row r="638" spans="1:6">
      <c r="A638">
        <v>1000636</v>
      </c>
      <c r="B638">
        <v>1</v>
      </c>
      <c r="C638">
        <v>636</v>
      </c>
      <c r="D638">
        <v>3.5000000000000001E-3</v>
      </c>
      <c r="E638">
        <v>11.5274</v>
      </c>
      <c r="F638">
        <v>0.11255999999999999</v>
      </c>
    </row>
    <row r="639" spans="1:6">
      <c r="A639">
        <v>1000637</v>
      </c>
      <c r="B639">
        <v>1</v>
      </c>
      <c r="C639">
        <v>637</v>
      </c>
      <c r="D639">
        <v>3.3E-3</v>
      </c>
      <c r="E639">
        <v>11.5341</v>
      </c>
      <c r="F639">
        <v>0.11258</v>
      </c>
    </row>
    <row r="640" spans="1:6">
      <c r="A640">
        <v>1000638</v>
      </c>
      <c r="B640">
        <v>1</v>
      </c>
      <c r="C640">
        <v>638</v>
      </c>
      <c r="D640">
        <v>3.0999999999999999E-3</v>
      </c>
      <c r="E640">
        <v>11.540699999999999</v>
      </c>
      <c r="F640">
        <v>0.11259</v>
      </c>
    </row>
    <row r="641" spans="1:6">
      <c r="A641">
        <v>1000639</v>
      </c>
      <c r="B641">
        <v>1</v>
      </c>
      <c r="C641">
        <v>639</v>
      </c>
      <c r="D641">
        <v>2.8999999999999998E-3</v>
      </c>
      <c r="E641">
        <v>11.5474</v>
      </c>
      <c r="F641">
        <v>0.11261</v>
      </c>
    </row>
    <row r="642" spans="1:6">
      <c r="A642">
        <v>1000640</v>
      </c>
      <c r="B642">
        <v>1</v>
      </c>
      <c r="C642">
        <v>640</v>
      </c>
      <c r="D642">
        <v>2.7000000000000001E-3</v>
      </c>
      <c r="E642">
        <v>11.554</v>
      </c>
      <c r="F642">
        <v>0.11262999999999999</v>
      </c>
    </row>
    <row r="643" spans="1:6">
      <c r="A643">
        <v>1000641</v>
      </c>
      <c r="B643">
        <v>1</v>
      </c>
      <c r="C643">
        <v>641</v>
      </c>
      <c r="D643">
        <v>2.5000000000000001E-3</v>
      </c>
      <c r="E643">
        <v>11.560600000000001</v>
      </c>
      <c r="F643">
        <v>0.11265</v>
      </c>
    </row>
    <row r="644" spans="1:6">
      <c r="A644">
        <v>1000642</v>
      </c>
      <c r="B644">
        <v>1</v>
      </c>
      <c r="C644">
        <v>642</v>
      </c>
      <c r="D644">
        <v>2.3999999999999998E-3</v>
      </c>
      <c r="E644">
        <v>11.567299999999999</v>
      </c>
      <c r="F644">
        <v>0.11266</v>
      </c>
    </row>
    <row r="645" spans="1:6">
      <c r="A645">
        <v>1000643</v>
      </c>
      <c r="B645">
        <v>1</v>
      </c>
      <c r="C645">
        <v>643</v>
      </c>
      <c r="D645">
        <v>2.2000000000000001E-3</v>
      </c>
      <c r="E645">
        <v>11.5739</v>
      </c>
      <c r="F645">
        <v>0.11268</v>
      </c>
    </row>
    <row r="646" spans="1:6">
      <c r="A646">
        <v>1000644</v>
      </c>
      <c r="B646">
        <v>1</v>
      </c>
      <c r="C646">
        <v>644</v>
      </c>
      <c r="D646">
        <v>2E-3</v>
      </c>
      <c r="E646">
        <v>11.5806</v>
      </c>
      <c r="F646">
        <v>0.11269999999999999</v>
      </c>
    </row>
    <row r="647" spans="1:6">
      <c r="A647">
        <v>1000645</v>
      </c>
      <c r="B647">
        <v>1</v>
      </c>
      <c r="C647">
        <v>645</v>
      </c>
      <c r="D647">
        <v>1.8E-3</v>
      </c>
      <c r="E647">
        <v>11.587199999999999</v>
      </c>
      <c r="F647">
        <v>0.11271</v>
      </c>
    </row>
    <row r="648" spans="1:6">
      <c r="A648">
        <v>1000646</v>
      </c>
      <c r="B648">
        <v>1</v>
      </c>
      <c r="C648">
        <v>646</v>
      </c>
      <c r="D648">
        <v>1.6000000000000001E-3</v>
      </c>
      <c r="E648">
        <v>11.5938</v>
      </c>
      <c r="F648">
        <v>0.11273</v>
      </c>
    </row>
    <row r="649" spans="1:6">
      <c r="A649">
        <v>1000647</v>
      </c>
      <c r="B649">
        <v>1</v>
      </c>
      <c r="C649">
        <v>647</v>
      </c>
      <c r="D649">
        <v>1.4E-3</v>
      </c>
      <c r="E649">
        <v>11.6005</v>
      </c>
      <c r="F649">
        <v>0.11275</v>
      </c>
    </row>
    <row r="650" spans="1:6">
      <c r="A650">
        <v>1000648</v>
      </c>
      <c r="B650">
        <v>1</v>
      </c>
      <c r="C650">
        <v>648</v>
      </c>
      <c r="D650">
        <v>1.1999999999999999E-3</v>
      </c>
      <c r="E650">
        <v>11.607100000000001</v>
      </c>
      <c r="F650">
        <v>0.11276</v>
      </c>
    </row>
    <row r="651" spans="1:6">
      <c r="A651">
        <v>1000649</v>
      </c>
      <c r="B651">
        <v>1</v>
      </c>
      <c r="C651">
        <v>649</v>
      </c>
      <c r="D651">
        <v>1E-3</v>
      </c>
      <c r="E651">
        <v>11.6137</v>
      </c>
      <c r="F651">
        <v>0.11278000000000001</v>
      </c>
    </row>
    <row r="652" spans="1:6">
      <c r="A652">
        <v>1000650</v>
      </c>
      <c r="B652">
        <v>1</v>
      </c>
      <c r="C652">
        <v>650</v>
      </c>
      <c r="D652">
        <v>8.0000000000000004E-4</v>
      </c>
      <c r="E652">
        <v>11.6204</v>
      </c>
      <c r="F652">
        <v>0.1128</v>
      </c>
    </row>
    <row r="653" spans="1:6">
      <c r="A653">
        <v>1000651</v>
      </c>
      <c r="B653">
        <v>1</v>
      </c>
      <c r="C653">
        <v>651</v>
      </c>
      <c r="D653">
        <v>6.9999999999999999E-4</v>
      </c>
      <c r="E653">
        <v>11.627000000000001</v>
      </c>
      <c r="F653">
        <v>0.11282</v>
      </c>
    </row>
    <row r="654" spans="1:6">
      <c r="A654">
        <v>1000652</v>
      </c>
      <c r="B654">
        <v>1</v>
      </c>
      <c r="C654">
        <v>652</v>
      </c>
      <c r="D654">
        <v>5.0000000000000001E-4</v>
      </c>
      <c r="E654">
        <v>11.633599999999999</v>
      </c>
      <c r="F654">
        <v>0.11283</v>
      </c>
    </row>
    <row r="655" spans="1:6">
      <c r="A655">
        <v>1000653</v>
      </c>
      <c r="B655">
        <v>1</v>
      </c>
      <c r="C655">
        <v>653</v>
      </c>
      <c r="D655">
        <v>2.9999999999999997E-4</v>
      </c>
      <c r="E655">
        <v>11.6403</v>
      </c>
      <c r="F655">
        <v>0.11285000000000001</v>
      </c>
    </row>
    <row r="656" spans="1:6">
      <c r="A656">
        <v>1000654</v>
      </c>
      <c r="B656">
        <v>1</v>
      </c>
      <c r="C656">
        <v>654</v>
      </c>
      <c r="D656">
        <v>1E-4</v>
      </c>
      <c r="E656">
        <v>11.6469</v>
      </c>
      <c r="F656">
        <v>0.11287</v>
      </c>
    </row>
    <row r="657" spans="1:6">
      <c r="A657">
        <v>1000655</v>
      </c>
      <c r="B657">
        <v>1</v>
      </c>
      <c r="C657">
        <v>655</v>
      </c>
      <c r="D657">
        <v>-1E-4</v>
      </c>
      <c r="E657">
        <v>11.653499999999999</v>
      </c>
      <c r="F657">
        <v>0.11289</v>
      </c>
    </row>
    <row r="658" spans="1:6">
      <c r="A658">
        <v>1000656</v>
      </c>
      <c r="B658">
        <v>1</v>
      </c>
      <c r="C658">
        <v>656</v>
      </c>
      <c r="D658">
        <v>-2.9999999999999997E-4</v>
      </c>
      <c r="E658">
        <v>11.6601</v>
      </c>
      <c r="F658">
        <v>0.1129</v>
      </c>
    </row>
    <row r="659" spans="1:6">
      <c r="A659">
        <v>1000657</v>
      </c>
      <c r="B659">
        <v>1</v>
      </c>
      <c r="C659">
        <v>657</v>
      </c>
      <c r="D659">
        <v>-5.0000000000000001E-4</v>
      </c>
      <c r="E659">
        <v>11.6668</v>
      </c>
      <c r="F659">
        <v>0.11292000000000001</v>
      </c>
    </row>
    <row r="660" spans="1:6">
      <c r="A660">
        <v>1000658</v>
      </c>
      <c r="B660">
        <v>1</v>
      </c>
      <c r="C660">
        <v>658</v>
      </c>
      <c r="D660">
        <v>-5.9999999999999995E-4</v>
      </c>
      <c r="E660">
        <v>11.673400000000001</v>
      </c>
      <c r="F660">
        <v>0.11294</v>
      </c>
    </row>
    <row r="661" spans="1:6">
      <c r="A661">
        <v>1000659</v>
      </c>
      <c r="B661">
        <v>1</v>
      </c>
      <c r="C661">
        <v>659</v>
      </c>
      <c r="D661">
        <v>-8.0000000000000004E-4</v>
      </c>
      <c r="E661">
        <v>11.68</v>
      </c>
      <c r="F661">
        <v>0.11296</v>
      </c>
    </row>
    <row r="662" spans="1:6">
      <c r="A662">
        <v>1000660</v>
      </c>
      <c r="B662">
        <v>1</v>
      </c>
      <c r="C662">
        <v>660</v>
      </c>
      <c r="D662">
        <v>-1E-3</v>
      </c>
      <c r="E662">
        <v>11.6866</v>
      </c>
      <c r="F662">
        <v>0.11297</v>
      </c>
    </row>
    <row r="663" spans="1:6">
      <c r="A663">
        <v>1000661</v>
      </c>
      <c r="B663">
        <v>1</v>
      </c>
      <c r="C663">
        <v>661</v>
      </c>
      <c r="D663">
        <v>-1.1999999999999999E-3</v>
      </c>
      <c r="E663">
        <v>11.693300000000001</v>
      </c>
      <c r="F663">
        <v>0.11298999999999999</v>
      </c>
    </row>
    <row r="664" spans="1:6">
      <c r="A664">
        <v>1000662</v>
      </c>
      <c r="B664">
        <v>1</v>
      </c>
      <c r="C664">
        <v>662</v>
      </c>
      <c r="D664">
        <v>-1.4E-3</v>
      </c>
      <c r="E664">
        <v>11.6999</v>
      </c>
      <c r="F664">
        <v>0.11301</v>
      </c>
    </row>
    <row r="665" spans="1:6">
      <c r="A665">
        <v>1000663</v>
      </c>
      <c r="B665">
        <v>1</v>
      </c>
      <c r="C665">
        <v>663</v>
      </c>
      <c r="D665">
        <v>-1.6000000000000001E-3</v>
      </c>
      <c r="E665">
        <v>11.7065</v>
      </c>
      <c r="F665">
        <v>0.11303000000000001</v>
      </c>
    </row>
    <row r="666" spans="1:6">
      <c r="A666">
        <v>1000664</v>
      </c>
      <c r="B666">
        <v>1</v>
      </c>
      <c r="C666">
        <v>664</v>
      </c>
      <c r="D666">
        <v>-1.8E-3</v>
      </c>
      <c r="E666">
        <v>11.713100000000001</v>
      </c>
      <c r="F666">
        <v>0.11304</v>
      </c>
    </row>
    <row r="667" spans="1:6">
      <c r="A667">
        <v>1000665</v>
      </c>
      <c r="B667">
        <v>1</v>
      </c>
      <c r="C667">
        <v>665</v>
      </c>
      <c r="D667">
        <v>-1.9E-3</v>
      </c>
      <c r="E667">
        <v>11.719799999999999</v>
      </c>
      <c r="F667">
        <v>0.11305999999999999</v>
      </c>
    </row>
    <row r="668" spans="1:6">
      <c r="A668">
        <v>1000666</v>
      </c>
      <c r="B668">
        <v>1</v>
      </c>
      <c r="C668">
        <v>666</v>
      </c>
      <c r="D668">
        <v>-2.0999999999999999E-3</v>
      </c>
      <c r="E668">
        <v>11.7264</v>
      </c>
      <c r="F668">
        <v>0.11308</v>
      </c>
    </row>
    <row r="669" spans="1:6">
      <c r="A669">
        <v>1000667</v>
      </c>
      <c r="B669">
        <v>1</v>
      </c>
      <c r="C669">
        <v>667</v>
      </c>
      <c r="D669">
        <v>-2.3E-3</v>
      </c>
      <c r="E669">
        <v>11.733000000000001</v>
      </c>
      <c r="F669">
        <v>0.11310000000000001</v>
      </c>
    </row>
    <row r="670" spans="1:6">
      <c r="A670">
        <v>1000668</v>
      </c>
      <c r="B670">
        <v>1</v>
      </c>
      <c r="C670">
        <v>668</v>
      </c>
      <c r="D670">
        <v>-2.5000000000000001E-3</v>
      </c>
      <c r="E670">
        <v>11.739599999999999</v>
      </c>
      <c r="F670">
        <v>0.11311</v>
      </c>
    </row>
    <row r="671" spans="1:6">
      <c r="A671">
        <v>1000669</v>
      </c>
      <c r="B671">
        <v>1</v>
      </c>
      <c r="C671">
        <v>669</v>
      </c>
      <c r="D671">
        <v>-2.7000000000000001E-3</v>
      </c>
      <c r="E671">
        <v>11.7462</v>
      </c>
      <c r="F671">
        <v>0.11312999999999999</v>
      </c>
    </row>
    <row r="672" spans="1:6">
      <c r="A672">
        <v>1000670</v>
      </c>
      <c r="B672">
        <v>1</v>
      </c>
      <c r="C672">
        <v>670</v>
      </c>
      <c r="D672">
        <v>-2.8999999999999998E-3</v>
      </c>
      <c r="E672">
        <v>11.752800000000001</v>
      </c>
      <c r="F672">
        <v>0.11315</v>
      </c>
    </row>
    <row r="673" spans="1:6">
      <c r="A673">
        <v>1000671</v>
      </c>
      <c r="B673">
        <v>1</v>
      </c>
      <c r="C673">
        <v>671</v>
      </c>
      <c r="D673">
        <v>-3.0000000000000001E-3</v>
      </c>
      <c r="E673">
        <v>11.759499999999999</v>
      </c>
      <c r="F673">
        <v>0.11317000000000001</v>
      </c>
    </row>
    <row r="674" spans="1:6">
      <c r="A674">
        <v>1000672</v>
      </c>
      <c r="B674">
        <v>1</v>
      </c>
      <c r="C674">
        <v>672</v>
      </c>
      <c r="D674">
        <v>-3.2000000000000002E-3</v>
      </c>
      <c r="E674">
        <v>11.7661</v>
      </c>
      <c r="F674">
        <v>0.11318</v>
      </c>
    </row>
    <row r="675" spans="1:6">
      <c r="A675">
        <v>1000673</v>
      </c>
      <c r="B675">
        <v>1</v>
      </c>
      <c r="C675">
        <v>673</v>
      </c>
      <c r="D675">
        <v>-3.3999999999999998E-3</v>
      </c>
      <c r="E675">
        <v>11.7727</v>
      </c>
      <c r="F675">
        <v>0.1132</v>
      </c>
    </row>
    <row r="676" spans="1:6">
      <c r="A676">
        <v>1000674</v>
      </c>
      <c r="B676">
        <v>1</v>
      </c>
      <c r="C676">
        <v>674</v>
      </c>
      <c r="D676">
        <v>-3.5999999999999999E-3</v>
      </c>
      <c r="E676">
        <v>11.779299999999999</v>
      </c>
      <c r="F676">
        <v>0.11322</v>
      </c>
    </row>
    <row r="677" spans="1:6">
      <c r="A677">
        <v>1000675</v>
      </c>
      <c r="B677">
        <v>1</v>
      </c>
      <c r="C677">
        <v>675</v>
      </c>
      <c r="D677">
        <v>-3.8E-3</v>
      </c>
      <c r="E677">
        <v>11.7859</v>
      </c>
      <c r="F677">
        <v>0.11323999999999999</v>
      </c>
    </row>
    <row r="678" spans="1:6">
      <c r="A678">
        <v>1000676</v>
      </c>
      <c r="B678">
        <v>1</v>
      </c>
      <c r="C678">
        <v>676</v>
      </c>
      <c r="D678">
        <v>-4.0000000000000001E-3</v>
      </c>
      <c r="E678">
        <v>11.7925</v>
      </c>
      <c r="F678">
        <v>0.11326</v>
      </c>
    </row>
    <row r="679" spans="1:6">
      <c r="A679">
        <v>1000677</v>
      </c>
      <c r="B679">
        <v>1</v>
      </c>
      <c r="C679">
        <v>677</v>
      </c>
      <c r="D679">
        <v>-4.1000000000000003E-3</v>
      </c>
      <c r="E679">
        <v>11.799099999999999</v>
      </c>
      <c r="F679">
        <v>0.11327</v>
      </c>
    </row>
    <row r="680" spans="1:6">
      <c r="A680">
        <v>1000678</v>
      </c>
      <c r="B680">
        <v>1</v>
      </c>
      <c r="C680">
        <v>678</v>
      </c>
      <c r="D680">
        <v>-4.3E-3</v>
      </c>
      <c r="E680">
        <v>11.8057</v>
      </c>
      <c r="F680">
        <v>0.11329</v>
      </c>
    </row>
    <row r="681" spans="1:6">
      <c r="A681">
        <v>1000679</v>
      </c>
      <c r="B681">
        <v>1</v>
      </c>
      <c r="C681">
        <v>679</v>
      </c>
      <c r="D681">
        <v>-4.4999999999999997E-3</v>
      </c>
      <c r="E681">
        <v>11.8124</v>
      </c>
      <c r="F681">
        <v>0.11330999999999999</v>
      </c>
    </row>
    <row r="682" spans="1:6">
      <c r="A682">
        <v>1000680</v>
      </c>
      <c r="B682">
        <v>1</v>
      </c>
      <c r="C682">
        <v>680</v>
      </c>
      <c r="D682">
        <v>-4.7000000000000002E-3</v>
      </c>
      <c r="E682">
        <v>11.819000000000001</v>
      </c>
      <c r="F682">
        <v>0.11333</v>
      </c>
    </row>
    <row r="683" spans="1:6">
      <c r="A683">
        <v>1000681</v>
      </c>
      <c r="B683">
        <v>1</v>
      </c>
      <c r="C683">
        <v>681</v>
      </c>
      <c r="D683">
        <v>-4.8999999999999998E-3</v>
      </c>
      <c r="E683">
        <v>11.8256</v>
      </c>
      <c r="F683">
        <v>0.11335000000000001</v>
      </c>
    </row>
    <row r="684" spans="1:6">
      <c r="A684">
        <v>1000682</v>
      </c>
      <c r="B684">
        <v>1</v>
      </c>
      <c r="C684">
        <v>682</v>
      </c>
      <c r="D684">
        <v>-5.1000000000000004E-3</v>
      </c>
      <c r="E684">
        <v>11.8322</v>
      </c>
      <c r="F684">
        <v>0.11336</v>
      </c>
    </row>
    <row r="685" spans="1:6">
      <c r="A685">
        <v>1000683</v>
      </c>
      <c r="B685">
        <v>1</v>
      </c>
      <c r="C685">
        <v>683</v>
      </c>
      <c r="D685">
        <v>-5.1999999999999998E-3</v>
      </c>
      <c r="E685">
        <v>11.838800000000001</v>
      </c>
      <c r="F685">
        <v>0.11337999999999999</v>
      </c>
    </row>
    <row r="686" spans="1:6">
      <c r="A686">
        <v>1000684</v>
      </c>
      <c r="B686">
        <v>1</v>
      </c>
      <c r="C686">
        <v>684</v>
      </c>
      <c r="D686">
        <v>-5.4000000000000003E-3</v>
      </c>
      <c r="E686">
        <v>11.8454</v>
      </c>
      <c r="F686">
        <v>0.1134</v>
      </c>
    </row>
    <row r="687" spans="1:6">
      <c r="A687">
        <v>1000685</v>
      </c>
      <c r="B687">
        <v>1</v>
      </c>
      <c r="C687">
        <v>685</v>
      </c>
      <c r="D687">
        <v>-5.5999999999999999E-3</v>
      </c>
      <c r="E687">
        <v>11.852</v>
      </c>
      <c r="F687">
        <v>0.11342000000000001</v>
      </c>
    </row>
    <row r="688" spans="1:6">
      <c r="A688">
        <v>1000686</v>
      </c>
      <c r="B688">
        <v>1</v>
      </c>
      <c r="C688">
        <v>686</v>
      </c>
      <c r="D688">
        <v>-5.7999999999999996E-3</v>
      </c>
      <c r="E688">
        <v>11.858599999999999</v>
      </c>
      <c r="F688">
        <v>0.11344</v>
      </c>
    </row>
    <row r="689" spans="1:6">
      <c r="A689">
        <v>1000687</v>
      </c>
      <c r="B689">
        <v>1</v>
      </c>
      <c r="C689">
        <v>687</v>
      </c>
      <c r="D689">
        <v>-6.0000000000000001E-3</v>
      </c>
      <c r="E689">
        <v>11.8652</v>
      </c>
      <c r="F689">
        <v>0.11345</v>
      </c>
    </row>
    <row r="690" spans="1:6">
      <c r="A690">
        <v>1000688</v>
      </c>
      <c r="B690">
        <v>1</v>
      </c>
      <c r="C690">
        <v>688</v>
      </c>
      <c r="D690">
        <v>-6.1000000000000004E-3</v>
      </c>
      <c r="E690">
        <v>11.8718</v>
      </c>
      <c r="F690">
        <v>0.11347</v>
      </c>
    </row>
    <row r="691" spans="1:6">
      <c r="A691">
        <v>1000689</v>
      </c>
      <c r="B691">
        <v>1</v>
      </c>
      <c r="C691">
        <v>689</v>
      </c>
      <c r="D691">
        <v>-6.3E-3</v>
      </c>
      <c r="E691">
        <v>11.878399999999999</v>
      </c>
      <c r="F691">
        <v>0.11348999999999999</v>
      </c>
    </row>
    <row r="692" spans="1:6">
      <c r="A692">
        <v>1000690</v>
      </c>
      <c r="B692">
        <v>1</v>
      </c>
      <c r="C692">
        <v>690</v>
      </c>
      <c r="D692">
        <v>-6.4999999999999997E-3</v>
      </c>
      <c r="E692">
        <v>11.885</v>
      </c>
      <c r="F692">
        <v>0.11351</v>
      </c>
    </row>
    <row r="693" spans="1:6">
      <c r="A693">
        <v>1000691</v>
      </c>
      <c r="B693">
        <v>1</v>
      </c>
      <c r="C693">
        <v>691</v>
      </c>
      <c r="D693">
        <v>-6.7000000000000002E-3</v>
      </c>
      <c r="E693">
        <v>11.8916</v>
      </c>
      <c r="F693">
        <v>0.11353000000000001</v>
      </c>
    </row>
    <row r="694" spans="1:6">
      <c r="A694">
        <v>1000692</v>
      </c>
      <c r="B694">
        <v>1</v>
      </c>
      <c r="C694">
        <v>692</v>
      </c>
      <c r="D694">
        <v>-6.8999999999999999E-3</v>
      </c>
      <c r="E694">
        <v>11.898199999999999</v>
      </c>
      <c r="F694">
        <v>0.11354</v>
      </c>
    </row>
    <row r="695" spans="1:6">
      <c r="A695">
        <v>1000693</v>
      </c>
      <c r="B695">
        <v>1</v>
      </c>
      <c r="C695">
        <v>693</v>
      </c>
      <c r="D695">
        <v>-7.0000000000000001E-3</v>
      </c>
      <c r="E695">
        <v>11.9048</v>
      </c>
      <c r="F695">
        <v>0.11355999999999999</v>
      </c>
    </row>
    <row r="696" spans="1:6">
      <c r="A696">
        <v>1000694</v>
      </c>
      <c r="B696">
        <v>1</v>
      </c>
      <c r="C696">
        <v>694</v>
      </c>
      <c r="D696">
        <v>-7.1999999999999998E-3</v>
      </c>
      <c r="E696">
        <v>11.9114</v>
      </c>
      <c r="F696">
        <v>0.11358</v>
      </c>
    </row>
    <row r="697" spans="1:6">
      <c r="A697">
        <v>1000695</v>
      </c>
      <c r="B697">
        <v>1</v>
      </c>
      <c r="C697">
        <v>695</v>
      </c>
      <c r="D697">
        <v>-7.4000000000000003E-3</v>
      </c>
      <c r="E697">
        <v>11.917999999999999</v>
      </c>
      <c r="F697">
        <v>0.11360000000000001</v>
      </c>
    </row>
    <row r="698" spans="1:6">
      <c r="A698">
        <v>1000696</v>
      </c>
      <c r="B698">
        <v>1</v>
      </c>
      <c r="C698">
        <v>696</v>
      </c>
      <c r="D698">
        <v>-7.6E-3</v>
      </c>
      <c r="E698">
        <v>11.9246</v>
      </c>
      <c r="F698">
        <v>0.11362</v>
      </c>
    </row>
    <row r="699" spans="1:6">
      <c r="A699">
        <v>1000697</v>
      </c>
      <c r="B699">
        <v>1</v>
      </c>
      <c r="C699">
        <v>697</v>
      </c>
      <c r="D699">
        <v>-7.7999999999999996E-3</v>
      </c>
      <c r="E699">
        <v>11.9312</v>
      </c>
      <c r="F699">
        <v>0.11364</v>
      </c>
    </row>
    <row r="700" spans="1:6">
      <c r="A700">
        <v>1000698</v>
      </c>
      <c r="B700">
        <v>1</v>
      </c>
      <c r="C700">
        <v>698</v>
      </c>
      <c r="D700">
        <v>-7.9000000000000008E-3</v>
      </c>
      <c r="E700">
        <v>11.937799999999999</v>
      </c>
      <c r="F700">
        <v>0.11365</v>
      </c>
    </row>
    <row r="701" spans="1:6">
      <c r="A701">
        <v>1000699</v>
      </c>
      <c r="B701">
        <v>1</v>
      </c>
      <c r="C701">
        <v>699</v>
      </c>
      <c r="D701">
        <v>-8.0999999999999996E-3</v>
      </c>
      <c r="E701">
        <v>11.9444</v>
      </c>
      <c r="F701">
        <v>0.11366999999999999</v>
      </c>
    </row>
    <row r="702" spans="1:6">
      <c r="A702">
        <v>1000700</v>
      </c>
      <c r="B702">
        <v>1</v>
      </c>
      <c r="C702">
        <v>700</v>
      </c>
      <c r="D702">
        <v>-8.3000000000000001E-3</v>
      </c>
      <c r="E702">
        <v>11.951000000000001</v>
      </c>
      <c r="F702">
        <v>0.11369</v>
      </c>
    </row>
    <row r="703" spans="1:6">
      <c r="A703">
        <v>1000701</v>
      </c>
      <c r="B703">
        <v>1</v>
      </c>
      <c r="C703">
        <v>701</v>
      </c>
      <c r="D703">
        <v>-8.5000000000000006E-3</v>
      </c>
      <c r="E703">
        <v>11.957599999999999</v>
      </c>
      <c r="F703">
        <v>0.11371000000000001</v>
      </c>
    </row>
    <row r="704" spans="1:6">
      <c r="A704">
        <v>1000702</v>
      </c>
      <c r="B704">
        <v>1</v>
      </c>
      <c r="C704">
        <v>702</v>
      </c>
      <c r="D704">
        <v>-8.6999999999999994E-3</v>
      </c>
      <c r="E704">
        <v>11.9642</v>
      </c>
      <c r="F704">
        <v>0.11373</v>
      </c>
    </row>
    <row r="705" spans="1:6">
      <c r="A705">
        <v>1000703</v>
      </c>
      <c r="B705">
        <v>1</v>
      </c>
      <c r="C705">
        <v>703</v>
      </c>
      <c r="D705">
        <v>-8.8000000000000005E-3</v>
      </c>
      <c r="E705">
        <v>11.970700000000001</v>
      </c>
      <c r="F705">
        <v>0.11375</v>
      </c>
    </row>
    <row r="706" spans="1:6">
      <c r="A706">
        <v>1000704</v>
      </c>
      <c r="B706">
        <v>1</v>
      </c>
      <c r="C706">
        <v>704</v>
      </c>
      <c r="D706">
        <v>-8.9999999999999993E-3</v>
      </c>
      <c r="E706">
        <v>11.9773</v>
      </c>
      <c r="F706">
        <v>0.11376</v>
      </c>
    </row>
    <row r="707" spans="1:6">
      <c r="A707">
        <v>1000705</v>
      </c>
      <c r="B707">
        <v>1</v>
      </c>
      <c r="C707">
        <v>705</v>
      </c>
      <c r="D707">
        <v>-9.1999999999999998E-3</v>
      </c>
      <c r="E707">
        <v>11.9839</v>
      </c>
      <c r="F707">
        <v>0.11378000000000001</v>
      </c>
    </row>
    <row r="708" spans="1:6">
      <c r="A708">
        <v>1000706</v>
      </c>
      <c r="B708">
        <v>1</v>
      </c>
      <c r="C708">
        <v>706</v>
      </c>
      <c r="D708">
        <v>-9.4000000000000004E-3</v>
      </c>
      <c r="E708">
        <v>11.990500000000001</v>
      </c>
      <c r="F708">
        <v>0.1138</v>
      </c>
    </row>
    <row r="709" spans="1:6">
      <c r="A709">
        <v>1000707</v>
      </c>
      <c r="B709">
        <v>1</v>
      </c>
      <c r="C709">
        <v>707</v>
      </c>
      <c r="D709">
        <v>-9.4999999999999998E-3</v>
      </c>
      <c r="E709">
        <v>11.9971</v>
      </c>
      <c r="F709">
        <v>0.11382</v>
      </c>
    </row>
    <row r="710" spans="1:6">
      <c r="A710">
        <v>1000708</v>
      </c>
      <c r="B710">
        <v>1</v>
      </c>
      <c r="C710">
        <v>708</v>
      </c>
      <c r="D710">
        <v>-9.7000000000000003E-3</v>
      </c>
      <c r="E710">
        <v>12.0037</v>
      </c>
      <c r="F710">
        <v>0.11384</v>
      </c>
    </row>
    <row r="711" spans="1:6">
      <c r="A711">
        <v>1000709</v>
      </c>
      <c r="B711">
        <v>1</v>
      </c>
      <c r="C711">
        <v>709</v>
      </c>
      <c r="D711">
        <v>-9.9000000000000008E-3</v>
      </c>
      <c r="E711">
        <v>12.010300000000001</v>
      </c>
      <c r="F711">
        <v>0.11386</v>
      </c>
    </row>
    <row r="712" spans="1:6">
      <c r="A712">
        <v>1000710</v>
      </c>
      <c r="B712">
        <v>1</v>
      </c>
      <c r="C712">
        <v>710</v>
      </c>
      <c r="D712">
        <v>-1.01E-2</v>
      </c>
      <c r="E712">
        <v>12.0168</v>
      </c>
      <c r="F712">
        <v>0.11388</v>
      </c>
    </row>
    <row r="713" spans="1:6">
      <c r="A713">
        <v>1000711</v>
      </c>
      <c r="B713">
        <v>1</v>
      </c>
      <c r="C713">
        <v>711</v>
      </c>
      <c r="D713">
        <v>-1.0200000000000001E-2</v>
      </c>
      <c r="E713">
        <v>12.023400000000001</v>
      </c>
      <c r="F713">
        <v>0.11389000000000001</v>
      </c>
    </row>
    <row r="714" spans="1:6">
      <c r="A714">
        <v>1000712</v>
      </c>
      <c r="B714">
        <v>1</v>
      </c>
      <c r="C714">
        <v>712</v>
      </c>
      <c r="D714">
        <v>-1.04E-2</v>
      </c>
      <c r="E714">
        <v>12.03</v>
      </c>
      <c r="F714">
        <v>0.11391</v>
      </c>
    </row>
    <row r="715" spans="1:6">
      <c r="A715">
        <v>1000713</v>
      </c>
      <c r="B715">
        <v>1</v>
      </c>
      <c r="C715">
        <v>713</v>
      </c>
      <c r="D715">
        <v>-1.06E-2</v>
      </c>
      <c r="E715">
        <v>12.0366</v>
      </c>
      <c r="F715">
        <v>0.11393</v>
      </c>
    </row>
    <row r="716" spans="1:6">
      <c r="A716">
        <v>1000714</v>
      </c>
      <c r="B716">
        <v>1</v>
      </c>
      <c r="C716">
        <v>714</v>
      </c>
      <c r="D716">
        <v>-1.0800000000000001E-2</v>
      </c>
      <c r="E716">
        <v>12.043100000000001</v>
      </c>
      <c r="F716">
        <v>0.11395</v>
      </c>
    </row>
    <row r="717" spans="1:6">
      <c r="A717">
        <v>1000715</v>
      </c>
      <c r="B717">
        <v>1</v>
      </c>
      <c r="C717">
        <v>715</v>
      </c>
      <c r="D717">
        <v>-1.0999999999999999E-2</v>
      </c>
      <c r="E717">
        <v>12.0497</v>
      </c>
      <c r="F717">
        <v>0.11397</v>
      </c>
    </row>
    <row r="718" spans="1:6">
      <c r="A718">
        <v>1000716</v>
      </c>
      <c r="B718">
        <v>1</v>
      </c>
      <c r="C718">
        <v>716</v>
      </c>
      <c r="D718">
        <v>-1.11E-2</v>
      </c>
      <c r="E718">
        <v>12.0563</v>
      </c>
      <c r="F718">
        <v>0.11398999999999999</v>
      </c>
    </row>
    <row r="719" spans="1:6">
      <c r="A719">
        <v>1000717</v>
      </c>
      <c r="B719">
        <v>1</v>
      </c>
      <c r="C719">
        <v>717</v>
      </c>
      <c r="D719">
        <v>-1.1299999999999999E-2</v>
      </c>
      <c r="E719">
        <v>12.062900000000001</v>
      </c>
      <c r="F719">
        <v>0.11401</v>
      </c>
    </row>
    <row r="720" spans="1:6">
      <c r="A720">
        <v>1000718</v>
      </c>
      <c r="B720">
        <v>1</v>
      </c>
      <c r="C720">
        <v>718</v>
      </c>
      <c r="D720">
        <v>-1.15E-2</v>
      </c>
      <c r="E720">
        <v>12.0694</v>
      </c>
      <c r="F720">
        <v>0.11403000000000001</v>
      </c>
    </row>
    <row r="721" spans="1:6">
      <c r="A721">
        <v>1000719</v>
      </c>
      <c r="B721">
        <v>1</v>
      </c>
      <c r="C721">
        <v>719</v>
      </c>
      <c r="D721">
        <v>-1.17E-2</v>
      </c>
      <c r="E721">
        <v>12.076000000000001</v>
      </c>
      <c r="F721">
        <v>0.11404</v>
      </c>
    </row>
    <row r="722" spans="1:6">
      <c r="A722">
        <v>1000720</v>
      </c>
      <c r="B722">
        <v>1</v>
      </c>
      <c r="C722">
        <v>720</v>
      </c>
      <c r="D722">
        <v>-1.18E-2</v>
      </c>
      <c r="E722">
        <v>12.082599999999999</v>
      </c>
      <c r="F722">
        <v>0.11405999999999999</v>
      </c>
    </row>
    <row r="723" spans="1:6">
      <c r="A723">
        <v>1000721</v>
      </c>
      <c r="B723">
        <v>1</v>
      </c>
      <c r="C723">
        <v>721</v>
      </c>
      <c r="D723">
        <v>-1.2E-2</v>
      </c>
      <c r="E723">
        <v>12.0891</v>
      </c>
      <c r="F723">
        <v>0.11408</v>
      </c>
    </row>
    <row r="724" spans="1:6">
      <c r="A724">
        <v>1000722</v>
      </c>
      <c r="B724">
        <v>1</v>
      </c>
      <c r="C724">
        <v>722</v>
      </c>
      <c r="D724">
        <v>-1.2200000000000001E-2</v>
      </c>
      <c r="E724">
        <v>12.095700000000001</v>
      </c>
      <c r="F724">
        <v>0.11409999999999999</v>
      </c>
    </row>
    <row r="725" spans="1:6">
      <c r="A725">
        <v>1000723</v>
      </c>
      <c r="B725">
        <v>1</v>
      </c>
      <c r="C725">
        <v>723</v>
      </c>
      <c r="D725">
        <v>-1.24E-2</v>
      </c>
      <c r="E725">
        <v>12.1023</v>
      </c>
      <c r="F725">
        <v>0.11412</v>
      </c>
    </row>
    <row r="726" spans="1:6">
      <c r="A726">
        <v>1000724</v>
      </c>
      <c r="B726">
        <v>1</v>
      </c>
      <c r="C726">
        <v>724</v>
      </c>
      <c r="D726">
        <v>-1.2500000000000001E-2</v>
      </c>
      <c r="E726">
        <v>12.1088</v>
      </c>
      <c r="F726">
        <v>0.11414000000000001</v>
      </c>
    </row>
    <row r="727" spans="1:6">
      <c r="A727">
        <v>1000725</v>
      </c>
      <c r="B727">
        <v>1</v>
      </c>
      <c r="C727">
        <v>725</v>
      </c>
      <c r="D727">
        <v>-1.2699999999999999E-2</v>
      </c>
      <c r="E727">
        <v>12.115399999999999</v>
      </c>
      <c r="F727">
        <v>0.11416</v>
      </c>
    </row>
    <row r="728" spans="1:6">
      <c r="A728">
        <v>1000726</v>
      </c>
      <c r="B728">
        <v>1</v>
      </c>
      <c r="C728">
        <v>726</v>
      </c>
      <c r="D728">
        <v>-1.29E-2</v>
      </c>
      <c r="E728">
        <v>12.122</v>
      </c>
      <c r="F728">
        <v>0.11418</v>
      </c>
    </row>
    <row r="729" spans="1:6">
      <c r="A729">
        <v>1000727</v>
      </c>
      <c r="B729">
        <v>1</v>
      </c>
      <c r="C729">
        <v>727</v>
      </c>
      <c r="D729">
        <v>-1.3100000000000001E-2</v>
      </c>
      <c r="E729">
        <v>12.128500000000001</v>
      </c>
      <c r="F729">
        <v>0.1142</v>
      </c>
    </row>
    <row r="730" spans="1:6">
      <c r="A730">
        <v>1000728</v>
      </c>
      <c r="B730">
        <v>1</v>
      </c>
      <c r="C730">
        <v>728</v>
      </c>
      <c r="D730">
        <v>-1.32E-2</v>
      </c>
      <c r="E730">
        <v>12.1351</v>
      </c>
      <c r="F730">
        <v>0.11421000000000001</v>
      </c>
    </row>
    <row r="731" spans="1:6">
      <c r="A731">
        <v>1000729</v>
      </c>
      <c r="B731">
        <v>1</v>
      </c>
      <c r="C731">
        <v>729</v>
      </c>
      <c r="D731">
        <v>-1.34E-2</v>
      </c>
      <c r="E731">
        <v>12.1416</v>
      </c>
      <c r="F731">
        <v>0.11423</v>
      </c>
    </row>
    <row r="732" spans="1:6">
      <c r="A732">
        <v>1000730</v>
      </c>
      <c r="B732">
        <v>1</v>
      </c>
      <c r="C732">
        <v>730</v>
      </c>
      <c r="D732">
        <v>-1.3599999999999999E-2</v>
      </c>
      <c r="E732">
        <v>12.148199999999999</v>
      </c>
      <c r="F732">
        <v>0.11425</v>
      </c>
    </row>
    <row r="733" spans="1:6">
      <c r="A733">
        <v>1000731</v>
      </c>
      <c r="B733">
        <v>1</v>
      </c>
      <c r="C733">
        <v>731</v>
      </c>
      <c r="D733">
        <v>-1.37E-2</v>
      </c>
      <c r="E733">
        <v>12.1548</v>
      </c>
      <c r="F733">
        <v>0.11427</v>
      </c>
    </row>
    <row r="734" spans="1:6">
      <c r="A734">
        <v>1000732</v>
      </c>
      <c r="B734">
        <v>1</v>
      </c>
      <c r="C734">
        <v>732</v>
      </c>
      <c r="D734">
        <v>-1.3899999999999999E-2</v>
      </c>
      <c r="E734">
        <v>12.161300000000001</v>
      </c>
      <c r="F734">
        <v>0.11429</v>
      </c>
    </row>
    <row r="735" spans="1:6">
      <c r="A735">
        <v>1000733</v>
      </c>
      <c r="B735">
        <v>1</v>
      </c>
      <c r="C735">
        <v>733</v>
      </c>
      <c r="D735">
        <v>-1.41E-2</v>
      </c>
      <c r="E735">
        <v>12.167899999999999</v>
      </c>
      <c r="F735">
        <v>0.11430999999999999</v>
      </c>
    </row>
    <row r="736" spans="1:6">
      <c r="A736">
        <v>1000734</v>
      </c>
      <c r="B736">
        <v>1</v>
      </c>
      <c r="C736">
        <v>734</v>
      </c>
      <c r="D736">
        <v>-1.43E-2</v>
      </c>
      <c r="E736">
        <v>12.1744</v>
      </c>
      <c r="F736">
        <v>0.11433</v>
      </c>
    </row>
    <row r="737" spans="1:6">
      <c r="A737">
        <v>1000735</v>
      </c>
      <c r="B737">
        <v>1</v>
      </c>
      <c r="C737">
        <v>735</v>
      </c>
      <c r="D737">
        <v>-1.44E-2</v>
      </c>
      <c r="E737">
        <v>12.180999999999999</v>
      </c>
      <c r="F737">
        <v>0.11434999999999999</v>
      </c>
    </row>
    <row r="738" spans="1:6">
      <c r="A738">
        <v>1000736</v>
      </c>
      <c r="B738">
        <v>1</v>
      </c>
      <c r="C738">
        <v>736</v>
      </c>
      <c r="D738">
        <v>-1.46E-2</v>
      </c>
      <c r="E738">
        <v>12.1875</v>
      </c>
      <c r="F738">
        <v>0.11437</v>
      </c>
    </row>
    <row r="739" spans="1:6">
      <c r="A739">
        <v>1000737</v>
      </c>
      <c r="B739">
        <v>1</v>
      </c>
      <c r="C739">
        <v>737</v>
      </c>
      <c r="D739">
        <v>-1.4800000000000001E-2</v>
      </c>
      <c r="E739">
        <v>12.194100000000001</v>
      </c>
      <c r="F739">
        <v>0.11439000000000001</v>
      </c>
    </row>
    <row r="740" spans="1:6">
      <c r="A740">
        <v>1000738</v>
      </c>
      <c r="B740">
        <v>1</v>
      </c>
      <c r="C740">
        <v>738</v>
      </c>
      <c r="D740">
        <v>-1.4999999999999999E-2</v>
      </c>
      <c r="E740">
        <v>12.2006</v>
      </c>
      <c r="F740">
        <v>0.1144</v>
      </c>
    </row>
    <row r="741" spans="1:6">
      <c r="A741">
        <v>1000739</v>
      </c>
      <c r="B741">
        <v>1</v>
      </c>
      <c r="C741">
        <v>739</v>
      </c>
      <c r="D741">
        <v>-1.5100000000000001E-2</v>
      </c>
      <c r="E741">
        <v>12.2072</v>
      </c>
      <c r="F741">
        <v>0.11441999999999999</v>
      </c>
    </row>
    <row r="742" spans="1:6">
      <c r="A742">
        <v>1000740</v>
      </c>
      <c r="B742">
        <v>1</v>
      </c>
      <c r="C742">
        <v>740</v>
      </c>
      <c r="D742">
        <v>-1.5299999999999999E-2</v>
      </c>
      <c r="E742">
        <v>12.213699999999999</v>
      </c>
      <c r="F742">
        <v>0.11444</v>
      </c>
    </row>
    <row r="743" spans="1:6">
      <c r="A743">
        <v>1000741</v>
      </c>
      <c r="B743">
        <v>1</v>
      </c>
      <c r="C743">
        <v>741</v>
      </c>
      <c r="D743">
        <v>-1.55E-2</v>
      </c>
      <c r="E743">
        <v>12.2202</v>
      </c>
      <c r="F743">
        <v>0.11446000000000001</v>
      </c>
    </row>
    <row r="744" spans="1:6">
      <c r="A744">
        <v>1000742</v>
      </c>
      <c r="B744">
        <v>1</v>
      </c>
      <c r="C744">
        <v>742</v>
      </c>
      <c r="D744">
        <v>-1.5599999999999999E-2</v>
      </c>
      <c r="E744">
        <v>12.226800000000001</v>
      </c>
      <c r="F744">
        <v>0.11448</v>
      </c>
    </row>
    <row r="745" spans="1:6">
      <c r="A745">
        <v>1000743</v>
      </c>
      <c r="B745">
        <v>1</v>
      </c>
      <c r="C745">
        <v>743</v>
      </c>
      <c r="D745">
        <v>-1.5800000000000002E-2</v>
      </c>
      <c r="E745">
        <v>12.2333</v>
      </c>
      <c r="F745">
        <v>0.1145</v>
      </c>
    </row>
    <row r="746" spans="1:6">
      <c r="A746">
        <v>1000744</v>
      </c>
      <c r="B746">
        <v>1</v>
      </c>
      <c r="C746">
        <v>744</v>
      </c>
      <c r="D746">
        <v>-1.6E-2</v>
      </c>
      <c r="E746">
        <v>12.239800000000001</v>
      </c>
      <c r="F746">
        <v>0.11452</v>
      </c>
    </row>
    <row r="747" spans="1:6">
      <c r="A747">
        <v>1000745</v>
      </c>
      <c r="B747">
        <v>1</v>
      </c>
      <c r="C747">
        <v>745</v>
      </c>
      <c r="D747">
        <v>-1.6199999999999999E-2</v>
      </c>
      <c r="E747">
        <v>12.2464</v>
      </c>
      <c r="F747">
        <v>0.11454</v>
      </c>
    </row>
    <row r="748" spans="1:6">
      <c r="A748">
        <v>1000746</v>
      </c>
      <c r="B748">
        <v>1</v>
      </c>
      <c r="C748">
        <v>746</v>
      </c>
      <c r="D748">
        <v>-1.6299999999999999E-2</v>
      </c>
      <c r="E748">
        <v>12.2529</v>
      </c>
      <c r="F748">
        <v>0.11456</v>
      </c>
    </row>
    <row r="749" spans="1:6">
      <c r="A749">
        <v>1000747</v>
      </c>
      <c r="B749">
        <v>1</v>
      </c>
      <c r="C749">
        <v>747</v>
      </c>
      <c r="D749">
        <v>-1.6500000000000001E-2</v>
      </c>
      <c r="E749">
        <v>12.259399999999999</v>
      </c>
      <c r="F749">
        <v>0.11458</v>
      </c>
    </row>
    <row r="750" spans="1:6">
      <c r="A750">
        <v>1000748</v>
      </c>
      <c r="B750">
        <v>1</v>
      </c>
      <c r="C750">
        <v>748</v>
      </c>
      <c r="D750">
        <v>-1.67E-2</v>
      </c>
      <c r="E750">
        <v>12.266</v>
      </c>
      <c r="F750">
        <v>0.11459999999999999</v>
      </c>
    </row>
    <row r="751" spans="1:6">
      <c r="A751">
        <v>1000749</v>
      </c>
      <c r="B751">
        <v>1</v>
      </c>
      <c r="C751">
        <v>749</v>
      </c>
      <c r="D751">
        <v>-1.6799999999999999E-2</v>
      </c>
      <c r="E751">
        <v>12.272500000000001</v>
      </c>
      <c r="F751">
        <v>0.11462</v>
      </c>
    </row>
    <row r="752" spans="1:6">
      <c r="A752">
        <v>1000750</v>
      </c>
      <c r="B752">
        <v>1</v>
      </c>
      <c r="C752">
        <v>750</v>
      </c>
      <c r="D752">
        <v>-1.7000000000000001E-2</v>
      </c>
      <c r="E752">
        <v>12.279</v>
      </c>
      <c r="F752">
        <v>0.11464000000000001</v>
      </c>
    </row>
    <row r="753" spans="1:6">
      <c r="A753">
        <v>1000751</v>
      </c>
      <c r="B753">
        <v>1</v>
      </c>
      <c r="C753">
        <v>751</v>
      </c>
      <c r="D753">
        <v>-1.72E-2</v>
      </c>
      <c r="E753">
        <v>12.285500000000001</v>
      </c>
      <c r="F753">
        <v>0.11465</v>
      </c>
    </row>
    <row r="754" spans="1:6">
      <c r="A754">
        <v>1000752</v>
      </c>
      <c r="B754">
        <v>1</v>
      </c>
      <c r="C754">
        <v>752</v>
      </c>
      <c r="D754">
        <v>-1.7399999999999999E-2</v>
      </c>
      <c r="E754">
        <v>12.292</v>
      </c>
      <c r="F754">
        <v>0.11466999999999999</v>
      </c>
    </row>
    <row r="755" spans="1:6">
      <c r="A755">
        <v>1000753</v>
      </c>
      <c r="B755">
        <v>1</v>
      </c>
      <c r="C755">
        <v>753</v>
      </c>
      <c r="D755">
        <v>-1.7500000000000002E-2</v>
      </c>
      <c r="E755">
        <v>12.2986</v>
      </c>
      <c r="F755">
        <v>0.11469</v>
      </c>
    </row>
    <row r="756" spans="1:6">
      <c r="A756">
        <v>1000754</v>
      </c>
      <c r="B756">
        <v>1</v>
      </c>
      <c r="C756">
        <v>754</v>
      </c>
      <c r="D756">
        <v>-1.77E-2</v>
      </c>
      <c r="E756">
        <v>12.305099999999999</v>
      </c>
      <c r="F756">
        <v>0.11471000000000001</v>
      </c>
    </row>
    <row r="757" spans="1:6">
      <c r="A757">
        <v>1000755</v>
      </c>
      <c r="B757">
        <v>1</v>
      </c>
      <c r="C757">
        <v>755</v>
      </c>
      <c r="D757">
        <v>-1.7899999999999999E-2</v>
      </c>
      <c r="E757">
        <v>12.3116</v>
      </c>
      <c r="F757">
        <v>0.11473</v>
      </c>
    </row>
    <row r="758" spans="1:6">
      <c r="A758">
        <v>1000756</v>
      </c>
      <c r="B758">
        <v>1</v>
      </c>
      <c r="C758">
        <v>756</v>
      </c>
      <c r="D758">
        <v>-1.7999999999999999E-2</v>
      </c>
      <c r="E758">
        <v>12.318099999999999</v>
      </c>
      <c r="F758">
        <v>0.11475</v>
      </c>
    </row>
    <row r="759" spans="1:6">
      <c r="A759">
        <v>1000757</v>
      </c>
      <c r="B759">
        <v>1</v>
      </c>
      <c r="C759">
        <v>757</v>
      </c>
      <c r="D759">
        <v>-1.8200000000000001E-2</v>
      </c>
      <c r="E759">
        <v>12.3246</v>
      </c>
      <c r="F759">
        <v>0.11477</v>
      </c>
    </row>
    <row r="760" spans="1:6">
      <c r="A760">
        <v>1000758</v>
      </c>
      <c r="B760">
        <v>1</v>
      </c>
      <c r="C760">
        <v>758</v>
      </c>
      <c r="D760">
        <v>-1.84E-2</v>
      </c>
      <c r="E760">
        <v>12.331099999999999</v>
      </c>
      <c r="F760">
        <v>0.11479</v>
      </c>
    </row>
    <row r="761" spans="1:6">
      <c r="A761">
        <v>1000759</v>
      </c>
      <c r="B761">
        <v>1</v>
      </c>
      <c r="C761">
        <v>759</v>
      </c>
      <c r="D761">
        <v>-1.8499999999999999E-2</v>
      </c>
      <c r="E761">
        <v>12.3376</v>
      </c>
      <c r="F761">
        <v>0.11481</v>
      </c>
    </row>
    <row r="762" spans="1:6">
      <c r="A762">
        <v>1000760</v>
      </c>
      <c r="B762">
        <v>1</v>
      </c>
      <c r="C762">
        <v>760</v>
      </c>
      <c r="D762">
        <v>-1.8700000000000001E-2</v>
      </c>
      <c r="E762">
        <v>12.344099999999999</v>
      </c>
      <c r="F762">
        <v>0.11483</v>
      </c>
    </row>
    <row r="763" spans="1:6">
      <c r="A763">
        <v>1000761</v>
      </c>
      <c r="B763">
        <v>1</v>
      </c>
      <c r="C763">
        <v>761</v>
      </c>
      <c r="D763">
        <v>-1.89E-2</v>
      </c>
      <c r="E763">
        <v>12.3506</v>
      </c>
      <c r="F763">
        <v>0.11484999999999999</v>
      </c>
    </row>
    <row r="764" spans="1:6">
      <c r="A764">
        <v>1000762</v>
      </c>
      <c r="B764">
        <v>1</v>
      </c>
      <c r="C764">
        <v>762</v>
      </c>
      <c r="D764">
        <v>-1.9099999999999999E-2</v>
      </c>
      <c r="E764">
        <v>12.357100000000001</v>
      </c>
      <c r="F764">
        <v>0.11487</v>
      </c>
    </row>
    <row r="765" spans="1:6">
      <c r="A765">
        <v>1000763</v>
      </c>
      <c r="B765">
        <v>1</v>
      </c>
      <c r="C765">
        <v>763</v>
      </c>
      <c r="D765">
        <v>-1.9199999999999998E-2</v>
      </c>
      <c r="E765">
        <v>12.3636</v>
      </c>
      <c r="F765">
        <v>0.11489000000000001</v>
      </c>
    </row>
    <row r="766" spans="1:6">
      <c r="A766">
        <v>1000764</v>
      </c>
      <c r="B766">
        <v>1</v>
      </c>
      <c r="C766">
        <v>764</v>
      </c>
      <c r="D766">
        <v>-1.9400000000000001E-2</v>
      </c>
      <c r="E766">
        <v>12.370100000000001</v>
      </c>
      <c r="F766">
        <v>0.11491</v>
      </c>
    </row>
    <row r="767" spans="1:6">
      <c r="A767">
        <v>1000765</v>
      </c>
      <c r="B767">
        <v>1</v>
      </c>
      <c r="C767">
        <v>765</v>
      </c>
      <c r="D767">
        <v>-1.9599999999999999E-2</v>
      </c>
      <c r="E767">
        <v>12.3766</v>
      </c>
      <c r="F767">
        <v>0.11493</v>
      </c>
    </row>
    <row r="768" spans="1:6">
      <c r="A768">
        <v>1000766</v>
      </c>
      <c r="B768">
        <v>1</v>
      </c>
      <c r="C768">
        <v>766</v>
      </c>
      <c r="D768">
        <v>-1.9699999999999999E-2</v>
      </c>
      <c r="E768">
        <v>12.382999999999999</v>
      </c>
      <c r="F768">
        <v>0.11495</v>
      </c>
    </row>
    <row r="769" spans="1:6">
      <c r="A769">
        <v>1000767</v>
      </c>
      <c r="B769">
        <v>1</v>
      </c>
      <c r="C769">
        <v>767</v>
      </c>
      <c r="D769">
        <v>-1.9900000000000001E-2</v>
      </c>
      <c r="E769">
        <v>12.3895</v>
      </c>
      <c r="F769">
        <v>0.11497</v>
      </c>
    </row>
    <row r="770" spans="1:6">
      <c r="A770">
        <v>1000768</v>
      </c>
      <c r="B770">
        <v>1</v>
      </c>
      <c r="C770">
        <v>768</v>
      </c>
      <c r="D770">
        <v>-2.01E-2</v>
      </c>
      <c r="E770">
        <v>12.396000000000001</v>
      </c>
      <c r="F770">
        <v>0.11498</v>
      </c>
    </row>
    <row r="771" spans="1:6">
      <c r="A771">
        <v>1000769</v>
      </c>
      <c r="B771">
        <v>1</v>
      </c>
      <c r="C771">
        <v>769</v>
      </c>
      <c r="D771">
        <v>-2.0199999999999999E-2</v>
      </c>
      <c r="E771">
        <v>12.4025</v>
      </c>
      <c r="F771">
        <v>0.115</v>
      </c>
    </row>
    <row r="772" spans="1:6">
      <c r="A772">
        <v>1000770</v>
      </c>
      <c r="B772">
        <v>1</v>
      </c>
      <c r="C772">
        <v>770</v>
      </c>
      <c r="D772">
        <v>-2.0400000000000001E-2</v>
      </c>
      <c r="E772">
        <v>12.409000000000001</v>
      </c>
      <c r="F772">
        <v>0.11502</v>
      </c>
    </row>
    <row r="773" spans="1:6">
      <c r="A773">
        <v>1000771</v>
      </c>
      <c r="B773">
        <v>1</v>
      </c>
      <c r="C773">
        <v>771</v>
      </c>
      <c r="D773">
        <v>-2.06E-2</v>
      </c>
      <c r="E773">
        <v>12.4154</v>
      </c>
      <c r="F773">
        <v>0.11504</v>
      </c>
    </row>
    <row r="774" spans="1:6">
      <c r="A774">
        <v>1000772</v>
      </c>
      <c r="B774">
        <v>1</v>
      </c>
      <c r="C774">
        <v>772</v>
      </c>
      <c r="D774">
        <v>-2.07E-2</v>
      </c>
      <c r="E774">
        <v>12.421900000000001</v>
      </c>
      <c r="F774">
        <v>0.11506</v>
      </c>
    </row>
    <row r="775" spans="1:6">
      <c r="A775">
        <v>1000773</v>
      </c>
      <c r="B775">
        <v>1</v>
      </c>
      <c r="C775">
        <v>773</v>
      </c>
      <c r="D775">
        <v>-2.0899999999999998E-2</v>
      </c>
      <c r="E775">
        <v>12.4284</v>
      </c>
      <c r="F775">
        <v>0.11508</v>
      </c>
    </row>
    <row r="776" spans="1:6">
      <c r="A776">
        <v>1000774</v>
      </c>
      <c r="B776">
        <v>1</v>
      </c>
      <c r="C776">
        <v>774</v>
      </c>
      <c r="D776">
        <v>-2.1100000000000001E-2</v>
      </c>
      <c r="E776">
        <v>12.434799999999999</v>
      </c>
      <c r="F776">
        <v>0.11509999999999999</v>
      </c>
    </row>
    <row r="777" spans="1:6">
      <c r="A777">
        <v>1000775</v>
      </c>
      <c r="B777">
        <v>1</v>
      </c>
      <c r="C777">
        <v>775</v>
      </c>
      <c r="D777">
        <v>-2.12E-2</v>
      </c>
      <c r="E777">
        <v>12.4413</v>
      </c>
      <c r="F777">
        <v>0.11512</v>
      </c>
    </row>
    <row r="778" spans="1:6">
      <c r="A778">
        <v>1000776</v>
      </c>
      <c r="B778">
        <v>1</v>
      </c>
      <c r="C778">
        <v>776</v>
      </c>
      <c r="D778">
        <v>-2.1399999999999999E-2</v>
      </c>
      <c r="E778">
        <v>12.447699999999999</v>
      </c>
      <c r="F778">
        <v>0.11514000000000001</v>
      </c>
    </row>
    <row r="779" spans="1:6">
      <c r="A779">
        <v>1000777</v>
      </c>
      <c r="B779">
        <v>1</v>
      </c>
      <c r="C779">
        <v>777</v>
      </c>
      <c r="D779">
        <v>-2.1600000000000001E-2</v>
      </c>
      <c r="E779">
        <v>12.4542</v>
      </c>
      <c r="F779">
        <v>0.11516</v>
      </c>
    </row>
    <row r="780" spans="1:6">
      <c r="A780">
        <v>1000778</v>
      </c>
      <c r="B780">
        <v>1</v>
      </c>
      <c r="C780">
        <v>778</v>
      </c>
      <c r="D780">
        <v>-2.1700000000000001E-2</v>
      </c>
      <c r="E780">
        <v>12.460599999999999</v>
      </c>
      <c r="F780">
        <v>0.11518</v>
      </c>
    </row>
    <row r="781" spans="1:6">
      <c r="A781">
        <v>1000779</v>
      </c>
      <c r="B781">
        <v>1</v>
      </c>
      <c r="C781">
        <v>779</v>
      </c>
      <c r="D781">
        <v>-2.1899999999999999E-2</v>
      </c>
      <c r="E781">
        <v>12.4671</v>
      </c>
      <c r="F781">
        <v>0.1152</v>
      </c>
    </row>
    <row r="782" spans="1:6">
      <c r="A782">
        <v>1000780</v>
      </c>
      <c r="B782">
        <v>1</v>
      </c>
      <c r="C782">
        <v>780</v>
      </c>
      <c r="D782">
        <v>-2.2100000000000002E-2</v>
      </c>
      <c r="E782">
        <v>12.4735</v>
      </c>
      <c r="F782">
        <v>0.11522</v>
      </c>
    </row>
    <row r="783" spans="1:6">
      <c r="A783">
        <v>1000781</v>
      </c>
      <c r="B783">
        <v>1</v>
      </c>
      <c r="C783">
        <v>781</v>
      </c>
      <c r="D783">
        <v>-2.2200000000000001E-2</v>
      </c>
      <c r="E783">
        <v>12.48</v>
      </c>
      <c r="F783">
        <v>0.11524</v>
      </c>
    </row>
    <row r="784" spans="1:6">
      <c r="A784">
        <v>1000782</v>
      </c>
      <c r="B784">
        <v>1</v>
      </c>
      <c r="C784">
        <v>782</v>
      </c>
      <c r="D784">
        <v>-2.24E-2</v>
      </c>
      <c r="E784">
        <v>12.4864</v>
      </c>
      <c r="F784">
        <v>0.11526</v>
      </c>
    </row>
    <row r="785" spans="1:6">
      <c r="A785">
        <v>1000783</v>
      </c>
      <c r="B785">
        <v>1</v>
      </c>
      <c r="C785">
        <v>783</v>
      </c>
      <c r="D785">
        <v>-2.2599999999999999E-2</v>
      </c>
      <c r="E785">
        <v>12.492900000000001</v>
      </c>
      <c r="F785">
        <v>0.11527999999999999</v>
      </c>
    </row>
    <row r="786" spans="1:6">
      <c r="A786">
        <v>1000784</v>
      </c>
      <c r="B786">
        <v>1</v>
      </c>
      <c r="C786">
        <v>784</v>
      </c>
      <c r="D786">
        <v>-2.2700000000000001E-2</v>
      </c>
      <c r="E786">
        <v>12.4993</v>
      </c>
      <c r="F786">
        <v>0.1153</v>
      </c>
    </row>
    <row r="787" spans="1:6">
      <c r="A787">
        <v>1000785</v>
      </c>
      <c r="B787">
        <v>1</v>
      </c>
      <c r="C787">
        <v>785</v>
      </c>
      <c r="D787">
        <v>-2.29E-2</v>
      </c>
      <c r="E787">
        <v>12.505699999999999</v>
      </c>
      <c r="F787">
        <v>0.11532000000000001</v>
      </c>
    </row>
    <row r="788" spans="1:6">
      <c r="A788">
        <v>1000786</v>
      </c>
      <c r="B788">
        <v>1</v>
      </c>
      <c r="C788">
        <v>786</v>
      </c>
      <c r="D788">
        <v>-2.3099999999999999E-2</v>
      </c>
      <c r="E788">
        <v>12.5121</v>
      </c>
      <c r="F788">
        <v>0.11534</v>
      </c>
    </row>
    <row r="789" spans="1:6">
      <c r="A789">
        <v>1000787</v>
      </c>
      <c r="B789">
        <v>1</v>
      </c>
      <c r="C789">
        <v>787</v>
      </c>
      <c r="D789">
        <v>-2.3199999999999998E-2</v>
      </c>
      <c r="E789">
        <v>12.518599999999999</v>
      </c>
      <c r="F789">
        <v>0.11536</v>
      </c>
    </row>
    <row r="790" spans="1:6">
      <c r="A790">
        <v>1000788</v>
      </c>
      <c r="B790">
        <v>1</v>
      </c>
      <c r="C790">
        <v>788</v>
      </c>
      <c r="D790">
        <v>-2.3400000000000001E-2</v>
      </c>
      <c r="E790">
        <v>12.525</v>
      </c>
      <c r="F790">
        <v>0.11538</v>
      </c>
    </row>
    <row r="791" spans="1:6">
      <c r="A791">
        <v>1000789</v>
      </c>
      <c r="B791">
        <v>1</v>
      </c>
      <c r="C791">
        <v>789</v>
      </c>
      <c r="D791">
        <v>-2.3599999999999999E-2</v>
      </c>
      <c r="E791">
        <v>12.5314</v>
      </c>
      <c r="F791">
        <v>0.1154</v>
      </c>
    </row>
    <row r="792" spans="1:6">
      <c r="A792">
        <v>1000790</v>
      </c>
      <c r="B792">
        <v>1</v>
      </c>
      <c r="C792">
        <v>790</v>
      </c>
      <c r="D792">
        <v>-2.3699999999999999E-2</v>
      </c>
      <c r="E792">
        <v>12.537800000000001</v>
      </c>
      <c r="F792">
        <v>0.11541999999999999</v>
      </c>
    </row>
    <row r="793" spans="1:6">
      <c r="A793">
        <v>1000791</v>
      </c>
      <c r="B793">
        <v>1</v>
      </c>
      <c r="C793">
        <v>791</v>
      </c>
      <c r="D793">
        <v>-2.3900000000000001E-2</v>
      </c>
      <c r="E793">
        <v>12.5442</v>
      </c>
      <c r="F793">
        <v>0.11544</v>
      </c>
    </row>
    <row r="794" spans="1:6">
      <c r="A794">
        <v>1000792</v>
      </c>
      <c r="B794">
        <v>1</v>
      </c>
      <c r="C794">
        <v>792</v>
      </c>
      <c r="D794">
        <v>-2.41E-2</v>
      </c>
      <c r="E794">
        <v>12.550599999999999</v>
      </c>
      <c r="F794">
        <v>0.11545</v>
      </c>
    </row>
    <row r="795" spans="1:6">
      <c r="A795">
        <v>1000793</v>
      </c>
      <c r="B795">
        <v>1</v>
      </c>
      <c r="C795">
        <v>793</v>
      </c>
      <c r="D795">
        <v>-2.4199999999999999E-2</v>
      </c>
      <c r="E795">
        <v>12.557</v>
      </c>
      <c r="F795">
        <v>0.11547</v>
      </c>
    </row>
    <row r="796" spans="1:6">
      <c r="A796">
        <v>1000794</v>
      </c>
      <c r="B796">
        <v>1</v>
      </c>
      <c r="C796">
        <v>794</v>
      </c>
      <c r="D796">
        <v>-2.4400000000000002E-2</v>
      </c>
      <c r="E796">
        <v>12.5634</v>
      </c>
      <c r="F796">
        <v>0.11549</v>
      </c>
    </row>
    <row r="797" spans="1:6">
      <c r="A797">
        <v>1000795</v>
      </c>
      <c r="B797">
        <v>1</v>
      </c>
      <c r="C797">
        <v>795</v>
      </c>
      <c r="D797">
        <v>-2.46E-2</v>
      </c>
      <c r="E797">
        <v>12.569800000000001</v>
      </c>
      <c r="F797">
        <v>0.11551</v>
      </c>
    </row>
    <row r="798" spans="1:6">
      <c r="A798">
        <v>1000796</v>
      </c>
      <c r="B798">
        <v>1</v>
      </c>
      <c r="C798">
        <v>796</v>
      </c>
      <c r="D798">
        <v>-2.47E-2</v>
      </c>
      <c r="E798">
        <v>12.5762</v>
      </c>
      <c r="F798">
        <v>0.11552999999999999</v>
      </c>
    </row>
    <row r="799" spans="1:6">
      <c r="A799">
        <v>1000797</v>
      </c>
      <c r="B799">
        <v>1</v>
      </c>
      <c r="C799">
        <v>797</v>
      </c>
      <c r="D799">
        <v>-2.4899999999999999E-2</v>
      </c>
      <c r="E799">
        <v>12.582599999999999</v>
      </c>
      <c r="F799">
        <v>0.11555</v>
      </c>
    </row>
    <row r="800" spans="1:6">
      <c r="A800">
        <v>1000798</v>
      </c>
      <c r="B800">
        <v>1</v>
      </c>
      <c r="C800">
        <v>798</v>
      </c>
      <c r="D800">
        <v>-2.5000000000000001E-2</v>
      </c>
      <c r="E800">
        <v>12.589</v>
      </c>
      <c r="F800">
        <v>0.11557000000000001</v>
      </c>
    </row>
    <row r="801" spans="1:6">
      <c r="A801">
        <v>1000799</v>
      </c>
      <c r="B801">
        <v>1</v>
      </c>
      <c r="C801">
        <v>799</v>
      </c>
      <c r="D801">
        <v>-2.52E-2</v>
      </c>
      <c r="E801">
        <v>12.5954</v>
      </c>
      <c r="F801">
        <v>0.11559</v>
      </c>
    </row>
    <row r="802" spans="1:6">
      <c r="A802">
        <v>1000800</v>
      </c>
      <c r="B802">
        <v>1</v>
      </c>
      <c r="C802">
        <v>800</v>
      </c>
      <c r="D802">
        <v>-2.5399999999999999E-2</v>
      </c>
      <c r="E802">
        <v>12.601800000000001</v>
      </c>
      <c r="F802">
        <v>0.11561</v>
      </c>
    </row>
    <row r="803" spans="1:6">
      <c r="A803">
        <v>1000801</v>
      </c>
      <c r="B803">
        <v>1</v>
      </c>
      <c r="C803">
        <v>801</v>
      </c>
      <c r="D803">
        <v>-2.5499999999999998E-2</v>
      </c>
      <c r="E803">
        <v>12.6082</v>
      </c>
      <c r="F803">
        <v>0.11563</v>
      </c>
    </row>
    <row r="804" spans="1:6">
      <c r="A804">
        <v>1000802</v>
      </c>
      <c r="B804">
        <v>1</v>
      </c>
      <c r="C804">
        <v>802</v>
      </c>
      <c r="D804">
        <v>-2.5700000000000001E-2</v>
      </c>
      <c r="E804">
        <v>12.6145</v>
      </c>
      <c r="F804">
        <v>0.11565</v>
      </c>
    </row>
    <row r="805" spans="1:6">
      <c r="A805">
        <v>1000803</v>
      </c>
      <c r="B805">
        <v>1</v>
      </c>
      <c r="C805">
        <v>803</v>
      </c>
      <c r="D805">
        <v>-2.5899999999999999E-2</v>
      </c>
      <c r="E805">
        <v>12.620900000000001</v>
      </c>
      <c r="F805">
        <v>0.11567</v>
      </c>
    </row>
    <row r="806" spans="1:6">
      <c r="A806">
        <v>1000804</v>
      </c>
      <c r="B806">
        <v>1</v>
      </c>
      <c r="C806">
        <v>804</v>
      </c>
      <c r="D806">
        <v>-2.5999999999999999E-2</v>
      </c>
      <c r="E806">
        <v>12.6273</v>
      </c>
      <c r="F806">
        <v>0.11569</v>
      </c>
    </row>
    <row r="807" spans="1:6">
      <c r="A807">
        <v>1000805</v>
      </c>
      <c r="B807">
        <v>1</v>
      </c>
      <c r="C807">
        <v>805</v>
      </c>
      <c r="D807">
        <v>-2.6200000000000001E-2</v>
      </c>
      <c r="E807">
        <v>12.633599999999999</v>
      </c>
      <c r="F807">
        <v>0.11570999999999999</v>
      </c>
    </row>
    <row r="808" spans="1:6">
      <c r="A808">
        <v>1000806</v>
      </c>
      <c r="B808">
        <v>1</v>
      </c>
      <c r="C808">
        <v>806</v>
      </c>
      <c r="D808">
        <v>-2.64E-2</v>
      </c>
      <c r="E808">
        <v>12.64</v>
      </c>
      <c r="F808">
        <v>0.11573</v>
      </c>
    </row>
    <row r="809" spans="1:6">
      <c r="A809">
        <v>1000807</v>
      </c>
      <c r="B809">
        <v>1</v>
      </c>
      <c r="C809">
        <v>807</v>
      </c>
      <c r="D809">
        <v>-2.6499999999999999E-2</v>
      </c>
      <c r="E809">
        <v>12.6464</v>
      </c>
      <c r="F809">
        <v>0.11575000000000001</v>
      </c>
    </row>
    <row r="810" spans="1:6">
      <c r="A810">
        <v>1000808</v>
      </c>
      <c r="B810">
        <v>1</v>
      </c>
      <c r="C810">
        <v>808</v>
      </c>
      <c r="D810">
        <v>-2.6700000000000002E-2</v>
      </c>
      <c r="E810">
        <v>12.652699999999999</v>
      </c>
      <c r="F810">
        <v>0.11577</v>
      </c>
    </row>
    <row r="811" spans="1:6">
      <c r="A811">
        <v>1000809</v>
      </c>
      <c r="B811">
        <v>1</v>
      </c>
      <c r="C811">
        <v>809</v>
      </c>
      <c r="D811">
        <v>-2.6800000000000001E-2</v>
      </c>
      <c r="E811">
        <v>12.6591</v>
      </c>
      <c r="F811">
        <v>0.11579</v>
      </c>
    </row>
    <row r="812" spans="1:6">
      <c r="A812">
        <v>1000810</v>
      </c>
      <c r="B812">
        <v>1</v>
      </c>
      <c r="C812">
        <v>810</v>
      </c>
      <c r="D812">
        <v>-2.7E-2</v>
      </c>
      <c r="E812">
        <v>12.6654</v>
      </c>
      <c r="F812">
        <v>0.11581</v>
      </c>
    </row>
    <row r="813" spans="1:6">
      <c r="A813">
        <v>1000811</v>
      </c>
      <c r="B813">
        <v>1</v>
      </c>
      <c r="C813">
        <v>811</v>
      </c>
      <c r="D813">
        <v>-2.7199999999999998E-2</v>
      </c>
      <c r="E813">
        <v>12.671799999999999</v>
      </c>
      <c r="F813">
        <v>0.11583</v>
      </c>
    </row>
    <row r="814" spans="1:6">
      <c r="A814">
        <v>1000812</v>
      </c>
      <c r="B814">
        <v>1</v>
      </c>
      <c r="C814">
        <v>812</v>
      </c>
      <c r="D814">
        <v>-2.7300000000000001E-2</v>
      </c>
      <c r="E814">
        <v>12.678100000000001</v>
      </c>
      <c r="F814">
        <v>0.11584999999999999</v>
      </c>
    </row>
    <row r="815" spans="1:6">
      <c r="A815">
        <v>1000813</v>
      </c>
      <c r="B815">
        <v>1</v>
      </c>
      <c r="C815">
        <v>813</v>
      </c>
      <c r="D815">
        <v>-2.75E-2</v>
      </c>
      <c r="E815">
        <v>12.6844</v>
      </c>
      <c r="F815">
        <v>0.11587</v>
      </c>
    </row>
    <row r="816" spans="1:6">
      <c r="A816">
        <v>1000814</v>
      </c>
      <c r="B816">
        <v>1</v>
      </c>
      <c r="C816">
        <v>814</v>
      </c>
      <c r="D816">
        <v>-2.7699999999999999E-2</v>
      </c>
      <c r="E816">
        <v>12.690799999999999</v>
      </c>
      <c r="F816">
        <v>0.11589000000000001</v>
      </c>
    </row>
    <row r="817" spans="1:6">
      <c r="A817">
        <v>1000815</v>
      </c>
      <c r="B817">
        <v>1</v>
      </c>
      <c r="C817">
        <v>815</v>
      </c>
      <c r="D817">
        <v>-2.7799999999999998E-2</v>
      </c>
      <c r="E817">
        <v>12.697100000000001</v>
      </c>
      <c r="F817">
        <v>0.11591</v>
      </c>
    </row>
    <row r="818" spans="1:6">
      <c r="A818">
        <v>1000816</v>
      </c>
      <c r="B818">
        <v>1</v>
      </c>
      <c r="C818">
        <v>816</v>
      </c>
      <c r="D818">
        <v>-2.8000000000000001E-2</v>
      </c>
      <c r="E818">
        <v>12.7034</v>
      </c>
      <c r="F818">
        <v>0.11593000000000001</v>
      </c>
    </row>
    <row r="819" spans="1:6">
      <c r="A819">
        <v>1000817</v>
      </c>
      <c r="B819">
        <v>1</v>
      </c>
      <c r="C819">
        <v>817</v>
      </c>
      <c r="D819">
        <v>-2.81E-2</v>
      </c>
      <c r="E819">
        <v>12.7098</v>
      </c>
      <c r="F819">
        <v>0.11595</v>
      </c>
    </row>
    <row r="820" spans="1:6">
      <c r="A820">
        <v>1000818</v>
      </c>
      <c r="B820">
        <v>1</v>
      </c>
      <c r="C820">
        <v>818</v>
      </c>
      <c r="D820">
        <v>-2.8299999999999999E-2</v>
      </c>
      <c r="E820">
        <v>12.716100000000001</v>
      </c>
      <c r="F820">
        <v>0.11597</v>
      </c>
    </row>
    <row r="821" spans="1:6">
      <c r="A821">
        <v>1000819</v>
      </c>
      <c r="B821">
        <v>1</v>
      </c>
      <c r="C821">
        <v>819</v>
      </c>
      <c r="D821">
        <v>-2.8500000000000001E-2</v>
      </c>
      <c r="E821">
        <v>12.7224</v>
      </c>
      <c r="F821">
        <v>0.11599</v>
      </c>
    </row>
    <row r="822" spans="1:6">
      <c r="A822">
        <v>1000820</v>
      </c>
      <c r="B822">
        <v>1</v>
      </c>
      <c r="C822">
        <v>820</v>
      </c>
      <c r="D822">
        <v>-2.86E-2</v>
      </c>
      <c r="E822">
        <v>12.7287</v>
      </c>
      <c r="F822">
        <v>0.11601</v>
      </c>
    </row>
    <row r="823" spans="1:6">
      <c r="A823">
        <v>1000821</v>
      </c>
      <c r="B823">
        <v>1</v>
      </c>
      <c r="C823">
        <v>821</v>
      </c>
      <c r="D823">
        <v>-2.8799999999999999E-2</v>
      </c>
      <c r="E823">
        <v>12.734999999999999</v>
      </c>
      <c r="F823">
        <v>0.11602</v>
      </c>
    </row>
    <row r="824" spans="1:6">
      <c r="A824">
        <v>1000822</v>
      </c>
      <c r="B824">
        <v>1</v>
      </c>
      <c r="C824">
        <v>822</v>
      </c>
      <c r="D824">
        <v>-2.8899999999999999E-2</v>
      </c>
      <c r="E824">
        <v>12.741300000000001</v>
      </c>
      <c r="F824">
        <v>0.11604</v>
      </c>
    </row>
    <row r="825" spans="1:6">
      <c r="A825">
        <v>1000823</v>
      </c>
      <c r="B825">
        <v>1</v>
      </c>
      <c r="C825">
        <v>823</v>
      </c>
      <c r="D825">
        <v>-2.9100000000000001E-2</v>
      </c>
      <c r="E825">
        <v>12.7476</v>
      </c>
      <c r="F825">
        <v>0.11606</v>
      </c>
    </row>
    <row r="826" spans="1:6">
      <c r="A826">
        <v>1000824</v>
      </c>
      <c r="B826">
        <v>1</v>
      </c>
      <c r="C826">
        <v>824</v>
      </c>
      <c r="D826">
        <v>-2.93E-2</v>
      </c>
      <c r="E826">
        <v>12.7539</v>
      </c>
      <c r="F826">
        <v>0.11608</v>
      </c>
    </row>
    <row r="827" spans="1:6">
      <c r="A827">
        <v>1000825</v>
      </c>
      <c r="B827">
        <v>1</v>
      </c>
      <c r="C827">
        <v>825</v>
      </c>
      <c r="D827">
        <v>-2.9399999999999999E-2</v>
      </c>
      <c r="E827">
        <v>12.760199999999999</v>
      </c>
      <c r="F827">
        <v>0.11609999999999999</v>
      </c>
    </row>
    <row r="828" spans="1:6">
      <c r="A828">
        <v>1000826</v>
      </c>
      <c r="B828">
        <v>1</v>
      </c>
      <c r="C828">
        <v>826</v>
      </c>
      <c r="D828">
        <v>-2.9600000000000001E-2</v>
      </c>
      <c r="E828">
        <v>12.766500000000001</v>
      </c>
      <c r="F828">
        <v>0.11612</v>
      </c>
    </row>
    <row r="829" spans="1:6">
      <c r="A829">
        <v>1000827</v>
      </c>
      <c r="B829">
        <v>1</v>
      </c>
      <c r="C829">
        <v>827</v>
      </c>
      <c r="D829">
        <v>-2.9700000000000001E-2</v>
      </c>
      <c r="E829">
        <v>12.7728</v>
      </c>
      <c r="F829">
        <v>0.11613999999999999</v>
      </c>
    </row>
    <row r="830" spans="1:6">
      <c r="A830">
        <v>1000828</v>
      </c>
      <c r="B830">
        <v>1</v>
      </c>
      <c r="C830">
        <v>828</v>
      </c>
      <c r="D830">
        <v>-2.9899999999999999E-2</v>
      </c>
      <c r="E830">
        <v>12.7791</v>
      </c>
      <c r="F830">
        <v>0.11616</v>
      </c>
    </row>
    <row r="831" spans="1:6">
      <c r="A831">
        <v>1000829</v>
      </c>
      <c r="B831">
        <v>1</v>
      </c>
      <c r="C831">
        <v>829</v>
      </c>
      <c r="D831">
        <v>-3.0099999999999998E-2</v>
      </c>
      <c r="E831">
        <v>12.785399999999999</v>
      </c>
      <c r="F831">
        <v>0.11618000000000001</v>
      </c>
    </row>
    <row r="832" spans="1:6">
      <c r="A832">
        <v>1000830</v>
      </c>
      <c r="B832">
        <v>1</v>
      </c>
      <c r="C832">
        <v>830</v>
      </c>
      <c r="D832">
        <v>-3.0200000000000001E-2</v>
      </c>
      <c r="E832">
        <v>12.791600000000001</v>
      </c>
      <c r="F832">
        <v>0.1162</v>
      </c>
    </row>
    <row r="833" spans="1:6">
      <c r="A833">
        <v>1000831</v>
      </c>
      <c r="B833">
        <v>1</v>
      </c>
      <c r="C833">
        <v>831</v>
      </c>
      <c r="D833">
        <v>-3.04E-2</v>
      </c>
      <c r="E833">
        <v>12.7979</v>
      </c>
      <c r="F833">
        <v>0.11622</v>
      </c>
    </row>
    <row r="834" spans="1:6">
      <c r="A834">
        <v>1000832</v>
      </c>
      <c r="B834">
        <v>1</v>
      </c>
      <c r="C834">
        <v>832</v>
      </c>
      <c r="D834">
        <v>-3.0499999999999999E-2</v>
      </c>
      <c r="E834">
        <v>12.8042</v>
      </c>
      <c r="F834">
        <v>0.11624</v>
      </c>
    </row>
    <row r="835" spans="1:6">
      <c r="A835">
        <v>1000833</v>
      </c>
      <c r="B835">
        <v>1</v>
      </c>
      <c r="C835">
        <v>833</v>
      </c>
      <c r="D835">
        <v>-3.0700000000000002E-2</v>
      </c>
      <c r="E835">
        <v>12.8104</v>
      </c>
      <c r="F835">
        <v>0.11626</v>
      </c>
    </row>
    <row r="836" spans="1:6">
      <c r="A836">
        <v>1000834</v>
      </c>
      <c r="B836">
        <v>1</v>
      </c>
      <c r="C836">
        <v>834</v>
      </c>
      <c r="D836">
        <v>-3.09E-2</v>
      </c>
      <c r="E836">
        <v>12.816700000000001</v>
      </c>
      <c r="F836">
        <v>0.11627999999999999</v>
      </c>
    </row>
    <row r="837" spans="1:6">
      <c r="A837">
        <v>1000835</v>
      </c>
      <c r="B837">
        <v>1</v>
      </c>
      <c r="C837">
        <v>835</v>
      </c>
      <c r="D837">
        <v>-3.1E-2</v>
      </c>
      <c r="E837">
        <v>12.823</v>
      </c>
      <c r="F837">
        <v>0.1163</v>
      </c>
    </row>
    <row r="838" spans="1:6">
      <c r="A838">
        <v>1000836</v>
      </c>
      <c r="B838">
        <v>1</v>
      </c>
      <c r="C838">
        <v>836</v>
      </c>
      <c r="D838">
        <v>-3.1199999999999999E-2</v>
      </c>
      <c r="E838">
        <v>12.8292</v>
      </c>
      <c r="F838">
        <v>0.11632000000000001</v>
      </c>
    </row>
    <row r="839" spans="1:6">
      <c r="A839">
        <v>1000837</v>
      </c>
      <c r="B839">
        <v>1</v>
      </c>
      <c r="C839">
        <v>837</v>
      </c>
      <c r="D839">
        <v>-3.1300000000000001E-2</v>
      </c>
      <c r="E839">
        <v>12.8355</v>
      </c>
      <c r="F839">
        <v>0.11634</v>
      </c>
    </row>
    <row r="840" spans="1:6">
      <c r="A840">
        <v>1000838</v>
      </c>
      <c r="B840">
        <v>1</v>
      </c>
      <c r="C840">
        <v>838</v>
      </c>
      <c r="D840">
        <v>-3.15E-2</v>
      </c>
      <c r="E840">
        <v>12.841699999999999</v>
      </c>
      <c r="F840">
        <v>0.11636000000000001</v>
      </c>
    </row>
    <row r="841" spans="1:6">
      <c r="A841">
        <v>1000839</v>
      </c>
      <c r="B841">
        <v>1</v>
      </c>
      <c r="C841">
        <v>839</v>
      </c>
      <c r="D841">
        <v>-3.1699999999999999E-2</v>
      </c>
      <c r="E841">
        <v>12.848000000000001</v>
      </c>
      <c r="F841">
        <v>0.11638</v>
      </c>
    </row>
    <row r="842" spans="1:6">
      <c r="A842">
        <v>1000840</v>
      </c>
      <c r="B842">
        <v>1</v>
      </c>
      <c r="C842">
        <v>840</v>
      </c>
      <c r="D842">
        <v>-3.1800000000000002E-2</v>
      </c>
      <c r="E842">
        <v>12.854200000000001</v>
      </c>
      <c r="F842">
        <v>0.1164</v>
      </c>
    </row>
    <row r="843" spans="1:6">
      <c r="A843">
        <v>1000841</v>
      </c>
      <c r="B843">
        <v>1</v>
      </c>
      <c r="C843">
        <v>841</v>
      </c>
      <c r="D843">
        <v>-3.2000000000000001E-2</v>
      </c>
      <c r="E843">
        <v>12.8604</v>
      </c>
      <c r="F843">
        <v>0.11642</v>
      </c>
    </row>
    <row r="844" spans="1:6">
      <c r="A844">
        <v>1000842</v>
      </c>
      <c r="B844">
        <v>1</v>
      </c>
      <c r="C844">
        <v>842</v>
      </c>
      <c r="D844">
        <v>-3.2099999999999997E-2</v>
      </c>
      <c r="E844">
        <v>12.8667</v>
      </c>
      <c r="F844">
        <v>0.11644</v>
      </c>
    </row>
    <row r="845" spans="1:6">
      <c r="A845">
        <v>1000843</v>
      </c>
      <c r="B845">
        <v>1</v>
      </c>
      <c r="C845">
        <v>843</v>
      </c>
      <c r="D845">
        <v>-3.2300000000000002E-2</v>
      </c>
      <c r="E845">
        <v>12.8729</v>
      </c>
      <c r="F845">
        <v>0.11645999999999999</v>
      </c>
    </row>
    <row r="846" spans="1:6">
      <c r="A846">
        <v>1000844</v>
      </c>
      <c r="B846">
        <v>1</v>
      </c>
      <c r="C846">
        <v>844</v>
      </c>
      <c r="D846">
        <v>-3.2399999999999998E-2</v>
      </c>
      <c r="E846">
        <v>12.879099999999999</v>
      </c>
      <c r="F846">
        <v>0.11647</v>
      </c>
    </row>
    <row r="847" spans="1:6">
      <c r="A847">
        <v>1000845</v>
      </c>
      <c r="B847">
        <v>1</v>
      </c>
      <c r="C847">
        <v>845</v>
      </c>
      <c r="D847">
        <v>-3.2599999999999997E-2</v>
      </c>
      <c r="E847">
        <v>12.885300000000001</v>
      </c>
      <c r="F847">
        <v>0.11649</v>
      </c>
    </row>
    <row r="848" spans="1:6">
      <c r="A848">
        <v>1000846</v>
      </c>
      <c r="B848">
        <v>1</v>
      </c>
      <c r="C848">
        <v>846</v>
      </c>
      <c r="D848">
        <v>-3.2800000000000003E-2</v>
      </c>
      <c r="E848">
        <v>12.891500000000001</v>
      </c>
      <c r="F848">
        <v>0.11651</v>
      </c>
    </row>
    <row r="849" spans="1:6">
      <c r="A849">
        <v>1000847</v>
      </c>
      <c r="B849">
        <v>1</v>
      </c>
      <c r="C849">
        <v>847</v>
      </c>
      <c r="D849">
        <v>-3.2899999999999999E-2</v>
      </c>
      <c r="E849">
        <v>12.8978</v>
      </c>
      <c r="F849">
        <v>0.11652999999999999</v>
      </c>
    </row>
    <row r="850" spans="1:6">
      <c r="A850">
        <v>1000848</v>
      </c>
      <c r="B850">
        <v>1</v>
      </c>
      <c r="C850">
        <v>848</v>
      </c>
      <c r="D850">
        <v>-3.3099999999999997E-2</v>
      </c>
      <c r="E850">
        <v>12.904</v>
      </c>
      <c r="F850">
        <v>0.11655</v>
      </c>
    </row>
    <row r="851" spans="1:6">
      <c r="A851">
        <v>1000849</v>
      </c>
      <c r="B851">
        <v>1</v>
      </c>
      <c r="C851">
        <v>849</v>
      </c>
      <c r="D851">
        <v>-3.32E-2</v>
      </c>
      <c r="E851">
        <v>12.9102</v>
      </c>
      <c r="F851">
        <v>0.11656999999999999</v>
      </c>
    </row>
    <row r="852" spans="1:6">
      <c r="A852">
        <v>1000850</v>
      </c>
      <c r="B852">
        <v>1</v>
      </c>
      <c r="C852">
        <v>850</v>
      </c>
      <c r="D852">
        <v>-3.3399999999999999E-2</v>
      </c>
      <c r="E852">
        <v>12.916399999999999</v>
      </c>
      <c r="F852">
        <v>0.11659</v>
      </c>
    </row>
    <row r="853" spans="1:6">
      <c r="A853">
        <v>1000851</v>
      </c>
      <c r="B853">
        <v>1</v>
      </c>
      <c r="C853">
        <v>851</v>
      </c>
      <c r="D853">
        <v>-3.3599999999999998E-2</v>
      </c>
      <c r="E853">
        <v>12.922599999999999</v>
      </c>
      <c r="F853">
        <v>0.11661000000000001</v>
      </c>
    </row>
    <row r="854" spans="1:6">
      <c r="A854">
        <v>1000852</v>
      </c>
      <c r="B854">
        <v>1</v>
      </c>
      <c r="C854">
        <v>852</v>
      </c>
      <c r="D854">
        <v>-3.3700000000000001E-2</v>
      </c>
      <c r="E854">
        <v>12.928800000000001</v>
      </c>
      <c r="F854">
        <v>0.11663</v>
      </c>
    </row>
    <row r="855" spans="1:6">
      <c r="A855">
        <v>1000853</v>
      </c>
      <c r="B855">
        <v>1</v>
      </c>
      <c r="C855">
        <v>853</v>
      </c>
      <c r="D855">
        <v>-3.39E-2</v>
      </c>
      <c r="E855">
        <v>12.935</v>
      </c>
      <c r="F855">
        <v>0.11665</v>
      </c>
    </row>
    <row r="856" spans="1:6">
      <c r="A856">
        <v>1000854</v>
      </c>
      <c r="B856">
        <v>1</v>
      </c>
      <c r="C856">
        <v>854</v>
      </c>
      <c r="D856">
        <v>-3.4000000000000002E-2</v>
      </c>
      <c r="E856">
        <v>12.9411</v>
      </c>
      <c r="F856">
        <v>0.11667</v>
      </c>
    </row>
    <row r="857" spans="1:6">
      <c r="A857">
        <v>1000855</v>
      </c>
      <c r="B857">
        <v>1</v>
      </c>
      <c r="C857">
        <v>855</v>
      </c>
      <c r="D857">
        <v>-3.4200000000000001E-2</v>
      </c>
      <c r="E857">
        <v>12.9473</v>
      </c>
      <c r="F857">
        <v>0.11669</v>
      </c>
    </row>
    <row r="858" spans="1:6">
      <c r="A858">
        <v>1000856</v>
      </c>
      <c r="B858">
        <v>1</v>
      </c>
      <c r="C858">
        <v>856</v>
      </c>
      <c r="D858">
        <v>-3.4299999999999997E-2</v>
      </c>
      <c r="E858">
        <v>12.9535</v>
      </c>
      <c r="F858">
        <v>0.11670999999999999</v>
      </c>
    </row>
    <row r="859" spans="1:6">
      <c r="A859">
        <v>1000857</v>
      </c>
      <c r="B859">
        <v>1</v>
      </c>
      <c r="C859">
        <v>857</v>
      </c>
      <c r="D859">
        <v>-3.4500000000000003E-2</v>
      </c>
      <c r="E859">
        <v>12.9597</v>
      </c>
      <c r="F859">
        <v>0.11673</v>
      </c>
    </row>
    <row r="860" spans="1:6">
      <c r="A860">
        <v>1000858</v>
      </c>
      <c r="B860">
        <v>1</v>
      </c>
      <c r="C860">
        <v>858</v>
      </c>
      <c r="D860">
        <v>-3.4599999999999999E-2</v>
      </c>
      <c r="E860">
        <v>12.9658</v>
      </c>
      <c r="F860">
        <v>0.11675000000000001</v>
      </c>
    </row>
    <row r="861" spans="1:6">
      <c r="A861">
        <v>1000859</v>
      </c>
      <c r="B861">
        <v>1</v>
      </c>
      <c r="C861">
        <v>859</v>
      </c>
      <c r="D861">
        <v>-3.4799999999999998E-2</v>
      </c>
      <c r="E861">
        <v>12.972</v>
      </c>
      <c r="F861">
        <v>0.11677</v>
      </c>
    </row>
    <row r="862" spans="1:6">
      <c r="A862">
        <v>1000860</v>
      </c>
      <c r="B862">
        <v>1</v>
      </c>
      <c r="C862">
        <v>860</v>
      </c>
      <c r="D862">
        <v>-3.5000000000000003E-2</v>
      </c>
      <c r="E862">
        <v>12.978199999999999</v>
      </c>
      <c r="F862">
        <v>0.11679</v>
      </c>
    </row>
    <row r="863" spans="1:6">
      <c r="A863">
        <v>1000861</v>
      </c>
      <c r="B863">
        <v>1</v>
      </c>
      <c r="C863">
        <v>861</v>
      </c>
      <c r="D863">
        <v>-3.5099999999999999E-2</v>
      </c>
      <c r="E863">
        <v>12.984299999999999</v>
      </c>
      <c r="F863">
        <v>0.11681</v>
      </c>
    </row>
    <row r="864" spans="1:6">
      <c r="A864">
        <v>1000862</v>
      </c>
      <c r="B864">
        <v>1</v>
      </c>
      <c r="C864">
        <v>862</v>
      </c>
      <c r="D864">
        <v>-3.5299999999999998E-2</v>
      </c>
      <c r="E864">
        <v>12.990500000000001</v>
      </c>
      <c r="F864">
        <v>0.11683</v>
      </c>
    </row>
    <row r="865" spans="1:6">
      <c r="A865">
        <v>1000863</v>
      </c>
      <c r="B865">
        <v>1</v>
      </c>
      <c r="C865">
        <v>863</v>
      </c>
      <c r="D865">
        <v>-3.5400000000000001E-2</v>
      </c>
      <c r="E865">
        <v>12.996600000000001</v>
      </c>
      <c r="F865">
        <v>0.11684</v>
      </c>
    </row>
    <row r="866" spans="1:6">
      <c r="A866">
        <v>1000864</v>
      </c>
      <c r="B866">
        <v>1</v>
      </c>
      <c r="C866">
        <v>864</v>
      </c>
      <c r="D866">
        <v>-3.56E-2</v>
      </c>
      <c r="E866">
        <v>13.002800000000001</v>
      </c>
      <c r="F866">
        <v>0.11686000000000001</v>
      </c>
    </row>
    <row r="867" spans="1:6">
      <c r="A867">
        <v>1000865</v>
      </c>
      <c r="B867">
        <v>1</v>
      </c>
      <c r="C867">
        <v>865</v>
      </c>
      <c r="D867">
        <v>-3.5700000000000003E-2</v>
      </c>
      <c r="E867">
        <v>13.008900000000001</v>
      </c>
      <c r="F867">
        <v>0.11688</v>
      </c>
    </row>
    <row r="868" spans="1:6">
      <c r="A868">
        <v>1000866</v>
      </c>
      <c r="B868">
        <v>1</v>
      </c>
      <c r="C868">
        <v>866</v>
      </c>
      <c r="D868">
        <v>-3.5900000000000001E-2</v>
      </c>
      <c r="E868">
        <v>13.0151</v>
      </c>
      <c r="F868">
        <v>0.1169</v>
      </c>
    </row>
    <row r="869" spans="1:6">
      <c r="A869">
        <v>1000867</v>
      </c>
      <c r="B869">
        <v>1</v>
      </c>
      <c r="C869">
        <v>867</v>
      </c>
      <c r="D869">
        <v>-3.61E-2</v>
      </c>
      <c r="E869">
        <v>13.0212</v>
      </c>
      <c r="F869">
        <v>0.11692</v>
      </c>
    </row>
    <row r="870" spans="1:6">
      <c r="A870">
        <v>1000868</v>
      </c>
      <c r="B870">
        <v>1</v>
      </c>
      <c r="C870">
        <v>868</v>
      </c>
      <c r="D870">
        <v>-3.6200000000000003E-2</v>
      </c>
      <c r="E870">
        <v>13.0273</v>
      </c>
      <c r="F870">
        <v>0.11694</v>
      </c>
    </row>
    <row r="871" spans="1:6">
      <c r="A871">
        <v>1000869</v>
      </c>
      <c r="B871">
        <v>1</v>
      </c>
      <c r="C871">
        <v>869</v>
      </c>
      <c r="D871">
        <v>-3.6400000000000002E-2</v>
      </c>
      <c r="E871">
        <v>13.0334</v>
      </c>
      <c r="F871">
        <v>0.11695999999999999</v>
      </c>
    </row>
    <row r="872" spans="1:6">
      <c r="A872">
        <v>1000870</v>
      </c>
      <c r="B872">
        <v>1</v>
      </c>
      <c r="C872">
        <v>870</v>
      </c>
      <c r="D872">
        <v>-3.6499999999999998E-2</v>
      </c>
      <c r="E872">
        <v>13.0396</v>
      </c>
      <c r="F872">
        <v>0.11698</v>
      </c>
    </row>
    <row r="873" spans="1:6">
      <c r="A873">
        <v>1000871</v>
      </c>
      <c r="B873">
        <v>1</v>
      </c>
      <c r="C873">
        <v>871</v>
      </c>
      <c r="D873">
        <v>-3.6700000000000003E-2</v>
      </c>
      <c r="E873">
        <v>13.0457</v>
      </c>
      <c r="F873">
        <v>0.11700000000000001</v>
      </c>
    </row>
    <row r="874" spans="1:6">
      <c r="A874">
        <v>1000872</v>
      </c>
      <c r="B874">
        <v>1</v>
      </c>
      <c r="C874">
        <v>872</v>
      </c>
      <c r="D874">
        <v>-3.6799999999999999E-2</v>
      </c>
      <c r="E874">
        <v>13.0518</v>
      </c>
      <c r="F874">
        <v>0.11702</v>
      </c>
    </row>
    <row r="875" spans="1:6">
      <c r="A875">
        <v>1000873</v>
      </c>
      <c r="B875">
        <v>1</v>
      </c>
      <c r="C875">
        <v>873</v>
      </c>
      <c r="D875">
        <v>-3.6999999999999998E-2</v>
      </c>
      <c r="E875">
        <v>13.0579</v>
      </c>
      <c r="F875">
        <v>0.11704000000000001</v>
      </c>
    </row>
    <row r="876" spans="1:6">
      <c r="A876">
        <v>1000874</v>
      </c>
      <c r="B876">
        <v>1</v>
      </c>
      <c r="C876">
        <v>874</v>
      </c>
      <c r="D876">
        <v>-3.7100000000000001E-2</v>
      </c>
      <c r="E876">
        <v>13.064</v>
      </c>
      <c r="F876">
        <v>0.11706</v>
      </c>
    </row>
    <row r="877" spans="1:6">
      <c r="A877">
        <v>1000875</v>
      </c>
      <c r="B877">
        <v>1</v>
      </c>
      <c r="C877">
        <v>875</v>
      </c>
      <c r="D877">
        <v>-3.73E-2</v>
      </c>
      <c r="E877">
        <v>13.0701</v>
      </c>
      <c r="F877">
        <v>0.11708</v>
      </c>
    </row>
    <row r="878" spans="1:6">
      <c r="A878">
        <v>1000876</v>
      </c>
      <c r="B878">
        <v>1</v>
      </c>
      <c r="C878">
        <v>876</v>
      </c>
      <c r="D878">
        <v>-3.7400000000000003E-2</v>
      </c>
      <c r="E878">
        <v>13.0762</v>
      </c>
      <c r="F878">
        <v>0.1171</v>
      </c>
    </row>
    <row r="879" spans="1:6">
      <c r="A879">
        <v>1000877</v>
      </c>
      <c r="B879">
        <v>1</v>
      </c>
      <c r="C879">
        <v>877</v>
      </c>
      <c r="D879">
        <v>-3.7600000000000001E-2</v>
      </c>
      <c r="E879">
        <v>13.0823</v>
      </c>
      <c r="F879">
        <v>0.11712</v>
      </c>
    </row>
    <row r="880" spans="1:6">
      <c r="A880">
        <v>1000878</v>
      </c>
      <c r="B880">
        <v>1</v>
      </c>
      <c r="C880">
        <v>878</v>
      </c>
      <c r="D880">
        <v>-3.78E-2</v>
      </c>
      <c r="E880">
        <v>13.0884</v>
      </c>
      <c r="F880">
        <v>0.11713</v>
      </c>
    </row>
    <row r="881" spans="1:6">
      <c r="A881">
        <v>1000879</v>
      </c>
      <c r="B881">
        <v>1</v>
      </c>
      <c r="C881">
        <v>879</v>
      </c>
      <c r="D881">
        <v>-3.7900000000000003E-2</v>
      </c>
      <c r="E881">
        <v>13.0945</v>
      </c>
      <c r="F881">
        <v>0.11715</v>
      </c>
    </row>
    <row r="882" spans="1:6">
      <c r="A882">
        <v>1000880</v>
      </c>
      <c r="B882">
        <v>1</v>
      </c>
      <c r="C882">
        <v>880</v>
      </c>
      <c r="D882">
        <v>-3.8100000000000002E-2</v>
      </c>
      <c r="E882">
        <v>13.1006</v>
      </c>
      <c r="F882">
        <v>0.11717</v>
      </c>
    </row>
    <row r="883" spans="1:6">
      <c r="A883">
        <v>1000881</v>
      </c>
      <c r="B883">
        <v>1</v>
      </c>
      <c r="C883">
        <v>881</v>
      </c>
      <c r="D883">
        <v>-3.8199999999999998E-2</v>
      </c>
      <c r="E883">
        <v>13.1067</v>
      </c>
      <c r="F883">
        <v>0.11719</v>
      </c>
    </row>
    <row r="884" spans="1:6">
      <c r="A884">
        <v>1000882</v>
      </c>
      <c r="B884">
        <v>1</v>
      </c>
      <c r="C884">
        <v>882</v>
      </c>
      <c r="D884">
        <v>-3.8399999999999997E-2</v>
      </c>
      <c r="E884">
        <v>13.1127</v>
      </c>
      <c r="F884">
        <v>0.11720999999999999</v>
      </c>
    </row>
    <row r="885" spans="1:6">
      <c r="A885">
        <v>1000883</v>
      </c>
      <c r="B885">
        <v>1</v>
      </c>
      <c r="C885">
        <v>883</v>
      </c>
      <c r="D885">
        <v>-3.85E-2</v>
      </c>
      <c r="E885">
        <v>13.1188</v>
      </c>
      <c r="F885">
        <v>0.11723</v>
      </c>
    </row>
    <row r="886" spans="1:6">
      <c r="A886">
        <v>1000884</v>
      </c>
      <c r="B886">
        <v>1</v>
      </c>
      <c r="C886">
        <v>884</v>
      </c>
      <c r="D886">
        <v>-3.8699999999999998E-2</v>
      </c>
      <c r="E886">
        <v>13.1249</v>
      </c>
      <c r="F886">
        <v>0.11724999999999999</v>
      </c>
    </row>
    <row r="887" spans="1:6">
      <c r="A887">
        <v>1000885</v>
      </c>
      <c r="B887">
        <v>1</v>
      </c>
      <c r="C887">
        <v>885</v>
      </c>
      <c r="D887">
        <v>-3.8800000000000001E-2</v>
      </c>
      <c r="E887">
        <v>13.131</v>
      </c>
      <c r="F887">
        <v>0.11727</v>
      </c>
    </row>
    <row r="888" spans="1:6">
      <c r="A888">
        <v>1000886</v>
      </c>
      <c r="B888">
        <v>1</v>
      </c>
      <c r="C888">
        <v>886</v>
      </c>
      <c r="D888">
        <v>-3.9E-2</v>
      </c>
      <c r="E888">
        <v>13.137</v>
      </c>
      <c r="F888">
        <v>0.11729000000000001</v>
      </c>
    </row>
    <row r="889" spans="1:6">
      <c r="A889">
        <v>1000887</v>
      </c>
      <c r="B889">
        <v>1</v>
      </c>
      <c r="C889">
        <v>887</v>
      </c>
      <c r="D889">
        <v>-3.9100000000000003E-2</v>
      </c>
      <c r="E889">
        <v>13.1431</v>
      </c>
      <c r="F889">
        <v>0.11731</v>
      </c>
    </row>
    <row r="890" spans="1:6">
      <c r="A890">
        <v>1000888</v>
      </c>
      <c r="B890">
        <v>1</v>
      </c>
      <c r="C890">
        <v>888</v>
      </c>
      <c r="D890">
        <v>-3.9300000000000002E-2</v>
      </c>
      <c r="E890">
        <v>13.149100000000001</v>
      </c>
      <c r="F890">
        <v>0.11733</v>
      </c>
    </row>
    <row r="891" spans="1:6">
      <c r="A891">
        <v>1000889</v>
      </c>
      <c r="B891">
        <v>1</v>
      </c>
      <c r="C891">
        <v>889</v>
      </c>
      <c r="D891">
        <v>-3.9399999999999998E-2</v>
      </c>
      <c r="E891">
        <v>13.155200000000001</v>
      </c>
      <c r="F891">
        <v>0.11735</v>
      </c>
    </row>
    <row r="892" spans="1:6">
      <c r="A892">
        <v>1000890</v>
      </c>
      <c r="B892">
        <v>1</v>
      </c>
      <c r="C892">
        <v>890</v>
      </c>
      <c r="D892">
        <v>-3.9600000000000003E-2</v>
      </c>
      <c r="E892">
        <v>13.161199999999999</v>
      </c>
      <c r="F892">
        <v>0.11737</v>
      </c>
    </row>
    <row r="893" spans="1:6">
      <c r="A893">
        <v>1000891</v>
      </c>
      <c r="B893">
        <v>1</v>
      </c>
      <c r="C893">
        <v>891</v>
      </c>
      <c r="D893">
        <v>-3.9699999999999999E-2</v>
      </c>
      <c r="E893">
        <v>13.167299999999999</v>
      </c>
      <c r="F893">
        <v>0.11738999999999999</v>
      </c>
    </row>
    <row r="894" spans="1:6">
      <c r="A894">
        <v>1000892</v>
      </c>
      <c r="B894">
        <v>1</v>
      </c>
      <c r="C894">
        <v>892</v>
      </c>
      <c r="D894">
        <v>-3.9899999999999998E-2</v>
      </c>
      <c r="E894">
        <v>13.173299999999999</v>
      </c>
      <c r="F894">
        <v>0.1174</v>
      </c>
    </row>
    <row r="895" spans="1:6">
      <c r="A895">
        <v>1000893</v>
      </c>
      <c r="B895">
        <v>1</v>
      </c>
      <c r="C895">
        <v>893</v>
      </c>
      <c r="D895">
        <v>-4.0099999999999997E-2</v>
      </c>
      <c r="E895">
        <v>13.1793</v>
      </c>
      <c r="F895">
        <v>0.11742</v>
      </c>
    </row>
    <row r="896" spans="1:6">
      <c r="A896">
        <v>1000894</v>
      </c>
      <c r="B896">
        <v>1</v>
      </c>
      <c r="C896">
        <v>894</v>
      </c>
      <c r="D896">
        <v>-4.02E-2</v>
      </c>
      <c r="E896">
        <v>13.1854</v>
      </c>
      <c r="F896">
        <v>0.11744</v>
      </c>
    </row>
    <row r="897" spans="1:6">
      <c r="A897">
        <v>1000895</v>
      </c>
      <c r="B897">
        <v>1</v>
      </c>
      <c r="C897">
        <v>895</v>
      </c>
      <c r="D897">
        <v>-4.0399999999999998E-2</v>
      </c>
      <c r="E897">
        <v>13.1914</v>
      </c>
      <c r="F897">
        <v>0.11745999999999999</v>
      </c>
    </row>
    <row r="898" spans="1:6">
      <c r="A898">
        <v>1000896</v>
      </c>
      <c r="B898">
        <v>1</v>
      </c>
      <c r="C898">
        <v>896</v>
      </c>
      <c r="D898">
        <v>-4.0500000000000001E-2</v>
      </c>
      <c r="E898">
        <v>13.1974</v>
      </c>
      <c r="F898">
        <v>0.11748</v>
      </c>
    </row>
    <row r="899" spans="1:6">
      <c r="A899">
        <v>1000897</v>
      </c>
      <c r="B899">
        <v>1</v>
      </c>
      <c r="C899">
        <v>897</v>
      </c>
      <c r="D899">
        <v>-4.07E-2</v>
      </c>
      <c r="E899">
        <v>13.2034</v>
      </c>
      <c r="F899">
        <v>0.11749999999999999</v>
      </c>
    </row>
    <row r="900" spans="1:6">
      <c r="A900">
        <v>1000898</v>
      </c>
      <c r="B900">
        <v>1</v>
      </c>
      <c r="C900">
        <v>898</v>
      </c>
      <c r="D900">
        <v>-4.0800000000000003E-2</v>
      </c>
      <c r="E900">
        <v>13.2095</v>
      </c>
      <c r="F900">
        <v>0.11752</v>
      </c>
    </row>
    <row r="901" spans="1:6">
      <c r="A901">
        <v>1000899</v>
      </c>
      <c r="B901">
        <v>1</v>
      </c>
      <c r="C901">
        <v>899</v>
      </c>
      <c r="D901">
        <v>-4.1000000000000002E-2</v>
      </c>
      <c r="E901">
        <v>13.2155</v>
      </c>
      <c r="F901">
        <v>0.11754000000000001</v>
      </c>
    </row>
    <row r="902" spans="1:6">
      <c r="A902">
        <v>1000900</v>
      </c>
      <c r="B902">
        <v>1</v>
      </c>
      <c r="C902">
        <v>900</v>
      </c>
      <c r="D902">
        <v>-4.1099999999999998E-2</v>
      </c>
      <c r="E902">
        <v>13.221500000000001</v>
      </c>
      <c r="F902">
        <v>0.11756</v>
      </c>
    </row>
    <row r="903" spans="1:6">
      <c r="A903">
        <v>1000901</v>
      </c>
      <c r="B903">
        <v>1</v>
      </c>
      <c r="C903">
        <v>901</v>
      </c>
      <c r="D903">
        <v>-4.1300000000000003E-2</v>
      </c>
      <c r="E903">
        <v>13.227499999999999</v>
      </c>
      <c r="F903">
        <v>0.11758</v>
      </c>
    </row>
    <row r="904" spans="1:6">
      <c r="A904">
        <v>1000902</v>
      </c>
      <c r="B904">
        <v>1</v>
      </c>
      <c r="C904">
        <v>902</v>
      </c>
      <c r="D904">
        <v>-4.1399999999999999E-2</v>
      </c>
      <c r="E904">
        <v>13.233499999999999</v>
      </c>
      <c r="F904">
        <v>0.1176</v>
      </c>
    </row>
    <row r="905" spans="1:6">
      <c r="A905">
        <v>1000903</v>
      </c>
      <c r="B905">
        <v>1</v>
      </c>
      <c r="C905">
        <v>903</v>
      </c>
      <c r="D905">
        <v>-4.1599999999999998E-2</v>
      </c>
      <c r="E905">
        <v>13.2395</v>
      </c>
      <c r="F905">
        <v>0.11762</v>
      </c>
    </row>
    <row r="906" spans="1:6">
      <c r="A906">
        <v>1000904</v>
      </c>
      <c r="B906">
        <v>1</v>
      </c>
      <c r="C906">
        <v>904</v>
      </c>
      <c r="D906">
        <v>-4.1700000000000001E-2</v>
      </c>
      <c r="E906">
        <v>13.2455</v>
      </c>
      <c r="F906">
        <v>0.11763</v>
      </c>
    </row>
    <row r="907" spans="1:6">
      <c r="A907">
        <v>1000905</v>
      </c>
      <c r="B907">
        <v>1</v>
      </c>
      <c r="C907">
        <v>905</v>
      </c>
      <c r="D907">
        <v>-4.19E-2</v>
      </c>
      <c r="E907">
        <v>13.2515</v>
      </c>
      <c r="F907">
        <v>0.11765</v>
      </c>
    </row>
    <row r="908" spans="1:6">
      <c r="A908">
        <v>1000906</v>
      </c>
      <c r="B908">
        <v>1</v>
      </c>
      <c r="C908">
        <v>906</v>
      </c>
      <c r="D908">
        <v>-4.2000000000000003E-2</v>
      </c>
      <c r="E908">
        <v>13.2575</v>
      </c>
      <c r="F908">
        <v>0.11767</v>
      </c>
    </row>
    <row r="909" spans="1:6">
      <c r="A909">
        <v>1000907</v>
      </c>
      <c r="B909">
        <v>1</v>
      </c>
      <c r="C909">
        <v>907</v>
      </c>
      <c r="D909">
        <v>-4.2200000000000001E-2</v>
      </c>
      <c r="E909">
        <v>13.263400000000001</v>
      </c>
      <c r="F909">
        <v>0.11769</v>
      </c>
    </row>
    <row r="910" spans="1:6">
      <c r="A910">
        <v>1000908</v>
      </c>
      <c r="B910">
        <v>1</v>
      </c>
      <c r="C910">
        <v>908</v>
      </c>
      <c r="D910">
        <v>-4.2299999999999997E-2</v>
      </c>
      <c r="E910">
        <v>13.269399999999999</v>
      </c>
      <c r="F910">
        <v>0.11771</v>
      </c>
    </row>
    <row r="911" spans="1:6">
      <c r="A911">
        <v>1000909</v>
      </c>
      <c r="B911">
        <v>1</v>
      </c>
      <c r="C911">
        <v>909</v>
      </c>
      <c r="D911">
        <v>-4.2500000000000003E-2</v>
      </c>
      <c r="E911">
        <v>13.275399999999999</v>
      </c>
      <c r="F911">
        <v>0.11773</v>
      </c>
    </row>
    <row r="912" spans="1:6">
      <c r="A912">
        <v>1000910</v>
      </c>
      <c r="B912">
        <v>1</v>
      </c>
      <c r="C912">
        <v>910</v>
      </c>
      <c r="D912">
        <v>-4.2599999999999999E-2</v>
      </c>
      <c r="E912">
        <v>13.2814</v>
      </c>
      <c r="F912">
        <v>0.11774999999999999</v>
      </c>
    </row>
    <row r="913" spans="1:6">
      <c r="A913">
        <v>1000911</v>
      </c>
      <c r="B913">
        <v>1</v>
      </c>
      <c r="C913">
        <v>911</v>
      </c>
      <c r="D913">
        <v>-4.2799999999999998E-2</v>
      </c>
      <c r="E913">
        <v>13.2873</v>
      </c>
      <c r="F913">
        <v>0.11777</v>
      </c>
    </row>
    <row r="914" spans="1:6">
      <c r="A914">
        <v>1000912</v>
      </c>
      <c r="B914">
        <v>1</v>
      </c>
      <c r="C914">
        <v>912</v>
      </c>
      <c r="D914">
        <v>-4.2900000000000001E-2</v>
      </c>
      <c r="E914">
        <v>13.2933</v>
      </c>
      <c r="F914">
        <v>0.11779000000000001</v>
      </c>
    </row>
    <row r="915" spans="1:6">
      <c r="A915">
        <v>1000913</v>
      </c>
      <c r="B915">
        <v>1</v>
      </c>
      <c r="C915">
        <v>913</v>
      </c>
      <c r="D915">
        <v>-4.3099999999999999E-2</v>
      </c>
      <c r="E915">
        <v>13.299300000000001</v>
      </c>
      <c r="F915">
        <v>0.11781</v>
      </c>
    </row>
    <row r="916" spans="1:6">
      <c r="A916">
        <v>1000914</v>
      </c>
      <c r="B916">
        <v>1</v>
      </c>
      <c r="C916">
        <v>914</v>
      </c>
      <c r="D916">
        <v>-4.3200000000000002E-2</v>
      </c>
      <c r="E916">
        <v>13.305199999999999</v>
      </c>
      <c r="F916">
        <v>0.11783</v>
      </c>
    </row>
    <row r="917" spans="1:6">
      <c r="A917">
        <v>1000915</v>
      </c>
      <c r="B917">
        <v>1</v>
      </c>
      <c r="C917">
        <v>915</v>
      </c>
      <c r="D917">
        <v>-4.3400000000000001E-2</v>
      </c>
      <c r="E917">
        <v>13.311199999999999</v>
      </c>
      <c r="F917">
        <v>0.11785</v>
      </c>
    </row>
    <row r="918" spans="1:6">
      <c r="A918">
        <v>1000916</v>
      </c>
      <c r="B918">
        <v>1</v>
      </c>
      <c r="C918">
        <v>916</v>
      </c>
      <c r="D918">
        <v>-4.3499999999999997E-2</v>
      </c>
      <c r="E918">
        <v>13.3171</v>
      </c>
      <c r="F918">
        <v>0.11786000000000001</v>
      </c>
    </row>
    <row r="919" spans="1:6">
      <c r="A919">
        <v>1000917</v>
      </c>
      <c r="B919">
        <v>1</v>
      </c>
      <c r="C919">
        <v>917</v>
      </c>
      <c r="D919">
        <v>-4.3700000000000003E-2</v>
      </c>
      <c r="E919">
        <v>13.3231</v>
      </c>
      <c r="F919">
        <v>0.11788</v>
      </c>
    </row>
    <row r="920" spans="1:6">
      <c r="A920">
        <v>1000918</v>
      </c>
      <c r="B920">
        <v>1</v>
      </c>
      <c r="C920">
        <v>918</v>
      </c>
      <c r="D920">
        <v>-4.3799999999999999E-2</v>
      </c>
      <c r="E920">
        <v>13.329000000000001</v>
      </c>
      <c r="F920">
        <v>0.1179</v>
      </c>
    </row>
    <row r="921" spans="1:6">
      <c r="A921">
        <v>1000919</v>
      </c>
      <c r="B921">
        <v>1</v>
      </c>
      <c r="C921">
        <v>919</v>
      </c>
      <c r="D921">
        <v>-4.3999999999999997E-2</v>
      </c>
      <c r="E921">
        <v>13.335000000000001</v>
      </c>
      <c r="F921">
        <v>0.11792</v>
      </c>
    </row>
    <row r="922" spans="1:6">
      <c r="A922">
        <v>1000920</v>
      </c>
      <c r="B922">
        <v>1</v>
      </c>
      <c r="C922">
        <v>920</v>
      </c>
      <c r="D922">
        <v>-4.41E-2</v>
      </c>
      <c r="E922">
        <v>13.3409</v>
      </c>
      <c r="F922">
        <v>0.11794</v>
      </c>
    </row>
    <row r="923" spans="1:6">
      <c r="A923">
        <v>1000921</v>
      </c>
      <c r="B923">
        <v>1</v>
      </c>
      <c r="C923">
        <v>921</v>
      </c>
      <c r="D923">
        <v>-4.4299999999999999E-2</v>
      </c>
      <c r="E923">
        <v>13.3468</v>
      </c>
      <c r="F923">
        <v>0.11796</v>
      </c>
    </row>
    <row r="924" spans="1:6">
      <c r="A924">
        <v>1000922</v>
      </c>
      <c r="B924">
        <v>1</v>
      </c>
      <c r="C924">
        <v>922</v>
      </c>
      <c r="D924">
        <v>-4.4400000000000002E-2</v>
      </c>
      <c r="E924">
        <v>13.3528</v>
      </c>
      <c r="F924">
        <v>0.11798</v>
      </c>
    </row>
    <row r="925" spans="1:6">
      <c r="A925">
        <v>1000923</v>
      </c>
      <c r="B925">
        <v>1</v>
      </c>
      <c r="C925">
        <v>923</v>
      </c>
      <c r="D925">
        <v>-4.4600000000000001E-2</v>
      </c>
      <c r="E925">
        <v>13.358700000000001</v>
      </c>
      <c r="F925">
        <v>0.11799999999999999</v>
      </c>
    </row>
    <row r="926" spans="1:6">
      <c r="A926">
        <v>1000924</v>
      </c>
      <c r="B926">
        <v>1</v>
      </c>
      <c r="C926">
        <v>924</v>
      </c>
      <c r="D926">
        <v>-4.4699999999999997E-2</v>
      </c>
      <c r="E926">
        <v>13.364599999999999</v>
      </c>
      <c r="F926">
        <v>0.11802</v>
      </c>
    </row>
    <row r="927" spans="1:6">
      <c r="A927">
        <v>1000925</v>
      </c>
      <c r="B927">
        <v>1</v>
      </c>
      <c r="C927">
        <v>925</v>
      </c>
      <c r="D927">
        <v>-4.4900000000000002E-2</v>
      </c>
      <c r="E927">
        <v>13.3705</v>
      </c>
      <c r="F927">
        <v>0.11804000000000001</v>
      </c>
    </row>
    <row r="928" spans="1:6">
      <c r="A928">
        <v>1000926</v>
      </c>
      <c r="B928">
        <v>1</v>
      </c>
      <c r="C928">
        <v>926</v>
      </c>
      <c r="D928">
        <v>-4.4999999999999998E-2</v>
      </c>
      <c r="E928">
        <v>13.3765</v>
      </c>
      <c r="F928">
        <v>0.11805</v>
      </c>
    </row>
    <row r="929" spans="1:6">
      <c r="A929">
        <v>1000927</v>
      </c>
      <c r="B929">
        <v>1</v>
      </c>
      <c r="C929">
        <v>927</v>
      </c>
      <c r="D929">
        <v>-4.5199999999999997E-2</v>
      </c>
      <c r="E929">
        <v>13.382400000000001</v>
      </c>
      <c r="F929">
        <v>0.11806999999999999</v>
      </c>
    </row>
    <row r="930" spans="1:6">
      <c r="A930">
        <v>1000928</v>
      </c>
      <c r="B930">
        <v>1</v>
      </c>
      <c r="C930">
        <v>928</v>
      </c>
      <c r="D930">
        <v>-4.53E-2</v>
      </c>
      <c r="E930">
        <v>13.388299999999999</v>
      </c>
      <c r="F930">
        <v>0.11809</v>
      </c>
    </row>
    <row r="931" spans="1:6">
      <c r="A931">
        <v>1000929</v>
      </c>
      <c r="B931">
        <v>1</v>
      </c>
      <c r="C931">
        <v>929</v>
      </c>
      <c r="D931">
        <v>-4.5499999999999999E-2</v>
      </c>
      <c r="E931">
        <v>13.3942</v>
      </c>
      <c r="F931">
        <v>0.11811000000000001</v>
      </c>
    </row>
    <row r="932" spans="1:6">
      <c r="A932">
        <v>1000930</v>
      </c>
      <c r="B932">
        <v>1</v>
      </c>
      <c r="C932">
        <v>930</v>
      </c>
      <c r="D932">
        <v>-4.5600000000000002E-2</v>
      </c>
      <c r="E932">
        <v>13.4001</v>
      </c>
      <c r="F932">
        <v>0.11813</v>
      </c>
    </row>
    <row r="933" spans="1:6">
      <c r="A933">
        <v>1000931</v>
      </c>
      <c r="B933">
        <v>1</v>
      </c>
      <c r="C933">
        <v>931</v>
      </c>
      <c r="D933">
        <v>-4.58E-2</v>
      </c>
      <c r="E933">
        <v>13.406000000000001</v>
      </c>
      <c r="F933">
        <v>0.11815000000000001</v>
      </c>
    </row>
    <row r="934" spans="1:6">
      <c r="A934">
        <v>1000932</v>
      </c>
      <c r="B934">
        <v>1</v>
      </c>
      <c r="C934">
        <v>932</v>
      </c>
      <c r="D934">
        <v>-4.5900000000000003E-2</v>
      </c>
      <c r="E934">
        <v>13.411899999999999</v>
      </c>
      <c r="F934">
        <v>0.11817</v>
      </c>
    </row>
    <row r="935" spans="1:6">
      <c r="A935">
        <v>1000933</v>
      </c>
      <c r="B935">
        <v>1</v>
      </c>
      <c r="C935">
        <v>933</v>
      </c>
      <c r="D935">
        <v>-4.6100000000000002E-2</v>
      </c>
      <c r="E935">
        <v>13.4178</v>
      </c>
      <c r="F935">
        <v>0.11819</v>
      </c>
    </row>
    <row r="936" spans="1:6">
      <c r="A936">
        <v>1000934</v>
      </c>
      <c r="B936">
        <v>1</v>
      </c>
      <c r="C936">
        <v>934</v>
      </c>
      <c r="D936">
        <v>-4.6199999999999998E-2</v>
      </c>
      <c r="E936">
        <v>13.4237</v>
      </c>
      <c r="F936">
        <v>0.11821</v>
      </c>
    </row>
    <row r="937" spans="1:6">
      <c r="A937">
        <v>1000935</v>
      </c>
      <c r="B937">
        <v>1</v>
      </c>
      <c r="C937">
        <v>935</v>
      </c>
      <c r="D937">
        <v>-4.6399999999999997E-2</v>
      </c>
      <c r="E937">
        <v>13.429600000000001</v>
      </c>
      <c r="F937">
        <v>0.11823</v>
      </c>
    </row>
    <row r="938" spans="1:6">
      <c r="A938">
        <v>1000936</v>
      </c>
      <c r="B938">
        <v>1</v>
      </c>
      <c r="C938">
        <v>936</v>
      </c>
      <c r="D938">
        <v>-4.65E-2</v>
      </c>
      <c r="E938">
        <v>13.4354</v>
      </c>
      <c r="F938">
        <v>0.11824999999999999</v>
      </c>
    </row>
    <row r="939" spans="1:6">
      <c r="A939">
        <v>1000937</v>
      </c>
      <c r="B939">
        <v>1</v>
      </c>
      <c r="C939">
        <v>937</v>
      </c>
      <c r="D939">
        <v>-4.6600000000000003E-2</v>
      </c>
      <c r="E939">
        <v>13.4413</v>
      </c>
      <c r="F939">
        <v>0.11826</v>
      </c>
    </row>
    <row r="940" spans="1:6">
      <c r="A940">
        <v>1000938</v>
      </c>
      <c r="B940">
        <v>1</v>
      </c>
      <c r="C940">
        <v>938</v>
      </c>
      <c r="D940">
        <v>-4.6800000000000001E-2</v>
      </c>
      <c r="E940">
        <v>13.4472</v>
      </c>
      <c r="F940">
        <v>0.11828</v>
      </c>
    </row>
    <row r="941" spans="1:6">
      <c r="A941">
        <v>1000939</v>
      </c>
      <c r="B941">
        <v>1</v>
      </c>
      <c r="C941">
        <v>939</v>
      </c>
      <c r="D941">
        <v>-4.6899999999999997E-2</v>
      </c>
      <c r="E941">
        <v>13.453099999999999</v>
      </c>
      <c r="F941">
        <v>0.1183</v>
      </c>
    </row>
    <row r="942" spans="1:6">
      <c r="A942">
        <v>1000940</v>
      </c>
      <c r="B942">
        <v>1</v>
      </c>
      <c r="C942">
        <v>940</v>
      </c>
      <c r="D942">
        <v>-4.7100000000000003E-2</v>
      </c>
      <c r="E942">
        <v>13.4589</v>
      </c>
      <c r="F942">
        <v>0.11831999999999999</v>
      </c>
    </row>
    <row r="943" spans="1:6">
      <c r="A943">
        <v>1000941</v>
      </c>
      <c r="B943">
        <v>1</v>
      </c>
      <c r="C943">
        <v>941</v>
      </c>
      <c r="D943">
        <v>-4.7199999999999999E-2</v>
      </c>
      <c r="E943">
        <v>13.4648</v>
      </c>
      <c r="F943">
        <v>0.11834</v>
      </c>
    </row>
    <row r="944" spans="1:6">
      <c r="A944">
        <v>1000942</v>
      </c>
      <c r="B944">
        <v>1</v>
      </c>
      <c r="C944">
        <v>942</v>
      </c>
      <c r="D944">
        <v>-4.7399999999999998E-2</v>
      </c>
      <c r="E944">
        <v>13.470700000000001</v>
      </c>
      <c r="F944">
        <v>0.11836000000000001</v>
      </c>
    </row>
    <row r="945" spans="1:6">
      <c r="A945">
        <v>1000943</v>
      </c>
      <c r="B945">
        <v>1</v>
      </c>
      <c r="C945">
        <v>943</v>
      </c>
      <c r="D945">
        <v>-4.7500000000000001E-2</v>
      </c>
      <c r="E945">
        <v>13.4765</v>
      </c>
      <c r="F945">
        <v>0.11838</v>
      </c>
    </row>
    <row r="946" spans="1:6">
      <c r="A946">
        <v>1000944</v>
      </c>
      <c r="B946">
        <v>1</v>
      </c>
      <c r="C946">
        <v>944</v>
      </c>
      <c r="D946">
        <v>-4.7699999999999999E-2</v>
      </c>
      <c r="E946">
        <v>13.4824</v>
      </c>
      <c r="F946">
        <v>0.11840000000000001</v>
      </c>
    </row>
    <row r="947" spans="1:6">
      <c r="A947">
        <v>1000945</v>
      </c>
      <c r="B947">
        <v>1</v>
      </c>
      <c r="C947">
        <v>945</v>
      </c>
      <c r="D947">
        <v>-4.7800000000000002E-2</v>
      </c>
      <c r="E947">
        <v>13.488300000000001</v>
      </c>
      <c r="F947">
        <v>0.11842</v>
      </c>
    </row>
    <row r="948" spans="1:6">
      <c r="A948">
        <v>1000946</v>
      </c>
      <c r="B948">
        <v>1</v>
      </c>
      <c r="C948">
        <v>946</v>
      </c>
      <c r="D948">
        <v>-4.8000000000000001E-2</v>
      </c>
      <c r="E948">
        <v>13.4941</v>
      </c>
      <c r="F948">
        <v>0.11842999999999999</v>
      </c>
    </row>
    <row r="949" spans="1:6">
      <c r="A949">
        <v>1000947</v>
      </c>
      <c r="B949">
        <v>1</v>
      </c>
      <c r="C949">
        <v>947</v>
      </c>
      <c r="D949">
        <v>-4.8099999999999997E-2</v>
      </c>
      <c r="E949">
        <v>13.5</v>
      </c>
      <c r="F949">
        <v>0.11845</v>
      </c>
    </row>
    <row r="950" spans="1:6">
      <c r="A950">
        <v>1000948</v>
      </c>
      <c r="B950">
        <v>1</v>
      </c>
      <c r="C950">
        <v>948</v>
      </c>
      <c r="D950">
        <v>-4.8300000000000003E-2</v>
      </c>
      <c r="E950">
        <v>13.505800000000001</v>
      </c>
      <c r="F950">
        <v>0.11847000000000001</v>
      </c>
    </row>
    <row r="951" spans="1:6">
      <c r="A951">
        <v>1000949</v>
      </c>
      <c r="B951">
        <v>1</v>
      </c>
      <c r="C951">
        <v>949</v>
      </c>
      <c r="D951">
        <v>-4.8399999999999999E-2</v>
      </c>
      <c r="E951">
        <v>13.5116</v>
      </c>
      <c r="F951">
        <v>0.11849</v>
      </c>
    </row>
    <row r="952" spans="1:6">
      <c r="A952">
        <v>1000950</v>
      </c>
      <c r="B952">
        <v>1</v>
      </c>
      <c r="C952">
        <v>950</v>
      </c>
      <c r="D952">
        <v>-4.8599999999999997E-2</v>
      </c>
      <c r="E952">
        <v>13.5175</v>
      </c>
      <c r="F952">
        <v>0.11851</v>
      </c>
    </row>
    <row r="953" spans="1:6">
      <c r="A953">
        <v>1000951</v>
      </c>
      <c r="B953">
        <v>1</v>
      </c>
      <c r="C953">
        <v>951</v>
      </c>
      <c r="D953">
        <v>-4.87E-2</v>
      </c>
      <c r="E953">
        <v>13.523300000000001</v>
      </c>
      <c r="F953">
        <v>0.11853</v>
      </c>
    </row>
    <row r="954" spans="1:6">
      <c r="A954">
        <v>1000952</v>
      </c>
      <c r="B954">
        <v>1</v>
      </c>
      <c r="C954">
        <v>952</v>
      </c>
      <c r="D954">
        <v>-4.8899999999999999E-2</v>
      </c>
      <c r="E954">
        <v>13.5291</v>
      </c>
      <c r="F954">
        <v>0.11855</v>
      </c>
    </row>
    <row r="955" spans="1:6">
      <c r="A955">
        <v>1000953</v>
      </c>
      <c r="B955">
        <v>1</v>
      </c>
      <c r="C955">
        <v>953</v>
      </c>
      <c r="D955">
        <v>-4.9000000000000002E-2</v>
      </c>
      <c r="E955">
        <v>13.535</v>
      </c>
      <c r="F955">
        <v>0.11856999999999999</v>
      </c>
    </row>
    <row r="956" spans="1:6">
      <c r="A956">
        <v>1000954</v>
      </c>
      <c r="B956">
        <v>1</v>
      </c>
      <c r="C956">
        <v>954</v>
      </c>
      <c r="D956">
        <v>-4.9099999999999998E-2</v>
      </c>
      <c r="E956">
        <v>13.540800000000001</v>
      </c>
      <c r="F956">
        <v>0.11859</v>
      </c>
    </row>
    <row r="957" spans="1:6">
      <c r="A957">
        <v>1000955</v>
      </c>
      <c r="B957">
        <v>1</v>
      </c>
      <c r="C957">
        <v>955</v>
      </c>
      <c r="D957">
        <v>-4.9299999999999997E-2</v>
      </c>
      <c r="E957">
        <v>13.5466</v>
      </c>
      <c r="F957">
        <v>0.1186</v>
      </c>
    </row>
    <row r="958" spans="1:6">
      <c r="A958">
        <v>1000956</v>
      </c>
      <c r="B958">
        <v>1</v>
      </c>
      <c r="C958">
        <v>956</v>
      </c>
      <c r="D958">
        <v>-4.9399999999999999E-2</v>
      </c>
      <c r="E958">
        <v>13.5524</v>
      </c>
      <c r="F958">
        <v>0.11862</v>
      </c>
    </row>
    <row r="959" spans="1:6">
      <c r="A959">
        <v>1000957</v>
      </c>
      <c r="B959">
        <v>1</v>
      </c>
      <c r="C959">
        <v>957</v>
      </c>
      <c r="D959">
        <v>-4.9599999999999998E-2</v>
      </c>
      <c r="E959">
        <v>13.558299999999999</v>
      </c>
      <c r="F959">
        <v>0.11864</v>
      </c>
    </row>
    <row r="960" spans="1:6">
      <c r="A960">
        <v>1000958</v>
      </c>
      <c r="B960">
        <v>1</v>
      </c>
      <c r="C960">
        <v>958</v>
      </c>
      <c r="D960">
        <v>-4.9700000000000001E-2</v>
      </c>
      <c r="E960">
        <v>13.5641</v>
      </c>
      <c r="F960">
        <v>0.11866</v>
      </c>
    </row>
    <row r="961" spans="1:6">
      <c r="A961">
        <v>1000959</v>
      </c>
      <c r="B961">
        <v>1</v>
      </c>
      <c r="C961">
        <v>959</v>
      </c>
      <c r="D961">
        <v>-4.99E-2</v>
      </c>
      <c r="E961">
        <v>13.569900000000001</v>
      </c>
      <c r="F961">
        <v>0.11867999999999999</v>
      </c>
    </row>
    <row r="962" spans="1:6">
      <c r="A962">
        <v>1000960</v>
      </c>
      <c r="B962">
        <v>1</v>
      </c>
      <c r="C962">
        <v>960</v>
      </c>
      <c r="D962">
        <v>-0.05</v>
      </c>
      <c r="E962">
        <v>13.575699999999999</v>
      </c>
      <c r="F962">
        <v>0.1187</v>
      </c>
    </row>
    <row r="963" spans="1:6">
      <c r="A963">
        <v>1000961</v>
      </c>
      <c r="B963">
        <v>1</v>
      </c>
      <c r="C963">
        <v>961</v>
      </c>
      <c r="D963">
        <v>-5.0200000000000002E-2</v>
      </c>
      <c r="E963">
        <v>13.5815</v>
      </c>
      <c r="F963">
        <v>0.11872000000000001</v>
      </c>
    </row>
    <row r="964" spans="1:6">
      <c r="A964">
        <v>1000962</v>
      </c>
      <c r="B964">
        <v>1</v>
      </c>
      <c r="C964">
        <v>962</v>
      </c>
      <c r="D964">
        <v>-5.0299999999999997E-2</v>
      </c>
      <c r="E964">
        <v>13.587300000000001</v>
      </c>
      <c r="F964">
        <v>0.11874</v>
      </c>
    </row>
    <row r="965" spans="1:6">
      <c r="A965">
        <v>1000963</v>
      </c>
      <c r="B965">
        <v>1</v>
      </c>
      <c r="C965">
        <v>963</v>
      </c>
      <c r="D965">
        <v>-5.0500000000000003E-2</v>
      </c>
      <c r="E965">
        <v>13.5931</v>
      </c>
      <c r="F965">
        <v>0.11876</v>
      </c>
    </row>
    <row r="966" spans="1:6">
      <c r="A966">
        <v>1000964</v>
      </c>
      <c r="B966">
        <v>1</v>
      </c>
      <c r="C966">
        <v>964</v>
      </c>
      <c r="D966">
        <v>-5.0599999999999999E-2</v>
      </c>
      <c r="E966">
        <v>13.5989</v>
      </c>
      <c r="F966">
        <v>0.11877</v>
      </c>
    </row>
    <row r="967" spans="1:6">
      <c r="A967">
        <v>1000965</v>
      </c>
      <c r="B967">
        <v>1</v>
      </c>
      <c r="C967">
        <v>965</v>
      </c>
      <c r="D967">
        <v>-5.0700000000000002E-2</v>
      </c>
      <c r="E967">
        <v>13.604699999999999</v>
      </c>
      <c r="F967">
        <v>0.11879000000000001</v>
      </c>
    </row>
    <row r="968" spans="1:6">
      <c r="A968">
        <v>1000966</v>
      </c>
      <c r="B968">
        <v>1</v>
      </c>
      <c r="C968">
        <v>966</v>
      </c>
      <c r="D968">
        <v>-5.0900000000000001E-2</v>
      </c>
      <c r="E968">
        <v>13.6105</v>
      </c>
      <c r="F968">
        <v>0.11881</v>
      </c>
    </row>
    <row r="969" spans="1:6">
      <c r="A969">
        <v>1000967</v>
      </c>
      <c r="B969">
        <v>1</v>
      </c>
      <c r="C969">
        <v>967</v>
      </c>
      <c r="D969">
        <v>-5.0999999999999997E-2</v>
      </c>
      <c r="E969">
        <v>13.616300000000001</v>
      </c>
      <c r="F969">
        <v>0.11883000000000001</v>
      </c>
    </row>
    <row r="970" spans="1:6">
      <c r="A970">
        <v>1000968</v>
      </c>
      <c r="B970">
        <v>1</v>
      </c>
      <c r="C970">
        <v>968</v>
      </c>
      <c r="D970">
        <v>-5.1200000000000002E-2</v>
      </c>
      <c r="E970">
        <v>13.622</v>
      </c>
      <c r="F970">
        <v>0.11885</v>
      </c>
    </row>
    <row r="971" spans="1:6">
      <c r="A971">
        <v>1000969</v>
      </c>
      <c r="B971">
        <v>1</v>
      </c>
      <c r="C971">
        <v>969</v>
      </c>
      <c r="D971">
        <v>-5.1299999999999998E-2</v>
      </c>
      <c r="E971">
        <v>13.627800000000001</v>
      </c>
      <c r="F971">
        <v>0.11887</v>
      </c>
    </row>
    <row r="972" spans="1:6">
      <c r="A972">
        <v>1000970</v>
      </c>
      <c r="B972">
        <v>1</v>
      </c>
      <c r="C972">
        <v>970</v>
      </c>
      <c r="D972">
        <v>-5.1499999999999997E-2</v>
      </c>
      <c r="E972">
        <v>13.633599999999999</v>
      </c>
      <c r="F972">
        <v>0.11889</v>
      </c>
    </row>
    <row r="973" spans="1:6">
      <c r="A973">
        <v>1000971</v>
      </c>
      <c r="B973">
        <v>1</v>
      </c>
      <c r="C973">
        <v>971</v>
      </c>
      <c r="D973">
        <v>-5.16E-2</v>
      </c>
      <c r="E973">
        <v>13.6394</v>
      </c>
      <c r="F973">
        <v>0.11891</v>
      </c>
    </row>
    <row r="974" spans="1:6">
      <c r="A974">
        <v>1000972</v>
      </c>
      <c r="B974">
        <v>1</v>
      </c>
      <c r="C974">
        <v>972</v>
      </c>
      <c r="D974">
        <v>-5.1799999999999999E-2</v>
      </c>
      <c r="E974">
        <v>13.645200000000001</v>
      </c>
      <c r="F974">
        <v>0.11892</v>
      </c>
    </row>
    <row r="975" spans="1:6">
      <c r="A975">
        <v>1000973</v>
      </c>
      <c r="B975">
        <v>1</v>
      </c>
      <c r="C975">
        <v>973</v>
      </c>
      <c r="D975">
        <v>-5.1900000000000002E-2</v>
      </c>
      <c r="E975">
        <v>13.6509</v>
      </c>
      <c r="F975">
        <v>0.11894</v>
      </c>
    </row>
    <row r="976" spans="1:6">
      <c r="A976">
        <v>1000974</v>
      </c>
      <c r="B976">
        <v>1</v>
      </c>
      <c r="C976">
        <v>974</v>
      </c>
      <c r="D976">
        <v>-5.1999999999999998E-2</v>
      </c>
      <c r="E976">
        <v>13.656700000000001</v>
      </c>
      <c r="F976">
        <v>0.11896</v>
      </c>
    </row>
    <row r="977" spans="1:6">
      <c r="A977">
        <v>1000975</v>
      </c>
      <c r="B977">
        <v>1</v>
      </c>
      <c r="C977">
        <v>975</v>
      </c>
      <c r="D977">
        <v>-5.2200000000000003E-2</v>
      </c>
      <c r="E977">
        <v>13.6625</v>
      </c>
      <c r="F977">
        <v>0.11898</v>
      </c>
    </row>
    <row r="978" spans="1:6">
      <c r="A978">
        <v>1000976</v>
      </c>
      <c r="B978">
        <v>1</v>
      </c>
      <c r="C978">
        <v>976</v>
      </c>
      <c r="D978">
        <v>-5.2299999999999999E-2</v>
      </c>
      <c r="E978">
        <v>13.668200000000001</v>
      </c>
      <c r="F978">
        <v>0.11899999999999999</v>
      </c>
    </row>
    <row r="979" spans="1:6">
      <c r="A979">
        <v>1000977</v>
      </c>
      <c r="B979">
        <v>1</v>
      </c>
      <c r="C979">
        <v>977</v>
      </c>
      <c r="D979">
        <v>-5.2499999999999998E-2</v>
      </c>
      <c r="E979">
        <v>13.673999999999999</v>
      </c>
      <c r="F979">
        <v>0.11902</v>
      </c>
    </row>
    <row r="980" spans="1:6">
      <c r="A980">
        <v>1000978</v>
      </c>
      <c r="B980">
        <v>1</v>
      </c>
      <c r="C980">
        <v>978</v>
      </c>
      <c r="D980">
        <v>-5.2600000000000001E-2</v>
      </c>
      <c r="E980">
        <v>13.6797</v>
      </c>
      <c r="F980">
        <v>0.11904000000000001</v>
      </c>
    </row>
    <row r="981" spans="1:6">
      <c r="A981">
        <v>1000979</v>
      </c>
      <c r="B981">
        <v>1</v>
      </c>
      <c r="C981">
        <v>979</v>
      </c>
      <c r="D981">
        <v>-5.28E-2</v>
      </c>
      <c r="E981">
        <v>13.685499999999999</v>
      </c>
      <c r="F981">
        <v>0.11906</v>
      </c>
    </row>
    <row r="982" spans="1:6">
      <c r="A982">
        <v>1000980</v>
      </c>
      <c r="B982">
        <v>1</v>
      </c>
      <c r="C982">
        <v>980</v>
      </c>
      <c r="D982">
        <v>-5.2900000000000003E-2</v>
      </c>
      <c r="E982">
        <v>13.6912</v>
      </c>
      <c r="F982">
        <v>0.11907</v>
      </c>
    </row>
    <row r="983" spans="1:6">
      <c r="A983">
        <v>1000981</v>
      </c>
      <c r="B983">
        <v>1</v>
      </c>
      <c r="C983">
        <v>981</v>
      </c>
      <c r="D983">
        <v>-5.2999999999999999E-2</v>
      </c>
      <c r="E983">
        <v>13.696999999999999</v>
      </c>
      <c r="F983">
        <v>0.11909</v>
      </c>
    </row>
    <row r="984" spans="1:6">
      <c r="A984">
        <v>1000982</v>
      </c>
      <c r="B984">
        <v>1</v>
      </c>
      <c r="C984">
        <v>982</v>
      </c>
      <c r="D984">
        <v>-5.3199999999999997E-2</v>
      </c>
      <c r="E984">
        <v>13.7027</v>
      </c>
      <c r="F984">
        <v>0.11910999999999999</v>
      </c>
    </row>
    <row r="985" spans="1:6">
      <c r="A985">
        <v>1000983</v>
      </c>
      <c r="B985">
        <v>1</v>
      </c>
      <c r="C985">
        <v>983</v>
      </c>
      <c r="D985">
        <v>-5.33E-2</v>
      </c>
      <c r="E985">
        <v>13.708500000000001</v>
      </c>
      <c r="F985">
        <v>0.11913</v>
      </c>
    </row>
    <row r="986" spans="1:6">
      <c r="A986">
        <v>1000984</v>
      </c>
      <c r="B986">
        <v>1</v>
      </c>
      <c r="C986">
        <v>984</v>
      </c>
      <c r="D986">
        <v>-5.3499999999999999E-2</v>
      </c>
      <c r="E986">
        <v>13.7142</v>
      </c>
      <c r="F986">
        <v>0.11915000000000001</v>
      </c>
    </row>
    <row r="987" spans="1:6">
      <c r="A987">
        <v>1000985</v>
      </c>
      <c r="B987">
        <v>1</v>
      </c>
      <c r="C987">
        <v>985</v>
      </c>
      <c r="D987">
        <v>-5.3600000000000002E-2</v>
      </c>
      <c r="E987">
        <v>13.719900000000001</v>
      </c>
      <c r="F987">
        <v>0.11917</v>
      </c>
    </row>
    <row r="988" spans="1:6">
      <c r="A988">
        <v>1000986</v>
      </c>
      <c r="B988">
        <v>1</v>
      </c>
      <c r="C988">
        <v>986</v>
      </c>
      <c r="D988">
        <v>-5.3800000000000001E-2</v>
      </c>
      <c r="E988">
        <v>13.7257</v>
      </c>
      <c r="F988">
        <v>0.11919</v>
      </c>
    </row>
    <row r="989" spans="1:6">
      <c r="A989">
        <v>1000987</v>
      </c>
      <c r="B989">
        <v>1</v>
      </c>
      <c r="C989">
        <v>987</v>
      </c>
      <c r="D989">
        <v>-5.3900000000000003E-2</v>
      </c>
      <c r="E989">
        <v>13.731400000000001</v>
      </c>
      <c r="F989">
        <v>0.1192</v>
      </c>
    </row>
    <row r="990" spans="1:6">
      <c r="A990">
        <v>1000988</v>
      </c>
      <c r="B990">
        <v>1</v>
      </c>
      <c r="C990">
        <v>988</v>
      </c>
      <c r="D990">
        <v>-5.3999999999999999E-2</v>
      </c>
      <c r="E990">
        <v>13.7371</v>
      </c>
      <c r="F990">
        <v>0.11922000000000001</v>
      </c>
    </row>
    <row r="991" spans="1:6">
      <c r="A991">
        <v>1000989</v>
      </c>
      <c r="B991">
        <v>1</v>
      </c>
      <c r="C991">
        <v>989</v>
      </c>
      <c r="D991">
        <v>-5.4199999999999998E-2</v>
      </c>
      <c r="E991">
        <v>13.742900000000001</v>
      </c>
      <c r="F991">
        <v>0.11924</v>
      </c>
    </row>
    <row r="992" spans="1:6">
      <c r="A992">
        <v>1000990</v>
      </c>
      <c r="B992">
        <v>1</v>
      </c>
      <c r="C992">
        <v>990</v>
      </c>
      <c r="D992">
        <v>-5.4300000000000001E-2</v>
      </c>
      <c r="E992">
        <v>13.7486</v>
      </c>
      <c r="F992">
        <v>0.11926</v>
      </c>
    </row>
    <row r="993" spans="1:6">
      <c r="A993">
        <v>1000991</v>
      </c>
      <c r="B993">
        <v>1</v>
      </c>
      <c r="C993">
        <v>991</v>
      </c>
      <c r="D993">
        <v>-5.45E-2</v>
      </c>
      <c r="E993">
        <v>13.754300000000001</v>
      </c>
      <c r="F993">
        <v>0.11928</v>
      </c>
    </row>
    <row r="994" spans="1:6">
      <c r="A994">
        <v>1000992</v>
      </c>
      <c r="B994">
        <v>1</v>
      </c>
      <c r="C994">
        <v>992</v>
      </c>
      <c r="D994">
        <v>-5.4600000000000003E-2</v>
      </c>
      <c r="E994">
        <v>13.76</v>
      </c>
      <c r="F994">
        <v>0.1193</v>
      </c>
    </row>
    <row r="995" spans="1:6">
      <c r="A995">
        <v>1000993</v>
      </c>
      <c r="B995">
        <v>1</v>
      </c>
      <c r="C995">
        <v>993</v>
      </c>
      <c r="D995">
        <v>-5.4800000000000001E-2</v>
      </c>
      <c r="E995">
        <v>13.765700000000001</v>
      </c>
      <c r="F995">
        <v>0.11932</v>
      </c>
    </row>
    <row r="996" spans="1:6">
      <c r="A996">
        <v>1000994</v>
      </c>
      <c r="B996">
        <v>1</v>
      </c>
      <c r="C996">
        <v>994</v>
      </c>
      <c r="D996">
        <v>-5.4899999999999997E-2</v>
      </c>
      <c r="E996">
        <v>13.7715</v>
      </c>
      <c r="F996">
        <v>0.11933000000000001</v>
      </c>
    </row>
    <row r="997" spans="1:6">
      <c r="A997">
        <v>1000995</v>
      </c>
      <c r="B997">
        <v>1</v>
      </c>
      <c r="C997">
        <v>995</v>
      </c>
      <c r="D997">
        <v>-5.5E-2</v>
      </c>
      <c r="E997">
        <v>13.777200000000001</v>
      </c>
      <c r="F997">
        <v>0.11935</v>
      </c>
    </row>
    <row r="998" spans="1:6">
      <c r="A998">
        <v>1000996</v>
      </c>
      <c r="B998">
        <v>1</v>
      </c>
      <c r="C998">
        <v>996</v>
      </c>
      <c r="D998">
        <v>-5.5199999999999999E-2</v>
      </c>
      <c r="E998">
        <v>13.7829</v>
      </c>
      <c r="F998">
        <v>0.11937</v>
      </c>
    </row>
    <row r="999" spans="1:6">
      <c r="A999">
        <v>1000997</v>
      </c>
      <c r="B999">
        <v>1</v>
      </c>
      <c r="C999">
        <v>997</v>
      </c>
      <c r="D999">
        <v>-5.5300000000000002E-2</v>
      </c>
      <c r="E999">
        <v>13.788600000000001</v>
      </c>
      <c r="F999">
        <v>0.11939</v>
      </c>
    </row>
    <row r="1000" spans="1:6">
      <c r="A1000">
        <v>1000998</v>
      </c>
      <c r="B1000">
        <v>1</v>
      </c>
      <c r="C1000">
        <v>998</v>
      </c>
      <c r="D1000">
        <v>-5.5500000000000001E-2</v>
      </c>
      <c r="E1000">
        <v>13.7943</v>
      </c>
      <c r="F1000">
        <v>0.11941</v>
      </c>
    </row>
    <row r="1001" spans="1:6">
      <c r="A1001">
        <v>1000999</v>
      </c>
      <c r="B1001">
        <v>1</v>
      </c>
      <c r="C1001">
        <v>999</v>
      </c>
      <c r="D1001">
        <v>-5.5599999999999997E-2</v>
      </c>
      <c r="E1001">
        <v>13.8</v>
      </c>
      <c r="F1001">
        <v>0.11942999999999999</v>
      </c>
    </row>
    <row r="1002" spans="1:6">
      <c r="A1002">
        <v>1001000</v>
      </c>
      <c r="B1002">
        <v>1</v>
      </c>
      <c r="C1002">
        <v>1000</v>
      </c>
      <c r="D1002">
        <v>-5.5800000000000002E-2</v>
      </c>
      <c r="E1002">
        <v>13.8057</v>
      </c>
      <c r="F1002">
        <v>0.11945</v>
      </c>
    </row>
    <row r="1003" spans="1:6">
      <c r="A1003">
        <v>1001001</v>
      </c>
      <c r="B1003">
        <v>1</v>
      </c>
      <c r="C1003">
        <v>1001</v>
      </c>
      <c r="D1003">
        <v>-5.5899999999999998E-2</v>
      </c>
      <c r="E1003">
        <v>13.811400000000001</v>
      </c>
      <c r="F1003">
        <v>0.11946</v>
      </c>
    </row>
    <row r="1004" spans="1:6">
      <c r="A1004">
        <v>1001002</v>
      </c>
      <c r="B1004">
        <v>1</v>
      </c>
      <c r="C1004">
        <v>1002</v>
      </c>
      <c r="D1004">
        <v>-5.6000000000000001E-2</v>
      </c>
      <c r="E1004">
        <v>13.8171</v>
      </c>
      <c r="F1004">
        <v>0.11948</v>
      </c>
    </row>
    <row r="1005" spans="1:6">
      <c r="A1005">
        <v>1001003</v>
      </c>
      <c r="B1005">
        <v>1</v>
      </c>
      <c r="C1005">
        <v>1003</v>
      </c>
      <c r="D1005">
        <v>-5.62E-2</v>
      </c>
      <c r="E1005">
        <v>13.822800000000001</v>
      </c>
      <c r="F1005">
        <v>0.1195</v>
      </c>
    </row>
    <row r="1006" spans="1:6">
      <c r="A1006">
        <v>1001004</v>
      </c>
      <c r="B1006">
        <v>1</v>
      </c>
      <c r="C1006">
        <v>1004</v>
      </c>
      <c r="D1006">
        <v>-5.6300000000000003E-2</v>
      </c>
      <c r="E1006">
        <v>13.8285</v>
      </c>
      <c r="F1006">
        <v>0.11952</v>
      </c>
    </row>
    <row r="1007" spans="1:6">
      <c r="A1007">
        <v>1001005</v>
      </c>
      <c r="B1007">
        <v>1</v>
      </c>
      <c r="C1007">
        <v>1005</v>
      </c>
      <c r="D1007">
        <v>-5.6500000000000002E-2</v>
      </c>
      <c r="E1007">
        <v>13.834099999999999</v>
      </c>
      <c r="F1007">
        <v>0.11953999999999999</v>
      </c>
    </row>
    <row r="1008" spans="1:6">
      <c r="A1008">
        <v>1001006</v>
      </c>
      <c r="B1008">
        <v>1</v>
      </c>
      <c r="C1008">
        <v>1006</v>
      </c>
      <c r="D1008">
        <v>-5.6599999999999998E-2</v>
      </c>
      <c r="E1008">
        <v>13.8398</v>
      </c>
      <c r="F1008">
        <v>0.11956</v>
      </c>
    </row>
    <row r="1009" spans="1:6">
      <c r="A1009">
        <v>1001007</v>
      </c>
      <c r="B1009">
        <v>1</v>
      </c>
      <c r="C1009">
        <v>1007</v>
      </c>
      <c r="D1009">
        <v>-5.67E-2</v>
      </c>
      <c r="E1009">
        <v>13.845499999999999</v>
      </c>
      <c r="F1009">
        <v>0.11957</v>
      </c>
    </row>
    <row r="1010" spans="1:6">
      <c r="A1010">
        <v>1001008</v>
      </c>
      <c r="B1010">
        <v>1</v>
      </c>
      <c r="C1010">
        <v>1008</v>
      </c>
      <c r="D1010">
        <v>-5.6899999999999999E-2</v>
      </c>
      <c r="E1010">
        <v>13.8512</v>
      </c>
      <c r="F1010">
        <v>0.11959</v>
      </c>
    </row>
    <row r="1011" spans="1:6">
      <c r="A1011">
        <v>1001009</v>
      </c>
      <c r="B1011">
        <v>1</v>
      </c>
      <c r="C1011">
        <v>1009</v>
      </c>
      <c r="D1011">
        <v>-5.7000000000000002E-2</v>
      </c>
      <c r="E1011">
        <v>13.8569</v>
      </c>
      <c r="F1011">
        <v>0.11960999999999999</v>
      </c>
    </row>
    <row r="1012" spans="1:6">
      <c r="A1012">
        <v>1001010</v>
      </c>
      <c r="B1012">
        <v>1</v>
      </c>
      <c r="C1012">
        <v>1010</v>
      </c>
      <c r="D1012">
        <v>-5.7200000000000001E-2</v>
      </c>
      <c r="E1012">
        <v>13.862500000000001</v>
      </c>
      <c r="F1012">
        <v>0.11963</v>
      </c>
    </row>
    <row r="1013" spans="1:6">
      <c r="A1013">
        <v>1001011</v>
      </c>
      <c r="B1013">
        <v>1</v>
      </c>
      <c r="C1013">
        <v>1011</v>
      </c>
      <c r="D1013">
        <v>-5.7299999999999997E-2</v>
      </c>
      <c r="E1013">
        <v>13.8682</v>
      </c>
      <c r="F1013">
        <v>0.11965000000000001</v>
      </c>
    </row>
    <row r="1014" spans="1:6">
      <c r="A1014">
        <v>1001012</v>
      </c>
      <c r="B1014">
        <v>1</v>
      </c>
      <c r="C1014">
        <v>1012</v>
      </c>
      <c r="D1014">
        <v>-5.74E-2</v>
      </c>
      <c r="E1014">
        <v>13.873900000000001</v>
      </c>
      <c r="F1014">
        <v>0.11967</v>
      </c>
    </row>
    <row r="1015" spans="1:6">
      <c r="A1015">
        <v>1001013</v>
      </c>
      <c r="B1015">
        <v>1</v>
      </c>
      <c r="C1015">
        <v>1013</v>
      </c>
      <c r="D1015">
        <v>-5.7599999999999998E-2</v>
      </c>
      <c r="E1015">
        <v>13.8796</v>
      </c>
      <c r="F1015">
        <v>0.11967999999999999</v>
      </c>
    </row>
    <row r="1016" spans="1:6">
      <c r="A1016">
        <v>1001014</v>
      </c>
      <c r="B1016">
        <v>1</v>
      </c>
      <c r="C1016">
        <v>1014</v>
      </c>
      <c r="D1016">
        <v>-5.7700000000000001E-2</v>
      </c>
      <c r="E1016">
        <v>13.885199999999999</v>
      </c>
      <c r="F1016">
        <v>0.1197</v>
      </c>
    </row>
    <row r="1017" spans="1:6">
      <c r="A1017">
        <v>1001015</v>
      </c>
      <c r="B1017">
        <v>1</v>
      </c>
      <c r="C1017">
        <v>1015</v>
      </c>
      <c r="D1017">
        <v>-5.79E-2</v>
      </c>
      <c r="E1017">
        <v>13.8909</v>
      </c>
      <c r="F1017">
        <v>0.11971999999999999</v>
      </c>
    </row>
    <row r="1018" spans="1:6">
      <c r="A1018">
        <v>1001016</v>
      </c>
      <c r="B1018">
        <v>1</v>
      </c>
      <c r="C1018">
        <v>1016</v>
      </c>
      <c r="D1018">
        <v>-5.8000000000000003E-2</v>
      </c>
      <c r="E1018">
        <v>13.896599999999999</v>
      </c>
      <c r="F1018">
        <v>0.11974</v>
      </c>
    </row>
    <row r="1019" spans="1:6">
      <c r="A1019">
        <v>1001017</v>
      </c>
      <c r="B1019">
        <v>1</v>
      </c>
      <c r="C1019">
        <v>1017</v>
      </c>
      <c r="D1019">
        <v>-5.8099999999999999E-2</v>
      </c>
      <c r="E1019">
        <v>13.902200000000001</v>
      </c>
      <c r="F1019">
        <v>0.11976000000000001</v>
      </c>
    </row>
    <row r="1020" spans="1:6">
      <c r="A1020">
        <v>1001018</v>
      </c>
      <c r="B1020">
        <v>1</v>
      </c>
      <c r="C1020">
        <v>1018</v>
      </c>
      <c r="D1020">
        <v>-5.8299999999999998E-2</v>
      </c>
      <c r="E1020">
        <v>13.9079</v>
      </c>
      <c r="F1020">
        <v>0.11978</v>
      </c>
    </row>
    <row r="1021" spans="1:6">
      <c r="A1021">
        <v>1001019</v>
      </c>
      <c r="B1021">
        <v>1</v>
      </c>
      <c r="C1021">
        <v>1019</v>
      </c>
      <c r="D1021">
        <v>-5.8400000000000001E-2</v>
      </c>
      <c r="E1021">
        <v>13.913500000000001</v>
      </c>
      <c r="F1021">
        <v>0.11978999999999999</v>
      </c>
    </row>
    <row r="1022" spans="1:6">
      <c r="A1022">
        <v>1001020</v>
      </c>
      <c r="B1022">
        <v>1</v>
      </c>
      <c r="C1022">
        <v>1020</v>
      </c>
      <c r="D1022">
        <v>-5.8599999999999999E-2</v>
      </c>
      <c r="E1022">
        <v>13.9192</v>
      </c>
      <c r="F1022">
        <v>0.11981</v>
      </c>
    </row>
    <row r="1023" spans="1:6">
      <c r="A1023">
        <v>1001021</v>
      </c>
      <c r="B1023">
        <v>1</v>
      </c>
      <c r="C1023">
        <v>1021</v>
      </c>
      <c r="D1023">
        <v>-5.8700000000000002E-2</v>
      </c>
      <c r="E1023">
        <v>13.924799999999999</v>
      </c>
      <c r="F1023">
        <v>0.11983000000000001</v>
      </c>
    </row>
    <row r="1024" spans="1:6">
      <c r="A1024">
        <v>1001022</v>
      </c>
      <c r="B1024">
        <v>1</v>
      </c>
      <c r="C1024">
        <v>1022</v>
      </c>
      <c r="D1024">
        <v>-5.8799999999999998E-2</v>
      </c>
      <c r="E1024">
        <v>13.9305</v>
      </c>
      <c r="F1024">
        <v>0.11985</v>
      </c>
    </row>
    <row r="1025" spans="1:6">
      <c r="A1025">
        <v>1001023</v>
      </c>
      <c r="B1025">
        <v>1</v>
      </c>
      <c r="C1025">
        <v>1023</v>
      </c>
      <c r="D1025">
        <v>-5.8999999999999997E-2</v>
      </c>
      <c r="E1025">
        <v>13.9361</v>
      </c>
      <c r="F1025">
        <v>0.11987</v>
      </c>
    </row>
    <row r="1026" spans="1:6">
      <c r="A1026">
        <v>1001024</v>
      </c>
      <c r="B1026">
        <v>1</v>
      </c>
      <c r="C1026">
        <v>1024</v>
      </c>
      <c r="D1026">
        <v>-5.91E-2</v>
      </c>
      <c r="E1026">
        <v>13.941800000000001</v>
      </c>
      <c r="F1026">
        <v>0.11988</v>
      </c>
    </row>
    <row r="1027" spans="1:6">
      <c r="A1027">
        <v>1001025</v>
      </c>
      <c r="B1027">
        <v>1</v>
      </c>
      <c r="C1027">
        <v>1025</v>
      </c>
      <c r="D1027">
        <v>-5.9299999999999999E-2</v>
      </c>
      <c r="E1027">
        <v>13.9474</v>
      </c>
      <c r="F1027">
        <v>0.11990000000000001</v>
      </c>
    </row>
    <row r="1028" spans="1:6">
      <c r="A1028">
        <v>1001026</v>
      </c>
      <c r="B1028">
        <v>1</v>
      </c>
      <c r="C1028">
        <v>1026</v>
      </c>
      <c r="D1028">
        <v>-5.9400000000000001E-2</v>
      </c>
      <c r="E1028">
        <v>13.953099999999999</v>
      </c>
      <c r="F1028">
        <v>0.11992</v>
      </c>
    </row>
    <row r="1029" spans="1:6">
      <c r="A1029">
        <v>1001027</v>
      </c>
      <c r="B1029">
        <v>1</v>
      </c>
      <c r="C1029">
        <v>1027</v>
      </c>
      <c r="D1029">
        <v>-5.9499999999999997E-2</v>
      </c>
      <c r="E1029">
        <v>13.9587</v>
      </c>
      <c r="F1029">
        <v>0.11994</v>
      </c>
    </row>
    <row r="1030" spans="1:6">
      <c r="A1030">
        <v>1001028</v>
      </c>
      <c r="B1030">
        <v>1</v>
      </c>
      <c r="C1030">
        <v>1028</v>
      </c>
      <c r="D1030">
        <v>-5.9700000000000003E-2</v>
      </c>
      <c r="E1030">
        <v>13.964399999999999</v>
      </c>
      <c r="F1030">
        <v>0.11996</v>
      </c>
    </row>
    <row r="1031" spans="1:6">
      <c r="A1031">
        <v>1001029</v>
      </c>
      <c r="B1031">
        <v>1</v>
      </c>
      <c r="C1031">
        <v>1029</v>
      </c>
      <c r="D1031">
        <v>-5.9799999999999999E-2</v>
      </c>
      <c r="E1031">
        <v>13.97</v>
      </c>
      <c r="F1031">
        <v>0.11998</v>
      </c>
    </row>
    <row r="1032" spans="1:6">
      <c r="A1032">
        <v>1001030</v>
      </c>
      <c r="B1032">
        <v>1</v>
      </c>
      <c r="C1032">
        <v>1030</v>
      </c>
      <c r="D1032">
        <v>-0.06</v>
      </c>
      <c r="E1032">
        <v>13.9756</v>
      </c>
      <c r="F1032">
        <v>0.11999</v>
      </c>
    </row>
    <row r="1033" spans="1:6">
      <c r="A1033">
        <v>1001031</v>
      </c>
      <c r="B1033">
        <v>1</v>
      </c>
      <c r="C1033">
        <v>1031</v>
      </c>
      <c r="D1033">
        <v>-6.0100000000000001E-2</v>
      </c>
      <c r="E1033">
        <v>13.981299999999999</v>
      </c>
      <c r="F1033">
        <v>0.12001000000000001</v>
      </c>
    </row>
    <row r="1034" spans="1:6">
      <c r="A1034">
        <v>1001032</v>
      </c>
      <c r="B1034">
        <v>1</v>
      </c>
      <c r="C1034">
        <v>1032</v>
      </c>
      <c r="D1034">
        <v>-6.0199999999999997E-2</v>
      </c>
      <c r="E1034">
        <v>13.9869</v>
      </c>
      <c r="F1034">
        <v>0.12003</v>
      </c>
    </row>
    <row r="1035" spans="1:6">
      <c r="A1035">
        <v>1001033</v>
      </c>
      <c r="B1035">
        <v>1</v>
      </c>
      <c r="C1035">
        <v>1033</v>
      </c>
      <c r="D1035">
        <v>-6.0400000000000002E-2</v>
      </c>
      <c r="E1035">
        <v>13.9925</v>
      </c>
      <c r="F1035">
        <v>0.12005</v>
      </c>
    </row>
    <row r="1036" spans="1:6">
      <c r="A1036">
        <v>1001034</v>
      </c>
      <c r="B1036">
        <v>1</v>
      </c>
      <c r="C1036">
        <v>1034</v>
      </c>
      <c r="D1036">
        <v>-6.0499999999999998E-2</v>
      </c>
      <c r="E1036">
        <v>13.998200000000001</v>
      </c>
      <c r="F1036">
        <v>0.12007</v>
      </c>
    </row>
    <row r="1037" spans="1:6">
      <c r="A1037">
        <v>1001035</v>
      </c>
      <c r="B1037">
        <v>1</v>
      </c>
      <c r="C1037">
        <v>1035</v>
      </c>
      <c r="D1037">
        <v>-6.0699999999999997E-2</v>
      </c>
      <c r="E1037">
        <v>14.0038</v>
      </c>
      <c r="F1037">
        <v>0.12008000000000001</v>
      </c>
    </row>
    <row r="1038" spans="1:6">
      <c r="A1038">
        <v>1001036</v>
      </c>
      <c r="B1038">
        <v>1</v>
      </c>
      <c r="C1038">
        <v>1036</v>
      </c>
      <c r="D1038">
        <v>-6.08E-2</v>
      </c>
      <c r="E1038">
        <v>14.009399999999999</v>
      </c>
      <c r="F1038">
        <v>0.1201</v>
      </c>
    </row>
    <row r="1039" spans="1:6">
      <c r="A1039">
        <v>1001037</v>
      </c>
      <c r="B1039">
        <v>1</v>
      </c>
      <c r="C1039">
        <v>1037</v>
      </c>
      <c r="D1039">
        <v>-6.0900000000000003E-2</v>
      </c>
      <c r="E1039">
        <v>14.015000000000001</v>
      </c>
      <c r="F1039">
        <v>0.12012</v>
      </c>
    </row>
    <row r="1040" spans="1:6">
      <c r="A1040">
        <v>1001038</v>
      </c>
      <c r="B1040">
        <v>1</v>
      </c>
      <c r="C1040">
        <v>1038</v>
      </c>
      <c r="D1040">
        <v>-6.1100000000000002E-2</v>
      </c>
      <c r="E1040">
        <v>14.0207</v>
      </c>
      <c r="F1040">
        <v>0.12014</v>
      </c>
    </row>
    <row r="1041" spans="1:6">
      <c r="A1041">
        <v>1001039</v>
      </c>
      <c r="B1041">
        <v>1</v>
      </c>
      <c r="C1041">
        <v>1039</v>
      </c>
      <c r="D1041">
        <v>-6.1199999999999997E-2</v>
      </c>
      <c r="E1041">
        <v>14.026300000000001</v>
      </c>
      <c r="F1041">
        <v>0.12016</v>
      </c>
    </row>
    <row r="1042" spans="1:6">
      <c r="A1042">
        <v>1001040</v>
      </c>
      <c r="B1042">
        <v>1</v>
      </c>
      <c r="C1042">
        <v>1040</v>
      </c>
      <c r="D1042">
        <v>-6.13E-2</v>
      </c>
      <c r="E1042">
        <v>14.0319</v>
      </c>
      <c r="F1042">
        <v>0.12017</v>
      </c>
    </row>
    <row r="1043" spans="1:6">
      <c r="A1043">
        <v>1001041</v>
      </c>
      <c r="B1043">
        <v>1</v>
      </c>
      <c r="C1043">
        <v>1041</v>
      </c>
      <c r="D1043">
        <v>-6.1499999999999999E-2</v>
      </c>
      <c r="E1043">
        <v>14.0375</v>
      </c>
      <c r="F1043">
        <v>0.12019000000000001</v>
      </c>
    </row>
    <row r="1044" spans="1:6">
      <c r="A1044">
        <v>1001042</v>
      </c>
      <c r="B1044">
        <v>1</v>
      </c>
      <c r="C1044">
        <v>1042</v>
      </c>
      <c r="D1044">
        <v>-6.1600000000000002E-2</v>
      </c>
      <c r="E1044">
        <v>14.043100000000001</v>
      </c>
      <c r="F1044">
        <v>0.12021</v>
      </c>
    </row>
    <row r="1045" spans="1:6">
      <c r="A1045">
        <v>1001043</v>
      </c>
      <c r="B1045">
        <v>1</v>
      </c>
      <c r="C1045">
        <v>1043</v>
      </c>
      <c r="D1045">
        <v>-6.1800000000000001E-2</v>
      </c>
      <c r="E1045">
        <v>14.0488</v>
      </c>
      <c r="F1045">
        <v>0.12023</v>
      </c>
    </row>
    <row r="1046" spans="1:6">
      <c r="A1046">
        <v>1001044</v>
      </c>
      <c r="B1046">
        <v>1</v>
      </c>
      <c r="C1046">
        <v>1044</v>
      </c>
      <c r="D1046">
        <v>-6.1899999999999997E-2</v>
      </c>
      <c r="E1046">
        <v>14.054399999999999</v>
      </c>
      <c r="F1046">
        <v>0.12025</v>
      </c>
    </row>
    <row r="1047" spans="1:6">
      <c r="A1047">
        <v>1001045</v>
      </c>
      <c r="B1047">
        <v>1</v>
      </c>
      <c r="C1047">
        <v>1045</v>
      </c>
      <c r="D1047">
        <v>-6.2E-2</v>
      </c>
      <c r="E1047">
        <v>14.06</v>
      </c>
      <c r="F1047">
        <v>0.12026000000000001</v>
      </c>
    </row>
    <row r="1048" spans="1:6">
      <c r="A1048">
        <v>1001046</v>
      </c>
      <c r="B1048">
        <v>1</v>
      </c>
      <c r="C1048">
        <v>1046</v>
      </c>
      <c r="D1048">
        <v>-6.2199999999999998E-2</v>
      </c>
      <c r="E1048">
        <v>14.0656</v>
      </c>
      <c r="F1048">
        <v>0.12028</v>
      </c>
    </row>
    <row r="1049" spans="1:6">
      <c r="A1049">
        <v>1001047</v>
      </c>
      <c r="B1049">
        <v>1</v>
      </c>
      <c r="C1049">
        <v>1047</v>
      </c>
      <c r="D1049">
        <v>-6.2300000000000001E-2</v>
      </c>
      <c r="E1049">
        <v>14.071199999999999</v>
      </c>
      <c r="F1049">
        <v>0.1203</v>
      </c>
    </row>
    <row r="1050" spans="1:6">
      <c r="A1050">
        <v>1001048</v>
      </c>
      <c r="B1050">
        <v>1</v>
      </c>
      <c r="C1050">
        <v>1048</v>
      </c>
      <c r="D1050">
        <v>-6.2399999999999997E-2</v>
      </c>
      <c r="E1050">
        <v>14.0768</v>
      </c>
      <c r="F1050">
        <v>0.12032</v>
      </c>
    </row>
    <row r="1051" spans="1:6">
      <c r="A1051">
        <v>1001049</v>
      </c>
      <c r="B1051">
        <v>1</v>
      </c>
      <c r="C1051">
        <v>1049</v>
      </c>
      <c r="D1051">
        <v>-6.2600000000000003E-2</v>
      </c>
      <c r="E1051">
        <v>14.0824</v>
      </c>
      <c r="F1051">
        <v>0.12033000000000001</v>
      </c>
    </row>
    <row r="1052" spans="1:6">
      <c r="A1052">
        <v>1001050</v>
      </c>
      <c r="B1052">
        <v>1</v>
      </c>
      <c r="C1052">
        <v>1050</v>
      </c>
      <c r="D1052">
        <v>-6.2700000000000006E-2</v>
      </c>
      <c r="E1052">
        <v>14.087999999999999</v>
      </c>
      <c r="F1052">
        <v>0.12035</v>
      </c>
    </row>
    <row r="1053" spans="1:6">
      <c r="A1053">
        <v>1001051</v>
      </c>
      <c r="B1053">
        <v>1</v>
      </c>
      <c r="C1053">
        <v>1051</v>
      </c>
      <c r="D1053">
        <v>-6.2899999999999998E-2</v>
      </c>
      <c r="E1053">
        <v>14.0936</v>
      </c>
      <c r="F1053">
        <v>0.12037</v>
      </c>
    </row>
    <row r="1054" spans="1:6">
      <c r="A1054">
        <v>1001052</v>
      </c>
      <c r="B1054">
        <v>1</v>
      </c>
      <c r="C1054">
        <v>1052</v>
      </c>
      <c r="D1054">
        <v>-6.3E-2</v>
      </c>
      <c r="E1054">
        <v>14.0992</v>
      </c>
      <c r="F1054">
        <v>0.12039</v>
      </c>
    </row>
    <row r="1055" spans="1:6">
      <c r="A1055">
        <v>1001053</v>
      </c>
      <c r="B1055">
        <v>1</v>
      </c>
      <c r="C1055">
        <v>1053</v>
      </c>
      <c r="D1055">
        <v>-6.3100000000000003E-2</v>
      </c>
      <c r="E1055">
        <v>14.104799999999999</v>
      </c>
      <c r="F1055">
        <v>0.12041</v>
      </c>
    </row>
    <row r="1056" spans="1:6">
      <c r="A1056">
        <v>1001054</v>
      </c>
      <c r="B1056">
        <v>1</v>
      </c>
      <c r="C1056">
        <v>1054</v>
      </c>
      <c r="D1056">
        <v>-6.3299999999999995E-2</v>
      </c>
      <c r="E1056">
        <v>14.1104</v>
      </c>
      <c r="F1056">
        <v>0.12042</v>
      </c>
    </row>
    <row r="1057" spans="1:6">
      <c r="A1057">
        <v>1001055</v>
      </c>
      <c r="B1057">
        <v>1</v>
      </c>
      <c r="C1057">
        <v>1055</v>
      </c>
      <c r="D1057">
        <v>-6.3399999999999998E-2</v>
      </c>
      <c r="E1057">
        <v>14.116</v>
      </c>
      <c r="F1057">
        <v>0.12044000000000001</v>
      </c>
    </row>
    <row r="1058" spans="1:6">
      <c r="A1058">
        <v>1001056</v>
      </c>
      <c r="B1058">
        <v>1</v>
      </c>
      <c r="C1058">
        <v>1056</v>
      </c>
      <c r="D1058">
        <v>-6.3500000000000001E-2</v>
      </c>
      <c r="E1058">
        <v>14.121600000000001</v>
      </c>
      <c r="F1058">
        <v>0.12046</v>
      </c>
    </row>
    <row r="1059" spans="1:6">
      <c r="A1059">
        <v>1001057</v>
      </c>
      <c r="B1059">
        <v>1</v>
      </c>
      <c r="C1059">
        <v>1057</v>
      </c>
      <c r="D1059">
        <v>-6.3700000000000007E-2</v>
      </c>
      <c r="E1059">
        <v>14.1272</v>
      </c>
      <c r="F1059">
        <v>0.12048</v>
      </c>
    </row>
    <row r="1060" spans="1:6">
      <c r="A1060">
        <v>1001058</v>
      </c>
      <c r="B1060">
        <v>1</v>
      </c>
      <c r="C1060">
        <v>1058</v>
      </c>
      <c r="D1060">
        <v>-6.3799999999999996E-2</v>
      </c>
      <c r="E1060">
        <v>14.1328</v>
      </c>
      <c r="F1060">
        <v>0.1205</v>
      </c>
    </row>
    <row r="1061" spans="1:6">
      <c r="A1061">
        <v>1001059</v>
      </c>
      <c r="B1061">
        <v>1</v>
      </c>
      <c r="C1061">
        <v>1059</v>
      </c>
      <c r="D1061">
        <v>-6.3899999999999998E-2</v>
      </c>
      <c r="E1061">
        <v>14.138400000000001</v>
      </c>
      <c r="F1061">
        <v>0.12051000000000001</v>
      </c>
    </row>
    <row r="1062" spans="1:6">
      <c r="A1062">
        <v>1001060</v>
      </c>
      <c r="B1062">
        <v>1</v>
      </c>
      <c r="C1062">
        <v>1060</v>
      </c>
      <c r="D1062">
        <v>-6.4100000000000004E-2</v>
      </c>
      <c r="E1062">
        <v>14.144</v>
      </c>
      <c r="F1062">
        <v>0.12053</v>
      </c>
    </row>
    <row r="1063" spans="1:6">
      <c r="A1063">
        <v>1001061</v>
      </c>
      <c r="B1063">
        <v>1</v>
      </c>
      <c r="C1063">
        <v>1061</v>
      </c>
      <c r="D1063">
        <v>-6.4199999999999993E-2</v>
      </c>
      <c r="E1063">
        <v>14.1495</v>
      </c>
      <c r="F1063">
        <v>0.12055</v>
      </c>
    </row>
    <row r="1064" spans="1:6">
      <c r="A1064">
        <v>1001062</v>
      </c>
      <c r="B1064">
        <v>1</v>
      </c>
      <c r="C1064">
        <v>1062</v>
      </c>
      <c r="D1064">
        <v>-6.4399999999999999E-2</v>
      </c>
      <c r="E1064">
        <v>14.155099999999999</v>
      </c>
      <c r="F1064">
        <v>0.12057</v>
      </c>
    </row>
    <row r="1065" spans="1:6">
      <c r="A1065">
        <v>1001063</v>
      </c>
      <c r="B1065">
        <v>1</v>
      </c>
      <c r="C1065">
        <v>1063</v>
      </c>
      <c r="D1065">
        <v>-6.4500000000000002E-2</v>
      </c>
      <c r="E1065">
        <v>14.1607</v>
      </c>
      <c r="F1065">
        <v>0.12058000000000001</v>
      </c>
    </row>
    <row r="1066" spans="1:6">
      <c r="A1066">
        <v>1001064</v>
      </c>
      <c r="B1066">
        <v>1</v>
      </c>
      <c r="C1066">
        <v>1064</v>
      </c>
      <c r="D1066">
        <v>-6.4600000000000005E-2</v>
      </c>
      <c r="E1066">
        <v>14.1663</v>
      </c>
      <c r="F1066">
        <v>0.1206</v>
      </c>
    </row>
    <row r="1067" spans="1:6">
      <c r="A1067">
        <v>1001065</v>
      </c>
      <c r="B1067">
        <v>1</v>
      </c>
      <c r="C1067">
        <v>1065</v>
      </c>
      <c r="D1067">
        <v>-6.4799999999999996E-2</v>
      </c>
      <c r="E1067">
        <v>14.171900000000001</v>
      </c>
      <c r="F1067">
        <v>0.12062</v>
      </c>
    </row>
    <row r="1068" spans="1:6">
      <c r="A1068">
        <v>1001066</v>
      </c>
      <c r="B1068">
        <v>1</v>
      </c>
      <c r="C1068">
        <v>1066</v>
      </c>
      <c r="D1068">
        <v>-6.4899999999999999E-2</v>
      </c>
      <c r="E1068">
        <v>14.1775</v>
      </c>
      <c r="F1068">
        <v>0.12064</v>
      </c>
    </row>
    <row r="1069" spans="1:6">
      <c r="A1069">
        <v>1001067</v>
      </c>
      <c r="B1069">
        <v>1</v>
      </c>
      <c r="C1069">
        <v>1067</v>
      </c>
      <c r="D1069">
        <v>-6.5000000000000002E-2</v>
      </c>
      <c r="E1069">
        <v>14.183</v>
      </c>
      <c r="F1069">
        <v>0.12064999999999999</v>
      </c>
    </row>
    <row r="1070" spans="1:6">
      <c r="A1070">
        <v>1001068</v>
      </c>
      <c r="B1070">
        <v>1</v>
      </c>
      <c r="C1070">
        <v>1068</v>
      </c>
      <c r="D1070">
        <v>-6.5199999999999994E-2</v>
      </c>
      <c r="E1070">
        <v>14.188599999999999</v>
      </c>
      <c r="F1070">
        <v>0.12067</v>
      </c>
    </row>
    <row r="1071" spans="1:6">
      <c r="A1071">
        <v>1001069</v>
      </c>
      <c r="B1071">
        <v>1</v>
      </c>
      <c r="C1071">
        <v>1069</v>
      </c>
      <c r="D1071">
        <v>-6.5299999999999997E-2</v>
      </c>
      <c r="E1071">
        <v>14.1942</v>
      </c>
      <c r="F1071">
        <v>0.12069000000000001</v>
      </c>
    </row>
    <row r="1072" spans="1:6">
      <c r="A1072">
        <v>1001070</v>
      </c>
      <c r="B1072">
        <v>1</v>
      </c>
      <c r="C1072">
        <v>1070</v>
      </c>
      <c r="D1072">
        <v>-6.54E-2</v>
      </c>
      <c r="E1072">
        <v>14.1998</v>
      </c>
      <c r="F1072">
        <v>0.12071</v>
      </c>
    </row>
    <row r="1073" spans="1:6">
      <c r="A1073">
        <v>1001071</v>
      </c>
      <c r="B1073">
        <v>1</v>
      </c>
      <c r="C1073">
        <v>1071</v>
      </c>
      <c r="D1073">
        <v>-6.5600000000000006E-2</v>
      </c>
      <c r="E1073">
        <v>14.205299999999999</v>
      </c>
      <c r="F1073">
        <v>0.12073</v>
      </c>
    </row>
    <row r="1074" spans="1:6">
      <c r="A1074">
        <v>1001072</v>
      </c>
      <c r="B1074">
        <v>1</v>
      </c>
      <c r="C1074">
        <v>1072</v>
      </c>
      <c r="D1074">
        <v>-6.5699999999999995E-2</v>
      </c>
      <c r="E1074">
        <v>14.210900000000001</v>
      </c>
      <c r="F1074">
        <v>0.12074</v>
      </c>
    </row>
    <row r="1075" spans="1:6">
      <c r="A1075">
        <v>1001073</v>
      </c>
      <c r="B1075">
        <v>1</v>
      </c>
      <c r="C1075">
        <v>1073</v>
      </c>
      <c r="D1075">
        <v>-6.5799999999999997E-2</v>
      </c>
      <c r="E1075">
        <v>14.2165</v>
      </c>
      <c r="F1075">
        <v>0.12076000000000001</v>
      </c>
    </row>
    <row r="1076" spans="1:6">
      <c r="A1076">
        <v>1001074</v>
      </c>
      <c r="B1076">
        <v>1</v>
      </c>
      <c r="C1076">
        <v>1074</v>
      </c>
      <c r="D1076">
        <v>-6.6000000000000003E-2</v>
      </c>
      <c r="E1076">
        <v>14.222099999999999</v>
      </c>
      <c r="F1076">
        <v>0.12078</v>
      </c>
    </row>
    <row r="1077" spans="1:6">
      <c r="A1077">
        <v>1001075</v>
      </c>
      <c r="B1077">
        <v>1</v>
      </c>
      <c r="C1077">
        <v>1075</v>
      </c>
      <c r="D1077">
        <v>-6.6100000000000006E-2</v>
      </c>
      <c r="E1077">
        <v>14.227600000000001</v>
      </c>
      <c r="F1077">
        <v>0.1208</v>
      </c>
    </row>
    <row r="1078" spans="1:6">
      <c r="A1078">
        <v>1001076</v>
      </c>
      <c r="B1078">
        <v>1</v>
      </c>
      <c r="C1078">
        <v>1076</v>
      </c>
      <c r="D1078">
        <v>-6.6299999999999998E-2</v>
      </c>
      <c r="E1078">
        <v>14.2332</v>
      </c>
      <c r="F1078">
        <v>0.12081</v>
      </c>
    </row>
    <row r="1079" spans="1:6">
      <c r="A1079">
        <v>1001077</v>
      </c>
      <c r="B1079">
        <v>1</v>
      </c>
      <c r="C1079">
        <v>1077</v>
      </c>
      <c r="D1079">
        <v>-6.6400000000000001E-2</v>
      </c>
      <c r="E1079">
        <v>14.238799999999999</v>
      </c>
      <c r="F1079">
        <v>0.12083000000000001</v>
      </c>
    </row>
    <row r="1080" spans="1:6">
      <c r="A1080">
        <v>1001078</v>
      </c>
      <c r="B1080">
        <v>1</v>
      </c>
      <c r="C1080">
        <v>1078</v>
      </c>
      <c r="D1080">
        <v>-6.6500000000000004E-2</v>
      </c>
      <c r="E1080">
        <v>14.244300000000001</v>
      </c>
      <c r="F1080">
        <v>0.12085</v>
      </c>
    </row>
    <row r="1081" spans="1:6">
      <c r="A1081">
        <v>1001079</v>
      </c>
      <c r="B1081">
        <v>1</v>
      </c>
      <c r="C1081">
        <v>1079</v>
      </c>
      <c r="D1081">
        <v>-6.6699999999999995E-2</v>
      </c>
      <c r="E1081">
        <v>14.2499</v>
      </c>
      <c r="F1081">
        <v>0.12087000000000001</v>
      </c>
    </row>
    <row r="1082" spans="1:6">
      <c r="A1082">
        <v>1001080</v>
      </c>
      <c r="B1082">
        <v>1</v>
      </c>
      <c r="C1082">
        <v>1080</v>
      </c>
      <c r="D1082">
        <v>-6.6799999999999998E-2</v>
      </c>
      <c r="E1082">
        <v>14.2554</v>
      </c>
      <c r="F1082">
        <v>0.12088</v>
      </c>
    </row>
    <row r="1083" spans="1:6">
      <c r="A1083">
        <v>1001081</v>
      </c>
      <c r="B1083">
        <v>1</v>
      </c>
      <c r="C1083">
        <v>1081</v>
      </c>
      <c r="D1083">
        <v>-6.6900000000000001E-2</v>
      </c>
      <c r="E1083">
        <v>14.260999999999999</v>
      </c>
      <c r="F1083">
        <v>0.12089999999999999</v>
      </c>
    </row>
    <row r="1084" spans="1:6">
      <c r="A1084">
        <v>1001082</v>
      </c>
      <c r="B1084">
        <v>1</v>
      </c>
      <c r="C1084">
        <v>1082</v>
      </c>
      <c r="D1084">
        <v>-6.7100000000000007E-2</v>
      </c>
      <c r="E1084">
        <v>14.2666</v>
      </c>
      <c r="F1084">
        <v>0.12092</v>
      </c>
    </row>
    <row r="1085" spans="1:6">
      <c r="A1085">
        <v>1001083</v>
      </c>
      <c r="B1085">
        <v>1</v>
      </c>
      <c r="C1085">
        <v>1083</v>
      </c>
      <c r="D1085">
        <v>-6.7199999999999996E-2</v>
      </c>
      <c r="E1085">
        <v>14.2721</v>
      </c>
      <c r="F1085">
        <v>0.12094000000000001</v>
      </c>
    </row>
    <row r="1086" spans="1:6">
      <c r="A1086">
        <v>1001084</v>
      </c>
      <c r="B1086">
        <v>1</v>
      </c>
      <c r="C1086">
        <v>1084</v>
      </c>
      <c r="D1086">
        <v>-6.7299999999999999E-2</v>
      </c>
      <c r="E1086">
        <v>14.277699999999999</v>
      </c>
      <c r="F1086">
        <v>0.12095</v>
      </c>
    </row>
    <row r="1087" spans="1:6">
      <c r="A1087">
        <v>1001085</v>
      </c>
      <c r="B1087">
        <v>1</v>
      </c>
      <c r="C1087">
        <v>1085</v>
      </c>
      <c r="D1087">
        <v>-6.7500000000000004E-2</v>
      </c>
      <c r="E1087">
        <v>14.283200000000001</v>
      </c>
      <c r="F1087">
        <v>0.12096999999999999</v>
      </c>
    </row>
    <row r="1088" spans="1:6">
      <c r="A1088">
        <v>1001086</v>
      </c>
      <c r="B1088">
        <v>1</v>
      </c>
      <c r="C1088">
        <v>1086</v>
      </c>
      <c r="D1088">
        <v>-6.7599999999999993E-2</v>
      </c>
      <c r="E1088">
        <v>14.2888</v>
      </c>
      <c r="F1088">
        <v>0.12099</v>
      </c>
    </row>
    <row r="1089" spans="1:6">
      <c r="A1089">
        <v>1001087</v>
      </c>
      <c r="B1089">
        <v>1</v>
      </c>
      <c r="C1089">
        <v>1087</v>
      </c>
      <c r="D1089">
        <v>-6.7699999999999996E-2</v>
      </c>
      <c r="E1089">
        <v>14.2944</v>
      </c>
      <c r="F1089">
        <v>0.12101000000000001</v>
      </c>
    </row>
    <row r="1090" spans="1:6">
      <c r="A1090">
        <v>1001088</v>
      </c>
      <c r="B1090">
        <v>1</v>
      </c>
      <c r="C1090">
        <v>1088</v>
      </c>
      <c r="D1090">
        <v>-6.7900000000000002E-2</v>
      </c>
      <c r="E1090">
        <v>14.299899999999999</v>
      </c>
      <c r="F1090">
        <v>0.12102</v>
      </c>
    </row>
    <row r="1091" spans="1:6">
      <c r="A1091">
        <v>1001089</v>
      </c>
      <c r="B1091">
        <v>1</v>
      </c>
      <c r="C1091">
        <v>1089</v>
      </c>
      <c r="D1091">
        <v>-6.8000000000000005E-2</v>
      </c>
      <c r="E1091">
        <v>14.3055</v>
      </c>
      <c r="F1091">
        <v>0.12103999999999999</v>
      </c>
    </row>
    <row r="1092" spans="1:6">
      <c r="A1092">
        <v>1001090</v>
      </c>
      <c r="B1092">
        <v>1</v>
      </c>
      <c r="C1092">
        <v>1090</v>
      </c>
      <c r="D1092">
        <v>-6.8099999999999994E-2</v>
      </c>
      <c r="E1092">
        <v>14.311</v>
      </c>
      <c r="F1092">
        <v>0.12106</v>
      </c>
    </row>
    <row r="1093" spans="1:6">
      <c r="A1093">
        <v>1001091</v>
      </c>
      <c r="B1093">
        <v>1</v>
      </c>
      <c r="C1093">
        <v>1091</v>
      </c>
      <c r="D1093">
        <v>-6.83E-2</v>
      </c>
      <c r="E1093">
        <v>14.316599999999999</v>
      </c>
      <c r="F1093">
        <v>0.12107999999999999</v>
      </c>
    </row>
    <row r="1094" spans="1:6">
      <c r="A1094">
        <v>1001092</v>
      </c>
      <c r="B1094">
        <v>1</v>
      </c>
      <c r="C1094">
        <v>1092</v>
      </c>
      <c r="D1094">
        <v>-6.8400000000000002E-2</v>
      </c>
      <c r="E1094">
        <v>14.322100000000001</v>
      </c>
      <c r="F1094">
        <v>0.12109</v>
      </c>
    </row>
    <row r="1095" spans="1:6">
      <c r="A1095">
        <v>1001093</v>
      </c>
      <c r="B1095">
        <v>1</v>
      </c>
      <c r="C1095">
        <v>1093</v>
      </c>
      <c r="D1095">
        <v>-6.8500000000000005E-2</v>
      </c>
      <c r="E1095">
        <v>14.3277</v>
      </c>
      <c r="F1095">
        <v>0.12111</v>
      </c>
    </row>
    <row r="1096" spans="1:6">
      <c r="A1096">
        <v>1001094</v>
      </c>
      <c r="B1096">
        <v>1</v>
      </c>
      <c r="C1096">
        <v>1094</v>
      </c>
      <c r="D1096">
        <v>-6.8699999999999997E-2</v>
      </c>
      <c r="E1096">
        <v>14.3332</v>
      </c>
      <c r="F1096">
        <v>0.12113</v>
      </c>
    </row>
    <row r="1097" spans="1:6">
      <c r="A1097">
        <v>1001095</v>
      </c>
      <c r="B1097">
        <v>1</v>
      </c>
      <c r="C1097">
        <v>1095</v>
      </c>
      <c r="D1097">
        <v>-6.88E-2</v>
      </c>
      <c r="E1097">
        <v>14.338699999999999</v>
      </c>
      <c r="F1097">
        <v>0.12114999999999999</v>
      </c>
    </row>
    <row r="1098" spans="1:6">
      <c r="A1098">
        <v>1001096</v>
      </c>
      <c r="B1098">
        <v>1</v>
      </c>
      <c r="C1098">
        <v>1096</v>
      </c>
      <c r="D1098">
        <v>-6.8900000000000003E-2</v>
      </c>
      <c r="E1098">
        <v>14.3443</v>
      </c>
      <c r="F1098">
        <v>0.12116</v>
      </c>
    </row>
    <row r="1099" spans="1:6">
      <c r="A1099">
        <v>1001097</v>
      </c>
      <c r="B1099">
        <v>1</v>
      </c>
      <c r="C1099">
        <v>1097</v>
      </c>
      <c r="D1099">
        <v>-6.9099999999999995E-2</v>
      </c>
      <c r="E1099">
        <v>14.3498</v>
      </c>
      <c r="F1099">
        <v>0.12118</v>
      </c>
    </row>
    <row r="1100" spans="1:6">
      <c r="A1100">
        <v>1001098</v>
      </c>
      <c r="B1100">
        <v>1</v>
      </c>
      <c r="C1100">
        <v>1098</v>
      </c>
      <c r="D1100">
        <v>-6.9199999999999998E-2</v>
      </c>
      <c r="E1100">
        <v>14.355399999999999</v>
      </c>
      <c r="F1100">
        <v>0.1212</v>
      </c>
    </row>
    <row r="1101" spans="1:6">
      <c r="A1101">
        <v>1001099</v>
      </c>
      <c r="B1101">
        <v>1</v>
      </c>
      <c r="C1101">
        <v>1099</v>
      </c>
      <c r="D1101">
        <v>-6.93E-2</v>
      </c>
      <c r="E1101">
        <v>14.360900000000001</v>
      </c>
      <c r="F1101">
        <v>0.12121</v>
      </c>
    </row>
    <row r="1102" spans="1:6">
      <c r="A1102">
        <v>1001100</v>
      </c>
      <c r="B1102">
        <v>1</v>
      </c>
      <c r="C1102">
        <v>1100</v>
      </c>
      <c r="D1102">
        <v>-6.9500000000000006E-2</v>
      </c>
      <c r="E1102">
        <v>14.3665</v>
      </c>
      <c r="F1102">
        <v>0.12123</v>
      </c>
    </row>
    <row r="1103" spans="1:6">
      <c r="A1103">
        <v>1001101</v>
      </c>
      <c r="B1103">
        <v>1</v>
      </c>
      <c r="C1103">
        <v>1101</v>
      </c>
      <c r="D1103">
        <v>-6.9599999999999995E-2</v>
      </c>
      <c r="E1103">
        <v>14.372</v>
      </c>
      <c r="F1103">
        <v>0.12125</v>
      </c>
    </row>
    <row r="1104" spans="1:6">
      <c r="A1104">
        <v>1001102</v>
      </c>
      <c r="B1104">
        <v>1</v>
      </c>
      <c r="C1104">
        <v>1102</v>
      </c>
      <c r="D1104">
        <v>-6.9699999999999998E-2</v>
      </c>
      <c r="E1104">
        <v>14.3775</v>
      </c>
      <c r="F1104">
        <v>0.12127</v>
      </c>
    </row>
    <row r="1105" spans="1:6">
      <c r="A1105">
        <v>1001103</v>
      </c>
      <c r="B1105">
        <v>1</v>
      </c>
      <c r="C1105">
        <v>1103</v>
      </c>
      <c r="D1105">
        <v>-6.9900000000000004E-2</v>
      </c>
      <c r="E1105">
        <v>14.383100000000001</v>
      </c>
      <c r="F1105">
        <v>0.12128</v>
      </c>
    </row>
    <row r="1106" spans="1:6">
      <c r="A1106">
        <v>1001104</v>
      </c>
      <c r="B1106">
        <v>1</v>
      </c>
      <c r="C1106">
        <v>1104</v>
      </c>
      <c r="D1106">
        <v>-7.0000000000000007E-2</v>
      </c>
      <c r="E1106">
        <v>14.3886</v>
      </c>
      <c r="F1106">
        <v>0.12130000000000001</v>
      </c>
    </row>
    <row r="1107" spans="1:6">
      <c r="A1107">
        <v>1001105</v>
      </c>
      <c r="B1107">
        <v>1</v>
      </c>
      <c r="C1107">
        <v>1105</v>
      </c>
      <c r="D1107">
        <v>-7.0099999999999996E-2</v>
      </c>
      <c r="E1107">
        <v>14.3942</v>
      </c>
      <c r="F1107">
        <v>0.12132</v>
      </c>
    </row>
    <row r="1108" spans="1:6">
      <c r="A1108">
        <v>1001106</v>
      </c>
      <c r="B1108">
        <v>1</v>
      </c>
      <c r="C1108">
        <v>1106</v>
      </c>
      <c r="D1108">
        <v>-7.0300000000000001E-2</v>
      </c>
      <c r="E1108">
        <v>14.399699999999999</v>
      </c>
      <c r="F1108">
        <v>0.12134</v>
      </c>
    </row>
    <row r="1109" spans="1:6">
      <c r="A1109">
        <v>1001107</v>
      </c>
      <c r="B1109">
        <v>1</v>
      </c>
      <c r="C1109">
        <v>1107</v>
      </c>
      <c r="D1109">
        <v>-7.0400000000000004E-2</v>
      </c>
      <c r="E1109">
        <v>14.405200000000001</v>
      </c>
      <c r="F1109">
        <v>0.12135</v>
      </c>
    </row>
    <row r="1110" spans="1:6">
      <c r="A1110">
        <v>1001108</v>
      </c>
      <c r="B1110">
        <v>1</v>
      </c>
      <c r="C1110">
        <v>1108</v>
      </c>
      <c r="D1110">
        <v>-7.0499999999999993E-2</v>
      </c>
      <c r="E1110">
        <v>14.4108</v>
      </c>
      <c r="F1110">
        <v>0.12137000000000001</v>
      </c>
    </row>
    <row r="1111" spans="1:6">
      <c r="A1111">
        <v>1001109</v>
      </c>
      <c r="B1111">
        <v>1</v>
      </c>
      <c r="C1111">
        <v>1109</v>
      </c>
      <c r="D1111">
        <v>-7.0699999999999999E-2</v>
      </c>
      <c r="E1111">
        <v>14.4163</v>
      </c>
      <c r="F1111">
        <v>0.12139</v>
      </c>
    </row>
    <row r="1112" spans="1:6">
      <c r="A1112">
        <v>1001110</v>
      </c>
      <c r="B1112">
        <v>1</v>
      </c>
      <c r="C1112">
        <v>1110</v>
      </c>
      <c r="D1112">
        <v>-7.0800000000000002E-2</v>
      </c>
      <c r="E1112">
        <v>14.421799999999999</v>
      </c>
      <c r="F1112">
        <v>0.12141</v>
      </c>
    </row>
    <row r="1113" spans="1:6">
      <c r="A1113">
        <v>1001111</v>
      </c>
      <c r="B1113">
        <v>1</v>
      </c>
      <c r="C1113">
        <v>1111</v>
      </c>
      <c r="D1113">
        <v>-7.0900000000000005E-2</v>
      </c>
      <c r="E1113">
        <v>14.4274</v>
      </c>
      <c r="F1113">
        <v>0.12142</v>
      </c>
    </row>
    <row r="1114" spans="1:6">
      <c r="A1114">
        <v>1001112</v>
      </c>
      <c r="B1114">
        <v>1</v>
      </c>
      <c r="C1114">
        <v>1112</v>
      </c>
      <c r="D1114">
        <v>-7.1099999999999997E-2</v>
      </c>
      <c r="E1114">
        <v>14.4329</v>
      </c>
      <c r="F1114">
        <v>0.12144000000000001</v>
      </c>
    </row>
    <row r="1115" spans="1:6">
      <c r="A1115">
        <v>1001113</v>
      </c>
      <c r="B1115">
        <v>1</v>
      </c>
      <c r="C1115">
        <v>1113</v>
      </c>
      <c r="D1115">
        <v>-7.1199999999999999E-2</v>
      </c>
      <c r="E1115">
        <v>14.4384</v>
      </c>
      <c r="F1115">
        <v>0.12146</v>
      </c>
    </row>
    <row r="1116" spans="1:6">
      <c r="A1116">
        <v>1001114</v>
      </c>
      <c r="B1116">
        <v>1</v>
      </c>
      <c r="C1116">
        <v>1114</v>
      </c>
      <c r="D1116">
        <v>-7.1300000000000002E-2</v>
      </c>
      <c r="E1116">
        <v>14.443899999999999</v>
      </c>
      <c r="F1116">
        <v>0.12146999999999999</v>
      </c>
    </row>
    <row r="1117" spans="1:6">
      <c r="A1117">
        <v>1001115</v>
      </c>
      <c r="B1117">
        <v>1</v>
      </c>
      <c r="C1117">
        <v>1115</v>
      </c>
      <c r="D1117">
        <v>-7.1499999999999994E-2</v>
      </c>
      <c r="E1117">
        <v>14.4495</v>
      </c>
      <c r="F1117">
        <v>0.12149</v>
      </c>
    </row>
    <row r="1118" spans="1:6">
      <c r="A1118">
        <v>1001116</v>
      </c>
      <c r="B1118">
        <v>1</v>
      </c>
      <c r="C1118">
        <v>1116</v>
      </c>
      <c r="D1118">
        <v>-7.1599999999999997E-2</v>
      </c>
      <c r="E1118">
        <v>14.455</v>
      </c>
      <c r="F1118">
        <v>0.12151000000000001</v>
      </c>
    </row>
    <row r="1119" spans="1:6">
      <c r="A1119">
        <v>1001117</v>
      </c>
      <c r="B1119">
        <v>1</v>
      </c>
      <c r="C1119">
        <v>1117</v>
      </c>
      <c r="D1119">
        <v>-7.17E-2</v>
      </c>
      <c r="E1119">
        <v>14.4605</v>
      </c>
      <c r="F1119">
        <v>0.12153</v>
      </c>
    </row>
    <row r="1120" spans="1:6">
      <c r="A1120">
        <v>1001118</v>
      </c>
      <c r="B1120">
        <v>1</v>
      </c>
      <c r="C1120">
        <v>1118</v>
      </c>
      <c r="D1120">
        <v>-7.1800000000000003E-2</v>
      </c>
      <c r="E1120">
        <v>14.466100000000001</v>
      </c>
      <c r="F1120">
        <v>0.12154</v>
      </c>
    </row>
    <row r="1121" spans="1:6">
      <c r="A1121">
        <v>1001119</v>
      </c>
      <c r="B1121">
        <v>1</v>
      </c>
      <c r="C1121">
        <v>1119</v>
      </c>
      <c r="D1121">
        <v>-7.1999999999999995E-2</v>
      </c>
      <c r="E1121">
        <v>14.4716</v>
      </c>
      <c r="F1121">
        <v>0.12156</v>
      </c>
    </row>
    <row r="1122" spans="1:6">
      <c r="A1122">
        <v>1001120</v>
      </c>
      <c r="B1122">
        <v>1</v>
      </c>
      <c r="C1122">
        <v>1120</v>
      </c>
      <c r="D1122">
        <v>-7.2099999999999997E-2</v>
      </c>
      <c r="E1122">
        <v>14.4771</v>
      </c>
      <c r="F1122">
        <v>0.12157999999999999</v>
      </c>
    </row>
    <row r="1123" spans="1:6">
      <c r="A1123">
        <v>1001121</v>
      </c>
      <c r="B1123">
        <v>1</v>
      </c>
      <c r="C1123">
        <v>1121</v>
      </c>
      <c r="D1123">
        <v>-7.22E-2</v>
      </c>
      <c r="E1123">
        <v>14.4826</v>
      </c>
      <c r="F1123">
        <v>0.12159</v>
      </c>
    </row>
    <row r="1124" spans="1:6">
      <c r="A1124">
        <v>1001122</v>
      </c>
      <c r="B1124">
        <v>1</v>
      </c>
      <c r="C1124">
        <v>1122</v>
      </c>
      <c r="D1124">
        <v>-7.2400000000000006E-2</v>
      </c>
      <c r="E1124">
        <v>14.488099999999999</v>
      </c>
      <c r="F1124">
        <v>0.12161</v>
      </c>
    </row>
    <row r="1125" spans="1:6">
      <c r="A1125">
        <v>1001123</v>
      </c>
      <c r="B1125">
        <v>1</v>
      </c>
      <c r="C1125">
        <v>1123</v>
      </c>
      <c r="D1125">
        <v>-7.2499999999999995E-2</v>
      </c>
      <c r="E1125">
        <v>14.4937</v>
      </c>
      <c r="F1125">
        <v>0.12163</v>
      </c>
    </row>
    <row r="1126" spans="1:6">
      <c r="A1126">
        <v>1001124</v>
      </c>
      <c r="B1126">
        <v>1</v>
      </c>
      <c r="C1126">
        <v>1124</v>
      </c>
      <c r="D1126">
        <v>-7.2599999999999998E-2</v>
      </c>
      <c r="E1126">
        <v>14.4992</v>
      </c>
      <c r="F1126">
        <v>0.12164999999999999</v>
      </c>
    </row>
    <row r="1127" spans="1:6">
      <c r="A1127">
        <v>1001125</v>
      </c>
      <c r="B1127">
        <v>1</v>
      </c>
      <c r="C1127">
        <v>1125</v>
      </c>
      <c r="D1127">
        <v>-7.2800000000000004E-2</v>
      </c>
      <c r="E1127">
        <v>14.5047</v>
      </c>
      <c r="F1127">
        <v>0.12166</v>
      </c>
    </row>
    <row r="1128" spans="1:6">
      <c r="A1128">
        <v>1001126</v>
      </c>
      <c r="B1128">
        <v>1</v>
      </c>
      <c r="C1128">
        <v>1126</v>
      </c>
      <c r="D1128">
        <v>-7.2900000000000006E-2</v>
      </c>
      <c r="E1128">
        <v>14.510199999999999</v>
      </c>
      <c r="F1128">
        <v>0.12168</v>
      </c>
    </row>
    <row r="1129" spans="1:6">
      <c r="A1129">
        <v>1001127</v>
      </c>
      <c r="B1129">
        <v>1</v>
      </c>
      <c r="C1129">
        <v>1127</v>
      </c>
      <c r="D1129">
        <v>-7.2999999999999995E-2</v>
      </c>
      <c r="E1129">
        <v>14.5158</v>
      </c>
      <c r="F1129">
        <v>0.1217</v>
      </c>
    </row>
    <row r="1130" spans="1:6">
      <c r="A1130">
        <v>1001128</v>
      </c>
      <c r="B1130">
        <v>1</v>
      </c>
      <c r="C1130">
        <v>1128</v>
      </c>
      <c r="D1130">
        <v>-7.3200000000000001E-2</v>
      </c>
      <c r="E1130">
        <v>14.5213</v>
      </c>
      <c r="F1130">
        <v>0.12171</v>
      </c>
    </row>
    <row r="1131" spans="1:6">
      <c r="A1131">
        <v>1001129</v>
      </c>
      <c r="B1131">
        <v>1</v>
      </c>
      <c r="C1131">
        <v>1129</v>
      </c>
      <c r="D1131">
        <v>-7.3300000000000004E-2</v>
      </c>
      <c r="E1131">
        <v>14.5268</v>
      </c>
      <c r="F1131">
        <v>0.12173</v>
      </c>
    </row>
    <row r="1132" spans="1:6">
      <c r="A1132">
        <v>1001130</v>
      </c>
      <c r="B1132">
        <v>1</v>
      </c>
      <c r="C1132">
        <v>1130</v>
      </c>
      <c r="D1132">
        <v>-7.3400000000000007E-2</v>
      </c>
      <c r="E1132">
        <v>14.532299999999999</v>
      </c>
      <c r="F1132">
        <v>0.12175</v>
      </c>
    </row>
    <row r="1133" spans="1:6">
      <c r="A1133">
        <v>1001131</v>
      </c>
      <c r="B1133">
        <v>1</v>
      </c>
      <c r="C1133">
        <v>1131</v>
      </c>
      <c r="D1133">
        <v>-7.3599999999999999E-2</v>
      </c>
      <c r="E1133">
        <v>14.537800000000001</v>
      </c>
      <c r="F1133">
        <v>0.12177</v>
      </c>
    </row>
    <row r="1134" spans="1:6">
      <c r="A1134">
        <v>1001132</v>
      </c>
      <c r="B1134">
        <v>1</v>
      </c>
      <c r="C1134">
        <v>1132</v>
      </c>
      <c r="D1134">
        <v>-7.3700000000000002E-2</v>
      </c>
      <c r="E1134">
        <v>14.5433</v>
      </c>
      <c r="F1134">
        <v>0.12178</v>
      </c>
    </row>
    <row r="1135" spans="1:6">
      <c r="A1135">
        <v>1001133</v>
      </c>
      <c r="B1135">
        <v>1</v>
      </c>
      <c r="C1135">
        <v>1133</v>
      </c>
      <c r="D1135">
        <v>-7.3800000000000004E-2</v>
      </c>
      <c r="E1135">
        <v>14.5489</v>
      </c>
      <c r="F1135">
        <v>0.12180000000000001</v>
      </c>
    </row>
    <row r="1136" spans="1:6">
      <c r="A1136">
        <v>1001134</v>
      </c>
      <c r="B1136">
        <v>1</v>
      </c>
      <c r="C1136">
        <v>1134</v>
      </c>
      <c r="D1136">
        <v>-7.3899999999999993E-2</v>
      </c>
      <c r="E1136">
        <v>14.554399999999999</v>
      </c>
      <c r="F1136">
        <v>0.12182</v>
      </c>
    </row>
    <row r="1137" spans="1:6">
      <c r="A1137">
        <v>1001135</v>
      </c>
      <c r="B1137">
        <v>1</v>
      </c>
      <c r="C1137">
        <v>1135</v>
      </c>
      <c r="D1137">
        <v>-7.4099999999999999E-2</v>
      </c>
      <c r="E1137">
        <v>14.559900000000001</v>
      </c>
      <c r="F1137">
        <v>0.12182999999999999</v>
      </c>
    </row>
    <row r="1138" spans="1:6">
      <c r="A1138">
        <v>1001136</v>
      </c>
      <c r="B1138">
        <v>1</v>
      </c>
      <c r="C1138">
        <v>1136</v>
      </c>
      <c r="D1138">
        <v>-7.4200000000000002E-2</v>
      </c>
      <c r="E1138">
        <v>14.5654</v>
      </c>
      <c r="F1138">
        <v>0.12185</v>
      </c>
    </row>
    <row r="1139" spans="1:6">
      <c r="A1139">
        <v>1001137</v>
      </c>
      <c r="B1139">
        <v>1</v>
      </c>
      <c r="C1139">
        <v>1137</v>
      </c>
      <c r="D1139">
        <v>-7.4300000000000005E-2</v>
      </c>
      <c r="E1139">
        <v>14.5709</v>
      </c>
      <c r="F1139">
        <v>0.12187000000000001</v>
      </c>
    </row>
    <row r="1140" spans="1:6">
      <c r="A1140">
        <v>1001138</v>
      </c>
      <c r="B1140">
        <v>1</v>
      </c>
      <c r="C1140">
        <v>1138</v>
      </c>
      <c r="D1140">
        <v>-7.4499999999999997E-2</v>
      </c>
      <c r="E1140">
        <v>14.5764</v>
      </c>
      <c r="F1140">
        <v>0.12189</v>
      </c>
    </row>
    <row r="1141" spans="1:6">
      <c r="A1141">
        <v>1001139</v>
      </c>
      <c r="B1141">
        <v>1</v>
      </c>
      <c r="C1141">
        <v>1139</v>
      </c>
      <c r="D1141">
        <v>-7.46E-2</v>
      </c>
      <c r="E1141">
        <v>14.581899999999999</v>
      </c>
      <c r="F1141">
        <v>0.12189999999999999</v>
      </c>
    </row>
    <row r="1142" spans="1:6">
      <c r="A1142">
        <v>1001140</v>
      </c>
      <c r="B1142">
        <v>1</v>
      </c>
      <c r="C1142">
        <v>1140</v>
      </c>
      <c r="D1142">
        <v>-7.4700000000000003E-2</v>
      </c>
      <c r="E1142">
        <v>14.5875</v>
      </c>
      <c r="F1142">
        <v>0.12192</v>
      </c>
    </row>
    <row r="1143" spans="1:6">
      <c r="A1143">
        <v>1001141</v>
      </c>
      <c r="B1143">
        <v>1</v>
      </c>
      <c r="C1143">
        <v>1141</v>
      </c>
      <c r="D1143">
        <v>-7.4899999999999994E-2</v>
      </c>
      <c r="E1143">
        <v>14.593</v>
      </c>
      <c r="F1143">
        <v>0.12194000000000001</v>
      </c>
    </row>
    <row r="1144" spans="1:6">
      <c r="A1144">
        <v>1001142</v>
      </c>
      <c r="B1144">
        <v>1</v>
      </c>
      <c r="C1144">
        <v>1142</v>
      </c>
      <c r="D1144">
        <v>-7.4999999999999997E-2</v>
      </c>
      <c r="E1144">
        <v>14.5985</v>
      </c>
      <c r="F1144">
        <v>0.12195</v>
      </c>
    </row>
    <row r="1145" spans="1:6">
      <c r="A1145">
        <v>1001143</v>
      </c>
      <c r="B1145">
        <v>1</v>
      </c>
      <c r="C1145">
        <v>1143</v>
      </c>
      <c r="D1145">
        <v>-7.51E-2</v>
      </c>
      <c r="E1145">
        <v>14.603999999999999</v>
      </c>
      <c r="F1145">
        <v>0.12197</v>
      </c>
    </row>
    <row r="1146" spans="1:6">
      <c r="A1146">
        <v>1001144</v>
      </c>
      <c r="B1146">
        <v>1</v>
      </c>
      <c r="C1146">
        <v>1144</v>
      </c>
      <c r="D1146">
        <v>-7.5200000000000003E-2</v>
      </c>
      <c r="E1146">
        <v>14.609500000000001</v>
      </c>
      <c r="F1146">
        <v>0.12199</v>
      </c>
    </row>
    <row r="1147" spans="1:6">
      <c r="A1147">
        <v>1001145</v>
      </c>
      <c r="B1147">
        <v>1</v>
      </c>
      <c r="C1147">
        <v>1145</v>
      </c>
      <c r="D1147">
        <v>-7.5399999999999995E-2</v>
      </c>
      <c r="E1147">
        <v>14.615</v>
      </c>
      <c r="F1147">
        <v>0.122</v>
      </c>
    </row>
    <row r="1148" spans="1:6">
      <c r="A1148">
        <v>1001146</v>
      </c>
      <c r="B1148">
        <v>1</v>
      </c>
      <c r="C1148">
        <v>1146</v>
      </c>
      <c r="D1148">
        <v>-7.5499999999999998E-2</v>
      </c>
      <c r="E1148">
        <v>14.6205</v>
      </c>
      <c r="F1148">
        <v>0.12202</v>
      </c>
    </row>
    <row r="1149" spans="1:6">
      <c r="A1149">
        <v>1001147</v>
      </c>
      <c r="B1149">
        <v>1</v>
      </c>
      <c r="C1149">
        <v>1147</v>
      </c>
      <c r="D1149">
        <v>-7.5600000000000001E-2</v>
      </c>
      <c r="E1149">
        <v>14.625999999999999</v>
      </c>
      <c r="F1149">
        <v>0.12204</v>
      </c>
    </row>
    <row r="1150" spans="1:6">
      <c r="A1150">
        <v>1001148</v>
      </c>
      <c r="B1150">
        <v>1</v>
      </c>
      <c r="C1150">
        <v>1148</v>
      </c>
      <c r="D1150">
        <v>-7.5800000000000006E-2</v>
      </c>
      <c r="E1150">
        <v>14.631500000000001</v>
      </c>
      <c r="F1150">
        <v>0.12206</v>
      </c>
    </row>
    <row r="1151" spans="1:6">
      <c r="A1151">
        <v>1001149</v>
      </c>
      <c r="B1151">
        <v>1</v>
      </c>
      <c r="C1151">
        <v>1149</v>
      </c>
      <c r="D1151">
        <v>-7.5899999999999995E-2</v>
      </c>
      <c r="E1151">
        <v>14.6371</v>
      </c>
      <c r="F1151">
        <v>0.12207</v>
      </c>
    </row>
    <row r="1152" spans="1:6">
      <c r="A1152">
        <v>1001150</v>
      </c>
      <c r="B1152">
        <v>1</v>
      </c>
      <c r="C1152">
        <v>1150</v>
      </c>
      <c r="D1152">
        <v>-7.5999999999999998E-2</v>
      </c>
      <c r="E1152">
        <v>14.6426</v>
      </c>
      <c r="F1152">
        <v>0.12209</v>
      </c>
    </row>
    <row r="1153" spans="1:6">
      <c r="A1153">
        <v>1001151</v>
      </c>
      <c r="B1153">
        <v>1</v>
      </c>
      <c r="C1153">
        <v>1151</v>
      </c>
      <c r="D1153">
        <v>-7.6200000000000004E-2</v>
      </c>
      <c r="E1153">
        <v>14.648099999999999</v>
      </c>
      <c r="F1153">
        <v>0.12211</v>
      </c>
    </row>
    <row r="1154" spans="1:6">
      <c r="A1154">
        <v>1001152</v>
      </c>
      <c r="B1154">
        <v>1</v>
      </c>
      <c r="C1154">
        <v>1152</v>
      </c>
      <c r="D1154">
        <v>-7.6300000000000007E-2</v>
      </c>
      <c r="E1154">
        <v>14.653600000000001</v>
      </c>
      <c r="F1154">
        <v>0.12212000000000001</v>
      </c>
    </row>
    <row r="1155" spans="1:6">
      <c r="A1155">
        <v>1001153</v>
      </c>
      <c r="B1155">
        <v>1</v>
      </c>
      <c r="C1155">
        <v>1153</v>
      </c>
      <c r="D1155">
        <v>-7.6399999999999996E-2</v>
      </c>
      <c r="E1155">
        <v>14.6591</v>
      </c>
      <c r="F1155">
        <v>0.12214</v>
      </c>
    </row>
    <row r="1156" spans="1:6">
      <c r="A1156">
        <v>1001154</v>
      </c>
      <c r="B1156">
        <v>1</v>
      </c>
      <c r="C1156">
        <v>1154</v>
      </c>
      <c r="D1156">
        <v>-7.6499999999999999E-2</v>
      </c>
      <c r="E1156">
        <v>14.6646</v>
      </c>
      <c r="F1156">
        <v>0.12216</v>
      </c>
    </row>
    <row r="1157" spans="1:6">
      <c r="A1157">
        <v>1001155</v>
      </c>
      <c r="B1157">
        <v>1</v>
      </c>
      <c r="C1157">
        <v>1155</v>
      </c>
      <c r="D1157">
        <v>-7.6700000000000004E-2</v>
      </c>
      <c r="E1157">
        <v>14.6701</v>
      </c>
      <c r="F1157">
        <v>0.12217</v>
      </c>
    </row>
    <row r="1158" spans="1:6">
      <c r="A1158">
        <v>1001156</v>
      </c>
      <c r="B1158">
        <v>1</v>
      </c>
      <c r="C1158">
        <v>1156</v>
      </c>
      <c r="D1158">
        <v>-7.6799999999999993E-2</v>
      </c>
      <c r="E1158">
        <v>14.675599999999999</v>
      </c>
      <c r="F1158">
        <v>0.12218999999999999</v>
      </c>
    </row>
    <row r="1159" spans="1:6">
      <c r="A1159">
        <v>1001157</v>
      </c>
      <c r="B1159">
        <v>1</v>
      </c>
      <c r="C1159">
        <v>1157</v>
      </c>
      <c r="D1159">
        <v>-7.6899999999999996E-2</v>
      </c>
      <c r="E1159">
        <v>14.681100000000001</v>
      </c>
      <c r="F1159">
        <v>0.12221</v>
      </c>
    </row>
    <row r="1160" spans="1:6">
      <c r="A1160">
        <v>1001158</v>
      </c>
      <c r="B1160">
        <v>1</v>
      </c>
      <c r="C1160">
        <v>1158</v>
      </c>
      <c r="D1160">
        <v>-7.7100000000000002E-2</v>
      </c>
      <c r="E1160">
        <v>14.6866</v>
      </c>
      <c r="F1160">
        <v>0.12222</v>
      </c>
    </row>
    <row r="1161" spans="1:6">
      <c r="A1161">
        <v>1001159</v>
      </c>
      <c r="B1161">
        <v>1</v>
      </c>
      <c r="C1161">
        <v>1159</v>
      </c>
      <c r="D1161">
        <v>-7.7200000000000005E-2</v>
      </c>
      <c r="E1161">
        <v>14.6921</v>
      </c>
      <c r="F1161">
        <v>0.12224</v>
      </c>
    </row>
    <row r="1162" spans="1:6">
      <c r="A1162">
        <v>1001160</v>
      </c>
      <c r="B1162">
        <v>1</v>
      </c>
      <c r="C1162">
        <v>1160</v>
      </c>
      <c r="D1162">
        <v>-7.7299999999999994E-2</v>
      </c>
      <c r="E1162">
        <v>14.6976</v>
      </c>
      <c r="F1162">
        <v>0.12225999999999999</v>
      </c>
    </row>
    <row r="1163" spans="1:6">
      <c r="A1163">
        <v>1001161</v>
      </c>
      <c r="B1163">
        <v>1</v>
      </c>
      <c r="C1163">
        <v>1161</v>
      </c>
      <c r="D1163">
        <v>-7.7399999999999997E-2</v>
      </c>
      <c r="E1163">
        <v>14.703200000000001</v>
      </c>
      <c r="F1163">
        <v>0.12228</v>
      </c>
    </row>
    <row r="1164" spans="1:6">
      <c r="A1164">
        <v>1001162</v>
      </c>
      <c r="B1164">
        <v>1</v>
      </c>
      <c r="C1164">
        <v>1162</v>
      </c>
      <c r="D1164">
        <v>-7.7600000000000002E-2</v>
      </c>
      <c r="E1164">
        <v>14.7087</v>
      </c>
      <c r="F1164">
        <v>0.12229</v>
      </c>
    </row>
    <row r="1165" spans="1:6">
      <c r="A1165">
        <v>1001163</v>
      </c>
      <c r="B1165">
        <v>1</v>
      </c>
      <c r="C1165">
        <v>1163</v>
      </c>
      <c r="D1165">
        <v>-7.7700000000000005E-2</v>
      </c>
      <c r="E1165">
        <v>14.7142</v>
      </c>
      <c r="F1165">
        <v>0.12231</v>
      </c>
    </row>
    <row r="1166" spans="1:6">
      <c r="A1166">
        <v>1001164</v>
      </c>
      <c r="B1166">
        <v>1</v>
      </c>
      <c r="C1166">
        <v>1164</v>
      </c>
      <c r="D1166">
        <v>-7.7799999999999994E-2</v>
      </c>
      <c r="E1166">
        <v>14.7197</v>
      </c>
      <c r="F1166">
        <v>0.12232999999999999</v>
      </c>
    </row>
    <row r="1167" spans="1:6">
      <c r="A1167">
        <v>1001165</v>
      </c>
      <c r="B1167">
        <v>1</v>
      </c>
      <c r="C1167">
        <v>1165</v>
      </c>
      <c r="D1167">
        <v>-7.8E-2</v>
      </c>
      <c r="E1167">
        <v>14.725199999999999</v>
      </c>
      <c r="F1167">
        <v>0.12234</v>
      </c>
    </row>
    <row r="1168" spans="1:6">
      <c r="A1168">
        <v>1001166</v>
      </c>
      <c r="B1168">
        <v>1</v>
      </c>
      <c r="C1168">
        <v>1166</v>
      </c>
      <c r="D1168">
        <v>-7.8100000000000003E-2</v>
      </c>
      <c r="E1168">
        <v>14.730700000000001</v>
      </c>
      <c r="F1168">
        <v>0.12236</v>
      </c>
    </row>
    <row r="1169" spans="1:6">
      <c r="A1169">
        <v>1001167</v>
      </c>
      <c r="B1169">
        <v>1</v>
      </c>
      <c r="C1169">
        <v>1167</v>
      </c>
      <c r="D1169">
        <v>-7.8200000000000006E-2</v>
      </c>
      <c r="E1169">
        <v>14.7362</v>
      </c>
      <c r="F1169">
        <v>0.12238</v>
      </c>
    </row>
    <row r="1170" spans="1:6">
      <c r="A1170">
        <v>1001168</v>
      </c>
      <c r="B1170">
        <v>1</v>
      </c>
      <c r="C1170">
        <v>1168</v>
      </c>
      <c r="D1170">
        <v>-7.8299999999999995E-2</v>
      </c>
      <c r="E1170">
        <v>14.7417</v>
      </c>
      <c r="F1170">
        <v>0.12239</v>
      </c>
    </row>
    <row r="1171" spans="1:6">
      <c r="A1171">
        <v>1001169</v>
      </c>
      <c r="B1171">
        <v>1</v>
      </c>
      <c r="C1171">
        <v>1169</v>
      </c>
      <c r="D1171">
        <v>-7.85E-2</v>
      </c>
      <c r="E1171">
        <v>14.747199999999999</v>
      </c>
      <c r="F1171">
        <v>0.12241</v>
      </c>
    </row>
    <row r="1172" spans="1:6">
      <c r="A1172">
        <v>1001170</v>
      </c>
      <c r="B1172">
        <v>1</v>
      </c>
      <c r="C1172">
        <v>1170</v>
      </c>
      <c r="D1172">
        <v>-7.8600000000000003E-2</v>
      </c>
      <c r="E1172">
        <v>14.752700000000001</v>
      </c>
      <c r="F1172">
        <v>0.12243</v>
      </c>
    </row>
    <row r="1173" spans="1:6">
      <c r="A1173">
        <v>1001171</v>
      </c>
      <c r="B1173">
        <v>1</v>
      </c>
      <c r="C1173">
        <v>1171</v>
      </c>
      <c r="D1173">
        <v>-7.8700000000000006E-2</v>
      </c>
      <c r="E1173">
        <v>14.7582</v>
      </c>
      <c r="F1173">
        <v>0.12243999999999999</v>
      </c>
    </row>
    <row r="1174" spans="1:6">
      <c r="A1174">
        <v>1001172</v>
      </c>
      <c r="B1174">
        <v>1</v>
      </c>
      <c r="C1174">
        <v>1172</v>
      </c>
      <c r="D1174">
        <v>-7.8799999999999995E-2</v>
      </c>
      <c r="E1174">
        <v>14.7637</v>
      </c>
      <c r="F1174">
        <v>0.12246</v>
      </c>
    </row>
    <row r="1175" spans="1:6">
      <c r="A1175">
        <v>1001173</v>
      </c>
      <c r="B1175">
        <v>1</v>
      </c>
      <c r="C1175">
        <v>1173</v>
      </c>
      <c r="D1175">
        <v>-7.9000000000000001E-2</v>
      </c>
      <c r="E1175">
        <v>14.7692</v>
      </c>
      <c r="F1175">
        <v>0.12248000000000001</v>
      </c>
    </row>
    <row r="1176" spans="1:6">
      <c r="A1176">
        <v>1001174</v>
      </c>
      <c r="B1176">
        <v>1</v>
      </c>
      <c r="C1176">
        <v>1174</v>
      </c>
      <c r="D1176">
        <v>-7.9100000000000004E-2</v>
      </c>
      <c r="E1176">
        <v>14.774699999999999</v>
      </c>
      <c r="F1176">
        <v>0.12249</v>
      </c>
    </row>
    <row r="1177" spans="1:6">
      <c r="A1177">
        <v>1001175</v>
      </c>
      <c r="B1177">
        <v>1</v>
      </c>
      <c r="C1177">
        <v>1175</v>
      </c>
      <c r="D1177">
        <v>-7.9200000000000007E-2</v>
      </c>
      <c r="E1177">
        <v>14.780200000000001</v>
      </c>
      <c r="F1177">
        <v>0.12250999999999999</v>
      </c>
    </row>
    <row r="1178" spans="1:6">
      <c r="A1178">
        <v>1001176</v>
      </c>
      <c r="B1178">
        <v>1</v>
      </c>
      <c r="C1178">
        <v>1176</v>
      </c>
      <c r="D1178">
        <v>-7.9399999999999998E-2</v>
      </c>
      <c r="E1178">
        <v>14.7857</v>
      </c>
      <c r="F1178">
        <v>0.12253</v>
      </c>
    </row>
    <row r="1179" spans="1:6">
      <c r="A1179">
        <v>1001177</v>
      </c>
      <c r="B1179">
        <v>1</v>
      </c>
      <c r="C1179">
        <v>1177</v>
      </c>
      <c r="D1179">
        <v>-7.9500000000000001E-2</v>
      </c>
      <c r="E1179">
        <v>14.7912</v>
      </c>
      <c r="F1179">
        <v>0.12254</v>
      </c>
    </row>
    <row r="1180" spans="1:6">
      <c r="A1180">
        <v>1001178</v>
      </c>
      <c r="B1180">
        <v>1</v>
      </c>
      <c r="C1180">
        <v>1178</v>
      </c>
      <c r="D1180">
        <v>-7.9600000000000004E-2</v>
      </c>
      <c r="E1180">
        <v>14.7967</v>
      </c>
      <c r="F1180">
        <v>0.12256</v>
      </c>
    </row>
    <row r="1181" spans="1:6">
      <c r="A1181">
        <v>1001179</v>
      </c>
      <c r="B1181">
        <v>1</v>
      </c>
      <c r="C1181">
        <v>1179</v>
      </c>
      <c r="D1181">
        <v>-7.9699999999999993E-2</v>
      </c>
      <c r="E1181">
        <v>14.802199999999999</v>
      </c>
      <c r="F1181">
        <v>0.12257999999999999</v>
      </c>
    </row>
    <row r="1182" spans="1:6">
      <c r="A1182">
        <v>1001180</v>
      </c>
      <c r="B1182">
        <v>1</v>
      </c>
      <c r="C1182">
        <v>1180</v>
      </c>
      <c r="D1182">
        <v>-7.9899999999999999E-2</v>
      </c>
      <c r="E1182">
        <v>14.807700000000001</v>
      </c>
      <c r="F1182">
        <v>0.12259</v>
      </c>
    </row>
    <row r="1183" spans="1:6">
      <c r="A1183">
        <v>1001181</v>
      </c>
      <c r="B1183">
        <v>1</v>
      </c>
      <c r="C1183">
        <v>1181</v>
      </c>
      <c r="D1183">
        <v>-0.08</v>
      </c>
      <c r="E1183">
        <v>14.8132</v>
      </c>
      <c r="F1183">
        <v>0.12261</v>
      </c>
    </row>
    <row r="1184" spans="1:6">
      <c r="A1184">
        <v>1001182</v>
      </c>
      <c r="B1184">
        <v>1</v>
      </c>
      <c r="C1184">
        <v>1182</v>
      </c>
      <c r="D1184">
        <v>-8.0100000000000005E-2</v>
      </c>
      <c r="E1184">
        <v>14.8187</v>
      </c>
      <c r="F1184">
        <v>0.12263</v>
      </c>
    </row>
    <row r="1185" spans="1:6">
      <c r="A1185">
        <v>1001183</v>
      </c>
      <c r="B1185">
        <v>1</v>
      </c>
      <c r="C1185">
        <v>1183</v>
      </c>
      <c r="D1185">
        <v>-8.0199999999999994E-2</v>
      </c>
      <c r="E1185">
        <v>14.824199999999999</v>
      </c>
      <c r="F1185">
        <v>0.12265</v>
      </c>
    </row>
    <row r="1186" spans="1:6">
      <c r="A1186">
        <v>1001184</v>
      </c>
      <c r="B1186">
        <v>1</v>
      </c>
      <c r="C1186">
        <v>1184</v>
      </c>
      <c r="D1186">
        <v>-8.0399999999999999E-2</v>
      </c>
      <c r="E1186">
        <v>14.829700000000001</v>
      </c>
      <c r="F1186">
        <v>0.12266000000000001</v>
      </c>
    </row>
    <row r="1187" spans="1:6">
      <c r="A1187">
        <v>1001185</v>
      </c>
      <c r="B1187">
        <v>1</v>
      </c>
      <c r="C1187">
        <v>1185</v>
      </c>
      <c r="D1187">
        <v>-8.0500000000000002E-2</v>
      </c>
      <c r="E1187">
        <v>14.8352</v>
      </c>
      <c r="F1187">
        <v>0.12268</v>
      </c>
    </row>
    <row r="1188" spans="1:6">
      <c r="A1188">
        <v>1001186</v>
      </c>
      <c r="B1188">
        <v>1</v>
      </c>
      <c r="C1188">
        <v>1186</v>
      </c>
      <c r="D1188">
        <v>-8.0600000000000005E-2</v>
      </c>
      <c r="E1188">
        <v>14.8407</v>
      </c>
      <c r="F1188">
        <v>0.1227</v>
      </c>
    </row>
    <row r="1189" spans="1:6">
      <c r="A1189">
        <v>1001187</v>
      </c>
      <c r="B1189">
        <v>1</v>
      </c>
      <c r="C1189">
        <v>1187</v>
      </c>
      <c r="D1189">
        <v>-8.0799999999999997E-2</v>
      </c>
      <c r="E1189">
        <v>14.8462</v>
      </c>
      <c r="F1189">
        <v>0.12271</v>
      </c>
    </row>
    <row r="1190" spans="1:6">
      <c r="A1190">
        <v>1001188</v>
      </c>
      <c r="B1190">
        <v>1</v>
      </c>
      <c r="C1190">
        <v>1188</v>
      </c>
      <c r="D1190">
        <v>-8.09E-2</v>
      </c>
      <c r="E1190">
        <v>14.851699999999999</v>
      </c>
      <c r="F1190">
        <v>0.12273000000000001</v>
      </c>
    </row>
    <row r="1191" spans="1:6">
      <c r="A1191">
        <v>1001189</v>
      </c>
      <c r="B1191">
        <v>1</v>
      </c>
      <c r="C1191">
        <v>1189</v>
      </c>
      <c r="D1191">
        <v>-8.1000000000000003E-2</v>
      </c>
      <c r="E1191">
        <v>14.857200000000001</v>
      </c>
      <c r="F1191">
        <v>0.12275</v>
      </c>
    </row>
    <row r="1192" spans="1:6">
      <c r="A1192">
        <v>1001190</v>
      </c>
      <c r="B1192">
        <v>1</v>
      </c>
      <c r="C1192">
        <v>1190</v>
      </c>
      <c r="D1192">
        <v>-8.1100000000000005E-2</v>
      </c>
      <c r="E1192">
        <v>14.8627</v>
      </c>
      <c r="F1192">
        <v>0.12275999999999999</v>
      </c>
    </row>
    <row r="1193" spans="1:6">
      <c r="A1193">
        <v>1001191</v>
      </c>
      <c r="B1193">
        <v>1</v>
      </c>
      <c r="C1193">
        <v>1191</v>
      </c>
      <c r="D1193">
        <v>-8.1299999999999997E-2</v>
      </c>
      <c r="E1193">
        <v>14.8682</v>
      </c>
      <c r="F1193">
        <v>0.12278</v>
      </c>
    </row>
    <row r="1194" spans="1:6">
      <c r="A1194">
        <v>1001192</v>
      </c>
      <c r="B1194">
        <v>1</v>
      </c>
      <c r="C1194">
        <v>1192</v>
      </c>
      <c r="D1194">
        <v>-8.14E-2</v>
      </c>
      <c r="E1194">
        <v>14.873699999999999</v>
      </c>
      <c r="F1194">
        <v>0.12280000000000001</v>
      </c>
    </row>
    <row r="1195" spans="1:6">
      <c r="A1195">
        <v>1001193</v>
      </c>
      <c r="B1195">
        <v>1</v>
      </c>
      <c r="C1195">
        <v>1193</v>
      </c>
      <c r="D1195">
        <v>-8.1500000000000003E-2</v>
      </c>
      <c r="E1195">
        <v>14.879200000000001</v>
      </c>
      <c r="F1195">
        <v>0.12281</v>
      </c>
    </row>
    <row r="1196" spans="1:6">
      <c r="A1196">
        <v>1001194</v>
      </c>
      <c r="B1196">
        <v>1</v>
      </c>
      <c r="C1196">
        <v>1194</v>
      </c>
      <c r="D1196">
        <v>-8.1600000000000006E-2</v>
      </c>
      <c r="E1196">
        <v>14.8847</v>
      </c>
      <c r="F1196">
        <v>0.12282999999999999</v>
      </c>
    </row>
    <row r="1197" spans="1:6">
      <c r="A1197">
        <v>1001195</v>
      </c>
      <c r="B1197">
        <v>1</v>
      </c>
      <c r="C1197">
        <v>1195</v>
      </c>
      <c r="D1197">
        <v>-8.1799999999999998E-2</v>
      </c>
      <c r="E1197">
        <v>14.8902</v>
      </c>
      <c r="F1197">
        <v>0.12285</v>
      </c>
    </row>
    <row r="1198" spans="1:6">
      <c r="A1198">
        <v>1001196</v>
      </c>
      <c r="B1198">
        <v>1</v>
      </c>
      <c r="C1198">
        <v>1196</v>
      </c>
      <c r="D1198">
        <v>-8.1900000000000001E-2</v>
      </c>
      <c r="E1198">
        <v>14.8957</v>
      </c>
      <c r="F1198">
        <v>0.12286</v>
      </c>
    </row>
    <row r="1199" spans="1:6">
      <c r="A1199">
        <v>1001197</v>
      </c>
      <c r="B1199">
        <v>1</v>
      </c>
      <c r="C1199">
        <v>1197</v>
      </c>
      <c r="D1199">
        <v>-8.2000000000000003E-2</v>
      </c>
      <c r="E1199">
        <v>14.901199999999999</v>
      </c>
      <c r="F1199">
        <v>0.12288</v>
      </c>
    </row>
    <row r="1200" spans="1:6">
      <c r="A1200">
        <v>1001198</v>
      </c>
      <c r="B1200">
        <v>1</v>
      </c>
      <c r="C1200">
        <v>1198</v>
      </c>
      <c r="D1200">
        <v>-8.2100000000000006E-2</v>
      </c>
      <c r="E1200">
        <v>14.906700000000001</v>
      </c>
      <c r="F1200">
        <v>0.1229</v>
      </c>
    </row>
    <row r="1201" spans="1:6">
      <c r="A1201">
        <v>1001199</v>
      </c>
      <c r="B1201">
        <v>1</v>
      </c>
      <c r="C1201">
        <v>1199</v>
      </c>
      <c r="D1201">
        <v>-8.2299999999999998E-2</v>
      </c>
      <c r="E1201">
        <v>14.9122</v>
      </c>
      <c r="F1201">
        <v>0.12291000000000001</v>
      </c>
    </row>
    <row r="1202" spans="1:6">
      <c r="A1202">
        <v>1001200</v>
      </c>
      <c r="B1202">
        <v>1</v>
      </c>
      <c r="C1202">
        <v>1200</v>
      </c>
      <c r="D1202">
        <v>-8.2400000000000001E-2</v>
      </c>
      <c r="E1202">
        <v>14.9177</v>
      </c>
      <c r="F1202">
        <v>0.12293</v>
      </c>
    </row>
    <row r="1203" spans="1:6">
      <c r="A1203">
        <v>1001201</v>
      </c>
      <c r="B1203">
        <v>1</v>
      </c>
      <c r="C1203">
        <v>1201</v>
      </c>
      <c r="D1203">
        <v>-8.2500000000000004E-2</v>
      </c>
      <c r="E1203">
        <v>14.9232</v>
      </c>
      <c r="F1203">
        <v>0.12295</v>
      </c>
    </row>
    <row r="1204" spans="1:6">
      <c r="A1204">
        <v>1001202</v>
      </c>
      <c r="B1204">
        <v>1</v>
      </c>
      <c r="C1204">
        <v>1202</v>
      </c>
      <c r="D1204">
        <v>-8.2600000000000007E-2</v>
      </c>
      <c r="E1204">
        <v>14.928699999999999</v>
      </c>
      <c r="F1204">
        <v>0.12296</v>
      </c>
    </row>
    <row r="1205" spans="1:6">
      <c r="A1205">
        <v>1001203</v>
      </c>
      <c r="B1205">
        <v>1</v>
      </c>
      <c r="C1205">
        <v>1203</v>
      </c>
      <c r="D1205">
        <v>-8.2799999999999999E-2</v>
      </c>
      <c r="E1205">
        <v>14.934200000000001</v>
      </c>
      <c r="F1205">
        <v>0.12298000000000001</v>
      </c>
    </row>
    <row r="1206" spans="1:6">
      <c r="A1206">
        <v>1001204</v>
      </c>
      <c r="B1206">
        <v>1</v>
      </c>
      <c r="C1206">
        <v>1204</v>
      </c>
      <c r="D1206">
        <v>-8.2900000000000001E-2</v>
      </c>
      <c r="E1206">
        <v>14.9397</v>
      </c>
      <c r="F1206">
        <v>0.123</v>
      </c>
    </row>
    <row r="1207" spans="1:6">
      <c r="A1207">
        <v>1001205</v>
      </c>
      <c r="B1207">
        <v>1</v>
      </c>
      <c r="C1207">
        <v>1205</v>
      </c>
      <c r="D1207">
        <v>-8.3000000000000004E-2</v>
      </c>
      <c r="E1207">
        <v>14.9452</v>
      </c>
      <c r="F1207">
        <v>0.12300999999999999</v>
      </c>
    </row>
    <row r="1208" spans="1:6">
      <c r="A1208">
        <v>1001206</v>
      </c>
      <c r="B1208">
        <v>1</v>
      </c>
      <c r="C1208">
        <v>1206</v>
      </c>
      <c r="D1208">
        <v>-8.3099999999999993E-2</v>
      </c>
      <c r="E1208">
        <v>14.950699999999999</v>
      </c>
      <c r="F1208">
        <v>0.12303</v>
      </c>
    </row>
    <row r="1209" spans="1:6">
      <c r="A1209">
        <v>1001207</v>
      </c>
      <c r="B1209">
        <v>1</v>
      </c>
      <c r="C1209">
        <v>1207</v>
      </c>
      <c r="D1209">
        <v>-8.3299999999999999E-2</v>
      </c>
      <c r="E1209">
        <v>14.956200000000001</v>
      </c>
      <c r="F1209">
        <v>0.12305000000000001</v>
      </c>
    </row>
    <row r="1210" spans="1:6">
      <c r="A1210">
        <v>1001208</v>
      </c>
      <c r="B1210">
        <v>1</v>
      </c>
      <c r="C1210">
        <v>1208</v>
      </c>
      <c r="D1210">
        <v>-8.3400000000000002E-2</v>
      </c>
      <c r="E1210">
        <v>14.9617</v>
      </c>
      <c r="F1210">
        <v>0.12306</v>
      </c>
    </row>
    <row r="1211" spans="1:6">
      <c r="A1211">
        <v>1001209</v>
      </c>
      <c r="B1211">
        <v>1</v>
      </c>
      <c r="C1211">
        <v>1209</v>
      </c>
      <c r="D1211">
        <v>-8.3500000000000005E-2</v>
      </c>
      <c r="E1211">
        <v>14.9672</v>
      </c>
      <c r="F1211">
        <v>0.12307999999999999</v>
      </c>
    </row>
    <row r="1212" spans="1:6">
      <c r="A1212">
        <v>1001210</v>
      </c>
      <c r="B1212">
        <v>1</v>
      </c>
      <c r="C1212">
        <v>1210</v>
      </c>
      <c r="D1212">
        <v>-8.3599999999999994E-2</v>
      </c>
      <c r="E1212">
        <v>14.9727</v>
      </c>
      <c r="F1212">
        <v>0.1231</v>
      </c>
    </row>
    <row r="1213" spans="1:6">
      <c r="A1213">
        <v>1001211</v>
      </c>
      <c r="B1213">
        <v>1</v>
      </c>
      <c r="C1213">
        <v>1211</v>
      </c>
      <c r="D1213">
        <v>-8.3799999999999999E-2</v>
      </c>
      <c r="E1213">
        <v>14.978199999999999</v>
      </c>
      <c r="F1213">
        <v>0.12311</v>
      </c>
    </row>
    <row r="1214" spans="1:6">
      <c r="A1214">
        <v>1001212</v>
      </c>
      <c r="B1214">
        <v>1</v>
      </c>
      <c r="C1214">
        <v>1212</v>
      </c>
      <c r="D1214">
        <v>-8.3900000000000002E-2</v>
      </c>
      <c r="E1214">
        <v>14.983700000000001</v>
      </c>
      <c r="F1214">
        <v>0.12313</v>
      </c>
    </row>
    <row r="1215" spans="1:6">
      <c r="A1215">
        <v>1001213</v>
      </c>
      <c r="B1215">
        <v>1</v>
      </c>
      <c r="C1215">
        <v>1213</v>
      </c>
      <c r="D1215">
        <v>-8.4000000000000005E-2</v>
      </c>
      <c r="E1215">
        <v>14.9892</v>
      </c>
      <c r="F1215">
        <v>0.12315</v>
      </c>
    </row>
    <row r="1216" spans="1:6">
      <c r="A1216">
        <v>1001214</v>
      </c>
      <c r="B1216">
        <v>1</v>
      </c>
      <c r="C1216">
        <v>1214</v>
      </c>
      <c r="D1216">
        <v>-8.4099999999999994E-2</v>
      </c>
      <c r="E1216">
        <v>14.9947</v>
      </c>
      <c r="F1216">
        <v>0.12316000000000001</v>
      </c>
    </row>
    <row r="1217" spans="1:6">
      <c r="A1217">
        <v>1001215</v>
      </c>
      <c r="B1217">
        <v>1</v>
      </c>
      <c r="C1217">
        <v>1215</v>
      </c>
      <c r="D1217">
        <v>-8.43E-2</v>
      </c>
      <c r="E1217">
        <v>15.0002</v>
      </c>
      <c r="F1217">
        <v>0.12318</v>
      </c>
    </row>
    <row r="1218" spans="1:6">
      <c r="A1218">
        <v>1001216</v>
      </c>
      <c r="B1218">
        <v>1</v>
      </c>
      <c r="C1218">
        <v>1216</v>
      </c>
      <c r="D1218">
        <v>-8.4400000000000003E-2</v>
      </c>
      <c r="E1218">
        <v>15.005699999999999</v>
      </c>
      <c r="F1218">
        <v>0.1232</v>
      </c>
    </row>
    <row r="1219" spans="1:6">
      <c r="A1219">
        <v>1001217</v>
      </c>
      <c r="B1219">
        <v>1</v>
      </c>
      <c r="C1219">
        <v>1217</v>
      </c>
      <c r="D1219">
        <v>-8.4500000000000006E-2</v>
      </c>
      <c r="E1219">
        <v>15.011200000000001</v>
      </c>
      <c r="F1219">
        <v>0.12321</v>
      </c>
    </row>
    <row r="1220" spans="1:6">
      <c r="A1220">
        <v>1001218</v>
      </c>
      <c r="B1220">
        <v>1</v>
      </c>
      <c r="C1220">
        <v>1218</v>
      </c>
      <c r="D1220">
        <v>-8.4599999999999995E-2</v>
      </c>
      <c r="E1220">
        <v>15.0167</v>
      </c>
      <c r="F1220">
        <v>0.12323000000000001</v>
      </c>
    </row>
    <row r="1221" spans="1:6">
      <c r="A1221">
        <v>1001219</v>
      </c>
      <c r="B1221">
        <v>1</v>
      </c>
      <c r="C1221">
        <v>1219</v>
      </c>
      <c r="D1221">
        <v>-8.48E-2</v>
      </c>
      <c r="E1221">
        <v>15.0222</v>
      </c>
      <c r="F1221">
        <v>0.12325</v>
      </c>
    </row>
    <row r="1222" spans="1:6">
      <c r="A1222">
        <v>1001220</v>
      </c>
      <c r="B1222">
        <v>1</v>
      </c>
      <c r="C1222">
        <v>1220</v>
      </c>
      <c r="D1222">
        <v>-8.4900000000000003E-2</v>
      </c>
      <c r="E1222">
        <v>15.027699999999999</v>
      </c>
      <c r="F1222">
        <v>0.12325999999999999</v>
      </c>
    </row>
    <row r="1223" spans="1:6">
      <c r="A1223">
        <v>1001221</v>
      </c>
      <c r="B1223">
        <v>1</v>
      </c>
      <c r="C1223">
        <v>1221</v>
      </c>
      <c r="D1223">
        <v>-8.5000000000000006E-2</v>
      </c>
      <c r="E1223">
        <v>15.033200000000001</v>
      </c>
      <c r="F1223">
        <v>0.12328</v>
      </c>
    </row>
    <row r="1224" spans="1:6">
      <c r="A1224">
        <v>1001222</v>
      </c>
      <c r="B1224">
        <v>1</v>
      </c>
      <c r="C1224">
        <v>1222</v>
      </c>
      <c r="D1224">
        <v>-8.5099999999999995E-2</v>
      </c>
      <c r="E1224">
        <v>15.0387</v>
      </c>
      <c r="F1224">
        <v>0.12330000000000001</v>
      </c>
    </row>
    <row r="1225" spans="1:6">
      <c r="A1225">
        <v>1001223</v>
      </c>
      <c r="B1225">
        <v>1</v>
      </c>
      <c r="C1225">
        <v>1223</v>
      </c>
      <c r="D1225">
        <v>-8.5300000000000001E-2</v>
      </c>
      <c r="E1225">
        <v>15.0442</v>
      </c>
      <c r="F1225">
        <v>0.12331</v>
      </c>
    </row>
    <row r="1226" spans="1:6">
      <c r="A1226">
        <v>1001224</v>
      </c>
      <c r="B1226">
        <v>1</v>
      </c>
      <c r="C1226">
        <v>1224</v>
      </c>
      <c r="D1226">
        <v>-8.5400000000000004E-2</v>
      </c>
      <c r="E1226">
        <v>15.0497</v>
      </c>
      <c r="F1226">
        <v>0.12333</v>
      </c>
    </row>
    <row r="1227" spans="1:6">
      <c r="A1227">
        <v>1001225</v>
      </c>
      <c r="B1227">
        <v>1</v>
      </c>
      <c r="C1227">
        <v>1225</v>
      </c>
      <c r="D1227">
        <v>-8.5500000000000007E-2</v>
      </c>
      <c r="E1227">
        <v>15.055199999999999</v>
      </c>
      <c r="F1227">
        <v>0.12335</v>
      </c>
    </row>
    <row r="1228" spans="1:6">
      <c r="A1228">
        <v>1001226</v>
      </c>
      <c r="B1228">
        <v>1</v>
      </c>
      <c r="C1228">
        <v>1226</v>
      </c>
      <c r="D1228">
        <v>-8.5599999999999996E-2</v>
      </c>
      <c r="E1228">
        <v>15.060700000000001</v>
      </c>
      <c r="F1228">
        <v>0.12336</v>
      </c>
    </row>
    <row r="1229" spans="1:6">
      <c r="A1229">
        <v>1001227</v>
      </c>
      <c r="B1229">
        <v>1</v>
      </c>
      <c r="C1229">
        <v>1227</v>
      </c>
      <c r="D1229">
        <v>-8.5800000000000001E-2</v>
      </c>
      <c r="E1229">
        <v>15.0662</v>
      </c>
      <c r="F1229">
        <v>0.12338</v>
      </c>
    </row>
    <row r="1230" spans="1:6">
      <c r="A1230">
        <v>1001228</v>
      </c>
      <c r="B1230">
        <v>1</v>
      </c>
      <c r="C1230">
        <v>1228</v>
      </c>
      <c r="D1230">
        <v>-8.5900000000000004E-2</v>
      </c>
      <c r="E1230">
        <v>15.0717</v>
      </c>
      <c r="F1230">
        <v>0.1234</v>
      </c>
    </row>
    <row r="1231" spans="1:6">
      <c r="A1231">
        <v>1001229</v>
      </c>
      <c r="B1231">
        <v>1</v>
      </c>
      <c r="C1231">
        <v>1229</v>
      </c>
      <c r="D1231">
        <v>-8.5999999999999993E-2</v>
      </c>
      <c r="E1231">
        <v>15.077199999999999</v>
      </c>
      <c r="F1231">
        <v>0.12342</v>
      </c>
    </row>
    <row r="1232" spans="1:6">
      <c r="A1232">
        <v>1001230</v>
      </c>
      <c r="B1232">
        <v>1</v>
      </c>
      <c r="C1232">
        <v>1230</v>
      </c>
      <c r="D1232">
        <v>-8.6099999999999996E-2</v>
      </c>
      <c r="E1232">
        <v>15.082700000000001</v>
      </c>
      <c r="F1232">
        <v>0.12343</v>
      </c>
    </row>
    <row r="1233" spans="1:6">
      <c r="A1233">
        <v>1001231</v>
      </c>
      <c r="B1233">
        <v>1</v>
      </c>
      <c r="C1233">
        <v>1231</v>
      </c>
      <c r="D1233">
        <v>-8.6300000000000002E-2</v>
      </c>
      <c r="E1233">
        <v>15.088200000000001</v>
      </c>
      <c r="F1233">
        <v>0.12345</v>
      </c>
    </row>
    <row r="1234" spans="1:6">
      <c r="A1234">
        <v>1001232</v>
      </c>
      <c r="B1234">
        <v>1</v>
      </c>
      <c r="C1234">
        <v>1232</v>
      </c>
      <c r="D1234">
        <v>-8.6400000000000005E-2</v>
      </c>
      <c r="E1234">
        <v>15.0937</v>
      </c>
      <c r="F1234">
        <v>0.12347</v>
      </c>
    </row>
    <row r="1235" spans="1:6">
      <c r="A1235">
        <v>1001233</v>
      </c>
      <c r="B1235">
        <v>1</v>
      </c>
      <c r="C1235">
        <v>1233</v>
      </c>
      <c r="D1235">
        <v>-8.6499999999999994E-2</v>
      </c>
      <c r="E1235">
        <v>15.0992</v>
      </c>
      <c r="F1235">
        <v>0.12348000000000001</v>
      </c>
    </row>
    <row r="1236" spans="1:6">
      <c r="A1236">
        <v>1001234</v>
      </c>
      <c r="B1236">
        <v>1</v>
      </c>
      <c r="C1236">
        <v>1234</v>
      </c>
      <c r="D1236">
        <v>-8.6599999999999996E-2</v>
      </c>
      <c r="E1236">
        <v>15.104699999999999</v>
      </c>
      <c r="F1236">
        <v>0.1235</v>
      </c>
    </row>
    <row r="1237" spans="1:6">
      <c r="A1237">
        <v>1001235</v>
      </c>
      <c r="B1237">
        <v>1</v>
      </c>
      <c r="C1237">
        <v>1235</v>
      </c>
      <c r="D1237">
        <v>-8.6800000000000002E-2</v>
      </c>
      <c r="E1237">
        <v>15.110200000000001</v>
      </c>
      <c r="F1237">
        <v>0.12352</v>
      </c>
    </row>
    <row r="1238" spans="1:6">
      <c r="A1238">
        <v>1001236</v>
      </c>
      <c r="B1238">
        <v>1</v>
      </c>
      <c r="C1238">
        <v>1236</v>
      </c>
      <c r="D1238">
        <v>-8.6900000000000005E-2</v>
      </c>
      <c r="E1238">
        <v>15.1157</v>
      </c>
      <c r="F1238">
        <v>0.12353</v>
      </c>
    </row>
    <row r="1239" spans="1:6">
      <c r="A1239">
        <v>1001237</v>
      </c>
      <c r="B1239">
        <v>1</v>
      </c>
      <c r="C1239">
        <v>1237</v>
      </c>
      <c r="D1239">
        <v>-8.6999999999999994E-2</v>
      </c>
      <c r="E1239">
        <v>15.1212</v>
      </c>
      <c r="F1239">
        <v>0.12354999999999999</v>
      </c>
    </row>
    <row r="1240" spans="1:6">
      <c r="A1240">
        <v>1001238</v>
      </c>
      <c r="B1240">
        <v>1</v>
      </c>
      <c r="C1240">
        <v>1238</v>
      </c>
      <c r="D1240">
        <v>-8.7099999999999997E-2</v>
      </c>
      <c r="E1240">
        <v>15.1267</v>
      </c>
      <c r="F1240">
        <v>0.12357</v>
      </c>
    </row>
    <row r="1241" spans="1:6">
      <c r="A1241">
        <v>1001239</v>
      </c>
      <c r="B1241">
        <v>1</v>
      </c>
      <c r="C1241">
        <v>1239</v>
      </c>
      <c r="D1241">
        <v>-8.72E-2</v>
      </c>
      <c r="E1241">
        <v>15.132199999999999</v>
      </c>
      <c r="F1241">
        <v>0.12358</v>
      </c>
    </row>
    <row r="1242" spans="1:6">
      <c r="A1242">
        <v>1001240</v>
      </c>
      <c r="B1242">
        <v>1</v>
      </c>
      <c r="C1242">
        <v>1240</v>
      </c>
      <c r="D1242">
        <v>-8.7400000000000005E-2</v>
      </c>
      <c r="E1242">
        <v>15.137700000000001</v>
      </c>
      <c r="F1242">
        <v>0.1236</v>
      </c>
    </row>
    <row r="1243" spans="1:6">
      <c r="A1243">
        <v>1001241</v>
      </c>
      <c r="B1243">
        <v>1</v>
      </c>
      <c r="C1243">
        <v>1241</v>
      </c>
      <c r="D1243">
        <v>-8.7499999999999994E-2</v>
      </c>
      <c r="E1243">
        <v>15.1432</v>
      </c>
      <c r="F1243">
        <v>0.12361999999999999</v>
      </c>
    </row>
    <row r="1244" spans="1:6">
      <c r="A1244">
        <v>1001242</v>
      </c>
      <c r="B1244">
        <v>1</v>
      </c>
      <c r="C1244">
        <v>1242</v>
      </c>
      <c r="D1244">
        <v>-8.7599999999999997E-2</v>
      </c>
      <c r="E1244">
        <v>15.1487</v>
      </c>
      <c r="F1244">
        <v>0.12363</v>
      </c>
    </row>
    <row r="1245" spans="1:6">
      <c r="A1245">
        <v>1001243</v>
      </c>
      <c r="B1245">
        <v>1</v>
      </c>
      <c r="C1245">
        <v>1243</v>
      </c>
      <c r="D1245">
        <v>-8.77E-2</v>
      </c>
      <c r="E1245">
        <v>15.154199999999999</v>
      </c>
      <c r="F1245">
        <v>0.12365</v>
      </c>
    </row>
    <row r="1246" spans="1:6">
      <c r="A1246">
        <v>1001244</v>
      </c>
      <c r="B1246">
        <v>1</v>
      </c>
      <c r="C1246">
        <v>1244</v>
      </c>
      <c r="D1246">
        <v>-8.7900000000000006E-2</v>
      </c>
      <c r="E1246">
        <v>15.159599999999999</v>
      </c>
      <c r="F1246">
        <v>0.12367</v>
      </c>
    </row>
    <row r="1247" spans="1:6">
      <c r="A1247">
        <v>1001245</v>
      </c>
      <c r="B1247">
        <v>1</v>
      </c>
      <c r="C1247">
        <v>1245</v>
      </c>
      <c r="D1247">
        <v>-8.7999999999999995E-2</v>
      </c>
      <c r="E1247">
        <v>15.165100000000001</v>
      </c>
      <c r="F1247">
        <v>0.12368</v>
      </c>
    </row>
    <row r="1248" spans="1:6">
      <c r="A1248">
        <v>1001246</v>
      </c>
      <c r="B1248">
        <v>1</v>
      </c>
      <c r="C1248">
        <v>1246</v>
      </c>
      <c r="D1248">
        <v>-8.8099999999999998E-2</v>
      </c>
      <c r="E1248">
        <v>15.1706</v>
      </c>
      <c r="F1248">
        <v>0.1237</v>
      </c>
    </row>
    <row r="1249" spans="1:6">
      <c r="A1249">
        <v>1001247</v>
      </c>
      <c r="B1249">
        <v>1</v>
      </c>
      <c r="C1249">
        <v>1247</v>
      </c>
      <c r="D1249">
        <v>-8.8200000000000001E-2</v>
      </c>
      <c r="E1249">
        <v>15.1761</v>
      </c>
      <c r="F1249">
        <v>0.12372</v>
      </c>
    </row>
    <row r="1250" spans="1:6">
      <c r="A1250">
        <v>1001248</v>
      </c>
      <c r="B1250">
        <v>1</v>
      </c>
      <c r="C1250">
        <v>1248</v>
      </c>
      <c r="D1250">
        <v>-8.8300000000000003E-2</v>
      </c>
      <c r="E1250">
        <v>15.1816</v>
      </c>
      <c r="F1250">
        <v>0.12373000000000001</v>
      </c>
    </row>
    <row r="1251" spans="1:6">
      <c r="A1251">
        <v>1001249</v>
      </c>
      <c r="B1251">
        <v>1</v>
      </c>
      <c r="C1251">
        <v>1249</v>
      </c>
      <c r="D1251">
        <v>-8.8499999999999995E-2</v>
      </c>
      <c r="E1251">
        <v>15.187099999999999</v>
      </c>
      <c r="F1251">
        <v>0.12375</v>
      </c>
    </row>
    <row r="1252" spans="1:6">
      <c r="A1252">
        <v>1001250</v>
      </c>
      <c r="B1252">
        <v>1</v>
      </c>
      <c r="C1252">
        <v>1250</v>
      </c>
      <c r="D1252">
        <v>-8.8599999999999998E-2</v>
      </c>
      <c r="E1252">
        <v>15.192600000000001</v>
      </c>
      <c r="F1252">
        <v>0.12377000000000001</v>
      </c>
    </row>
    <row r="1253" spans="1:6">
      <c r="A1253">
        <v>1001251</v>
      </c>
      <c r="B1253">
        <v>1</v>
      </c>
      <c r="C1253">
        <v>1251</v>
      </c>
      <c r="D1253">
        <v>-8.8700000000000001E-2</v>
      </c>
      <c r="E1253">
        <v>15.1981</v>
      </c>
      <c r="F1253">
        <v>0.12379</v>
      </c>
    </row>
    <row r="1254" spans="1:6">
      <c r="A1254">
        <v>1001252</v>
      </c>
      <c r="B1254">
        <v>1</v>
      </c>
      <c r="C1254">
        <v>1252</v>
      </c>
      <c r="D1254">
        <v>-8.8800000000000004E-2</v>
      </c>
      <c r="E1254">
        <v>15.2036</v>
      </c>
      <c r="F1254">
        <v>0.12379999999999999</v>
      </c>
    </row>
    <row r="1255" spans="1:6">
      <c r="A1255">
        <v>1001253</v>
      </c>
      <c r="B1255">
        <v>1</v>
      </c>
      <c r="C1255">
        <v>1253</v>
      </c>
      <c r="D1255">
        <v>-8.8999999999999996E-2</v>
      </c>
      <c r="E1255">
        <v>15.209099999999999</v>
      </c>
      <c r="F1255">
        <v>0.12382</v>
      </c>
    </row>
    <row r="1256" spans="1:6">
      <c r="A1256">
        <v>1001254</v>
      </c>
      <c r="B1256">
        <v>1</v>
      </c>
      <c r="C1256">
        <v>1254</v>
      </c>
      <c r="D1256">
        <v>-8.9099999999999999E-2</v>
      </c>
      <c r="E1256">
        <v>15.214600000000001</v>
      </c>
      <c r="F1256">
        <v>0.12384000000000001</v>
      </c>
    </row>
    <row r="1257" spans="1:6">
      <c r="A1257">
        <v>1001255</v>
      </c>
      <c r="B1257">
        <v>1</v>
      </c>
      <c r="C1257">
        <v>1255</v>
      </c>
      <c r="D1257">
        <v>-8.9200000000000002E-2</v>
      </c>
      <c r="E1257">
        <v>15.2201</v>
      </c>
      <c r="F1257">
        <v>0.12385</v>
      </c>
    </row>
    <row r="1258" spans="1:6">
      <c r="A1258">
        <v>1001256</v>
      </c>
      <c r="B1258">
        <v>1</v>
      </c>
      <c r="C1258">
        <v>1256</v>
      </c>
      <c r="D1258">
        <v>-8.9300000000000004E-2</v>
      </c>
      <c r="E1258">
        <v>15.2256</v>
      </c>
      <c r="F1258">
        <v>0.12386999999999999</v>
      </c>
    </row>
    <row r="1259" spans="1:6">
      <c r="A1259">
        <v>1001257</v>
      </c>
      <c r="B1259">
        <v>1</v>
      </c>
      <c r="C1259">
        <v>1257</v>
      </c>
      <c r="D1259">
        <v>-8.9399999999999993E-2</v>
      </c>
      <c r="E1259">
        <v>15.2311</v>
      </c>
      <c r="F1259">
        <v>0.12389</v>
      </c>
    </row>
    <row r="1260" spans="1:6">
      <c r="A1260">
        <v>1001258</v>
      </c>
      <c r="B1260">
        <v>1</v>
      </c>
      <c r="C1260">
        <v>1258</v>
      </c>
      <c r="D1260">
        <v>-8.9599999999999999E-2</v>
      </c>
      <c r="E1260">
        <v>15.236599999999999</v>
      </c>
      <c r="F1260">
        <v>0.1239</v>
      </c>
    </row>
    <row r="1261" spans="1:6">
      <c r="A1261">
        <v>1001259</v>
      </c>
      <c r="B1261">
        <v>1</v>
      </c>
      <c r="C1261">
        <v>1259</v>
      </c>
      <c r="D1261">
        <v>-8.9700000000000002E-2</v>
      </c>
      <c r="E1261">
        <v>15.242100000000001</v>
      </c>
      <c r="F1261">
        <v>0.12392</v>
      </c>
    </row>
    <row r="1262" spans="1:6">
      <c r="A1262">
        <v>1001260</v>
      </c>
      <c r="B1262">
        <v>1</v>
      </c>
      <c r="C1262">
        <v>1260</v>
      </c>
      <c r="D1262">
        <v>-8.9800000000000005E-2</v>
      </c>
      <c r="E1262">
        <v>15.2476</v>
      </c>
      <c r="F1262">
        <v>0.12393999999999999</v>
      </c>
    </row>
    <row r="1263" spans="1:6">
      <c r="A1263">
        <v>1001261</v>
      </c>
      <c r="B1263">
        <v>1</v>
      </c>
      <c r="C1263">
        <v>1261</v>
      </c>
      <c r="D1263">
        <v>-8.9899999999999994E-2</v>
      </c>
      <c r="E1263">
        <v>15.2531</v>
      </c>
      <c r="F1263">
        <v>0.12395</v>
      </c>
    </row>
    <row r="1264" spans="1:6">
      <c r="A1264">
        <v>1001262</v>
      </c>
      <c r="B1264">
        <v>1</v>
      </c>
      <c r="C1264">
        <v>1262</v>
      </c>
      <c r="D1264">
        <v>-9.01E-2</v>
      </c>
      <c r="E1264">
        <v>15.258599999999999</v>
      </c>
      <c r="F1264">
        <v>0.12397</v>
      </c>
    </row>
    <row r="1265" spans="1:6">
      <c r="A1265">
        <v>1001263</v>
      </c>
      <c r="B1265">
        <v>1</v>
      </c>
      <c r="C1265">
        <v>1263</v>
      </c>
      <c r="D1265">
        <v>-9.0200000000000002E-2</v>
      </c>
      <c r="E1265">
        <v>15.264099999999999</v>
      </c>
      <c r="F1265">
        <v>0.12399</v>
      </c>
    </row>
    <row r="1266" spans="1:6">
      <c r="A1266">
        <v>1001264</v>
      </c>
      <c r="B1266">
        <v>1</v>
      </c>
      <c r="C1266">
        <v>1264</v>
      </c>
      <c r="D1266">
        <v>-9.0300000000000005E-2</v>
      </c>
      <c r="E1266">
        <v>15.269600000000001</v>
      </c>
      <c r="F1266">
        <v>0.12401</v>
      </c>
    </row>
    <row r="1267" spans="1:6">
      <c r="A1267">
        <v>1001265</v>
      </c>
      <c r="B1267">
        <v>1</v>
      </c>
      <c r="C1267">
        <v>1265</v>
      </c>
      <c r="D1267">
        <v>-9.0399999999999994E-2</v>
      </c>
      <c r="E1267">
        <v>15.2751</v>
      </c>
      <c r="F1267">
        <v>0.12402000000000001</v>
      </c>
    </row>
    <row r="1268" spans="1:6">
      <c r="A1268">
        <v>1001266</v>
      </c>
      <c r="B1268">
        <v>1</v>
      </c>
      <c r="C1268">
        <v>1266</v>
      </c>
      <c r="D1268">
        <v>-9.0499999999999997E-2</v>
      </c>
      <c r="E1268">
        <v>15.2806</v>
      </c>
      <c r="F1268">
        <v>0.12404</v>
      </c>
    </row>
    <row r="1269" spans="1:6">
      <c r="A1269">
        <v>1001267</v>
      </c>
      <c r="B1269">
        <v>1</v>
      </c>
      <c r="C1269">
        <v>1267</v>
      </c>
      <c r="D1269">
        <v>-9.0700000000000003E-2</v>
      </c>
      <c r="E1269">
        <v>15.286099999999999</v>
      </c>
      <c r="F1269">
        <v>0.12406</v>
      </c>
    </row>
    <row r="1270" spans="1:6">
      <c r="A1270">
        <v>1001268</v>
      </c>
      <c r="B1270">
        <v>1</v>
      </c>
      <c r="C1270">
        <v>1268</v>
      </c>
      <c r="D1270">
        <v>-9.0800000000000006E-2</v>
      </c>
      <c r="E1270">
        <v>15.291600000000001</v>
      </c>
      <c r="F1270">
        <v>0.12407</v>
      </c>
    </row>
    <row r="1271" spans="1:6">
      <c r="A1271">
        <v>1001269</v>
      </c>
      <c r="B1271">
        <v>1</v>
      </c>
      <c r="C1271">
        <v>1269</v>
      </c>
      <c r="D1271">
        <v>-9.0899999999999995E-2</v>
      </c>
      <c r="E1271">
        <v>15.2971</v>
      </c>
      <c r="F1271">
        <v>0.12409000000000001</v>
      </c>
    </row>
    <row r="1272" spans="1:6">
      <c r="A1272">
        <v>1001270</v>
      </c>
      <c r="B1272">
        <v>1</v>
      </c>
      <c r="C1272">
        <v>1270</v>
      </c>
      <c r="D1272">
        <v>-9.0999999999999998E-2</v>
      </c>
      <c r="E1272">
        <v>15.3026</v>
      </c>
      <c r="F1272">
        <v>0.12411</v>
      </c>
    </row>
    <row r="1273" spans="1:6">
      <c r="A1273">
        <v>1001271</v>
      </c>
      <c r="B1273">
        <v>1</v>
      </c>
      <c r="C1273">
        <v>1271</v>
      </c>
      <c r="D1273">
        <v>-9.1200000000000003E-2</v>
      </c>
      <c r="E1273">
        <v>15.3081</v>
      </c>
      <c r="F1273">
        <v>0.12411999999999999</v>
      </c>
    </row>
    <row r="1274" spans="1:6">
      <c r="A1274">
        <v>1001272</v>
      </c>
      <c r="B1274">
        <v>1</v>
      </c>
      <c r="C1274">
        <v>1272</v>
      </c>
      <c r="D1274">
        <v>-9.1300000000000006E-2</v>
      </c>
      <c r="E1274">
        <v>15.313499999999999</v>
      </c>
      <c r="F1274">
        <v>0.12414</v>
      </c>
    </row>
    <row r="1275" spans="1:6">
      <c r="A1275">
        <v>1001273</v>
      </c>
      <c r="B1275">
        <v>1</v>
      </c>
      <c r="C1275">
        <v>1273</v>
      </c>
      <c r="D1275">
        <v>-9.1399999999999995E-2</v>
      </c>
      <c r="E1275">
        <v>15.319000000000001</v>
      </c>
      <c r="F1275">
        <v>0.12416000000000001</v>
      </c>
    </row>
    <row r="1276" spans="1:6">
      <c r="A1276">
        <v>1001274</v>
      </c>
      <c r="B1276">
        <v>1</v>
      </c>
      <c r="C1276">
        <v>1274</v>
      </c>
      <c r="D1276">
        <v>-9.1499999999999998E-2</v>
      </c>
      <c r="E1276">
        <v>15.3245</v>
      </c>
      <c r="F1276">
        <v>0.12418</v>
      </c>
    </row>
    <row r="1277" spans="1:6">
      <c r="A1277">
        <v>1001275</v>
      </c>
      <c r="B1277">
        <v>1</v>
      </c>
      <c r="C1277">
        <v>1275</v>
      </c>
      <c r="D1277">
        <v>-9.1600000000000001E-2</v>
      </c>
      <c r="E1277">
        <v>15.33</v>
      </c>
      <c r="F1277">
        <v>0.12418999999999999</v>
      </c>
    </row>
    <row r="1278" spans="1:6">
      <c r="A1278">
        <v>1001276</v>
      </c>
      <c r="B1278">
        <v>1</v>
      </c>
      <c r="C1278">
        <v>1276</v>
      </c>
      <c r="D1278">
        <v>-9.1800000000000007E-2</v>
      </c>
      <c r="E1278">
        <v>15.3355</v>
      </c>
      <c r="F1278">
        <v>0.12421</v>
      </c>
    </row>
    <row r="1279" spans="1:6">
      <c r="A1279">
        <v>1001277</v>
      </c>
      <c r="B1279">
        <v>1</v>
      </c>
      <c r="C1279">
        <v>1277</v>
      </c>
      <c r="D1279">
        <v>-9.1899999999999996E-2</v>
      </c>
      <c r="E1279">
        <v>15.340999999999999</v>
      </c>
      <c r="F1279">
        <v>0.12422999999999999</v>
      </c>
    </row>
    <row r="1280" spans="1:6">
      <c r="A1280">
        <v>1001278</v>
      </c>
      <c r="B1280">
        <v>1</v>
      </c>
      <c r="C1280">
        <v>1278</v>
      </c>
      <c r="D1280">
        <v>-9.1999999999999998E-2</v>
      </c>
      <c r="E1280">
        <v>15.346500000000001</v>
      </c>
      <c r="F1280">
        <v>0.12424</v>
      </c>
    </row>
    <row r="1281" spans="1:6">
      <c r="A1281">
        <v>1001279</v>
      </c>
      <c r="B1281">
        <v>1</v>
      </c>
      <c r="C1281">
        <v>1279</v>
      </c>
      <c r="D1281">
        <v>-9.2100000000000001E-2</v>
      </c>
      <c r="E1281">
        <v>15.352</v>
      </c>
      <c r="F1281">
        <v>0.12426</v>
      </c>
    </row>
    <row r="1282" spans="1:6">
      <c r="A1282">
        <v>1001280</v>
      </c>
      <c r="B1282">
        <v>1</v>
      </c>
      <c r="C1282">
        <v>1280</v>
      </c>
      <c r="D1282">
        <v>-9.2200000000000004E-2</v>
      </c>
      <c r="E1282">
        <v>15.3575</v>
      </c>
      <c r="F1282">
        <v>0.12428</v>
      </c>
    </row>
    <row r="1283" spans="1:6">
      <c r="A1283">
        <v>1001281</v>
      </c>
      <c r="B1283">
        <v>1</v>
      </c>
      <c r="C1283">
        <v>1281</v>
      </c>
      <c r="D1283">
        <v>-9.2399999999999996E-2</v>
      </c>
      <c r="E1283">
        <v>15.363</v>
      </c>
      <c r="F1283">
        <v>0.12429999999999999</v>
      </c>
    </row>
    <row r="1284" spans="1:6">
      <c r="A1284">
        <v>1001282</v>
      </c>
      <c r="B1284">
        <v>1</v>
      </c>
      <c r="C1284">
        <v>1282</v>
      </c>
      <c r="D1284">
        <v>-9.2499999999999999E-2</v>
      </c>
      <c r="E1284">
        <v>15.368499999999999</v>
      </c>
      <c r="F1284">
        <v>0.12431</v>
      </c>
    </row>
    <row r="1285" spans="1:6">
      <c r="A1285">
        <v>1001283</v>
      </c>
      <c r="B1285">
        <v>1</v>
      </c>
      <c r="C1285">
        <v>1283</v>
      </c>
      <c r="D1285">
        <v>-9.2600000000000002E-2</v>
      </c>
      <c r="E1285">
        <v>15.374000000000001</v>
      </c>
      <c r="F1285">
        <v>0.12433</v>
      </c>
    </row>
    <row r="1286" spans="1:6">
      <c r="A1286">
        <v>1001284</v>
      </c>
      <c r="B1286">
        <v>1</v>
      </c>
      <c r="C1286">
        <v>1284</v>
      </c>
      <c r="D1286">
        <v>-9.2700000000000005E-2</v>
      </c>
      <c r="E1286">
        <v>15.3795</v>
      </c>
      <c r="F1286">
        <v>0.12435</v>
      </c>
    </row>
    <row r="1287" spans="1:6">
      <c r="A1287">
        <v>1001285</v>
      </c>
      <c r="B1287">
        <v>1</v>
      </c>
      <c r="C1287">
        <v>1285</v>
      </c>
      <c r="D1287">
        <v>-9.2799999999999994E-2</v>
      </c>
      <c r="E1287">
        <v>15.385</v>
      </c>
      <c r="F1287">
        <v>0.12436</v>
      </c>
    </row>
    <row r="1288" spans="1:6">
      <c r="A1288">
        <v>1001286</v>
      </c>
      <c r="B1288">
        <v>1</v>
      </c>
      <c r="C1288">
        <v>1286</v>
      </c>
      <c r="D1288">
        <v>-9.2999999999999999E-2</v>
      </c>
      <c r="E1288">
        <v>15.390499999999999</v>
      </c>
      <c r="F1288">
        <v>0.12438</v>
      </c>
    </row>
    <row r="1289" spans="1:6">
      <c r="A1289">
        <v>1001287</v>
      </c>
      <c r="B1289">
        <v>1</v>
      </c>
      <c r="C1289">
        <v>1287</v>
      </c>
      <c r="D1289">
        <v>-9.3100000000000002E-2</v>
      </c>
      <c r="E1289">
        <v>15.396000000000001</v>
      </c>
      <c r="F1289">
        <v>0.1244</v>
      </c>
    </row>
    <row r="1290" spans="1:6">
      <c r="A1290">
        <v>1001288</v>
      </c>
      <c r="B1290">
        <v>1</v>
      </c>
      <c r="C1290">
        <v>1288</v>
      </c>
      <c r="D1290">
        <v>-9.3200000000000005E-2</v>
      </c>
      <c r="E1290">
        <v>15.4015</v>
      </c>
      <c r="F1290">
        <v>0.12442</v>
      </c>
    </row>
    <row r="1291" spans="1:6">
      <c r="A1291">
        <v>1001289</v>
      </c>
      <c r="B1291">
        <v>1</v>
      </c>
      <c r="C1291">
        <v>1289</v>
      </c>
      <c r="D1291">
        <v>-9.3299999999999994E-2</v>
      </c>
      <c r="E1291">
        <v>15.407</v>
      </c>
      <c r="F1291">
        <v>0.12443</v>
      </c>
    </row>
    <row r="1292" spans="1:6">
      <c r="A1292">
        <v>1001290</v>
      </c>
      <c r="B1292">
        <v>1</v>
      </c>
      <c r="C1292">
        <v>1290</v>
      </c>
      <c r="D1292">
        <v>-9.3399999999999997E-2</v>
      </c>
      <c r="E1292">
        <v>15.4125</v>
      </c>
      <c r="F1292">
        <v>0.12445000000000001</v>
      </c>
    </row>
    <row r="1293" spans="1:6">
      <c r="A1293">
        <v>1001291</v>
      </c>
      <c r="B1293">
        <v>1</v>
      </c>
      <c r="C1293">
        <v>1291</v>
      </c>
      <c r="D1293">
        <v>-9.3600000000000003E-2</v>
      </c>
      <c r="E1293">
        <v>15.417899999999999</v>
      </c>
      <c r="F1293">
        <v>0.12447</v>
      </c>
    </row>
    <row r="1294" spans="1:6">
      <c r="A1294">
        <v>1001292</v>
      </c>
      <c r="B1294">
        <v>1</v>
      </c>
      <c r="C1294">
        <v>1292</v>
      </c>
      <c r="D1294">
        <v>-9.3700000000000006E-2</v>
      </c>
      <c r="E1294">
        <v>15.423400000000001</v>
      </c>
      <c r="F1294">
        <v>0.12447999999999999</v>
      </c>
    </row>
    <row r="1295" spans="1:6">
      <c r="A1295">
        <v>1001293</v>
      </c>
      <c r="B1295">
        <v>1</v>
      </c>
      <c r="C1295">
        <v>1293</v>
      </c>
      <c r="D1295">
        <v>-9.3799999999999994E-2</v>
      </c>
      <c r="E1295">
        <v>15.428900000000001</v>
      </c>
      <c r="F1295">
        <v>0.1245</v>
      </c>
    </row>
    <row r="1296" spans="1:6">
      <c r="A1296">
        <v>1001294</v>
      </c>
      <c r="B1296">
        <v>1</v>
      </c>
      <c r="C1296">
        <v>1294</v>
      </c>
      <c r="D1296">
        <v>-9.3899999999999997E-2</v>
      </c>
      <c r="E1296">
        <v>15.4344</v>
      </c>
      <c r="F1296">
        <v>0.12452000000000001</v>
      </c>
    </row>
    <row r="1297" spans="1:6">
      <c r="A1297">
        <v>1001295</v>
      </c>
      <c r="B1297">
        <v>1</v>
      </c>
      <c r="C1297">
        <v>1295</v>
      </c>
      <c r="D1297">
        <v>-9.4E-2</v>
      </c>
      <c r="E1297">
        <v>15.4399</v>
      </c>
      <c r="F1297">
        <v>0.12454</v>
      </c>
    </row>
    <row r="1298" spans="1:6">
      <c r="A1298">
        <v>1001296</v>
      </c>
      <c r="B1298">
        <v>1</v>
      </c>
      <c r="C1298">
        <v>1296</v>
      </c>
      <c r="D1298">
        <v>-9.4200000000000006E-2</v>
      </c>
      <c r="E1298">
        <v>15.445399999999999</v>
      </c>
      <c r="F1298">
        <v>0.12454999999999999</v>
      </c>
    </row>
    <row r="1299" spans="1:6">
      <c r="A1299">
        <v>1001297</v>
      </c>
      <c r="B1299">
        <v>1</v>
      </c>
      <c r="C1299">
        <v>1297</v>
      </c>
      <c r="D1299">
        <v>-9.4299999999999995E-2</v>
      </c>
      <c r="E1299">
        <v>15.450900000000001</v>
      </c>
      <c r="F1299">
        <v>0.12457</v>
      </c>
    </row>
    <row r="1300" spans="1:6">
      <c r="A1300">
        <v>1001298</v>
      </c>
      <c r="B1300">
        <v>1</v>
      </c>
      <c r="C1300">
        <v>1298</v>
      </c>
      <c r="D1300">
        <v>-9.4399999999999998E-2</v>
      </c>
      <c r="E1300">
        <v>15.4564</v>
      </c>
      <c r="F1300">
        <v>0.12459000000000001</v>
      </c>
    </row>
    <row r="1301" spans="1:6">
      <c r="A1301">
        <v>1001299</v>
      </c>
      <c r="B1301">
        <v>1</v>
      </c>
      <c r="C1301">
        <v>1299</v>
      </c>
      <c r="D1301">
        <v>-9.4500000000000001E-2</v>
      </c>
      <c r="E1301">
        <v>15.4619</v>
      </c>
      <c r="F1301">
        <v>0.12461</v>
      </c>
    </row>
    <row r="1302" spans="1:6">
      <c r="A1302">
        <v>1001300</v>
      </c>
      <c r="B1302">
        <v>1</v>
      </c>
      <c r="C1302">
        <v>1300</v>
      </c>
      <c r="D1302">
        <v>-9.4600000000000004E-2</v>
      </c>
      <c r="E1302">
        <v>15.4674</v>
      </c>
      <c r="F1302">
        <v>0.12461999999999999</v>
      </c>
    </row>
    <row r="1303" spans="1:6">
      <c r="A1303">
        <v>1001301</v>
      </c>
      <c r="B1303">
        <v>1</v>
      </c>
      <c r="C1303">
        <v>1301</v>
      </c>
      <c r="D1303">
        <v>-9.4799999999999995E-2</v>
      </c>
      <c r="E1303">
        <v>15.472899999999999</v>
      </c>
      <c r="F1303">
        <v>0.12464</v>
      </c>
    </row>
    <row r="1304" spans="1:6">
      <c r="A1304">
        <v>1001302</v>
      </c>
      <c r="B1304">
        <v>1</v>
      </c>
      <c r="C1304">
        <v>1302</v>
      </c>
      <c r="D1304">
        <v>-9.4899999999999998E-2</v>
      </c>
      <c r="E1304">
        <v>15.478400000000001</v>
      </c>
      <c r="F1304">
        <v>0.12466000000000001</v>
      </c>
    </row>
    <row r="1305" spans="1:6">
      <c r="A1305">
        <v>1001303</v>
      </c>
      <c r="B1305">
        <v>1</v>
      </c>
      <c r="C1305">
        <v>1303</v>
      </c>
      <c r="D1305">
        <v>-9.5000000000000001E-2</v>
      </c>
      <c r="E1305">
        <v>15.4839</v>
      </c>
      <c r="F1305">
        <v>0.12467</v>
      </c>
    </row>
    <row r="1306" spans="1:6">
      <c r="A1306">
        <v>1001304</v>
      </c>
      <c r="B1306">
        <v>1</v>
      </c>
      <c r="C1306">
        <v>1304</v>
      </c>
      <c r="D1306">
        <v>-9.5100000000000004E-2</v>
      </c>
      <c r="E1306">
        <v>15.4894</v>
      </c>
      <c r="F1306">
        <v>0.12469</v>
      </c>
    </row>
    <row r="1307" spans="1:6">
      <c r="A1307">
        <v>1001305</v>
      </c>
      <c r="B1307">
        <v>1</v>
      </c>
      <c r="C1307">
        <v>1305</v>
      </c>
      <c r="D1307">
        <v>-9.5200000000000007E-2</v>
      </c>
      <c r="E1307">
        <v>15.4948</v>
      </c>
      <c r="F1307">
        <v>0.12471</v>
      </c>
    </row>
    <row r="1308" spans="1:6">
      <c r="A1308">
        <v>1001306</v>
      </c>
      <c r="B1308">
        <v>1</v>
      </c>
      <c r="C1308">
        <v>1306</v>
      </c>
      <c r="D1308">
        <v>-9.5399999999999999E-2</v>
      </c>
      <c r="E1308">
        <v>15.500299999999999</v>
      </c>
      <c r="F1308">
        <v>0.12472999999999999</v>
      </c>
    </row>
    <row r="1309" spans="1:6">
      <c r="A1309">
        <v>1001307</v>
      </c>
      <c r="B1309">
        <v>1</v>
      </c>
      <c r="C1309">
        <v>1307</v>
      </c>
      <c r="D1309">
        <v>-9.5500000000000002E-2</v>
      </c>
      <c r="E1309">
        <v>15.505800000000001</v>
      </c>
      <c r="F1309">
        <v>0.12474</v>
      </c>
    </row>
    <row r="1310" spans="1:6">
      <c r="A1310">
        <v>1001308</v>
      </c>
      <c r="B1310">
        <v>1</v>
      </c>
      <c r="C1310">
        <v>1308</v>
      </c>
      <c r="D1310">
        <v>-9.5600000000000004E-2</v>
      </c>
      <c r="E1310">
        <v>15.5113</v>
      </c>
      <c r="F1310">
        <v>0.12476</v>
      </c>
    </row>
    <row r="1311" spans="1:6">
      <c r="A1311">
        <v>1001309</v>
      </c>
      <c r="B1311">
        <v>1</v>
      </c>
      <c r="C1311">
        <v>1309</v>
      </c>
      <c r="D1311">
        <v>-9.5699999999999993E-2</v>
      </c>
      <c r="E1311">
        <v>15.5168</v>
      </c>
      <c r="F1311">
        <v>0.12478</v>
      </c>
    </row>
    <row r="1312" spans="1:6">
      <c r="A1312">
        <v>1001310</v>
      </c>
      <c r="B1312">
        <v>1</v>
      </c>
      <c r="C1312">
        <v>1310</v>
      </c>
      <c r="D1312">
        <v>-9.5799999999999996E-2</v>
      </c>
      <c r="E1312">
        <v>15.5223</v>
      </c>
      <c r="F1312">
        <v>0.12479999999999999</v>
      </c>
    </row>
    <row r="1313" spans="1:6">
      <c r="A1313">
        <v>1001311</v>
      </c>
      <c r="B1313">
        <v>1</v>
      </c>
      <c r="C1313">
        <v>1311</v>
      </c>
      <c r="D1313">
        <v>-9.5899999999999999E-2</v>
      </c>
      <c r="E1313">
        <v>15.527799999999999</v>
      </c>
      <c r="F1313">
        <v>0.12481</v>
      </c>
    </row>
    <row r="1314" spans="1:6">
      <c r="A1314">
        <v>1001312</v>
      </c>
      <c r="B1314">
        <v>1</v>
      </c>
      <c r="C1314">
        <v>1312</v>
      </c>
      <c r="D1314">
        <v>-9.6100000000000005E-2</v>
      </c>
      <c r="E1314">
        <v>15.533300000000001</v>
      </c>
      <c r="F1314">
        <v>0.12483</v>
      </c>
    </row>
    <row r="1315" spans="1:6">
      <c r="A1315">
        <v>1001313</v>
      </c>
      <c r="B1315">
        <v>1</v>
      </c>
      <c r="C1315">
        <v>1313</v>
      </c>
      <c r="D1315">
        <v>-9.6199999999999994E-2</v>
      </c>
      <c r="E1315">
        <v>15.5388</v>
      </c>
      <c r="F1315">
        <v>0.12485</v>
      </c>
    </row>
    <row r="1316" spans="1:6">
      <c r="A1316">
        <v>1001314</v>
      </c>
      <c r="B1316">
        <v>1</v>
      </c>
      <c r="C1316">
        <v>1314</v>
      </c>
      <c r="D1316">
        <v>-9.6299999999999997E-2</v>
      </c>
      <c r="E1316">
        <v>15.5443</v>
      </c>
      <c r="F1316">
        <v>0.12486999999999999</v>
      </c>
    </row>
    <row r="1317" spans="1:6">
      <c r="A1317">
        <v>1001315</v>
      </c>
      <c r="B1317">
        <v>1</v>
      </c>
      <c r="C1317">
        <v>1315</v>
      </c>
      <c r="D1317">
        <v>-9.64E-2</v>
      </c>
      <c r="E1317">
        <v>15.549799999999999</v>
      </c>
      <c r="F1317">
        <v>0.12488</v>
      </c>
    </row>
    <row r="1318" spans="1:6">
      <c r="A1318">
        <v>1001316</v>
      </c>
      <c r="B1318">
        <v>1</v>
      </c>
      <c r="C1318">
        <v>1316</v>
      </c>
      <c r="D1318">
        <v>-9.6500000000000002E-2</v>
      </c>
      <c r="E1318">
        <v>15.555199999999999</v>
      </c>
      <c r="F1318">
        <v>0.1249</v>
      </c>
    </row>
    <row r="1319" spans="1:6">
      <c r="A1319">
        <v>1001317</v>
      </c>
      <c r="B1319">
        <v>1</v>
      </c>
      <c r="C1319">
        <v>1317</v>
      </c>
      <c r="D1319">
        <v>-9.6699999999999994E-2</v>
      </c>
      <c r="E1319">
        <v>15.560700000000001</v>
      </c>
      <c r="F1319">
        <v>0.12492</v>
      </c>
    </row>
    <row r="1320" spans="1:6">
      <c r="A1320">
        <v>1001318</v>
      </c>
      <c r="B1320">
        <v>1</v>
      </c>
      <c r="C1320">
        <v>1318</v>
      </c>
      <c r="D1320">
        <v>-9.6799999999999997E-2</v>
      </c>
      <c r="E1320">
        <v>15.5662</v>
      </c>
      <c r="F1320">
        <v>0.12494</v>
      </c>
    </row>
    <row r="1321" spans="1:6">
      <c r="A1321">
        <v>1001319</v>
      </c>
      <c r="B1321">
        <v>1</v>
      </c>
      <c r="C1321">
        <v>1319</v>
      </c>
      <c r="D1321">
        <v>-9.69E-2</v>
      </c>
      <c r="E1321">
        <v>15.5717</v>
      </c>
      <c r="F1321">
        <v>0.12495000000000001</v>
      </c>
    </row>
    <row r="1322" spans="1:6">
      <c r="A1322">
        <v>1001320</v>
      </c>
      <c r="B1322">
        <v>1</v>
      </c>
      <c r="C1322">
        <v>1320</v>
      </c>
      <c r="D1322">
        <v>-9.7000000000000003E-2</v>
      </c>
      <c r="E1322">
        <v>15.577199999999999</v>
      </c>
      <c r="F1322">
        <v>0.12497</v>
      </c>
    </row>
    <row r="1323" spans="1:6">
      <c r="A1323">
        <v>1001321</v>
      </c>
      <c r="B1323">
        <v>1</v>
      </c>
      <c r="C1323">
        <v>1321</v>
      </c>
      <c r="D1323">
        <v>-9.7100000000000006E-2</v>
      </c>
      <c r="E1323">
        <v>15.582700000000001</v>
      </c>
      <c r="F1323">
        <v>0.12499</v>
      </c>
    </row>
    <row r="1324" spans="1:6">
      <c r="A1324">
        <v>1001322</v>
      </c>
      <c r="B1324">
        <v>1</v>
      </c>
      <c r="C1324">
        <v>1322</v>
      </c>
      <c r="D1324">
        <v>-9.7199999999999995E-2</v>
      </c>
      <c r="E1324">
        <v>15.588200000000001</v>
      </c>
      <c r="F1324">
        <v>0.12501000000000001</v>
      </c>
    </row>
    <row r="1325" spans="1:6">
      <c r="A1325">
        <v>1001323</v>
      </c>
      <c r="B1325">
        <v>1</v>
      </c>
      <c r="C1325">
        <v>1323</v>
      </c>
      <c r="D1325">
        <v>-9.74E-2</v>
      </c>
      <c r="E1325">
        <v>15.5937</v>
      </c>
      <c r="F1325">
        <v>0.12501999999999999</v>
      </c>
    </row>
    <row r="1326" spans="1:6">
      <c r="A1326">
        <v>1001324</v>
      </c>
      <c r="B1326">
        <v>1</v>
      </c>
      <c r="C1326">
        <v>1324</v>
      </c>
      <c r="D1326">
        <v>-9.7500000000000003E-2</v>
      </c>
      <c r="E1326">
        <v>15.5992</v>
      </c>
      <c r="F1326">
        <v>0.12504000000000001</v>
      </c>
    </row>
    <row r="1327" spans="1:6">
      <c r="A1327">
        <v>1001325</v>
      </c>
      <c r="B1327">
        <v>1</v>
      </c>
      <c r="C1327">
        <v>1325</v>
      </c>
      <c r="D1327">
        <v>-9.7600000000000006E-2</v>
      </c>
      <c r="E1327">
        <v>15.604699999999999</v>
      </c>
      <c r="F1327">
        <v>0.12506</v>
      </c>
    </row>
    <row r="1328" spans="1:6">
      <c r="A1328">
        <v>1001326</v>
      </c>
      <c r="B1328">
        <v>1</v>
      </c>
      <c r="C1328">
        <v>1326</v>
      </c>
      <c r="D1328">
        <v>-9.7699999999999995E-2</v>
      </c>
      <c r="E1328">
        <v>15.610099999999999</v>
      </c>
      <c r="F1328">
        <v>0.12508</v>
      </c>
    </row>
    <row r="1329" spans="1:6">
      <c r="A1329">
        <v>1001327</v>
      </c>
      <c r="B1329">
        <v>1</v>
      </c>
      <c r="C1329">
        <v>1327</v>
      </c>
      <c r="D1329">
        <v>-9.7799999999999998E-2</v>
      </c>
      <c r="E1329">
        <v>15.615600000000001</v>
      </c>
      <c r="F1329">
        <v>0.12509999999999999</v>
      </c>
    </row>
    <row r="1330" spans="1:6">
      <c r="A1330">
        <v>1001328</v>
      </c>
      <c r="B1330">
        <v>1</v>
      </c>
      <c r="C1330">
        <v>1328</v>
      </c>
      <c r="D1330">
        <v>-9.8000000000000004E-2</v>
      </c>
      <c r="E1330">
        <v>15.6211</v>
      </c>
      <c r="F1330">
        <v>0.12511</v>
      </c>
    </row>
    <row r="1331" spans="1:6">
      <c r="A1331">
        <v>1001329</v>
      </c>
      <c r="B1331">
        <v>1</v>
      </c>
      <c r="C1331">
        <v>1329</v>
      </c>
      <c r="D1331">
        <v>-9.8100000000000007E-2</v>
      </c>
      <c r="E1331">
        <v>15.6266</v>
      </c>
      <c r="F1331">
        <v>0.12512999999999999</v>
      </c>
    </row>
    <row r="1332" spans="1:6">
      <c r="A1332">
        <v>1001330</v>
      </c>
      <c r="B1332">
        <v>1</v>
      </c>
      <c r="C1332">
        <v>1330</v>
      </c>
      <c r="D1332">
        <v>-9.8199999999999996E-2</v>
      </c>
      <c r="E1332">
        <v>15.632099999999999</v>
      </c>
      <c r="F1332">
        <v>0.12515000000000001</v>
      </c>
    </row>
    <row r="1333" spans="1:6">
      <c r="A1333">
        <v>1001331</v>
      </c>
      <c r="B1333">
        <v>1</v>
      </c>
      <c r="C1333">
        <v>1331</v>
      </c>
      <c r="D1333">
        <v>-9.8299999999999998E-2</v>
      </c>
      <c r="E1333">
        <v>15.637600000000001</v>
      </c>
      <c r="F1333">
        <v>0.12517</v>
      </c>
    </row>
    <row r="1334" spans="1:6">
      <c r="A1334">
        <v>1001332</v>
      </c>
      <c r="B1334">
        <v>1</v>
      </c>
      <c r="C1334">
        <v>1332</v>
      </c>
      <c r="D1334">
        <v>-9.8400000000000001E-2</v>
      </c>
      <c r="E1334">
        <v>15.6431</v>
      </c>
      <c r="F1334">
        <v>0.12518000000000001</v>
      </c>
    </row>
    <row r="1335" spans="1:6">
      <c r="A1335">
        <v>1001333</v>
      </c>
      <c r="B1335">
        <v>1</v>
      </c>
      <c r="C1335">
        <v>1333</v>
      </c>
      <c r="D1335">
        <v>-9.8500000000000004E-2</v>
      </c>
      <c r="E1335">
        <v>15.6486</v>
      </c>
      <c r="F1335">
        <v>0.12520000000000001</v>
      </c>
    </row>
    <row r="1336" spans="1:6">
      <c r="A1336">
        <v>1001334</v>
      </c>
      <c r="B1336">
        <v>1</v>
      </c>
      <c r="C1336">
        <v>1334</v>
      </c>
      <c r="D1336">
        <v>-9.8699999999999996E-2</v>
      </c>
      <c r="E1336">
        <v>15.654</v>
      </c>
      <c r="F1336">
        <v>0.12522</v>
      </c>
    </row>
    <row r="1337" spans="1:6">
      <c r="A1337">
        <v>1001335</v>
      </c>
      <c r="B1337">
        <v>1</v>
      </c>
      <c r="C1337">
        <v>1335</v>
      </c>
      <c r="D1337">
        <v>-9.8799999999999999E-2</v>
      </c>
      <c r="E1337">
        <v>15.6595</v>
      </c>
      <c r="F1337">
        <v>0.12523999999999999</v>
      </c>
    </row>
    <row r="1338" spans="1:6">
      <c r="A1338">
        <v>1001336</v>
      </c>
      <c r="B1338">
        <v>1</v>
      </c>
      <c r="C1338">
        <v>1336</v>
      </c>
      <c r="D1338">
        <v>-9.8900000000000002E-2</v>
      </c>
      <c r="E1338">
        <v>15.664999999999999</v>
      </c>
      <c r="F1338">
        <v>0.12526000000000001</v>
      </c>
    </row>
    <row r="1339" spans="1:6">
      <c r="A1339">
        <v>1001337</v>
      </c>
      <c r="B1339">
        <v>1</v>
      </c>
      <c r="C1339">
        <v>1337</v>
      </c>
      <c r="D1339">
        <v>-9.9000000000000005E-2</v>
      </c>
      <c r="E1339">
        <v>15.670500000000001</v>
      </c>
      <c r="F1339">
        <v>0.12526999999999999</v>
      </c>
    </row>
    <row r="1340" spans="1:6">
      <c r="A1340">
        <v>1001338</v>
      </c>
      <c r="B1340">
        <v>1</v>
      </c>
      <c r="C1340">
        <v>1338</v>
      </c>
      <c r="D1340">
        <v>-9.9099999999999994E-2</v>
      </c>
      <c r="E1340">
        <v>15.676</v>
      </c>
      <c r="F1340">
        <v>0.12529000000000001</v>
      </c>
    </row>
    <row r="1341" spans="1:6">
      <c r="A1341">
        <v>1001339</v>
      </c>
      <c r="B1341">
        <v>1</v>
      </c>
      <c r="C1341">
        <v>1339</v>
      </c>
      <c r="D1341">
        <v>-9.9199999999999997E-2</v>
      </c>
      <c r="E1341">
        <v>15.6815</v>
      </c>
      <c r="F1341">
        <v>0.12531</v>
      </c>
    </row>
    <row r="1342" spans="1:6">
      <c r="A1342">
        <v>1001340</v>
      </c>
      <c r="B1342">
        <v>1</v>
      </c>
      <c r="C1342">
        <v>1340</v>
      </c>
      <c r="D1342">
        <v>-9.9400000000000002E-2</v>
      </c>
      <c r="E1342">
        <v>15.686999999999999</v>
      </c>
      <c r="F1342">
        <v>0.12533</v>
      </c>
    </row>
    <row r="1343" spans="1:6">
      <c r="A1343">
        <v>1001341</v>
      </c>
      <c r="B1343">
        <v>1</v>
      </c>
      <c r="C1343">
        <v>1341</v>
      </c>
      <c r="D1343">
        <v>-9.9500000000000005E-2</v>
      </c>
      <c r="E1343">
        <v>15.692399999999999</v>
      </c>
      <c r="F1343">
        <v>0.12534000000000001</v>
      </c>
    </row>
    <row r="1344" spans="1:6">
      <c r="A1344">
        <v>1001342</v>
      </c>
      <c r="B1344">
        <v>1</v>
      </c>
      <c r="C1344">
        <v>1342</v>
      </c>
      <c r="D1344">
        <v>-9.9599999999999994E-2</v>
      </c>
      <c r="E1344">
        <v>15.697900000000001</v>
      </c>
      <c r="F1344">
        <v>0.12536</v>
      </c>
    </row>
    <row r="1345" spans="1:6">
      <c r="A1345">
        <v>1001343</v>
      </c>
      <c r="B1345">
        <v>1</v>
      </c>
      <c r="C1345">
        <v>1343</v>
      </c>
      <c r="D1345">
        <v>-9.9699999999999997E-2</v>
      </c>
      <c r="E1345">
        <v>15.7034</v>
      </c>
      <c r="F1345">
        <v>0.12537999999999999</v>
      </c>
    </row>
    <row r="1346" spans="1:6">
      <c r="A1346">
        <v>1001344</v>
      </c>
      <c r="B1346">
        <v>1</v>
      </c>
      <c r="C1346">
        <v>1344</v>
      </c>
      <c r="D1346">
        <v>-9.98E-2</v>
      </c>
      <c r="E1346">
        <v>15.7089</v>
      </c>
      <c r="F1346">
        <v>0.12540000000000001</v>
      </c>
    </row>
    <row r="1347" spans="1:6">
      <c r="A1347">
        <v>1001345</v>
      </c>
      <c r="B1347">
        <v>1</v>
      </c>
      <c r="C1347">
        <v>1345</v>
      </c>
      <c r="D1347">
        <v>-9.9900000000000003E-2</v>
      </c>
      <c r="E1347">
        <v>15.714399999999999</v>
      </c>
      <c r="F1347">
        <v>0.12542</v>
      </c>
    </row>
    <row r="1348" spans="1:6">
      <c r="A1348">
        <v>1001346</v>
      </c>
      <c r="B1348">
        <v>1</v>
      </c>
      <c r="C1348">
        <v>1346</v>
      </c>
      <c r="D1348">
        <v>-0.10009999999999999</v>
      </c>
      <c r="E1348">
        <v>15.719900000000001</v>
      </c>
      <c r="F1348">
        <v>0.12543000000000001</v>
      </c>
    </row>
    <row r="1349" spans="1:6">
      <c r="A1349">
        <v>1001347</v>
      </c>
      <c r="B1349">
        <v>1</v>
      </c>
      <c r="C1349">
        <v>1347</v>
      </c>
      <c r="D1349">
        <v>-0.1002</v>
      </c>
      <c r="E1349">
        <v>15.725300000000001</v>
      </c>
      <c r="F1349">
        <v>0.12545000000000001</v>
      </c>
    </row>
    <row r="1350" spans="1:6">
      <c r="A1350">
        <v>1001348</v>
      </c>
      <c r="B1350">
        <v>1</v>
      </c>
      <c r="C1350">
        <v>1348</v>
      </c>
      <c r="D1350">
        <v>-0.1003</v>
      </c>
      <c r="E1350">
        <v>15.7308</v>
      </c>
      <c r="F1350">
        <v>0.12547</v>
      </c>
    </row>
    <row r="1351" spans="1:6">
      <c r="A1351">
        <v>1001349</v>
      </c>
      <c r="B1351">
        <v>1</v>
      </c>
      <c r="C1351">
        <v>1349</v>
      </c>
      <c r="D1351">
        <v>-0.1004</v>
      </c>
      <c r="E1351">
        <v>15.7363</v>
      </c>
      <c r="F1351">
        <v>0.12548999999999999</v>
      </c>
    </row>
    <row r="1352" spans="1:6">
      <c r="A1352">
        <v>1001350</v>
      </c>
      <c r="B1352">
        <v>1</v>
      </c>
      <c r="C1352">
        <v>1350</v>
      </c>
      <c r="D1352">
        <v>-0.10050000000000001</v>
      </c>
      <c r="E1352">
        <v>15.7418</v>
      </c>
      <c r="F1352">
        <v>0.12551000000000001</v>
      </c>
    </row>
    <row r="1353" spans="1:6">
      <c r="A1353">
        <v>1001351</v>
      </c>
      <c r="B1353">
        <v>1</v>
      </c>
      <c r="C1353">
        <v>1351</v>
      </c>
      <c r="D1353">
        <v>-0.10059999999999999</v>
      </c>
      <c r="E1353">
        <v>15.747299999999999</v>
      </c>
      <c r="F1353">
        <v>0.12551999999999999</v>
      </c>
    </row>
    <row r="1354" spans="1:6">
      <c r="A1354">
        <v>1001352</v>
      </c>
      <c r="B1354">
        <v>1</v>
      </c>
      <c r="C1354">
        <v>1352</v>
      </c>
      <c r="D1354">
        <v>-0.1008</v>
      </c>
      <c r="E1354">
        <v>15.752800000000001</v>
      </c>
      <c r="F1354">
        <v>0.12554000000000001</v>
      </c>
    </row>
    <row r="1355" spans="1:6">
      <c r="A1355">
        <v>1001353</v>
      </c>
      <c r="B1355">
        <v>1</v>
      </c>
      <c r="C1355">
        <v>1353</v>
      </c>
      <c r="D1355">
        <v>-0.1009</v>
      </c>
      <c r="E1355">
        <v>15.7582</v>
      </c>
      <c r="F1355">
        <v>0.12556</v>
      </c>
    </row>
    <row r="1356" spans="1:6">
      <c r="A1356">
        <v>1001354</v>
      </c>
      <c r="B1356">
        <v>1</v>
      </c>
      <c r="C1356">
        <v>1354</v>
      </c>
      <c r="D1356">
        <v>-0.10100000000000001</v>
      </c>
      <c r="E1356">
        <v>15.7637</v>
      </c>
      <c r="F1356">
        <v>0.12558</v>
      </c>
    </row>
    <row r="1357" spans="1:6">
      <c r="A1357">
        <v>1001355</v>
      </c>
      <c r="B1357">
        <v>1</v>
      </c>
      <c r="C1357">
        <v>1355</v>
      </c>
      <c r="D1357">
        <v>-0.1011</v>
      </c>
      <c r="E1357">
        <v>15.7692</v>
      </c>
      <c r="F1357">
        <v>0.12559999999999999</v>
      </c>
    </row>
    <row r="1358" spans="1:6">
      <c r="A1358">
        <v>1001356</v>
      </c>
      <c r="B1358">
        <v>1</v>
      </c>
      <c r="C1358">
        <v>1356</v>
      </c>
      <c r="D1358">
        <v>-0.1012</v>
      </c>
      <c r="E1358">
        <v>15.774699999999999</v>
      </c>
      <c r="F1358">
        <v>0.12561</v>
      </c>
    </row>
    <row r="1359" spans="1:6">
      <c r="A1359">
        <v>1001357</v>
      </c>
      <c r="B1359">
        <v>1</v>
      </c>
      <c r="C1359">
        <v>1357</v>
      </c>
      <c r="D1359">
        <v>-0.1013</v>
      </c>
      <c r="E1359">
        <v>15.780200000000001</v>
      </c>
      <c r="F1359">
        <v>0.12562999999999999</v>
      </c>
    </row>
    <row r="1360" spans="1:6">
      <c r="A1360">
        <v>1001358</v>
      </c>
      <c r="B1360">
        <v>1</v>
      </c>
      <c r="C1360">
        <v>1358</v>
      </c>
      <c r="D1360">
        <v>-0.10150000000000001</v>
      </c>
      <c r="E1360">
        <v>15.785600000000001</v>
      </c>
      <c r="F1360">
        <v>0.12565000000000001</v>
      </c>
    </row>
    <row r="1361" spans="1:6">
      <c r="A1361">
        <v>1001359</v>
      </c>
      <c r="B1361">
        <v>1</v>
      </c>
      <c r="C1361">
        <v>1359</v>
      </c>
      <c r="D1361">
        <v>-0.1016</v>
      </c>
      <c r="E1361">
        <v>15.7911</v>
      </c>
      <c r="F1361">
        <v>0.12567</v>
      </c>
    </row>
    <row r="1362" spans="1:6">
      <c r="A1362">
        <v>1001360</v>
      </c>
      <c r="B1362">
        <v>1</v>
      </c>
      <c r="C1362">
        <v>1360</v>
      </c>
      <c r="D1362">
        <v>-0.1017</v>
      </c>
      <c r="E1362">
        <v>15.7966</v>
      </c>
      <c r="F1362">
        <v>0.12569</v>
      </c>
    </row>
    <row r="1363" spans="1:6">
      <c r="A1363">
        <v>1001361</v>
      </c>
      <c r="B1363">
        <v>1</v>
      </c>
      <c r="C1363">
        <v>1361</v>
      </c>
      <c r="D1363">
        <v>-0.1018</v>
      </c>
      <c r="E1363">
        <v>15.802099999999999</v>
      </c>
      <c r="F1363">
        <v>0.12570000000000001</v>
      </c>
    </row>
    <row r="1364" spans="1:6">
      <c r="A1364">
        <v>1001362</v>
      </c>
      <c r="B1364">
        <v>1</v>
      </c>
      <c r="C1364">
        <v>1362</v>
      </c>
      <c r="D1364">
        <v>-0.1019</v>
      </c>
      <c r="E1364">
        <v>15.807600000000001</v>
      </c>
      <c r="F1364">
        <v>0.12572</v>
      </c>
    </row>
    <row r="1365" spans="1:6">
      <c r="A1365">
        <v>1001363</v>
      </c>
      <c r="B1365">
        <v>1</v>
      </c>
      <c r="C1365">
        <v>1363</v>
      </c>
      <c r="D1365">
        <v>-0.10199999999999999</v>
      </c>
      <c r="E1365">
        <v>15.813000000000001</v>
      </c>
      <c r="F1365">
        <v>0.12573999999999999</v>
      </c>
    </row>
    <row r="1366" spans="1:6">
      <c r="A1366">
        <v>1001364</v>
      </c>
      <c r="B1366">
        <v>1</v>
      </c>
      <c r="C1366">
        <v>1364</v>
      </c>
      <c r="D1366">
        <v>-0.1022</v>
      </c>
      <c r="E1366">
        <v>15.8185</v>
      </c>
      <c r="F1366">
        <v>0.12576000000000001</v>
      </c>
    </row>
    <row r="1367" spans="1:6">
      <c r="A1367">
        <v>1001365</v>
      </c>
      <c r="B1367">
        <v>1</v>
      </c>
      <c r="C1367">
        <v>1365</v>
      </c>
      <c r="D1367">
        <v>-0.1023</v>
      </c>
      <c r="E1367">
        <v>15.824</v>
      </c>
      <c r="F1367">
        <v>0.12578</v>
      </c>
    </row>
    <row r="1368" spans="1:6">
      <c r="A1368">
        <v>1001366</v>
      </c>
      <c r="B1368">
        <v>1</v>
      </c>
      <c r="C1368">
        <v>1366</v>
      </c>
      <c r="D1368">
        <v>-0.1024</v>
      </c>
      <c r="E1368">
        <v>15.829499999999999</v>
      </c>
      <c r="F1368">
        <v>0.1258</v>
      </c>
    </row>
    <row r="1369" spans="1:6">
      <c r="A1369">
        <v>1001367</v>
      </c>
      <c r="B1369">
        <v>1</v>
      </c>
      <c r="C1369">
        <v>1367</v>
      </c>
      <c r="D1369">
        <v>-0.10249999999999999</v>
      </c>
      <c r="E1369">
        <v>15.835000000000001</v>
      </c>
      <c r="F1369">
        <v>0.12581000000000001</v>
      </c>
    </row>
    <row r="1370" spans="1:6">
      <c r="A1370">
        <v>1001368</v>
      </c>
      <c r="B1370">
        <v>1</v>
      </c>
      <c r="C1370">
        <v>1368</v>
      </c>
      <c r="D1370">
        <v>-0.1026</v>
      </c>
      <c r="E1370">
        <v>15.840400000000001</v>
      </c>
      <c r="F1370">
        <v>0.12583</v>
      </c>
    </row>
    <row r="1371" spans="1:6">
      <c r="A1371">
        <v>1001369</v>
      </c>
      <c r="B1371">
        <v>1</v>
      </c>
      <c r="C1371">
        <v>1369</v>
      </c>
      <c r="D1371">
        <v>-0.1027</v>
      </c>
      <c r="E1371">
        <v>15.8459</v>
      </c>
      <c r="F1371">
        <v>0.12584999999999999</v>
      </c>
    </row>
    <row r="1372" spans="1:6">
      <c r="A1372">
        <v>1001370</v>
      </c>
      <c r="B1372">
        <v>1</v>
      </c>
      <c r="C1372">
        <v>1370</v>
      </c>
      <c r="D1372">
        <v>-0.1028</v>
      </c>
      <c r="E1372">
        <v>15.8514</v>
      </c>
      <c r="F1372">
        <v>0.12587000000000001</v>
      </c>
    </row>
    <row r="1373" spans="1:6">
      <c r="A1373">
        <v>1001371</v>
      </c>
      <c r="B1373">
        <v>1</v>
      </c>
      <c r="C1373">
        <v>1371</v>
      </c>
      <c r="D1373">
        <v>-0.10299999999999999</v>
      </c>
      <c r="E1373">
        <v>15.8569</v>
      </c>
      <c r="F1373">
        <v>0.12589</v>
      </c>
    </row>
    <row r="1374" spans="1:6">
      <c r="A1374">
        <v>1001372</v>
      </c>
      <c r="B1374">
        <v>1</v>
      </c>
      <c r="C1374">
        <v>1372</v>
      </c>
      <c r="D1374">
        <v>-0.1031</v>
      </c>
      <c r="E1374">
        <v>15.862299999999999</v>
      </c>
      <c r="F1374">
        <v>0.12590999999999999</v>
      </c>
    </row>
    <row r="1375" spans="1:6">
      <c r="A1375">
        <v>1001373</v>
      </c>
      <c r="B1375">
        <v>1</v>
      </c>
      <c r="C1375">
        <v>1373</v>
      </c>
      <c r="D1375">
        <v>-0.1032</v>
      </c>
      <c r="E1375">
        <v>15.867800000000001</v>
      </c>
      <c r="F1375">
        <v>0.12592</v>
      </c>
    </row>
    <row r="1376" spans="1:6">
      <c r="A1376">
        <v>1001374</v>
      </c>
      <c r="B1376">
        <v>1</v>
      </c>
      <c r="C1376">
        <v>1374</v>
      </c>
      <c r="D1376">
        <v>-0.1033</v>
      </c>
      <c r="E1376">
        <v>15.8733</v>
      </c>
      <c r="F1376">
        <v>0.12594</v>
      </c>
    </row>
    <row r="1377" spans="1:6">
      <c r="A1377">
        <v>1001375</v>
      </c>
      <c r="B1377">
        <v>1</v>
      </c>
      <c r="C1377">
        <v>1375</v>
      </c>
      <c r="D1377">
        <v>-0.10340000000000001</v>
      </c>
      <c r="E1377">
        <v>15.8788</v>
      </c>
      <c r="F1377">
        <v>0.12595999999999999</v>
      </c>
    </row>
    <row r="1378" spans="1:6">
      <c r="A1378">
        <v>1001376</v>
      </c>
      <c r="B1378">
        <v>1</v>
      </c>
      <c r="C1378">
        <v>1376</v>
      </c>
      <c r="D1378">
        <v>-0.10349999999999999</v>
      </c>
      <c r="E1378">
        <v>15.8842</v>
      </c>
      <c r="F1378">
        <v>0.12598000000000001</v>
      </c>
    </row>
    <row r="1379" spans="1:6">
      <c r="A1379">
        <v>1001377</v>
      </c>
      <c r="B1379">
        <v>1</v>
      </c>
      <c r="C1379">
        <v>1377</v>
      </c>
      <c r="D1379">
        <v>-0.1037</v>
      </c>
      <c r="E1379">
        <v>15.889699999999999</v>
      </c>
      <c r="F1379">
        <v>0.126</v>
      </c>
    </row>
    <row r="1380" spans="1:6">
      <c r="A1380">
        <v>1001378</v>
      </c>
      <c r="B1380">
        <v>1</v>
      </c>
      <c r="C1380">
        <v>1378</v>
      </c>
      <c r="D1380">
        <v>-0.1038</v>
      </c>
      <c r="E1380">
        <v>15.895200000000001</v>
      </c>
      <c r="F1380">
        <v>0.12601999999999999</v>
      </c>
    </row>
    <row r="1381" spans="1:6">
      <c r="A1381">
        <v>1001379</v>
      </c>
      <c r="B1381">
        <v>1</v>
      </c>
      <c r="C1381">
        <v>1379</v>
      </c>
      <c r="D1381">
        <v>-0.10390000000000001</v>
      </c>
      <c r="E1381">
        <v>15.900700000000001</v>
      </c>
      <c r="F1381">
        <v>0.12603</v>
      </c>
    </row>
    <row r="1382" spans="1:6">
      <c r="A1382">
        <v>1001380</v>
      </c>
      <c r="B1382">
        <v>1</v>
      </c>
      <c r="C1382">
        <v>1380</v>
      </c>
      <c r="D1382">
        <v>-0.104</v>
      </c>
      <c r="E1382">
        <v>15.9061</v>
      </c>
      <c r="F1382">
        <v>0.12605</v>
      </c>
    </row>
    <row r="1383" spans="1:6">
      <c r="A1383">
        <v>1001381</v>
      </c>
      <c r="B1383">
        <v>1</v>
      </c>
      <c r="C1383">
        <v>1381</v>
      </c>
      <c r="D1383">
        <v>-0.1041</v>
      </c>
      <c r="E1383">
        <v>15.9116</v>
      </c>
      <c r="F1383">
        <v>0.12606999999999999</v>
      </c>
    </row>
    <row r="1384" spans="1:6">
      <c r="A1384">
        <v>1001382</v>
      </c>
      <c r="B1384">
        <v>1</v>
      </c>
      <c r="C1384">
        <v>1382</v>
      </c>
      <c r="D1384">
        <v>-0.1042</v>
      </c>
      <c r="E1384">
        <v>15.9171</v>
      </c>
      <c r="F1384">
        <v>0.12609000000000001</v>
      </c>
    </row>
    <row r="1385" spans="1:6">
      <c r="A1385">
        <v>1001383</v>
      </c>
      <c r="B1385">
        <v>1</v>
      </c>
      <c r="C1385">
        <v>1383</v>
      </c>
      <c r="D1385">
        <v>-0.1043</v>
      </c>
      <c r="E1385">
        <v>15.922599999999999</v>
      </c>
      <c r="F1385">
        <v>0.12611</v>
      </c>
    </row>
    <row r="1386" spans="1:6">
      <c r="A1386">
        <v>1001384</v>
      </c>
      <c r="B1386">
        <v>1</v>
      </c>
      <c r="C1386">
        <v>1384</v>
      </c>
      <c r="D1386">
        <v>-0.1045</v>
      </c>
      <c r="E1386">
        <v>15.928000000000001</v>
      </c>
      <c r="F1386">
        <v>0.12612999999999999</v>
      </c>
    </row>
    <row r="1387" spans="1:6">
      <c r="A1387">
        <v>1001385</v>
      </c>
      <c r="B1387">
        <v>1</v>
      </c>
      <c r="C1387">
        <v>1385</v>
      </c>
      <c r="D1387">
        <v>-0.1046</v>
      </c>
      <c r="E1387">
        <v>15.9335</v>
      </c>
      <c r="F1387">
        <v>0.12615000000000001</v>
      </c>
    </row>
    <row r="1388" spans="1:6">
      <c r="A1388">
        <v>1001386</v>
      </c>
      <c r="B1388">
        <v>1</v>
      </c>
      <c r="C1388">
        <v>1386</v>
      </c>
      <c r="D1388">
        <v>-0.1047</v>
      </c>
      <c r="E1388">
        <v>15.939</v>
      </c>
      <c r="F1388">
        <v>0.12615999999999999</v>
      </c>
    </row>
    <row r="1389" spans="1:6">
      <c r="A1389">
        <v>1001387</v>
      </c>
      <c r="B1389">
        <v>1</v>
      </c>
      <c r="C1389">
        <v>1387</v>
      </c>
      <c r="D1389">
        <v>-0.1048</v>
      </c>
      <c r="E1389">
        <v>15.9445</v>
      </c>
      <c r="F1389">
        <v>0.12617999999999999</v>
      </c>
    </row>
    <row r="1390" spans="1:6">
      <c r="A1390">
        <v>1001388</v>
      </c>
      <c r="B1390">
        <v>1</v>
      </c>
      <c r="C1390">
        <v>1388</v>
      </c>
      <c r="D1390">
        <v>-0.10489999999999999</v>
      </c>
      <c r="E1390">
        <v>15.9499</v>
      </c>
      <c r="F1390">
        <v>0.12620000000000001</v>
      </c>
    </row>
    <row r="1391" spans="1:6">
      <c r="A1391">
        <v>1001389</v>
      </c>
      <c r="B1391">
        <v>1</v>
      </c>
      <c r="C1391">
        <v>1389</v>
      </c>
      <c r="D1391">
        <v>-0.105</v>
      </c>
      <c r="E1391">
        <v>15.955399999999999</v>
      </c>
      <c r="F1391">
        <v>0.12622</v>
      </c>
    </row>
    <row r="1392" spans="1:6">
      <c r="A1392">
        <v>1001390</v>
      </c>
      <c r="B1392">
        <v>1</v>
      </c>
      <c r="C1392">
        <v>1390</v>
      </c>
      <c r="D1392">
        <v>-0.1051</v>
      </c>
      <c r="E1392">
        <v>15.960900000000001</v>
      </c>
      <c r="F1392">
        <v>0.12623999999999999</v>
      </c>
    </row>
    <row r="1393" spans="1:6">
      <c r="A1393">
        <v>1001391</v>
      </c>
      <c r="B1393">
        <v>1</v>
      </c>
      <c r="C1393">
        <v>1391</v>
      </c>
      <c r="D1393">
        <v>-0.1053</v>
      </c>
      <c r="E1393">
        <v>15.9664</v>
      </c>
      <c r="F1393">
        <v>0.12626000000000001</v>
      </c>
    </row>
    <row r="1394" spans="1:6">
      <c r="A1394">
        <v>1001392</v>
      </c>
      <c r="B1394">
        <v>1</v>
      </c>
      <c r="C1394">
        <v>1392</v>
      </c>
      <c r="D1394">
        <v>-0.10539999999999999</v>
      </c>
      <c r="E1394">
        <v>15.9718</v>
      </c>
      <c r="F1394">
        <v>0.12626999999999999</v>
      </c>
    </row>
    <row r="1395" spans="1:6">
      <c r="A1395">
        <v>1001393</v>
      </c>
      <c r="B1395">
        <v>1</v>
      </c>
      <c r="C1395">
        <v>1393</v>
      </c>
      <c r="D1395">
        <v>-0.1055</v>
      </c>
      <c r="E1395">
        <v>15.9773</v>
      </c>
      <c r="F1395">
        <v>0.12629000000000001</v>
      </c>
    </row>
    <row r="1396" spans="1:6">
      <c r="A1396">
        <v>1001394</v>
      </c>
      <c r="B1396">
        <v>1</v>
      </c>
      <c r="C1396">
        <v>1394</v>
      </c>
      <c r="D1396">
        <v>-0.1056</v>
      </c>
      <c r="E1396">
        <v>15.982799999999999</v>
      </c>
      <c r="F1396">
        <v>0.12631000000000001</v>
      </c>
    </row>
    <row r="1397" spans="1:6">
      <c r="A1397">
        <v>1001395</v>
      </c>
      <c r="B1397">
        <v>1</v>
      </c>
      <c r="C1397">
        <v>1395</v>
      </c>
      <c r="D1397">
        <v>-0.1057</v>
      </c>
      <c r="E1397">
        <v>15.988200000000001</v>
      </c>
      <c r="F1397">
        <v>0.12633</v>
      </c>
    </row>
    <row r="1398" spans="1:6">
      <c r="A1398">
        <v>1001396</v>
      </c>
      <c r="B1398">
        <v>1</v>
      </c>
      <c r="C1398">
        <v>1396</v>
      </c>
      <c r="D1398">
        <v>-0.10580000000000001</v>
      </c>
      <c r="E1398">
        <v>15.9937</v>
      </c>
      <c r="F1398">
        <v>0.12634999999999999</v>
      </c>
    </row>
    <row r="1399" spans="1:6">
      <c r="A1399">
        <v>1001397</v>
      </c>
      <c r="B1399">
        <v>1</v>
      </c>
      <c r="C1399">
        <v>1397</v>
      </c>
      <c r="D1399">
        <v>-0.10589999999999999</v>
      </c>
      <c r="E1399">
        <v>15.9992</v>
      </c>
      <c r="F1399">
        <v>0.12637000000000001</v>
      </c>
    </row>
    <row r="1400" spans="1:6">
      <c r="A1400">
        <v>1001398</v>
      </c>
      <c r="B1400">
        <v>1</v>
      </c>
      <c r="C1400">
        <v>1398</v>
      </c>
      <c r="D1400">
        <v>-0.1061</v>
      </c>
      <c r="E1400">
        <v>16.0047</v>
      </c>
      <c r="F1400">
        <v>0.12639</v>
      </c>
    </row>
    <row r="1401" spans="1:6">
      <c r="A1401">
        <v>1001399</v>
      </c>
      <c r="B1401">
        <v>1</v>
      </c>
      <c r="C1401">
        <v>1399</v>
      </c>
      <c r="D1401">
        <v>-0.1062</v>
      </c>
      <c r="E1401">
        <v>16.010100000000001</v>
      </c>
      <c r="F1401">
        <v>0.12640999999999999</v>
      </c>
    </row>
    <row r="1402" spans="1:6">
      <c r="A1402">
        <v>1001400</v>
      </c>
      <c r="B1402">
        <v>1</v>
      </c>
      <c r="C1402">
        <v>1400</v>
      </c>
      <c r="D1402">
        <v>-0.10630000000000001</v>
      </c>
      <c r="E1402">
        <v>16.015599999999999</v>
      </c>
      <c r="F1402">
        <v>0.12642</v>
      </c>
    </row>
    <row r="1403" spans="1:6">
      <c r="A1403">
        <v>1001401</v>
      </c>
      <c r="B1403">
        <v>1</v>
      </c>
      <c r="C1403">
        <v>1401</v>
      </c>
      <c r="D1403">
        <v>-0.10639999999999999</v>
      </c>
      <c r="E1403">
        <v>16.021100000000001</v>
      </c>
      <c r="F1403">
        <v>0.12644</v>
      </c>
    </row>
    <row r="1404" spans="1:6">
      <c r="A1404">
        <v>1001402</v>
      </c>
      <c r="B1404">
        <v>1</v>
      </c>
      <c r="C1404">
        <v>1402</v>
      </c>
      <c r="D1404">
        <v>-0.1065</v>
      </c>
      <c r="E1404">
        <v>16.026499999999999</v>
      </c>
      <c r="F1404">
        <v>0.12645999999999999</v>
      </c>
    </row>
    <row r="1405" spans="1:6">
      <c r="A1405">
        <v>1001403</v>
      </c>
      <c r="B1405">
        <v>1</v>
      </c>
      <c r="C1405">
        <v>1403</v>
      </c>
      <c r="D1405">
        <v>-0.1066</v>
      </c>
      <c r="E1405">
        <v>16.032</v>
      </c>
      <c r="F1405">
        <v>0.12648000000000001</v>
      </c>
    </row>
    <row r="1406" spans="1:6">
      <c r="A1406">
        <v>1001404</v>
      </c>
      <c r="B1406">
        <v>1</v>
      </c>
      <c r="C1406">
        <v>1404</v>
      </c>
      <c r="D1406">
        <v>-0.1067</v>
      </c>
      <c r="E1406">
        <v>16.037500000000001</v>
      </c>
      <c r="F1406">
        <v>0.1265</v>
      </c>
    </row>
    <row r="1407" spans="1:6">
      <c r="A1407">
        <v>1001405</v>
      </c>
      <c r="B1407">
        <v>1</v>
      </c>
      <c r="C1407">
        <v>1405</v>
      </c>
      <c r="D1407">
        <v>-0.10680000000000001</v>
      </c>
      <c r="E1407">
        <v>16.042999999999999</v>
      </c>
      <c r="F1407">
        <v>0.12651999999999999</v>
      </c>
    </row>
    <row r="1408" spans="1:6">
      <c r="A1408">
        <v>1001406</v>
      </c>
      <c r="B1408">
        <v>1</v>
      </c>
      <c r="C1408">
        <v>1406</v>
      </c>
      <c r="D1408">
        <v>-0.107</v>
      </c>
      <c r="E1408">
        <v>16.048400000000001</v>
      </c>
      <c r="F1408">
        <v>0.12654000000000001</v>
      </c>
    </row>
    <row r="1409" spans="1:6">
      <c r="A1409">
        <v>1001407</v>
      </c>
      <c r="B1409">
        <v>1</v>
      </c>
      <c r="C1409">
        <v>1407</v>
      </c>
      <c r="D1409">
        <v>-0.1071</v>
      </c>
      <c r="E1409">
        <v>16.053899999999999</v>
      </c>
      <c r="F1409">
        <v>0.12656000000000001</v>
      </c>
    </row>
    <row r="1410" spans="1:6">
      <c r="A1410">
        <v>1001408</v>
      </c>
      <c r="B1410">
        <v>1</v>
      </c>
      <c r="C1410">
        <v>1408</v>
      </c>
      <c r="D1410">
        <v>-0.1072</v>
      </c>
      <c r="E1410">
        <v>16.0594</v>
      </c>
      <c r="F1410">
        <v>0.12656999999999999</v>
      </c>
    </row>
    <row r="1411" spans="1:6">
      <c r="A1411">
        <v>1001409</v>
      </c>
      <c r="B1411">
        <v>1</v>
      </c>
      <c r="C1411">
        <v>1409</v>
      </c>
      <c r="D1411">
        <v>-0.10730000000000001</v>
      </c>
      <c r="E1411">
        <v>16.064800000000002</v>
      </c>
      <c r="F1411">
        <v>0.12659000000000001</v>
      </c>
    </row>
    <row r="1412" spans="1:6">
      <c r="A1412">
        <v>1001410</v>
      </c>
      <c r="B1412">
        <v>1</v>
      </c>
      <c r="C1412">
        <v>1410</v>
      </c>
      <c r="D1412">
        <v>-0.1074</v>
      </c>
      <c r="E1412">
        <v>16.0703</v>
      </c>
      <c r="F1412">
        <v>0.12661</v>
      </c>
    </row>
    <row r="1413" spans="1:6">
      <c r="A1413">
        <v>1001411</v>
      </c>
      <c r="B1413">
        <v>1</v>
      </c>
      <c r="C1413">
        <v>1411</v>
      </c>
      <c r="D1413">
        <v>-0.1075</v>
      </c>
      <c r="E1413">
        <v>16.075800000000001</v>
      </c>
      <c r="F1413">
        <v>0.12662999999999999</v>
      </c>
    </row>
    <row r="1414" spans="1:6">
      <c r="A1414">
        <v>1001412</v>
      </c>
      <c r="B1414">
        <v>1</v>
      </c>
      <c r="C1414">
        <v>1412</v>
      </c>
      <c r="D1414">
        <v>-0.1076</v>
      </c>
      <c r="E1414">
        <v>16.081199999999999</v>
      </c>
      <c r="F1414">
        <v>0.12665000000000001</v>
      </c>
    </row>
    <row r="1415" spans="1:6">
      <c r="A1415">
        <v>1001413</v>
      </c>
      <c r="B1415">
        <v>1</v>
      </c>
      <c r="C1415">
        <v>1413</v>
      </c>
      <c r="D1415">
        <v>-0.10780000000000001</v>
      </c>
      <c r="E1415">
        <v>16.0867</v>
      </c>
      <c r="F1415">
        <v>0.12667</v>
      </c>
    </row>
    <row r="1416" spans="1:6">
      <c r="A1416">
        <v>1001414</v>
      </c>
      <c r="B1416">
        <v>1</v>
      </c>
      <c r="C1416">
        <v>1414</v>
      </c>
      <c r="D1416">
        <v>-0.1079</v>
      </c>
      <c r="E1416">
        <v>16.092199999999998</v>
      </c>
      <c r="F1416">
        <v>0.12669</v>
      </c>
    </row>
    <row r="1417" spans="1:6">
      <c r="A1417">
        <v>1001415</v>
      </c>
      <c r="B1417">
        <v>1</v>
      </c>
      <c r="C1417">
        <v>1415</v>
      </c>
      <c r="D1417">
        <v>-0.108</v>
      </c>
      <c r="E1417">
        <v>16.0976</v>
      </c>
      <c r="F1417">
        <v>0.12670999999999999</v>
      </c>
    </row>
    <row r="1418" spans="1:6">
      <c r="A1418">
        <v>1001416</v>
      </c>
      <c r="B1418">
        <v>1</v>
      </c>
      <c r="C1418">
        <v>1416</v>
      </c>
      <c r="D1418">
        <v>-0.1081</v>
      </c>
      <c r="E1418">
        <v>16.103100000000001</v>
      </c>
      <c r="F1418">
        <v>0.12673000000000001</v>
      </c>
    </row>
    <row r="1419" spans="1:6">
      <c r="A1419">
        <v>1001417</v>
      </c>
      <c r="B1419">
        <v>1</v>
      </c>
      <c r="C1419">
        <v>1417</v>
      </c>
      <c r="D1419">
        <v>-0.1082</v>
      </c>
      <c r="E1419">
        <v>16.108599999999999</v>
      </c>
      <c r="F1419">
        <v>0.12673999999999999</v>
      </c>
    </row>
    <row r="1420" spans="1:6">
      <c r="A1420">
        <v>1001418</v>
      </c>
      <c r="B1420">
        <v>1</v>
      </c>
      <c r="C1420">
        <v>1418</v>
      </c>
      <c r="D1420">
        <v>-0.10829999999999999</v>
      </c>
      <c r="E1420">
        <v>16.114000000000001</v>
      </c>
      <c r="F1420">
        <v>0.12676000000000001</v>
      </c>
    </row>
    <row r="1421" spans="1:6">
      <c r="A1421">
        <v>1001419</v>
      </c>
      <c r="B1421">
        <v>1</v>
      </c>
      <c r="C1421">
        <v>1419</v>
      </c>
      <c r="D1421">
        <v>-0.1084</v>
      </c>
      <c r="E1421">
        <v>16.119499999999999</v>
      </c>
      <c r="F1421">
        <v>0.12678</v>
      </c>
    </row>
    <row r="1422" spans="1:6">
      <c r="A1422">
        <v>1001420</v>
      </c>
      <c r="B1422">
        <v>1</v>
      </c>
      <c r="C1422">
        <v>1420</v>
      </c>
      <c r="D1422">
        <v>-0.1085</v>
      </c>
      <c r="E1422">
        <v>16.125</v>
      </c>
      <c r="F1422">
        <v>0.1268</v>
      </c>
    </row>
    <row r="1423" spans="1:6">
      <c r="A1423">
        <v>1001421</v>
      </c>
      <c r="B1423">
        <v>1</v>
      </c>
      <c r="C1423">
        <v>1421</v>
      </c>
      <c r="D1423">
        <v>-0.1087</v>
      </c>
      <c r="E1423">
        <v>16.130400000000002</v>
      </c>
      <c r="F1423">
        <v>0.12681999999999999</v>
      </c>
    </row>
    <row r="1424" spans="1:6">
      <c r="A1424">
        <v>1001422</v>
      </c>
      <c r="B1424">
        <v>1</v>
      </c>
      <c r="C1424">
        <v>1422</v>
      </c>
      <c r="D1424">
        <v>-0.10879999999999999</v>
      </c>
      <c r="E1424">
        <v>16.135899999999999</v>
      </c>
      <c r="F1424">
        <v>0.12684000000000001</v>
      </c>
    </row>
    <row r="1425" spans="1:6">
      <c r="A1425">
        <v>1001423</v>
      </c>
      <c r="B1425">
        <v>1</v>
      </c>
      <c r="C1425">
        <v>1423</v>
      </c>
      <c r="D1425">
        <v>-0.1089</v>
      </c>
      <c r="E1425">
        <v>16.141400000000001</v>
      </c>
      <c r="F1425">
        <v>0.12686</v>
      </c>
    </row>
    <row r="1426" spans="1:6">
      <c r="A1426">
        <v>1001424</v>
      </c>
      <c r="B1426">
        <v>1</v>
      </c>
      <c r="C1426">
        <v>1424</v>
      </c>
      <c r="D1426">
        <v>-0.109</v>
      </c>
      <c r="E1426">
        <v>16.146799999999999</v>
      </c>
      <c r="F1426">
        <v>0.12687999999999999</v>
      </c>
    </row>
    <row r="1427" spans="1:6">
      <c r="A1427">
        <v>1001425</v>
      </c>
      <c r="B1427">
        <v>1</v>
      </c>
      <c r="C1427">
        <v>1425</v>
      </c>
      <c r="D1427">
        <v>-0.1091</v>
      </c>
      <c r="E1427">
        <v>16.1523</v>
      </c>
      <c r="F1427">
        <v>0.12690000000000001</v>
      </c>
    </row>
    <row r="1428" spans="1:6">
      <c r="A1428">
        <v>1001426</v>
      </c>
      <c r="B1428">
        <v>1</v>
      </c>
      <c r="C1428">
        <v>1426</v>
      </c>
      <c r="D1428">
        <v>-0.10920000000000001</v>
      </c>
      <c r="E1428">
        <v>16.157800000000002</v>
      </c>
      <c r="F1428">
        <v>0.12692000000000001</v>
      </c>
    </row>
    <row r="1429" spans="1:6">
      <c r="A1429">
        <v>1001427</v>
      </c>
      <c r="B1429">
        <v>1</v>
      </c>
      <c r="C1429">
        <v>1427</v>
      </c>
      <c r="D1429">
        <v>-0.10929999999999999</v>
      </c>
      <c r="E1429">
        <v>16.1632</v>
      </c>
      <c r="F1429">
        <v>0.12692999999999999</v>
      </c>
    </row>
    <row r="1430" spans="1:6">
      <c r="A1430">
        <v>1001428</v>
      </c>
      <c r="B1430">
        <v>1</v>
      </c>
      <c r="C1430">
        <v>1428</v>
      </c>
      <c r="D1430">
        <v>-0.1094</v>
      </c>
      <c r="E1430">
        <v>16.168700000000001</v>
      </c>
      <c r="F1430">
        <v>0.12695000000000001</v>
      </c>
    </row>
    <row r="1431" spans="1:6">
      <c r="A1431">
        <v>1001429</v>
      </c>
      <c r="B1431">
        <v>1</v>
      </c>
      <c r="C1431">
        <v>1429</v>
      </c>
      <c r="D1431">
        <v>-0.1096</v>
      </c>
      <c r="E1431">
        <v>16.174199999999999</v>
      </c>
      <c r="F1431">
        <v>0.12697</v>
      </c>
    </row>
    <row r="1432" spans="1:6">
      <c r="A1432">
        <v>1001430</v>
      </c>
      <c r="B1432">
        <v>1</v>
      </c>
      <c r="C1432">
        <v>1430</v>
      </c>
      <c r="D1432">
        <v>-0.10970000000000001</v>
      </c>
      <c r="E1432">
        <v>16.179600000000001</v>
      </c>
      <c r="F1432">
        <v>0.12698999999999999</v>
      </c>
    </row>
    <row r="1433" spans="1:6">
      <c r="A1433">
        <v>1001431</v>
      </c>
      <c r="B1433">
        <v>1</v>
      </c>
      <c r="C1433">
        <v>1431</v>
      </c>
      <c r="D1433">
        <v>-0.10979999999999999</v>
      </c>
      <c r="E1433">
        <v>16.185099999999998</v>
      </c>
      <c r="F1433">
        <v>0.12701000000000001</v>
      </c>
    </row>
    <row r="1434" spans="1:6">
      <c r="A1434">
        <v>1001432</v>
      </c>
      <c r="B1434">
        <v>1</v>
      </c>
      <c r="C1434">
        <v>1432</v>
      </c>
      <c r="D1434">
        <v>-0.1099</v>
      </c>
      <c r="E1434">
        <v>16.1906</v>
      </c>
      <c r="F1434">
        <v>0.12703</v>
      </c>
    </row>
    <row r="1435" spans="1:6">
      <c r="A1435">
        <v>1001433</v>
      </c>
      <c r="B1435">
        <v>1</v>
      </c>
      <c r="C1435">
        <v>1433</v>
      </c>
      <c r="D1435">
        <v>-0.11</v>
      </c>
      <c r="E1435">
        <v>16.196000000000002</v>
      </c>
      <c r="F1435">
        <v>0.12705</v>
      </c>
    </row>
    <row r="1436" spans="1:6">
      <c r="A1436">
        <v>1001434</v>
      </c>
      <c r="B1436">
        <v>1</v>
      </c>
      <c r="C1436">
        <v>1434</v>
      </c>
      <c r="D1436">
        <v>-0.1101</v>
      </c>
      <c r="E1436">
        <v>16.201499999999999</v>
      </c>
      <c r="F1436">
        <v>0.12706999999999999</v>
      </c>
    </row>
    <row r="1437" spans="1:6">
      <c r="A1437">
        <v>1001435</v>
      </c>
      <c r="B1437">
        <v>1</v>
      </c>
      <c r="C1437">
        <v>1435</v>
      </c>
      <c r="D1437">
        <v>-0.11020000000000001</v>
      </c>
      <c r="E1437">
        <v>16.206900000000001</v>
      </c>
      <c r="F1437">
        <v>0.12709000000000001</v>
      </c>
    </row>
    <row r="1438" spans="1:6">
      <c r="A1438">
        <v>1001436</v>
      </c>
      <c r="B1438">
        <v>1</v>
      </c>
      <c r="C1438">
        <v>1436</v>
      </c>
      <c r="D1438">
        <v>-0.1103</v>
      </c>
      <c r="E1438">
        <v>16.212399999999999</v>
      </c>
      <c r="F1438">
        <v>0.12711</v>
      </c>
    </row>
    <row r="1439" spans="1:6">
      <c r="A1439">
        <v>1001437</v>
      </c>
      <c r="B1439">
        <v>1</v>
      </c>
      <c r="C1439">
        <v>1437</v>
      </c>
      <c r="D1439">
        <v>-0.1105</v>
      </c>
      <c r="E1439">
        <v>16.2179</v>
      </c>
      <c r="F1439">
        <v>0.12712999999999999</v>
      </c>
    </row>
    <row r="1440" spans="1:6">
      <c r="A1440">
        <v>1001438</v>
      </c>
      <c r="B1440">
        <v>1</v>
      </c>
      <c r="C1440">
        <v>1438</v>
      </c>
      <c r="D1440">
        <v>-0.1106</v>
      </c>
      <c r="E1440">
        <v>16.223299999999998</v>
      </c>
      <c r="F1440">
        <v>0.12715000000000001</v>
      </c>
    </row>
    <row r="1441" spans="1:6">
      <c r="A1441">
        <v>1001439</v>
      </c>
      <c r="B1441">
        <v>1</v>
      </c>
      <c r="C1441">
        <v>1439</v>
      </c>
      <c r="D1441">
        <v>-0.11070000000000001</v>
      </c>
      <c r="E1441">
        <v>16.2288</v>
      </c>
      <c r="F1441">
        <v>0.12717000000000001</v>
      </c>
    </row>
    <row r="1442" spans="1:6">
      <c r="A1442">
        <v>1001440</v>
      </c>
      <c r="B1442">
        <v>1</v>
      </c>
      <c r="C1442">
        <v>1440</v>
      </c>
      <c r="D1442">
        <v>-0.1108</v>
      </c>
      <c r="E1442">
        <v>16.234300000000001</v>
      </c>
      <c r="F1442">
        <v>0.12717999999999999</v>
      </c>
    </row>
    <row r="1443" spans="1:6">
      <c r="A1443">
        <v>1001441</v>
      </c>
      <c r="B1443">
        <v>1</v>
      </c>
      <c r="C1443">
        <v>1441</v>
      </c>
      <c r="D1443">
        <v>-0.1109</v>
      </c>
      <c r="E1443">
        <v>16.239699999999999</v>
      </c>
      <c r="F1443">
        <v>0.12720000000000001</v>
      </c>
    </row>
    <row r="1444" spans="1:6">
      <c r="A1444">
        <v>1001442</v>
      </c>
      <c r="B1444">
        <v>1</v>
      </c>
      <c r="C1444">
        <v>1442</v>
      </c>
      <c r="D1444">
        <v>-0.111</v>
      </c>
      <c r="E1444">
        <v>16.245200000000001</v>
      </c>
      <c r="F1444">
        <v>0.12722</v>
      </c>
    </row>
    <row r="1445" spans="1:6">
      <c r="A1445">
        <v>1001443</v>
      </c>
      <c r="B1445">
        <v>1</v>
      </c>
      <c r="C1445">
        <v>1443</v>
      </c>
      <c r="D1445">
        <v>-0.1111</v>
      </c>
      <c r="E1445">
        <v>16.250599999999999</v>
      </c>
      <c r="F1445">
        <v>0.12723999999999999</v>
      </c>
    </row>
    <row r="1446" spans="1:6">
      <c r="A1446">
        <v>1001444</v>
      </c>
      <c r="B1446">
        <v>1</v>
      </c>
      <c r="C1446">
        <v>1444</v>
      </c>
      <c r="D1446">
        <v>-0.11119999999999999</v>
      </c>
      <c r="E1446">
        <v>16.2561</v>
      </c>
      <c r="F1446">
        <v>0.12726000000000001</v>
      </c>
    </row>
    <row r="1447" spans="1:6">
      <c r="A1447">
        <v>1001445</v>
      </c>
      <c r="B1447">
        <v>1</v>
      </c>
      <c r="C1447">
        <v>1445</v>
      </c>
      <c r="D1447">
        <v>-0.1113</v>
      </c>
      <c r="E1447">
        <v>16.261600000000001</v>
      </c>
      <c r="F1447">
        <v>0.12728</v>
      </c>
    </row>
    <row r="1448" spans="1:6">
      <c r="A1448">
        <v>1001446</v>
      </c>
      <c r="B1448">
        <v>1</v>
      </c>
      <c r="C1448">
        <v>1446</v>
      </c>
      <c r="D1448">
        <v>-0.1115</v>
      </c>
      <c r="E1448">
        <v>16.266999999999999</v>
      </c>
      <c r="F1448">
        <v>0.1273</v>
      </c>
    </row>
    <row r="1449" spans="1:6">
      <c r="A1449">
        <v>1001447</v>
      </c>
      <c r="B1449">
        <v>1</v>
      </c>
      <c r="C1449">
        <v>1447</v>
      </c>
      <c r="D1449">
        <v>-0.1116</v>
      </c>
      <c r="E1449">
        <v>16.272500000000001</v>
      </c>
      <c r="F1449">
        <v>0.12731999999999999</v>
      </c>
    </row>
    <row r="1450" spans="1:6">
      <c r="A1450">
        <v>1001448</v>
      </c>
      <c r="B1450">
        <v>1</v>
      </c>
      <c r="C1450">
        <v>1448</v>
      </c>
      <c r="D1450">
        <v>-0.11169999999999999</v>
      </c>
      <c r="E1450">
        <v>16.277899999999999</v>
      </c>
      <c r="F1450">
        <v>0.12734000000000001</v>
      </c>
    </row>
    <row r="1451" spans="1:6">
      <c r="A1451">
        <v>1001449</v>
      </c>
      <c r="B1451">
        <v>1</v>
      </c>
      <c r="C1451">
        <v>1449</v>
      </c>
      <c r="D1451">
        <v>-0.1118</v>
      </c>
      <c r="E1451">
        <v>16.2834</v>
      </c>
      <c r="F1451">
        <v>0.12736</v>
      </c>
    </row>
    <row r="1452" spans="1:6">
      <c r="A1452">
        <v>1001450</v>
      </c>
      <c r="B1452">
        <v>1</v>
      </c>
      <c r="C1452">
        <v>1450</v>
      </c>
      <c r="D1452">
        <v>-0.1119</v>
      </c>
      <c r="E1452">
        <v>16.288900000000002</v>
      </c>
      <c r="F1452">
        <v>0.12737999999999999</v>
      </c>
    </row>
    <row r="1453" spans="1:6">
      <c r="A1453">
        <v>1001451</v>
      </c>
      <c r="B1453">
        <v>1</v>
      </c>
      <c r="C1453">
        <v>1451</v>
      </c>
      <c r="D1453">
        <v>-0.112</v>
      </c>
      <c r="E1453">
        <v>16.2943</v>
      </c>
      <c r="F1453">
        <v>0.12740000000000001</v>
      </c>
    </row>
    <row r="1454" spans="1:6">
      <c r="A1454">
        <v>1001452</v>
      </c>
      <c r="B1454">
        <v>1</v>
      </c>
      <c r="C1454">
        <v>1452</v>
      </c>
      <c r="D1454">
        <v>-0.11210000000000001</v>
      </c>
      <c r="E1454">
        <v>16.299800000000001</v>
      </c>
      <c r="F1454">
        <v>0.12742000000000001</v>
      </c>
    </row>
    <row r="1455" spans="1:6">
      <c r="A1455">
        <v>1001453</v>
      </c>
      <c r="B1455">
        <v>1</v>
      </c>
      <c r="C1455">
        <v>1453</v>
      </c>
      <c r="D1455">
        <v>-0.11219999999999999</v>
      </c>
      <c r="E1455">
        <v>16.305299999999999</v>
      </c>
      <c r="F1455">
        <v>0.12744</v>
      </c>
    </row>
    <row r="1456" spans="1:6">
      <c r="A1456">
        <v>1001454</v>
      </c>
      <c r="B1456">
        <v>1</v>
      </c>
      <c r="C1456">
        <v>1454</v>
      </c>
      <c r="D1456">
        <v>-0.1123</v>
      </c>
      <c r="E1456">
        <v>16.310700000000001</v>
      </c>
      <c r="F1456">
        <v>0.12745999999999999</v>
      </c>
    </row>
    <row r="1457" spans="1:6">
      <c r="A1457">
        <v>1001455</v>
      </c>
      <c r="B1457">
        <v>1</v>
      </c>
      <c r="C1457">
        <v>1455</v>
      </c>
      <c r="D1457">
        <v>-0.1125</v>
      </c>
      <c r="E1457">
        <v>16.316199999999998</v>
      </c>
      <c r="F1457">
        <v>0.12747</v>
      </c>
    </row>
    <row r="1458" spans="1:6">
      <c r="A1458">
        <v>1001456</v>
      </c>
      <c r="B1458">
        <v>1</v>
      </c>
      <c r="C1458">
        <v>1456</v>
      </c>
      <c r="D1458">
        <v>-0.11260000000000001</v>
      </c>
      <c r="E1458">
        <v>16.3216</v>
      </c>
      <c r="F1458">
        <v>0.12748999999999999</v>
      </c>
    </row>
    <row r="1459" spans="1:6">
      <c r="A1459">
        <v>1001457</v>
      </c>
      <c r="B1459">
        <v>1</v>
      </c>
      <c r="C1459">
        <v>1457</v>
      </c>
      <c r="D1459">
        <v>-0.11269999999999999</v>
      </c>
      <c r="E1459">
        <v>16.327100000000002</v>
      </c>
      <c r="F1459">
        <v>0.12751000000000001</v>
      </c>
    </row>
    <row r="1460" spans="1:6">
      <c r="A1460">
        <v>1001458</v>
      </c>
      <c r="B1460">
        <v>1</v>
      </c>
      <c r="C1460">
        <v>1458</v>
      </c>
      <c r="D1460">
        <v>-0.1128</v>
      </c>
      <c r="E1460">
        <v>16.3325</v>
      </c>
      <c r="F1460">
        <v>0.12753</v>
      </c>
    </row>
    <row r="1461" spans="1:6">
      <c r="A1461">
        <v>1001459</v>
      </c>
      <c r="B1461">
        <v>1</v>
      </c>
      <c r="C1461">
        <v>1459</v>
      </c>
      <c r="D1461">
        <v>-0.1129</v>
      </c>
      <c r="E1461">
        <v>16.338000000000001</v>
      </c>
      <c r="F1461">
        <v>0.12755</v>
      </c>
    </row>
    <row r="1462" spans="1:6">
      <c r="A1462">
        <v>1001460</v>
      </c>
      <c r="B1462">
        <v>1</v>
      </c>
      <c r="C1462">
        <v>1460</v>
      </c>
      <c r="D1462">
        <v>-0.113</v>
      </c>
      <c r="E1462">
        <v>16.343499999999999</v>
      </c>
      <c r="F1462">
        <v>0.12756999999999999</v>
      </c>
    </row>
    <row r="1463" spans="1:6">
      <c r="A1463">
        <v>1001461</v>
      </c>
      <c r="B1463">
        <v>1</v>
      </c>
      <c r="C1463">
        <v>1461</v>
      </c>
      <c r="D1463">
        <v>-0.11310000000000001</v>
      </c>
      <c r="E1463">
        <v>16.3489</v>
      </c>
      <c r="F1463">
        <v>0.12759000000000001</v>
      </c>
    </row>
    <row r="1464" spans="1:6">
      <c r="A1464">
        <v>1001462</v>
      </c>
      <c r="B1464">
        <v>1</v>
      </c>
      <c r="C1464">
        <v>1462</v>
      </c>
      <c r="D1464">
        <v>-0.1132</v>
      </c>
      <c r="E1464">
        <v>16.354399999999998</v>
      </c>
      <c r="F1464">
        <v>0.12761</v>
      </c>
    </row>
    <row r="1465" spans="1:6">
      <c r="A1465">
        <v>1001463</v>
      </c>
      <c r="B1465">
        <v>1</v>
      </c>
      <c r="C1465">
        <v>1463</v>
      </c>
      <c r="D1465">
        <v>-0.1133</v>
      </c>
      <c r="E1465">
        <v>16.3598</v>
      </c>
      <c r="F1465">
        <v>0.12762999999999999</v>
      </c>
    </row>
    <row r="1466" spans="1:6">
      <c r="A1466">
        <v>1001464</v>
      </c>
      <c r="B1466">
        <v>1</v>
      </c>
      <c r="C1466">
        <v>1464</v>
      </c>
      <c r="D1466">
        <v>-0.1134</v>
      </c>
      <c r="E1466">
        <v>16.365300000000001</v>
      </c>
      <c r="F1466">
        <v>0.12765000000000001</v>
      </c>
    </row>
    <row r="1467" spans="1:6">
      <c r="A1467">
        <v>1001465</v>
      </c>
      <c r="B1467">
        <v>1</v>
      </c>
      <c r="C1467">
        <v>1465</v>
      </c>
      <c r="D1467">
        <v>-0.11360000000000001</v>
      </c>
      <c r="E1467">
        <v>16.370799999999999</v>
      </c>
      <c r="F1467">
        <v>0.12767000000000001</v>
      </c>
    </row>
    <row r="1468" spans="1:6">
      <c r="A1468">
        <v>1001466</v>
      </c>
      <c r="B1468">
        <v>1</v>
      </c>
      <c r="C1468">
        <v>1466</v>
      </c>
      <c r="D1468">
        <v>-0.1137</v>
      </c>
      <c r="E1468">
        <v>16.376200000000001</v>
      </c>
      <c r="F1468">
        <v>0.12769</v>
      </c>
    </row>
    <row r="1469" spans="1:6">
      <c r="A1469">
        <v>1001467</v>
      </c>
      <c r="B1469">
        <v>1</v>
      </c>
      <c r="C1469">
        <v>1467</v>
      </c>
      <c r="D1469">
        <v>-0.1138</v>
      </c>
      <c r="E1469">
        <v>16.381699999999999</v>
      </c>
      <c r="F1469">
        <v>0.12770999999999999</v>
      </c>
    </row>
    <row r="1470" spans="1:6">
      <c r="A1470">
        <v>1001468</v>
      </c>
      <c r="B1470">
        <v>1</v>
      </c>
      <c r="C1470">
        <v>1468</v>
      </c>
      <c r="D1470">
        <v>-0.1139</v>
      </c>
      <c r="E1470">
        <v>16.3871</v>
      </c>
      <c r="F1470">
        <v>0.12773000000000001</v>
      </c>
    </row>
    <row r="1471" spans="1:6">
      <c r="A1471">
        <v>1001469</v>
      </c>
      <c r="B1471">
        <v>1</v>
      </c>
      <c r="C1471">
        <v>1469</v>
      </c>
      <c r="D1471">
        <v>-0.114</v>
      </c>
      <c r="E1471">
        <v>16.392600000000002</v>
      </c>
      <c r="F1471">
        <v>0.12775</v>
      </c>
    </row>
    <row r="1472" spans="1:6">
      <c r="A1472">
        <v>1001470</v>
      </c>
      <c r="B1472">
        <v>1</v>
      </c>
      <c r="C1472">
        <v>1470</v>
      </c>
      <c r="D1472">
        <v>-0.11409999999999999</v>
      </c>
      <c r="E1472">
        <v>16.398099999999999</v>
      </c>
      <c r="F1472">
        <v>0.12776999999999999</v>
      </c>
    </row>
    <row r="1473" spans="1:6">
      <c r="A1473">
        <v>1001471</v>
      </c>
      <c r="B1473">
        <v>1</v>
      </c>
      <c r="C1473">
        <v>1471</v>
      </c>
      <c r="D1473">
        <v>-0.1142</v>
      </c>
      <c r="E1473">
        <v>16.403500000000001</v>
      </c>
      <c r="F1473">
        <v>0.12778999999999999</v>
      </c>
    </row>
    <row r="1474" spans="1:6">
      <c r="A1474">
        <v>1001472</v>
      </c>
      <c r="B1474">
        <v>1</v>
      </c>
      <c r="C1474">
        <v>1472</v>
      </c>
      <c r="D1474">
        <v>-0.1143</v>
      </c>
      <c r="E1474">
        <v>16.408999999999999</v>
      </c>
      <c r="F1474">
        <v>0.12781000000000001</v>
      </c>
    </row>
    <row r="1475" spans="1:6">
      <c r="A1475">
        <v>1001473</v>
      </c>
      <c r="B1475">
        <v>1</v>
      </c>
      <c r="C1475">
        <v>1473</v>
      </c>
      <c r="D1475">
        <v>-0.1144</v>
      </c>
      <c r="E1475">
        <v>16.414400000000001</v>
      </c>
      <c r="F1475">
        <v>0.12783</v>
      </c>
    </row>
    <row r="1476" spans="1:6">
      <c r="A1476">
        <v>1001474</v>
      </c>
      <c r="B1476">
        <v>1</v>
      </c>
      <c r="C1476">
        <v>1474</v>
      </c>
      <c r="D1476">
        <v>-0.11459999999999999</v>
      </c>
      <c r="E1476">
        <v>16.419899999999998</v>
      </c>
      <c r="F1476">
        <v>0.12784999999999999</v>
      </c>
    </row>
    <row r="1477" spans="1:6">
      <c r="A1477">
        <v>1001475</v>
      </c>
      <c r="B1477">
        <v>1</v>
      </c>
      <c r="C1477">
        <v>1475</v>
      </c>
      <c r="D1477">
        <v>-0.1147</v>
      </c>
      <c r="E1477">
        <v>16.4253</v>
      </c>
      <c r="F1477">
        <v>0.12787000000000001</v>
      </c>
    </row>
    <row r="1478" spans="1:6">
      <c r="A1478">
        <v>1001476</v>
      </c>
      <c r="B1478">
        <v>1</v>
      </c>
      <c r="C1478">
        <v>1476</v>
      </c>
      <c r="D1478">
        <v>-0.1148</v>
      </c>
      <c r="E1478">
        <v>16.430800000000001</v>
      </c>
      <c r="F1478">
        <v>0.12789</v>
      </c>
    </row>
    <row r="1479" spans="1:6">
      <c r="A1479">
        <v>1001477</v>
      </c>
      <c r="B1479">
        <v>1</v>
      </c>
      <c r="C1479">
        <v>1477</v>
      </c>
      <c r="D1479">
        <v>-0.1149</v>
      </c>
      <c r="E1479">
        <v>16.436299999999999</v>
      </c>
      <c r="F1479">
        <v>0.12791</v>
      </c>
    </row>
    <row r="1480" spans="1:6">
      <c r="A1480">
        <v>1001478</v>
      </c>
      <c r="B1480">
        <v>1</v>
      </c>
      <c r="C1480">
        <v>1478</v>
      </c>
      <c r="D1480">
        <v>-0.115</v>
      </c>
      <c r="E1480">
        <v>16.441700000000001</v>
      </c>
      <c r="F1480">
        <v>0.12792999999999999</v>
      </c>
    </row>
    <row r="1481" spans="1:6">
      <c r="A1481">
        <v>1001479</v>
      </c>
      <c r="B1481">
        <v>1</v>
      </c>
      <c r="C1481">
        <v>1479</v>
      </c>
      <c r="D1481">
        <v>-0.11509999999999999</v>
      </c>
      <c r="E1481">
        <v>16.447199999999999</v>
      </c>
      <c r="F1481">
        <v>0.12795000000000001</v>
      </c>
    </row>
    <row r="1482" spans="1:6">
      <c r="A1482">
        <v>1001480</v>
      </c>
      <c r="B1482">
        <v>1</v>
      </c>
      <c r="C1482">
        <v>1480</v>
      </c>
      <c r="D1482">
        <v>-0.1152</v>
      </c>
      <c r="E1482">
        <v>16.4526</v>
      </c>
      <c r="F1482">
        <v>0.12797</v>
      </c>
    </row>
    <row r="1483" spans="1:6">
      <c r="A1483">
        <v>1001481</v>
      </c>
      <c r="B1483">
        <v>1</v>
      </c>
      <c r="C1483">
        <v>1481</v>
      </c>
      <c r="D1483">
        <v>-0.1153</v>
      </c>
      <c r="E1483">
        <v>16.458100000000002</v>
      </c>
      <c r="F1483">
        <v>0.12798999999999999</v>
      </c>
    </row>
    <row r="1484" spans="1:6">
      <c r="A1484">
        <v>1001482</v>
      </c>
      <c r="B1484">
        <v>1</v>
      </c>
      <c r="C1484">
        <v>1482</v>
      </c>
      <c r="D1484">
        <v>-0.1154</v>
      </c>
      <c r="E1484">
        <v>16.4635</v>
      </c>
      <c r="F1484">
        <v>0.12801000000000001</v>
      </c>
    </row>
    <row r="1485" spans="1:6">
      <c r="A1485">
        <v>1001483</v>
      </c>
      <c r="B1485">
        <v>1</v>
      </c>
      <c r="C1485">
        <v>1483</v>
      </c>
      <c r="D1485">
        <v>-0.11550000000000001</v>
      </c>
      <c r="E1485">
        <v>16.469000000000001</v>
      </c>
      <c r="F1485">
        <v>0.12803</v>
      </c>
    </row>
    <row r="1486" spans="1:6">
      <c r="A1486">
        <v>1001484</v>
      </c>
      <c r="B1486">
        <v>1</v>
      </c>
      <c r="C1486">
        <v>1484</v>
      </c>
      <c r="D1486">
        <v>-0.11559999999999999</v>
      </c>
      <c r="E1486">
        <v>16.474499999999999</v>
      </c>
      <c r="F1486">
        <v>0.12803999999999999</v>
      </c>
    </row>
    <row r="1487" spans="1:6">
      <c r="A1487">
        <v>1001485</v>
      </c>
      <c r="B1487">
        <v>1</v>
      </c>
      <c r="C1487">
        <v>1485</v>
      </c>
      <c r="D1487">
        <v>-0.1158</v>
      </c>
      <c r="E1487">
        <v>16.479900000000001</v>
      </c>
      <c r="F1487">
        <v>0.12806000000000001</v>
      </c>
    </row>
    <row r="1488" spans="1:6">
      <c r="A1488">
        <v>1001486</v>
      </c>
      <c r="B1488">
        <v>1</v>
      </c>
      <c r="C1488">
        <v>1486</v>
      </c>
      <c r="D1488">
        <v>-0.1159</v>
      </c>
      <c r="E1488">
        <v>16.485399999999998</v>
      </c>
      <c r="F1488">
        <v>0.12808</v>
      </c>
    </row>
    <row r="1489" spans="1:6">
      <c r="A1489">
        <v>1001487</v>
      </c>
      <c r="B1489">
        <v>1</v>
      </c>
      <c r="C1489">
        <v>1487</v>
      </c>
      <c r="D1489">
        <v>-0.11600000000000001</v>
      </c>
      <c r="E1489">
        <v>16.4908</v>
      </c>
      <c r="F1489">
        <v>0.12809999999999999</v>
      </c>
    </row>
    <row r="1490" spans="1:6">
      <c r="A1490">
        <v>1001488</v>
      </c>
      <c r="B1490">
        <v>1</v>
      </c>
      <c r="C1490">
        <v>1488</v>
      </c>
      <c r="D1490">
        <v>-0.11609999999999999</v>
      </c>
      <c r="E1490">
        <v>16.496300000000002</v>
      </c>
      <c r="F1490">
        <v>0.12812000000000001</v>
      </c>
    </row>
    <row r="1491" spans="1:6">
      <c r="A1491">
        <v>1001489</v>
      </c>
      <c r="B1491">
        <v>1</v>
      </c>
      <c r="C1491">
        <v>1489</v>
      </c>
      <c r="D1491">
        <v>-0.1162</v>
      </c>
      <c r="E1491">
        <v>16.5017</v>
      </c>
      <c r="F1491">
        <v>0.12814</v>
      </c>
    </row>
    <row r="1492" spans="1:6">
      <c r="A1492">
        <v>1001490</v>
      </c>
      <c r="B1492">
        <v>1</v>
      </c>
      <c r="C1492">
        <v>1490</v>
      </c>
      <c r="D1492">
        <v>-0.1163</v>
      </c>
      <c r="E1492">
        <v>16.507200000000001</v>
      </c>
      <c r="F1492">
        <v>0.12816</v>
      </c>
    </row>
    <row r="1493" spans="1:6">
      <c r="A1493">
        <v>1001491</v>
      </c>
      <c r="B1493">
        <v>1</v>
      </c>
      <c r="C1493">
        <v>1491</v>
      </c>
      <c r="D1493">
        <v>-0.1164</v>
      </c>
      <c r="E1493">
        <v>16.512599999999999</v>
      </c>
      <c r="F1493">
        <v>0.12817999999999999</v>
      </c>
    </row>
    <row r="1494" spans="1:6">
      <c r="A1494">
        <v>1001492</v>
      </c>
      <c r="B1494">
        <v>1</v>
      </c>
      <c r="C1494">
        <v>1492</v>
      </c>
      <c r="D1494">
        <v>-0.11650000000000001</v>
      </c>
      <c r="E1494">
        <v>16.5181</v>
      </c>
      <c r="F1494">
        <v>0.12820000000000001</v>
      </c>
    </row>
    <row r="1495" spans="1:6">
      <c r="A1495">
        <v>1001493</v>
      </c>
      <c r="B1495">
        <v>1</v>
      </c>
      <c r="C1495">
        <v>1493</v>
      </c>
      <c r="D1495">
        <v>-0.1166</v>
      </c>
      <c r="E1495">
        <v>16.523599999999998</v>
      </c>
      <c r="F1495">
        <v>0.12822</v>
      </c>
    </row>
    <row r="1496" spans="1:6">
      <c r="A1496">
        <v>1001494</v>
      </c>
      <c r="B1496">
        <v>1</v>
      </c>
      <c r="C1496">
        <v>1494</v>
      </c>
      <c r="D1496">
        <v>-0.1167</v>
      </c>
      <c r="E1496">
        <v>16.529</v>
      </c>
      <c r="F1496">
        <v>0.12823999999999999</v>
      </c>
    </row>
    <row r="1497" spans="1:6">
      <c r="A1497">
        <v>1001495</v>
      </c>
      <c r="B1497">
        <v>1</v>
      </c>
      <c r="C1497">
        <v>1495</v>
      </c>
      <c r="D1497">
        <v>-0.1168</v>
      </c>
      <c r="E1497">
        <v>16.534500000000001</v>
      </c>
      <c r="F1497">
        <v>0.12826000000000001</v>
      </c>
    </row>
    <row r="1498" spans="1:6">
      <c r="A1498">
        <v>1001496</v>
      </c>
      <c r="B1498">
        <v>1</v>
      </c>
      <c r="C1498">
        <v>1496</v>
      </c>
      <c r="D1498">
        <v>-0.11700000000000001</v>
      </c>
      <c r="E1498">
        <v>16.539899999999999</v>
      </c>
      <c r="F1498">
        <v>0.12828000000000001</v>
      </c>
    </row>
    <row r="1499" spans="1:6">
      <c r="A1499">
        <v>1001497</v>
      </c>
      <c r="B1499">
        <v>1</v>
      </c>
      <c r="C1499">
        <v>1497</v>
      </c>
      <c r="D1499">
        <v>-0.1171</v>
      </c>
      <c r="E1499">
        <v>16.545400000000001</v>
      </c>
      <c r="F1499">
        <v>0.1283</v>
      </c>
    </row>
    <row r="1500" spans="1:6">
      <c r="A1500">
        <v>1001498</v>
      </c>
      <c r="B1500">
        <v>1</v>
      </c>
      <c r="C1500">
        <v>1498</v>
      </c>
      <c r="D1500">
        <v>-0.1172</v>
      </c>
      <c r="E1500">
        <v>16.550799999999999</v>
      </c>
      <c r="F1500">
        <v>0.12831999999999999</v>
      </c>
    </row>
    <row r="1501" spans="1:6">
      <c r="A1501">
        <v>1001499</v>
      </c>
      <c r="B1501">
        <v>1</v>
      </c>
      <c r="C1501">
        <v>1499</v>
      </c>
      <c r="D1501">
        <v>-0.1173</v>
      </c>
      <c r="E1501">
        <v>16.5563</v>
      </c>
      <c r="F1501">
        <v>0.12834000000000001</v>
      </c>
    </row>
    <row r="1502" spans="1:6">
      <c r="A1502">
        <v>1001500</v>
      </c>
      <c r="B1502">
        <v>1</v>
      </c>
      <c r="C1502">
        <v>1500</v>
      </c>
      <c r="D1502">
        <v>-0.1174</v>
      </c>
      <c r="E1502">
        <v>16.561800000000002</v>
      </c>
      <c r="F1502">
        <v>0.12836</v>
      </c>
    </row>
    <row r="1503" spans="1:6">
      <c r="A1503">
        <v>1001501</v>
      </c>
      <c r="B1503">
        <v>1</v>
      </c>
      <c r="C1503">
        <v>1501</v>
      </c>
      <c r="D1503">
        <v>-0.11749999999999999</v>
      </c>
      <c r="E1503">
        <v>16.5672</v>
      </c>
      <c r="F1503">
        <v>0.12837999999999999</v>
      </c>
    </row>
    <row r="1504" spans="1:6">
      <c r="A1504">
        <v>1001502</v>
      </c>
      <c r="B1504">
        <v>1</v>
      </c>
      <c r="C1504">
        <v>1502</v>
      </c>
      <c r="D1504">
        <v>-0.1176</v>
      </c>
      <c r="E1504">
        <v>16.572700000000001</v>
      </c>
      <c r="F1504">
        <v>0.12839999999999999</v>
      </c>
    </row>
    <row r="1505" spans="1:6">
      <c r="A1505">
        <v>1001503</v>
      </c>
      <c r="B1505">
        <v>1</v>
      </c>
      <c r="C1505">
        <v>1503</v>
      </c>
      <c r="D1505">
        <v>-0.1177</v>
      </c>
      <c r="E1505">
        <v>16.578099999999999</v>
      </c>
      <c r="F1505">
        <v>0.12842000000000001</v>
      </c>
    </row>
    <row r="1506" spans="1:6">
      <c r="A1506">
        <v>1001504</v>
      </c>
      <c r="B1506">
        <v>1</v>
      </c>
      <c r="C1506">
        <v>1504</v>
      </c>
      <c r="D1506">
        <v>-0.1178</v>
      </c>
      <c r="E1506">
        <v>16.583600000000001</v>
      </c>
      <c r="F1506">
        <v>0.12844</v>
      </c>
    </row>
    <row r="1507" spans="1:6">
      <c r="A1507">
        <v>1001505</v>
      </c>
      <c r="B1507">
        <v>1</v>
      </c>
      <c r="C1507">
        <v>1505</v>
      </c>
      <c r="D1507">
        <v>-0.1179</v>
      </c>
      <c r="E1507">
        <v>16.588999999999999</v>
      </c>
      <c r="F1507">
        <v>0.12845999999999999</v>
      </c>
    </row>
    <row r="1508" spans="1:6">
      <c r="A1508">
        <v>1001506</v>
      </c>
      <c r="B1508">
        <v>1</v>
      </c>
      <c r="C1508">
        <v>1506</v>
      </c>
      <c r="D1508">
        <v>-0.11799999999999999</v>
      </c>
      <c r="E1508">
        <v>16.5945</v>
      </c>
      <c r="F1508">
        <v>0.12848000000000001</v>
      </c>
    </row>
    <row r="1509" spans="1:6">
      <c r="A1509">
        <v>1001507</v>
      </c>
      <c r="B1509">
        <v>1</v>
      </c>
      <c r="C1509">
        <v>1507</v>
      </c>
      <c r="D1509">
        <v>-0.1182</v>
      </c>
      <c r="E1509">
        <v>16.599900000000002</v>
      </c>
      <c r="F1509">
        <v>0.1285</v>
      </c>
    </row>
    <row r="1510" spans="1:6">
      <c r="A1510">
        <v>1001508</v>
      </c>
      <c r="B1510">
        <v>1</v>
      </c>
      <c r="C1510">
        <v>1508</v>
      </c>
      <c r="D1510">
        <v>-0.1183</v>
      </c>
      <c r="E1510">
        <v>16.605399999999999</v>
      </c>
      <c r="F1510">
        <v>0.12852</v>
      </c>
    </row>
    <row r="1511" spans="1:6">
      <c r="A1511">
        <v>1001509</v>
      </c>
      <c r="B1511">
        <v>1</v>
      </c>
      <c r="C1511">
        <v>1509</v>
      </c>
      <c r="D1511">
        <v>-0.11840000000000001</v>
      </c>
      <c r="E1511">
        <v>16.610900000000001</v>
      </c>
      <c r="F1511">
        <v>0.12853999999999999</v>
      </c>
    </row>
    <row r="1512" spans="1:6">
      <c r="A1512">
        <v>1001510</v>
      </c>
      <c r="B1512">
        <v>1</v>
      </c>
      <c r="C1512">
        <v>1510</v>
      </c>
      <c r="D1512">
        <v>-0.11849999999999999</v>
      </c>
      <c r="E1512">
        <v>16.616299999999999</v>
      </c>
      <c r="F1512">
        <v>0.12856000000000001</v>
      </c>
    </row>
    <row r="1513" spans="1:6">
      <c r="A1513">
        <v>1001511</v>
      </c>
      <c r="B1513">
        <v>1</v>
      </c>
      <c r="C1513">
        <v>1511</v>
      </c>
      <c r="D1513">
        <v>-0.1186</v>
      </c>
      <c r="E1513">
        <v>16.6218</v>
      </c>
      <c r="F1513">
        <v>0.12858</v>
      </c>
    </row>
    <row r="1514" spans="1:6">
      <c r="A1514">
        <v>1001512</v>
      </c>
      <c r="B1514">
        <v>1</v>
      </c>
      <c r="C1514">
        <v>1512</v>
      </c>
      <c r="D1514">
        <v>-0.1187</v>
      </c>
      <c r="E1514">
        <v>16.627199999999998</v>
      </c>
      <c r="F1514">
        <v>0.12859999999999999</v>
      </c>
    </row>
    <row r="1515" spans="1:6">
      <c r="A1515">
        <v>1001513</v>
      </c>
      <c r="B1515">
        <v>1</v>
      </c>
      <c r="C1515">
        <v>1513</v>
      </c>
      <c r="D1515">
        <v>-0.1188</v>
      </c>
      <c r="E1515">
        <v>16.6327</v>
      </c>
      <c r="F1515">
        <v>0.12862999999999999</v>
      </c>
    </row>
    <row r="1516" spans="1:6">
      <c r="A1516">
        <v>1001514</v>
      </c>
      <c r="B1516">
        <v>1</v>
      </c>
      <c r="C1516">
        <v>1514</v>
      </c>
      <c r="D1516">
        <v>-0.11890000000000001</v>
      </c>
      <c r="E1516">
        <v>16.638100000000001</v>
      </c>
      <c r="F1516">
        <v>0.12864999999999999</v>
      </c>
    </row>
    <row r="1517" spans="1:6">
      <c r="A1517">
        <v>1001515</v>
      </c>
      <c r="B1517">
        <v>1</v>
      </c>
      <c r="C1517">
        <v>1515</v>
      </c>
      <c r="D1517">
        <v>-0.11899999999999999</v>
      </c>
      <c r="E1517">
        <v>16.643599999999999</v>
      </c>
      <c r="F1517">
        <v>0.12867000000000001</v>
      </c>
    </row>
    <row r="1518" spans="1:6">
      <c r="A1518">
        <v>1001516</v>
      </c>
      <c r="B1518">
        <v>1</v>
      </c>
      <c r="C1518">
        <v>1516</v>
      </c>
      <c r="D1518">
        <v>-0.1191</v>
      </c>
      <c r="E1518">
        <v>16.649000000000001</v>
      </c>
      <c r="F1518">
        <v>0.12869</v>
      </c>
    </row>
    <row r="1519" spans="1:6">
      <c r="A1519">
        <v>1001517</v>
      </c>
      <c r="B1519">
        <v>1</v>
      </c>
      <c r="C1519">
        <v>1517</v>
      </c>
      <c r="D1519">
        <v>-0.1192</v>
      </c>
      <c r="E1519">
        <v>16.654499999999999</v>
      </c>
      <c r="F1519">
        <v>0.12870999999999999</v>
      </c>
    </row>
    <row r="1520" spans="1:6">
      <c r="A1520">
        <v>1001518</v>
      </c>
      <c r="B1520">
        <v>1</v>
      </c>
      <c r="C1520">
        <v>1518</v>
      </c>
      <c r="D1520">
        <v>-0.1193</v>
      </c>
      <c r="E1520">
        <v>16.6599</v>
      </c>
      <c r="F1520">
        <v>0.12873000000000001</v>
      </c>
    </row>
    <row r="1521" spans="1:6">
      <c r="A1521">
        <v>1001519</v>
      </c>
      <c r="B1521">
        <v>1</v>
      </c>
      <c r="C1521">
        <v>1519</v>
      </c>
      <c r="D1521">
        <v>-0.1195</v>
      </c>
      <c r="E1521">
        <v>16.665400000000002</v>
      </c>
      <c r="F1521">
        <v>0.12875</v>
      </c>
    </row>
    <row r="1522" spans="1:6">
      <c r="A1522">
        <v>1001520</v>
      </c>
      <c r="B1522">
        <v>1</v>
      </c>
      <c r="C1522">
        <v>1520</v>
      </c>
      <c r="D1522">
        <v>-0.1196</v>
      </c>
      <c r="E1522">
        <v>16.6709</v>
      </c>
      <c r="F1522">
        <v>0.12877</v>
      </c>
    </row>
    <row r="1523" spans="1:6">
      <c r="A1523">
        <v>1001521</v>
      </c>
      <c r="B1523">
        <v>1</v>
      </c>
      <c r="C1523">
        <v>1521</v>
      </c>
      <c r="D1523">
        <v>-0.1197</v>
      </c>
      <c r="E1523">
        <v>16.676300000000001</v>
      </c>
      <c r="F1523">
        <v>0.12878999999999999</v>
      </c>
    </row>
    <row r="1524" spans="1:6">
      <c r="A1524">
        <v>1001522</v>
      </c>
      <c r="B1524">
        <v>1</v>
      </c>
      <c r="C1524">
        <v>1522</v>
      </c>
      <c r="D1524">
        <v>-0.1198</v>
      </c>
      <c r="E1524">
        <v>16.681799999999999</v>
      </c>
      <c r="F1524">
        <v>0.12881000000000001</v>
      </c>
    </row>
    <row r="1525" spans="1:6">
      <c r="A1525">
        <v>1001523</v>
      </c>
      <c r="B1525">
        <v>1</v>
      </c>
      <c r="C1525">
        <v>1523</v>
      </c>
      <c r="D1525">
        <v>-0.11990000000000001</v>
      </c>
      <c r="E1525">
        <v>16.687200000000001</v>
      </c>
      <c r="F1525">
        <v>0.12883</v>
      </c>
    </row>
    <row r="1526" spans="1:6">
      <c r="A1526">
        <v>1001524</v>
      </c>
      <c r="B1526">
        <v>1</v>
      </c>
      <c r="C1526">
        <v>1524</v>
      </c>
      <c r="D1526">
        <v>-0.12</v>
      </c>
      <c r="E1526">
        <v>16.692699999999999</v>
      </c>
      <c r="F1526">
        <v>0.12884999999999999</v>
      </c>
    </row>
    <row r="1527" spans="1:6">
      <c r="A1527">
        <v>1001525</v>
      </c>
      <c r="B1527">
        <v>1</v>
      </c>
      <c r="C1527">
        <v>1525</v>
      </c>
      <c r="D1527">
        <v>-0.1201</v>
      </c>
      <c r="E1527">
        <v>16.6981</v>
      </c>
      <c r="F1527">
        <v>0.12887000000000001</v>
      </c>
    </row>
    <row r="1528" spans="1:6">
      <c r="A1528">
        <v>1001526</v>
      </c>
      <c r="B1528">
        <v>1</v>
      </c>
      <c r="C1528">
        <v>1526</v>
      </c>
      <c r="D1528">
        <v>-0.1202</v>
      </c>
      <c r="E1528">
        <v>16.703600000000002</v>
      </c>
      <c r="F1528">
        <v>0.12889</v>
      </c>
    </row>
    <row r="1529" spans="1:6">
      <c r="A1529">
        <v>1001527</v>
      </c>
      <c r="B1529">
        <v>1</v>
      </c>
      <c r="C1529">
        <v>1527</v>
      </c>
      <c r="D1529">
        <v>-0.1203</v>
      </c>
      <c r="E1529">
        <v>16.709</v>
      </c>
      <c r="F1529">
        <v>0.12891</v>
      </c>
    </row>
    <row r="1530" spans="1:6">
      <c r="A1530">
        <v>1001528</v>
      </c>
      <c r="B1530">
        <v>1</v>
      </c>
      <c r="C1530">
        <v>1528</v>
      </c>
      <c r="D1530">
        <v>-0.12039999999999999</v>
      </c>
      <c r="E1530">
        <v>16.714500000000001</v>
      </c>
      <c r="F1530">
        <v>0.12892999999999999</v>
      </c>
    </row>
    <row r="1531" spans="1:6">
      <c r="A1531">
        <v>1001529</v>
      </c>
      <c r="B1531">
        <v>1</v>
      </c>
      <c r="C1531">
        <v>1529</v>
      </c>
      <c r="D1531">
        <v>-0.1205</v>
      </c>
      <c r="E1531">
        <v>16.72</v>
      </c>
      <c r="F1531">
        <v>0.12895000000000001</v>
      </c>
    </row>
    <row r="1532" spans="1:6">
      <c r="A1532">
        <v>1001530</v>
      </c>
      <c r="B1532">
        <v>1</v>
      </c>
      <c r="C1532">
        <v>1530</v>
      </c>
      <c r="D1532">
        <v>-0.1206</v>
      </c>
      <c r="E1532">
        <v>16.7254</v>
      </c>
      <c r="F1532">
        <v>0.12897</v>
      </c>
    </row>
    <row r="1533" spans="1:6">
      <c r="A1533">
        <v>1001531</v>
      </c>
      <c r="B1533">
        <v>1</v>
      </c>
      <c r="C1533">
        <v>1531</v>
      </c>
      <c r="D1533">
        <v>-0.1207</v>
      </c>
      <c r="E1533">
        <v>16.730899999999998</v>
      </c>
      <c r="F1533">
        <v>0.12898999999999999</v>
      </c>
    </row>
    <row r="1534" spans="1:6">
      <c r="A1534">
        <v>1001532</v>
      </c>
      <c r="B1534">
        <v>1</v>
      </c>
      <c r="C1534">
        <v>1532</v>
      </c>
      <c r="D1534">
        <v>-0.1208</v>
      </c>
      <c r="E1534">
        <v>16.7363</v>
      </c>
      <c r="F1534">
        <v>0.12901000000000001</v>
      </c>
    </row>
    <row r="1535" spans="1:6">
      <c r="A1535">
        <v>1001533</v>
      </c>
      <c r="B1535">
        <v>1</v>
      </c>
      <c r="C1535">
        <v>1533</v>
      </c>
      <c r="D1535">
        <v>-0.121</v>
      </c>
      <c r="E1535">
        <v>16.741800000000001</v>
      </c>
      <c r="F1535">
        <v>0.12903000000000001</v>
      </c>
    </row>
    <row r="1536" spans="1:6">
      <c r="A1536">
        <v>1001534</v>
      </c>
      <c r="B1536">
        <v>1</v>
      </c>
      <c r="C1536">
        <v>1534</v>
      </c>
      <c r="D1536">
        <v>-0.1211</v>
      </c>
      <c r="E1536">
        <v>16.747199999999999</v>
      </c>
      <c r="F1536">
        <v>0.12905</v>
      </c>
    </row>
    <row r="1537" spans="1:6">
      <c r="A1537">
        <v>1001535</v>
      </c>
      <c r="B1537">
        <v>1</v>
      </c>
      <c r="C1537">
        <v>1535</v>
      </c>
      <c r="D1537">
        <v>-0.1212</v>
      </c>
      <c r="E1537">
        <v>16.752700000000001</v>
      </c>
      <c r="F1537">
        <v>0.12906999999999999</v>
      </c>
    </row>
    <row r="1538" spans="1:6">
      <c r="A1538">
        <v>1001536</v>
      </c>
      <c r="B1538">
        <v>1</v>
      </c>
      <c r="C1538">
        <v>1536</v>
      </c>
      <c r="D1538">
        <v>-0.12130000000000001</v>
      </c>
      <c r="E1538">
        <v>16.758099999999999</v>
      </c>
      <c r="F1538">
        <v>0.12909000000000001</v>
      </c>
    </row>
    <row r="1539" spans="1:6">
      <c r="A1539">
        <v>1001537</v>
      </c>
      <c r="B1539">
        <v>1</v>
      </c>
      <c r="C1539">
        <v>1537</v>
      </c>
      <c r="D1539">
        <v>-0.12139999999999999</v>
      </c>
      <c r="E1539">
        <v>16.7636</v>
      </c>
      <c r="F1539">
        <v>0.12911</v>
      </c>
    </row>
    <row r="1540" spans="1:6">
      <c r="A1540">
        <v>1001538</v>
      </c>
      <c r="B1540">
        <v>1</v>
      </c>
      <c r="C1540">
        <v>1538</v>
      </c>
      <c r="D1540">
        <v>-0.1215</v>
      </c>
      <c r="E1540">
        <v>16.768999999999998</v>
      </c>
      <c r="F1540">
        <v>0.12912999999999999</v>
      </c>
    </row>
    <row r="1541" spans="1:6">
      <c r="A1541">
        <v>1001539</v>
      </c>
      <c r="B1541">
        <v>1</v>
      </c>
      <c r="C1541">
        <v>1539</v>
      </c>
      <c r="D1541">
        <v>-0.1216</v>
      </c>
      <c r="E1541">
        <v>16.7745</v>
      </c>
      <c r="F1541">
        <v>0.12914999999999999</v>
      </c>
    </row>
    <row r="1542" spans="1:6">
      <c r="A1542">
        <v>1001540</v>
      </c>
      <c r="B1542">
        <v>1</v>
      </c>
      <c r="C1542">
        <v>1540</v>
      </c>
      <c r="D1542">
        <v>-0.1217</v>
      </c>
      <c r="E1542">
        <v>16.78</v>
      </c>
      <c r="F1542">
        <v>0.12917000000000001</v>
      </c>
    </row>
    <row r="1543" spans="1:6">
      <c r="A1543">
        <v>1001541</v>
      </c>
      <c r="B1543">
        <v>1</v>
      </c>
      <c r="C1543">
        <v>1541</v>
      </c>
      <c r="D1543">
        <v>-0.12180000000000001</v>
      </c>
      <c r="E1543">
        <v>16.785399999999999</v>
      </c>
      <c r="F1543">
        <v>0.12919</v>
      </c>
    </row>
    <row r="1544" spans="1:6">
      <c r="A1544">
        <v>1001542</v>
      </c>
      <c r="B1544">
        <v>1</v>
      </c>
      <c r="C1544">
        <v>1542</v>
      </c>
      <c r="D1544">
        <v>-0.12189999999999999</v>
      </c>
      <c r="E1544">
        <v>16.790900000000001</v>
      </c>
      <c r="F1544">
        <v>0.12920999999999999</v>
      </c>
    </row>
    <row r="1545" spans="1:6">
      <c r="A1545">
        <v>1001543</v>
      </c>
      <c r="B1545">
        <v>1</v>
      </c>
      <c r="C1545">
        <v>1543</v>
      </c>
      <c r="D1545">
        <v>-0.122</v>
      </c>
      <c r="E1545">
        <v>16.796299999999999</v>
      </c>
      <c r="F1545">
        <v>0.12923000000000001</v>
      </c>
    </row>
    <row r="1546" spans="1:6">
      <c r="A1546">
        <v>1001544</v>
      </c>
      <c r="B1546">
        <v>1</v>
      </c>
      <c r="C1546">
        <v>1544</v>
      </c>
      <c r="D1546">
        <v>-0.1221</v>
      </c>
      <c r="E1546">
        <v>16.8018</v>
      </c>
      <c r="F1546">
        <v>0.12925</v>
      </c>
    </row>
    <row r="1547" spans="1:6">
      <c r="A1547">
        <v>1001545</v>
      </c>
      <c r="B1547">
        <v>1</v>
      </c>
      <c r="C1547">
        <v>1545</v>
      </c>
      <c r="D1547">
        <v>-0.1222</v>
      </c>
      <c r="E1547">
        <v>16.807200000000002</v>
      </c>
      <c r="F1547">
        <v>0.12928000000000001</v>
      </c>
    </row>
    <row r="1548" spans="1:6">
      <c r="A1548">
        <v>1001546</v>
      </c>
      <c r="B1548">
        <v>1</v>
      </c>
      <c r="C1548">
        <v>1546</v>
      </c>
      <c r="D1548">
        <v>-0.12230000000000001</v>
      </c>
      <c r="E1548">
        <v>16.8127</v>
      </c>
      <c r="F1548">
        <v>0.1293</v>
      </c>
    </row>
    <row r="1549" spans="1:6">
      <c r="A1549">
        <v>1001547</v>
      </c>
      <c r="B1549">
        <v>1</v>
      </c>
      <c r="C1549">
        <v>1547</v>
      </c>
      <c r="D1549">
        <v>-0.1225</v>
      </c>
      <c r="E1549">
        <v>16.818100000000001</v>
      </c>
      <c r="F1549">
        <v>0.12931999999999999</v>
      </c>
    </row>
    <row r="1550" spans="1:6">
      <c r="A1550">
        <v>1001548</v>
      </c>
      <c r="B1550">
        <v>1</v>
      </c>
      <c r="C1550">
        <v>1548</v>
      </c>
      <c r="D1550">
        <v>-0.1226</v>
      </c>
      <c r="E1550">
        <v>16.823599999999999</v>
      </c>
      <c r="F1550">
        <v>0.12934000000000001</v>
      </c>
    </row>
    <row r="1551" spans="1:6">
      <c r="A1551">
        <v>1001549</v>
      </c>
      <c r="B1551">
        <v>1</v>
      </c>
      <c r="C1551">
        <v>1549</v>
      </c>
      <c r="D1551">
        <v>-0.1227</v>
      </c>
      <c r="E1551">
        <v>16.829000000000001</v>
      </c>
      <c r="F1551">
        <v>0.12936</v>
      </c>
    </row>
    <row r="1552" spans="1:6">
      <c r="A1552">
        <v>1001550</v>
      </c>
      <c r="B1552">
        <v>1</v>
      </c>
      <c r="C1552">
        <v>1550</v>
      </c>
      <c r="D1552">
        <v>-0.12280000000000001</v>
      </c>
      <c r="E1552">
        <v>16.834499999999998</v>
      </c>
      <c r="F1552">
        <v>0.12938</v>
      </c>
    </row>
    <row r="1553" spans="1:6">
      <c r="A1553">
        <v>1001551</v>
      </c>
      <c r="B1553">
        <v>1</v>
      </c>
      <c r="C1553">
        <v>1551</v>
      </c>
      <c r="D1553">
        <v>-0.1229</v>
      </c>
      <c r="E1553">
        <v>16.84</v>
      </c>
      <c r="F1553">
        <v>0.12939999999999999</v>
      </c>
    </row>
    <row r="1554" spans="1:6">
      <c r="A1554">
        <v>1001552</v>
      </c>
      <c r="B1554">
        <v>1</v>
      </c>
      <c r="C1554">
        <v>1552</v>
      </c>
      <c r="D1554">
        <v>-0.123</v>
      </c>
      <c r="E1554">
        <v>16.845400000000001</v>
      </c>
      <c r="F1554">
        <v>0.12942000000000001</v>
      </c>
    </row>
    <row r="1555" spans="1:6">
      <c r="A1555">
        <v>1001553</v>
      </c>
      <c r="B1555">
        <v>1</v>
      </c>
      <c r="C1555">
        <v>1553</v>
      </c>
      <c r="D1555">
        <v>-0.1231</v>
      </c>
      <c r="E1555">
        <v>16.850899999999999</v>
      </c>
      <c r="F1555">
        <v>0.12944</v>
      </c>
    </row>
    <row r="1556" spans="1:6">
      <c r="A1556">
        <v>1001554</v>
      </c>
      <c r="B1556">
        <v>1</v>
      </c>
      <c r="C1556">
        <v>1554</v>
      </c>
      <c r="D1556">
        <v>-0.1232</v>
      </c>
      <c r="E1556">
        <v>16.856300000000001</v>
      </c>
      <c r="F1556">
        <v>0.12945999999999999</v>
      </c>
    </row>
    <row r="1557" spans="1:6">
      <c r="A1557">
        <v>1001555</v>
      </c>
      <c r="B1557">
        <v>1</v>
      </c>
      <c r="C1557">
        <v>1555</v>
      </c>
      <c r="D1557">
        <v>-0.12330000000000001</v>
      </c>
      <c r="E1557">
        <v>16.861799999999999</v>
      </c>
      <c r="F1557">
        <v>0.12948000000000001</v>
      </c>
    </row>
    <row r="1558" spans="1:6">
      <c r="A1558">
        <v>1001556</v>
      </c>
      <c r="B1558">
        <v>1</v>
      </c>
      <c r="C1558">
        <v>1556</v>
      </c>
      <c r="D1558">
        <v>-0.1234</v>
      </c>
      <c r="E1558">
        <v>16.8672</v>
      </c>
      <c r="F1558">
        <v>0.1295</v>
      </c>
    </row>
    <row r="1559" spans="1:6">
      <c r="A1559">
        <v>1001557</v>
      </c>
      <c r="B1559">
        <v>1</v>
      </c>
      <c r="C1559">
        <v>1557</v>
      </c>
      <c r="D1559">
        <v>-0.1235</v>
      </c>
      <c r="E1559">
        <v>16.872699999999998</v>
      </c>
      <c r="F1559">
        <v>0.12952</v>
      </c>
    </row>
    <row r="1560" spans="1:6">
      <c r="A1560">
        <v>1001558</v>
      </c>
      <c r="B1560">
        <v>1</v>
      </c>
      <c r="C1560">
        <v>1558</v>
      </c>
      <c r="D1560">
        <v>-0.1236</v>
      </c>
      <c r="E1560">
        <v>16.8781</v>
      </c>
      <c r="F1560">
        <v>0.12953999999999999</v>
      </c>
    </row>
    <row r="1561" spans="1:6">
      <c r="A1561">
        <v>1001559</v>
      </c>
      <c r="B1561">
        <v>1</v>
      </c>
      <c r="C1561">
        <v>1559</v>
      </c>
      <c r="D1561">
        <v>-0.1237</v>
      </c>
      <c r="E1561">
        <v>16.883600000000001</v>
      </c>
      <c r="F1561">
        <v>0.12956000000000001</v>
      </c>
    </row>
    <row r="1562" spans="1:6">
      <c r="A1562">
        <v>1001560</v>
      </c>
      <c r="B1562">
        <v>1</v>
      </c>
      <c r="C1562">
        <v>1560</v>
      </c>
      <c r="D1562">
        <v>-0.12379999999999999</v>
      </c>
      <c r="E1562">
        <v>16.889099999999999</v>
      </c>
      <c r="F1562">
        <v>0.12958</v>
      </c>
    </row>
    <row r="1563" spans="1:6">
      <c r="A1563">
        <v>1001561</v>
      </c>
      <c r="B1563">
        <v>1</v>
      </c>
      <c r="C1563">
        <v>1561</v>
      </c>
      <c r="D1563">
        <v>-0.1239</v>
      </c>
      <c r="E1563">
        <v>16.894500000000001</v>
      </c>
      <c r="F1563">
        <v>0.12959999999999999</v>
      </c>
    </row>
    <row r="1564" spans="1:6">
      <c r="A1564">
        <v>1001562</v>
      </c>
      <c r="B1564">
        <v>1</v>
      </c>
      <c r="C1564">
        <v>1562</v>
      </c>
      <c r="D1564">
        <v>-0.124</v>
      </c>
      <c r="E1564">
        <v>16.899999999999999</v>
      </c>
      <c r="F1564">
        <v>0.12962000000000001</v>
      </c>
    </row>
    <row r="1565" spans="1:6">
      <c r="A1565">
        <v>1001563</v>
      </c>
      <c r="B1565">
        <v>1</v>
      </c>
      <c r="C1565">
        <v>1563</v>
      </c>
      <c r="D1565">
        <v>-0.1242</v>
      </c>
      <c r="E1565">
        <v>16.9054</v>
      </c>
      <c r="F1565">
        <v>0.12964999999999999</v>
      </c>
    </row>
    <row r="1566" spans="1:6">
      <c r="A1566">
        <v>1001564</v>
      </c>
      <c r="B1566">
        <v>1</v>
      </c>
      <c r="C1566">
        <v>1564</v>
      </c>
      <c r="D1566">
        <v>-0.12429999999999999</v>
      </c>
      <c r="E1566">
        <v>16.910900000000002</v>
      </c>
      <c r="F1566">
        <v>0.12967000000000001</v>
      </c>
    </row>
    <row r="1567" spans="1:6">
      <c r="A1567">
        <v>1001565</v>
      </c>
      <c r="B1567">
        <v>1</v>
      </c>
      <c r="C1567">
        <v>1565</v>
      </c>
      <c r="D1567">
        <v>-0.1244</v>
      </c>
      <c r="E1567">
        <v>16.9163</v>
      </c>
      <c r="F1567">
        <v>0.12969</v>
      </c>
    </row>
    <row r="1568" spans="1:6">
      <c r="A1568">
        <v>1001566</v>
      </c>
      <c r="B1568">
        <v>1</v>
      </c>
      <c r="C1568">
        <v>1566</v>
      </c>
      <c r="D1568">
        <v>-0.1245</v>
      </c>
      <c r="E1568">
        <v>16.921800000000001</v>
      </c>
      <c r="F1568">
        <v>0.12970999999999999</v>
      </c>
    </row>
    <row r="1569" spans="1:6">
      <c r="A1569">
        <v>1001567</v>
      </c>
      <c r="B1569">
        <v>1</v>
      </c>
      <c r="C1569">
        <v>1567</v>
      </c>
      <c r="D1569">
        <v>-0.1246</v>
      </c>
      <c r="E1569">
        <v>16.927199999999999</v>
      </c>
      <c r="F1569">
        <v>0.12973000000000001</v>
      </c>
    </row>
    <row r="1570" spans="1:6">
      <c r="A1570">
        <v>1001568</v>
      </c>
      <c r="B1570">
        <v>1</v>
      </c>
      <c r="C1570">
        <v>1568</v>
      </c>
      <c r="D1570">
        <v>-0.12470000000000001</v>
      </c>
      <c r="E1570">
        <v>16.932700000000001</v>
      </c>
      <c r="F1570">
        <v>0.12975</v>
      </c>
    </row>
    <row r="1571" spans="1:6">
      <c r="A1571">
        <v>1001569</v>
      </c>
      <c r="B1571">
        <v>1</v>
      </c>
      <c r="C1571">
        <v>1569</v>
      </c>
      <c r="D1571">
        <v>-0.12479999999999999</v>
      </c>
      <c r="E1571">
        <v>16.938199999999998</v>
      </c>
      <c r="F1571">
        <v>0.12977</v>
      </c>
    </row>
    <row r="1572" spans="1:6">
      <c r="A1572">
        <v>1001570</v>
      </c>
      <c r="B1572">
        <v>1</v>
      </c>
      <c r="C1572">
        <v>1570</v>
      </c>
      <c r="D1572">
        <v>-0.1249</v>
      </c>
      <c r="E1572">
        <v>16.9436</v>
      </c>
      <c r="F1572">
        <v>0.12978999999999999</v>
      </c>
    </row>
    <row r="1573" spans="1:6">
      <c r="A1573">
        <v>1001571</v>
      </c>
      <c r="B1573">
        <v>1</v>
      </c>
      <c r="C1573">
        <v>1571</v>
      </c>
      <c r="D1573">
        <v>-0.125</v>
      </c>
      <c r="E1573">
        <v>16.949100000000001</v>
      </c>
      <c r="F1573">
        <v>0.12981000000000001</v>
      </c>
    </row>
    <row r="1574" spans="1:6">
      <c r="A1574">
        <v>1001572</v>
      </c>
      <c r="B1574">
        <v>1</v>
      </c>
      <c r="C1574">
        <v>1572</v>
      </c>
      <c r="D1574">
        <v>-0.12509999999999999</v>
      </c>
      <c r="E1574">
        <v>16.954499999999999</v>
      </c>
      <c r="F1574">
        <v>0.12983</v>
      </c>
    </row>
    <row r="1575" spans="1:6">
      <c r="A1575">
        <v>1001573</v>
      </c>
      <c r="B1575">
        <v>1</v>
      </c>
      <c r="C1575">
        <v>1573</v>
      </c>
      <c r="D1575">
        <v>-0.12520000000000001</v>
      </c>
      <c r="E1575">
        <v>16.96</v>
      </c>
      <c r="F1575">
        <v>0.12984999999999999</v>
      </c>
    </row>
    <row r="1576" spans="1:6">
      <c r="A1576">
        <v>1001574</v>
      </c>
      <c r="B1576">
        <v>1</v>
      </c>
      <c r="C1576">
        <v>1574</v>
      </c>
      <c r="D1576">
        <v>-0.12529999999999999</v>
      </c>
      <c r="E1576">
        <v>16.965399999999999</v>
      </c>
      <c r="F1576">
        <v>0.12987000000000001</v>
      </c>
    </row>
    <row r="1577" spans="1:6">
      <c r="A1577">
        <v>1001575</v>
      </c>
      <c r="B1577">
        <v>1</v>
      </c>
      <c r="C1577">
        <v>1575</v>
      </c>
      <c r="D1577">
        <v>-0.12540000000000001</v>
      </c>
      <c r="E1577">
        <v>16.9709</v>
      </c>
      <c r="F1577">
        <v>0.12989000000000001</v>
      </c>
    </row>
    <row r="1578" spans="1:6">
      <c r="A1578">
        <v>1001576</v>
      </c>
      <c r="B1578">
        <v>1</v>
      </c>
      <c r="C1578">
        <v>1576</v>
      </c>
      <c r="D1578">
        <v>-0.1255</v>
      </c>
      <c r="E1578">
        <v>16.976299999999998</v>
      </c>
      <c r="F1578">
        <v>0.12991</v>
      </c>
    </row>
    <row r="1579" spans="1:6">
      <c r="A1579">
        <v>1001577</v>
      </c>
      <c r="B1579">
        <v>1</v>
      </c>
      <c r="C1579">
        <v>1577</v>
      </c>
      <c r="D1579">
        <v>-0.12559999999999999</v>
      </c>
      <c r="E1579">
        <v>16.9818</v>
      </c>
      <c r="F1579">
        <v>0.12992999999999999</v>
      </c>
    </row>
    <row r="1580" spans="1:6">
      <c r="A1580">
        <v>1001578</v>
      </c>
      <c r="B1580">
        <v>1</v>
      </c>
      <c r="C1580">
        <v>1578</v>
      </c>
      <c r="D1580">
        <v>-0.12570000000000001</v>
      </c>
      <c r="E1580">
        <v>16.987300000000001</v>
      </c>
      <c r="F1580">
        <v>0.12995999999999999</v>
      </c>
    </row>
    <row r="1581" spans="1:6">
      <c r="A1581">
        <v>1001579</v>
      </c>
      <c r="B1581">
        <v>1</v>
      </c>
      <c r="C1581">
        <v>1579</v>
      </c>
      <c r="D1581">
        <v>-0.1258</v>
      </c>
      <c r="E1581">
        <v>16.992699999999999</v>
      </c>
      <c r="F1581">
        <v>0.12998000000000001</v>
      </c>
    </row>
    <row r="1582" spans="1:6">
      <c r="A1582">
        <v>1001580</v>
      </c>
      <c r="B1582">
        <v>1</v>
      </c>
      <c r="C1582">
        <v>1580</v>
      </c>
      <c r="D1582">
        <v>-0.12590000000000001</v>
      </c>
      <c r="E1582">
        <v>16.998200000000001</v>
      </c>
      <c r="F1582">
        <v>0.13</v>
      </c>
    </row>
    <row r="1583" spans="1:6">
      <c r="A1583">
        <v>1001581</v>
      </c>
      <c r="B1583">
        <v>1</v>
      </c>
      <c r="C1583">
        <v>1581</v>
      </c>
      <c r="D1583">
        <v>-0.126</v>
      </c>
      <c r="E1583">
        <v>17.003599999999999</v>
      </c>
      <c r="F1583">
        <v>0.13002</v>
      </c>
    </row>
    <row r="1584" spans="1:6">
      <c r="A1584">
        <v>1001582</v>
      </c>
      <c r="B1584">
        <v>1</v>
      </c>
      <c r="C1584">
        <v>1582</v>
      </c>
      <c r="D1584">
        <v>-0.12620000000000001</v>
      </c>
      <c r="E1584">
        <v>17.0091</v>
      </c>
      <c r="F1584">
        <v>0.13003999999999999</v>
      </c>
    </row>
    <row r="1585" spans="1:6">
      <c r="A1585">
        <v>1001583</v>
      </c>
      <c r="B1585">
        <v>1</v>
      </c>
      <c r="C1585">
        <v>1583</v>
      </c>
      <c r="D1585">
        <v>-0.1263</v>
      </c>
      <c r="E1585">
        <v>17.014500000000002</v>
      </c>
      <c r="F1585">
        <v>0.13006000000000001</v>
      </c>
    </row>
    <row r="1586" spans="1:6">
      <c r="A1586">
        <v>1001584</v>
      </c>
      <c r="B1586">
        <v>1</v>
      </c>
      <c r="C1586">
        <v>1584</v>
      </c>
      <c r="D1586">
        <v>-0.12640000000000001</v>
      </c>
      <c r="E1586">
        <v>17.02</v>
      </c>
      <c r="F1586">
        <v>0.13008</v>
      </c>
    </row>
    <row r="1587" spans="1:6">
      <c r="A1587">
        <v>1001585</v>
      </c>
      <c r="B1587">
        <v>1</v>
      </c>
      <c r="C1587">
        <v>1585</v>
      </c>
      <c r="D1587">
        <v>-0.1265</v>
      </c>
      <c r="E1587">
        <v>17.025500000000001</v>
      </c>
      <c r="F1587">
        <v>0.13009999999999999</v>
      </c>
    </row>
    <row r="1588" spans="1:6">
      <c r="A1588">
        <v>1001586</v>
      </c>
      <c r="B1588">
        <v>1</v>
      </c>
      <c r="C1588">
        <v>1586</v>
      </c>
      <c r="D1588">
        <v>-0.12659999999999999</v>
      </c>
      <c r="E1588">
        <v>17.030899999999999</v>
      </c>
      <c r="F1588">
        <v>0.13012000000000001</v>
      </c>
    </row>
    <row r="1589" spans="1:6">
      <c r="A1589">
        <v>1001587</v>
      </c>
      <c r="B1589">
        <v>1</v>
      </c>
      <c r="C1589">
        <v>1587</v>
      </c>
      <c r="D1589">
        <v>-0.12670000000000001</v>
      </c>
      <c r="E1589">
        <v>17.0364</v>
      </c>
      <c r="F1589">
        <v>0.13014000000000001</v>
      </c>
    </row>
    <row r="1590" spans="1:6">
      <c r="A1590">
        <v>1001588</v>
      </c>
      <c r="B1590">
        <v>1</v>
      </c>
      <c r="C1590">
        <v>1588</v>
      </c>
      <c r="D1590">
        <v>-0.1268</v>
      </c>
      <c r="E1590">
        <v>17.041799999999999</v>
      </c>
      <c r="F1590">
        <v>0.13016</v>
      </c>
    </row>
    <row r="1591" spans="1:6">
      <c r="A1591">
        <v>1001589</v>
      </c>
      <c r="B1591">
        <v>1</v>
      </c>
      <c r="C1591">
        <v>1589</v>
      </c>
      <c r="D1591">
        <v>-0.12690000000000001</v>
      </c>
      <c r="E1591">
        <v>17.0473</v>
      </c>
      <c r="F1591">
        <v>0.13017999999999999</v>
      </c>
    </row>
    <row r="1592" spans="1:6">
      <c r="A1592">
        <v>1001590</v>
      </c>
      <c r="B1592">
        <v>1</v>
      </c>
      <c r="C1592">
        <v>1590</v>
      </c>
      <c r="D1592">
        <v>-0.127</v>
      </c>
      <c r="E1592">
        <v>17.052700000000002</v>
      </c>
      <c r="F1592">
        <v>0.13020000000000001</v>
      </c>
    </row>
    <row r="1593" spans="1:6">
      <c r="A1593">
        <v>1001591</v>
      </c>
      <c r="B1593">
        <v>1</v>
      </c>
      <c r="C1593">
        <v>1591</v>
      </c>
      <c r="D1593">
        <v>-0.12709999999999999</v>
      </c>
      <c r="E1593">
        <v>17.058199999999999</v>
      </c>
      <c r="F1593">
        <v>0.13023000000000001</v>
      </c>
    </row>
    <row r="1594" spans="1:6">
      <c r="A1594">
        <v>1001592</v>
      </c>
      <c r="B1594">
        <v>1</v>
      </c>
      <c r="C1594">
        <v>1592</v>
      </c>
      <c r="D1594">
        <v>-0.12720000000000001</v>
      </c>
      <c r="E1594">
        <v>17.063600000000001</v>
      </c>
      <c r="F1594">
        <v>0.13025</v>
      </c>
    </row>
    <row r="1595" spans="1:6">
      <c r="A1595">
        <v>1001593</v>
      </c>
      <c r="B1595">
        <v>1</v>
      </c>
      <c r="C1595">
        <v>1593</v>
      </c>
      <c r="D1595">
        <v>-0.1273</v>
      </c>
      <c r="E1595">
        <v>17.069099999999999</v>
      </c>
      <c r="F1595">
        <v>0.13027</v>
      </c>
    </row>
    <row r="1596" spans="1:6">
      <c r="A1596">
        <v>1001594</v>
      </c>
      <c r="B1596">
        <v>1</v>
      </c>
      <c r="C1596">
        <v>1594</v>
      </c>
      <c r="D1596">
        <v>-0.12740000000000001</v>
      </c>
      <c r="E1596">
        <v>17.0746</v>
      </c>
      <c r="F1596">
        <v>0.13028999999999999</v>
      </c>
    </row>
    <row r="1597" spans="1:6">
      <c r="A1597">
        <v>1001595</v>
      </c>
      <c r="B1597">
        <v>1</v>
      </c>
      <c r="C1597">
        <v>1595</v>
      </c>
      <c r="D1597">
        <v>-0.1275</v>
      </c>
      <c r="E1597">
        <v>17.079999999999998</v>
      </c>
      <c r="F1597">
        <v>0.13031000000000001</v>
      </c>
    </row>
    <row r="1598" spans="1:6">
      <c r="A1598">
        <v>1001596</v>
      </c>
      <c r="B1598">
        <v>1</v>
      </c>
      <c r="C1598">
        <v>1596</v>
      </c>
      <c r="D1598">
        <v>-0.12759999999999999</v>
      </c>
      <c r="E1598">
        <v>17.0855</v>
      </c>
      <c r="F1598">
        <v>0.13033</v>
      </c>
    </row>
    <row r="1599" spans="1:6">
      <c r="A1599">
        <v>1001597</v>
      </c>
      <c r="B1599">
        <v>1</v>
      </c>
      <c r="C1599">
        <v>1597</v>
      </c>
      <c r="D1599">
        <v>-0.12770000000000001</v>
      </c>
      <c r="E1599">
        <v>17.090900000000001</v>
      </c>
      <c r="F1599">
        <v>0.13034999999999999</v>
      </c>
    </row>
    <row r="1600" spans="1:6">
      <c r="A1600">
        <v>1001598</v>
      </c>
      <c r="B1600">
        <v>1</v>
      </c>
      <c r="C1600">
        <v>1598</v>
      </c>
      <c r="D1600">
        <v>-0.1278</v>
      </c>
      <c r="E1600">
        <v>17.096399999999999</v>
      </c>
      <c r="F1600">
        <v>0.13037000000000001</v>
      </c>
    </row>
    <row r="1601" spans="1:6">
      <c r="A1601">
        <v>1001599</v>
      </c>
      <c r="B1601">
        <v>1</v>
      </c>
      <c r="C1601">
        <v>1599</v>
      </c>
      <c r="D1601">
        <v>-0.12790000000000001</v>
      </c>
      <c r="E1601">
        <v>17.101800000000001</v>
      </c>
      <c r="F1601">
        <v>0.13039000000000001</v>
      </c>
    </row>
    <row r="1602" spans="1:6">
      <c r="A1602">
        <v>1001600</v>
      </c>
      <c r="B1602">
        <v>1</v>
      </c>
      <c r="C1602">
        <v>1600</v>
      </c>
      <c r="D1602">
        <v>-0.128</v>
      </c>
      <c r="E1602">
        <v>17.107299999999999</v>
      </c>
      <c r="F1602">
        <v>0.13041</v>
      </c>
    </row>
    <row r="1603" spans="1:6">
      <c r="A1603">
        <v>1001601</v>
      </c>
      <c r="B1603">
        <v>1</v>
      </c>
      <c r="C1603">
        <v>1601</v>
      </c>
      <c r="D1603">
        <v>-0.12809999999999999</v>
      </c>
      <c r="E1603">
        <v>17.1127</v>
      </c>
      <c r="F1603">
        <v>0.13042999999999999</v>
      </c>
    </row>
    <row r="1604" spans="1:6">
      <c r="A1604">
        <v>1001602</v>
      </c>
      <c r="B1604">
        <v>1</v>
      </c>
      <c r="C1604">
        <v>1602</v>
      </c>
      <c r="D1604">
        <v>-0.12820000000000001</v>
      </c>
      <c r="E1604">
        <v>17.118200000000002</v>
      </c>
      <c r="F1604">
        <v>0.13045000000000001</v>
      </c>
    </row>
    <row r="1605" spans="1:6">
      <c r="A1605">
        <v>1001603</v>
      </c>
      <c r="B1605">
        <v>1</v>
      </c>
      <c r="C1605">
        <v>1603</v>
      </c>
      <c r="D1605">
        <v>-0.1283</v>
      </c>
      <c r="E1605">
        <v>17.123699999999999</v>
      </c>
      <c r="F1605">
        <v>0.13047</v>
      </c>
    </row>
    <row r="1606" spans="1:6">
      <c r="A1606">
        <v>1001604</v>
      </c>
      <c r="B1606">
        <v>1</v>
      </c>
      <c r="C1606">
        <v>1604</v>
      </c>
      <c r="D1606">
        <v>-0.1285</v>
      </c>
      <c r="E1606">
        <v>17.129100000000001</v>
      </c>
      <c r="F1606">
        <v>0.1305</v>
      </c>
    </row>
    <row r="1607" spans="1:6">
      <c r="A1607">
        <v>1001605</v>
      </c>
      <c r="B1607">
        <v>1</v>
      </c>
      <c r="C1607">
        <v>1605</v>
      </c>
      <c r="D1607">
        <v>-0.12859999999999999</v>
      </c>
      <c r="E1607">
        <v>17.134599999999999</v>
      </c>
      <c r="F1607">
        <v>0.13052</v>
      </c>
    </row>
    <row r="1608" spans="1:6">
      <c r="A1608">
        <v>1001606</v>
      </c>
      <c r="B1608">
        <v>1</v>
      </c>
      <c r="C1608">
        <v>1606</v>
      </c>
      <c r="D1608">
        <v>-0.12870000000000001</v>
      </c>
      <c r="E1608">
        <v>17.14</v>
      </c>
      <c r="F1608">
        <v>0.13053999999999999</v>
      </c>
    </row>
    <row r="1609" spans="1:6">
      <c r="A1609">
        <v>1001607</v>
      </c>
      <c r="B1609">
        <v>1</v>
      </c>
      <c r="C1609">
        <v>1607</v>
      </c>
      <c r="D1609">
        <v>-0.1288</v>
      </c>
      <c r="E1609">
        <v>17.145499999999998</v>
      </c>
      <c r="F1609">
        <v>0.13056000000000001</v>
      </c>
    </row>
    <row r="1610" spans="1:6">
      <c r="A1610">
        <v>1001608</v>
      </c>
      <c r="B1610">
        <v>1</v>
      </c>
      <c r="C1610">
        <v>1608</v>
      </c>
      <c r="D1610">
        <v>-0.12889999999999999</v>
      </c>
      <c r="E1610">
        <v>17.1509</v>
      </c>
      <c r="F1610">
        <v>0.13058</v>
      </c>
    </row>
    <row r="1611" spans="1:6">
      <c r="A1611">
        <v>1001609</v>
      </c>
      <c r="B1611">
        <v>1</v>
      </c>
      <c r="C1611">
        <v>1609</v>
      </c>
      <c r="D1611">
        <v>-0.129</v>
      </c>
      <c r="E1611">
        <v>17.156400000000001</v>
      </c>
      <c r="F1611">
        <v>0.13059999999999999</v>
      </c>
    </row>
    <row r="1612" spans="1:6">
      <c r="A1612">
        <v>1001610</v>
      </c>
      <c r="B1612">
        <v>1</v>
      </c>
      <c r="C1612">
        <v>1610</v>
      </c>
      <c r="D1612">
        <v>-0.12909999999999999</v>
      </c>
      <c r="E1612">
        <v>17.161799999999999</v>
      </c>
      <c r="F1612">
        <v>0.13062000000000001</v>
      </c>
    </row>
    <row r="1613" spans="1:6">
      <c r="A1613">
        <v>1001611</v>
      </c>
      <c r="B1613">
        <v>1</v>
      </c>
      <c r="C1613">
        <v>1611</v>
      </c>
      <c r="D1613">
        <v>-0.12920000000000001</v>
      </c>
      <c r="E1613">
        <v>17.167300000000001</v>
      </c>
      <c r="F1613">
        <v>0.13064000000000001</v>
      </c>
    </row>
    <row r="1614" spans="1:6">
      <c r="A1614">
        <v>1001612</v>
      </c>
      <c r="B1614">
        <v>1</v>
      </c>
      <c r="C1614">
        <v>1612</v>
      </c>
      <c r="D1614">
        <v>-0.1293</v>
      </c>
      <c r="E1614">
        <v>17.172799999999999</v>
      </c>
      <c r="F1614">
        <v>0.13066</v>
      </c>
    </row>
    <row r="1615" spans="1:6">
      <c r="A1615">
        <v>1001613</v>
      </c>
      <c r="B1615">
        <v>1</v>
      </c>
      <c r="C1615">
        <v>1613</v>
      </c>
      <c r="D1615">
        <v>-0.12939999999999999</v>
      </c>
      <c r="E1615">
        <v>17.1782</v>
      </c>
      <c r="F1615">
        <v>0.13067999999999999</v>
      </c>
    </row>
    <row r="1616" spans="1:6">
      <c r="A1616">
        <v>1001614</v>
      </c>
      <c r="B1616">
        <v>1</v>
      </c>
      <c r="C1616">
        <v>1614</v>
      </c>
      <c r="D1616">
        <v>-0.1295</v>
      </c>
      <c r="E1616">
        <v>17.183700000000002</v>
      </c>
      <c r="F1616">
        <v>0.13070000000000001</v>
      </c>
    </row>
    <row r="1617" spans="1:6">
      <c r="A1617">
        <v>1001615</v>
      </c>
      <c r="B1617">
        <v>1</v>
      </c>
      <c r="C1617">
        <v>1615</v>
      </c>
      <c r="D1617">
        <v>-0.12959999999999999</v>
      </c>
      <c r="E1617">
        <v>17.1891</v>
      </c>
      <c r="F1617">
        <v>0.13073000000000001</v>
      </c>
    </row>
    <row r="1618" spans="1:6">
      <c r="A1618">
        <v>1001616</v>
      </c>
      <c r="B1618">
        <v>1</v>
      </c>
      <c r="C1618">
        <v>1616</v>
      </c>
      <c r="D1618">
        <v>-0.12970000000000001</v>
      </c>
      <c r="E1618">
        <v>17.194600000000001</v>
      </c>
      <c r="F1618">
        <v>0.13075000000000001</v>
      </c>
    </row>
    <row r="1619" spans="1:6">
      <c r="A1619">
        <v>1001617</v>
      </c>
      <c r="B1619">
        <v>1</v>
      </c>
      <c r="C1619">
        <v>1617</v>
      </c>
      <c r="D1619">
        <v>-0.1298</v>
      </c>
      <c r="E1619">
        <v>17.2</v>
      </c>
      <c r="F1619">
        <v>0.13077</v>
      </c>
    </row>
    <row r="1620" spans="1:6">
      <c r="A1620">
        <v>1001618</v>
      </c>
      <c r="B1620">
        <v>1</v>
      </c>
      <c r="C1620">
        <v>1618</v>
      </c>
      <c r="D1620">
        <v>-0.12989999999999999</v>
      </c>
      <c r="E1620">
        <v>17.205500000000001</v>
      </c>
      <c r="F1620">
        <v>0.13078999999999999</v>
      </c>
    </row>
    <row r="1621" spans="1:6">
      <c r="A1621">
        <v>1001619</v>
      </c>
      <c r="B1621">
        <v>1</v>
      </c>
      <c r="C1621">
        <v>1619</v>
      </c>
      <c r="D1621">
        <v>-0.13</v>
      </c>
      <c r="E1621">
        <v>17.210899999999999</v>
      </c>
      <c r="F1621">
        <v>0.13081000000000001</v>
      </c>
    </row>
    <row r="1622" spans="1:6">
      <c r="A1622">
        <v>1001620</v>
      </c>
      <c r="B1622">
        <v>1</v>
      </c>
      <c r="C1622">
        <v>1620</v>
      </c>
      <c r="D1622">
        <v>-0.13009999999999999</v>
      </c>
      <c r="E1622">
        <v>17.2164</v>
      </c>
      <c r="F1622">
        <v>0.13083</v>
      </c>
    </row>
    <row r="1623" spans="1:6">
      <c r="A1623">
        <v>1001621</v>
      </c>
      <c r="B1623">
        <v>1</v>
      </c>
      <c r="C1623">
        <v>1621</v>
      </c>
      <c r="D1623">
        <v>-0.13020000000000001</v>
      </c>
      <c r="E1623">
        <v>17.221800000000002</v>
      </c>
      <c r="F1623">
        <v>0.13084999999999999</v>
      </c>
    </row>
    <row r="1624" spans="1:6">
      <c r="A1624">
        <v>1001622</v>
      </c>
      <c r="B1624">
        <v>1</v>
      </c>
      <c r="C1624">
        <v>1622</v>
      </c>
      <c r="D1624">
        <v>-0.1303</v>
      </c>
      <c r="E1624">
        <v>17.2273</v>
      </c>
      <c r="F1624">
        <v>0.13086999999999999</v>
      </c>
    </row>
    <row r="1625" spans="1:6">
      <c r="A1625">
        <v>1001623</v>
      </c>
      <c r="B1625">
        <v>1</v>
      </c>
      <c r="C1625">
        <v>1623</v>
      </c>
      <c r="D1625">
        <v>-0.13039999999999999</v>
      </c>
      <c r="E1625">
        <v>17.232800000000001</v>
      </c>
      <c r="F1625">
        <v>0.13089000000000001</v>
      </c>
    </row>
    <row r="1626" spans="1:6">
      <c r="A1626">
        <v>1001624</v>
      </c>
      <c r="B1626">
        <v>1</v>
      </c>
      <c r="C1626">
        <v>1624</v>
      </c>
      <c r="D1626">
        <v>-0.1305</v>
      </c>
      <c r="E1626">
        <v>17.238199999999999</v>
      </c>
      <c r="F1626">
        <v>0.13091</v>
      </c>
    </row>
    <row r="1627" spans="1:6">
      <c r="A1627">
        <v>1001625</v>
      </c>
      <c r="B1627">
        <v>1</v>
      </c>
      <c r="C1627">
        <v>1625</v>
      </c>
      <c r="D1627">
        <v>-0.13059999999999999</v>
      </c>
      <c r="E1627">
        <v>17.2437</v>
      </c>
      <c r="F1627">
        <v>0.13092999999999999</v>
      </c>
    </row>
    <row r="1628" spans="1:6">
      <c r="A1628">
        <v>1001626</v>
      </c>
      <c r="B1628">
        <v>1</v>
      </c>
      <c r="C1628">
        <v>1626</v>
      </c>
      <c r="D1628">
        <v>-0.13070000000000001</v>
      </c>
      <c r="E1628">
        <v>17.249099999999999</v>
      </c>
      <c r="F1628">
        <v>0.13095999999999999</v>
      </c>
    </row>
    <row r="1629" spans="1:6">
      <c r="A1629">
        <v>1001627</v>
      </c>
      <c r="B1629">
        <v>1</v>
      </c>
      <c r="C1629">
        <v>1627</v>
      </c>
      <c r="D1629">
        <v>-0.1308</v>
      </c>
      <c r="E1629">
        <v>17.2546</v>
      </c>
      <c r="F1629">
        <v>0.13098000000000001</v>
      </c>
    </row>
    <row r="1630" spans="1:6">
      <c r="A1630">
        <v>1001628</v>
      </c>
      <c r="B1630">
        <v>1</v>
      </c>
      <c r="C1630">
        <v>1628</v>
      </c>
      <c r="D1630">
        <v>-0.13089999999999999</v>
      </c>
      <c r="E1630">
        <v>17.260000000000002</v>
      </c>
      <c r="F1630">
        <v>0.13100000000000001</v>
      </c>
    </row>
    <row r="1631" spans="1:6">
      <c r="A1631">
        <v>1001629</v>
      </c>
      <c r="B1631">
        <v>1</v>
      </c>
      <c r="C1631">
        <v>1629</v>
      </c>
      <c r="D1631">
        <v>-0.13100000000000001</v>
      </c>
      <c r="E1631">
        <v>17.265499999999999</v>
      </c>
      <c r="F1631">
        <v>0.13102</v>
      </c>
    </row>
    <row r="1632" spans="1:6">
      <c r="A1632">
        <v>1001630</v>
      </c>
      <c r="B1632">
        <v>1</v>
      </c>
      <c r="C1632">
        <v>1630</v>
      </c>
      <c r="D1632">
        <v>-0.13109999999999999</v>
      </c>
      <c r="E1632">
        <v>17.270900000000001</v>
      </c>
      <c r="F1632">
        <v>0.13103999999999999</v>
      </c>
    </row>
    <row r="1633" spans="1:6">
      <c r="A1633">
        <v>1001631</v>
      </c>
      <c r="B1633">
        <v>1</v>
      </c>
      <c r="C1633">
        <v>1631</v>
      </c>
      <c r="D1633">
        <v>-0.13120000000000001</v>
      </c>
      <c r="E1633">
        <v>17.276399999999999</v>
      </c>
      <c r="F1633">
        <v>0.13106000000000001</v>
      </c>
    </row>
    <row r="1634" spans="1:6">
      <c r="A1634">
        <v>1001632</v>
      </c>
      <c r="B1634">
        <v>1</v>
      </c>
      <c r="C1634">
        <v>1632</v>
      </c>
      <c r="D1634">
        <v>-0.13139999999999999</v>
      </c>
      <c r="E1634">
        <v>17.2818</v>
      </c>
      <c r="F1634">
        <v>0.13108</v>
      </c>
    </row>
    <row r="1635" spans="1:6">
      <c r="A1635">
        <v>1001633</v>
      </c>
      <c r="B1635">
        <v>1</v>
      </c>
      <c r="C1635">
        <v>1633</v>
      </c>
      <c r="D1635">
        <v>-0.13150000000000001</v>
      </c>
      <c r="E1635">
        <v>17.287299999999998</v>
      </c>
      <c r="F1635">
        <v>0.13109999999999999</v>
      </c>
    </row>
    <row r="1636" spans="1:6">
      <c r="A1636">
        <v>1001634</v>
      </c>
      <c r="B1636">
        <v>1</v>
      </c>
      <c r="C1636">
        <v>1634</v>
      </c>
      <c r="D1636">
        <v>-0.13159999999999999</v>
      </c>
      <c r="E1636">
        <v>17.2927</v>
      </c>
      <c r="F1636">
        <v>0.13111999999999999</v>
      </c>
    </row>
    <row r="1637" spans="1:6">
      <c r="A1637">
        <v>1001635</v>
      </c>
      <c r="B1637">
        <v>1</v>
      </c>
      <c r="C1637">
        <v>1635</v>
      </c>
      <c r="D1637">
        <v>-0.13170000000000001</v>
      </c>
      <c r="E1637">
        <v>17.298200000000001</v>
      </c>
      <c r="F1637">
        <v>0.13114000000000001</v>
      </c>
    </row>
    <row r="1638" spans="1:6">
      <c r="A1638">
        <v>1001636</v>
      </c>
      <c r="B1638">
        <v>1</v>
      </c>
      <c r="C1638">
        <v>1636</v>
      </c>
      <c r="D1638">
        <v>-0.1318</v>
      </c>
      <c r="E1638">
        <v>17.303699999999999</v>
      </c>
      <c r="F1638">
        <v>0.13117000000000001</v>
      </c>
    </row>
    <row r="1639" spans="1:6">
      <c r="A1639">
        <v>1001637</v>
      </c>
      <c r="B1639">
        <v>1</v>
      </c>
      <c r="C1639">
        <v>1637</v>
      </c>
      <c r="D1639">
        <v>-0.13189999999999999</v>
      </c>
      <c r="E1639">
        <v>17.309100000000001</v>
      </c>
      <c r="F1639">
        <v>0.13119</v>
      </c>
    </row>
    <row r="1640" spans="1:6">
      <c r="A1640">
        <v>1001638</v>
      </c>
      <c r="B1640">
        <v>1</v>
      </c>
      <c r="C1640">
        <v>1638</v>
      </c>
      <c r="D1640">
        <v>-0.13200000000000001</v>
      </c>
      <c r="E1640">
        <v>17.314599999999999</v>
      </c>
      <c r="F1640">
        <v>0.13120999999999999</v>
      </c>
    </row>
    <row r="1641" spans="1:6">
      <c r="A1641">
        <v>1001639</v>
      </c>
      <c r="B1641">
        <v>1</v>
      </c>
      <c r="C1641">
        <v>1639</v>
      </c>
      <c r="D1641">
        <v>-0.1321</v>
      </c>
      <c r="E1641">
        <v>17.32</v>
      </c>
      <c r="F1641">
        <v>0.13123000000000001</v>
      </c>
    </row>
    <row r="1642" spans="1:6">
      <c r="A1642">
        <v>1001640</v>
      </c>
      <c r="B1642">
        <v>1</v>
      </c>
      <c r="C1642">
        <v>1640</v>
      </c>
      <c r="D1642">
        <v>-0.13220000000000001</v>
      </c>
      <c r="E1642">
        <v>17.325500000000002</v>
      </c>
      <c r="F1642">
        <v>0.13125000000000001</v>
      </c>
    </row>
    <row r="1643" spans="1:6">
      <c r="A1643">
        <v>1001641</v>
      </c>
      <c r="B1643">
        <v>1</v>
      </c>
      <c r="C1643">
        <v>1641</v>
      </c>
      <c r="D1643">
        <v>-0.1323</v>
      </c>
      <c r="E1643">
        <v>17.3309</v>
      </c>
      <c r="F1643">
        <v>0.13127</v>
      </c>
    </row>
    <row r="1644" spans="1:6">
      <c r="A1644">
        <v>1001642</v>
      </c>
      <c r="B1644">
        <v>1</v>
      </c>
      <c r="C1644">
        <v>1642</v>
      </c>
      <c r="D1644">
        <v>-0.13239999999999999</v>
      </c>
      <c r="E1644">
        <v>17.336400000000001</v>
      </c>
      <c r="F1644">
        <v>0.13128999999999999</v>
      </c>
    </row>
    <row r="1645" spans="1:6">
      <c r="A1645">
        <v>1001643</v>
      </c>
      <c r="B1645">
        <v>1</v>
      </c>
      <c r="C1645">
        <v>1643</v>
      </c>
      <c r="D1645">
        <v>-0.13250000000000001</v>
      </c>
      <c r="E1645">
        <v>17.341799999999999</v>
      </c>
      <c r="F1645">
        <v>0.13131000000000001</v>
      </c>
    </row>
    <row r="1646" spans="1:6">
      <c r="A1646">
        <v>1001644</v>
      </c>
      <c r="B1646">
        <v>1</v>
      </c>
      <c r="C1646">
        <v>1644</v>
      </c>
      <c r="D1646">
        <v>-0.1326</v>
      </c>
      <c r="E1646">
        <v>17.347300000000001</v>
      </c>
      <c r="F1646">
        <v>0.13133</v>
      </c>
    </row>
    <row r="1647" spans="1:6">
      <c r="A1647">
        <v>1001645</v>
      </c>
      <c r="B1647">
        <v>1</v>
      </c>
      <c r="C1647">
        <v>1645</v>
      </c>
      <c r="D1647">
        <v>-0.13270000000000001</v>
      </c>
      <c r="E1647">
        <v>17.352699999999999</v>
      </c>
      <c r="F1647">
        <v>0.13134999999999999</v>
      </c>
    </row>
    <row r="1648" spans="1:6">
      <c r="A1648">
        <v>1001646</v>
      </c>
      <c r="B1648">
        <v>1</v>
      </c>
      <c r="C1648">
        <v>1646</v>
      </c>
      <c r="D1648">
        <v>-0.1328</v>
      </c>
      <c r="E1648">
        <v>17.3582</v>
      </c>
      <c r="F1648">
        <v>0.13136999999999999</v>
      </c>
    </row>
    <row r="1649" spans="1:6">
      <c r="A1649">
        <v>1001647</v>
      </c>
      <c r="B1649">
        <v>1</v>
      </c>
      <c r="C1649">
        <v>1647</v>
      </c>
      <c r="D1649">
        <v>-0.13289999999999999</v>
      </c>
      <c r="E1649">
        <v>17.363600000000002</v>
      </c>
      <c r="F1649">
        <v>0.13139999999999999</v>
      </c>
    </row>
    <row r="1650" spans="1:6">
      <c r="A1650">
        <v>1001648</v>
      </c>
      <c r="B1650">
        <v>1</v>
      </c>
      <c r="C1650">
        <v>1648</v>
      </c>
      <c r="D1650">
        <v>-0.13300000000000001</v>
      </c>
      <c r="E1650">
        <v>17.3691</v>
      </c>
      <c r="F1650">
        <v>0.13142000000000001</v>
      </c>
    </row>
    <row r="1651" spans="1:6">
      <c r="A1651">
        <v>1001649</v>
      </c>
      <c r="B1651">
        <v>1</v>
      </c>
      <c r="C1651">
        <v>1649</v>
      </c>
      <c r="D1651">
        <v>-0.1331</v>
      </c>
      <c r="E1651">
        <v>17.374500000000001</v>
      </c>
      <c r="F1651">
        <v>0.13144</v>
      </c>
    </row>
    <row r="1652" spans="1:6">
      <c r="A1652">
        <v>1001650</v>
      </c>
      <c r="B1652">
        <v>1</v>
      </c>
      <c r="C1652">
        <v>1650</v>
      </c>
      <c r="D1652">
        <v>-0.13320000000000001</v>
      </c>
      <c r="E1652">
        <v>17.38</v>
      </c>
      <c r="F1652">
        <v>0.13145999999999999</v>
      </c>
    </row>
    <row r="1653" spans="1:6">
      <c r="A1653">
        <v>1001651</v>
      </c>
      <c r="B1653">
        <v>1</v>
      </c>
      <c r="C1653">
        <v>1651</v>
      </c>
      <c r="D1653">
        <v>-0.1333</v>
      </c>
      <c r="E1653">
        <v>17.385400000000001</v>
      </c>
      <c r="F1653">
        <v>0.13148000000000001</v>
      </c>
    </row>
    <row r="1654" spans="1:6">
      <c r="A1654">
        <v>1001652</v>
      </c>
      <c r="B1654">
        <v>1</v>
      </c>
      <c r="C1654">
        <v>1652</v>
      </c>
      <c r="D1654">
        <v>-0.13339999999999999</v>
      </c>
      <c r="E1654">
        <v>17.390899999999998</v>
      </c>
      <c r="F1654">
        <v>0.13150000000000001</v>
      </c>
    </row>
    <row r="1655" spans="1:6">
      <c r="A1655">
        <v>1001653</v>
      </c>
      <c r="B1655">
        <v>1</v>
      </c>
      <c r="C1655">
        <v>1653</v>
      </c>
      <c r="D1655">
        <v>-0.13350000000000001</v>
      </c>
      <c r="E1655">
        <v>17.3963</v>
      </c>
      <c r="F1655">
        <v>0.13152</v>
      </c>
    </row>
    <row r="1656" spans="1:6">
      <c r="A1656">
        <v>1001654</v>
      </c>
      <c r="B1656">
        <v>1</v>
      </c>
      <c r="C1656">
        <v>1654</v>
      </c>
      <c r="D1656">
        <v>-0.1336</v>
      </c>
      <c r="E1656">
        <v>17.401800000000001</v>
      </c>
      <c r="F1656">
        <v>0.13153999999999999</v>
      </c>
    </row>
    <row r="1657" spans="1:6">
      <c r="A1657">
        <v>1001655</v>
      </c>
      <c r="B1657">
        <v>1</v>
      </c>
      <c r="C1657">
        <v>1655</v>
      </c>
      <c r="D1657">
        <v>-0.13370000000000001</v>
      </c>
      <c r="E1657">
        <v>17.4072</v>
      </c>
      <c r="F1657">
        <v>0.13156000000000001</v>
      </c>
    </row>
    <row r="1658" spans="1:6">
      <c r="A1658">
        <v>1001656</v>
      </c>
      <c r="B1658">
        <v>1</v>
      </c>
      <c r="C1658">
        <v>1656</v>
      </c>
      <c r="D1658">
        <v>-0.1338</v>
      </c>
      <c r="E1658">
        <v>17.412700000000001</v>
      </c>
      <c r="F1658">
        <v>0.13159000000000001</v>
      </c>
    </row>
    <row r="1659" spans="1:6">
      <c r="A1659">
        <v>1001657</v>
      </c>
      <c r="B1659">
        <v>1</v>
      </c>
      <c r="C1659">
        <v>1657</v>
      </c>
      <c r="D1659">
        <v>-0.13389999999999999</v>
      </c>
      <c r="E1659">
        <v>17.418099999999999</v>
      </c>
      <c r="F1659">
        <v>0.13161</v>
      </c>
    </row>
    <row r="1660" spans="1:6">
      <c r="A1660">
        <v>1001658</v>
      </c>
      <c r="B1660">
        <v>1</v>
      </c>
      <c r="C1660">
        <v>1658</v>
      </c>
      <c r="D1660">
        <v>-0.13400000000000001</v>
      </c>
      <c r="E1660">
        <v>17.4236</v>
      </c>
      <c r="F1660">
        <v>0.13163</v>
      </c>
    </row>
    <row r="1661" spans="1:6">
      <c r="A1661">
        <v>1001659</v>
      </c>
      <c r="B1661">
        <v>1</v>
      </c>
      <c r="C1661">
        <v>1659</v>
      </c>
      <c r="D1661">
        <v>-0.1341</v>
      </c>
      <c r="E1661">
        <v>17.428999999999998</v>
      </c>
      <c r="F1661">
        <v>0.13164999999999999</v>
      </c>
    </row>
    <row r="1662" spans="1:6">
      <c r="A1662">
        <v>1001660</v>
      </c>
      <c r="B1662">
        <v>1</v>
      </c>
      <c r="C1662">
        <v>1660</v>
      </c>
      <c r="D1662">
        <v>-0.13420000000000001</v>
      </c>
      <c r="E1662">
        <v>17.4345</v>
      </c>
      <c r="F1662">
        <v>0.13167000000000001</v>
      </c>
    </row>
    <row r="1663" spans="1:6">
      <c r="A1663">
        <v>1001661</v>
      </c>
      <c r="B1663">
        <v>1</v>
      </c>
      <c r="C1663">
        <v>1661</v>
      </c>
      <c r="D1663">
        <v>-0.1343</v>
      </c>
      <c r="E1663">
        <v>17.439900000000002</v>
      </c>
      <c r="F1663">
        <v>0.13169</v>
      </c>
    </row>
    <row r="1664" spans="1:6">
      <c r="A1664">
        <v>1001662</v>
      </c>
      <c r="B1664">
        <v>1</v>
      </c>
      <c r="C1664">
        <v>1662</v>
      </c>
      <c r="D1664">
        <v>-0.13439999999999999</v>
      </c>
      <c r="E1664">
        <v>17.445399999999999</v>
      </c>
      <c r="F1664">
        <v>0.13170999999999999</v>
      </c>
    </row>
    <row r="1665" spans="1:6">
      <c r="A1665">
        <v>1001663</v>
      </c>
      <c r="B1665">
        <v>1</v>
      </c>
      <c r="C1665">
        <v>1663</v>
      </c>
      <c r="D1665">
        <v>-0.13450000000000001</v>
      </c>
      <c r="E1665">
        <v>17.450800000000001</v>
      </c>
      <c r="F1665">
        <v>0.13173000000000001</v>
      </c>
    </row>
    <row r="1666" spans="1:6">
      <c r="A1666">
        <v>1001664</v>
      </c>
      <c r="B1666">
        <v>1</v>
      </c>
      <c r="C1666">
        <v>1664</v>
      </c>
      <c r="D1666">
        <v>-0.1346</v>
      </c>
      <c r="E1666">
        <v>17.456299999999999</v>
      </c>
      <c r="F1666">
        <v>0.13175000000000001</v>
      </c>
    </row>
    <row r="1667" spans="1:6">
      <c r="A1667">
        <v>1001665</v>
      </c>
      <c r="B1667">
        <v>1</v>
      </c>
      <c r="C1667">
        <v>1665</v>
      </c>
      <c r="D1667">
        <v>-0.13469999999999999</v>
      </c>
      <c r="E1667">
        <v>17.4617</v>
      </c>
      <c r="F1667">
        <v>0.13177</v>
      </c>
    </row>
    <row r="1668" spans="1:6">
      <c r="A1668">
        <v>1001666</v>
      </c>
      <c r="B1668">
        <v>1</v>
      </c>
      <c r="C1668">
        <v>1666</v>
      </c>
      <c r="D1668">
        <v>-0.1348</v>
      </c>
      <c r="E1668">
        <v>17.467199999999998</v>
      </c>
      <c r="F1668">
        <v>0.1318</v>
      </c>
    </row>
    <row r="1669" spans="1:6">
      <c r="A1669">
        <v>1001667</v>
      </c>
      <c r="B1669">
        <v>1</v>
      </c>
      <c r="C1669">
        <v>1667</v>
      </c>
      <c r="D1669">
        <v>-0.13489999999999999</v>
      </c>
      <c r="E1669">
        <v>17.4726</v>
      </c>
      <c r="F1669">
        <v>0.13181999999999999</v>
      </c>
    </row>
    <row r="1670" spans="1:6">
      <c r="A1670">
        <v>1001668</v>
      </c>
      <c r="B1670">
        <v>1</v>
      </c>
      <c r="C1670">
        <v>1668</v>
      </c>
      <c r="D1670">
        <v>-0.13500000000000001</v>
      </c>
      <c r="E1670">
        <v>17.478100000000001</v>
      </c>
      <c r="F1670">
        <v>0.13184000000000001</v>
      </c>
    </row>
    <row r="1671" spans="1:6">
      <c r="A1671">
        <v>1001669</v>
      </c>
      <c r="B1671">
        <v>1</v>
      </c>
      <c r="C1671">
        <v>1669</v>
      </c>
      <c r="D1671">
        <v>-0.1351</v>
      </c>
      <c r="E1671">
        <v>17.483499999999999</v>
      </c>
      <c r="F1671">
        <v>0.13186</v>
      </c>
    </row>
    <row r="1672" spans="1:6">
      <c r="A1672">
        <v>1001670</v>
      </c>
      <c r="B1672">
        <v>1</v>
      </c>
      <c r="C1672">
        <v>1670</v>
      </c>
      <c r="D1672">
        <v>-0.13519999999999999</v>
      </c>
      <c r="E1672">
        <v>17.489000000000001</v>
      </c>
      <c r="F1672">
        <v>0.13188</v>
      </c>
    </row>
    <row r="1673" spans="1:6">
      <c r="A1673">
        <v>1001671</v>
      </c>
      <c r="B1673">
        <v>1</v>
      </c>
      <c r="C1673">
        <v>1671</v>
      </c>
      <c r="D1673">
        <v>-0.1353</v>
      </c>
      <c r="E1673">
        <v>17.494399999999999</v>
      </c>
      <c r="F1673">
        <v>0.13189999999999999</v>
      </c>
    </row>
    <row r="1674" spans="1:6">
      <c r="A1674">
        <v>1001672</v>
      </c>
      <c r="B1674">
        <v>1</v>
      </c>
      <c r="C1674">
        <v>1672</v>
      </c>
      <c r="D1674">
        <v>-0.13539999999999999</v>
      </c>
      <c r="E1674">
        <v>17.4999</v>
      </c>
      <c r="F1674">
        <v>0.13192000000000001</v>
      </c>
    </row>
    <row r="1675" spans="1:6">
      <c r="A1675">
        <v>1001673</v>
      </c>
      <c r="B1675">
        <v>1</v>
      </c>
      <c r="C1675">
        <v>1673</v>
      </c>
      <c r="D1675">
        <v>-0.13550000000000001</v>
      </c>
      <c r="E1675">
        <v>17.505299999999998</v>
      </c>
      <c r="F1675">
        <v>0.13194</v>
      </c>
    </row>
    <row r="1676" spans="1:6">
      <c r="A1676">
        <v>1001674</v>
      </c>
      <c r="B1676">
        <v>1</v>
      </c>
      <c r="C1676">
        <v>1674</v>
      </c>
      <c r="D1676">
        <v>-0.1356</v>
      </c>
      <c r="E1676">
        <v>17.5107</v>
      </c>
      <c r="F1676">
        <v>0.13195999999999999</v>
      </c>
    </row>
    <row r="1677" spans="1:6">
      <c r="A1677">
        <v>1001675</v>
      </c>
      <c r="B1677">
        <v>1</v>
      </c>
      <c r="C1677">
        <v>1675</v>
      </c>
      <c r="D1677">
        <v>-0.13569999999999999</v>
      </c>
      <c r="E1677">
        <v>17.516200000000001</v>
      </c>
      <c r="F1677">
        <v>0.13199</v>
      </c>
    </row>
    <row r="1678" spans="1:6">
      <c r="A1678">
        <v>1001676</v>
      </c>
      <c r="B1678">
        <v>1</v>
      </c>
      <c r="C1678">
        <v>1676</v>
      </c>
      <c r="D1678">
        <v>-0.1358</v>
      </c>
      <c r="E1678">
        <v>17.521599999999999</v>
      </c>
      <c r="F1678">
        <v>0.13200999999999999</v>
      </c>
    </row>
    <row r="1679" spans="1:6">
      <c r="A1679">
        <v>1001677</v>
      </c>
      <c r="B1679">
        <v>1</v>
      </c>
      <c r="C1679">
        <v>1677</v>
      </c>
      <c r="D1679">
        <v>-0.13589999999999999</v>
      </c>
      <c r="E1679">
        <v>17.527100000000001</v>
      </c>
      <c r="F1679">
        <v>0.13203000000000001</v>
      </c>
    </row>
    <row r="1680" spans="1:6">
      <c r="A1680">
        <v>1001678</v>
      </c>
      <c r="B1680">
        <v>1</v>
      </c>
      <c r="C1680">
        <v>1678</v>
      </c>
      <c r="D1680">
        <v>-0.13600000000000001</v>
      </c>
      <c r="E1680">
        <v>17.532499999999999</v>
      </c>
      <c r="F1680">
        <v>0.13205</v>
      </c>
    </row>
    <row r="1681" spans="1:6">
      <c r="A1681">
        <v>1001679</v>
      </c>
      <c r="B1681">
        <v>1</v>
      </c>
      <c r="C1681">
        <v>1679</v>
      </c>
      <c r="D1681">
        <v>-0.1361</v>
      </c>
      <c r="E1681">
        <v>17.538</v>
      </c>
      <c r="F1681">
        <v>0.13206999999999999</v>
      </c>
    </row>
    <row r="1682" spans="1:6">
      <c r="A1682">
        <v>1001680</v>
      </c>
      <c r="B1682">
        <v>1</v>
      </c>
      <c r="C1682">
        <v>1680</v>
      </c>
      <c r="D1682">
        <v>-0.13619999999999999</v>
      </c>
      <c r="E1682">
        <v>17.543399999999998</v>
      </c>
      <c r="F1682">
        <v>0.13209000000000001</v>
      </c>
    </row>
    <row r="1683" spans="1:6">
      <c r="A1683">
        <v>1001681</v>
      </c>
      <c r="B1683">
        <v>1</v>
      </c>
      <c r="C1683">
        <v>1681</v>
      </c>
      <c r="D1683">
        <v>-0.1363</v>
      </c>
      <c r="E1683">
        <v>17.5489</v>
      </c>
      <c r="F1683">
        <v>0.13211000000000001</v>
      </c>
    </row>
    <row r="1684" spans="1:6">
      <c r="A1684">
        <v>1001682</v>
      </c>
      <c r="B1684">
        <v>1</v>
      </c>
      <c r="C1684">
        <v>1682</v>
      </c>
      <c r="D1684">
        <v>-0.13639999999999999</v>
      </c>
      <c r="E1684">
        <v>17.554300000000001</v>
      </c>
      <c r="F1684">
        <v>0.13213</v>
      </c>
    </row>
    <row r="1685" spans="1:6">
      <c r="A1685">
        <v>1001683</v>
      </c>
      <c r="B1685">
        <v>1</v>
      </c>
      <c r="C1685">
        <v>1683</v>
      </c>
      <c r="D1685">
        <v>-0.13650000000000001</v>
      </c>
      <c r="E1685">
        <v>17.559799999999999</v>
      </c>
      <c r="F1685">
        <v>0.13214999999999999</v>
      </c>
    </row>
    <row r="1686" spans="1:6">
      <c r="A1686">
        <v>1001684</v>
      </c>
      <c r="B1686">
        <v>1</v>
      </c>
      <c r="C1686">
        <v>1684</v>
      </c>
      <c r="D1686">
        <v>-0.1366</v>
      </c>
      <c r="E1686">
        <v>17.565200000000001</v>
      </c>
      <c r="F1686">
        <v>0.13217999999999999</v>
      </c>
    </row>
    <row r="1687" spans="1:6">
      <c r="A1687">
        <v>1001685</v>
      </c>
      <c r="B1687">
        <v>1</v>
      </c>
      <c r="C1687">
        <v>1685</v>
      </c>
      <c r="D1687">
        <v>-0.13669999999999999</v>
      </c>
      <c r="E1687">
        <v>17.570599999999999</v>
      </c>
      <c r="F1687">
        <v>0.13220000000000001</v>
      </c>
    </row>
    <row r="1688" spans="1:6">
      <c r="A1688">
        <v>1001686</v>
      </c>
      <c r="B1688">
        <v>1</v>
      </c>
      <c r="C1688">
        <v>1686</v>
      </c>
      <c r="D1688">
        <v>-0.1368</v>
      </c>
      <c r="E1688">
        <v>17.5761</v>
      </c>
      <c r="F1688">
        <v>0.13222</v>
      </c>
    </row>
    <row r="1689" spans="1:6">
      <c r="A1689">
        <v>1001687</v>
      </c>
      <c r="B1689">
        <v>1</v>
      </c>
      <c r="C1689">
        <v>1687</v>
      </c>
      <c r="D1689">
        <v>-0.13689999999999999</v>
      </c>
      <c r="E1689">
        <v>17.581499999999998</v>
      </c>
      <c r="F1689">
        <v>0.13224</v>
      </c>
    </row>
    <row r="1690" spans="1:6">
      <c r="A1690">
        <v>1001688</v>
      </c>
      <c r="B1690">
        <v>1</v>
      </c>
      <c r="C1690">
        <v>1688</v>
      </c>
      <c r="D1690">
        <v>-0.13700000000000001</v>
      </c>
      <c r="E1690">
        <v>17.587</v>
      </c>
      <c r="F1690">
        <v>0.13225999999999999</v>
      </c>
    </row>
    <row r="1691" spans="1:6">
      <c r="A1691">
        <v>1001689</v>
      </c>
      <c r="B1691">
        <v>1</v>
      </c>
      <c r="C1691">
        <v>1689</v>
      </c>
      <c r="D1691">
        <v>-0.1371</v>
      </c>
      <c r="E1691">
        <v>17.592400000000001</v>
      </c>
      <c r="F1691">
        <v>0.13228000000000001</v>
      </c>
    </row>
    <row r="1692" spans="1:6">
      <c r="A1692">
        <v>1001690</v>
      </c>
      <c r="B1692">
        <v>1</v>
      </c>
      <c r="C1692">
        <v>1690</v>
      </c>
      <c r="D1692">
        <v>-0.13730000000000001</v>
      </c>
      <c r="E1692">
        <v>17.597899999999999</v>
      </c>
      <c r="F1692">
        <v>0.1323</v>
      </c>
    </row>
    <row r="1693" spans="1:6">
      <c r="A1693">
        <v>1001691</v>
      </c>
      <c r="B1693">
        <v>1</v>
      </c>
      <c r="C1693">
        <v>1691</v>
      </c>
      <c r="D1693">
        <v>-0.13739999999999999</v>
      </c>
      <c r="E1693">
        <v>17.603300000000001</v>
      </c>
      <c r="F1693">
        <v>0.13231999999999999</v>
      </c>
    </row>
    <row r="1694" spans="1:6">
      <c r="A1694">
        <v>1001692</v>
      </c>
      <c r="B1694">
        <v>1</v>
      </c>
      <c r="C1694">
        <v>1692</v>
      </c>
      <c r="D1694">
        <v>-0.13750000000000001</v>
      </c>
      <c r="E1694">
        <v>17.608699999999999</v>
      </c>
      <c r="F1694">
        <v>0.13234000000000001</v>
      </c>
    </row>
    <row r="1695" spans="1:6">
      <c r="A1695">
        <v>1001693</v>
      </c>
      <c r="B1695">
        <v>1</v>
      </c>
      <c r="C1695">
        <v>1693</v>
      </c>
      <c r="D1695">
        <v>-0.1376</v>
      </c>
      <c r="E1695">
        <v>17.6142</v>
      </c>
      <c r="F1695">
        <v>0.13236999999999999</v>
      </c>
    </row>
    <row r="1696" spans="1:6">
      <c r="A1696">
        <v>1001694</v>
      </c>
      <c r="B1696">
        <v>1</v>
      </c>
      <c r="C1696">
        <v>1694</v>
      </c>
      <c r="D1696">
        <v>-0.13769999999999999</v>
      </c>
      <c r="E1696">
        <v>17.619599999999998</v>
      </c>
      <c r="F1696">
        <v>0.13239000000000001</v>
      </c>
    </row>
    <row r="1697" spans="1:6">
      <c r="A1697">
        <v>1001695</v>
      </c>
      <c r="B1697">
        <v>1</v>
      </c>
      <c r="C1697">
        <v>1695</v>
      </c>
      <c r="D1697">
        <v>-0.13780000000000001</v>
      </c>
      <c r="E1697">
        <v>17.6251</v>
      </c>
      <c r="F1697">
        <v>0.13241</v>
      </c>
    </row>
    <row r="1698" spans="1:6">
      <c r="A1698">
        <v>1001696</v>
      </c>
      <c r="B1698">
        <v>1</v>
      </c>
      <c r="C1698">
        <v>1696</v>
      </c>
      <c r="D1698">
        <v>-0.13789999999999999</v>
      </c>
      <c r="E1698">
        <v>17.630500000000001</v>
      </c>
      <c r="F1698">
        <v>0.13242999999999999</v>
      </c>
    </row>
    <row r="1699" spans="1:6">
      <c r="A1699">
        <v>1001697</v>
      </c>
      <c r="B1699">
        <v>1</v>
      </c>
      <c r="C1699">
        <v>1697</v>
      </c>
      <c r="D1699">
        <v>-0.13800000000000001</v>
      </c>
      <c r="E1699">
        <v>17.635999999999999</v>
      </c>
      <c r="F1699">
        <v>0.13245000000000001</v>
      </c>
    </row>
    <row r="1700" spans="1:6">
      <c r="A1700">
        <v>1001698</v>
      </c>
      <c r="B1700">
        <v>1</v>
      </c>
      <c r="C1700">
        <v>1698</v>
      </c>
      <c r="D1700">
        <v>-0.1381</v>
      </c>
      <c r="E1700">
        <v>17.641400000000001</v>
      </c>
      <c r="F1700">
        <v>0.13247</v>
      </c>
    </row>
    <row r="1701" spans="1:6">
      <c r="A1701">
        <v>1001699</v>
      </c>
      <c r="B1701">
        <v>1</v>
      </c>
      <c r="C1701">
        <v>1699</v>
      </c>
      <c r="D1701">
        <v>-0.13819999999999999</v>
      </c>
      <c r="E1701">
        <v>17.646799999999999</v>
      </c>
      <c r="F1701">
        <v>0.13249</v>
      </c>
    </row>
    <row r="1702" spans="1:6">
      <c r="A1702">
        <v>1001700</v>
      </c>
      <c r="B1702">
        <v>1</v>
      </c>
      <c r="C1702">
        <v>1700</v>
      </c>
      <c r="D1702">
        <v>-0.13830000000000001</v>
      </c>
      <c r="E1702">
        <v>17.6523</v>
      </c>
      <c r="F1702">
        <v>0.13250999999999999</v>
      </c>
    </row>
    <row r="1703" spans="1:6">
      <c r="A1703">
        <v>1001701</v>
      </c>
      <c r="B1703">
        <v>1</v>
      </c>
      <c r="C1703">
        <v>1701</v>
      </c>
      <c r="D1703">
        <v>-0.1384</v>
      </c>
      <c r="E1703">
        <v>17.657699999999998</v>
      </c>
      <c r="F1703">
        <v>0.13253000000000001</v>
      </c>
    </row>
    <row r="1704" spans="1:6">
      <c r="A1704">
        <v>1001702</v>
      </c>
      <c r="B1704">
        <v>1</v>
      </c>
      <c r="C1704">
        <v>1702</v>
      </c>
      <c r="D1704">
        <v>-0.13850000000000001</v>
      </c>
      <c r="E1704">
        <v>17.6632</v>
      </c>
      <c r="F1704">
        <v>0.13256000000000001</v>
      </c>
    </row>
    <row r="1705" spans="1:6">
      <c r="A1705">
        <v>1001703</v>
      </c>
      <c r="B1705">
        <v>1</v>
      </c>
      <c r="C1705">
        <v>1703</v>
      </c>
      <c r="D1705">
        <v>-0.1386</v>
      </c>
      <c r="E1705">
        <v>17.668600000000001</v>
      </c>
      <c r="F1705">
        <v>0.13258</v>
      </c>
    </row>
    <row r="1706" spans="1:6">
      <c r="A1706">
        <v>1001704</v>
      </c>
      <c r="B1706">
        <v>1</v>
      </c>
      <c r="C1706">
        <v>1704</v>
      </c>
      <c r="D1706">
        <v>-0.13869999999999999</v>
      </c>
      <c r="E1706">
        <v>17.673999999999999</v>
      </c>
      <c r="F1706">
        <v>0.1326</v>
      </c>
    </row>
    <row r="1707" spans="1:6">
      <c r="A1707">
        <v>1001705</v>
      </c>
      <c r="B1707">
        <v>1</v>
      </c>
      <c r="C1707">
        <v>1705</v>
      </c>
      <c r="D1707">
        <v>-0.13880000000000001</v>
      </c>
      <c r="E1707">
        <v>17.679500000000001</v>
      </c>
      <c r="F1707">
        <v>0.13261999999999999</v>
      </c>
    </row>
    <row r="1708" spans="1:6">
      <c r="A1708">
        <v>1001706</v>
      </c>
      <c r="B1708">
        <v>1</v>
      </c>
      <c r="C1708">
        <v>1706</v>
      </c>
      <c r="D1708">
        <v>-0.1389</v>
      </c>
      <c r="E1708">
        <v>17.684899999999999</v>
      </c>
      <c r="F1708">
        <v>0.13264000000000001</v>
      </c>
    </row>
    <row r="1709" spans="1:6">
      <c r="A1709">
        <v>1001707</v>
      </c>
      <c r="B1709">
        <v>1</v>
      </c>
      <c r="C1709">
        <v>1707</v>
      </c>
      <c r="D1709">
        <v>-0.13900000000000001</v>
      </c>
      <c r="E1709">
        <v>17.6904</v>
      </c>
      <c r="F1709">
        <v>0.13266</v>
      </c>
    </row>
    <row r="1710" spans="1:6">
      <c r="A1710">
        <v>1001708</v>
      </c>
      <c r="B1710">
        <v>1</v>
      </c>
      <c r="C1710">
        <v>1708</v>
      </c>
      <c r="D1710">
        <v>-0.1391</v>
      </c>
      <c r="E1710">
        <v>17.695799999999998</v>
      </c>
      <c r="F1710">
        <v>0.13267999999999999</v>
      </c>
    </row>
    <row r="1711" spans="1:6">
      <c r="A1711">
        <v>1001709</v>
      </c>
      <c r="B1711">
        <v>1</v>
      </c>
      <c r="C1711">
        <v>1709</v>
      </c>
      <c r="D1711">
        <v>-0.13919999999999999</v>
      </c>
      <c r="E1711">
        <v>17.7012</v>
      </c>
      <c r="F1711">
        <v>0.13270000000000001</v>
      </c>
    </row>
    <row r="1712" spans="1:6">
      <c r="A1712">
        <v>1001710</v>
      </c>
      <c r="B1712">
        <v>1</v>
      </c>
      <c r="C1712">
        <v>1710</v>
      </c>
      <c r="D1712">
        <v>-0.13930000000000001</v>
      </c>
      <c r="E1712">
        <v>17.706700000000001</v>
      </c>
      <c r="F1712">
        <v>0.13272</v>
      </c>
    </row>
    <row r="1713" spans="1:6">
      <c r="A1713">
        <v>1001711</v>
      </c>
      <c r="B1713">
        <v>1</v>
      </c>
      <c r="C1713">
        <v>1711</v>
      </c>
      <c r="D1713">
        <v>-0.1394</v>
      </c>
      <c r="E1713">
        <v>17.7121</v>
      </c>
      <c r="F1713">
        <v>0.13275000000000001</v>
      </c>
    </row>
    <row r="1714" spans="1:6">
      <c r="A1714">
        <v>1001712</v>
      </c>
      <c r="B1714">
        <v>1</v>
      </c>
      <c r="C1714">
        <v>1712</v>
      </c>
      <c r="D1714">
        <v>-0.13950000000000001</v>
      </c>
      <c r="E1714">
        <v>17.717500000000001</v>
      </c>
      <c r="F1714">
        <v>0.13277</v>
      </c>
    </row>
    <row r="1715" spans="1:6">
      <c r="A1715">
        <v>1001713</v>
      </c>
      <c r="B1715">
        <v>1</v>
      </c>
      <c r="C1715">
        <v>1713</v>
      </c>
      <c r="D1715">
        <v>-0.1396</v>
      </c>
      <c r="E1715">
        <v>17.722999999999999</v>
      </c>
      <c r="F1715">
        <v>0.13278999999999999</v>
      </c>
    </row>
    <row r="1716" spans="1:6">
      <c r="A1716">
        <v>1001714</v>
      </c>
      <c r="B1716">
        <v>1</v>
      </c>
      <c r="C1716">
        <v>1714</v>
      </c>
      <c r="D1716">
        <v>-0.13969999999999999</v>
      </c>
      <c r="E1716">
        <v>17.728400000000001</v>
      </c>
      <c r="F1716">
        <v>0.13281000000000001</v>
      </c>
    </row>
    <row r="1717" spans="1:6">
      <c r="A1717">
        <v>1001715</v>
      </c>
      <c r="B1717">
        <v>1</v>
      </c>
      <c r="C1717">
        <v>1715</v>
      </c>
      <c r="D1717">
        <v>-0.13980000000000001</v>
      </c>
      <c r="E1717">
        <v>17.733899999999998</v>
      </c>
      <c r="F1717">
        <v>0.13283</v>
      </c>
    </row>
    <row r="1718" spans="1:6">
      <c r="A1718">
        <v>1001716</v>
      </c>
      <c r="B1718">
        <v>1</v>
      </c>
      <c r="C1718">
        <v>1716</v>
      </c>
      <c r="D1718">
        <v>-0.1399</v>
      </c>
      <c r="E1718">
        <v>17.7393</v>
      </c>
      <c r="F1718">
        <v>0.13285</v>
      </c>
    </row>
    <row r="1719" spans="1:6">
      <c r="A1719">
        <v>1001717</v>
      </c>
      <c r="B1719">
        <v>1</v>
      </c>
      <c r="C1719">
        <v>1717</v>
      </c>
      <c r="D1719">
        <v>-0.14000000000000001</v>
      </c>
      <c r="E1719">
        <v>17.744700000000002</v>
      </c>
      <c r="F1719">
        <v>0.13286999999999999</v>
      </c>
    </row>
    <row r="1720" spans="1:6">
      <c r="A1720">
        <v>1001718</v>
      </c>
      <c r="B1720">
        <v>1</v>
      </c>
      <c r="C1720">
        <v>1718</v>
      </c>
      <c r="D1720">
        <v>-0.1401</v>
      </c>
      <c r="E1720">
        <v>17.7502</v>
      </c>
      <c r="F1720">
        <v>0.13289000000000001</v>
      </c>
    </row>
    <row r="1721" spans="1:6">
      <c r="A1721">
        <v>1001719</v>
      </c>
      <c r="B1721">
        <v>1</v>
      </c>
      <c r="C1721">
        <v>1719</v>
      </c>
      <c r="D1721">
        <v>-0.14019999999999999</v>
      </c>
      <c r="E1721">
        <v>17.755600000000001</v>
      </c>
      <c r="F1721">
        <v>0.13291</v>
      </c>
    </row>
    <row r="1722" spans="1:6">
      <c r="A1722">
        <v>1001720</v>
      </c>
      <c r="B1722">
        <v>1</v>
      </c>
      <c r="C1722">
        <v>1720</v>
      </c>
      <c r="D1722">
        <v>-0.14030000000000001</v>
      </c>
      <c r="E1722">
        <v>17.760999999999999</v>
      </c>
      <c r="F1722">
        <v>0.13294</v>
      </c>
    </row>
    <row r="1723" spans="1:6">
      <c r="A1723">
        <v>1001721</v>
      </c>
      <c r="B1723">
        <v>1</v>
      </c>
      <c r="C1723">
        <v>1721</v>
      </c>
      <c r="D1723">
        <v>-0.1404</v>
      </c>
      <c r="E1723">
        <v>17.766500000000001</v>
      </c>
      <c r="F1723">
        <v>0.13295999999999999</v>
      </c>
    </row>
    <row r="1724" spans="1:6">
      <c r="A1724">
        <v>1001722</v>
      </c>
      <c r="B1724">
        <v>1</v>
      </c>
      <c r="C1724">
        <v>1722</v>
      </c>
      <c r="D1724">
        <v>-0.1404</v>
      </c>
      <c r="E1724">
        <v>17.771899999999999</v>
      </c>
      <c r="F1724">
        <v>0.13297999999999999</v>
      </c>
    </row>
    <row r="1725" spans="1:6">
      <c r="A1725">
        <v>1001723</v>
      </c>
      <c r="B1725">
        <v>1</v>
      </c>
      <c r="C1725">
        <v>1723</v>
      </c>
      <c r="D1725">
        <v>-0.14050000000000001</v>
      </c>
      <c r="E1725">
        <v>17.7773</v>
      </c>
      <c r="F1725">
        <v>0.13300000000000001</v>
      </c>
    </row>
    <row r="1726" spans="1:6">
      <c r="A1726">
        <v>1001724</v>
      </c>
      <c r="B1726">
        <v>1</v>
      </c>
      <c r="C1726">
        <v>1724</v>
      </c>
      <c r="D1726">
        <v>-0.1406</v>
      </c>
      <c r="E1726">
        <v>17.782800000000002</v>
      </c>
      <c r="F1726">
        <v>0.13302</v>
      </c>
    </row>
    <row r="1727" spans="1:6">
      <c r="A1727">
        <v>1001725</v>
      </c>
      <c r="B1727">
        <v>1</v>
      </c>
      <c r="C1727">
        <v>1725</v>
      </c>
      <c r="D1727">
        <v>-0.14069999999999999</v>
      </c>
      <c r="E1727">
        <v>17.7882</v>
      </c>
      <c r="F1727">
        <v>0.13303999999999999</v>
      </c>
    </row>
    <row r="1728" spans="1:6">
      <c r="A1728">
        <v>1001726</v>
      </c>
      <c r="B1728">
        <v>1</v>
      </c>
      <c r="C1728">
        <v>1726</v>
      </c>
      <c r="D1728">
        <v>-0.14080000000000001</v>
      </c>
      <c r="E1728">
        <v>17.793600000000001</v>
      </c>
      <c r="F1728">
        <v>0.13306000000000001</v>
      </c>
    </row>
    <row r="1729" spans="1:6">
      <c r="A1729">
        <v>1001727</v>
      </c>
      <c r="B1729">
        <v>1</v>
      </c>
      <c r="C1729">
        <v>1727</v>
      </c>
      <c r="D1729">
        <v>-0.1409</v>
      </c>
      <c r="E1729">
        <v>17.799099999999999</v>
      </c>
      <c r="F1729">
        <v>0.13308</v>
      </c>
    </row>
    <row r="1730" spans="1:6">
      <c r="A1730">
        <v>1001728</v>
      </c>
      <c r="B1730">
        <v>1</v>
      </c>
      <c r="C1730">
        <v>1728</v>
      </c>
      <c r="D1730">
        <v>-0.14099999999999999</v>
      </c>
      <c r="E1730">
        <v>17.804500000000001</v>
      </c>
      <c r="F1730">
        <v>0.1331</v>
      </c>
    </row>
    <row r="1731" spans="1:6">
      <c r="A1731">
        <v>1001729</v>
      </c>
      <c r="B1731">
        <v>1</v>
      </c>
      <c r="C1731">
        <v>1729</v>
      </c>
      <c r="D1731">
        <v>-0.1411</v>
      </c>
      <c r="E1731">
        <v>17.809899999999999</v>
      </c>
      <c r="F1731">
        <v>0.13313</v>
      </c>
    </row>
    <row r="1732" spans="1:6">
      <c r="A1732">
        <v>1001730</v>
      </c>
      <c r="B1732">
        <v>1</v>
      </c>
      <c r="C1732">
        <v>1730</v>
      </c>
      <c r="D1732">
        <v>-0.14119999999999999</v>
      </c>
      <c r="E1732">
        <v>17.8154</v>
      </c>
      <c r="F1732">
        <v>0.13314999999999999</v>
      </c>
    </row>
    <row r="1733" spans="1:6">
      <c r="A1733">
        <v>1001731</v>
      </c>
      <c r="B1733">
        <v>1</v>
      </c>
      <c r="C1733">
        <v>1731</v>
      </c>
      <c r="D1733">
        <v>-0.14130000000000001</v>
      </c>
      <c r="E1733">
        <v>17.820799999999998</v>
      </c>
      <c r="F1733">
        <v>0.13317000000000001</v>
      </c>
    </row>
    <row r="1734" spans="1:6">
      <c r="A1734">
        <v>1001732</v>
      </c>
      <c r="B1734">
        <v>1</v>
      </c>
      <c r="C1734">
        <v>1732</v>
      </c>
      <c r="D1734">
        <v>-0.1414</v>
      </c>
      <c r="E1734">
        <v>17.8262</v>
      </c>
      <c r="F1734">
        <v>0.13319</v>
      </c>
    </row>
    <row r="1735" spans="1:6">
      <c r="A1735">
        <v>1001733</v>
      </c>
      <c r="B1735">
        <v>1</v>
      </c>
      <c r="C1735">
        <v>1733</v>
      </c>
      <c r="D1735">
        <v>-0.14149999999999999</v>
      </c>
      <c r="E1735">
        <v>17.831700000000001</v>
      </c>
      <c r="F1735">
        <v>0.13321</v>
      </c>
    </row>
    <row r="1736" spans="1:6">
      <c r="A1736">
        <v>1001734</v>
      </c>
      <c r="B1736">
        <v>1</v>
      </c>
      <c r="C1736">
        <v>1734</v>
      </c>
      <c r="D1736">
        <v>-0.1416</v>
      </c>
      <c r="E1736">
        <v>17.8371</v>
      </c>
      <c r="F1736">
        <v>0.13322999999999999</v>
      </c>
    </row>
    <row r="1737" spans="1:6">
      <c r="A1737">
        <v>1001735</v>
      </c>
      <c r="B1737">
        <v>1</v>
      </c>
      <c r="C1737">
        <v>1735</v>
      </c>
      <c r="D1737">
        <v>-0.14169999999999999</v>
      </c>
      <c r="E1737">
        <v>17.842500000000001</v>
      </c>
      <c r="F1737">
        <v>0.13325000000000001</v>
      </c>
    </row>
    <row r="1738" spans="1:6">
      <c r="A1738">
        <v>1001736</v>
      </c>
      <c r="B1738">
        <v>1</v>
      </c>
      <c r="C1738">
        <v>1736</v>
      </c>
      <c r="D1738">
        <v>-0.14180000000000001</v>
      </c>
      <c r="E1738">
        <v>17.847999999999999</v>
      </c>
      <c r="F1738">
        <v>0.13327</v>
      </c>
    </row>
    <row r="1739" spans="1:6">
      <c r="A1739">
        <v>1001737</v>
      </c>
      <c r="B1739">
        <v>1</v>
      </c>
      <c r="C1739">
        <v>1737</v>
      </c>
      <c r="D1739">
        <v>-0.1419</v>
      </c>
      <c r="E1739">
        <v>17.853400000000001</v>
      </c>
      <c r="F1739">
        <v>0.13328999999999999</v>
      </c>
    </row>
    <row r="1740" spans="1:6">
      <c r="A1740">
        <v>1001738</v>
      </c>
      <c r="B1740">
        <v>1</v>
      </c>
      <c r="C1740">
        <v>1738</v>
      </c>
      <c r="D1740">
        <v>-0.14199999999999999</v>
      </c>
      <c r="E1740">
        <v>17.858799999999999</v>
      </c>
      <c r="F1740">
        <v>0.13331999999999999</v>
      </c>
    </row>
    <row r="1741" spans="1:6">
      <c r="A1741">
        <v>1001739</v>
      </c>
      <c r="B1741">
        <v>1</v>
      </c>
      <c r="C1741">
        <v>1739</v>
      </c>
      <c r="D1741">
        <v>-0.1421</v>
      </c>
      <c r="E1741">
        <v>17.8642</v>
      </c>
      <c r="F1741">
        <v>0.13333999999999999</v>
      </c>
    </row>
    <row r="1742" spans="1:6">
      <c r="A1742">
        <v>1001740</v>
      </c>
      <c r="B1742">
        <v>1</v>
      </c>
      <c r="C1742">
        <v>1740</v>
      </c>
      <c r="D1742">
        <v>-0.14219999999999999</v>
      </c>
      <c r="E1742">
        <v>17.869700000000002</v>
      </c>
      <c r="F1742">
        <v>0.13336000000000001</v>
      </c>
    </row>
    <row r="1743" spans="1:6">
      <c r="A1743">
        <v>1001741</v>
      </c>
      <c r="B1743">
        <v>1</v>
      </c>
      <c r="C1743">
        <v>1741</v>
      </c>
      <c r="D1743">
        <v>-0.14230000000000001</v>
      </c>
      <c r="E1743">
        <v>17.8751</v>
      </c>
      <c r="F1743">
        <v>0.13338</v>
      </c>
    </row>
    <row r="1744" spans="1:6">
      <c r="A1744">
        <v>1001742</v>
      </c>
      <c r="B1744">
        <v>1</v>
      </c>
      <c r="C1744">
        <v>1742</v>
      </c>
      <c r="D1744">
        <v>-0.1424</v>
      </c>
      <c r="E1744">
        <v>17.880500000000001</v>
      </c>
      <c r="F1744">
        <v>0.13339999999999999</v>
      </c>
    </row>
    <row r="1745" spans="1:6">
      <c r="A1745">
        <v>1001743</v>
      </c>
      <c r="B1745">
        <v>1</v>
      </c>
      <c r="C1745">
        <v>1743</v>
      </c>
      <c r="D1745">
        <v>-0.14249999999999999</v>
      </c>
      <c r="E1745">
        <v>17.885999999999999</v>
      </c>
      <c r="F1745">
        <v>0.13342000000000001</v>
      </c>
    </row>
    <row r="1746" spans="1:6">
      <c r="A1746">
        <v>1001744</v>
      </c>
      <c r="B1746">
        <v>1</v>
      </c>
      <c r="C1746">
        <v>1744</v>
      </c>
      <c r="D1746">
        <v>-0.1426</v>
      </c>
      <c r="E1746">
        <v>17.891400000000001</v>
      </c>
      <c r="F1746">
        <v>0.13344</v>
      </c>
    </row>
    <row r="1747" spans="1:6">
      <c r="A1747">
        <v>1001745</v>
      </c>
      <c r="B1747">
        <v>1</v>
      </c>
      <c r="C1747">
        <v>1745</v>
      </c>
      <c r="D1747">
        <v>-0.14269999999999999</v>
      </c>
      <c r="E1747">
        <v>17.896799999999999</v>
      </c>
      <c r="F1747">
        <v>0.13346</v>
      </c>
    </row>
    <row r="1748" spans="1:6">
      <c r="A1748">
        <v>1001746</v>
      </c>
      <c r="B1748">
        <v>1</v>
      </c>
      <c r="C1748">
        <v>1746</v>
      </c>
      <c r="D1748">
        <v>-0.14280000000000001</v>
      </c>
      <c r="E1748">
        <v>17.902200000000001</v>
      </c>
      <c r="F1748">
        <v>0.13347999999999999</v>
      </c>
    </row>
    <row r="1749" spans="1:6">
      <c r="A1749">
        <v>1001747</v>
      </c>
      <c r="B1749">
        <v>1</v>
      </c>
      <c r="C1749">
        <v>1747</v>
      </c>
      <c r="D1749">
        <v>-0.1429</v>
      </c>
      <c r="E1749">
        <v>17.907699999999998</v>
      </c>
      <c r="F1749">
        <v>0.13350999999999999</v>
      </c>
    </row>
    <row r="1750" spans="1:6">
      <c r="A1750">
        <v>1001748</v>
      </c>
      <c r="B1750">
        <v>1</v>
      </c>
      <c r="C1750">
        <v>1748</v>
      </c>
      <c r="D1750">
        <v>-0.14299999999999999</v>
      </c>
      <c r="E1750">
        <v>17.9131</v>
      </c>
      <c r="F1750">
        <v>0.13353000000000001</v>
      </c>
    </row>
    <row r="1751" spans="1:6">
      <c r="A1751">
        <v>1001749</v>
      </c>
      <c r="B1751">
        <v>1</v>
      </c>
      <c r="C1751">
        <v>1749</v>
      </c>
      <c r="D1751">
        <v>-0.1431</v>
      </c>
      <c r="E1751">
        <v>17.918500000000002</v>
      </c>
      <c r="F1751">
        <v>0.13355</v>
      </c>
    </row>
    <row r="1752" spans="1:6">
      <c r="A1752">
        <v>1001750</v>
      </c>
      <c r="B1752">
        <v>1</v>
      </c>
      <c r="C1752">
        <v>1750</v>
      </c>
      <c r="D1752">
        <v>-0.14319999999999999</v>
      </c>
      <c r="E1752">
        <v>17.923999999999999</v>
      </c>
      <c r="F1752">
        <v>0.13356999999999999</v>
      </c>
    </row>
    <row r="1753" spans="1:6">
      <c r="A1753">
        <v>1001751</v>
      </c>
      <c r="B1753">
        <v>1</v>
      </c>
      <c r="C1753">
        <v>1751</v>
      </c>
      <c r="D1753">
        <v>-0.14330000000000001</v>
      </c>
      <c r="E1753">
        <v>17.929400000000001</v>
      </c>
      <c r="F1753">
        <v>0.13358999999999999</v>
      </c>
    </row>
    <row r="1754" spans="1:6">
      <c r="A1754">
        <v>1001752</v>
      </c>
      <c r="B1754">
        <v>1</v>
      </c>
      <c r="C1754">
        <v>1752</v>
      </c>
      <c r="D1754">
        <v>-0.1434</v>
      </c>
      <c r="E1754">
        <v>17.934799999999999</v>
      </c>
      <c r="F1754">
        <v>0.13361000000000001</v>
      </c>
    </row>
    <row r="1755" spans="1:6">
      <c r="A1755">
        <v>1001753</v>
      </c>
      <c r="B1755">
        <v>1</v>
      </c>
      <c r="C1755">
        <v>1753</v>
      </c>
      <c r="D1755">
        <v>-0.14349999999999999</v>
      </c>
      <c r="E1755">
        <v>17.940200000000001</v>
      </c>
      <c r="F1755">
        <v>0.13363</v>
      </c>
    </row>
    <row r="1756" spans="1:6">
      <c r="A1756">
        <v>1001754</v>
      </c>
      <c r="B1756">
        <v>1</v>
      </c>
      <c r="C1756">
        <v>1754</v>
      </c>
      <c r="D1756">
        <v>-0.14360000000000001</v>
      </c>
      <c r="E1756">
        <v>17.945699999999999</v>
      </c>
      <c r="F1756">
        <v>0.13364999999999999</v>
      </c>
    </row>
    <row r="1757" spans="1:6">
      <c r="A1757">
        <v>1001755</v>
      </c>
      <c r="B1757">
        <v>1</v>
      </c>
      <c r="C1757">
        <v>1755</v>
      </c>
      <c r="D1757">
        <v>-0.14369999999999999</v>
      </c>
      <c r="E1757">
        <v>17.9511</v>
      </c>
      <c r="F1757">
        <v>0.13367000000000001</v>
      </c>
    </row>
    <row r="1758" spans="1:6">
      <c r="A1758">
        <v>1001756</v>
      </c>
      <c r="B1758">
        <v>1</v>
      </c>
      <c r="C1758">
        <v>1756</v>
      </c>
      <c r="D1758">
        <v>-0.14380000000000001</v>
      </c>
      <c r="E1758">
        <v>17.956499999999998</v>
      </c>
      <c r="F1758">
        <v>0.13370000000000001</v>
      </c>
    </row>
    <row r="1759" spans="1:6">
      <c r="A1759">
        <v>1001757</v>
      </c>
      <c r="B1759">
        <v>1</v>
      </c>
      <c r="C1759">
        <v>1757</v>
      </c>
      <c r="D1759">
        <v>-0.1439</v>
      </c>
      <c r="E1759">
        <v>17.9619</v>
      </c>
      <c r="F1759">
        <v>0.13372000000000001</v>
      </c>
    </row>
    <row r="1760" spans="1:6">
      <c r="A1760">
        <v>1001758</v>
      </c>
      <c r="B1760">
        <v>1</v>
      </c>
      <c r="C1760">
        <v>1758</v>
      </c>
      <c r="D1760">
        <v>-0.14399999999999999</v>
      </c>
      <c r="E1760">
        <v>17.967400000000001</v>
      </c>
      <c r="F1760">
        <v>0.13374</v>
      </c>
    </row>
    <row r="1761" spans="1:6">
      <c r="A1761">
        <v>1001759</v>
      </c>
      <c r="B1761">
        <v>1</v>
      </c>
      <c r="C1761">
        <v>1759</v>
      </c>
      <c r="D1761">
        <v>-0.14410000000000001</v>
      </c>
      <c r="E1761">
        <v>17.972799999999999</v>
      </c>
      <c r="F1761">
        <v>0.13375999999999999</v>
      </c>
    </row>
    <row r="1762" spans="1:6">
      <c r="A1762">
        <v>1001760</v>
      </c>
      <c r="B1762">
        <v>1</v>
      </c>
      <c r="C1762">
        <v>1760</v>
      </c>
      <c r="D1762">
        <v>-0.14419999999999999</v>
      </c>
      <c r="E1762">
        <v>17.978200000000001</v>
      </c>
      <c r="F1762">
        <v>0.13378000000000001</v>
      </c>
    </row>
    <row r="1763" spans="1:6">
      <c r="A1763">
        <v>1001761</v>
      </c>
      <c r="B1763">
        <v>1</v>
      </c>
      <c r="C1763">
        <v>1761</v>
      </c>
      <c r="D1763">
        <v>-0.14430000000000001</v>
      </c>
      <c r="E1763">
        <v>17.983599999999999</v>
      </c>
      <c r="F1763">
        <v>0.1338</v>
      </c>
    </row>
    <row r="1764" spans="1:6">
      <c r="A1764">
        <v>1001762</v>
      </c>
      <c r="B1764">
        <v>1</v>
      </c>
      <c r="C1764">
        <v>1762</v>
      </c>
      <c r="D1764">
        <v>-0.1444</v>
      </c>
      <c r="E1764">
        <v>17.989000000000001</v>
      </c>
      <c r="F1764">
        <v>0.13381999999999999</v>
      </c>
    </row>
    <row r="1765" spans="1:6">
      <c r="A1765">
        <v>1001763</v>
      </c>
      <c r="B1765">
        <v>1</v>
      </c>
      <c r="C1765">
        <v>1763</v>
      </c>
      <c r="D1765">
        <v>-0.14449999999999999</v>
      </c>
      <c r="E1765">
        <v>17.994499999999999</v>
      </c>
      <c r="F1765">
        <v>0.13383999999999999</v>
      </c>
    </row>
    <row r="1766" spans="1:6">
      <c r="A1766">
        <v>1001764</v>
      </c>
      <c r="B1766">
        <v>1</v>
      </c>
      <c r="C1766">
        <v>1764</v>
      </c>
      <c r="D1766">
        <v>-0.14460000000000001</v>
      </c>
      <c r="E1766">
        <v>17.9999</v>
      </c>
      <c r="F1766">
        <v>0.13386000000000001</v>
      </c>
    </row>
    <row r="1767" spans="1:6">
      <c r="A1767">
        <v>1001765</v>
      </c>
      <c r="B1767">
        <v>1</v>
      </c>
      <c r="C1767">
        <v>1765</v>
      </c>
      <c r="D1767">
        <v>-0.1447</v>
      </c>
      <c r="E1767">
        <v>18.005299999999998</v>
      </c>
      <c r="F1767">
        <v>0.13389000000000001</v>
      </c>
    </row>
    <row r="1768" spans="1:6">
      <c r="A1768">
        <v>1001766</v>
      </c>
      <c r="B1768">
        <v>1</v>
      </c>
      <c r="C1768">
        <v>1766</v>
      </c>
      <c r="D1768">
        <v>-0.14480000000000001</v>
      </c>
      <c r="E1768">
        <v>18.0107</v>
      </c>
      <c r="F1768">
        <v>0.13391</v>
      </c>
    </row>
    <row r="1769" spans="1:6">
      <c r="A1769">
        <v>1001767</v>
      </c>
      <c r="B1769">
        <v>1</v>
      </c>
      <c r="C1769">
        <v>1767</v>
      </c>
      <c r="D1769">
        <v>-0.1449</v>
      </c>
      <c r="E1769">
        <v>18.016200000000001</v>
      </c>
      <c r="F1769">
        <v>0.13392999999999999</v>
      </c>
    </row>
    <row r="1770" spans="1:6">
      <c r="A1770">
        <v>1001768</v>
      </c>
      <c r="B1770">
        <v>1</v>
      </c>
      <c r="C1770">
        <v>1768</v>
      </c>
      <c r="D1770">
        <v>-0.14499999999999999</v>
      </c>
      <c r="E1770">
        <v>18.021599999999999</v>
      </c>
      <c r="F1770">
        <v>0.13395000000000001</v>
      </c>
    </row>
    <row r="1771" spans="1:6">
      <c r="A1771">
        <v>1001769</v>
      </c>
      <c r="B1771">
        <v>1</v>
      </c>
      <c r="C1771">
        <v>1769</v>
      </c>
      <c r="D1771">
        <v>-0.14510000000000001</v>
      </c>
      <c r="E1771">
        <v>18.027000000000001</v>
      </c>
      <c r="F1771">
        <v>0.13397000000000001</v>
      </c>
    </row>
    <row r="1772" spans="1:6">
      <c r="A1772">
        <v>1001770</v>
      </c>
      <c r="B1772">
        <v>1</v>
      </c>
      <c r="C1772">
        <v>1770</v>
      </c>
      <c r="D1772">
        <v>-0.1452</v>
      </c>
      <c r="E1772">
        <v>18.032399999999999</v>
      </c>
      <c r="F1772">
        <v>0.13399</v>
      </c>
    </row>
    <row r="1773" spans="1:6">
      <c r="A1773">
        <v>1001771</v>
      </c>
      <c r="B1773">
        <v>1</v>
      </c>
      <c r="C1773">
        <v>1771</v>
      </c>
      <c r="D1773">
        <v>-0.14530000000000001</v>
      </c>
      <c r="E1773">
        <v>18.037800000000001</v>
      </c>
      <c r="F1773">
        <v>0.13400999999999999</v>
      </c>
    </row>
    <row r="1774" spans="1:6">
      <c r="A1774">
        <v>1001772</v>
      </c>
      <c r="B1774">
        <v>1</v>
      </c>
      <c r="C1774">
        <v>1772</v>
      </c>
      <c r="D1774">
        <v>-0.1454</v>
      </c>
      <c r="E1774">
        <v>18.043199999999999</v>
      </c>
      <c r="F1774">
        <v>0.13403000000000001</v>
      </c>
    </row>
    <row r="1775" spans="1:6">
      <c r="A1775">
        <v>1001773</v>
      </c>
      <c r="B1775">
        <v>1</v>
      </c>
      <c r="C1775">
        <v>1773</v>
      </c>
      <c r="D1775">
        <v>-0.14549999999999999</v>
      </c>
      <c r="E1775">
        <v>18.0487</v>
      </c>
      <c r="F1775">
        <v>0.13405</v>
      </c>
    </row>
    <row r="1776" spans="1:6">
      <c r="A1776">
        <v>1001774</v>
      </c>
      <c r="B1776">
        <v>1</v>
      </c>
      <c r="C1776">
        <v>1774</v>
      </c>
      <c r="D1776">
        <v>-0.14560000000000001</v>
      </c>
      <c r="E1776">
        <v>18.054099999999998</v>
      </c>
      <c r="F1776">
        <v>0.13408</v>
      </c>
    </row>
    <row r="1777" spans="1:6">
      <c r="A1777">
        <v>1001775</v>
      </c>
      <c r="B1777">
        <v>1</v>
      </c>
      <c r="C1777">
        <v>1775</v>
      </c>
      <c r="D1777">
        <v>-0.1457</v>
      </c>
      <c r="E1777">
        <v>18.0595</v>
      </c>
      <c r="F1777">
        <v>0.1341</v>
      </c>
    </row>
    <row r="1778" spans="1:6">
      <c r="A1778">
        <v>1001776</v>
      </c>
      <c r="B1778">
        <v>1</v>
      </c>
      <c r="C1778">
        <v>1776</v>
      </c>
      <c r="D1778">
        <v>-0.14580000000000001</v>
      </c>
      <c r="E1778">
        <v>18.064900000000002</v>
      </c>
      <c r="F1778">
        <v>0.13411999999999999</v>
      </c>
    </row>
    <row r="1779" spans="1:6">
      <c r="A1779">
        <v>1001777</v>
      </c>
      <c r="B1779">
        <v>1</v>
      </c>
      <c r="C1779">
        <v>1777</v>
      </c>
      <c r="D1779">
        <v>-0.1459</v>
      </c>
      <c r="E1779">
        <v>18.0703</v>
      </c>
      <c r="F1779">
        <v>0.13414000000000001</v>
      </c>
    </row>
    <row r="1780" spans="1:6">
      <c r="A1780">
        <v>1001778</v>
      </c>
      <c r="B1780">
        <v>1</v>
      </c>
      <c r="C1780">
        <v>1778</v>
      </c>
      <c r="D1780">
        <v>-0.14599999999999999</v>
      </c>
      <c r="E1780">
        <v>18.075800000000001</v>
      </c>
      <c r="F1780">
        <v>0.13416</v>
      </c>
    </row>
    <row r="1781" spans="1:6">
      <c r="A1781">
        <v>1001779</v>
      </c>
      <c r="B1781">
        <v>1</v>
      </c>
      <c r="C1781">
        <v>1779</v>
      </c>
      <c r="D1781">
        <v>-0.14610000000000001</v>
      </c>
      <c r="E1781">
        <v>18.081199999999999</v>
      </c>
      <c r="F1781">
        <v>0.13417999999999999</v>
      </c>
    </row>
    <row r="1782" spans="1:6">
      <c r="A1782">
        <v>1001780</v>
      </c>
      <c r="B1782">
        <v>1</v>
      </c>
      <c r="C1782">
        <v>1780</v>
      </c>
      <c r="D1782">
        <v>-0.1462</v>
      </c>
      <c r="E1782">
        <v>18.086600000000001</v>
      </c>
      <c r="F1782">
        <v>0.13420000000000001</v>
      </c>
    </row>
    <row r="1783" spans="1:6">
      <c r="A1783">
        <v>1001781</v>
      </c>
      <c r="B1783">
        <v>1</v>
      </c>
      <c r="C1783">
        <v>1781</v>
      </c>
      <c r="D1783">
        <v>-0.1462</v>
      </c>
      <c r="E1783">
        <v>18.091999999999999</v>
      </c>
      <c r="F1783">
        <v>0.13422000000000001</v>
      </c>
    </row>
    <row r="1784" spans="1:6">
      <c r="A1784">
        <v>1001782</v>
      </c>
      <c r="B1784">
        <v>1</v>
      </c>
      <c r="C1784">
        <v>1782</v>
      </c>
      <c r="D1784">
        <v>-0.14630000000000001</v>
      </c>
      <c r="E1784">
        <v>18.0974</v>
      </c>
      <c r="F1784">
        <v>0.13424</v>
      </c>
    </row>
    <row r="1785" spans="1:6">
      <c r="A1785">
        <v>1001783</v>
      </c>
      <c r="B1785">
        <v>1</v>
      </c>
      <c r="C1785">
        <v>1783</v>
      </c>
      <c r="D1785">
        <v>-0.1464</v>
      </c>
      <c r="E1785">
        <v>18.102799999999998</v>
      </c>
      <c r="F1785">
        <v>0.13425999999999999</v>
      </c>
    </row>
    <row r="1786" spans="1:6">
      <c r="A1786">
        <v>1001784</v>
      </c>
      <c r="B1786">
        <v>1</v>
      </c>
      <c r="C1786">
        <v>1784</v>
      </c>
      <c r="D1786">
        <v>-0.14649999999999999</v>
      </c>
      <c r="E1786">
        <v>18.1082</v>
      </c>
      <c r="F1786">
        <v>0.13428999999999999</v>
      </c>
    </row>
    <row r="1787" spans="1:6">
      <c r="A1787">
        <v>1001785</v>
      </c>
      <c r="B1787">
        <v>1</v>
      </c>
      <c r="C1787">
        <v>1785</v>
      </c>
      <c r="D1787">
        <v>-0.14660000000000001</v>
      </c>
      <c r="E1787">
        <v>18.113700000000001</v>
      </c>
      <c r="F1787">
        <v>0.13431000000000001</v>
      </c>
    </row>
    <row r="1788" spans="1:6">
      <c r="A1788">
        <v>1001786</v>
      </c>
      <c r="B1788">
        <v>1</v>
      </c>
      <c r="C1788">
        <v>1786</v>
      </c>
      <c r="D1788">
        <v>-0.1467</v>
      </c>
      <c r="E1788">
        <v>18.1191</v>
      </c>
      <c r="F1788">
        <v>0.13433</v>
      </c>
    </row>
    <row r="1789" spans="1:6">
      <c r="A1789">
        <v>1001787</v>
      </c>
      <c r="B1789">
        <v>1</v>
      </c>
      <c r="C1789">
        <v>1787</v>
      </c>
      <c r="D1789">
        <v>-0.14680000000000001</v>
      </c>
      <c r="E1789">
        <v>18.124500000000001</v>
      </c>
      <c r="F1789">
        <v>0.13435</v>
      </c>
    </row>
    <row r="1790" spans="1:6">
      <c r="A1790">
        <v>1001788</v>
      </c>
      <c r="B1790">
        <v>1</v>
      </c>
      <c r="C1790">
        <v>1788</v>
      </c>
      <c r="D1790">
        <v>-0.1469</v>
      </c>
      <c r="E1790">
        <v>18.129899999999999</v>
      </c>
      <c r="F1790">
        <v>0.13436999999999999</v>
      </c>
    </row>
    <row r="1791" spans="1:6">
      <c r="A1791">
        <v>1001789</v>
      </c>
      <c r="B1791">
        <v>1</v>
      </c>
      <c r="C1791">
        <v>1789</v>
      </c>
      <c r="D1791">
        <v>-0.14699999999999999</v>
      </c>
      <c r="E1791">
        <v>18.135300000000001</v>
      </c>
      <c r="F1791">
        <v>0.13439000000000001</v>
      </c>
    </row>
    <row r="1792" spans="1:6">
      <c r="A1792">
        <v>1001790</v>
      </c>
      <c r="B1792">
        <v>1</v>
      </c>
      <c r="C1792">
        <v>1790</v>
      </c>
      <c r="D1792">
        <v>-0.14710000000000001</v>
      </c>
      <c r="E1792">
        <v>18.140699999999999</v>
      </c>
      <c r="F1792">
        <v>0.13441</v>
      </c>
    </row>
    <row r="1793" spans="1:6">
      <c r="A1793">
        <v>1001791</v>
      </c>
      <c r="B1793">
        <v>1</v>
      </c>
      <c r="C1793">
        <v>1791</v>
      </c>
      <c r="D1793">
        <v>-0.1472</v>
      </c>
      <c r="E1793">
        <v>18.146100000000001</v>
      </c>
      <c r="F1793">
        <v>0.13442999999999999</v>
      </c>
    </row>
    <row r="1794" spans="1:6">
      <c r="A1794">
        <v>1001792</v>
      </c>
      <c r="B1794">
        <v>1</v>
      </c>
      <c r="C1794">
        <v>1792</v>
      </c>
      <c r="D1794">
        <v>-0.14729999999999999</v>
      </c>
      <c r="E1794">
        <v>18.151499999999999</v>
      </c>
      <c r="F1794">
        <v>0.13444999999999999</v>
      </c>
    </row>
    <row r="1795" spans="1:6">
      <c r="A1795">
        <v>1001793</v>
      </c>
      <c r="B1795">
        <v>1</v>
      </c>
      <c r="C1795">
        <v>1793</v>
      </c>
      <c r="D1795">
        <v>-0.1474</v>
      </c>
      <c r="E1795">
        <v>18.157</v>
      </c>
      <c r="F1795">
        <v>0.13447999999999999</v>
      </c>
    </row>
    <row r="1796" spans="1:6">
      <c r="A1796">
        <v>1001794</v>
      </c>
      <c r="B1796">
        <v>1</v>
      </c>
      <c r="C1796">
        <v>1794</v>
      </c>
      <c r="D1796">
        <v>-0.14749999999999999</v>
      </c>
      <c r="E1796">
        <v>18.162400000000002</v>
      </c>
      <c r="F1796">
        <v>0.13450000000000001</v>
      </c>
    </row>
    <row r="1797" spans="1:6">
      <c r="A1797">
        <v>1001795</v>
      </c>
      <c r="B1797">
        <v>1</v>
      </c>
      <c r="C1797">
        <v>1795</v>
      </c>
      <c r="D1797">
        <v>-0.14760000000000001</v>
      </c>
      <c r="E1797">
        <v>18.1678</v>
      </c>
      <c r="F1797">
        <v>0.13452</v>
      </c>
    </row>
    <row r="1798" spans="1:6">
      <c r="A1798">
        <v>1001796</v>
      </c>
      <c r="B1798">
        <v>1</v>
      </c>
      <c r="C1798">
        <v>1796</v>
      </c>
      <c r="D1798">
        <v>-0.1477</v>
      </c>
      <c r="E1798">
        <v>18.173200000000001</v>
      </c>
      <c r="F1798">
        <v>0.13453999999999999</v>
      </c>
    </row>
    <row r="1799" spans="1:6">
      <c r="A1799">
        <v>1001797</v>
      </c>
      <c r="B1799">
        <v>1</v>
      </c>
      <c r="C1799">
        <v>1797</v>
      </c>
      <c r="D1799">
        <v>-0.14779999999999999</v>
      </c>
      <c r="E1799">
        <v>18.178599999999999</v>
      </c>
      <c r="F1799">
        <v>0.13456000000000001</v>
      </c>
    </row>
    <row r="1800" spans="1:6">
      <c r="A1800">
        <v>1001798</v>
      </c>
      <c r="B1800">
        <v>1</v>
      </c>
      <c r="C1800">
        <v>1798</v>
      </c>
      <c r="D1800">
        <v>-0.1479</v>
      </c>
      <c r="E1800">
        <v>18.184000000000001</v>
      </c>
      <c r="F1800">
        <v>0.13458000000000001</v>
      </c>
    </row>
    <row r="1801" spans="1:6">
      <c r="A1801">
        <v>1001799</v>
      </c>
      <c r="B1801">
        <v>1</v>
      </c>
      <c r="C1801">
        <v>1799</v>
      </c>
      <c r="D1801">
        <v>-0.14799999999999999</v>
      </c>
      <c r="E1801">
        <v>18.189399999999999</v>
      </c>
      <c r="F1801">
        <v>0.1346</v>
      </c>
    </row>
    <row r="1802" spans="1:6">
      <c r="A1802">
        <v>1001800</v>
      </c>
      <c r="B1802">
        <v>1</v>
      </c>
      <c r="C1802">
        <v>1800</v>
      </c>
      <c r="D1802">
        <v>-0.14810000000000001</v>
      </c>
      <c r="E1802">
        <v>18.194800000000001</v>
      </c>
      <c r="F1802">
        <v>0.13461999999999999</v>
      </c>
    </row>
    <row r="1803" spans="1:6">
      <c r="A1803">
        <v>1001801</v>
      </c>
      <c r="B1803">
        <v>1</v>
      </c>
      <c r="C1803">
        <v>1801</v>
      </c>
      <c r="D1803">
        <v>-0.1482</v>
      </c>
      <c r="E1803">
        <v>18.200199999999999</v>
      </c>
      <c r="F1803">
        <v>0.13464000000000001</v>
      </c>
    </row>
    <row r="1804" spans="1:6">
      <c r="A1804">
        <v>1001802</v>
      </c>
      <c r="B1804">
        <v>1</v>
      </c>
      <c r="C1804">
        <v>1802</v>
      </c>
      <c r="D1804">
        <v>-0.14829999999999999</v>
      </c>
      <c r="E1804">
        <v>18.2056</v>
      </c>
      <c r="F1804">
        <v>0.13466</v>
      </c>
    </row>
    <row r="1805" spans="1:6">
      <c r="A1805">
        <v>1001803</v>
      </c>
      <c r="B1805">
        <v>1</v>
      </c>
      <c r="C1805">
        <v>1803</v>
      </c>
      <c r="D1805">
        <v>-0.1484</v>
      </c>
      <c r="E1805">
        <v>18.210999999999999</v>
      </c>
      <c r="F1805">
        <v>0.13469</v>
      </c>
    </row>
    <row r="1806" spans="1:6">
      <c r="A1806">
        <v>1001804</v>
      </c>
      <c r="B1806">
        <v>1</v>
      </c>
      <c r="C1806">
        <v>1804</v>
      </c>
      <c r="D1806">
        <v>-0.14849999999999999</v>
      </c>
      <c r="E1806">
        <v>18.2164</v>
      </c>
      <c r="F1806">
        <v>0.13471</v>
      </c>
    </row>
    <row r="1807" spans="1:6">
      <c r="A1807">
        <v>1001805</v>
      </c>
      <c r="B1807">
        <v>1</v>
      </c>
      <c r="C1807">
        <v>1805</v>
      </c>
      <c r="D1807">
        <v>-0.14860000000000001</v>
      </c>
      <c r="E1807">
        <v>18.221800000000002</v>
      </c>
      <c r="F1807">
        <v>0.13472999999999999</v>
      </c>
    </row>
    <row r="1808" spans="1:6">
      <c r="A1808">
        <v>1001806</v>
      </c>
      <c r="B1808">
        <v>1</v>
      </c>
      <c r="C1808">
        <v>1806</v>
      </c>
      <c r="D1808">
        <v>-0.1487</v>
      </c>
      <c r="E1808">
        <v>18.2272</v>
      </c>
      <c r="F1808">
        <v>0.13475000000000001</v>
      </c>
    </row>
    <row r="1809" spans="1:6">
      <c r="A1809">
        <v>1001807</v>
      </c>
      <c r="B1809">
        <v>1</v>
      </c>
      <c r="C1809">
        <v>1807</v>
      </c>
      <c r="D1809">
        <v>-0.14879999999999999</v>
      </c>
      <c r="E1809">
        <v>18.232700000000001</v>
      </c>
      <c r="F1809">
        <v>0.13477</v>
      </c>
    </row>
    <row r="1810" spans="1:6">
      <c r="A1810">
        <v>1001808</v>
      </c>
      <c r="B1810">
        <v>1</v>
      </c>
      <c r="C1810">
        <v>1808</v>
      </c>
      <c r="D1810">
        <v>-0.1489</v>
      </c>
      <c r="E1810">
        <v>18.238099999999999</v>
      </c>
      <c r="F1810">
        <v>0.13478999999999999</v>
      </c>
    </row>
    <row r="1811" spans="1:6">
      <c r="A1811">
        <v>1001809</v>
      </c>
      <c r="B1811">
        <v>1</v>
      </c>
      <c r="C1811">
        <v>1809</v>
      </c>
      <c r="D1811">
        <v>-0.14899999999999999</v>
      </c>
      <c r="E1811">
        <v>18.243500000000001</v>
      </c>
      <c r="F1811">
        <v>0.13481000000000001</v>
      </c>
    </row>
    <row r="1812" spans="1:6">
      <c r="A1812">
        <v>1001810</v>
      </c>
      <c r="B1812">
        <v>1</v>
      </c>
      <c r="C1812">
        <v>1810</v>
      </c>
      <c r="D1812">
        <v>-0.14910000000000001</v>
      </c>
      <c r="E1812">
        <v>18.248899999999999</v>
      </c>
      <c r="F1812">
        <v>0.13483000000000001</v>
      </c>
    </row>
    <row r="1813" spans="1:6">
      <c r="A1813">
        <v>1001811</v>
      </c>
      <c r="B1813">
        <v>1</v>
      </c>
      <c r="C1813">
        <v>1811</v>
      </c>
      <c r="D1813">
        <v>-0.14910000000000001</v>
      </c>
      <c r="E1813">
        <v>18.254300000000001</v>
      </c>
      <c r="F1813">
        <v>0.13485</v>
      </c>
    </row>
    <row r="1814" spans="1:6">
      <c r="A1814">
        <v>1001812</v>
      </c>
      <c r="B1814">
        <v>1</v>
      </c>
      <c r="C1814">
        <v>1812</v>
      </c>
      <c r="D1814">
        <v>-0.1492</v>
      </c>
      <c r="E1814">
        <v>18.259699999999999</v>
      </c>
      <c r="F1814">
        <v>0.13486999999999999</v>
      </c>
    </row>
    <row r="1815" spans="1:6">
      <c r="A1815">
        <v>1001813</v>
      </c>
      <c r="B1815">
        <v>1</v>
      </c>
      <c r="C1815">
        <v>1813</v>
      </c>
      <c r="D1815">
        <v>-0.14929999999999999</v>
      </c>
      <c r="E1815">
        <v>18.2651</v>
      </c>
      <c r="F1815">
        <v>0.13489999999999999</v>
      </c>
    </row>
    <row r="1816" spans="1:6">
      <c r="A1816">
        <v>1001814</v>
      </c>
      <c r="B1816">
        <v>1</v>
      </c>
      <c r="C1816">
        <v>1814</v>
      </c>
      <c r="D1816">
        <v>-0.14940000000000001</v>
      </c>
      <c r="E1816">
        <v>18.270499999999998</v>
      </c>
      <c r="F1816">
        <v>0.13492000000000001</v>
      </c>
    </row>
    <row r="1817" spans="1:6">
      <c r="A1817">
        <v>1001815</v>
      </c>
      <c r="B1817">
        <v>1</v>
      </c>
      <c r="C1817">
        <v>1815</v>
      </c>
      <c r="D1817">
        <v>-0.14949999999999999</v>
      </c>
      <c r="E1817">
        <v>18.2759</v>
      </c>
      <c r="F1817">
        <v>0.13494</v>
      </c>
    </row>
    <row r="1818" spans="1:6">
      <c r="A1818">
        <v>1001816</v>
      </c>
      <c r="B1818">
        <v>1</v>
      </c>
      <c r="C1818">
        <v>1816</v>
      </c>
      <c r="D1818">
        <v>-0.14960000000000001</v>
      </c>
      <c r="E1818">
        <v>18.281300000000002</v>
      </c>
      <c r="F1818">
        <v>0.13496</v>
      </c>
    </row>
    <row r="1819" spans="1:6">
      <c r="A1819">
        <v>1001817</v>
      </c>
      <c r="B1819">
        <v>1</v>
      </c>
      <c r="C1819">
        <v>1817</v>
      </c>
      <c r="D1819">
        <v>-0.1497</v>
      </c>
      <c r="E1819">
        <v>18.2867</v>
      </c>
      <c r="F1819">
        <v>0.13497999999999999</v>
      </c>
    </row>
    <row r="1820" spans="1:6">
      <c r="A1820">
        <v>1001818</v>
      </c>
      <c r="B1820">
        <v>1</v>
      </c>
      <c r="C1820">
        <v>1818</v>
      </c>
      <c r="D1820">
        <v>-0.14979999999999999</v>
      </c>
      <c r="E1820">
        <v>18.292100000000001</v>
      </c>
      <c r="F1820">
        <v>0.13500000000000001</v>
      </c>
    </row>
    <row r="1821" spans="1:6">
      <c r="A1821">
        <v>1001819</v>
      </c>
      <c r="B1821">
        <v>1</v>
      </c>
      <c r="C1821">
        <v>1819</v>
      </c>
      <c r="D1821">
        <v>-0.14990000000000001</v>
      </c>
      <c r="E1821">
        <v>18.297499999999999</v>
      </c>
      <c r="F1821">
        <v>0.13502</v>
      </c>
    </row>
    <row r="1822" spans="1:6">
      <c r="A1822">
        <v>1001820</v>
      </c>
      <c r="B1822">
        <v>1</v>
      </c>
      <c r="C1822">
        <v>1820</v>
      </c>
      <c r="D1822">
        <v>-0.15</v>
      </c>
      <c r="E1822">
        <v>18.302900000000001</v>
      </c>
      <c r="F1822">
        <v>0.13503999999999999</v>
      </c>
    </row>
    <row r="1823" spans="1:6">
      <c r="A1823">
        <v>1001821</v>
      </c>
      <c r="B1823">
        <v>1</v>
      </c>
      <c r="C1823">
        <v>1821</v>
      </c>
      <c r="D1823">
        <v>-0.15010000000000001</v>
      </c>
      <c r="E1823">
        <v>18.308299999999999</v>
      </c>
      <c r="F1823">
        <v>0.13506000000000001</v>
      </c>
    </row>
    <row r="1824" spans="1:6">
      <c r="A1824">
        <v>1001822</v>
      </c>
      <c r="B1824">
        <v>1</v>
      </c>
      <c r="C1824">
        <v>1822</v>
      </c>
      <c r="D1824">
        <v>-0.1502</v>
      </c>
      <c r="E1824">
        <v>18.313700000000001</v>
      </c>
      <c r="F1824">
        <v>0.13508000000000001</v>
      </c>
    </row>
    <row r="1825" spans="1:6">
      <c r="A1825">
        <v>1001823</v>
      </c>
      <c r="B1825">
        <v>1</v>
      </c>
      <c r="C1825">
        <v>1823</v>
      </c>
      <c r="D1825">
        <v>-0.15029999999999999</v>
      </c>
      <c r="E1825">
        <v>18.318999999999999</v>
      </c>
      <c r="F1825">
        <v>0.13511000000000001</v>
      </c>
    </row>
    <row r="1826" spans="1:6">
      <c r="A1826">
        <v>1001824</v>
      </c>
      <c r="B1826">
        <v>1</v>
      </c>
      <c r="C1826">
        <v>1824</v>
      </c>
      <c r="D1826">
        <v>-0.15040000000000001</v>
      </c>
      <c r="E1826">
        <v>18.324400000000001</v>
      </c>
      <c r="F1826">
        <v>0.13513</v>
      </c>
    </row>
    <row r="1827" spans="1:6">
      <c r="A1827">
        <v>1001825</v>
      </c>
      <c r="B1827">
        <v>1</v>
      </c>
      <c r="C1827">
        <v>1825</v>
      </c>
      <c r="D1827">
        <v>-0.15049999999999999</v>
      </c>
      <c r="E1827">
        <v>18.329799999999999</v>
      </c>
      <c r="F1827">
        <v>0.13514999999999999</v>
      </c>
    </row>
    <row r="1828" spans="1:6">
      <c r="A1828">
        <v>1001826</v>
      </c>
      <c r="B1828">
        <v>1</v>
      </c>
      <c r="C1828">
        <v>1826</v>
      </c>
      <c r="D1828">
        <v>-0.15060000000000001</v>
      </c>
      <c r="E1828">
        <v>18.3352</v>
      </c>
      <c r="F1828">
        <v>0.13517000000000001</v>
      </c>
    </row>
    <row r="1829" spans="1:6">
      <c r="A1829">
        <v>2000000</v>
      </c>
      <c r="B1829">
        <v>2</v>
      </c>
      <c r="C1829">
        <v>0</v>
      </c>
      <c r="D1829">
        <v>0.38090000000000002</v>
      </c>
      <c r="E1829">
        <v>3.2322000000000002</v>
      </c>
      <c r="F1829">
        <v>0.14171</v>
      </c>
    </row>
    <row r="1830" spans="1:6">
      <c r="A1830">
        <v>2000001</v>
      </c>
      <c r="B1830">
        <v>2</v>
      </c>
      <c r="C1830">
        <v>1</v>
      </c>
      <c r="D1830">
        <v>0.32590000000000002</v>
      </c>
      <c r="E1830">
        <v>3.1957</v>
      </c>
      <c r="F1830">
        <v>0.14577999999999999</v>
      </c>
    </row>
    <row r="1831" spans="1:6">
      <c r="A1831">
        <v>2000002</v>
      </c>
      <c r="B1831">
        <v>2</v>
      </c>
      <c r="C1831">
        <v>2</v>
      </c>
      <c r="D1831">
        <v>0.31009999999999999</v>
      </c>
      <c r="E1831">
        <v>3.2103999999999999</v>
      </c>
      <c r="F1831">
        <v>0.14637</v>
      </c>
    </row>
    <row r="1832" spans="1:6">
      <c r="A1832">
        <v>2000003</v>
      </c>
      <c r="B1832">
        <v>2</v>
      </c>
      <c r="C1832">
        <v>3</v>
      </c>
      <c r="D1832">
        <v>0.29859999999999998</v>
      </c>
      <c r="E1832">
        <v>3.2315</v>
      </c>
      <c r="F1832">
        <v>0.14657000000000001</v>
      </c>
    </row>
    <row r="1833" spans="1:6">
      <c r="A1833">
        <v>2000004</v>
      </c>
      <c r="B1833">
        <v>2</v>
      </c>
      <c r="C1833">
        <v>4</v>
      </c>
      <c r="D1833">
        <v>0.28910000000000002</v>
      </c>
      <c r="E1833">
        <v>3.2557999999999998</v>
      </c>
      <c r="F1833">
        <v>0.14657999999999999</v>
      </c>
    </row>
    <row r="1834" spans="1:6">
      <c r="A1834">
        <v>2000005</v>
      </c>
      <c r="B1834">
        <v>2</v>
      </c>
      <c r="C1834">
        <v>5</v>
      </c>
      <c r="D1834">
        <v>0.28100000000000003</v>
      </c>
      <c r="E1834">
        <v>3.2820999999999998</v>
      </c>
      <c r="F1834">
        <v>0.14646000000000001</v>
      </c>
    </row>
    <row r="1835" spans="1:6">
      <c r="A1835">
        <v>2000006</v>
      </c>
      <c r="B1835">
        <v>2</v>
      </c>
      <c r="C1835">
        <v>6</v>
      </c>
      <c r="D1835">
        <v>0.2737</v>
      </c>
      <c r="E1835">
        <v>3.3098999999999998</v>
      </c>
      <c r="F1835">
        <v>0.14626</v>
      </c>
    </row>
    <row r="1836" spans="1:6">
      <c r="A1836">
        <v>2000007</v>
      </c>
      <c r="B1836">
        <v>2</v>
      </c>
      <c r="C1836">
        <v>7</v>
      </c>
      <c r="D1836">
        <v>0.2671</v>
      </c>
      <c r="E1836">
        <v>3.3388</v>
      </c>
      <c r="F1836">
        <v>0.14599999999999999</v>
      </c>
    </row>
    <row r="1837" spans="1:6">
      <c r="A1837">
        <v>2000008</v>
      </c>
      <c r="B1837">
        <v>2</v>
      </c>
      <c r="C1837">
        <v>8</v>
      </c>
      <c r="D1837">
        <v>0.26090000000000002</v>
      </c>
      <c r="E1837">
        <v>3.3687</v>
      </c>
      <c r="F1837">
        <v>0.14568999999999999</v>
      </c>
    </row>
    <row r="1838" spans="1:6">
      <c r="A1838">
        <v>2000009</v>
      </c>
      <c r="B1838">
        <v>2</v>
      </c>
      <c r="C1838">
        <v>9</v>
      </c>
      <c r="D1838">
        <v>0.25509999999999999</v>
      </c>
      <c r="E1838">
        <v>3.3995000000000002</v>
      </c>
      <c r="F1838">
        <v>0.14534</v>
      </c>
    </row>
    <row r="1839" spans="1:6">
      <c r="A1839">
        <v>2000010</v>
      </c>
      <c r="B1839">
        <v>2</v>
      </c>
      <c r="C1839">
        <v>10</v>
      </c>
      <c r="D1839">
        <v>0.24970000000000001</v>
      </c>
      <c r="E1839">
        <v>3.4314</v>
      </c>
      <c r="F1839">
        <v>0.14498</v>
      </c>
    </row>
    <row r="1840" spans="1:6">
      <c r="A1840">
        <v>2000011</v>
      </c>
      <c r="B1840">
        <v>2</v>
      </c>
      <c r="C1840">
        <v>11</v>
      </c>
      <c r="D1840">
        <v>0.24460000000000001</v>
      </c>
      <c r="E1840">
        <v>3.4643000000000002</v>
      </c>
      <c r="F1840">
        <v>0.14459</v>
      </c>
    </row>
    <row r="1841" spans="1:6">
      <c r="A1841">
        <v>2000012</v>
      </c>
      <c r="B1841">
        <v>2</v>
      </c>
      <c r="C1841">
        <v>12</v>
      </c>
      <c r="D1841">
        <v>0.2397</v>
      </c>
      <c r="E1841">
        <v>3.4983</v>
      </c>
      <c r="F1841">
        <v>0.14419999999999999</v>
      </c>
    </row>
    <row r="1842" spans="1:6">
      <c r="A1842">
        <v>2000013</v>
      </c>
      <c r="B1842">
        <v>2</v>
      </c>
      <c r="C1842">
        <v>13</v>
      </c>
      <c r="D1842">
        <v>0.2349</v>
      </c>
      <c r="E1842">
        <v>3.5333000000000001</v>
      </c>
      <c r="F1842">
        <v>0.14380000000000001</v>
      </c>
    </row>
    <row r="1843" spans="1:6">
      <c r="A1843">
        <v>2000014</v>
      </c>
      <c r="B1843">
        <v>2</v>
      </c>
      <c r="C1843">
        <v>14</v>
      </c>
      <c r="D1843">
        <v>0.23039999999999999</v>
      </c>
      <c r="E1843">
        <v>3.5693000000000001</v>
      </c>
      <c r="F1843">
        <v>0.14338999999999999</v>
      </c>
    </row>
    <row r="1844" spans="1:6">
      <c r="A1844">
        <v>2000015</v>
      </c>
      <c r="B1844">
        <v>2</v>
      </c>
      <c r="C1844">
        <v>15</v>
      </c>
      <c r="D1844">
        <v>0.22600000000000001</v>
      </c>
      <c r="E1844">
        <v>3.6063000000000001</v>
      </c>
      <c r="F1844">
        <v>0.14299000000000001</v>
      </c>
    </row>
    <row r="1845" spans="1:6">
      <c r="A1845">
        <v>2000016</v>
      </c>
      <c r="B1845">
        <v>2</v>
      </c>
      <c r="C1845">
        <v>16</v>
      </c>
      <c r="D1845">
        <v>0.2218</v>
      </c>
      <c r="E1845">
        <v>3.6438000000000001</v>
      </c>
      <c r="F1845">
        <v>0.14258000000000001</v>
      </c>
    </row>
    <row r="1846" spans="1:6">
      <c r="A1846">
        <v>2000017</v>
      </c>
      <c r="B1846">
        <v>2</v>
      </c>
      <c r="C1846">
        <v>17</v>
      </c>
      <c r="D1846">
        <v>0.2177</v>
      </c>
      <c r="E1846">
        <v>3.6818</v>
      </c>
      <c r="F1846">
        <v>0.14218</v>
      </c>
    </row>
    <row r="1847" spans="1:6">
      <c r="A1847">
        <v>2000018</v>
      </c>
      <c r="B1847">
        <v>2</v>
      </c>
      <c r="C1847">
        <v>18</v>
      </c>
      <c r="D1847">
        <v>0.2137</v>
      </c>
      <c r="E1847">
        <v>3.7201</v>
      </c>
      <c r="F1847">
        <v>0.14177000000000001</v>
      </c>
    </row>
    <row r="1848" spans="1:6">
      <c r="A1848">
        <v>2000019</v>
      </c>
      <c r="B1848">
        <v>2</v>
      </c>
      <c r="C1848">
        <v>19</v>
      </c>
      <c r="D1848">
        <v>0.2099</v>
      </c>
      <c r="E1848">
        <v>3.7584</v>
      </c>
      <c r="F1848">
        <v>0.14138000000000001</v>
      </c>
    </row>
    <row r="1849" spans="1:6">
      <c r="A1849">
        <v>2000020</v>
      </c>
      <c r="B1849">
        <v>2</v>
      </c>
      <c r="C1849">
        <v>20</v>
      </c>
      <c r="D1849">
        <v>0.20610000000000001</v>
      </c>
      <c r="E1849">
        <v>3.7968000000000002</v>
      </c>
      <c r="F1849">
        <v>0.14097999999999999</v>
      </c>
    </row>
    <row r="1850" spans="1:6">
      <c r="A1850">
        <v>2000021</v>
      </c>
      <c r="B1850">
        <v>2</v>
      </c>
      <c r="C1850">
        <v>21</v>
      </c>
      <c r="D1850">
        <v>0.2024</v>
      </c>
      <c r="E1850">
        <v>3.8351999999999999</v>
      </c>
      <c r="F1850">
        <v>0.1406</v>
      </c>
    </row>
    <row r="1851" spans="1:6">
      <c r="A1851">
        <v>2000022</v>
      </c>
      <c r="B1851">
        <v>2</v>
      </c>
      <c r="C1851">
        <v>22</v>
      </c>
      <c r="D1851">
        <v>0.19889999999999999</v>
      </c>
      <c r="E1851">
        <v>3.8734999999999999</v>
      </c>
      <c r="F1851">
        <v>0.14021</v>
      </c>
    </row>
    <row r="1852" spans="1:6">
      <c r="A1852">
        <v>2000023</v>
      </c>
      <c r="B1852">
        <v>2</v>
      </c>
      <c r="C1852">
        <v>23</v>
      </c>
      <c r="D1852">
        <v>0.19539999999999999</v>
      </c>
      <c r="E1852">
        <v>3.9116</v>
      </c>
      <c r="F1852">
        <v>0.13983999999999999</v>
      </c>
    </row>
    <row r="1853" spans="1:6">
      <c r="A1853">
        <v>2000024</v>
      </c>
      <c r="B1853">
        <v>2</v>
      </c>
      <c r="C1853">
        <v>24</v>
      </c>
      <c r="D1853">
        <v>0.19189999999999999</v>
      </c>
      <c r="E1853">
        <v>3.9495</v>
      </c>
      <c r="F1853">
        <v>0.13947000000000001</v>
      </c>
    </row>
    <row r="1854" spans="1:6">
      <c r="A1854">
        <v>2000025</v>
      </c>
      <c r="B1854">
        <v>2</v>
      </c>
      <c r="C1854">
        <v>25</v>
      </c>
      <c r="D1854">
        <v>0.18859999999999999</v>
      </c>
      <c r="E1854">
        <v>3.9872000000000001</v>
      </c>
      <c r="F1854">
        <v>0.1391</v>
      </c>
    </row>
    <row r="1855" spans="1:6">
      <c r="A1855">
        <v>2000026</v>
      </c>
      <c r="B1855">
        <v>2</v>
      </c>
      <c r="C1855">
        <v>26</v>
      </c>
      <c r="D1855">
        <v>0.18529999999999999</v>
      </c>
      <c r="E1855">
        <v>4.0247000000000002</v>
      </c>
      <c r="F1855">
        <v>0.13875000000000001</v>
      </c>
    </row>
    <row r="1856" spans="1:6">
      <c r="A1856">
        <v>2000027</v>
      </c>
      <c r="B1856">
        <v>2</v>
      </c>
      <c r="C1856">
        <v>27</v>
      </c>
      <c r="D1856">
        <v>0.18210000000000001</v>
      </c>
      <c r="E1856">
        <v>4.0617999999999999</v>
      </c>
      <c r="F1856">
        <v>0.1384</v>
      </c>
    </row>
    <row r="1857" spans="1:6">
      <c r="A1857">
        <v>2000028</v>
      </c>
      <c r="B1857">
        <v>2</v>
      </c>
      <c r="C1857">
        <v>28</v>
      </c>
      <c r="D1857">
        <v>0.1789</v>
      </c>
      <c r="E1857">
        <v>4.0987</v>
      </c>
      <c r="F1857">
        <v>0.13805000000000001</v>
      </c>
    </row>
    <row r="1858" spans="1:6">
      <c r="A1858">
        <v>2000029</v>
      </c>
      <c r="B1858">
        <v>2</v>
      </c>
      <c r="C1858">
        <v>29</v>
      </c>
      <c r="D1858">
        <v>0.17580000000000001</v>
      </c>
      <c r="E1858">
        <v>4.1353</v>
      </c>
      <c r="F1858">
        <v>0.13771</v>
      </c>
    </row>
    <row r="1859" spans="1:6">
      <c r="A1859">
        <v>2000030</v>
      </c>
      <c r="B1859">
        <v>2</v>
      </c>
      <c r="C1859">
        <v>30</v>
      </c>
      <c r="D1859">
        <v>0.17269999999999999</v>
      </c>
      <c r="E1859">
        <v>4.1715999999999998</v>
      </c>
      <c r="F1859">
        <v>0.13738</v>
      </c>
    </row>
    <row r="1860" spans="1:6">
      <c r="A1860">
        <v>2000031</v>
      </c>
      <c r="B1860">
        <v>2</v>
      </c>
      <c r="C1860">
        <v>31</v>
      </c>
      <c r="D1860">
        <v>0.16969999999999999</v>
      </c>
      <c r="E1860">
        <v>4.2074999999999996</v>
      </c>
      <c r="F1860">
        <v>0.13705999999999999</v>
      </c>
    </row>
    <row r="1861" spans="1:6">
      <c r="A1861">
        <v>2000032</v>
      </c>
      <c r="B1861">
        <v>2</v>
      </c>
      <c r="C1861">
        <v>32</v>
      </c>
      <c r="D1861">
        <v>0.1668</v>
      </c>
      <c r="E1861">
        <v>4.2431000000000001</v>
      </c>
      <c r="F1861">
        <v>0.13674</v>
      </c>
    </row>
    <row r="1862" spans="1:6">
      <c r="A1862">
        <v>2000033</v>
      </c>
      <c r="B1862">
        <v>2</v>
      </c>
      <c r="C1862">
        <v>33</v>
      </c>
      <c r="D1862">
        <v>0.1638</v>
      </c>
      <c r="E1862">
        <v>4.2782999999999998</v>
      </c>
      <c r="F1862">
        <v>0.13643</v>
      </c>
    </row>
    <row r="1863" spans="1:6">
      <c r="A1863">
        <v>2000034</v>
      </c>
      <c r="B1863">
        <v>2</v>
      </c>
      <c r="C1863">
        <v>34</v>
      </c>
      <c r="D1863">
        <v>0.161</v>
      </c>
      <c r="E1863">
        <v>4.3131000000000004</v>
      </c>
      <c r="F1863">
        <v>0.13613</v>
      </c>
    </row>
    <row r="1864" spans="1:6">
      <c r="A1864">
        <v>2000035</v>
      </c>
      <c r="B1864">
        <v>2</v>
      </c>
      <c r="C1864">
        <v>35</v>
      </c>
      <c r="D1864">
        <v>0.15820000000000001</v>
      </c>
      <c r="E1864">
        <v>4.3475999999999999</v>
      </c>
      <c r="F1864">
        <v>0.13583000000000001</v>
      </c>
    </row>
    <row r="1865" spans="1:6">
      <c r="A1865">
        <v>2000036</v>
      </c>
      <c r="B1865">
        <v>2</v>
      </c>
      <c r="C1865">
        <v>36</v>
      </c>
      <c r="D1865">
        <v>0.15540000000000001</v>
      </c>
      <c r="E1865">
        <v>4.3818000000000001</v>
      </c>
      <c r="F1865">
        <v>0.13553999999999999</v>
      </c>
    </row>
    <row r="1866" spans="1:6">
      <c r="A1866">
        <v>2000037</v>
      </c>
      <c r="B1866">
        <v>2</v>
      </c>
      <c r="C1866">
        <v>37</v>
      </c>
      <c r="D1866">
        <v>0.15260000000000001</v>
      </c>
      <c r="E1866">
        <v>4.4154999999999998</v>
      </c>
      <c r="F1866">
        <v>0.13525999999999999</v>
      </c>
    </row>
    <row r="1867" spans="1:6">
      <c r="A1867">
        <v>2000038</v>
      </c>
      <c r="B1867">
        <v>2</v>
      </c>
      <c r="C1867">
        <v>38</v>
      </c>
      <c r="D1867">
        <v>0.14990000000000001</v>
      </c>
      <c r="E1867">
        <v>4.4489999999999998</v>
      </c>
      <c r="F1867">
        <v>0.13497999999999999</v>
      </c>
    </row>
    <row r="1868" spans="1:6">
      <c r="A1868">
        <v>2000039</v>
      </c>
      <c r="B1868">
        <v>2</v>
      </c>
      <c r="C1868">
        <v>39</v>
      </c>
      <c r="D1868">
        <v>0.14729999999999999</v>
      </c>
      <c r="E1868">
        <v>4.4820000000000002</v>
      </c>
      <c r="F1868">
        <v>0.13469999999999999</v>
      </c>
    </row>
    <row r="1869" spans="1:6">
      <c r="A1869">
        <v>2000040</v>
      </c>
      <c r="B1869">
        <v>2</v>
      </c>
      <c r="C1869">
        <v>40</v>
      </c>
      <c r="D1869">
        <v>0.14460000000000001</v>
      </c>
      <c r="E1869">
        <v>4.5148000000000001</v>
      </c>
      <c r="F1869">
        <v>0.13444</v>
      </c>
    </row>
    <row r="1870" spans="1:6">
      <c r="A1870">
        <v>2000041</v>
      </c>
      <c r="B1870">
        <v>2</v>
      </c>
      <c r="C1870">
        <v>41</v>
      </c>
      <c r="D1870">
        <v>0.14199999999999999</v>
      </c>
      <c r="E1870">
        <v>4.5472000000000001</v>
      </c>
      <c r="F1870">
        <v>0.13417999999999999</v>
      </c>
    </row>
    <row r="1871" spans="1:6">
      <c r="A1871">
        <v>2000042</v>
      </c>
      <c r="B1871">
        <v>2</v>
      </c>
      <c r="C1871">
        <v>42</v>
      </c>
      <c r="D1871">
        <v>0.13950000000000001</v>
      </c>
      <c r="E1871">
        <v>4.5792999999999999</v>
      </c>
      <c r="F1871">
        <v>0.13392000000000001</v>
      </c>
    </row>
    <row r="1872" spans="1:6">
      <c r="A1872">
        <v>2000043</v>
      </c>
      <c r="B1872">
        <v>2</v>
      </c>
      <c r="C1872">
        <v>43</v>
      </c>
      <c r="D1872">
        <v>0.13689999999999999</v>
      </c>
      <c r="E1872">
        <v>4.6109999999999998</v>
      </c>
      <c r="F1872">
        <v>0.13367000000000001</v>
      </c>
    </row>
    <row r="1873" spans="1:6">
      <c r="A1873">
        <v>2000044</v>
      </c>
      <c r="B1873">
        <v>2</v>
      </c>
      <c r="C1873">
        <v>44</v>
      </c>
      <c r="D1873">
        <v>0.13439999999999999</v>
      </c>
      <c r="E1873">
        <v>4.6425000000000001</v>
      </c>
      <c r="F1873">
        <v>0.13342000000000001</v>
      </c>
    </row>
    <row r="1874" spans="1:6">
      <c r="A1874">
        <v>2000045</v>
      </c>
      <c r="B1874">
        <v>2</v>
      </c>
      <c r="C1874">
        <v>45</v>
      </c>
      <c r="D1874">
        <v>0.13200000000000001</v>
      </c>
      <c r="E1874">
        <v>4.6736000000000004</v>
      </c>
      <c r="F1874">
        <v>0.13317999999999999</v>
      </c>
    </row>
    <row r="1875" spans="1:6">
      <c r="A1875">
        <v>2000046</v>
      </c>
      <c r="B1875">
        <v>2</v>
      </c>
      <c r="C1875">
        <v>46</v>
      </c>
      <c r="D1875">
        <v>0.1295</v>
      </c>
      <c r="E1875">
        <v>4.7043999999999997</v>
      </c>
      <c r="F1875">
        <v>0.13295000000000001</v>
      </c>
    </row>
    <row r="1876" spans="1:6">
      <c r="A1876">
        <v>2000047</v>
      </c>
      <c r="B1876">
        <v>2</v>
      </c>
      <c r="C1876">
        <v>47</v>
      </c>
      <c r="D1876">
        <v>0.12709999999999999</v>
      </c>
      <c r="E1876">
        <v>4.7348999999999997</v>
      </c>
      <c r="F1876">
        <v>0.13272</v>
      </c>
    </row>
    <row r="1877" spans="1:6">
      <c r="A1877">
        <v>2000048</v>
      </c>
      <c r="B1877">
        <v>2</v>
      </c>
      <c r="C1877">
        <v>48</v>
      </c>
      <c r="D1877">
        <v>0.12470000000000001</v>
      </c>
      <c r="E1877">
        <v>4.7651000000000003</v>
      </c>
      <c r="F1877">
        <v>0.13250000000000001</v>
      </c>
    </row>
    <row r="1878" spans="1:6">
      <c r="A1878">
        <v>2000049</v>
      </c>
      <c r="B1878">
        <v>2</v>
      </c>
      <c r="C1878">
        <v>49</v>
      </c>
      <c r="D1878">
        <v>0.12239999999999999</v>
      </c>
      <c r="E1878">
        <v>4.7949999999999999</v>
      </c>
      <c r="F1878">
        <v>0.13228000000000001</v>
      </c>
    </row>
    <row r="1879" spans="1:6">
      <c r="A1879">
        <v>2000050</v>
      </c>
      <c r="B1879">
        <v>2</v>
      </c>
      <c r="C1879">
        <v>50</v>
      </c>
      <c r="D1879">
        <v>0.12</v>
      </c>
      <c r="E1879">
        <v>4.8244999999999996</v>
      </c>
      <c r="F1879">
        <v>0.13206000000000001</v>
      </c>
    </row>
    <row r="1880" spans="1:6">
      <c r="A1880">
        <v>2000051</v>
      </c>
      <c r="B1880">
        <v>2</v>
      </c>
      <c r="C1880">
        <v>51</v>
      </c>
      <c r="D1880">
        <v>0.1177</v>
      </c>
      <c r="E1880">
        <v>4.8537999999999997</v>
      </c>
      <c r="F1880">
        <v>0.13184999999999999</v>
      </c>
    </row>
    <row r="1881" spans="1:6">
      <c r="A1881">
        <v>2000052</v>
      </c>
      <c r="B1881">
        <v>2</v>
      </c>
      <c r="C1881">
        <v>52</v>
      </c>
      <c r="D1881">
        <v>0.1154</v>
      </c>
      <c r="E1881">
        <v>4.8827999999999996</v>
      </c>
      <c r="F1881">
        <v>0.13164999999999999</v>
      </c>
    </row>
    <row r="1882" spans="1:6">
      <c r="A1882">
        <v>2000053</v>
      </c>
      <c r="B1882">
        <v>2</v>
      </c>
      <c r="C1882">
        <v>53</v>
      </c>
      <c r="D1882">
        <v>0.1132</v>
      </c>
      <c r="E1882">
        <v>4.9115000000000002</v>
      </c>
      <c r="F1882">
        <v>0.13145000000000001</v>
      </c>
    </row>
    <row r="1883" spans="1:6">
      <c r="A1883">
        <v>2000054</v>
      </c>
      <c r="B1883">
        <v>2</v>
      </c>
      <c r="C1883">
        <v>54</v>
      </c>
      <c r="D1883">
        <v>0.1109</v>
      </c>
      <c r="E1883">
        <v>4.9398999999999997</v>
      </c>
      <c r="F1883">
        <v>0.13125000000000001</v>
      </c>
    </row>
    <row r="1884" spans="1:6">
      <c r="A1884">
        <v>2000055</v>
      </c>
      <c r="B1884">
        <v>2</v>
      </c>
      <c r="C1884">
        <v>55</v>
      </c>
      <c r="D1884">
        <v>0.1087</v>
      </c>
      <c r="E1884">
        <v>4.968</v>
      </c>
      <c r="F1884">
        <v>0.13106000000000001</v>
      </c>
    </row>
    <row r="1885" spans="1:6">
      <c r="A1885">
        <v>2000056</v>
      </c>
      <c r="B1885">
        <v>2</v>
      </c>
      <c r="C1885">
        <v>56</v>
      </c>
      <c r="D1885">
        <v>0.1065</v>
      </c>
      <c r="E1885">
        <v>4.9958999999999998</v>
      </c>
      <c r="F1885">
        <v>0.13086999999999999</v>
      </c>
    </row>
    <row r="1886" spans="1:6">
      <c r="A1886">
        <v>2000057</v>
      </c>
      <c r="B1886">
        <v>2</v>
      </c>
      <c r="C1886">
        <v>57</v>
      </c>
      <c r="D1886">
        <v>0.10440000000000001</v>
      </c>
      <c r="E1886">
        <v>5.0235000000000003</v>
      </c>
      <c r="F1886">
        <v>0.13067999999999999</v>
      </c>
    </row>
    <row r="1887" spans="1:6">
      <c r="A1887">
        <v>2000058</v>
      </c>
      <c r="B1887">
        <v>2</v>
      </c>
      <c r="C1887">
        <v>58</v>
      </c>
      <c r="D1887">
        <v>0.1022</v>
      </c>
      <c r="E1887">
        <v>5.0509000000000004</v>
      </c>
      <c r="F1887">
        <v>0.1305</v>
      </c>
    </row>
    <row r="1888" spans="1:6">
      <c r="A1888">
        <v>2000059</v>
      </c>
      <c r="B1888">
        <v>2</v>
      </c>
      <c r="C1888">
        <v>59</v>
      </c>
      <c r="D1888">
        <v>0.10009999999999999</v>
      </c>
      <c r="E1888">
        <v>5.0780000000000003</v>
      </c>
      <c r="F1888">
        <v>0.13033</v>
      </c>
    </row>
    <row r="1889" spans="1:6">
      <c r="A1889">
        <v>2000060</v>
      </c>
      <c r="B1889">
        <v>2</v>
      </c>
      <c r="C1889">
        <v>60</v>
      </c>
      <c r="D1889">
        <v>9.8000000000000004E-2</v>
      </c>
      <c r="E1889">
        <v>5.1048999999999998</v>
      </c>
      <c r="F1889">
        <v>0.13014999999999999</v>
      </c>
    </row>
    <row r="1890" spans="1:6">
      <c r="A1890">
        <v>2000061</v>
      </c>
      <c r="B1890">
        <v>2</v>
      </c>
      <c r="C1890">
        <v>61</v>
      </c>
      <c r="D1890">
        <v>9.5899999999999999E-2</v>
      </c>
      <c r="E1890">
        <v>5.1315</v>
      </c>
      <c r="F1890">
        <v>0.12998000000000001</v>
      </c>
    </row>
    <row r="1891" spans="1:6">
      <c r="A1891">
        <v>2000062</v>
      </c>
      <c r="B1891">
        <v>2</v>
      </c>
      <c r="C1891">
        <v>62</v>
      </c>
      <c r="D1891">
        <v>9.3799999999999994E-2</v>
      </c>
      <c r="E1891">
        <v>5.1580000000000004</v>
      </c>
      <c r="F1891">
        <v>0.12981999999999999</v>
      </c>
    </row>
    <row r="1892" spans="1:6">
      <c r="A1892">
        <v>2000063</v>
      </c>
      <c r="B1892">
        <v>2</v>
      </c>
      <c r="C1892">
        <v>63</v>
      </c>
      <c r="D1892">
        <v>9.1800000000000007E-2</v>
      </c>
      <c r="E1892">
        <v>5.1841999999999997</v>
      </c>
      <c r="F1892">
        <v>0.12966</v>
      </c>
    </row>
    <row r="1893" spans="1:6">
      <c r="A1893">
        <v>2000064</v>
      </c>
      <c r="B1893">
        <v>2</v>
      </c>
      <c r="C1893">
        <v>64</v>
      </c>
      <c r="D1893">
        <v>8.9700000000000002E-2</v>
      </c>
      <c r="E1893">
        <v>5.2102000000000004</v>
      </c>
      <c r="F1893">
        <v>0.1295</v>
      </c>
    </row>
    <row r="1894" spans="1:6">
      <c r="A1894">
        <v>2000065</v>
      </c>
      <c r="B1894">
        <v>2</v>
      </c>
      <c r="C1894">
        <v>65</v>
      </c>
      <c r="D1894">
        <v>8.77E-2</v>
      </c>
      <c r="E1894">
        <v>5.2359999999999998</v>
      </c>
      <c r="F1894">
        <v>0.12934000000000001</v>
      </c>
    </row>
    <row r="1895" spans="1:6">
      <c r="A1895">
        <v>2000066</v>
      </c>
      <c r="B1895">
        <v>2</v>
      </c>
      <c r="C1895">
        <v>66</v>
      </c>
      <c r="D1895">
        <v>8.5699999999999998E-2</v>
      </c>
      <c r="E1895">
        <v>5.2615999999999996</v>
      </c>
      <c r="F1895">
        <v>0.12919</v>
      </c>
    </row>
    <row r="1896" spans="1:6">
      <c r="A1896">
        <v>2000067</v>
      </c>
      <c r="B1896">
        <v>2</v>
      </c>
      <c r="C1896">
        <v>67</v>
      </c>
      <c r="D1896">
        <v>8.3799999999999999E-2</v>
      </c>
      <c r="E1896">
        <v>5.2869999999999999</v>
      </c>
      <c r="F1896">
        <v>0.12903999999999999</v>
      </c>
    </row>
    <row r="1897" spans="1:6">
      <c r="A1897">
        <v>2000068</v>
      </c>
      <c r="B1897">
        <v>2</v>
      </c>
      <c r="C1897">
        <v>68</v>
      </c>
      <c r="D1897">
        <v>8.1799999999999998E-2</v>
      </c>
      <c r="E1897">
        <v>5.3121</v>
      </c>
      <c r="F1897">
        <v>0.12889</v>
      </c>
    </row>
    <row r="1898" spans="1:6">
      <c r="A1898">
        <v>2000069</v>
      </c>
      <c r="B1898">
        <v>2</v>
      </c>
      <c r="C1898">
        <v>69</v>
      </c>
      <c r="D1898">
        <v>7.9799999999999996E-2</v>
      </c>
      <c r="E1898">
        <v>5.3369999999999997</v>
      </c>
      <c r="F1898">
        <v>0.12875</v>
      </c>
    </row>
    <row r="1899" spans="1:6">
      <c r="A1899">
        <v>2000070</v>
      </c>
      <c r="B1899">
        <v>2</v>
      </c>
      <c r="C1899">
        <v>70</v>
      </c>
      <c r="D1899">
        <v>7.7899999999999997E-2</v>
      </c>
      <c r="E1899">
        <v>5.3617999999999997</v>
      </c>
      <c r="F1899">
        <v>0.12861</v>
      </c>
    </row>
    <row r="1900" spans="1:6">
      <c r="A1900">
        <v>2000071</v>
      </c>
      <c r="B1900">
        <v>2</v>
      </c>
      <c r="C1900">
        <v>71</v>
      </c>
      <c r="D1900">
        <v>7.5999999999999998E-2</v>
      </c>
      <c r="E1900">
        <v>5.3863000000000003</v>
      </c>
      <c r="F1900">
        <v>0.12847</v>
      </c>
    </row>
    <row r="1901" spans="1:6">
      <c r="A1901">
        <v>2000072</v>
      </c>
      <c r="B1901">
        <v>2</v>
      </c>
      <c r="C1901">
        <v>72</v>
      </c>
      <c r="D1901">
        <v>7.4099999999999999E-2</v>
      </c>
      <c r="E1901">
        <v>5.4107000000000003</v>
      </c>
      <c r="F1901">
        <v>0.12834000000000001</v>
      </c>
    </row>
    <row r="1902" spans="1:6">
      <c r="A1902">
        <v>2000073</v>
      </c>
      <c r="B1902">
        <v>2</v>
      </c>
      <c r="C1902">
        <v>73</v>
      </c>
      <c r="D1902">
        <v>7.22E-2</v>
      </c>
      <c r="E1902">
        <v>5.4348000000000001</v>
      </c>
      <c r="F1902">
        <v>0.12820999999999999</v>
      </c>
    </row>
    <row r="1903" spans="1:6">
      <c r="A1903">
        <v>2000074</v>
      </c>
      <c r="B1903">
        <v>2</v>
      </c>
      <c r="C1903">
        <v>74</v>
      </c>
      <c r="D1903">
        <v>7.0400000000000004E-2</v>
      </c>
      <c r="E1903">
        <v>5.4587000000000003</v>
      </c>
      <c r="F1903">
        <v>0.12808</v>
      </c>
    </row>
    <row r="1904" spans="1:6">
      <c r="A1904">
        <v>2000075</v>
      </c>
      <c r="B1904">
        <v>2</v>
      </c>
      <c r="C1904">
        <v>75</v>
      </c>
      <c r="D1904">
        <v>6.8500000000000005E-2</v>
      </c>
      <c r="E1904">
        <v>5.4824999999999999</v>
      </c>
      <c r="F1904">
        <v>0.12795000000000001</v>
      </c>
    </row>
    <row r="1905" spans="1:6">
      <c r="A1905">
        <v>2000076</v>
      </c>
      <c r="B1905">
        <v>2</v>
      </c>
      <c r="C1905">
        <v>76</v>
      </c>
      <c r="D1905">
        <v>6.6699999999999995E-2</v>
      </c>
      <c r="E1905">
        <v>5.5061</v>
      </c>
      <c r="F1905">
        <v>0.12783</v>
      </c>
    </row>
    <row r="1906" spans="1:6">
      <c r="A1906">
        <v>2000077</v>
      </c>
      <c r="B1906">
        <v>2</v>
      </c>
      <c r="C1906">
        <v>77</v>
      </c>
      <c r="D1906">
        <v>6.4799999999999996E-2</v>
      </c>
      <c r="E1906">
        <v>5.5294999999999996</v>
      </c>
      <c r="F1906">
        <v>0.12770000000000001</v>
      </c>
    </row>
    <row r="1907" spans="1:6">
      <c r="A1907">
        <v>2000078</v>
      </c>
      <c r="B1907">
        <v>2</v>
      </c>
      <c r="C1907">
        <v>78</v>
      </c>
      <c r="D1907">
        <v>6.3E-2</v>
      </c>
      <c r="E1907">
        <v>5.5526999999999997</v>
      </c>
      <c r="F1907">
        <v>0.12758</v>
      </c>
    </row>
    <row r="1908" spans="1:6">
      <c r="A1908">
        <v>2000079</v>
      </c>
      <c r="B1908">
        <v>2</v>
      </c>
      <c r="C1908">
        <v>79</v>
      </c>
      <c r="D1908">
        <v>6.1199999999999997E-2</v>
      </c>
      <c r="E1908">
        <v>5.5757000000000003</v>
      </c>
      <c r="F1908">
        <v>0.12747</v>
      </c>
    </row>
    <row r="1909" spans="1:6">
      <c r="A1909">
        <v>2000080</v>
      </c>
      <c r="B1909">
        <v>2</v>
      </c>
      <c r="C1909">
        <v>80</v>
      </c>
      <c r="D1909">
        <v>5.9499999999999997E-2</v>
      </c>
      <c r="E1909">
        <v>5.5986000000000002</v>
      </c>
      <c r="F1909">
        <v>0.12734999999999999</v>
      </c>
    </row>
    <row r="1910" spans="1:6">
      <c r="A1910">
        <v>2000081</v>
      </c>
      <c r="B1910">
        <v>2</v>
      </c>
      <c r="C1910">
        <v>81</v>
      </c>
      <c r="D1910">
        <v>5.7700000000000001E-2</v>
      </c>
      <c r="E1910">
        <v>5.6212999999999997</v>
      </c>
      <c r="F1910">
        <v>0.12723999999999999</v>
      </c>
    </row>
    <row r="1911" spans="1:6">
      <c r="A1911">
        <v>2000082</v>
      </c>
      <c r="B1911">
        <v>2</v>
      </c>
      <c r="C1911">
        <v>82</v>
      </c>
      <c r="D1911">
        <v>5.5899999999999998E-2</v>
      </c>
      <c r="E1911">
        <v>5.6437999999999997</v>
      </c>
      <c r="F1911">
        <v>0.12712999999999999</v>
      </c>
    </row>
    <row r="1912" spans="1:6">
      <c r="A1912">
        <v>2000083</v>
      </c>
      <c r="B1912">
        <v>2</v>
      </c>
      <c r="C1912">
        <v>83</v>
      </c>
      <c r="D1912">
        <v>5.4199999999999998E-2</v>
      </c>
      <c r="E1912">
        <v>5.6661999999999999</v>
      </c>
      <c r="F1912">
        <v>0.12701999999999999</v>
      </c>
    </row>
    <row r="1913" spans="1:6">
      <c r="A1913">
        <v>2000084</v>
      </c>
      <c r="B1913">
        <v>2</v>
      </c>
      <c r="C1913">
        <v>84</v>
      </c>
      <c r="D1913">
        <v>5.2499999999999998E-2</v>
      </c>
      <c r="E1913">
        <v>5.6882999999999999</v>
      </c>
      <c r="F1913">
        <v>0.12691</v>
      </c>
    </row>
    <row r="1914" spans="1:6">
      <c r="A1914">
        <v>2000085</v>
      </c>
      <c r="B1914">
        <v>2</v>
      </c>
      <c r="C1914">
        <v>85</v>
      </c>
      <c r="D1914">
        <v>5.0799999999999998E-2</v>
      </c>
      <c r="E1914">
        <v>5.7103999999999999</v>
      </c>
      <c r="F1914">
        <v>0.12681000000000001</v>
      </c>
    </row>
    <row r="1915" spans="1:6">
      <c r="A1915">
        <v>2000086</v>
      </c>
      <c r="B1915">
        <v>2</v>
      </c>
      <c r="C1915">
        <v>86</v>
      </c>
      <c r="D1915">
        <v>4.9000000000000002E-2</v>
      </c>
      <c r="E1915">
        <v>5.7321999999999997</v>
      </c>
      <c r="F1915">
        <v>0.12670999999999999</v>
      </c>
    </row>
    <row r="1916" spans="1:6">
      <c r="A1916">
        <v>2000087</v>
      </c>
      <c r="B1916">
        <v>2</v>
      </c>
      <c r="C1916">
        <v>87</v>
      </c>
      <c r="D1916">
        <v>4.7399999999999998E-2</v>
      </c>
      <c r="E1916">
        <v>5.7538999999999998</v>
      </c>
      <c r="F1916">
        <v>0.12659999999999999</v>
      </c>
    </row>
    <row r="1917" spans="1:6">
      <c r="A1917">
        <v>2000088</v>
      </c>
      <c r="B1917">
        <v>2</v>
      </c>
      <c r="C1917">
        <v>88</v>
      </c>
      <c r="D1917">
        <v>4.5699999999999998E-2</v>
      </c>
      <c r="E1917">
        <v>5.7755000000000001</v>
      </c>
      <c r="F1917">
        <v>0.12651000000000001</v>
      </c>
    </row>
    <row r="1918" spans="1:6">
      <c r="A1918">
        <v>2000089</v>
      </c>
      <c r="B1918">
        <v>2</v>
      </c>
      <c r="C1918">
        <v>89</v>
      </c>
      <c r="D1918">
        <v>4.3999999999999997E-2</v>
      </c>
      <c r="E1918">
        <v>5.7968999999999999</v>
      </c>
      <c r="F1918">
        <v>0.12640999999999999</v>
      </c>
    </row>
    <row r="1919" spans="1:6">
      <c r="A1919">
        <v>2000090</v>
      </c>
      <c r="B1919">
        <v>2</v>
      </c>
      <c r="C1919">
        <v>90</v>
      </c>
      <c r="D1919">
        <v>4.24E-2</v>
      </c>
      <c r="E1919">
        <v>5.8181000000000003</v>
      </c>
      <c r="F1919">
        <v>0.12631000000000001</v>
      </c>
    </row>
    <row r="1920" spans="1:6">
      <c r="A1920">
        <v>2000091</v>
      </c>
      <c r="B1920">
        <v>2</v>
      </c>
      <c r="C1920">
        <v>91</v>
      </c>
      <c r="D1920">
        <v>4.07E-2</v>
      </c>
      <c r="E1920">
        <v>5.8392999999999997</v>
      </c>
      <c r="F1920">
        <v>0.12622</v>
      </c>
    </row>
    <row r="1921" spans="1:6">
      <c r="A1921">
        <v>2000092</v>
      </c>
      <c r="B1921">
        <v>2</v>
      </c>
      <c r="C1921">
        <v>92</v>
      </c>
      <c r="D1921">
        <v>3.9100000000000003E-2</v>
      </c>
      <c r="E1921">
        <v>5.8601999999999999</v>
      </c>
      <c r="F1921">
        <v>0.12612999999999999</v>
      </c>
    </row>
    <row r="1922" spans="1:6">
      <c r="A1922">
        <v>2000093</v>
      </c>
      <c r="B1922">
        <v>2</v>
      </c>
      <c r="C1922">
        <v>93</v>
      </c>
      <c r="D1922">
        <v>3.7499999999999999E-2</v>
      </c>
      <c r="E1922">
        <v>5.8810000000000002</v>
      </c>
      <c r="F1922">
        <v>0.12604000000000001</v>
      </c>
    </row>
    <row r="1923" spans="1:6">
      <c r="A1923">
        <v>2000094</v>
      </c>
      <c r="B1923">
        <v>2</v>
      </c>
      <c r="C1923">
        <v>94</v>
      </c>
      <c r="D1923">
        <v>3.5799999999999998E-2</v>
      </c>
      <c r="E1923">
        <v>5.9016999999999999</v>
      </c>
      <c r="F1923">
        <v>0.12595000000000001</v>
      </c>
    </row>
    <row r="1924" spans="1:6">
      <c r="A1924">
        <v>2000095</v>
      </c>
      <c r="B1924">
        <v>2</v>
      </c>
      <c r="C1924">
        <v>95</v>
      </c>
      <c r="D1924">
        <v>3.4200000000000001E-2</v>
      </c>
      <c r="E1924">
        <v>5.9222999999999999</v>
      </c>
      <c r="F1924">
        <v>0.12586</v>
      </c>
    </row>
    <row r="1925" spans="1:6">
      <c r="A1925">
        <v>2000096</v>
      </c>
      <c r="B1925">
        <v>2</v>
      </c>
      <c r="C1925">
        <v>96</v>
      </c>
      <c r="D1925">
        <v>3.27E-2</v>
      </c>
      <c r="E1925">
        <v>5.9427000000000003</v>
      </c>
      <c r="F1925">
        <v>0.12576999999999999</v>
      </c>
    </row>
    <row r="1926" spans="1:6">
      <c r="A1926">
        <v>2000097</v>
      </c>
      <c r="B1926">
        <v>2</v>
      </c>
      <c r="C1926">
        <v>97</v>
      </c>
      <c r="D1926">
        <v>3.1099999999999999E-2</v>
      </c>
      <c r="E1926">
        <v>5.9629000000000003</v>
      </c>
      <c r="F1926">
        <v>0.12569</v>
      </c>
    </row>
    <row r="1927" spans="1:6">
      <c r="A1927">
        <v>2000098</v>
      </c>
      <c r="B1927">
        <v>2</v>
      </c>
      <c r="C1927">
        <v>98</v>
      </c>
      <c r="D1927">
        <v>2.9499999999999998E-2</v>
      </c>
      <c r="E1927">
        <v>5.9831000000000003</v>
      </c>
      <c r="F1927">
        <v>0.12561</v>
      </c>
    </row>
    <row r="1928" spans="1:6">
      <c r="A1928">
        <v>2000099</v>
      </c>
      <c r="B1928">
        <v>2</v>
      </c>
      <c r="C1928">
        <v>99</v>
      </c>
      <c r="D1928">
        <v>2.7900000000000001E-2</v>
      </c>
      <c r="E1928">
        <v>6.0030999999999999</v>
      </c>
      <c r="F1928">
        <v>0.12553</v>
      </c>
    </row>
    <row r="1929" spans="1:6">
      <c r="A1929">
        <v>2000100</v>
      </c>
      <c r="B1929">
        <v>2</v>
      </c>
      <c r="C1929">
        <v>100</v>
      </c>
      <c r="D1929">
        <v>2.64E-2</v>
      </c>
      <c r="E1929">
        <v>6.0228999999999999</v>
      </c>
      <c r="F1929">
        <v>0.12545000000000001</v>
      </c>
    </row>
    <row r="1930" spans="1:6">
      <c r="A1930">
        <v>2000101</v>
      </c>
      <c r="B1930">
        <v>2</v>
      </c>
      <c r="C1930">
        <v>101</v>
      </c>
      <c r="D1930">
        <v>2.4899999999999999E-2</v>
      </c>
      <c r="E1930">
        <v>6.0426000000000002</v>
      </c>
      <c r="F1930">
        <v>0.12537000000000001</v>
      </c>
    </row>
    <row r="1931" spans="1:6">
      <c r="A1931">
        <v>2000102</v>
      </c>
      <c r="B1931">
        <v>2</v>
      </c>
      <c r="C1931">
        <v>102</v>
      </c>
      <c r="D1931">
        <v>2.3300000000000001E-2</v>
      </c>
      <c r="E1931">
        <v>6.0621999999999998</v>
      </c>
      <c r="F1931">
        <v>0.12529000000000001</v>
      </c>
    </row>
    <row r="1932" spans="1:6">
      <c r="A1932">
        <v>2000103</v>
      </c>
      <c r="B1932">
        <v>2</v>
      </c>
      <c r="C1932">
        <v>103</v>
      </c>
      <c r="D1932">
        <v>2.18E-2</v>
      </c>
      <c r="E1932">
        <v>6.0816999999999997</v>
      </c>
      <c r="F1932">
        <v>0.12522</v>
      </c>
    </row>
    <row r="1933" spans="1:6">
      <c r="A1933">
        <v>2000104</v>
      </c>
      <c r="B1933">
        <v>2</v>
      </c>
      <c r="C1933">
        <v>104</v>
      </c>
      <c r="D1933">
        <v>2.0299999999999999E-2</v>
      </c>
      <c r="E1933">
        <v>6.101</v>
      </c>
      <c r="F1933">
        <v>0.12514</v>
      </c>
    </row>
    <row r="1934" spans="1:6">
      <c r="A1934">
        <v>2000105</v>
      </c>
      <c r="B1934">
        <v>2</v>
      </c>
      <c r="C1934">
        <v>105</v>
      </c>
      <c r="D1934">
        <v>1.8800000000000001E-2</v>
      </c>
      <c r="E1934">
        <v>6.1201999999999996</v>
      </c>
      <c r="F1934">
        <v>0.12506999999999999</v>
      </c>
    </row>
    <row r="1935" spans="1:6">
      <c r="A1935">
        <v>2000106</v>
      </c>
      <c r="B1935">
        <v>2</v>
      </c>
      <c r="C1935">
        <v>106</v>
      </c>
      <c r="D1935">
        <v>1.7299999999999999E-2</v>
      </c>
      <c r="E1935">
        <v>6.1393000000000004</v>
      </c>
      <c r="F1935">
        <v>0.125</v>
      </c>
    </row>
    <row r="1936" spans="1:6">
      <c r="A1936">
        <v>2000107</v>
      </c>
      <c r="B1936">
        <v>2</v>
      </c>
      <c r="C1936">
        <v>107</v>
      </c>
      <c r="D1936">
        <v>1.5800000000000002E-2</v>
      </c>
      <c r="E1936">
        <v>6.1581999999999999</v>
      </c>
      <c r="F1936">
        <v>0.12493</v>
      </c>
    </row>
    <row r="1937" spans="1:6">
      <c r="A1937">
        <v>2000108</v>
      </c>
      <c r="B1937">
        <v>2</v>
      </c>
      <c r="C1937">
        <v>108</v>
      </c>
      <c r="D1937">
        <v>1.44E-2</v>
      </c>
      <c r="E1937">
        <v>6.1771000000000003</v>
      </c>
      <c r="F1937">
        <v>0.12486</v>
      </c>
    </row>
    <row r="1938" spans="1:6">
      <c r="A1938">
        <v>2000109</v>
      </c>
      <c r="B1938">
        <v>2</v>
      </c>
      <c r="C1938">
        <v>109</v>
      </c>
      <c r="D1938">
        <v>1.29E-2</v>
      </c>
      <c r="E1938">
        <v>6.1958000000000002</v>
      </c>
      <c r="F1938">
        <v>0.12479</v>
      </c>
    </row>
    <row r="1939" spans="1:6">
      <c r="A1939">
        <v>2000110</v>
      </c>
      <c r="B1939">
        <v>2</v>
      </c>
      <c r="C1939">
        <v>110</v>
      </c>
      <c r="D1939">
        <v>1.14E-2</v>
      </c>
      <c r="E1939">
        <v>6.2142999999999997</v>
      </c>
      <c r="F1939">
        <v>0.12472</v>
      </c>
    </row>
    <row r="1940" spans="1:6">
      <c r="A1940">
        <v>2000111</v>
      </c>
      <c r="B1940">
        <v>2</v>
      </c>
      <c r="C1940">
        <v>111</v>
      </c>
      <c r="D1940">
        <v>0.01</v>
      </c>
      <c r="E1940">
        <v>6.2328000000000001</v>
      </c>
      <c r="F1940">
        <v>0.12466000000000001</v>
      </c>
    </row>
    <row r="1941" spans="1:6">
      <c r="A1941">
        <v>2000112</v>
      </c>
      <c r="B1941">
        <v>2</v>
      </c>
      <c r="C1941">
        <v>112</v>
      </c>
      <c r="D1941">
        <v>8.6E-3</v>
      </c>
      <c r="E1941">
        <v>6.2511000000000001</v>
      </c>
      <c r="F1941">
        <v>0.12459000000000001</v>
      </c>
    </row>
    <row r="1942" spans="1:6">
      <c r="A1942">
        <v>2000113</v>
      </c>
      <c r="B1942">
        <v>2</v>
      </c>
      <c r="C1942">
        <v>113</v>
      </c>
      <c r="D1942">
        <v>7.1000000000000004E-3</v>
      </c>
      <c r="E1942">
        <v>6.2693000000000003</v>
      </c>
      <c r="F1942">
        <v>0.12453</v>
      </c>
    </row>
    <row r="1943" spans="1:6">
      <c r="A1943">
        <v>2000114</v>
      </c>
      <c r="B1943">
        <v>2</v>
      </c>
      <c r="C1943">
        <v>114</v>
      </c>
      <c r="D1943">
        <v>5.7000000000000002E-3</v>
      </c>
      <c r="E1943">
        <v>6.2873999999999999</v>
      </c>
      <c r="F1943">
        <v>0.12447</v>
      </c>
    </row>
    <row r="1944" spans="1:6">
      <c r="A1944">
        <v>2000115</v>
      </c>
      <c r="B1944">
        <v>2</v>
      </c>
      <c r="C1944">
        <v>115</v>
      </c>
      <c r="D1944">
        <v>4.3E-3</v>
      </c>
      <c r="E1944">
        <v>6.3053999999999997</v>
      </c>
      <c r="F1944">
        <v>0.12441000000000001</v>
      </c>
    </row>
    <row r="1945" spans="1:6">
      <c r="A1945">
        <v>2000116</v>
      </c>
      <c r="B1945">
        <v>2</v>
      </c>
      <c r="C1945">
        <v>116</v>
      </c>
      <c r="D1945">
        <v>2.8999999999999998E-3</v>
      </c>
      <c r="E1945">
        <v>6.3231999999999999</v>
      </c>
      <c r="F1945">
        <v>0.12435</v>
      </c>
    </row>
    <row r="1946" spans="1:6">
      <c r="A1946">
        <v>2000117</v>
      </c>
      <c r="B1946">
        <v>2</v>
      </c>
      <c r="C1946">
        <v>117</v>
      </c>
      <c r="D1946">
        <v>1.5E-3</v>
      </c>
      <c r="E1946">
        <v>6.3410000000000002</v>
      </c>
      <c r="F1946">
        <v>0.12429</v>
      </c>
    </row>
    <row r="1947" spans="1:6">
      <c r="A1947">
        <v>2000118</v>
      </c>
      <c r="B1947">
        <v>2</v>
      </c>
      <c r="C1947">
        <v>118</v>
      </c>
      <c r="D1947">
        <v>1E-4</v>
      </c>
      <c r="E1947">
        <v>6.3586</v>
      </c>
      <c r="F1947">
        <v>0.12422999999999999</v>
      </c>
    </row>
    <row r="1948" spans="1:6">
      <c r="A1948">
        <v>2000119</v>
      </c>
      <c r="B1948">
        <v>2</v>
      </c>
      <c r="C1948">
        <v>119</v>
      </c>
      <c r="D1948">
        <v>-1.2999999999999999E-3</v>
      </c>
      <c r="E1948">
        <v>6.3761000000000001</v>
      </c>
      <c r="F1948">
        <v>0.12417</v>
      </c>
    </row>
    <row r="1949" spans="1:6">
      <c r="A1949">
        <v>2000120</v>
      </c>
      <c r="B1949">
        <v>2</v>
      </c>
      <c r="C1949">
        <v>120</v>
      </c>
      <c r="D1949">
        <v>-2.5999999999999999E-3</v>
      </c>
      <c r="E1949">
        <v>6.3935000000000004</v>
      </c>
      <c r="F1949">
        <v>0.12411999999999999</v>
      </c>
    </row>
    <row r="1950" spans="1:6">
      <c r="A1950">
        <v>2000121</v>
      </c>
      <c r="B1950">
        <v>2</v>
      </c>
      <c r="C1950">
        <v>121</v>
      </c>
      <c r="D1950">
        <v>-4.0000000000000001E-3</v>
      </c>
      <c r="E1950">
        <v>6.4108000000000001</v>
      </c>
      <c r="F1950">
        <v>0.12406</v>
      </c>
    </row>
    <row r="1951" spans="1:6">
      <c r="A1951">
        <v>2000122</v>
      </c>
      <c r="B1951">
        <v>2</v>
      </c>
      <c r="C1951">
        <v>122</v>
      </c>
      <c r="D1951">
        <v>-5.3E-3</v>
      </c>
      <c r="E1951">
        <v>6.4279999999999999</v>
      </c>
      <c r="F1951">
        <v>0.12401</v>
      </c>
    </row>
    <row r="1952" spans="1:6">
      <c r="A1952">
        <v>2000123</v>
      </c>
      <c r="B1952">
        <v>2</v>
      </c>
      <c r="C1952">
        <v>123</v>
      </c>
      <c r="D1952">
        <v>-6.7000000000000002E-3</v>
      </c>
      <c r="E1952">
        <v>6.4450000000000003</v>
      </c>
      <c r="F1952">
        <v>0.12395</v>
      </c>
    </row>
    <row r="1953" spans="1:6">
      <c r="A1953">
        <v>2000124</v>
      </c>
      <c r="B1953">
        <v>2</v>
      </c>
      <c r="C1953">
        <v>124</v>
      </c>
      <c r="D1953">
        <v>-8.0000000000000002E-3</v>
      </c>
      <c r="E1953">
        <v>6.4619999999999997</v>
      </c>
      <c r="F1953">
        <v>0.1239</v>
      </c>
    </row>
    <row r="1954" spans="1:6">
      <c r="A1954">
        <v>2000125</v>
      </c>
      <c r="B1954">
        <v>2</v>
      </c>
      <c r="C1954">
        <v>125</v>
      </c>
      <c r="D1954">
        <v>-9.4000000000000004E-3</v>
      </c>
      <c r="E1954">
        <v>6.4787999999999997</v>
      </c>
      <c r="F1954">
        <v>0.12385</v>
      </c>
    </row>
    <row r="1955" spans="1:6">
      <c r="A1955">
        <v>2000126</v>
      </c>
      <c r="B1955">
        <v>2</v>
      </c>
      <c r="C1955">
        <v>126</v>
      </c>
      <c r="D1955">
        <v>-1.0699999999999999E-2</v>
      </c>
      <c r="E1955">
        <v>6.4955999999999996</v>
      </c>
      <c r="F1955">
        <v>0.12379999999999999</v>
      </c>
    </row>
    <row r="1956" spans="1:6">
      <c r="A1956">
        <v>2000127</v>
      </c>
      <c r="B1956">
        <v>2</v>
      </c>
      <c r="C1956">
        <v>127</v>
      </c>
      <c r="D1956">
        <v>-1.2E-2</v>
      </c>
      <c r="E1956">
        <v>6.5122</v>
      </c>
      <c r="F1956">
        <v>0.12375</v>
      </c>
    </row>
    <row r="1957" spans="1:6">
      <c r="A1957">
        <v>2000128</v>
      </c>
      <c r="B1957">
        <v>2</v>
      </c>
      <c r="C1957">
        <v>128</v>
      </c>
      <c r="D1957">
        <v>-1.3299999999999999E-2</v>
      </c>
      <c r="E1957">
        <v>6.5288000000000004</v>
      </c>
      <c r="F1957">
        <v>0.1237</v>
      </c>
    </row>
    <row r="1958" spans="1:6">
      <c r="A1958">
        <v>2000129</v>
      </c>
      <c r="B1958">
        <v>2</v>
      </c>
      <c r="C1958">
        <v>129</v>
      </c>
      <c r="D1958">
        <v>-1.46E-2</v>
      </c>
      <c r="E1958">
        <v>6.5452000000000004</v>
      </c>
      <c r="F1958">
        <v>0.12365</v>
      </c>
    </row>
    <row r="1959" spans="1:6">
      <c r="A1959">
        <v>2000130</v>
      </c>
      <c r="B1959">
        <v>2</v>
      </c>
      <c r="C1959">
        <v>130</v>
      </c>
      <c r="D1959">
        <v>-1.5900000000000001E-2</v>
      </c>
      <c r="E1959">
        <v>6.5614999999999997</v>
      </c>
      <c r="F1959">
        <v>0.1236</v>
      </c>
    </row>
    <row r="1960" spans="1:6">
      <c r="A1960">
        <v>2000131</v>
      </c>
      <c r="B1960">
        <v>2</v>
      </c>
      <c r="C1960">
        <v>131</v>
      </c>
      <c r="D1960">
        <v>-1.72E-2</v>
      </c>
      <c r="E1960">
        <v>6.5777000000000001</v>
      </c>
      <c r="F1960">
        <v>0.12354999999999999</v>
      </c>
    </row>
    <row r="1961" spans="1:6">
      <c r="A1961">
        <v>2000132</v>
      </c>
      <c r="B1961">
        <v>2</v>
      </c>
      <c r="C1961">
        <v>132</v>
      </c>
      <c r="D1961">
        <v>-1.8499999999999999E-2</v>
      </c>
      <c r="E1961">
        <v>6.5938999999999997</v>
      </c>
      <c r="F1961">
        <v>0.12350999999999999</v>
      </c>
    </row>
    <row r="1962" spans="1:6">
      <c r="A1962">
        <v>2000133</v>
      </c>
      <c r="B1962">
        <v>2</v>
      </c>
      <c r="C1962">
        <v>133</v>
      </c>
      <c r="D1962">
        <v>-1.9800000000000002E-2</v>
      </c>
      <c r="E1962">
        <v>6.6098999999999997</v>
      </c>
      <c r="F1962">
        <v>0.12346</v>
      </c>
    </row>
    <row r="1963" spans="1:6">
      <c r="A1963">
        <v>2000134</v>
      </c>
      <c r="B1963">
        <v>2</v>
      </c>
      <c r="C1963">
        <v>134</v>
      </c>
      <c r="D1963">
        <v>-2.1000000000000001E-2</v>
      </c>
      <c r="E1963">
        <v>6.6257999999999999</v>
      </c>
      <c r="F1963">
        <v>0.12342</v>
      </c>
    </row>
    <row r="1964" spans="1:6">
      <c r="A1964">
        <v>2000135</v>
      </c>
      <c r="B1964">
        <v>2</v>
      </c>
      <c r="C1964">
        <v>135</v>
      </c>
      <c r="D1964">
        <v>-2.23E-2</v>
      </c>
      <c r="E1964">
        <v>6.6416000000000004</v>
      </c>
      <c r="F1964">
        <v>0.12336999999999999</v>
      </c>
    </row>
    <row r="1965" spans="1:6">
      <c r="A1965">
        <v>2000136</v>
      </c>
      <c r="B1965">
        <v>2</v>
      </c>
      <c r="C1965">
        <v>136</v>
      </c>
      <c r="D1965">
        <v>-2.35E-2</v>
      </c>
      <c r="E1965">
        <v>6.6573000000000002</v>
      </c>
      <c r="F1965">
        <v>0.12333</v>
      </c>
    </row>
    <row r="1966" spans="1:6">
      <c r="A1966">
        <v>2000137</v>
      </c>
      <c r="B1966">
        <v>2</v>
      </c>
      <c r="C1966">
        <v>137</v>
      </c>
      <c r="D1966">
        <v>-2.4799999999999999E-2</v>
      </c>
      <c r="E1966">
        <v>6.6729000000000003</v>
      </c>
      <c r="F1966">
        <v>0.12329</v>
      </c>
    </row>
    <row r="1967" spans="1:6">
      <c r="A1967">
        <v>2000138</v>
      </c>
      <c r="B1967">
        <v>2</v>
      </c>
      <c r="C1967">
        <v>138</v>
      </c>
      <c r="D1967">
        <v>-2.5999999999999999E-2</v>
      </c>
      <c r="E1967">
        <v>6.6883999999999997</v>
      </c>
      <c r="F1967">
        <v>0.12325</v>
      </c>
    </row>
    <row r="1968" spans="1:6">
      <c r="A1968">
        <v>2000139</v>
      </c>
      <c r="B1968">
        <v>2</v>
      </c>
      <c r="C1968">
        <v>139</v>
      </c>
      <c r="D1968">
        <v>-2.7300000000000001E-2</v>
      </c>
      <c r="E1968">
        <v>6.7039</v>
      </c>
      <c r="F1968">
        <v>0.12321</v>
      </c>
    </row>
    <row r="1969" spans="1:6">
      <c r="A1969">
        <v>2000140</v>
      </c>
      <c r="B1969">
        <v>2</v>
      </c>
      <c r="C1969">
        <v>140</v>
      </c>
      <c r="D1969">
        <v>-2.8500000000000001E-2</v>
      </c>
      <c r="E1969">
        <v>6.7191999999999998</v>
      </c>
      <c r="F1969">
        <v>0.12317</v>
      </c>
    </row>
    <row r="1970" spans="1:6">
      <c r="A1970">
        <v>2000141</v>
      </c>
      <c r="B1970">
        <v>2</v>
      </c>
      <c r="C1970">
        <v>141</v>
      </c>
      <c r="D1970">
        <v>-2.9700000000000001E-2</v>
      </c>
      <c r="E1970">
        <v>6.7343999999999999</v>
      </c>
      <c r="F1970">
        <v>0.12313</v>
      </c>
    </row>
    <row r="1971" spans="1:6">
      <c r="A1971">
        <v>2000142</v>
      </c>
      <c r="B1971">
        <v>2</v>
      </c>
      <c r="C1971">
        <v>142</v>
      </c>
      <c r="D1971">
        <v>-3.09E-2</v>
      </c>
      <c r="E1971">
        <v>6.7495000000000003</v>
      </c>
      <c r="F1971">
        <v>0.12309</v>
      </c>
    </row>
    <row r="1972" spans="1:6">
      <c r="A1972">
        <v>2000143</v>
      </c>
      <c r="B1972">
        <v>2</v>
      </c>
      <c r="C1972">
        <v>143</v>
      </c>
      <c r="D1972">
        <v>-3.2099999999999997E-2</v>
      </c>
      <c r="E1972">
        <v>6.7645999999999997</v>
      </c>
      <c r="F1972">
        <v>0.12305000000000001</v>
      </c>
    </row>
    <row r="1973" spans="1:6">
      <c r="A1973">
        <v>2000144</v>
      </c>
      <c r="B1973">
        <v>2</v>
      </c>
      <c r="C1973">
        <v>144</v>
      </c>
      <c r="D1973">
        <v>-3.3300000000000003E-2</v>
      </c>
      <c r="E1973">
        <v>6.7794999999999996</v>
      </c>
      <c r="F1973">
        <v>0.12300999999999999</v>
      </c>
    </row>
    <row r="1974" spans="1:6">
      <c r="A1974">
        <v>2000145</v>
      </c>
      <c r="B1974">
        <v>2</v>
      </c>
      <c r="C1974">
        <v>145</v>
      </c>
      <c r="D1974">
        <v>-3.4500000000000003E-2</v>
      </c>
      <c r="E1974">
        <v>6.7944000000000004</v>
      </c>
      <c r="F1974">
        <v>0.12298000000000001</v>
      </c>
    </row>
    <row r="1975" spans="1:6">
      <c r="A1975">
        <v>2000146</v>
      </c>
      <c r="B1975">
        <v>2</v>
      </c>
      <c r="C1975">
        <v>146</v>
      </c>
      <c r="D1975">
        <v>-3.5700000000000003E-2</v>
      </c>
      <c r="E1975">
        <v>6.8090999999999999</v>
      </c>
      <c r="F1975">
        <v>0.12293999999999999</v>
      </c>
    </row>
    <row r="1976" spans="1:6">
      <c r="A1976">
        <v>2000147</v>
      </c>
      <c r="B1976">
        <v>2</v>
      </c>
      <c r="C1976">
        <v>147</v>
      </c>
      <c r="D1976">
        <v>-3.6900000000000002E-2</v>
      </c>
      <c r="E1976">
        <v>6.8238000000000003</v>
      </c>
      <c r="F1976">
        <v>0.12291000000000001</v>
      </c>
    </row>
    <row r="1977" spans="1:6">
      <c r="A1977">
        <v>2000148</v>
      </c>
      <c r="B1977">
        <v>2</v>
      </c>
      <c r="C1977">
        <v>148</v>
      </c>
      <c r="D1977">
        <v>-3.8100000000000002E-2</v>
      </c>
      <c r="E1977">
        <v>6.8384</v>
      </c>
      <c r="F1977">
        <v>0.12286999999999999</v>
      </c>
    </row>
    <row r="1978" spans="1:6">
      <c r="A1978">
        <v>2000149</v>
      </c>
      <c r="B1978">
        <v>2</v>
      </c>
      <c r="C1978">
        <v>149</v>
      </c>
      <c r="D1978">
        <v>-3.9300000000000002E-2</v>
      </c>
      <c r="E1978">
        <v>6.8529</v>
      </c>
      <c r="F1978">
        <v>0.12284</v>
      </c>
    </row>
    <row r="1979" spans="1:6">
      <c r="A1979">
        <v>2000150</v>
      </c>
      <c r="B1979">
        <v>2</v>
      </c>
      <c r="C1979">
        <v>150</v>
      </c>
      <c r="D1979">
        <v>-4.0399999999999998E-2</v>
      </c>
      <c r="E1979">
        <v>6.8673000000000002</v>
      </c>
      <c r="F1979">
        <v>0.12281</v>
      </c>
    </row>
    <row r="1980" spans="1:6">
      <c r="A1980">
        <v>2000151</v>
      </c>
      <c r="B1980">
        <v>2</v>
      </c>
      <c r="C1980">
        <v>151</v>
      </c>
      <c r="D1980">
        <v>-4.1599999999999998E-2</v>
      </c>
      <c r="E1980">
        <v>6.8815999999999997</v>
      </c>
      <c r="F1980">
        <v>0.12277</v>
      </c>
    </row>
    <row r="1981" spans="1:6">
      <c r="A1981">
        <v>2000152</v>
      </c>
      <c r="B1981">
        <v>2</v>
      </c>
      <c r="C1981">
        <v>152</v>
      </c>
      <c r="D1981">
        <v>-4.2799999999999998E-2</v>
      </c>
      <c r="E1981">
        <v>6.8959000000000001</v>
      </c>
      <c r="F1981">
        <v>0.12274</v>
      </c>
    </row>
    <row r="1982" spans="1:6">
      <c r="A1982">
        <v>2000153</v>
      </c>
      <c r="B1982">
        <v>2</v>
      </c>
      <c r="C1982">
        <v>153</v>
      </c>
      <c r="D1982">
        <v>-4.3900000000000002E-2</v>
      </c>
      <c r="E1982">
        <v>6.91</v>
      </c>
      <c r="F1982">
        <v>0.12271</v>
      </c>
    </row>
    <row r="1983" spans="1:6">
      <c r="A1983">
        <v>2000154</v>
      </c>
      <c r="B1983">
        <v>2</v>
      </c>
      <c r="C1983">
        <v>154</v>
      </c>
      <c r="D1983">
        <v>-4.4999999999999998E-2</v>
      </c>
      <c r="E1983">
        <v>6.9241000000000001</v>
      </c>
      <c r="F1983">
        <v>0.12268</v>
      </c>
    </row>
    <row r="1984" spans="1:6">
      <c r="A1984">
        <v>2000155</v>
      </c>
      <c r="B1984">
        <v>2</v>
      </c>
      <c r="C1984">
        <v>155</v>
      </c>
      <c r="D1984">
        <v>-4.6199999999999998E-2</v>
      </c>
      <c r="E1984">
        <v>6.9381000000000004</v>
      </c>
      <c r="F1984">
        <v>0.12265</v>
      </c>
    </row>
    <row r="1985" spans="1:6">
      <c r="A1985">
        <v>2000156</v>
      </c>
      <c r="B1985">
        <v>2</v>
      </c>
      <c r="C1985">
        <v>156</v>
      </c>
      <c r="D1985">
        <v>-4.7300000000000002E-2</v>
      </c>
      <c r="E1985">
        <v>6.952</v>
      </c>
      <c r="F1985">
        <v>0.12262000000000001</v>
      </c>
    </row>
    <row r="1986" spans="1:6">
      <c r="A1986">
        <v>2000157</v>
      </c>
      <c r="B1986">
        <v>2</v>
      </c>
      <c r="C1986">
        <v>157</v>
      </c>
      <c r="D1986">
        <v>-4.8399999999999999E-2</v>
      </c>
      <c r="E1986">
        <v>6.9659000000000004</v>
      </c>
      <c r="F1986">
        <v>0.12259</v>
      </c>
    </row>
    <row r="1987" spans="1:6">
      <c r="A1987">
        <v>2000158</v>
      </c>
      <c r="B1987">
        <v>2</v>
      </c>
      <c r="C1987">
        <v>158</v>
      </c>
      <c r="D1987">
        <v>-4.9599999999999998E-2</v>
      </c>
      <c r="E1987">
        <v>6.9797000000000002</v>
      </c>
      <c r="F1987">
        <v>0.12256</v>
      </c>
    </row>
    <row r="1988" spans="1:6">
      <c r="A1988">
        <v>2000159</v>
      </c>
      <c r="B1988">
        <v>2</v>
      </c>
      <c r="C1988">
        <v>159</v>
      </c>
      <c r="D1988">
        <v>-5.0700000000000002E-2</v>
      </c>
      <c r="E1988">
        <v>6.9934000000000003</v>
      </c>
      <c r="F1988">
        <v>0.12254</v>
      </c>
    </row>
    <row r="1989" spans="1:6">
      <c r="A1989">
        <v>2000160</v>
      </c>
      <c r="B1989">
        <v>2</v>
      </c>
      <c r="C1989">
        <v>160</v>
      </c>
      <c r="D1989">
        <v>-5.1799999999999999E-2</v>
      </c>
      <c r="E1989">
        <v>7.0069999999999997</v>
      </c>
      <c r="F1989">
        <v>0.12250999999999999</v>
      </c>
    </row>
    <row r="1990" spans="1:6">
      <c r="A1990">
        <v>2000161</v>
      </c>
      <c r="B1990">
        <v>2</v>
      </c>
      <c r="C1990">
        <v>161</v>
      </c>
      <c r="D1990">
        <v>-5.2900000000000003E-2</v>
      </c>
      <c r="E1990">
        <v>7.0205000000000002</v>
      </c>
      <c r="F1990">
        <v>0.12248000000000001</v>
      </c>
    </row>
    <row r="1991" spans="1:6">
      <c r="A1991">
        <v>2000162</v>
      </c>
      <c r="B1991">
        <v>2</v>
      </c>
      <c r="C1991">
        <v>162</v>
      </c>
      <c r="D1991">
        <v>-5.3999999999999999E-2</v>
      </c>
      <c r="E1991">
        <v>7.0339999999999998</v>
      </c>
      <c r="F1991">
        <v>0.12246</v>
      </c>
    </row>
    <row r="1992" spans="1:6">
      <c r="A1992">
        <v>2000163</v>
      </c>
      <c r="B1992">
        <v>2</v>
      </c>
      <c r="C1992">
        <v>163</v>
      </c>
      <c r="D1992">
        <v>-5.5100000000000003E-2</v>
      </c>
      <c r="E1992">
        <v>7.0473999999999997</v>
      </c>
      <c r="F1992">
        <v>0.12243</v>
      </c>
    </row>
    <row r="1993" spans="1:6">
      <c r="A1993">
        <v>2000164</v>
      </c>
      <c r="B1993">
        <v>2</v>
      </c>
      <c r="C1993">
        <v>164</v>
      </c>
      <c r="D1993">
        <v>-5.62E-2</v>
      </c>
      <c r="E1993">
        <v>7.0606999999999998</v>
      </c>
      <c r="F1993">
        <v>0.12241</v>
      </c>
    </row>
    <row r="1994" spans="1:6">
      <c r="A1994">
        <v>2000165</v>
      </c>
      <c r="B1994">
        <v>2</v>
      </c>
      <c r="C1994">
        <v>165</v>
      </c>
      <c r="D1994">
        <v>-5.7299999999999997E-2</v>
      </c>
      <c r="E1994">
        <v>7.0739999999999998</v>
      </c>
      <c r="F1994">
        <v>0.12238</v>
      </c>
    </row>
    <row r="1995" spans="1:6">
      <c r="A1995">
        <v>2000166</v>
      </c>
      <c r="B1995">
        <v>2</v>
      </c>
      <c r="C1995">
        <v>166</v>
      </c>
      <c r="D1995">
        <v>-5.8299999999999998E-2</v>
      </c>
      <c r="E1995">
        <v>7.0872000000000002</v>
      </c>
      <c r="F1995">
        <v>0.12236</v>
      </c>
    </row>
    <row r="1996" spans="1:6">
      <c r="A1996">
        <v>2000167</v>
      </c>
      <c r="B1996">
        <v>2</v>
      </c>
      <c r="C1996">
        <v>167</v>
      </c>
      <c r="D1996">
        <v>-5.9400000000000001E-2</v>
      </c>
      <c r="E1996">
        <v>7.1002999999999998</v>
      </c>
      <c r="F1996">
        <v>0.12234</v>
      </c>
    </row>
    <row r="1997" spans="1:6">
      <c r="A1997">
        <v>2000168</v>
      </c>
      <c r="B1997">
        <v>2</v>
      </c>
      <c r="C1997">
        <v>168</v>
      </c>
      <c r="D1997">
        <v>-6.0499999999999998E-2</v>
      </c>
      <c r="E1997">
        <v>7.1132999999999997</v>
      </c>
      <c r="F1997">
        <v>0.12231</v>
      </c>
    </row>
    <row r="1998" spans="1:6">
      <c r="A1998">
        <v>2000169</v>
      </c>
      <c r="B1998">
        <v>2</v>
      </c>
      <c r="C1998">
        <v>169</v>
      </c>
      <c r="D1998">
        <v>-6.1499999999999999E-2</v>
      </c>
      <c r="E1998">
        <v>7.1262999999999996</v>
      </c>
      <c r="F1998">
        <v>0.12229</v>
      </c>
    </row>
    <row r="1999" spans="1:6">
      <c r="A1999">
        <v>2000170</v>
      </c>
      <c r="B1999">
        <v>2</v>
      </c>
      <c r="C1999">
        <v>170</v>
      </c>
      <c r="D1999">
        <v>-6.2600000000000003E-2</v>
      </c>
      <c r="E1999">
        <v>7.1393000000000004</v>
      </c>
      <c r="F1999">
        <v>0.12227</v>
      </c>
    </row>
    <row r="2000" spans="1:6">
      <c r="A2000">
        <v>2000171</v>
      </c>
      <c r="B2000">
        <v>2</v>
      </c>
      <c r="C2000">
        <v>171</v>
      </c>
      <c r="D2000">
        <v>-6.3700000000000007E-2</v>
      </c>
      <c r="E2000">
        <v>7.1520999999999999</v>
      </c>
      <c r="F2000">
        <v>0.12225</v>
      </c>
    </row>
    <row r="2001" spans="1:6">
      <c r="A2001">
        <v>2000172</v>
      </c>
      <c r="B2001">
        <v>2</v>
      </c>
      <c r="C2001">
        <v>172</v>
      </c>
      <c r="D2001">
        <v>-6.4699999999999994E-2</v>
      </c>
      <c r="E2001">
        <v>7.1649000000000003</v>
      </c>
      <c r="F2001">
        <v>0.12223000000000001</v>
      </c>
    </row>
    <row r="2002" spans="1:6">
      <c r="A2002">
        <v>2000173</v>
      </c>
      <c r="B2002">
        <v>2</v>
      </c>
      <c r="C2002">
        <v>173</v>
      </c>
      <c r="D2002">
        <v>-6.5799999999999997E-2</v>
      </c>
      <c r="E2002">
        <v>7.1776</v>
      </c>
      <c r="F2002">
        <v>0.12221</v>
      </c>
    </row>
    <row r="2003" spans="1:6">
      <c r="A2003">
        <v>2000174</v>
      </c>
      <c r="B2003">
        <v>2</v>
      </c>
      <c r="C2003">
        <v>174</v>
      </c>
      <c r="D2003">
        <v>-6.6799999999999998E-2</v>
      </c>
      <c r="E2003">
        <v>7.1902999999999997</v>
      </c>
      <c r="F2003">
        <v>0.12218999999999999</v>
      </c>
    </row>
    <row r="2004" spans="1:6">
      <c r="A2004">
        <v>2000175</v>
      </c>
      <c r="B2004">
        <v>2</v>
      </c>
      <c r="C2004">
        <v>175</v>
      </c>
      <c r="D2004">
        <v>-6.7799999999999999E-2</v>
      </c>
      <c r="E2004">
        <v>7.2028999999999996</v>
      </c>
      <c r="F2004">
        <v>0.12217</v>
      </c>
    </row>
    <row r="2005" spans="1:6">
      <c r="A2005">
        <v>2000176</v>
      </c>
      <c r="B2005">
        <v>2</v>
      </c>
      <c r="C2005">
        <v>176</v>
      </c>
      <c r="D2005">
        <v>-6.8900000000000003E-2</v>
      </c>
      <c r="E2005">
        <v>7.2153999999999998</v>
      </c>
      <c r="F2005">
        <v>0.12214999999999999</v>
      </c>
    </row>
    <row r="2006" spans="1:6">
      <c r="A2006">
        <v>2000177</v>
      </c>
      <c r="B2006">
        <v>2</v>
      </c>
      <c r="C2006">
        <v>177</v>
      </c>
      <c r="D2006">
        <v>-6.9900000000000004E-2</v>
      </c>
      <c r="E2006">
        <v>7.2279</v>
      </c>
      <c r="F2006">
        <v>0.12214</v>
      </c>
    </row>
    <row r="2007" spans="1:6">
      <c r="A2007">
        <v>2000178</v>
      </c>
      <c r="B2007">
        <v>2</v>
      </c>
      <c r="C2007">
        <v>178</v>
      </c>
      <c r="D2007">
        <v>-7.0900000000000005E-2</v>
      </c>
      <c r="E2007">
        <v>7.2403000000000004</v>
      </c>
      <c r="F2007">
        <v>0.12212000000000001</v>
      </c>
    </row>
    <row r="2008" spans="1:6">
      <c r="A2008">
        <v>2000179</v>
      </c>
      <c r="B2008">
        <v>2</v>
      </c>
      <c r="C2008">
        <v>179</v>
      </c>
      <c r="D2008">
        <v>-7.1900000000000006E-2</v>
      </c>
      <c r="E2008">
        <v>7.2526999999999999</v>
      </c>
      <c r="F2008">
        <v>0.1221</v>
      </c>
    </row>
    <row r="2009" spans="1:6">
      <c r="A2009">
        <v>2000180</v>
      </c>
      <c r="B2009">
        <v>2</v>
      </c>
      <c r="C2009">
        <v>180</v>
      </c>
      <c r="D2009">
        <v>-7.2900000000000006E-2</v>
      </c>
      <c r="E2009">
        <v>7.2649999999999997</v>
      </c>
      <c r="F2009">
        <v>0.12207999999999999</v>
      </c>
    </row>
    <row r="2010" spans="1:6">
      <c r="A2010">
        <v>2000181</v>
      </c>
      <c r="B2010">
        <v>2</v>
      </c>
      <c r="C2010">
        <v>181</v>
      </c>
      <c r="D2010">
        <v>-7.3899999999999993E-2</v>
      </c>
      <c r="E2010">
        <v>7.2771999999999997</v>
      </c>
      <c r="F2010">
        <v>0.12207</v>
      </c>
    </row>
    <row r="2011" spans="1:6">
      <c r="A2011">
        <v>2000182</v>
      </c>
      <c r="B2011">
        <v>2</v>
      </c>
      <c r="C2011">
        <v>182</v>
      </c>
      <c r="D2011">
        <v>-7.4899999999999994E-2</v>
      </c>
      <c r="E2011">
        <v>7.2893999999999997</v>
      </c>
      <c r="F2011">
        <v>0.12205000000000001</v>
      </c>
    </row>
    <row r="2012" spans="1:6">
      <c r="A2012">
        <v>2000183</v>
      </c>
      <c r="B2012">
        <v>2</v>
      </c>
      <c r="C2012">
        <v>183</v>
      </c>
      <c r="D2012">
        <v>-7.5899999999999995E-2</v>
      </c>
      <c r="E2012">
        <v>7.3015999999999996</v>
      </c>
      <c r="F2012">
        <v>0.12204</v>
      </c>
    </row>
    <row r="2013" spans="1:6">
      <c r="A2013">
        <v>2000184</v>
      </c>
      <c r="B2013">
        <v>2</v>
      </c>
      <c r="C2013">
        <v>184</v>
      </c>
      <c r="D2013">
        <v>-7.6899999999999996E-2</v>
      </c>
      <c r="E2013">
        <v>7.3136000000000001</v>
      </c>
      <c r="F2013">
        <v>0.12202</v>
      </c>
    </row>
    <row r="2014" spans="1:6">
      <c r="A2014">
        <v>2000185</v>
      </c>
      <c r="B2014">
        <v>2</v>
      </c>
      <c r="C2014">
        <v>185</v>
      </c>
      <c r="D2014">
        <v>-7.7899999999999997E-2</v>
      </c>
      <c r="E2014">
        <v>7.3255999999999997</v>
      </c>
      <c r="F2014">
        <v>0.12200999999999999</v>
      </c>
    </row>
    <row r="2015" spans="1:6">
      <c r="A2015">
        <v>2000186</v>
      </c>
      <c r="B2015">
        <v>2</v>
      </c>
      <c r="C2015">
        <v>186</v>
      </c>
      <c r="D2015">
        <v>-7.8899999999999998E-2</v>
      </c>
      <c r="E2015">
        <v>7.3376000000000001</v>
      </c>
      <c r="F2015">
        <v>0.122</v>
      </c>
    </row>
    <row r="2016" spans="1:6">
      <c r="A2016">
        <v>2000187</v>
      </c>
      <c r="B2016">
        <v>2</v>
      </c>
      <c r="C2016">
        <v>187</v>
      </c>
      <c r="D2016">
        <v>-7.9899999999999999E-2</v>
      </c>
      <c r="E2016">
        <v>7.3494999999999999</v>
      </c>
      <c r="F2016">
        <v>0.12198000000000001</v>
      </c>
    </row>
    <row r="2017" spans="1:6">
      <c r="A2017">
        <v>2000188</v>
      </c>
      <c r="B2017">
        <v>2</v>
      </c>
      <c r="C2017">
        <v>188</v>
      </c>
      <c r="D2017">
        <v>-8.0799999999999997E-2</v>
      </c>
      <c r="E2017">
        <v>7.3613999999999997</v>
      </c>
      <c r="F2017">
        <v>0.12197</v>
      </c>
    </row>
    <row r="2018" spans="1:6">
      <c r="A2018">
        <v>2000189</v>
      </c>
      <c r="B2018">
        <v>2</v>
      </c>
      <c r="C2018">
        <v>189</v>
      </c>
      <c r="D2018">
        <v>-8.1799999999999998E-2</v>
      </c>
      <c r="E2018">
        <v>7.3731999999999998</v>
      </c>
      <c r="F2018">
        <v>0.12196</v>
      </c>
    </row>
    <row r="2019" spans="1:6">
      <c r="A2019">
        <v>2000190</v>
      </c>
      <c r="B2019">
        <v>2</v>
      </c>
      <c r="C2019">
        <v>190</v>
      </c>
      <c r="D2019">
        <v>-8.2799999999999999E-2</v>
      </c>
      <c r="E2019">
        <v>7.3849</v>
      </c>
      <c r="F2019">
        <v>0.12195</v>
      </c>
    </row>
    <row r="2020" spans="1:6">
      <c r="A2020">
        <v>2000191</v>
      </c>
      <c r="B2020">
        <v>2</v>
      </c>
      <c r="C2020">
        <v>191</v>
      </c>
      <c r="D2020">
        <v>-8.3699999999999997E-2</v>
      </c>
      <c r="E2020">
        <v>7.3966000000000003</v>
      </c>
      <c r="F2020">
        <v>0.12194000000000001</v>
      </c>
    </row>
    <row r="2021" spans="1:6">
      <c r="A2021">
        <v>2000192</v>
      </c>
      <c r="B2021">
        <v>2</v>
      </c>
      <c r="C2021">
        <v>192</v>
      </c>
      <c r="D2021">
        <v>-8.4699999999999998E-2</v>
      </c>
      <c r="E2021">
        <v>7.4081999999999999</v>
      </c>
      <c r="F2021">
        <v>0.12192</v>
      </c>
    </row>
    <row r="2022" spans="1:6">
      <c r="A2022">
        <v>2000193</v>
      </c>
      <c r="B2022">
        <v>2</v>
      </c>
      <c r="C2022">
        <v>193</v>
      </c>
      <c r="D2022">
        <v>-8.5699999999999998E-2</v>
      </c>
      <c r="E2022">
        <v>7.4198000000000004</v>
      </c>
      <c r="F2022">
        <v>0.12191</v>
      </c>
    </row>
    <row r="2023" spans="1:6">
      <c r="A2023">
        <v>2000194</v>
      </c>
      <c r="B2023">
        <v>2</v>
      </c>
      <c r="C2023">
        <v>194</v>
      </c>
      <c r="D2023">
        <v>-8.6599999999999996E-2</v>
      </c>
      <c r="E2023">
        <v>7.4314</v>
      </c>
      <c r="F2023">
        <v>0.12189999999999999</v>
      </c>
    </row>
    <row r="2024" spans="1:6">
      <c r="A2024">
        <v>2000195</v>
      </c>
      <c r="B2024">
        <v>2</v>
      </c>
      <c r="C2024">
        <v>195</v>
      </c>
      <c r="D2024">
        <v>-8.7499999999999994E-2</v>
      </c>
      <c r="E2024">
        <v>7.4428999999999998</v>
      </c>
      <c r="F2024">
        <v>0.12189</v>
      </c>
    </row>
    <row r="2025" spans="1:6">
      <c r="A2025">
        <v>2000196</v>
      </c>
      <c r="B2025">
        <v>2</v>
      </c>
      <c r="C2025">
        <v>196</v>
      </c>
      <c r="D2025">
        <v>-8.8499999999999995E-2</v>
      </c>
      <c r="E2025">
        <v>7.4542999999999999</v>
      </c>
      <c r="F2025">
        <v>0.12188</v>
      </c>
    </row>
    <row r="2026" spans="1:6">
      <c r="A2026">
        <v>2000197</v>
      </c>
      <c r="B2026">
        <v>2</v>
      </c>
      <c r="C2026">
        <v>197</v>
      </c>
      <c r="D2026">
        <v>-8.9399999999999993E-2</v>
      </c>
      <c r="E2026">
        <v>7.4657</v>
      </c>
      <c r="F2026">
        <v>0.12188</v>
      </c>
    </row>
    <row r="2027" spans="1:6">
      <c r="A2027">
        <v>2000198</v>
      </c>
      <c r="B2027">
        <v>2</v>
      </c>
      <c r="C2027">
        <v>198</v>
      </c>
      <c r="D2027">
        <v>-9.0399999999999994E-2</v>
      </c>
      <c r="E2027">
        <v>7.4770000000000003</v>
      </c>
      <c r="F2027">
        <v>0.12187000000000001</v>
      </c>
    </row>
    <row r="2028" spans="1:6">
      <c r="A2028">
        <v>2000199</v>
      </c>
      <c r="B2028">
        <v>2</v>
      </c>
      <c r="C2028">
        <v>199</v>
      </c>
      <c r="D2028">
        <v>-9.1300000000000006E-2</v>
      </c>
      <c r="E2028">
        <v>7.4882999999999997</v>
      </c>
      <c r="F2028">
        <v>0.12186</v>
      </c>
    </row>
    <row r="2029" spans="1:6">
      <c r="A2029">
        <v>2000200</v>
      </c>
      <c r="B2029">
        <v>2</v>
      </c>
      <c r="C2029">
        <v>200</v>
      </c>
      <c r="D2029">
        <v>-9.2200000000000004E-2</v>
      </c>
      <c r="E2029">
        <v>7.4995000000000003</v>
      </c>
      <c r="F2029">
        <v>0.12185</v>
      </c>
    </row>
    <row r="2030" spans="1:6">
      <c r="A2030">
        <v>2000201</v>
      </c>
      <c r="B2030">
        <v>2</v>
      </c>
      <c r="C2030">
        <v>201</v>
      </c>
      <c r="D2030">
        <v>-9.3100000000000002E-2</v>
      </c>
      <c r="E2030">
        <v>7.5106999999999999</v>
      </c>
      <c r="F2030">
        <v>0.12184</v>
      </c>
    </row>
    <row r="2031" spans="1:6">
      <c r="A2031">
        <v>2000202</v>
      </c>
      <c r="B2031">
        <v>2</v>
      </c>
      <c r="C2031">
        <v>202</v>
      </c>
      <c r="D2031">
        <v>-9.4E-2</v>
      </c>
      <c r="E2031">
        <v>7.5218999999999996</v>
      </c>
      <c r="F2031">
        <v>0.12184</v>
      </c>
    </row>
    <row r="2032" spans="1:6">
      <c r="A2032">
        <v>2000203</v>
      </c>
      <c r="B2032">
        <v>2</v>
      </c>
      <c r="C2032">
        <v>203</v>
      </c>
      <c r="D2032">
        <v>-9.5000000000000001E-2</v>
      </c>
      <c r="E2032">
        <v>7.5330000000000004</v>
      </c>
      <c r="F2032">
        <v>0.12182999999999999</v>
      </c>
    </row>
    <row r="2033" spans="1:6">
      <c r="A2033">
        <v>2000204</v>
      </c>
      <c r="B2033">
        <v>2</v>
      </c>
      <c r="C2033">
        <v>204</v>
      </c>
      <c r="D2033">
        <v>-9.5899999999999999E-2</v>
      </c>
      <c r="E2033">
        <v>7.5439999999999996</v>
      </c>
      <c r="F2033">
        <v>0.12182</v>
      </c>
    </row>
    <row r="2034" spans="1:6">
      <c r="A2034">
        <v>2000205</v>
      </c>
      <c r="B2034">
        <v>2</v>
      </c>
      <c r="C2034">
        <v>205</v>
      </c>
      <c r="D2034">
        <v>-9.6799999999999997E-2</v>
      </c>
      <c r="E2034">
        <v>7.5551000000000004</v>
      </c>
      <c r="F2034">
        <v>0.12182</v>
      </c>
    </row>
    <row r="2035" spans="1:6">
      <c r="A2035">
        <v>2000206</v>
      </c>
      <c r="B2035">
        <v>2</v>
      </c>
      <c r="C2035">
        <v>206</v>
      </c>
      <c r="D2035">
        <v>-9.7699999999999995E-2</v>
      </c>
      <c r="E2035">
        <v>7.5659999999999998</v>
      </c>
      <c r="F2035">
        <v>0.12181</v>
      </c>
    </row>
    <row r="2036" spans="1:6">
      <c r="A2036">
        <v>2000207</v>
      </c>
      <c r="B2036">
        <v>2</v>
      </c>
      <c r="C2036">
        <v>207</v>
      </c>
      <c r="D2036">
        <v>-9.8599999999999993E-2</v>
      </c>
      <c r="E2036">
        <v>7.5769000000000002</v>
      </c>
      <c r="F2036">
        <v>0.12181</v>
      </c>
    </row>
    <row r="2037" spans="1:6">
      <c r="A2037">
        <v>2000208</v>
      </c>
      <c r="B2037">
        <v>2</v>
      </c>
      <c r="C2037">
        <v>208</v>
      </c>
      <c r="D2037">
        <v>-9.9500000000000005E-2</v>
      </c>
      <c r="E2037">
        <v>7.5877999999999997</v>
      </c>
      <c r="F2037">
        <v>0.12180000000000001</v>
      </c>
    </row>
    <row r="2038" spans="1:6">
      <c r="A2038">
        <v>2000209</v>
      </c>
      <c r="B2038">
        <v>2</v>
      </c>
      <c r="C2038">
        <v>209</v>
      </c>
      <c r="D2038">
        <v>-0.1003</v>
      </c>
      <c r="E2038">
        <v>7.5986000000000002</v>
      </c>
      <c r="F2038">
        <v>0.12180000000000001</v>
      </c>
    </row>
    <row r="2039" spans="1:6">
      <c r="A2039">
        <v>2000210</v>
      </c>
      <c r="B2039">
        <v>2</v>
      </c>
      <c r="C2039">
        <v>210</v>
      </c>
      <c r="D2039">
        <v>-0.1012</v>
      </c>
      <c r="E2039">
        <v>7.6093999999999999</v>
      </c>
      <c r="F2039">
        <v>0.12179</v>
      </c>
    </row>
    <row r="2040" spans="1:6">
      <c r="A2040">
        <v>2000211</v>
      </c>
      <c r="B2040">
        <v>2</v>
      </c>
      <c r="C2040">
        <v>211</v>
      </c>
      <c r="D2040">
        <v>-0.1021</v>
      </c>
      <c r="E2040">
        <v>7.6201999999999996</v>
      </c>
      <c r="F2040">
        <v>0.12179</v>
      </c>
    </row>
    <row r="2041" spans="1:6">
      <c r="A2041">
        <v>2000212</v>
      </c>
      <c r="B2041">
        <v>2</v>
      </c>
      <c r="C2041">
        <v>212</v>
      </c>
      <c r="D2041">
        <v>-0.10299999999999999</v>
      </c>
      <c r="E2041">
        <v>7.6308999999999996</v>
      </c>
      <c r="F2041">
        <v>0.12179</v>
      </c>
    </row>
    <row r="2042" spans="1:6">
      <c r="A2042">
        <v>2000213</v>
      </c>
      <c r="B2042">
        <v>2</v>
      </c>
      <c r="C2042">
        <v>213</v>
      </c>
      <c r="D2042">
        <v>-0.10390000000000001</v>
      </c>
      <c r="E2042">
        <v>7.6416000000000004</v>
      </c>
      <c r="F2042">
        <v>0.12178</v>
      </c>
    </row>
    <row r="2043" spans="1:6">
      <c r="A2043">
        <v>2000214</v>
      </c>
      <c r="B2043">
        <v>2</v>
      </c>
      <c r="C2043">
        <v>214</v>
      </c>
      <c r="D2043">
        <v>-0.1047</v>
      </c>
      <c r="E2043">
        <v>7.6521999999999997</v>
      </c>
      <c r="F2043">
        <v>0.12178</v>
      </c>
    </row>
    <row r="2044" spans="1:6">
      <c r="A2044">
        <v>2000215</v>
      </c>
      <c r="B2044">
        <v>2</v>
      </c>
      <c r="C2044">
        <v>215</v>
      </c>
      <c r="D2044">
        <v>-0.1056</v>
      </c>
      <c r="E2044">
        <v>7.6627999999999998</v>
      </c>
      <c r="F2044">
        <v>0.12178</v>
      </c>
    </row>
    <row r="2045" spans="1:6">
      <c r="A2045">
        <v>2000216</v>
      </c>
      <c r="B2045">
        <v>2</v>
      </c>
      <c r="C2045">
        <v>216</v>
      </c>
      <c r="D2045">
        <v>-0.1065</v>
      </c>
      <c r="E2045">
        <v>7.6733000000000002</v>
      </c>
      <c r="F2045">
        <v>0.12177</v>
      </c>
    </row>
    <row r="2046" spans="1:6">
      <c r="A2046">
        <v>2000217</v>
      </c>
      <c r="B2046">
        <v>2</v>
      </c>
      <c r="C2046">
        <v>217</v>
      </c>
      <c r="D2046">
        <v>-0.10730000000000001</v>
      </c>
      <c r="E2046">
        <v>7.6837999999999997</v>
      </c>
      <c r="F2046">
        <v>0.12177</v>
      </c>
    </row>
    <row r="2047" spans="1:6">
      <c r="A2047">
        <v>2000218</v>
      </c>
      <c r="B2047">
        <v>2</v>
      </c>
      <c r="C2047">
        <v>218</v>
      </c>
      <c r="D2047">
        <v>-0.1082</v>
      </c>
      <c r="E2047">
        <v>7.6943000000000001</v>
      </c>
      <c r="F2047">
        <v>0.12177</v>
      </c>
    </row>
    <row r="2048" spans="1:6">
      <c r="A2048">
        <v>2000219</v>
      </c>
      <c r="B2048">
        <v>2</v>
      </c>
      <c r="C2048">
        <v>219</v>
      </c>
      <c r="D2048">
        <v>-0.109</v>
      </c>
      <c r="E2048">
        <v>7.7046999999999999</v>
      </c>
      <c r="F2048">
        <v>0.12177</v>
      </c>
    </row>
    <row r="2049" spans="1:6">
      <c r="A2049">
        <v>2000220</v>
      </c>
      <c r="B2049">
        <v>2</v>
      </c>
      <c r="C2049">
        <v>220</v>
      </c>
      <c r="D2049">
        <v>-0.1099</v>
      </c>
      <c r="E2049">
        <v>7.7150999999999996</v>
      </c>
      <c r="F2049">
        <v>0.12177</v>
      </c>
    </row>
    <row r="2050" spans="1:6">
      <c r="A2050">
        <v>2000221</v>
      </c>
      <c r="B2050">
        <v>2</v>
      </c>
      <c r="C2050">
        <v>221</v>
      </c>
      <c r="D2050">
        <v>-0.11070000000000001</v>
      </c>
      <c r="E2050">
        <v>7.7253999999999996</v>
      </c>
      <c r="F2050">
        <v>0.12177</v>
      </c>
    </row>
    <row r="2051" spans="1:6">
      <c r="A2051">
        <v>2000222</v>
      </c>
      <c r="B2051">
        <v>2</v>
      </c>
      <c r="C2051">
        <v>222</v>
      </c>
      <c r="D2051">
        <v>-0.1116</v>
      </c>
      <c r="E2051">
        <v>7.7356999999999996</v>
      </c>
      <c r="F2051">
        <v>0.12177</v>
      </c>
    </row>
    <row r="2052" spans="1:6">
      <c r="A2052">
        <v>2000223</v>
      </c>
      <c r="B2052">
        <v>2</v>
      </c>
      <c r="C2052">
        <v>223</v>
      </c>
      <c r="D2052">
        <v>-0.1124</v>
      </c>
      <c r="E2052">
        <v>7.7460000000000004</v>
      </c>
      <c r="F2052">
        <v>0.12175999999999999</v>
      </c>
    </row>
    <row r="2053" spans="1:6">
      <c r="A2053">
        <v>2000224</v>
      </c>
      <c r="B2053">
        <v>2</v>
      </c>
      <c r="C2053">
        <v>224</v>
      </c>
      <c r="D2053">
        <v>-0.1132</v>
      </c>
      <c r="E2053">
        <v>7.7561999999999998</v>
      </c>
      <c r="F2053">
        <v>0.12175999999999999</v>
      </c>
    </row>
    <row r="2054" spans="1:6">
      <c r="A2054">
        <v>2000225</v>
      </c>
      <c r="B2054">
        <v>2</v>
      </c>
      <c r="C2054">
        <v>225</v>
      </c>
      <c r="D2054">
        <v>-0.11409999999999999</v>
      </c>
      <c r="E2054">
        <v>7.7664</v>
      </c>
      <c r="F2054">
        <v>0.12175999999999999</v>
      </c>
    </row>
    <row r="2055" spans="1:6">
      <c r="A2055">
        <v>2000226</v>
      </c>
      <c r="B2055">
        <v>2</v>
      </c>
      <c r="C2055">
        <v>226</v>
      </c>
      <c r="D2055">
        <v>-0.1149</v>
      </c>
      <c r="E2055">
        <v>7.7766000000000002</v>
      </c>
      <c r="F2055">
        <v>0.12175999999999999</v>
      </c>
    </row>
    <row r="2056" spans="1:6">
      <c r="A2056">
        <v>2000227</v>
      </c>
      <c r="B2056">
        <v>2</v>
      </c>
      <c r="C2056">
        <v>227</v>
      </c>
      <c r="D2056">
        <v>-0.1157</v>
      </c>
      <c r="E2056">
        <v>7.7866999999999997</v>
      </c>
      <c r="F2056">
        <v>0.12177</v>
      </c>
    </row>
    <row r="2057" spans="1:6">
      <c r="A2057">
        <v>2000228</v>
      </c>
      <c r="B2057">
        <v>2</v>
      </c>
      <c r="C2057">
        <v>228</v>
      </c>
      <c r="D2057">
        <v>-0.11650000000000001</v>
      </c>
      <c r="E2057">
        <v>7.7968000000000002</v>
      </c>
      <c r="F2057">
        <v>0.12177</v>
      </c>
    </row>
    <row r="2058" spans="1:6">
      <c r="A2058">
        <v>2000229</v>
      </c>
      <c r="B2058">
        <v>2</v>
      </c>
      <c r="C2058">
        <v>229</v>
      </c>
      <c r="D2058">
        <v>-0.1173</v>
      </c>
      <c r="E2058">
        <v>7.8068</v>
      </c>
      <c r="F2058">
        <v>0.12177</v>
      </c>
    </row>
    <row r="2059" spans="1:6">
      <c r="A2059">
        <v>2000230</v>
      </c>
      <c r="B2059">
        <v>2</v>
      </c>
      <c r="C2059">
        <v>230</v>
      </c>
      <c r="D2059">
        <v>-0.1181</v>
      </c>
      <c r="E2059">
        <v>7.8169000000000004</v>
      </c>
      <c r="F2059">
        <v>0.12177</v>
      </c>
    </row>
    <row r="2060" spans="1:6">
      <c r="A2060">
        <v>2000231</v>
      </c>
      <c r="B2060">
        <v>2</v>
      </c>
      <c r="C2060">
        <v>231</v>
      </c>
      <c r="D2060">
        <v>-0.11899999999999999</v>
      </c>
      <c r="E2060">
        <v>7.8268000000000004</v>
      </c>
      <c r="F2060">
        <v>0.12177</v>
      </c>
    </row>
    <row r="2061" spans="1:6">
      <c r="A2061">
        <v>2000232</v>
      </c>
      <c r="B2061">
        <v>2</v>
      </c>
      <c r="C2061">
        <v>232</v>
      </c>
      <c r="D2061">
        <v>-0.1198</v>
      </c>
      <c r="E2061">
        <v>7.8368000000000002</v>
      </c>
      <c r="F2061">
        <v>0.12177</v>
      </c>
    </row>
    <row r="2062" spans="1:6">
      <c r="A2062">
        <v>2000233</v>
      </c>
      <c r="B2062">
        <v>2</v>
      </c>
      <c r="C2062">
        <v>233</v>
      </c>
      <c r="D2062">
        <v>-0.1206</v>
      </c>
      <c r="E2062">
        <v>7.8467000000000002</v>
      </c>
      <c r="F2062">
        <v>0.12177</v>
      </c>
    </row>
    <row r="2063" spans="1:6">
      <c r="A2063">
        <v>2000234</v>
      </c>
      <c r="B2063">
        <v>2</v>
      </c>
      <c r="C2063">
        <v>234</v>
      </c>
      <c r="D2063">
        <v>-0.12139999999999999</v>
      </c>
      <c r="E2063">
        <v>7.8566000000000003</v>
      </c>
      <c r="F2063">
        <v>0.12178</v>
      </c>
    </row>
    <row r="2064" spans="1:6">
      <c r="A2064">
        <v>2000235</v>
      </c>
      <c r="B2064">
        <v>2</v>
      </c>
      <c r="C2064">
        <v>235</v>
      </c>
      <c r="D2064">
        <v>-0.1222</v>
      </c>
      <c r="E2064">
        <v>7.8663999999999996</v>
      </c>
      <c r="F2064">
        <v>0.12178</v>
      </c>
    </row>
    <row r="2065" spans="1:6">
      <c r="A2065">
        <v>2000236</v>
      </c>
      <c r="B2065">
        <v>2</v>
      </c>
      <c r="C2065">
        <v>236</v>
      </c>
      <c r="D2065">
        <v>-0.1229</v>
      </c>
      <c r="E2065">
        <v>7.8761999999999999</v>
      </c>
      <c r="F2065">
        <v>0.12178</v>
      </c>
    </row>
    <row r="2066" spans="1:6">
      <c r="A2066">
        <v>2000237</v>
      </c>
      <c r="B2066">
        <v>2</v>
      </c>
      <c r="C2066">
        <v>237</v>
      </c>
      <c r="D2066">
        <v>-0.1237</v>
      </c>
      <c r="E2066">
        <v>7.8860000000000001</v>
      </c>
      <c r="F2066">
        <v>0.12178</v>
      </c>
    </row>
    <row r="2067" spans="1:6">
      <c r="A2067">
        <v>2000238</v>
      </c>
      <c r="B2067">
        <v>2</v>
      </c>
      <c r="C2067">
        <v>238</v>
      </c>
      <c r="D2067">
        <v>-0.1245</v>
      </c>
      <c r="E2067">
        <v>7.8956999999999997</v>
      </c>
      <c r="F2067">
        <v>0.12179</v>
      </c>
    </row>
    <row r="2068" spans="1:6">
      <c r="A2068">
        <v>2000239</v>
      </c>
      <c r="B2068">
        <v>2</v>
      </c>
      <c r="C2068">
        <v>239</v>
      </c>
      <c r="D2068">
        <v>-0.12529999999999999</v>
      </c>
      <c r="E2068">
        <v>7.9054000000000002</v>
      </c>
      <c r="F2068">
        <v>0.12179</v>
      </c>
    </row>
    <row r="2069" spans="1:6">
      <c r="A2069">
        <v>2000240</v>
      </c>
      <c r="B2069">
        <v>2</v>
      </c>
      <c r="C2069">
        <v>240</v>
      </c>
      <c r="D2069">
        <v>-0.12609999999999999</v>
      </c>
      <c r="E2069">
        <v>7.9150999999999998</v>
      </c>
      <c r="F2069">
        <v>0.12179</v>
      </c>
    </row>
    <row r="2070" spans="1:6">
      <c r="A2070">
        <v>2000241</v>
      </c>
      <c r="B2070">
        <v>2</v>
      </c>
      <c r="C2070">
        <v>241</v>
      </c>
      <c r="D2070">
        <v>-0.12690000000000001</v>
      </c>
      <c r="E2070">
        <v>7.9246999999999996</v>
      </c>
      <c r="F2070">
        <v>0.12180000000000001</v>
      </c>
    </row>
    <row r="2071" spans="1:6">
      <c r="A2071">
        <v>2000242</v>
      </c>
      <c r="B2071">
        <v>2</v>
      </c>
      <c r="C2071">
        <v>242</v>
      </c>
      <c r="D2071">
        <v>-0.12759999999999999</v>
      </c>
      <c r="E2071">
        <v>7.9343000000000004</v>
      </c>
      <c r="F2071">
        <v>0.12180000000000001</v>
      </c>
    </row>
    <row r="2072" spans="1:6">
      <c r="A2072">
        <v>2000243</v>
      </c>
      <c r="B2072">
        <v>2</v>
      </c>
      <c r="C2072">
        <v>243</v>
      </c>
      <c r="D2072">
        <v>-0.12839999999999999</v>
      </c>
      <c r="E2072">
        <v>7.9439000000000002</v>
      </c>
      <c r="F2072">
        <v>0.12180000000000001</v>
      </c>
    </row>
    <row r="2073" spans="1:6">
      <c r="A2073">
        <v>2000244</v>
      </c>
      <c r="B2073">
        <v>2</v>
      </c>
      <c r="C2073">
        <v>244</v>
      </c>
      <c r="D2073">
        <v>-0.12920000000000001</v>
      </c>
      <c r="E2073">
        <v>7.9534000000000002</v>
      </c>
      <c r="F2073">
        <v>0.12181</v>
      </c>
    </row>
    <row r="2074" spans="1:6">
      <c r="A2074">
        <v>2000245</v>
      </c>
      <c r="B2074">
        <v>2</v>
      </c>
      <c r="C2074">
        <v>245</v>
      </c>
      <c r="D2074">
        <v>-0.12989999999999999</v>
      </c>
      <c r="E2074">
        <v>7.9629000000000003</v>
      </c>
      <c r="F2074">
        <v>0.12181</v>
      </c>
    </row>
    <row r="2075" spans="1:6">
      <c r="A2075">
        <v>2000246</v>
      </c>
      <c r="B2075">
        <v>2</v>
      </c>
      <c r="C2075">
        <v>246</v>
      </c>
      <c r="D2075">
        <v>-0.13070000000000001</v>
      </c>
      <c r="E2075">
        <v>7.9724000000000004</v>
      </c>
      <c r="F2075">
        <v>0.12182</v>
      </c>
    </row>
    <row r="2076" spans="1:6">
      <c r="A2076">
        <v>2000247</v>
      </c>
      <c r="B2076">
        <v>2</v>
      </c>
      <c r="C2076">
        <v>247</v>
      </c>
      <c r="D2076">
        <v>-0.13139999999999999</v>
      </c>
      <c r="E2076">
        <v>7.9819000000000004</v>
      </c>
      <c r="F2076">
        <v>0.12182</v>
      </c>
    </row>
    <row r="2077" spans="1:6">
      <c r="A2077">
        <v>2000248</v>
      </c>
      <c r="B2077">
        <v>2</v>
      </c>
      <c r="C2077">
        <v>248</v>
      </c>
      <c r="D2077">
        <v>-0.13220000000000001</v>
      </c>
      <c r="E2077">
        <v>7.9912999999999998</v>
      </c>
      <c r="F2077">
        <v>0.12182</v>
      </c>
    </row>
    <row r="2078" spans="1:6">
      <c r="A2078">
        <v>2000249</v>
      </c>
      <c r="B2078">
        <v>2</v>
      </c>
      <c r="C2078">
        <v>249</v>
      </c>
      <c r="D2078">
        <v>-0.13289999999999999</v>
      </c>
      <c r="E2078">
        <v>8.0007000000000001</v>
      </c>
      <c r="F2078">
        <v>0.12182999999999999</v>
      </c>
    </row>
    <row r="2079" spans="1:6">
      <c r="A2079">
        <v>2000250</v>
      </c>
      <c r="B2079">
        <v>2</v>
      </c>
      <c r="C2079">
        <v>250</v>
      </c>
      <c r="D2079">
        <v>-0.13370000000000001</v>
      </c>
      <c r="E2079">
        <v>8.01</v>
      </c>
      <c r="F2079">
        <v>0.12182999999999999</v>
      </c>
    </row>
    <row r="2080" spans="1:6">
      <c r="A2080">
        <v>2000251</v>
      </c>
      <c r="B2080">
        <v>2</v>
      </c>
      <c r="C2080">
        <v>251</v>
      </c>
      <c r="D2080">
        <v>-0.13439999999999999</v>
      </c>
      <c r="E2080">
        <v>8.0192999999999994</v>
      </c>
      <c r="F2080">
        <v>0.12184</v>
      </c>
    </row>
    <row r="2081" spans="1:6">
      <c r="A2081">
        <v>2000252</v>
      </c>
      <c r="B2081">
        <v>2</v>
      </c>
      <c r="C2081">
        <v>252</v>
      </c>
      <c r="D2081">
        <v>-0.13519999999999999</v>
      </c>
      <c r="E2081">
        <v>8.0286000000000008</v>
      </c>
      <c r="F2081">
        <v>0.12185</v>
      </c>
    </row>
    <row r="2082" spans="1:6">
      <c r="A2082">
        <v>2000253</v>
      </c>
      <c r="B2082">
        <v>2</v>
      </c>
      <c r="C2082">
        <v>253</v>
      </c>
      <c r="D2082">
        <v>-0.13589999999999999</v>
      </c>
      <c r="E2082">
        <v>8.0379000000000005</v>
      </c>
      <c r="F2082">
        <v>0.12185</v>
      </c>
    </row>
    <row r="2083" spans="1:6">
      <c r="A2083">
        <v>2000254</v>
      </c>
      <c r="B2083">
        <v>2</v>
      </c>
      <c r="C2083">
        <v>254</v>
      </c>
      <c r="D2083">
        <v>-0.13669999999999999</v>
      </c>
      <c r="E2083">
        <v>8.0471000000000004</v>
      </c>
      <c r="F2083">
        <v>0.12186</v>
      </c>
    </row>
    <row r="2084" spans="1:6">
      <c r="A2084">
        <v>2000255</v>
      </c>
      <c r="B2084">
        <v>2</v>
      </c>
      <c r="C2084">
        <v>255</v>
      </c>
      <c r="D2084">
        <v>-0.13739999999999999</v>
      </c>
      <c r="E2084">
        <v>8.0563000000000002</v>
      </c>
      <c r="F2084">
        <v>0.12186</v>
      </c>
    </row>
    <row r="2085" spans="1:6">
      <c r="A2085">
        <v>2000256</v>
      </c>
      <c r="B2085">
        <v>2</v>
      </c>
      <c r="C2085">
        <v>256</v>
      </c>
      <c r="D2085">
        <v>-0.1381</v>
      </c>
      <c r="E2085">
        <v>8.0655000000000001</v>
      </c>
      <c r="F2085">
        <v>0.12187000000000001</v>
      </c>
    </row>
    <row r="2086" spans="1:6">
      <c r="A2086">
        <v>2000257</v>
      </c>
      <c r="B2086">
        <v>2</v>
      </c>
      <c r="C2086">
        <v>257</v>
      </c>
      <c r="D2086">
        <v>-0.13880000000000001</v>
      </c>
      <c r="E2086">
        <v>8.0746000000000002</v>
      </c>
      <c r="F2086">
        <v>0.12187000000000001</v>
      </c>
    </row>
    <row r="2087" spans="1:6">
      <c r="A2087">
        <v>2000258</v>
      </c>
      <c r="B2087">
        <v>2</v>
      </c>
      <c r="C2087">
        <v>258</v>
      </c>
      <c r="D2087">
        <v>-0.1396</v>
      </c>
      <c r="E2087">
        <v>8.0837000000000003</v>
      </c>
      <c r="F2087">
        <v>0.12188</v>
      </c>
    </row>
    <row r="2088" spans="1:6">
      <c r="A2088">
        <v>2000259</v>
      </c>
      <c r="B2088">
        <v>2</v>
      </c>
      <c r="C2088">
        <v>259</v>
      </c>
      <c r="D2088">
        <v>-0.14030000000000001</v>
      </c>
      <c r="E2088">
        <v>8.0928000000000004</v>
      </c>
      <c r="F2088">
        <v>0.12189</v>
      </c>
    </row>
    <row r="2089" spans="1:6">
      <c r="A2089">
        <v>2000260</v>
      </c>
      <c r="B2089">
        <v>2</v>
      </c>
      <c r="C2089">
        <v>260</v>
      </c>
      <c r="D2089">
        <v>-0.14099999999999999</v>
      </c>
      <c r="E2089">
        <v>8.1019000000000005</v>
      </c>
      <c r="F2089">
        <v>0.12189</v>
      </c>
    </row>
    <row r="2090" spans="1:6">
      <c r="A2090">
        <v>2000261</v>
      </c>
      <c r="B2090">
        <v>2</v>
      </c>
      <c r="C2090">
        <v>261</v>
      </c>
      <c r="D2090">
        <v>-0.14169999999999999</v>
      </c>
      <c r="E2090">
        <v>8.1109000000000009</v>
      </c>
      <c r="F2090">
        <v>0.12189999999999999</v>
      </c>
    </row>
    <row r="2091" spans="1:6">
      <c r="A2091">
        <v>2000262</v>
      </c>
      <c r="B2091">
        <v>2</v>
      </c>
      <c r="C2091">
        <v>262</v>
      </c>
      <c r="D2091">
        <v>-0.1424</v>
      </c>
      <c r="E2091">
        <v>8.1198999999999995</v>
      </c>
      <c r="F2091">
        <v>0.12189999999999999</v>
      </c>
    </row>
    <row r="2092" spans="1:6">
      <c r="A2092">
        <v>2000263</v>
      </c>
      <c r="B2092">
        <v>2</v>
      </c>
      <c r="C2092">
        <v>263</v>
      </c>
      <c r="D2092">
        <v>-0.1431</v>
      </c>
      <c r="E2092">
        <v>8.1288999999999998</v>
      </c>
      <c r="F2092">
        <v>0.12191</v>
      </c>
    </row>
    <row r="2093" spans="1:6">
      <c r="A2093">
        <v>2000264</v>
      </c>
      <c r="B2093">
        <v>2</v>
      </c>
      <c r="C2093">
        <v>264</v>
      </c>
      <c r="D2093">
        <v>-0.14380000000000001</v>
      </c>
      <c r="E2093">
        <v>8.1378000000000004</v>
      </c>
      <c r="F2093">
        <v>0.12192</v>
      </c>
    </row>
    <row r="2094" spans="1:6">
      <c r="A2094">
        <v>2000265</v>
      </c>
      <c r="B2094">
        <v>2</v>
      </c>
      <c r="C2094">
        <v>265</v>
      </c>
      <c r="D2094">
        <v>-0.14449999999999999</v>
      </c>
      <c r="E2094">
        <v>8.1468000000000007</v>
      </c>
      <c r="F2094">
        <v>0.12192</v>
      </c>
    </row>
    <row r="2095" spans="1:6">
      <c r="A2095">
        <v>2000266</v>
      </c>
      <c r="B2095">
        <v>2</v>
      </c>
      <c r="C2095">
        <v>266</v>
      </c>
      <c r="D2095">
        <v>-0.1452</v>
      </c>
      <c r="E2095">
        <v>8.1556999999999995</v>
      </c>
      <c r="F2095">
        <v>0.12193</v>
      </c>
    </row>
    <row r="2096" spans="1:6">
      <c r="A2096">
        <v>2000267</v>
      </c>
      <c r="B2096">
        <v>2</v>
      </c>
      <c r="C2096">
        <v>267</v>
      </c>
      <c r="D2096">
        <v>-0.1459</v>
      </c>
      <c r="E2096">
        <v>8.1645000000000003</v>
      </c>
      <c r="F2096">
        <v>0.12194000000000001</v>
      </c>
    </row>
    <row r="2097" spans="1:6">
      <c r="A2097">
        <v>2000268</v>
      </c>
      <c r="B2097">
        <v>2</v>
      </c>
      <c r="C2097">
        <v>268</v>
      </c>
      <c r="D2097">
        <v>-0.14660000000000001</v>
      </c>
      <c r="E2097">
        <v>8.1734000000000009</v>
      </c>
      <c r="F2097">
        <v>0.12194000000000001</v>
      </c>
    </row>
    <row r="2098" spans="1:6">
      <c r="A2098">
        <v>2000269</v>
      </c>
      <c r="B2098">
        <v>2</v>
      </c>
      <c r="C2098">
        <v>269</v>
      </c>
      <c r="D2098">
        <v>-0.14729999999999999</v>
      </c>
      <c r="E2098">
        <v>8.1821999999999999</v>
      </c>
      <c r="F2098">
        <v>0.12195</v>
      </c>
    </row>
    <row r="2099" spans="1:6">
      <c r="A2099">
        <v>2000270</v>
      </c>
      <c r="B2099">
        <v>2</v>
      </c>
      <c r="C2099">
        <v>270</v>
      </c>
      <c r="D2099">
        <v>-0.14799999999999999</v>
      </c>
      <c r="E2099">
        <v>8.1910000000000007</v>
      </c>
      <c r="F2099">
        <v>0.12196</v>
      </c>
    </row>
    <row r="2100" spans="1:6">
      <c r="A2100">
        <v>2000271</v>
      </c>
      <c r="B2100">
        <v>2</v>
      </c>
      <c r="C2100">
        <v>271</v>
      </c>
      <c r="D2100">
        <v>-0.1487</v>
      </c>
      <c r="E2100">
        <v>8.1997999999999998</v>
      </c>
      <c r="F2100">
        <v>0.12197</v>
      </c>
    </row>
    <row r="2101" spans="1:6">
      <c r="A2101">
        <v>2000272</v>
      </c>
      <c r="B2101">
        <v>2</v>
      </c>
      <c r="C2101">
        <v>272</v>
      </c>
      <c r="D2101">
        <v>-0.14940000000000001</v>
      </c>
      <c r="E2101">
        <v>8.2085000000000008</v>
      </c>
      <c r="F2101">
        <v>0.12197</v>
      </c>
    </row>
    <row r="2102" spans="1:6">
      <c r="A2102">
        <v>2000273</v>
      </c>
      <c r="B2102">
        <v>2</v>
      </c>
      <c r="C2102">
        <v>273</v>
      </c>
      <c r="D2102">
        <v>-0.15010000000000001</v>
      </c>
      <c r="E2102">
        <v>8.2172000000000001</v>
      </c>
      <c r="F2102">
        <v>0.12198000000000001</v>
      </c>
    </row>
    <row r="2103" spans="1:6">
      <c r="A2103">
        <v>2000274</v>
      </c>
      <c r="B2103">
        <v>2</v>
      </c>
      <c r="C2103">
        <v>274</v>
      </c>
      <c r="D2103">
        <v>-0.1507</v>
      </c>
      <c r="E2103">
        <v>8.2258999999999993</v>
      </c>
      <c r="F2103">
        <v>0.12199</v>
      </c>
    </row>
    <row r="2104" spans="1:6">
      <c r="A2104">
        <v>2000275</v>
      </c>
      <c r="B2104">
        <v>2</v>
      </c>
      <c r="C2104">
        <v>275</v>
      </c>
      <c r="D2104">
        <v>-0.15140000000000001</v>
      </c>
      <c r="E2104">
        <v>8.2346000000000004</v>
      </c>
      <c r="F2104">
        <v>0.12199</v>
      </c>
    </row>
    <row r="2105" spans="1:6">
      <c r="A2105">
        <v>2000276</v>
      </c>
      <c r="B2105">
        <v>2</v>
      </c>
      <c r="C2105">
        <v>276</v>
      </c>
      <c r="D2105">
        <v>-0.15210000000000001</v>
      </c>
      <c r="E2105">
        <v>8.2431999999999999</v>
      </c>
      <c r="F2105">
        <v>0.122</v>
      </c>
    </row>
    <row r="2106" spans="1:6">
      <c r="A2106">
        <v>2000277</v>
      </c>
      <c r="B2106">
        <v>2</v>
      </c>
      <c r="C2106">
        <v>277</v>
      </c>
      <c r="D2106">
        <v>-0.15279999999999999</v>
      </c>
      <c r="E2106">
        <v>8.2518999999999991</v>
      </c>
      <c r="F2106">
        <v>0.12200999999999999</v>
      </c>
    </row>
    <row r="2107" spans="1:6">
      <c r="A2107">
        <v>2000278</v>
      </c>
      <c r="B2107">
        <v>2</v>
      </c>
      <c r="C2107">
        <v>278</v>
      </c>
      <c r="D2107">
        <v>-0.15340000000000001</v>
      </c>
      <c r="E2107">
        <v>8.2605000000000004</v>
      </c>
      <c r="F2107">
        <v>0.12202</v>
      </c>
    </row>
    <row r="2108" spans="1:6">
      <c r="A2108">
        <v>2000279</v>
      </c>
      <c r="B2108">
        <v>2</v>
      </c>
      <c r="C2108">
        <v>279</v>
      </c>
      <c r="D2108">
        <v>-0.15409999999999999</v>
      </c>
      <c r="E2108">
        <v>8.2690000000000001</v>
      </c>
      <c r="F2108">
        <v>0.12202</v>
      </c>
    </row>
    <row r="2109" spans="1:6">
      <c r="A2109">
        <v>2000280</v>
      </c>
      <c r="B2109">
        <v>2</v>
      </c>
      <c r="C2109">
        <v>280</v>
      </c>
      <c r="D2109">
        <v>-0.1547</v>
      </c>
      <c r="E2109">
        <v>8.2775999999999996</v>
      </c>
      <c r="F2109">
        <v>0.12203</v>
      </c>
    </row>
    <row r="2110" spans="1:6">
      <c r="A2110">
        <v>2000281</v>
      </c>
      <c r="B2110">
        <v>2</v>
      </c>
      <c r="C2110">
        <v>281</v>
      </c>
      <c r="D2110">
        <v>-0.15540000000000001</v>
      </c>
      <c r="E2110">
        <v>8.2860999999999994</v>
      </c>
      <c r="F2110">
        <v>0.12204</v>
      </c>
    </row>
    <row r="2111" spans="1:6">
      <c r="A2111">
        <v>2000282</v>
      </c>
      <c r="B2111">
        <v>2</v>
      </c>
      <c r="C2111">
        <v>282</v>
      </c>
      <c r="D2111">
        <v>-0.15609999999999999</v>
      </c>
      <c r="E2111">
        <v>8.2946000000000009</v>
      </c>
      <c r="F2111">
        <v>0.12205000000000001</v>
      </c>
    </row>
    <row r="2112" spans="1:6">
      <c r="A2112">
        <v>2000283</v>
      </c>
      <c r="B2112">
        <v>2</v>
      </c>
      <c r="C2112">
        <v>283</v>
      </c>
      <c r="D2112">
        <v>-0.15670000000000001</v>
      </c>
      <c r="E2112">
        <v>8.3031000000000006</v>
      </c>
      <c r="F2112">
        <v>0.12206</v>
      </c>
    </row>
    <row r="2113" spans="1:6">
      <c r="A2113">
        <v>2000284</v>
      </c>
      <c r="B2113">
        <v>2</v>
      </c>
      <c r="C2113">
        <v>284</v>
      </c>
      <c r="D2113">
        <v>-0.15740000000000001</v>
      </c>
      <c r="E2113">
        <v>8.3116000000000003</v>
      </c>
      <c r="F2113">
        <v>0.12206</v>
      </c>
    </row>
    <row r="2114" spans="1:6">
      <c r="A2114">
        <v>2000285</v>
      </c>
      <c r="B2114">
        <v>2</v>
      </c>
      <c r="C2114">
        <v>285</v>
      </c>
      <c r="D2114">
        <v>-0.158</v>
      </c>
      <c r="E2114">
        <v>8.3201000000000001</v>
      </c>
      <c r="F2114">
        <v>0.12207</v>
      </c>
    </row>
    <row r="2115" spans="1:6">
      <c r="A2115">
        <v>2000286</v>
      </c>
      <c r="B2115">
        <v>2</v>
      </c>
      <c r="C2115">
        <v>286</v>
      </c>
      <c r="D2115">
        <v>-0.15870000000000001</v>
      </c>
      <c r="E2115">
        <v>8.3285</v>
      </c>
      <c r="F2115">
        <v>0.12207999999999999</v>
      </c>
    </row>
    <row r="2116" spans="1:6">
      <c r="A2116">
        <v>2000287</v>
      </c>
      <c r="B2116">
        <v>2</v>
      </c>
      <c r="C2116">
        <v>287</v>
      </c>
      <c r="D2116">
        <v>-0.1593</v>
      </c>
      <c r="E2116">
        <v>8.3369</v>
      </c>
      <c r="F2116">
        <v>0.12209</v>
      </c>
    </row>
    <row r="2117" spans="1:6">
      <c r="A2117">
        <v>2000288</v>
      </c>
      <c r="B2117">
        <v>2</v>
      </c>
      <c r="C2117">
        <v>288</v>
      </c>
      <c r="D2117">
        <v>-0.15989999999999999</v>
      </c>
      <c r="E2117">
        <v>8.3452999999999999</v>
      </c>
      <c r="F2117">
        <v>0.12209</v>
      </c>
    </row>
    <row r="2118" spans="1:6">
      <c r="A2118">
        <v>2000289</v>
      </c>
      <c r="B2118">
        <v>2</v>
      </c>
      <c r="C2118">
        <v>289</v>
      </c>
      <c r="D2118">
        <v>-0.16059999999999999</v>
      </c>
      <c r="E2118">
        <v>8.3536000000000001</v>
      </c>
      <c r="F2118">
        <v>0.1221</v>
      </c>
    </row>
    <row r="2119" spans="1:6">
      <c r="A2119">
        <v>2000290</v>
      </c>
      <c r="B2119">
        <v>2</v>
      </c>
      <c r="C2119">
        <v>290</v>
      </c>
      <c r="D2119">
        <v>-0.16120000000000001</v>
      </c>
      <c r="E2119">
        <v>8.3620000000000001</v>
      </c>
      <c r="F2119">
        <v>0.12211</v>
      </c>
    </row>
    <row r="2120" spans="1:6">
      <c r="A2120">
        <v>2000291</v>
      </c>
      <c r="B2120">
        <v>2</v>
      </c>
      <c r="C2120">
        <v>291</v>
      </c>
      <c r="D2120">
        <v>-0.1618</v>
      </c>
      <c r="E2120">
        <v>8.3703000000000003</v>
      </c>
      <c r="F2120">
        <v>0.12212000000000001</v>
      </c>
    </row>
    <row r="2121" spans="1:6">
      <c r="A2121">
        <v>2000292</v>
      </c>
      <c r="B2121">
        <v>2</v>
      </c>
      <c r="C2121">
        <v>292</v>
      </c>
      <c r="D2121">
        <v>-0.16250000000000001</v>
      </c>
      <c r="E2121">
        <v>8.3786000000000005</v>
      </c>
      <c r="F2121">
        <v>0.12213</v>
      </c>
    </row>
    <row r="2122" spans="1:6">
      <c r="A2122">
        <v>2000293</v>
      </c>
      <c r="B2122">
        <v>2</v>
      </c>
      <c r="C2122">
        <v>293</v>
      </c>
      <c r="D2122">
        <v>-0.16309999999999999</v>
      </c>
      <c r="E2122">
        <v>8.3869000000000007</v>
      </c>
      <c r="F2122">
        <v>0.12213</v>
      </c>
    </row>
    <row r="2123" spans="1:6">
      <c r="A2123">
        <v>2000294</v>
      </c>
      <c r="B2123">
        <v>2</v>
      </c>
      <c r="C2123">
        <v>294</v>
      </c>
      <c r="D2123">
        <v>-0.16370000000000001</v>
      </c>
      <c r="E2123">
        <v>8.3952000000000009</v>
      </c>
      <c r="F2123">
        <v>0.12214</v>
      </c>
    </row>
    <row r="2124" spans="1:6">
      <c r="A2124">
        <v>2000295</v>
      </c>
      <c r="B2124">
        <v>2</v>
      </c>
      <c r="C2124">
        <v>295</v>
      </c>
      <c r="D2124">
        <v>-0.1643</v>
      </c>
      <c r="E2124">
        <v>8.4034999999999993</v>
      </c>
      <c r="F2124">
        <v>0.12214999999999999</v>
      </c>
    </row>
    <row r="2125" spans="1:6">
      <c r="A2125">
        <v>2000296</v>
      </c>
      <c r="B2125">
        <v>2</v>
      </c>
      <c r="C2125">
        <v>296</v>
      </c>
      <c r="D2125">
        <v>-0.16500000000000001</v>
      </c>
      <c r="E2125">
        <v>8.4116999999999997</v>
      </c>
      <c r="F2125">
        <v>0.12216</v>
      </c>
    </row>
    <row r="2126" spans="1:6">
      <c r="A2126">
        <v>2000297</v>
      </c>
      <c r="B2126">
        <v>2</v>
      </c>
      <c r="C2126">
        <v>297</v>
      </c>
      <c r="D2126">
        <v>-0.1656</v>
      </c>
      <c r="E2126">
        <v>8.4199000000000002</v>
      </c>
      <c r="F2126">
        <v>0.12217</v>
      </c>
    </row>
    <row r="2127" spans="1:6">
      <c r="A2127">
        <v>2000298</v>
      </c>
      <c r="B2127">
        <v>2</v>
      </c>
      <c r="C2127">
        <v>298</v>
      </c>
      <c r="D2127">
        <v>-0.16619999999999999</v>
      </c>
      <c r="E2127">
        <v>8.4281000000000006</v>
      </c>
      <c r="F2127">
        <v>0.12218</v>
      </c>
    </row>
    <row r="2128" spans="1:6">
      <c r="A2128">
        <v>2000299</v>
      </c>
      <c r="B2128">
        <v>2</v>
      </c>
      <c r="C2128">
        <v>299</v>
      </c>
      <c r="D2128">
        <v>-0.1668</v>
      </c>
      <c r="E2128">
        <v>8.4362999999999992</v>
      </c>
      <c r="F2128">
        <v>0.12218</v>
      </c>
    </row>
    <row r="2129" spans="1:6">
      <c r="A2129">
        <v>2000300</v>
      </c>
      <c r="B2129">
        <v>2</v>
      </c>
      <c r="C2129">
        <v>300</v>
      </c>
      <c r="D2129">
        <v>-0.16739999999999999</v>
      </c>
      <c r="E2129">
        <v>8.4444999999999997</v>
      </c>
      <c r="F2129">
        <v>0.12218999999999999</v>
      </c>
    </row>
    <row r="2130" spans="1:6">
      <c r="A2130">
        <v>2000301</v>
      </c>
      <c r="B2130">
        <v>2</v>
      </c>
      <c r="C2130">
        <v>301</v>
      </c>
      <c r="D2130">
        <v>-0.16800000000000001</v>
      </c>
      <c r="E2130">
        <v>8.4526000000000003</v>
      </c>
      <c r="F2130">
        <v>0.1222</v>
      </c>
    </row>
    <row r="2131" spans="1:6">
      <c r="A2131">
        <v>2000302</v>
      </c>
      <c r="B2131">
        <v>2</v>
      </c>
      <c r="C2131">
        <v>302</v>
      </c>
      <c r="D2131">
        <v>-0.1686</v>
      </c>
      <c r="E2131">
        <v>8.4606999999999992</v>
      </c>
      <c r="F2131">
        <v>0.12221</v>
      </c>
    </row>
    <row r="2132" spans="1:6">
      <c r="A2132">
        <v>2000303</v>
      </c>
      <c r="B2132">
        <v>2</v>
      </c>
      <c r="C2132">
        <v>303</v>
      </c>
      <c r="D2132">
        <v>-0.16919999999999999</v>
      </c>
      <c r="E2132">
        <v>8.4687999999999999</v>
      </c>
      <c r="F2132">
        <v>0.12222</v>
      </c>
    </row>
    <row r="2133" spans="1:6">
      <c r="A2133">
        <v>2000304</v>
      </c>
      <c r="B2133">
        <v>2</v>
      </c>
      <c r="C2133">
        <v>304</v>
      </c>
      <c r="D2133">
        <v>-0.16980000000000001</v>
      </c>
      <c r="E2133">
        <v>8.4769000000000005</v>
      </c>
      <c r="F2133">
        <v>0.12222</v>
      </c>
    </row>
    <row r="2134" spans="1:6">
      <c r="A2134">
        <v>2000305</v>
      </c>
      <c r="B2134">
        <v>2</v>
      </c>
      <c r="C2134">
        <v>305</v>
      </c>
      <c r="D2134">
        <v>-0.1704</v>
      </c>
      <c r="E2134">
        <v>8.4849999999999994</v>
      </c>
      <c r="F2134">
        <v>0.12223000000000001</v>
      </c>
    </row>
    <row r="2135" spans="1:6">
      <c r="A2135">
        <v>2000306</v>
      </c>
      <c r="B2135">
        <v>2</v>
      </c>
      <c r="C2135">
        <v>306</v>
      </c>
      <c r="D2135">
        <v>-0.17100000000000001</v>
      </c>
      <c r="E2135">
        <v>8.4931000000000001</v>
      </c>
      <c r="F2135">
        <v>0.12224</v>
      </c>
    </row>
    <row r="2136" spans="1:6">
      <c r="A2136">
        <v>2000307</v>
      </c>
      <c r="B2136">
        <v>2</v>
      </c>
      <c r="C2136">
        <v>307</v>
      </c>
      <c r="D2136">
        <v>-0.1716</v>
      </c>
      <c r="E2136">
        <v>8.5010999999999992</v>
      </c>
      <c r="F2136">
        <v>0.12225</v>
      </c>
    </row>
    <row r="2137" spans="1:6">
      <c r="A2137">
        <v>2000308</v>
      </c>
      <c r="B2137">
        <v>2</v>
      </c>
      <c r="C2137">
        <v>308</v>
      </c>
      <c r="D2137">
        <v>-0.17219999999999999</v>
      </c>
      <c r="E2137">
        <v>8.5091999999999999</v>
      </c>
      <c r="F2137">
        <v>0.12225999999999999</v>
      </c>
    </row>
    <row r="2138" spans="1:6">
      <c r="A2138">
        <v>2000309</v>
      </c>
      <c r="B2138">
        <v>2</v>
      </c>
      <c r="C2138">
        <v>309</v>
      </c>
      <c r="D2138">
        <v>-0.17280000000000001</v>
      </c>
      <c r="E2138">
        <v>8.5172000000000008</v>
      </c>
      <c r="F2138">
        <v>0.12227</v>
      </c>
    </row>
    <row r="2139" spans="1:6">
      <c r="A2139">
        <v>2000310</v>
      </c>
      <c r="B2139">
        <v>2</v>
      </c>
      <c r="C2139">
        <v>310</v>
      </c>
      <c r="D2139">
        <v>-0.1734</v>
      </c>
      <c r="E2139">
        <v>8.5251999999999999</v>
      </c>
      <c r="F2139">
        <v>0.12227</v>
      </c>
    </row>
    <row r="2140" spans="1:6">
      <c r="A2140">
        <v>2000311</v>
      </c>
      <c r="B2140">
        <v>2</v>
      </c>
      <c r="C2140">
        <v>311</v>
      </c>
      <c r="D2140">
        <v>-0.17399999999999999</v>
      </c>
      <c r="E2140">
        <v>8.5332000000000008</v>
      </c>
      <c r="F2140">
        <v>0.12228</v>
      </c>
    </row>
    <row r="2141" spans="1:6">
      <c r="A2141">
        <v>2000312</v>
      </c>
      <c r="B2141">
        <v>2</v>
      </c>
      <c r="C2141">
        <v>312</v>
      </c>
      <c r="D2141">
        <v>-0.17449999999999999</v>
      </c>
      <c r="E2141">
        <v>8.5411000000000001</v>
      </c>
      <c r="F2141">
        <v>0.12229</v>
      </c>
    </row>
    <row r="2142" spans="1:6">
      <c r="A2142">
        <v>2000313</v>
      </c>
      <c r="B2142">
        <v>2</v>
      </c>
      <c r="C2142">
        <v>313</v>
      </c>
      <c r="D2142">
        <v>-0.17510000000000001</v>
      </c>
      <c r="E2142">
        <v>8.5490999999999993</v>
      </c>
      <c r="F2142">
        <v>0.12230000000000001</v>
      </c>
    </row>
    <row r="2143" spans="1:6">
      <c r="A2143">
        <v>2000314</v>
      </c>
      <c r="B2143">
        <v>2</v>
      </c>
      <c r="C2143">
        <v>314</v>
      </c>
      <c r="D2143">
        <v>-0.1757</v>
      </c>
      <c r="E2143">
        <v>8.5570000000000004</v>
      </c>
      <c r="F2143">
        <v>0.12231</v>
      </c>
    </row>
    <row r="2144" spans="1:6">
      <c r="A2144">
        <v>2000315</v>
      </c>
      <c r="B2144">
        <v>2</v>
      </c>
      <c r="C2144">
        <v>315</v>
      </c>
      <c r="D2144">
        <v>-0.17630000000000001</v>
      </c>
      <c r="E2144">
        <v>8.5649999999999995</v>
      </c>
      <c r="F2144">
        <v>0.12231</v>
      </c>
    </row>
    <row r="2145" spans="1:6">
      <c r="A2145">
        <v>2000316</v>
      </c>
      <c r="B2145">
        <v>2</v>
      </c>
      <c r="C2145">
        <v>316</v>
      </c>
      <c r="D2145">
        <v>-0.17680000000000001</v>
      </c>
      <c r="E2145">
        <v>8.5729000000000006</v>
      </c>
      <c r="F2145">
        <v>0.12232</v>
      </c>
    </row>
    <row r="2146" spans="1:6">
      <c r="A2146">
        <v>2000317</v>
      </c>
      <c r="B2146">
        <v>2</v>
      </c>
      <c r="C2146">
        <v>317</v>
      </c>
      <c r="D2146">
        <v>-0.1774</v>
      </c>
      <c r="E2146">
        <v>8.5808</v>
      </c>
      <c r="F2146">
        <v>0.12232999999999999</v>
      </c>
    </row>
    <row r="2147" spans="1:6">
      <c r="A2147">
        <v>2000318</v>
      </c>
      <c r="B2147">
        <v>2</v>
      </c>
      <c r="C2147">
        <v>318</v>
      </c>
      <c r="D2147">
        <v>-0.17799999999999999</v>
      </c>
      <c r="E2147">
        <v>8.5886999999999993</v>
      </c>
      <c r="F2147">
        <v>0.12234</v>
      </c>
    </row>
    <row r="2148" spans="1:6">
      <c r="A2148">
        <v>2000319</v>
      </c>
      <c r="B2148">
        <v>2</v>
      </c>
      <c r="C2148">
        <v>319</v>
      </c>
      <c r="D2148">
        <v>-0.17849999999999999</v>
      </c>
      <c r="E2148">
        <v>8.5965000000000007</v>
      </c>
      <c r="F2148">
        <v>0.12235</v>
      </c>
    </row>
    <row r="2149" spans="1:6">
      <c r="A2149">
        <v>2000320</v>
      </c>
      <c r="B2149">
        <v>2</v>
      </c>
      <c r="C2149">
        <v>320</v>
      </c>
      <c r="D2149">
        <v>-0.17910000000000001</v>
      </c>
      <c r="E2149">
        <v>8.6044</v>
      </c>
      <c r="F2149">
        <v>0.12235</v>
      </c>
    </row>
    <row r="2150" spans="1:6">
      <c r="A2150">
        <v>2000321</v>
      </c>
      <c r="B2150">
        <v>2</v>
      </c>
      <c r="C2150">
        <v>321</v>
      </c>
      <c r="D2150">
        <v>-0.1797</v>
      </c>
      <c r="E2150">
        <v>8.6121999999999996</v>
      </c>
      <c r="F2150">
        <v>0.12236</v>
      </c>
    </row>
    <row r="2151" spans="1:6">
      <c r="A2151">
        <v>2000322</v>
      </c>
      <c r="B2151">
        <v>2</v>
      </c>
      <c r="C2151">
        <v>322</v>
      </c>
      <c r="D2151">
        <v>-0.1802</v>
      </c>
      <c r="E2151">
        <v>8.6201000000000008</v>
      </c>
      <c r="F2151">
        <v>0.12237000000000001</v>
      </c>
    </row>
    <row r="2152" spans="1:6">
      <c r="A2152">
        <v>2000323</v>
      </c>
      <c r="B2152">
        <v>2</v>
      </c>
      <c r="C2152">
        <v>323</v>
      </c>
      <c r="D2152">
        <v>-0.18079999999999999</v>
      </c>
      <c r="E2152">
        <v>8.6279000000000003</v>
      </c>
      <c r="F2152">
        <v>0.12238</v>
      </c>
    </row>
    <row r="2153" spans="1:6">
      <c r="A2153">
        <v>2000324</v>
      </c>
      <c r="B2153">
        <v>2</v>
      </c>
      <c r="C2153">
        <v>324</v>
      </c>
      <c r="D2153">
        <v>-0.18129999999999999</v>
      </c>
      <c r="E2153">
        <v>8.6356999999999999</v>
      </c>
      <c r="F2153">
        <v>0.12239</v>
      </c>
    </row>
    <row r="2154" spans="1:6">
      <c r="A2154">
        <v>2000325</v>
      </c>
      <c r="B2154">
        <v>2</v>
      </c>
      <c r="C2154">
        <v>325</v>
      </c>
      <c r="D2154">
        <v>-0.18190000000000001</v>
      </c>
      <c r="E2154">
        <v>8.6434999999999995</v>
      </c>
      <c r="F2154">
        <v>0.12239</v>
      </c>
    </row>
    <row r="2155" spans="1:6">
      <c r="A2155">
        <v>2000326</v>
      </c>
      <c r="B2155">
        <v>2</v>
      </c>
      <c r="C2155">
        <v>326</v>
      </c>
      <c r="D2155">
        <v>-0.18240000000000001</v>
      </c>
      <c r="E2155">
        <v>8.6511999999999993</v>
      </c>
      <c r="F2155">
        <v>0.12239999999999999</v>
      </c>
    </row>
    <row r="2156" spans="1:6">
      <c r="A2156">
        <v>2000327</v>
      </c>
      <c r="B2156">
        <v>2</v>
      </c>
      <c r="C2156">
        <v>327</v>
      </c>
      <c r="D2156">
        <v>-0.183</v>
      </c>
      <c r="E2156">
        <v>8.6590000000000007</v>
      </c>
      <c r="F2156">
        <v>0.12241</v>
      </c>
    </row>
    <row r="2157" spans="1:6">
      <c r="A2157">
        <v>2000328</v>
      </c>
      <c r="B2157">
        <v>2</v>
      </c>
      <c r="C2157">
        <v>328</v>
      </c>
      <c r="D2157">
        <v>-0.1835</v>
      </c>
      <c r="E2157">
        <v>8.6667000000000005</v>
      </c>
      <c r="F2157">
        <v>0.12242</v>
      </c>
    </row>
    <row r="2158" spans="1:6">
      <c r="A2158">
        <v>2000329</v>
      </c>
      <c r="B2158">
        <v>2</v>
      </c>
      <c r="C2158">
        <v>329</v>
      </c>
      <c r="D2158">
        <v>-0.18410000000000001</v>
      </c>
      <c r="E2158">
        <v>8.6745000000000001</v>
      </c>
      <c r="F2158">
        <v>0.12243</v>
      </c>
    </row>
    <row r="2159" spans="1:6">
      <c r="A2159">
        <v>2000330</v>
      </c>
      <c r="B2159">
        <v>2</v>
      </c>
      <c r="C2159">
        <v>330</v>
      </c>
      <c r="D2159">
        <v>-0.18459999999999999</v>
      </c>
      <c r="E2159">
        <v>8.6821999999999999</v>
      </c>
      <c r="F2159">
        <v>0.12243</v>
      </c>
    </row>
    <row r="2160" spans="1:6">
      <c r="A2160">
        <v>2000331</v>
      </c>
      <c r="B2160">
        <v>2</v>
      </c>
      <c r="C2160">
        <v>331</v>
      </c>
      <c r="D2160">
        <v>-0.18509999999999999</v>
      </c>
      <c r="E2160">
        <v>8.6898999999999997</v>
      </c>
      <c r="F2160">
        <v>0.12243999999999999</v>
      </c>
    </row>
    <row r="2161" spans="1:6">
      <c r="A2161">
        <v>2000332</v>
      </c>
      <c r="B2161">
        <v>2</v>
      </c>
      <c r="C2161">
        <v>332</v>
      </c>
      <c r="D2161">
        <v>-0.1857</v>
      </c>
      <c r="E2161">
        <v>8.6975999999999996</v>
      </c>
      <c r="F2161">
        <v>0.12245</v>
      </c>
    </row>
    <row r="2162" spans="1:6">
      <c r="A2162">
        <v>2000333</v>
      </c>
      <c r="B2162">
        <v>2</v>
      </c>
      <c r="C2162">
        <v>333</v>
      </c>
      <c r="D2162">
        <v>-0.1862</v>
      </c>
      <c r="E2162">
        <v>8.7052999999999994</v>
      </c>
      <c r="F2162">
        <v>0.12246</v>
      </c>
    </row>
    <row r="2163" spans="1:6">
      <c r="A2163">
        <v>2000334</v>
      </c>
      <c r="B2163">
        <v>2</v>
      </c>
      <c r="C2163">
        <v>334</v>
      </c>
      <c r="D2163">
        <v>-0.1867</v>
      </c>
      <c r="E2163">
        <v>8.7129999999999992</v>
      </c>
      <c r="F2163">
        <v>0.12246</v>
      </c>
    </row>
    <row r="2164" spans="1:6">
      <c r="A2164">
        <v>2000335</v>
      </c>
      <c r="B2164">
        <v>2</v>
      </c>
      <c r="C2164">
        <v>335</v>
      </c>
      <c r="D2164">
        <v>-0.18729999999999999</v>
      </c>
      <c r="E2164">
        <v>8.7207000000000008</v>
      </c>
      <c r="F2164">
        <v>0.12247</v>
      </c>
    </row>
    <row r="2165" spans="1:6">
      <c r="A2165">
        <v>2000336</v>
      </c>
      <c r="B2165">
        <v>2</v>
      </c>
      <c r="C2165">
        <v>336</v>
      </c>
      <c r="D2165">
        <v>-0.18779999999999999</v>
      </c>
      <c r="E2165">
        <v>8.7283000000000008</v>
      </c>
      <c r="F2165">
        <v>0.12248000000000001</v>
      </c>
    </row>
    <row r="2166" spans="1:6">
      <c r="A2166">
        <v>2000337</v>
      </c>
      <c r="B2166">
        <v>2</v>
      </c>
      <c r="C2166">
        <v>337</v>
      </c>
      <c r="D2166">
        <v>-0.1883</v>
      </c>
      <c r="E2166">
        <v>8.7360000000000007</v>
      </c>
      <c r="F2166">
        <v>0.12249</v>
      </c>
    </row>
    <row r="2167" spans="1:6">
      <c r="A2167">
        <v>2000338</v>
      </c>
      <c r="B2167">
        <v>2</v>
      </c>
      <c r="C2167">
        <v>338</v>
      </c>
      <c r="D2167">
        <v>-0.18890000000000001</v>
      </c>
      <c r="E2167">
        <v>8.7436000000000007</v>
      </c>
      <c r="F2167">
        <v>0.12249</v>
      </c>
    </row>
    <row r="2168" spans="1:6">
      <c r="A2168">
        <v>2000339</v>
      </c>
      <c r="B2168">
        <v>2</v>
      </c>
      <c r="C2168">
        <v>339</v>
      </c>
      <c r="D2168">
        <v>-0.18940000000000001</v>
      </c>
      <c r="E2168">
        <v>8.7512000000000008</v>
      </c>
      <c r="F2168">
        <v>0.1225</v>
      </c>
    </row>
    <row r="2169" spans="1:6">
      <c r="A2169">
        <v>2000340</v>
      </c>
      <c r="B2169">
        <v>2</v>
      </c>
      <c r="C2169">
        <v>340</v>
      </c>
      <c r="D2169">
        <v>-0.18990000000000001</v>
      </c>
      <c r="E2169">
        <v>8.7588000000000008</v>
      </c>
      <c r="F2169">
        <v>0.12250999999999999</v>
      </c>
    </row>
    <row r="2170" spans="1:6">
      <c r="A2170">
        <v>2000341</v>
      </c>
      <c r="B2170">
        <v>2</v>
      </c>
      <c r="C2170">
        <v>341</v>
      </c>
      <c r="D2170">
        <v>-0.19040000000000001</v>
      </c>
      <c r="E2170">
        <v>8.7664000000000009</v>
      </c>
      <c r="F2170">
        <v>0.12252</v>
      </c>
    </row>
    <row r="2171" spans="1:6">
      <c r="A2171">
        <v>2000342</v>
      </c>
      <c r="B2171">
        <v>2</v>
      </c>
      <c r="C2171">
        <v>342</v>
      </c>
      <c r="D2171">
        <v>-0.19089999999999999</v>
      </c>
      <c r="E2171">
        <v>8.7739999999999991</v>
      </c>
      <c r="F2171">
        <v>0.12252</v>
      </c>
    </row>
    <row r="2172" spans="1:6">
      <c r="A2172">
        <v>2000343</v>
      </c>
      <c r="B2172">
        <v>2</v>
      </c>
      <c r="C2172">
        <v>343</v>
      </c>
      <c r="D2172">
        <v>-0.19139999999999999</v>
      </c>
      <c r="E2172">
        <v>8.7815999999999992</v>
      </c>
      <c r="F2172">
        <v>0.12253</v>
      </c>
    </row>
    <row r="2173" spans="1:6">
      <c r="A2173">
        <v>2000344</v>
      </c>
      <c r="B2173">
        <v>2</v>
      </c>
      <c r="C2173">
        <v>344</v>
      </c>
      <c r="D2173">
        <v>-0.192</v>
      </c>
      <c r="E2173">
        <v>8.7891999999999992</v>
      </c>
      <c r="F2173">
        <v>0.12254</v>
      </c>
    </row>
    <row r="2174" spans="1:6">
      <c r="A2174">
        <v>2000345</v>
      </c>
      <c r="B2174">
        <v>2</v>
      </c>
      <c r="C2174">
        <v>345</v>
      </c>
      <c r="D2174">
        <v>-0.1925</v>
      </c>
      <c r="E2174">
        <v>8.7967999999999993</v>
      </c>
      <c r="F2174">
        <v>0.12254</v>
      </c>
    </row>
    <row r="2175" spans="1:6">
      <c r="A2175">
        <v>2000346</v>
      </c>
      <c r="B2175">
        <v>2</v>
      </c>
      <c r="C2175">
        <v>346</v>
      </c>
      <c r="D2175">
        <v>-0.193</v>
      </c>
      <c r="E2175">
        <v>8.8042999999999996</v>
      </c>
      <c r="F2175">
        <v>0.12255000000000001</v>
      </c>
    </row>
    <row r="2176" spans="1:6">
      <c r="A2176">
        <v>2000347</v>
      </c>
      <c r="B2176">
        <v>2</v>
      </c>
      <c r="C2176">
        <v>347</v>
      </c>
      <c r="D2176">
        <v>-0.19350000000000001</v>
      </c>
      <c r="E2176">
        <v>8.8118999999999996</v>
      </c>
      <c r="F2176">
        <v>0.12256</v>
      </c>
    </row>
    <row r="2177" spans="1:6">
      <c r="A2177">
        <v>2000348</v>
      </c>
      <c r="B2177">
        <v>2</v>
      </c>
      <c r="C2177">
        <v>348</v>
      </c>
      <c r="D2177">
        <v>-0.19400000000000001</v>
      </c>
      <c r="E2177">
        <v>8.8193999999999999</v>
      </c>
      <c r="F2177">
        <v>0.12256</v>
      </c>
    </row>
    <row r="2178" spans="1:6">
      <c r="A2178">
        <v>2000349</v>
      </c>
      <c r="B2178">
        <v>2</v>
      </c>
      <c r="C2178">
        <v>349</v>
      </c>
      <c r="D2178">
        <v>-0.19450000000000001</v>
      </c>
      <c r="E2178">
        <v>8.8269000000000002</v>
      </c>
      <c r="F2178">
        <v>0.12257</v>
      </c>
    </row>
    <row r="2179" spans="1:6">
      <c r="A2179">
        <v>2000350</v>
      </c>
      <c r="B2179">
        <v>2</v>
      </c>
      <c r="C2179">
        <v>350</v>
      </c>
      <c r="D2179">
        <v>-0.19500000000000001</v>
      </c>
      <c r="E2179">
        <v>8.8344000000000005</v>
      </c>
      <c r="F2179">
        <v>0.12257999999999999</v>
      </c>
    </row>
    <row r="2180" spans="1:6">
      <c r="A2180">
        <v>2000351</v>
      </c>
      <c r="B2180">
        <v>2</v>
      </c>
      <c r="C2180">
        <v>351</v>
      </c>
      <c r="D2180">
        <v>-0.19550000000000001</v>
      </c>
      <c r="E2180">
        <v>8.8420000000000005</v>
      </c>
      <c r="F2180">
        <v>0.12259</v>
      </c>
    </row>
    <row r="2181" spans="1:6">
      <c r="A2181">
        <v>2000352</v>
      </c>
      <c r="B2181">
        <v>2</v>
      </c>
      <c r="C2181">
        <v>352</v>
      </c>
      <c r="D2181">
        <v>-0.19600000000000001</v>
      </c>
      <c r="E2181">
        <v>8.8495000000000008</v>
      </c>
      <c r="F2181">
        <v>0.12259</v>
      </c>
    </row>
    <row r="2182" spans="1:6">
      <c r="A2182">
        <v>2000353</v>
      </c>
      <c r="B2182">
        <v>2</v>
      </c>
      <c r="C2182">
        <v>353</v>
      </c>
      <c r="D2182">
        <v>-0.19650000000000001</v>
      </c>
      <c r="E2182">
        <v>8.8568999999999996</v>
      </c>
      <c r="F2182">
        <v>0.1226</v>
      </c>
    </row>
    <row r="2183" spans="1:6">
      <c r="A2183">
        <v>2000354</v>
      </c>
      <c r="B2183">
        <v>2</v>
      </c>
      <c r="C2183">
        <v>354</v>
      </c>
      <c r="D2183">
        <v>-0.19700000000000001</v>
      </c>
      <c r="E2183">
        <v>8.8643999999999998</v>
      </c>
      <c r="F2183">
        <v>0.12261</v>
      </c>
    </row>
    <row r="2184" spans="1:6">
      <c r="A2184">
        <v>2000355</v>
      </c>
      <c r="B2184">
        <v>2</v>
      </c>
      <c r="C2184">
        <v>355</v>
      </c>
      <c r="D2184">
        <v>-0.19739999999999999</v>
      </c>
      <c r="E2184">
        <v>8.8719000000000001</v>
      </c>
      <c r="F2184">
        <v>0.12261</v>
      </c>
    </row>
    <row r="2185" spans="1:6">
      <c r="A2185">
        <v>2000356</v>
      </c>
      <c r="B2185">
        <v>2</v>
      </c>
      <c r="C2185">
        <v>356</v>
      </c>
      <c r="D2185">
        <v>-0.19789999999999999</v>
      </c>
      <c r="E2185">
        <v>8.8794000000000004</v>
      </c>
      <c r="F2185">
        <v>0.12262000000000001</v>
      </c>
    </row>
    <row r="2186" spans="1:6">
      <c r="A2186">
        <v>2000357</v>
      </c>
      <c r="B2186">
        <v>2</v>
      </c>
      <c r="C2186">
        <v>357</v>
      </c>
      <c r="D2186">
        <v>-0.19839999999999999</v>
      </c>
      <c r="E2186">
        <v>8.8867999999999991</v>
      </c>
      <c r="F2186">
        <v>0.12262000000000001</v>
      </c>
    </row>
    <row r="2187" spans="1:6">
      <c r="A2187">
        <v>2000358</v>
      </c>
      <c r="B2187">
        <v>2</v>
      </c>
      <c r="C2187">
        <v>358</v>
      </c>
      <c r="D2187">
        <v>-0.19889999999999999</v>
      </c>
      <c r="E2187">
        <v>8.8942999999999994</v>
      </c>
      <c r="F2187">
        <v>0.12263</v>
      </c>
    </row>
    <row r="2188" spans="1:6">
      <c r="A2188">
        <v>2000359</v>
      </c>
      <c r="B2188">
        <v>2</v>
      </c>
      <c r="C2188">
        <v>359</v>
      </c>
      <c r="D2188">
        <v>-0.19939999999999999</v>
      </c>
      <c r="E2188">
        <v>8.9016999999999999</v>
      </c>
      <c r="F2188">
        <v>0.12264</v>
      </c>
    </row>
    <row r="2189" spans="1:6">
      <c r="A2189">
        <v>2000360</v>
      </c>
      <c r="B2189">
        <v>2</v>
      </c>
      <c r="C2189">
        <v>360</v>
      </c>
      <c r="D2189">
        <v>-0.19989999999999999</v>
      </c>
      <c r="E2189">
        <v>8.9092000000000002</v>
      </c>
      <c r="F2189">
        <v>0.12264</v>
      </c>
    </row>
    <row r="2190" spans="1:6">
      <c r="A2190">
        <v>2000361</v>
      </c>
      <c r="B2190">
        <v>2</v>
      </c>
      <c r="C2190">
        <v>361</v>
      </c>
      <c r="D2190">
        <v>-0.20030000000000001</v>
      </c>
      <c r="E2190">
        <v>8.9166000000000007</v>
      </c>
      <c r="F2190">
        <v>0.12265</v>
      </c>
    </row>
    <row r="2191" spans="1:6">
      <c r="A2191">
        <v>2000362</v>
      </c>
      <c r="B2191">
        <v>2</v>
      </c>
      <c r="C2191">
        <v>362</v>
      </c>
      <c r="D2191">
        <v>-0.20080000000000001</v>
      </c>
      <c r="E2191">
        <v>8.9239999999999995</v>
      </c>
      <c r="F2191">
        <v>0.12266000000000001</v>
      </c>
    </row>
    <row r="2192" spans="1:6">
      <c r="A2192">
        <v>2000363</v>
      </c>
      <c r="B2192">
        <v>2</v>
      </c>
      <c r="C2192">
        <v>363</v>
      </c>
      <c r="D2192">
        <v>-0.20130000000000001</v>
      </c>
      <c r="E2192">
        <v>8.9314</v>
      </c>
      <c r="F2192">
        <v>0.12266000000000001</v>
      </c>
    </row>
    <row r="2193" spans="1:6">
      <c r="A2193">
        <v>2000364</v>
      </c>
      <c r="B2193">
        <v>2</v>
      </c>
      <c r="C2193">
        <v>364</v>
      </c>
      <c r="D2193">
        <v>-0.20180000000000001</v>
      </c>
      <c r="E2193">
        <v>8.9388000000000005</v>
      </c>
      <c r="F2193">
        <v>0.12267</v>
      </c>
    </row>
    <row r="2194" spans="1:6">
      <c r="A2194">
        <v>2000365</v>
      </c>
      <c r="B2194">
        <v>2</v>
      </c>
      <c r="C2194">
        <v>365</v>
      </c>
      <c r="D2194">
        <v>-0.20219999999999999</v>
      </c>
      <c r="E2194">
        <v>8.9461999999999993</v>
      </c>
      <c r="F2194">
        <v>0.12267</v>
      </c>
    </row>
    <row r="2195" spans="1:6">
      <c r="A2195">
        <v>2000366</v>
      </c>
      <c r="B2195">
        <v>2</v>
      </c>
      <c r="C2195">
        <v>366</v>
      </c>
      <c r="D2195">
        <v>-0.20269999999999999</v>
      </c>
      <c r="E2195">
        <v>8.9535999999999998</v>
      </c>
      <c r="F2195">
        <v>0.12268</v>
      </c>
    </row>
    <row r="2196" spans="1:6">
      <c r="A2196">
        <v>2000367</v>
      </c>
      <c r="B2196">
        <v>2</v>
      </c>
      <c r="C2196">
        <v>367</v>
      </c>
      <c r="D2196">
        <v>-0.20319999999999999</v>
      </c>
      <c r="E2196">
        <v>8.9610000000000003</v>
      </c>
      <c r="F2196">
        <v>0.12268999999999999</v>
      </c>
    </row>
    <row r="2197" spans="1:6">
      <c r="A2197">
        <v>2000368</v>
      </c>
      <c r="B2197">
        <v>2</v>
      </c>
      <c r="C2197">
        <v>368</v>
      </c>
      <c r="D2197">
        <v>-0.2036</v>
      </c>
      <c r="E2197">
        <v>8.9684000000000008</v>
      </c>
      <c r="F2197">
        <v>0.12268999999999999</v>
      </c>
    </row>
    <row r="2198" spans="1:6">
      <c r="A2198">
        <v>2000369</v>
      </c>
      <c r="B2198">
        <v>2</v>
      </c>
      <c r="C2198">
        <v>369</v>
      </c>
      <c r="D2198">
        <v>-0.2041</v>
      </c>
      <c r="E2198">
        <v>8.9756999999999998</v>
      </c>
      <c r="F2198">
        <v>0.1227</v>
      </c>
    </row>
    <row r="2199" spans="1:6">
      <c r="A2199">
        <v>2000370</v>
      </c>
      <c r="B2199">
        <v>2</v>
      </c>
      <c r="C2199">
        <v>370</v>
      </c>
      <c r="D2199">
        <v>-0.2046</v>
      </c>
      <c r="E2199">
        <v>8.9831000000000003</v>
      </c>
      <c r="F2199">
        <v>0.1227</v>
      </c>
    </row>
    <row r="2200" spans="1:6">
      <c r="A2200">
        <v>2000371</v>
      </c>
      <c r="B2200">
        <v>2</v>
      </c>
      <c r="C2200">
        <v>371</v>
      </c>
      <c r="D2200">
        <v>-0.20499999999999999</v>
      </c>
      <c r="E2200">
        <v>8.9903999999999993</v>
      </c>
      <c r="F2200">
        <v>0.12271</v>
      </c>
    </row>
    <row r="2201" spans="1:6">
      <c r="A2201">
        <v>2000372</v>
      </c>
      <c r="B2201">
        <v>2</v>
      </c>
      <c r="C2201">
        <v>372</v>
      </c>
      <c r="D2201">
        <v>-0.20549999999999999</v>
      </c>
      <c r="E2201">
        <v>8.9977999999999998</v>
      </c>
      <c r="F2201">
        <v>0.12272</v>
      </c>
    </row>
    <row r="2202" spans="1:6">
      <c r="A2202">
        <v>2000373</v>
      </c>
      <c r="B2202">
        <v>2</v>
      </c>
      <c r="C2202">
        <v>373</v>
      </c>
      <c r="D2202">
        <v>-0.2059</v>
      </c>
      <c r="E2202">
        <v>9.0051000000000005</v>
      </c>
      <c r="F2202">
        <v>0.12272</v>
      </c>
    </row>
    <row r="2203" spans="1:6">
      <c r="A2203">
        <v>2000374</v>
      </c>
      <c r="B2203">
        <v>2</v>
      </c>
      <c r="C2203">
        <v>374</v>
      </c>
      <c r="D2203">
        <v>-0.2064</v>
      </c>
      <c r="E2203">
        <v>9.0124999999999993</v>
      </c>
      <c r="F2203">
        <v>0.12273000000000001</v>
      </c>
    </row>
    <row r="2204" spans="1:6">
      <c r="A2204">
        <v>2000375</v>
      </c>
      <c r="B2204">
        <v>2</v>
      </c>
      <c r="C2204">
        <v>375</v>
      </c>
      <c r="D2204">
        <v>-0.20680000000000001</v>
      </c>
      <c r="E2204">
        <v>9.0198</v>
      </c>
      <c r="F2204">
        <v>0.12273000000000001</v>
      </c>
    </row>
    <row r="2205" spans="1:6">
      <c r="A2205">
        <v>2000376</v>
      </c>
      <c r="B2205">
        <v>2</v>
      </c>
      <c r="C2205">
        <v>376</v>
      </c>
      <c r="D2205">
        <v>-0.20730000000000001</v>
      </c>
      <c r="E2205">
        <v>9.0271000000000008</v>
      </c>
      <c r="F2205">
        <v>0.12274</v>
      </c>
    </row>
    <row r="2206" spans="1:6">
      <c r="A2206">
        <v>2000377</v>
      </c>
      <c r="B2206">
        <v>2</v>
      </c>
      <c r="C2206">
        <v>377</v>
      </c>
      <c r="D2206">
        <v>-0.2077</v>
      </c>
      <c r="E2206">
        <v>9.0343999999999998</v>
      </c>
      <c r="F2206">
        <v>0.12274</v>
      </c>
    </row>
    <row r="2207" spans="1:6">
      <c r="A2207">
        <v>2000378</v>
      </c>
      <c r="B2207">
        <v>2</v>
      </c>
      <c r="C2207">
        <v>378</v>
      </c>
      <c r="D2207">
        <v>-0.2082</v>
      </c>
      <c r="E2207">
        <v>9.0417000000000005</v>
      </c>
      <c r="F2207">
        <v>0.12275</v>
      </c>
    </row>
    <row r="2208" spans="1:6">
      <c r="A2208">
        <v>2000379</v>
      </c>
      <c r="B2208">
        <v>2</v>
      </c>
      <c r="C2208">
        <v>379</v>
      </c>
      <c r="D2208">
        <v>-0.20860000000000001</v>
      </c>
      <c r="E2208">
        <v>9.0489999999999995</v>
      </c>
      <c r="F2208">
        <v>0.12275</v>
      </c>
    </row>
    <row r="2209" spans="1:6">
      <c r="A2209">
        <v>2000380</v>
      </c>
      <c r="B2209">
        <v>2</v>
      </c>
      <c r="C2209">
        <v>380</v>
      </c>
      <c r="D2209">
        <v>-0.20910000000000001</v>
      </c>
      <c r="E2209">
        <v>9.0563000000000002</v>
      </c>
      <c r="F2209">
        <v>0.12275999999999999</v>
      </c>
    </row>
    <row r="2210" spans="1:6">
      <c r="A2210">
        <v>2000381</v>
      </c>
      <c r="B2210">
        <v>2</v>
      </c>
      <c r="C2210">
        <v>381</v>
      </c>
      <c r="D2210">
        <v>-0.20949999999999999</v>
      </c>
      <c r="E2210">
        <v>9.0635999999999992</v>
      </c>
      <c r="F2210">
        <v>0.12275999999999999</v>
      </c>
    </row>
    <row r="2211" spans="1:6">
      <c r="A2211">
        <v>2000382</v>
      </c>
      <c r="B2211">
        <v>2</v>
      </c>
      <c r="C2211">
        <v>382</v>
      </c>
      <c r="D2211">
        <v>-0.21</v>
      </c>
      <c r="E2211">
        <v>9.0709</v>
      </c>
      <c r="F2211">
        <v>0.12277</v>
      </c>
    </row>
    <row r="2212" spans="1:6">
      <c r="A2212">
        <v>2000383</v>
      </c>
      <c r="B2212">
        <v>2</v>
      </c>
      <c r="C2212">
        <v>383</v>
      </c>
      <c r="D2212">
        <v>-0.2104</v>
      </c>
      <c r="E2212">
        <v>9.0782000000000007</v>
      </c>
      <c r="F2212">
        <v>0.12277</v>
      </c>
    </row>
    <row r="2213" spans="1:6">
      <c r="A2213">
        <v>2000384</v>
      </c>
      <c r="B2213">
        <v>2</v>
      </c>
      <c r="C2213">
        <v>384</v>
      </c>
      <c r="D2213">
        <v>-0.21079999999999999</v>
      </c>
      <c r="E2213">
        <v>9.0853999999999999</v>
      </c>
      <c r="F2213">
        <v>0.12278</v>
      </c>
    </row>
    <row r="2214" spans="1:6">
      <c r="A2214">
        <v>2000385</v>
      </c>
      <c r="B2214">
        <v>2</v>
      </c>
      <c r="C2214">
        <v>385</v>
      </c>
      <c r="D2214">
        <v>-0.21129999999999999</v>
      </c>
      <c r="E2214">
        <v>9.0927000000000007</v>
      </c>
      <c r="F2214">
        <v>0.12278</v>
      </c>
    </row>
    <row r="2215" spans="1:6">
      <c r="A2215">
        <v>2000386</v>
      </c>
      <c r="B2215">
        <v>2</v>
      </c>
      <c r="C2215">
        <v>386</v>
      </c>
      <c r="D2215">
        <v>-0.2117</v>
      </c>
      <c r="E2215">
        <v>9.0998999999999999</v>
      </c>
      <c r="F2215">
        <v>0.12279</v>
      </c>
    </row>
    <row r="2216" spans="1:6">
      <c r="A2216">
        <v>2000387</v>
      </c>
      <c r="B2216">
        <v>2</v>
      </c>
      <c r="C2216">
        <v>387</v>
      </c>
      <c r="D2216">
        <v>-0.21210000000000001</v>
      </c>
      <c r="E2216">
        <v>9.1072000000000006</v>
      </c>
      <c r="F2216">
        <v>0.12279</v>
      </c>
    </row>
    <row r="2217" spans="1:6">
      <c r="A2217">
        <v>2000388</v>
      </c>
      <c r="B2217">
        <v>2</v>
      </c>
      <c r="C2217">
        <v>388</v>
      </c>
      <c r="D2217">
        <v>-0.21260000000000001</v>
      </c>
      <c r="E2217">
        <v>9.1143999999999998</v>
      </c>
      <c r="F2217">
        <v>0.12280000000000001</v>
      </c>
    </row>
    <row r="2218" spans="1:6">
      <c r="A2218">
        <v>2000389</v>
      </c>
      <c r="B2218">
        <v>2</v>
      </c>
      <c r="C2218">
        <v>389</v>
      </c>
      <c r="D2218">
        <v>-0.21299999999999999</v>
      </c>
      <c r="E2218">
        <v>9.1217000000000006</v>
      </c>
      <c r="F2218">
        <v>0.12280000000000001</v>
      </c>
    </row>
    <row r="2219" spans="1:6">
      <c r="A2219">
        <v>2000390</v>
      </c>
      <c r="B2219">
        <v>2</v>
      </c>
      <c r="C2219">
        <v>390</v>
      </c>
      <c r="D2219">
        <v>-0.21340000000000001</v>
      </c>
      <c r="E2219">
        <v>9.1288999999999998</v>
      </c>
      <c r="F2219">
        <v>0.12281</v>
      </c>
    </row>
    <row r="2220" spans="1:6">
      <c r="A2220">
        <v>2000391</v>
      </c>
      <c r="B2220">
        <v>2</v>
      </c>
      <c r="C2220">
        <v>391</v>
      </c>
      <c r="D2220">
        <v>-0.21390000000000001</v>
      </c>
      <c r="E2220">
        <v>9.1361000000000008</v>
      </c>
      <c r="F2220">
        <v>0.12281</v>
      </c>
    </row>
    <row r="2221" spans="1:6">
      <c r="A2221">
        <v>2000392</v>
      </c>
      <c r="B2221">
        <v>2</v>
      </c>
      <c r="C2221">
        <v>392</v>
      </c>
      <c r="D2221">
        <v>-0.21429999999999999</v>
      </c>
      <c r="E2221">
        <v>9.1433999999999997</v>
      </c>
      <c r="F2221">
        <v>0.12282</v>
      </c>
    </row>
    <row r="2222" spans="1:6">
      <c r="A2222">
        <v>2000393</v>
      </c>
      <c r="B2222">
        <v>2</v>
      </c>
      <c r="C2222">
        <v>393</v>
      </c>
      <c r="D2222">
        <v>-0.2147</v>
      </c>
      <c r="E2222">
        <v>9.1506000000000007</v>
      </c>
      <c r="F2222">
        <v>0.12282</v>
      </c>
    </row>
    <row r="2223" spans="1:6">
      <c r="A2223">
        <v>2000394</v>
      </c>
      <c r="B2223">
        <v>2</v>
      </c>
      <c r="C2223">
        <v>394</v>
      </c>
      <c r="D2223">
        <v>-0.21510000000000001</v>
      </c>
      <c r="E2223">
        <v>9.1577999999999999</v>
      </c>
      <c r="F2223">
        <v>0.12282</v>
      </c>
    </row>
    <row r="2224" spans="1:6">
      <c r="A2224">
        <v>2000395</v>
      </c>
      <c r="B2224">
        <v>2</v>
      </c>
      <c r="C2224">
        <v>395</v>
      </c>
      <c r="D2224">
        <v>-0.2155</v>
      </c>
      <c r="E2224">
        <v>9.1649999999999991</v>
      </c>
      <c r="F2224">
        <v>0.12282999999999999</v>
      </c>
    </row>
    <row r="2225" spans="1:6">
      <c r="A2225">
        <v>2000396</v>
      </c>
      <c r="B2225">
        <v>2</v>
      </c>
      <c r="C2225">
        <v>396</v>
      </c>
      <c r="D2225">
        <v>-0.216</v>
      </c>
      <c r="E2225">
        <v>9.1722000000000001</v>
      </c>
      <c r="F2225">
        <v>0.12282999999999999</v>
      </c>
    </row>
    <row r="2226" spans="1:6">
      <c r="A2226">
        <v>2000397</v>
      </c>
      <c r="B2226">
        <v>2</v>
      </c>
      <c r="C2226">
        <v>397</v>
      </c>
      <c r="D2226">
        <v>-0.21640000000000001</v>
      </c>
      <c r="E2226">
        <v>9.1793999999999993</v>
      </c>
      <c r="F2226">
        <v>0.12284</v>
      </c>
    </row>
    <row r="2227" spans="1:6">
      <c r="A2227">
        <v>2000398</v>
      </c>
      <c r="B2227">
        <v>2</v>
      </c>
      <c r="C2227">
        <v>398</v>
      </c>
      <c r="D2227">
        <v>-0.21679999999999999</v>
      </c>
      <c r="E2227">
        <v>9.1866000000000003</v>
      </c>
      <c r="F2227">
        <v>0.12284</v>
      </c>
    </row>
    <row r="2228" spans="1:6">
      <c r="A2228">
        <v>2000399</v>
      </c>
      <c r="B2228">
        <v>2</v>
      </c>
      <c r="C2228">
        <v>399</v>
      </c>
      <c r="D2228">
        <v>-0.2172</v>
      </c>
      <c r="E2228">
        <v>9.1937999999999995</v>
      </c>
      <c r="F2228">
        <v>0.12285</v>
      </c>
    </row>
    <row r="2229" spans="1:6">
      <c r="A2229">
        <v>2000400</v>
      </c>
      <c r="B2229">
        <v>2</v>
      </c>
      <c r="C2229">
        <v>400</v>
      </c>
      <c r="D2229">
        <v>-0.21759999999999999</v>
      </c>
      <c r="E2229">
        <v>9.2009000000000007</v>
      </c>
      <c r="F2229">
        <v>0.12285</v>
      </c>
    </row>
    <row r="2230" spans="1:6">
      <c r="A2230">
        <v>2000401</v>
      </c>
      <c r="B2230">
        <v>2</v>
      </c>
      <c r="C2230">
        <v>401</v>
      </c>
      <c r="D2230">
        <v>-0.218</v>
      </c>
      <c r="E2230">
        <v>9.2081</v>
      </c>
      <c r="F2230">
        <v>0.12285</v>
      </c>
    </row>
    <row r="2231" spans="1:6">
      <c r="A2231">
        <v>2000402</v>
      </c>
      <c r="B2231">
        <v>2</v>
      </c>
      <c r="C2231">
        <v>402</v>
      </c>
      <c r="D2231">
        <v>-0.21840000000000001</v>
      </c>
      <c r="E2231">
        <v>9.2152999999999992</v>
      </c>
      <c r="F2231">
        <v>0.12286</v>
      </c>
    </row>
    <row r="2232" spans="1:6">
      <c r="A2232">
        <v>2000403</v>
      </c>
      <c r="B2232">
        <v>2</v>
      </c>
      <c r="C2232">
        <v>403</v>
      </c>
      <c r="D2232">
        <v>-0.21879999999999999</v>
      </c>
      <c r="E2232">
        <v>9.2225000000000001</v>
      </c>
      <c r="F2232">
        <v>0.12286</v>
      </c>
    </row>
    <row r="2233" spans="1:6">
      <c r="A2233">
        <v>2000404</v>
      </c>
      <c r="B2233">
        <v>2</v>
      </c>
      <c r="C2233">
        <v>404</v>
      </c>
      <c r="D2233">
        <v>-0.21920000000000001</v>
      </c>
      <c r="E2233">
        <v>9.2295999999999996</v>
      </c>
      <c r="F2233">
        <v>0.12286999999999999</v>
      </c>
    </row>
    <row r="2234" spans="1:6">
      <c r="A2234">
        <v>2000405</v>
      </c>
      <c r="B2234">
        <v>2</v>
      </c>
      <c r="C2234">
        <v>405</v>
      </c>
      <c r="D2234">
        <v>-0.21959999999999999</v>
      </c>
      <c r="E2234">
        <v>9.2368000000000006</v>
      </c>
      <c r="F2234">
        <v>0.12286999999999999</v>
      </c>
    </row>
    <row r="2235" spans="1:6">
      <c r="A2235">
        <v>2000406</v>
      </c>
      <c r="B2235">
        <v>2</v>
      </c>
      <c r="C2235">
        <v>406</v>
      </c>
      <c r="D2235">
        <v>-0.22</v>
      </c>
      <c r="E2235">
        <v>9.2439</v>
      </c>
      <c r="F2235">
        <v>0.12286999999999999</v>
      </c>
    </row>
    <row r="2236" spans="1:6">
      <c r="A2236">
        <v>2000407</v>
      </c>
      <c r="B2236">
        <v>2</v>
      </c>
      <c r="C2236">
        <v>407</v>
      </c>
      <c r="D2236">
        <v>-0.22040000000000001</v>
      </c>
      <c r="E2236">
        <v>9.2510999999999992</v>
      </c>
      <c r="F2236">
        <v>0.12288</v>
      </c>
    </row>
    <row r="2237" spans="1:6">
      <c r="A2237">
        <v>2000408</v>
      </c>
      <c r="B2237">
        <v>2</v>
      </c>
      <c r="C2237">
        <v>408</v>
      </c>
      <c r="D2237">
        <v>-0.2208</v>
      </c>
      <c r="E2237">
        <v>9.2582000000000004</v>
      </c>
      <c r="F2237">
        <v>0.12288</v>
      </c>
    </row>
    <row r="2238" spans="1:6">
      <c r="A2238">
        <v>2000409</v>
      </c>
      <c r="B2238">
        <v>2</v>
      </c>
      <c r="C2238">
        <v>409</v>
      </c>
      <c r="D2238">
        <v>-0.22120000000000001</v>
      </c>
      <c r="E2238">
        <v>9.2653999999999996</v>
      </c>
      <c r="F2238">
        <v>0.12288</v>
      </c>
    </row>
    <row r="2239" spans="1:6">
      <c r="A2239">
        <v>2000410</v>
      </c>
      <c r="B2239">
        <v>2</v>
      </c>
      <c r="C2239">
        <v>410</v>
      </c>
      <c r="D2239">
        <v>-0.22159999999999999</v>
      </c>
      <c r="E2239">
        <v>9.2725000000000009</v>
      </c>
      <c r="F2239">
        <v>0.12289</v>
      </c>
    </row>
    <row r="2240" spans="1:6">
      <c r="A2240">
        <v>2000411</v>
      </c>
      <c r="B2240">
        <v>2</v>
      </c>
      <c r="C2240">
        <v>411</v>
      </c>
      <c r="D2240">
        <v>-0.222</v>
      </c>
      <c r="E2240">
        <v>9.2796000000000003</v>
      </c>
      <c r="F2240">
        <v>0.12289</v>
      </c>
    </row>
    <row r="2241" spans="1:6">
      <c r="A2241">
        <v>2000412</v>
      </c>
      <c r="B2241">
        <v>2</v>
      </c>
      <c r="C2241">
        <v>412</v>
      </c>
      <c r="D2241">
        <v>-0.22239999999999999</v>
      </c>
      <c r="E2241">
        <v>9.2866999999999997</v>
      </c>
      <c r="F2241">
        <v>0.12289</v>
      </c>
    </row>
    <row r="2242" spans="1:6">
      <c r="A2242">
        <v>2000413</v>
      </c>
      <c r="B2242">
        <v>2</v>
      </c>
      <c r="C2242">
        <v>413</v>
      </c>
      <c r="D2242">
        <v>-0.2228</v>
      </c>
      <c r="E2242">
        <v>9.2939000000000007</v>
      </c>
      <c r="F2242">
        <v>0.1229</v>
      </c>
    </row>
    <row r="2243" spans="1:6">
      <c r="A2243">
        <v>2000414</v>
      </c>
      <c r="B2243">
        <v>2</v>
      </c>
      <c r="C2243">
        <v>414</v>
      </c>
      <c r="D2243">
        <v>-0.22320000000000001</v>
      </c>
      <c r="E2243">
        <v>9.3010000000000002</v>
      </c>
      <c r="F2243">
        <v>0.1229</v>
      </c>
    </row>
    <row r="2244" spans="1:6">
      <c r="A2244">
        <v>2000415</v>
      </c>
      <c r="B2244">
        <v>2</v>
      </c>
      <c r="C2244">
        <v>415</v>
      </c>
      <c r="D2244">
        <v>-0.22359999999999999</v>
      </c>
      <c r="E2244">
        <v>9.3080999999999996</v>
      </c>
      <c r="F2244">
        <v>0.1229</v>
      </c>
    </row>
    <row r="2245" spans="1:6">
      <c r="A2245">
        <v>2000416</v>
      </c>
      <c r="B2245">
        <v>2</v>
      </c>
      <c r="C2245">
        <v>416</v>
      </c>
      <c r="D2245">
        <v>-0.224</v>
      </c>
      <c r="E2245">
        <v>9.3152000000000008</v>
      </c>
      <c r="F2245">
        <v>0.12291000000000001</v>
      </c>
    </row>
    <row r="2246" spans="1:6">
      <c r="A2246">
        <v>2000417</v>
      </c>
      <c r="B2246">
        <v>2</v>
      </c>
      <c r="C2246">
        <v>417</v>
      </c>
      <c r="D2246">
        <v>-0.2243</v>
      </c>
      <c r="E2246">
        <v>9.3223000000000003</v>
      </c>
      <c r="F2246">
        <v>0.12291000000000001</v>
      </c>
    </row>
    <row r="2247" spans="1:6">
      <c r="A2247">
        <v>2000418</v>
      </c>
      <c r="B2247">
        <v>2</v>
      </c>
      <c r="C2247">
        <v>418</v>
      </c>
      <c r="D2247">
        <v>-0.22470000000000001</v>
      </c>
      <c r="E2247">
        <v>9.3293999999999997</v>
      </c>
      <c r="F2247">
        <v>0.12291000000000001</v>
      </c>
    </row>
    <row r="2248" spans="1:6">
      <c r="A2248">
        <v>2000419</v>
      </c>
      <c r="B2248">
        <v>2</v>
      </c>
      <c r="C2248">
        <v>419</v>
      </c>
      <c r="D2248">
        <v>-0.22509999999999999</v>
      </c>
      <c r="E2248">
        <v>9.3364999999999991</v>
      </c>
      <c r="F2248">
        <v>0.12292</v>
      </c>
    </row>
    <row r="2249" spans="1:6">
      <c r="A2249">
        <v>2000420</v>
      </c>
      <c r="B2249">
        <v>2</v>
      </c>
      <c r="C2249">
        <v>420</v>
      </c>
      <c r="D2249">
        <v>-0.22550000000000001</v>
      </c>
      <c r="E2249">
        <v>9.3436000000000003</v>
      </c>
      <c r="F2249">
        <v>0.12292</v>
      </c>
    </row>
    <row r="2250" spans="1:6">
      <c r="A2250">
        <v>2000421</v>
      </c>
      <c r="B2250">
        <v>2</v>
      </c>
      <c r="C2250">
        <v>421</v>
      </c>
      <c r="D2250">
        <v>-0.22589999999999999</v>
      </c>
      <c r="E2250">
        <v>9.3506999999999998</v>
      </c>
      <c r="F2250">
        <v>0.12292</v>
      </c>
    </row>
    <row r="2251" spans="1:6">
      <c r="A2251">
        <v>2000422</v>
      </c>
      <c r="B2251">
        <v>2</v>
      </c>
      <c r="C2251">
        <v>422</v>
      </c>
      <c r="D2251">
        <v>-0.22620000000000001</v>
      </c>
      <c r="E2251">
        <v>9.3577999999999992</v>
      </c>
      <c r="F2251">
        <v>0.12292</v>
      </c>
    </row>
    <row r="2252" spans="1:6">
      <c r="A2252">
        <v>2000423</v>
      </c>
      <c r="B2252">
        <v>2</v>
      </c>
      <c r="C2252">
        <v>423</v>
      </c>
      <c r="D2252">
        <v>-0.2266</v>
      </c>
      <c r="E2252">
        <v>9.3649000000000004</v>
      </c>
      <c r="F2252">
        <v>0.12293</v>
      </c>
    </row>
    <row r="2253" spans="1:6">
      <c r="A2253">
        <v>2000424</v>
      </c>
      <c r="B2253">
        <v>2</v>
      </c>
      <c r="C2253">
        <v>424</v>
      </c>
      <c r="D2253">
        <v>-0.22700000000000001</v>
      </c>
      <c r="E2253">
        <v>9.3719999999999999</v>
      </c>
      <c r="F2253">
        <v>0.12293</v>
      </c>
    </row>
    <row r="2254" spans="1:6">
      <c r="A2254">
        <v>2000425</v>
      </c>
      <c r="B2254">
        <v>2</v>
      </c>
      <c r="C2254">
        <v>425</v>
      </c>
      <c r="D2254">
        <v>-0.22739999999999999</v>
      </c>
      <c r="E2254">
        <v>9.3789999999999996</v>
      </c>
      <c r="F2254">
        <v>0.12293</v>
      </c>
    </row>
    <row r="2255" spans="1:6">
      <c r="A2255">
        <v>2000426</v>
      </c>
      <c r="B2255">
        <v>2</v>
      </c>
      <c r="C2255">
        <v>426</v>
      </c>
      <c r="D2255">
        <v>-0.22770000000000001</v>
      </c>
      <c r="E2255">
        <v>9.3861000000000008</v>
      </c>
      <c r="F2255">
        <v>0.12293999999999999</v>
      </c>
    </row>
    <row r="2256" spans="1:6">
      <c r="A2256">
        <v>2000427</v>
      </c>
      <c r="B2256">
        <v>2</v>
      </c>
      <c r="C2256">
        <v>427</v>
      </c>
      <c r="D2256">
        <v>-0.2281</v>
      </c>
      <c r="E2256">
        <v>9.3932000000000002</v>
      </c>
      <c r="F2256">
        <v>0.12293999999999999</v>
      </c>
    </row>
    <row r="2257" spans="1:6">
      <c r="A2257">
        <v>2000428</v>
      </c>
      <c r="B2257">
        <v>2</v>
      </c>
      <c r="C2257">
        <v>428</v>
      </c>
      <c r="D2257">
        <v>-0.22850000000000001</v>
      </c>
      <c r="E2257">
        <v>9.4001999999999999</v>
      </c>
      <c r="F2257">
        <v>0.12293999999999999</v>
      </c>
    </row>
    <row r="2258" spans="1:6">
      <c r="A2258">
        <v>2000429</v>
      </c>
      <c r="B2258">
        <v>2</v>
      </c>
      <c r="C2258">
        <v>429</v>
      </c>
      <c r="D2258">
        <v>-0.2288</v>
      </c>
      <c r="E2258">
        <v>9.4072999999999993</v>
      </c>
      <c r="F2258">
        <v>0.12293999999999999</v>
      </c>
    </row>
    <row r="2259" spans="1:6">
      <c r="A2259">
        <v>2000430</v>
      </c>
      <c r="B2259">
        <v>2</v>
      </c>
      <c r="C2259">
        <v>430</v>
      </c>
      <c r="D2259">
        <v>-0.22919999999999999</v>
      </c>
      <c r="E2259">
        <v>9.4144000000000005</v>
      </c>
      <c r="F2259">
        <v>0.12295</v>
      </c>
    </row>
    <row r="2260" spans="1:6">
      <c r="A2260">
        <v>2000431</v>
      </c>
      <c r="B2260">
        <v>2</v>
      </c>
      <c r="C2260">
        <v>431</v>
      </c>
      <c r="D2260">
        <v>-0.2296</v>
      </c>
      <c r="E2260">
        <v>9.4214000000000002</v>
      </c>
      <c r="F2260">
        <v>0.12295</v>
      </c>
    </row>
    <row r="2261" spans="1:6">
      <c r="A2261">
        <v>2000432</v>
      </c>
      <c r="B2261">
        <v>2</v>
      </c>
      <c r="C2261">
        <v>432</v>
      </c>
      <c r="D2261">
        <v>-0.22989999999999999</v>
      </c>
      <c r="E2261">
        <v>9.4284999999999997</v>
      </c>
      <c r="F2261">
        <v>0.12295</v>
      </c>
    </row>
    <row r="2262" spans="1:6">
      <c r="A2262">
        <v>2000433</v>
      </c>
      <c r="B2262">
        <v>2</v>
      </c>
      <c r="C2262">
        <v>433</v>
      </c>
      <c r="D2262">
        <v>-0.2303</v>
      </c>
      <c r="E2262">
        <v>9.4354999999999993</v>
      </c>
      <c r="F2262">
        <v>0.12295</v>
      </c>
    </row>
    <row r="2263" spans="1:6">
      <c r="A2263">
        <v>2000434</v>
      </c>
      <c r="B2263">
        <v>2</v>
      </c>
      <c r="C2263">
        <v>434</v>
      </c>
      <c r="D2263">
        <v>-0.23069999999999999</v>
      </c>
      <c r="E2263">
        <v>9.4426000000000005</v>
      </c>
      <c r="F2263">
        <v>0.12295</v>
      </c>
    </row>
    <row r="2264" spans="1:6">
      <c r="A2264">
        <v>2000435</v>
      </c>
      <c r="B2264">
        <v>2</v>
      </c>
      <c r="C2264">
        <v>435</v>
      </c>
      <c r="D2264">
        <v>-0.23100000000000001</v>
      </c>
      <c r="E2264">
        <v>9.4496000000000002</v>
      </c>
      <c r="F2264">
        <v>0.12296</v>
      </c>
    </row>
    <row r="2265" spans="1:6">
      <c r="A2265">
        <v>2000436</v>
      </c>
      <c r="B2265">
        <v>2</v>
      </c>
      <c r="C2265">
        <v>436</v>
      </c>
      <c r="D2265">
        <v>-0.23139999999999999</v>
      </c>
      <c r="E2265">
        <v>9.4566999999999997</v>
      </c>
      <c r="F2265">
        <v>0.12296</v>
      </c>
    </row>
    <row r="2266" spans="1:6">
      <c r="A2266">
        <v>2000437</v>
      </c>
      <c r="B2266">
        <v>2</v>
      </c>
      <c r="C2266">
        <v>437</v>
      </c>
      <c r="D2266">
        <v>-0.23169999999999999</v>
      </c>
      <c r="E2266">
        <v>9.4636999999999993</v>
      </c>
      <c r="F2266">
        <v>0.12296</v>
      </c>
    </row>
    <row r="2267" spans="1:6">
      <c r="A2267">
        <v>2000438</v>
      </c>
      <c r="B2267">
        <v>2</v>
      </c>
      <c r="C2267">
        <v>438</v>
      </c>
      <c r="D2267">
        <v>-0.2321</v>
      </c>
      <c r="E2267">
        <v>9.4707000000000008</v>
      </c>
      <c r="F2267">
        <v>0.12296</v>
      </c>
    </row>
    <row r="2268" spans="1:6">
      <c r="A2268">
        <v>2000439</v>
      </c>
      <c r="B2268">
        <v>2</v>
      </c>
      <c r="C2268">
        <v>439</v>
      </c>
      <c r="D2268">
        <v>-0.2324</v>
      </c>
      <c r="E2268">
        <v>9.4778000000000002</v>
      </c>
      <c r="F2268">
        <v>0.12296</v>
      </c>
    </row>
    <row r="2269" spans="1:6">
      <c r="A2269">
        <v>2000440</v>
      </c>
      <c r="B2269">
        <v>2</v>
      </c>
      <c r="C2269">
        <v>440</v>
      </c>
      <c r="D2269">
        <v>-0.23280000000000001</v>
      </c>
      <c r="E2269">
        <v>9.4847999999999999</v>
      </c>
      <c r="F2269">
        <v>0.12297</v>
      </c>
    </row>
    <row r="2270" spans="1:6">
      <c r="A2270">
        <v>2000441</v>
      </c>
      <c r="B2270">
        <v>2</v>
      </c>
      <c r="C2270">
        <v>441</v>
      </c>
      <c r="D2270">
        <v>-0.2331</v>
      </c>
      <c r="E2270">
        <v>9.4917999999999996</v>
      </c>
      <c r="F2270">
        <v>0.12297</v>
      </c>
    </row>
    <row r="2271" spans="1:6">
      <c r="A2271">
        <v>2000442</v>
      </c>
      <c r="B2271">
        <v>2</v>
      </c>
      <c r="C2271">
        <v>442</v>
      </c>
      <c r="D2271">
        <v>-0.23350000000000001</v>
      </c>
      <c r="E2271">
        <v>9.4987999999999992</v>
      </c>
      <c r="F2271">
        <v>0.12297</v>
      </c>
    </row>
    <row r="2272" spans="1:6">
      <c r="A2272">
        <v>2000443</v>
      </c>
      <c r="B2272">
        <v>2</v>
      </c>
      <c r="C2272">
        <v>443</v>
      </c>
      <c r="D2272">
        <v>-0.23380000000000001</v>
      </c>
      <c r="E2272">
        <v>9.5058000000000007</v>
      </c>
      <c r="F2272">
        <v>0.12297</v>
      </c>
    </row>
    <row r="2273" spans="1:6">
      <c r="A2273">
        <v>2000444</v>
      </c>
      <c r="B2273">
        <v>2</v>
      </c>
      <c r="C2273">
        <v>444</v>
      </c>
      <c r="D2273">
        <v>-0.23419999999999999</v>
      </c>
      <c r="E2273">
        <v>9.5129000000000001</v>
      </c>
      <c r="F2273">
        <v>0.12297</v>
      </c>
    </row>
    <row r="2274" spans="1:6">
      <c r="A2274">
        <v>2000445</v>
      </c>
      <c r="B2274">
        <v>2</v>
      </c>
      <c r="C2274">
        <v>445</v>
      </c>
      <c r="D2274">
        <v>-0.23449999999999999</v>
      </c>
      <c r="E2274">
        <v>9.5198999999999998</v>
      </c>
      <c r="F2274">
        <v>0.12298000000000001</v>
      </c>
    </row>
    <row r="2275" spans="1:6">
      <c r="A2275">
        <v>2000446</v>
      </c>
      <c r="B2275">
        <v>2</v>
      </c>
      <c r="C2275">
        <v>446</v>
      </c>
      <c r="D2275">
        <v>-0.2349</v>
      </c>
      <c r="E2275">
        <v>9.5268999999999995</v>
      </c>
      <c r="F2275">
        <v>0.12298000000000001</v>
      </c>
    </row>
    <row r="2276" spans="1:6">
      <c r="A2276">
        <v>2000447</v>
      </c>
      <c r="B2276">
        <v>2</v>
      </c>
      <c r="C2276">
        <v>447</v>
      </c>
      <c r="D2276">
        <v>-0.23519999999999999</v>
      </c>
      <c r="E2276">
        <v>9.5338999999999992</v>
      </c>
      <c r="F2276">
        <v>0.12298000000000001</v>
      </c>
    </row>
    <row r="2277" spans="1:6">
      <c r="A2277">
        <v>2000448</v>
      </c>
      <c r="B2277">
        <v>2</v>
      </c>
      <c r="C2277">
        <v>448</v>
      </c>
      <c r="D2277">
        <v>-0.23549999999999999</v>
      </c>
      <c r="E2277">
        <v>9.5409000000000006</v>
      </c>
      <c r="F2277">
        <v>0.12298000000000001</v>
      </c>
    </row>
    <row r="2278" spans="1:6">
      <c r="A2278">
        <v>2000449</v>
      </c>
      <c r="B2278">
        <v>2</v>
      </c>
      <c r="C2278">
        <v>449</v>
      </c>
      <c r="D2278">
        <v>-0.2359</v>
      </c>
      <c r="E2278">
        <v>9.5479000000000003</v>
      </c>
      <c r="F2278">
        <v>0.12298000000000001</v>
      </c>
    </row>
    <row r="2279" spans="1:6">
      <c r="A2279">
        <v>2000450</v>
      </c>
      <c r="B2279">
        <v>2</v>
      </c>
      <c r="C2279">
        <v>450</v>
      </c>
      <c r="D2279">
        <v>-0.23619999999999999</v>
      </c>
      <c r="E2279">
        <v>9.5548999999999999</v>
      </c>
      <c r="F2279">
        <v>0.12298000000000001</v>
      </c>
    </row>
    <row r="2280" spans="1:6">
      <c r="A2280">
        <v>2000451</v>
      </c>
      <c r="B2280">
        <v>2</v>
      </c>
      <c r="C2280">
        <v>451</v>
      </c>
      <c r="D2280">
        <v>-0.2366</v>
      </c>
      <c r="E2280">
        <v>9.5618999999999996</v>
      </c>
      <c r="F2280">
        <v>0.12299</v>
      </c>
    </row>
    <row r="2281" spans="1:6">
      <c r="A2281">
        <v>2000452</v>
      </c>
      <c r="B2281">
        <v>2</v>
      </c>
      <c r="C2281">
        <v>452</v>
      </c>
      <c r="D2281">
        <v>-0.2369</v>
      </c>
      <c r="E2281">
        <v>9.5688999999999993</v>
      </c>
      <c r="F2281">
        <v>0.12299</v>
      </c>
    </row>
    <row r="2282" spans="1:6">
      <c r="A2282">
        <v>2000453</v>
      </c>
      <c r="B2282">
        <v>2</v>
      </c>
      <c r="C2282">
        <v>453</v>
      </c>
      <c r="D2282">
        <v>-0.23719999999999999</v>
      </c>
      <c r="E2282">
        <v>9.5759000000000007</v>
      </c>
      <c r="F2282">
        <v>0.12299</v>
      </c>
    </row>
    <row r="2283" spans="1:6">
      <c r="A2283">
        <v>2000454</v>
      </c>
      <c r="B2283">
        <v>2</v>
      </c>
      <c r="C2283">
        <v>454</v>
      </c>
      <c r="D2283">
        <v>-0.23760000000000001</v>
      </c>
      <c r="E2283">
        <v>9.5829000000000004</v>
      </c>
      <c r="F2283">
        <v>0.12299</v>
      </c>
    </row>
    <row r="2284" spans="1:6">
      <c r="A2284">
        <v>2000455</v>
      </c>
      <c r="B2284">
        <v>2</v>
      </c>
      <c r="C2284">
        <v>455</v>
      </c>
      <c r="D2284">
        <v>-0.2379</v>
      </c>
      <c r="E2284">
        <v>9.5898000000000003</v>
      </c>
      <c r="F2284">
        <v>0.12299</v>
      </c>
    </row>
    <row r="2285" spans="1:6">
      <c r="A2285">
        <v>2000456</v>
      </c>
      <c r="B2285">
        <v>2</v>
      </c>
      <c r="C2285">
        <v>456</v>
      </c>
      <c r="D2285">
        <v>-0.2382</v>
      </c>
      <c r="E2285">
        <v>9.5968</v>
      </c>
      <c r="F2285">
        <v>0.12299</v>
      </c>
    </row>
    <row r="2286" spans="1:6">
      <c r="A2286">
        <v>2000457</v>
      </c>
      <c r="B2286">
        <v>2</v>
      </c>
      <c r="C2286">
        <v>457</v>
      </c>
      <c r="D2286">
        <v>-0.23849999999999999</v>
      </c>
      <c r="E2286">
        <v>9.6037999999999997</v>
      </c>
      <c r="F2286">
        <v>0.12299</v>
      </c>
    </row>
    <row r="2287" spans="1:6">
      <c r="A2287">
        <v>2000458</v>
      </c>
      <c r="B2287">
        <v>2</v>
      </c>
      <c r="C2287">
        <v>458</v>
      </c>
      <c r="D2287">
        <v>-0.2389</v>
      </c>
      <c r="E2287">
        <v>9.6107999999999993</v>
      </c>
      <c r="F2287">
        <v>0.123</v>
      </c>
    </row>
    <row r="2288" spans="1:6">
      <c r="A2288">
        <v>2000459</v>
      </c>
      <c r="B2288">
        <v>2</v>
      </c>
      <c r="C2288">
        <v>459</v>
      </c>
      <c r="D2288">
        <v>-0.2392</v>
      </c>
      <c r="E2288">
        <v>9.6178000000000008</v>
      </c>
      <c r="F2288">
        <v>0.123</v>
      </c>
    </row>
    <row r="2289" spans="1:6">
      <c r="A2289">
        <v>2000460</v>
      </c>
      <c r="B2289">
        <v>2</v>
      </c>
      <c r="C2289">
        <v>460</v>
      </c>
      <c r="D2289">
        <v>-0.23949999999999999</v>
      </c>
      <c r="E2289">
        <v>9.6247000000000007</v>
      </c>
      <c r="F2289">
        <v>0.123</v>
      </c>
    </row>
    <row r="2290" spans="1:6">
      <c r="A2290">
        <v>2000461</v>
      </c>
      <c r="B2290">
        <v>2</v>
      </c>
      <c r="C2290">
        <v>461</v>
      </c>
      <c r="D2290">
        <v>-0.23980000000000001</v>
      </c>
      <c r="E2290">
        <v>9.6317000000000004</v>
      </c>
      <c r="F2290">
        <v>0.123</v>
      </c>
    </row>
    <row r="2291" spans="1:6">
      <c r="A2291">
        <v>2000462</v>
      </c>
      <c r="B2291">
        <v>2</v>
      </c>
      <c r="C2291">
        <v>462</v>
      </c>
      <c r="D2291">
        <v>-0.2402</v>
      </c>
      <c r="E2291">
        <v>9.6387</v>
      </c>
      <c r="F2291">
        <v>0.123</v>
      </c>
    </row>
    <row r="2292" spans="1:6">
      <c r="A2292">
        <v>2000463</v>
      </c>
      <c r="B2292">
        <v>2</v>
      </c>
      <c r="C2292">
        <v>463</v>
      </c>
      <c r="D2292">
        <v>-0.24049999999999999</v>
      </c>
      <c r="E2292">
        <v>9.6456999999999997</v>
      </c>
      <c r="F2292">
        <v>0.123</v>
      </c>
    </row>
    <row r="2293" spans="1:6">
      <c r="A2293">
        <v>2000464</v>
      </c>
      <c r="B2293">
        <v>2</v>
      </c>
      <c r="C2293">
        <v>464</v>
      </c>
      <c r="D2293">
        <v>-0.24079999999999999</v>
      </c>
      <c r="E2293">
        <v>9.6525999999999996</v>
      </c>
      <c r="F2293">
        <v>0.123</v>
      </c>
    </row>
    <row r="2294" spans="1:6">
      <c r="A2294">
        <v>2000465</v>
      </c>
      <c r="B2294">
        <v>2</v>
      </c>
      <c r="C2294">
        <v>465</v>
      </c>
      <c r="D2294">
        <v>-0.24110000000000001</v>
      </c>
      <c r="E2294">
        <v>9.6595999999999993</v>
      </c>
      <c r="F2294">
        <v>0.123</v>
      </c>
    </row>
    <row r="2295" spans="1:6">
      <c r="A2295">
        <v>2000466</v>
      </c>
      <c r="B2295">
        <v>2</v>
      </c>
      <c r="C2295">
        <v>466</v>
      </c>
      <c r="D2295">
        <v>-0.2414</v>
      </c>
      <c r="E2295">
        <v>9.6664999999999992</v>
      </c>
      <c r="F2295">
        <v>0.12300999999999999</v>
      </c>
    </row>
    <row r="2296" spans="1:6">
      <c r="A2296">
        <v>2000467</v>
      </c>
      <c r="B2296">
        <v>2</v>
      </c>
      <c r="C2296">
        <v>467</v>
      </c>
      <c r="D2296">
        <v>-0.24179999999999999</v>
      </c>
      <c r="E2296">
        <v>9.6735000000000007</v>
      </c>
      <c r="F2296">
        <v>0.12300999999999999</v>
      </c>
    </row>
    <row r="2297" spans="1:6">
      <c r="A2297">
        <v>2000468</v>
      </c>
      <c r="B2297">
        <v>2</v>
      </c>
      <c r="C2297">
        <v>468</v>
      </c>
      <c r="D2297">
        <v>-0.24210000000000001</v>
      </c>
      <c r="E2297">
        <v>9.6805000000000003</v>
      </c>
      <c r="F2297">
        <v>0.12300999999999999</v>
      </c>
    </row>
    <row r="2298" spans="1:6">
      <c r="A2298">
        <v>2000469</v>
      </c>
      <c r="B2298">
        <v>2</v>
      </c>
      <c r="C2298">
        <v>469</v>
      </c>
      <c r="D2298">
        <v>-0.2424</v>
      </c>
      <c r="E2298">
        <v>9.6874000000000002</v>
      </c>
      <c r="F2298">
        <v>0.12300999999999999</v>
      </c>
    </row>
    <row r="2299" spans="1:6">
      <c r="A2299">
        <v>2000470</v>
      </c>
      <c r="B2299">
        <v>2</v>
      </c>
      <c r="C2299">
        <v>470</v>
      </c>
      <c r="D2299">
        <v>-0.2427</v>
      </c>
      <c r="E2299">
        <v>9.6943999999999999</v>
      </c>
      <c r="F2299">
        <v>0.12300999999999999</v>
      </c>
    </row>
    <row r="2300" spans="1:6">
      <c r="A2300">
        <v>2000471</v>
      </c>
      <c r="B2300">
        <v>2</v>
      </c>
      <c r="C2300">
        <v>471</v>
      </c>
      <c r="D2300">
        <v>-0.24299999999999999</v>
      </c>
      <c r="E2300">
        <v>9.7012999999999998</v>
      </c>
      <c r="F2300">
        <v>0.12300999999999999</v>
      </c>
    </row>
    <row r="2301" spans="1:6">
      <c r="A2301">
        <v>2000472</v>
      </c>
      <c r="B2301">
        <v>2</v>
      </c>
      <c r="C2301">
        <v>472</v>
      </c>
      <c r="D2301">
        <v>-0.24329999999999999</v>
      </c>
      <c r="E2301">
        <v>9.7082999999999995</v>
      </c>
      <c r="F2301">
        <v>0.12300999999999999</v>
      </c>
    </row>
    <row r="2302" spans="1:6">
      <c r="A2302">
        <v>2000473</v>
      </c>
      <c r="B2302">
        <v>2</v>
      </c>
      <c r="C2302">
        <v>473</v>
      </c>
      <c r="D2302">
        <v>-0.24360000000000001</v>
      </c>
      <c r="E2302">
        <v>9.7151999999999994</v>
      </c>
      <c r="F2302">
        <v>0.12300999999999999</v>
      </c>
    </row>
    <row r="2303" spans="1:6">
      <c r="A2303">
        <v>2000474</v>
      </c>
      <c r="B2303">
        <v>2</v>
      </c>
      <c r="C2303">
        <v>474</v>
      </c>
      <c r="D2303">
        <v>-0.24390000000000001</v>
      </c>
      <c r="E2303">
        <v>9.7222000000000008</v>
      </c>
      <c r="F2303">
        <v>0.12300999999999999</v>
      </c>
    </row>
    <row r="2304" spans="1:6">
      <c r="A2304">
        <v>2000475</v>
      </c>
      <c r="B2304">
        <v>2</v>
      </c>
      <c r="C2304">
        <v>475</v>
      </c>
      <c r="D2304">
        <v>-0.2442</v>
      </c>
      <c r="E2304">
        <v>9.7291000000000007</v>
      </c>
      <c r="F2304">
        <v>0.12302</v>
      </c>
    </row>
    <row r="2305" spans="1:6">
      <c r="A2305">
        <v>2000476</v>
      </c>
      <c r="B2305">
        <v>2</v>
      </c>
      <c r="C2305">
        <v>476</v>
      </c>
      <c r="D2305">
        <v>-0.24460000000000001</v>
      </c>
      <c r="E2305">
        <v>9.7361000000000004</v>
      </c>
      <c r="F2305">
        <v>0.12302</v>
      </c>
    </row>
    <row r="2306" spans="1:6">
      <c r="A2306">
        <v>2000477</v>
      </c>
      <c r="B2306">
        <v>2</v>
      </c>
      <c r="C2306">
        <v>477</v>
      </c>
      <c r="D2306">
        <v>-0.24490000000000001</v>
      </c>
      <c r="E2306">
        <v>9.7430000000000003</v>
      </c>
      <c r="F2306">
        <v>0.12302</v>
      </c>
    </row>
    <row r="2307" spans="1:6">
      <c r="A2307">
        <v>2000478</v>
      </c>
      <c r="B2307">
        <v>2</v>
      </c>
      <c r="C2307">
        <v>478</v>
      </c>
      <c r="D2307">
        <v>-0.2452</v>
      </c>
      <c r="E2307">
        <v>9.75</v>
      </c>
      <c r="F2307">
        <v>0.12302</v>
      </c>
    </row>
    <row r="2308" spans="1:6">
      <c r="A2308">
        <v>2000479</v>
      </c>
      <c r="B2308">
        <v>2</v>
      </c>
      <c r="C2308">
        <v>479</v>
      </c>
      <c r="D2308">
        <v>-0.2455</v>
      </c>
      <c r="E2308">
        <v>9.7568999999999999</v>
      </c>
      <c r="F2308">
        <v>0.12302</v>
      </c>
    </row>
    <row r="2309" spans="1:6">
      <c r="A2309">
        <v>2000480</v>
      </c>
      <c r="B2309">
        <v>2</v>
      </c>
      <c r="C2309">
        <v>480</v>
      </c>
      <c r="D2309">
        <v>-0.24579999999999999</v>
      </c>
      <c r="E2309">
        <v>9.7637999999999998</v>
      </c>
      <c r="F2309">
        <v>0.12302</v>
      </c>
    </row>
    <row r="2310" spans="1:6">
      <c r="A2310">
        <v>2000481</v>
      </c>
      <c r="B2310">
        <v>2</v>
      </c>
      <c r="C2310">
        <v>481</v>
      </c>
      <c r="D2310">
        <v>-0.24610000000000001</v>
      </c>
      <c r="E2310">
        <v>9.7707999999999995</v>
      </c>
      <c r="F2310">
        <v>0.12302</v>
      </c>
    </row>
    <row r="2311" spans="1:6">
      <c r="A2311">
        <v>2000482</v>
      </c>
      <c r="B2311">
        <v>2</v>
      </c>
      <c r="C2311">
        <v>482</v>
      </c>
      <c r="D2311">
        <v>-0.24640000000000001</v>
      </c>
      <c r="E2311">
        <v>9.7776999999999994</v>
      </c>
      <c r="F2311">
        <v>0.12302</v>
      </c>
    </row>
    <row r="2312" spans="1:6">
      <c r="A2312">
        <v>2000483</v>
      </c>
      <c r="B2312">
        <v>2</v>
      </c>
      <c r="C2312">
        <v>483</v>
      </c>
      <c r="D2312">
        <v>-0.2467</v>
      </c>
      <c r="E2312">
        <v>9.7845999999999993</v>
      </c>
      <c r="F2312">
        <v>0.12302</v>
      </c>
    </row>
    <row r="2313" spans="1:6">
      <c r="A2313">
        <v>2000484</v>
      </c>
      <c r="B2313">
        <v>2</v>
      </c>
      <c r="C2313">
        <v>484</v>
      </c>
      <c r="D2313">
        <v>-0.247</v>
      </c>
      <c r="E2313">
        <v>9.7916000000000007</v>
      </c>
      <c r="F2313">
        <v>0.12302</v>
      </c>
    </row>
    <row r="2314" spans="1:6">
      <c r="A2314">
        <v>2000485</v>
      </c>
      <c r="B2314">
        <v>2</v>
      </c>
      <c r="C2314">
        <v>485</v>
      </c>
      <c r="D2314">
        <v>-0.2472</v>
      </c>
      <c r="E2314">
        <v>9.7985000000000007</v>
      </c>
      <c r="F2314">
        <v>0.12303</v>
      </c>
    </row>
    <row r="2315" spans="1:6">
      <c r="A2315">
        <v>2000486</v>
      </c>
      <c r="B2315">
        <v>2</v>
      </c>
      <c r="C2315">
        <v>486</v>
      </c>
      <c r="D2315">
        <v>-0.2475</v>
      </c>
      <c r="E2315">
        <v>9.8054000000000006</v>
      </c>
      <c r="F2315">
        <v>0.12303</v>
      </c>
    </row>
    <row r="2316" spans="1:6">
      <c r="A2316">
        <v>2000487</v>
      </c>
      <c r="B2316">
        <v>2</v>
      </c>
      <c r="C2316">
        <v>487</v>
      </c>
      <c r="D2316">
        <v>-0.24779999999999999</v>
      </c>
      <c r="E2316">
        <v>9.8124000000000002</v>
      </c>
      <c r="F2316">
        <v>0.12303</v>
      </c>
    </row>
    <row r="2317" spans="1:6">
      <c r="A2317">
        <v>2000488</v>
      </c>
      <c r="B2317">
        <v>2</v>
      </c>
      <c r="C2317">
        <v>488</v>
      </c>
      <c r="D2317">
        <v>-0.24809999999999999</v>
      </c>
      <c r="E2317">
        <v>9.8193000000000001</v>
      </c>
      <c r="F2317">
        <v>0.12303</v>
      </c>
    </row>
    <row r="2318" spans="1:6">
      <c r="A2318">
        <v>2000489</v>
      </c>
      <c r="B2318">
        <v>2</v>
      </c>
      <c r="C2318">
        <v>489</v>
      </c>
      <c r="D2318">
        <v>-0.24840000000000001</v>
      </c>
      <c r="E2318">
        <v>9.8262</v>
      </c>
      <c r="F2318">
        <v>0.12303</v>
      </c>
    </row>
    <row r="2319" spans="1:6">
      <c r="A2319">
        <v>2000490</v>
      </c>
      <c r="B2319">
        <v>2</v>
      </c>
      <c r="C2319">
        <v>490</v>
      </c>
      <c r="D2319">
        <v>-0.2487</v>
      </c>
      <c r="E2319">
        <v>9.8331</v>
      </c>
      <c r="F2319">
        <v>0.12303</v>
      </c>
    </row>
    <row r="2320" spans="1:6">
      <c r="A2320">
        <v>2000491</v>
      </c>
      <c r="B2320">
        <v>2</v>
      </c>
      <c r="C2320">
        <v>491</v>
      </c>
      <c r="D2320">
        <v>-0.249</v>
      </c>
      <c r="E2320">
        <v>9.8400999999999996</v>
      </c>
      <c r="F2320">
        <v>0.12303</v>
      </c>
    </row>
    <row r="2321" spans="1:6">
      <c r="A2321">
        <v>2000492</v>
      </c>
      <c r="B2321">
        <v>2</v>
      </c>
      <c r="C2321">
        <v>492</v>
      </c>
      <c r="D2321">
        <v>-0.24929999999999999</v>
      </c>
      <c r="E2321">
        <v>9.8469999999999995</v>
      </c>
      <c r="F2321">
        <v>0.12303</v>
      </c>
    </row>
    <row r="2322" spans="1:6">
      <c r="A2322">
        <v>2000493</v>
      </c>
      <c r="B2322">
        <v>2</v>
      </c>
      <c r="C2322">
        <v>493</v>
      </c>
      <c r="D2322">
        <v>-0.24959999999999999</v>
      </c>
      <c r="E2322">
        <v>9.8538999999999994</v>
      </c>
      <c r="F2322">
        <v>0.12303</v>
      </c>
    </row>
    <row r="2323" spans="1:6">
      <c r="A2323">
        <v>2000494</v>
      </c>
      <c r="B2323">
        <v>2</v>
      </c>
      <c r="C2323">
        <v>494</v>
      </c>
      <c r="D2323">
        <v>-0.24990000000000001</v>
      </c>
      <c r="E2323">
        <v>9.8607999999999993</v>
      </c>
      <c r="F2323">
        <v>0.12303</v>
      </c>
    </row>
    <row r="2324" spans="1:6">
      <c r="A2324">
        <v>2000495</v>
      </c>
      <c r="B2324">
        <v>2</v>
      </c>
      <c r="C2324">
        <v>495</v>
      </c>
      <c r="D2324">
        <v>-0.25009999999999999</v>
      </c>
      <c r="E2324">
        <v>9.8676999999999992</v>
      </c>
      <c r="F2324">
        <v>0.12303</v>
      </c>
    </row>
    <row r="2325" spans="1:6">
      <c r="A2325">
        <v>2000496</v>
      </c>
      <c r="B2325">
        <v>2</v>
      </c>
      <c r="C2325">
        <v>496</v>
      </c>
      <c r="D2325">
        <v>-0.25040000000000001</v>
      </c>
      <c r="E2325">
        <v>9.8745999999999992</v>
      </c>
      <c r="F2325">
        <v>0.12304</v>
      </c>
    </row>
    <row r="2326" spans="1:6">
      <c r="A2326">
        <v>2000497</v>
      </c>
      <c r="B2326">
        <v>2</v>
      </c>
      <c r="C2326">
        <v>497</v>
      </c>
      <c r="D2326">
        <v>-0.25069999999999998</v>
      </c>
      <c r="E2326">
        <v>9.8816000000000006</v>
      </c>
      <c r="F2326">
        <v>0.12304</v>
      </c>
    </row>
    <row r="2327" spans="1:6">
      <c r="A2327">
        <v>2000498</v>
      </c>
      <c r="B2327">
        <v>2</v>
      </c>
      <c r="C2327">
        <v>498</v>
      </c>
      <c r="D2327">
        <v>-0.251</v>
      </c>
      <c r="E2327">
        <v>9.8885000000000005</v>
      </c>
      <c r="F2327">
        <v>0.12304</v>
      </c>
    </row>
    <row r="2328" spans="1:6">
      <c r="A2328">
        <v>2000499</v>
      </c>
      <c r="B2328">
        <v>2</v>
      </c>
      <c r="C2328">
        <v>499</v>
      </c>
      <c r="D2328">
        <v>-0.25130000000000002</v>
      </c>
      <c r="E2328">
        <v>9.8954000000000004</v>
      </c>
      <c r="F2328">
        <v>0.12304</v>
      </c>
    </row>
    <row r="2329" spans="1:6">
      <c r="A2329">
        <v>2000500</v>
      </c>
      <c r="B2329">
        <v>2</v>
      </c>
      <c r="C2329">
        <v>500</v>
      </c>
      <c r="D2329">
        <v>-0.2515</v>
      </c>
      <c r="E2329">
        <v>9.9023000000000003</v>
      </c>
      <c r="F2329">
        <v>0.12304</v>
      </c>
    </row>
    <row r="2330" spans="1:6">
      <c r="A2330">
        <v>2000501</v>
      </c>
      <c r="B2330">
        <v>2</v>
      </c>
      <c r="C2330">
        <v>501</v>
      </c>
      <c r="D2330">
        <v>-0.25180000000000002</v>
      </c>
      <c r="E2330">
        <v>9.9092000000000002</v>
      </c>
      <c r="F2330">
        <v>0.12304</v>
      </c>
    </row>
    <row r="2331" spans="1:6">
      <c r="A2331">
        <v>2000502</v>
      </c>
      <c r="B2331">
        <v>2</v>
      </c>
      <c r="C2331">
        <v>502</v>
      </c>
      <c r="D2331">
        <v>-0.25209999999999999</v>
      </c>
      <c r="E2331">
        <v>9.9161000000000001</v>
      </c>
      <c r="F2331">
        <v>0.12304</v>
      </c>
    </row>
    <row r="2332" spans="1:6">
      <c r="A2332">
        <v>2000503</v>
      </c>
      <c r="B2332">
        <v>2</v>
      </c>
      <c r="C2332">
        <v>503</v>
      </c>
      <c r="D2332">
        <v>-0.25240000000000001</v>
      </c>
      <c r="E2332">
        <v>9.923</v>
      </c>
      <c r="F2332">
        <v>0.12304</v>
      </c>
    </row>
    <row r="2333" spans="1:6">
      <c r="A2333">
        <v>2000504</v>
      </c>
      <c r="B2333">
        <v>2</v>
      </c>
      <c r="C2333">
        <v>504</v>
      </c>
      <c r="D2333">
        <v>-0.25259999999999999</v>
      </c>
      <c r="E2333">
        <v>9.9298999999999999</v>
      </c>
      <c r="F2333">
        <v>0.12304</v>
      </c>
    </row>
    <row r="2334" spans="1:6">
      <c r="A2334">
        <v>2000505</v>
      </c>
      <c r="B2334">
        <v>2</v>
      </c>
      <c r="C2334">
        <v>505</v>
      </c>
      <c r="D2334">
        <v>-0.25290000000000001</v>
      </c>
      <c r="E2334">
        <v>9.9367999999999999</v>
      </c>
      <c r="F2334">
        <v>0.12304</v>
      </c>
    </row>
    <row r="2335" spans="1:6">
      <c r="A2335">
        <v>2000506</v>
      </c>
      <c r="B2335">
        <v>2</v>
      </c>
      <c r="C2335">
        <v>506</v>
      </c>
      <c r="D2335">
        <v>-0.25319999999999998</v>
      </c>
      <c r="E2335">
        <v>9.9436999999999998</v>
      </c>
      <c r="F2335">
        <v>0.12304</v>
      </c>
    </row>
    <row r="2336" spans="1:6">
      <c r="A2336">
        <v>2000507</v>
      </c>
      <c r="B2336">
        <v>2</v>
      </c>
      <c r="C2336">
        <v>507</v>
      </c>
      <c r="D2336">
        <v>-0.2535</v>
      </c>
      <c r="E2336">
        <v>9.9505999999999997</v>
      </c>
      <c r="F2336">
        <v>0.12305000000000001</v>
      </c>
    </row>
    <row r="2337" spans="1:6">
      <c r="A2337">
        <v>2000508</v>
      </c>
      <c r="B2337">
        <v>2</v>
      </c>
      <c r="C2337">
        <v>508</v>
      </c>
      <c r="D2337">
        <v>-0.25369999999999998</v>
      </c>
      <c r="E2337">
        <v>9.9574999999999996</v>
      </c>
      <c r="F2337">
        <v>0.12305000000000001</v>
      </c>
    </row>
    <row r="2338" spans="1:6">
      <c r="A2338">
        <v>2000509</v>
      </c>
      <c r="B2338">
        <v>2</v>
      </c>
      <c r="C2338">
        <v>509</v>
      </c>
      <c r="D2338">
        <v>-0.254</v>
      </c>
      <c r="E2338">
        <v>9.9643999999999995</v>
      </c>
      <c r="F2338">
        <v>0.12305000000000001</v>
      </c>
    </row>
    <row r="2339" spans="1:6">
      <c r="A2339">
        <v>2000510</v>
      </c>
      <c r="B2339">
        <v>2</v>
      </c>
      <c r="C2339">
        <v>510</v>
      </c>
      <c r="D2339">
        <v>-0.25430000000000003</v>
      </c>
      <c r="E2339">
        <v>9.9712999999999994</v>
      </c>
      <c r="F2339">
        <v>0.12305000000000001</v>
      </c>
    </row>
    <row r="2340" spans="1:6">
      <c r="A2340">
        <v>2000511</v>
      </c>
      <c r="B2340">
        <v>2</v>
      </c>
      <c r="C2340">
        <v>511</v>
      </c>
      <c r="D2340">
        <v>-0.2545</v>
      </c>
      <c r="E2340">
        <v>9.9781999999999993</v>
      </c>
      <c r="F2340">
        <v>0.12305000000000001</v>
      </c>
    </row>
    <row r="2341" spans="1:6">
      <c r="A2341">
        <v>2000512</v>
      </c>
      <c r="B2341">
        <v>2</v>
      </c>
      <c r="C2341">
        <v>512</v>
      </c>
      <c r="D2341">
        <v>-0.25480000000000003</v>
      </c>
      <c r="E2341">
        <v>9.9850999999999992</v>
      </c>
      <c r="F2341">
        <v>0.12305000000000001</v>
      </c>
    </row>
    <row r="2342" spans="1:6">
      <c r="A2342">
        <v>2000513</v>
      </c>
      <c r="B2342">
        <v>2</v>
      </c>
      <c r="C2342">
        <v>513</v>
      </c>
      <c r="D2342">
        <v>-0.25509999999999999</v>
      </c>
      <c r="E2342">
        <v>9.9920000000000009</v>
      </c>
      <c r="F2342">
        <v>0.12305000000000001</v>
      </c>
    </row>
    <row r="2343" spans="1:6">
      <c r="A2343">
        <v>2000514</v>
      </c>
      <c r="B2343">
        <v>2</v>
      </c>
      <c r="C2343">
        <v>514</v>
      </c>
      <c r="D2343">
        <v>-0.25530000000000003</v>
      </c>
      <c r="E2343">
        <v>9.9989000000000008</v>
      </c>
      <c r="F2343">
        <v>0.12305000000000001</v>
      </c>
    </row>
    <row r="2344" spans="1:6">
      <c r="A2344">
        <v>2000515</v>
      </c>
      <c r="B2344">
        <v>2</v>
      </c>
      <c r="C2344">
        <v>515</v>
      </c>
      <c r="D2344">
        <v>-0.25559999999999999</v>
      </c>
      <c r="E2344">
        <v>10.005800000000001</v>
      </c>
      <c r="F2344">
        <v>0.12305000000000001</v>
      </c>
    </row>
    <row r="2345" spans="1:6">
      <c r="A2345">
        <v>2000516</v>
      </c>
      <c r="B2345">
        <v>2</v>
      </c>
      <c r="C2345">
        <v>516</v>
      </c>
      <c r="D2345">
        <v>-0.25580000000000003</v>
      </c>
      <c r="E2345">
        <v>10.012700000000001</v>
      </c>
      <c r="F2345">
        <v>0.12305000000000001</v>
      </c>
    </row>
    <row r="2346" spans="1:6">
      <c r="A2346">
        <v>2000517</v>
      </c>
      <c r="B2346">
        <v>2</v>
      </c>
      <c r="C2346">
        <v>517</v>
      </c>
      <c r="D2346">
        <v>-0.25609999999999999</v>
      </c>
      <c r="E2346">
        <v>10.019600000000001</v>
      </c>
      <c r="F2346">
        <v>0.12305000000000001</v>
      </c>
    </row>
    <row r="2347" spans="1:6">
      <c r="A2347">
        <v>2000518</v>
      </c>
      <c r="B2347">
        <v>2</v>
      </c>
      <c r="C2347">
        <v>518</v>
      </c>
      <c r="D2347">
        <v>-0.25640000000000002</v>
      </c>
      <c r="E2347">
        <v>10.0265</v>
      </c>
      <c r="F2347">
        <v>0.12306</v>
      </c>
    </row>
    <row r="2348" spans="1:6">
      <c r="A2348">
        <v>2000519</v>
      </c>
      <c r="B2348">
        <v>2</v>
      </c>
      <c r="C2348">
        <v>519</v>
      </c>
      <c r="D2348">
        <v>-0.25659999999999999</v>
      </c>
      <c r="E2348">
        <v>10.0334</v>
      </c>
      <c r="F2348">
        <v>0.12306</v>
      </c>
    </row>
    <row r="2349" spans="1:6">
      <c r="A2349">
        <v>2000520</v>
      </c>
      <c r="B2349">
        <v>2</v>
      </c>
      <c r="C2349">
        <v>520</v>
      </c>
      <c r="D2349">
        <v>-0.25690000000000002</v>
      </c>
      <c r="E2349">
        <v>10.0402</v>
      </c>
      <c r="F2349">
        <v>0.12306</v>
      </c>
    </row>
    <row r="2350" spans="1:6">
      <c r="A2350">
        <v>2000521</v>
      </c>
      <c r="B2350">
        <v>2</v>
      </c>
      <c r="C2350">
        <v>521</v>
      </c>
      <c r="D2350">
        <v>-0.2571</v>
      </c>
      <c r="E2350">
        <v>10.0471</v>
      </c>
      <c r="F2350">
        <v>0.12306</v>
      </c>
    </row>
    <row r="2351" spans="1:6">
      <c r="A2351">
        <v>2000522</v>
      </c>
      <c r="B2351">
        <v>2</v>
      </c>
      <c r="C2351">
        <v>522</v>
      </c>
      <c r="D2351">
        <v>-0.25740000000000002</v>
      </c>
      <c r="E2351">
        <v>10.054</v>
      </c>
      <c r="F2351">
        <v>0.12306</v>
      </c>
    </row>
    <row r="2352" spans="1:6">
      <c r="A2352">
        <v>2000523</v>
      </c>
      <c r="B2352">
        <v>2</v>
      </c>
      <c r="C2352">
        <v>523</v>
      </c>
      <c r="D2352">
        <v>-0.25769999999999998</v>
      </c>
      <c r="E2352">
        <v>10.0609</v>
      </c>
      <c r="F2352">
        <v>0.12306</v>
      </c>
    </row>
    <row r="2353" spans="1:6">
      <c r="A2353">
        <v>2000524</v>
      </c>
      <c r="B2353">
        <v>2</v>
      </c>
      <c r="C2353">
        <v>524</v>
      </c>
      <c r="D2353">
        <v>-0.25790000000000002</v>
      </c>
      <c r="E2353">
        <v>10.0678</v>
      </c>
      <c r="F2353">
        <v>0.12306</v>
      </c>
    </row>
    <row r="2354" spans="1:6">
      <c r="A2354">
        <v>2000525</v>
      </c>
      <c r="B2354">
        <v>2</v>
      </c>
      <c r="C2354">
        <v>525</v>
      </c>
      <c r="D2354">
        <v>-0.25819999999999999</v>
      </c>
      <c r="E2354">
        <v>10.0746</v>
      </c>
      <c r="F2354">
        <v>0.12306</v>
      </c>
    </row>
    <row r="2355" spans="1:6">
      <c r="A2355">
        <v>2000526</v>
      </c>
      <c r="B2355">
        <v>2</v>
      </c>
      <c r="C2355">
        <v>526</v>
      </c>
      <c r="D2355">
        <v>-0.25840000000000002</v>
      </c>
      <c r="E2355">
        <v>10.0815</v>
      </c>
      <c r="F2355">
        <v>0.12306</v>
      </c>
    </row>
    <row r="2356" spans="1:6">
      <c r="A2356">
        <v>2000527</v>
      </c>
      <c r="B2356">
        <v>2</v>
      </c>
      <c r="C2356">
        <v>527</v>
      </c>
      <c r="D2356">
        <v>-0.25869999999999999</v>
      </c>
      <c r="E2356">
        <v>10.0884</v>
      </c>
      <c r="F2356">
        <v>0.12307</v>
      </c>
    </row>
    <row r="2357" spans="1:6">
      <c r="A2357">
        <v>2000528</v>
      </c>
      <c r="B2357">
        <v>2</v>
      </c>
      <c r="C2357">
        <v>528</v>
      </c>
      <c r="D2357">
        <v>-0.25890000000000002</v>
      </c>
      <c r="E2357">
        <v>10.0953</v>
      </c>
      <c r="F2357">
        <v>0.12307</v>
      </c>
    </row>
    <row r="2358" spans="1:6">
      <c r="A2358">
        <v>2000529</v>
      </c>
      <c r="B2358">
        <v>2</v>
      </c>
      <c r="C2358">
        <v>529</v>
      </c>
      <c r="D2358">
        <v>-0.25919999999999999</v>
      </c>
      <c r="E2358">
        <v>10.1021</v>
      </c>
      <c r="F2358">
        <v>0.12307</v>
      </c>
    </row>
    <row r="2359" spans="1:6">
      <c r="A2359">
        <v>2000530</v>
      </c>
      <c r="B2359">
        <v>2</v>
      </c>
      <c r="C2359">
        <v>530</v>
      </c>
      <c r="D2359">
        <v>-0.25940000000000002</v>
      </c>
      <c r="E2359">
        <v>10.109</v>
      </c>
      <c r="F2359">
        <v>0.12307</v>
      </c>
    </row>
    <row r="2360" spans="1:6">
      <c r="A2360">
        <v>2000531</v>
      </c>
      <c r="B2360">
        <v>2</v>
      </c>
      <c r="C2360">
        <v>531</v>
      </c>
      <c r="D2360">
        <v>-0.25969999999999999</v>
      </c>
      <c r="E2360">
        <v>10.1159</v>
      </c>
      <c r="F2360">
        <v>0.12307</v>
      </c>
    </row>
    <row r="2361" spans="1:6">
      <c r="A2361">
        <v>2000532</v>
      </c>
      <c r="B2361">
        <v>2</v>
      </c>
      <c r="C2361">
        <v>532</v>
      </c>
      <c r="D2361">
        <v>-0.25990000000000002</v>
      </c>
      <c r="E2361">
        <v>10.1227</v>
      </c>
      <c r="F2361">
        <v>0.12307</v>
      </c>
    </row>
    <row r="2362" spans="1:6">
      <c r="A2362">
        <v>2000533</v>
      </c>
      <c r="B2362">
        <v>2</v>
      </c>
      <c r="C2362">
        <v>533</v>
      </c>
      <c r="D2362">
        <v>-0.2601</v>
      </c>
      <c r="E2362">
        <v>10.1296</v>
      </c>
      <c r="F2362">
        <v>0.12307</v>
      </c>
    </row>
    <row r="2363" spans="1:6">
      <c r="A2363">
        <v>2000534</v>
      </c>
      <c r="B2363">
        <v>2</v>
      </c>
      <c r="C2363">
        <v>534</v>
      </c>
      <c r="D2363">
        <v>-0.26040000000000002</v>
      </c>
      <c r="E2363">
        <v>10.1365</v>
      </c>
      <c r="F2363">
        <v>0.12307</v>
      </c>
    </row>
    <row r="2364" spans="1:6">
      <c r="A2364">
        <v>2000535</v>
      </c>
      <c r="B2364">
        <v>2</v>
      </c>
      <c r="C2364">
        <v>535</v>
      </c>
      <c r="D2364">
        <v>-0.2606</v>
      </c>
      <c r="E2364">
        <v>10.1433</v>
      </c>
      <c r="F2364">
        <v>0.12307999999999999</v>
      </c>
    </row>
    <row r="2365" spans="1:6">
      <c r="A2365">
        <v>2000536</v>
      </c>
      <c r="B2365">
        <v>2</v>
      </c>
      <c r="C2365">
        <v>536</v>
      </c>
      <c r="D2365">
        <v>-0.26090000000000002</v>
      </c>
      <c r="E2365">
        <v>10.1502</v>
      </c>
      <c r="F2365">
        <v>0.12307999999999999</v>
      </c>
    </row>
    <row r="2366" spans="1:6">
      <c r="A2366">
        <v>2000537</v>
      </c>
      <c r="B2366">
        <v>2</v>
      </c>
      <c r="C2366">
        <v>537</v>
      </c>
      <c r="D2366">
        <v>-0.2611</v>
      </c>
      <c r="E2366">
        <v>10.157</v>
      </c>
      <c r="F2366">
        <v>0.12307999999999999</v>
      </c>
    </row>
    <row r="2367" spans="1:6">
      <c r="A2367">
        <v>2000538</v>
      </c>
      <c r="B2367">
        <v>2</v>
      </c>
      <c r="C2367">
        <v>538</v>
      </c>
      <c r="D2367">
        <v>-0.26140000000000002</v>
      </c>
      <c r="E2367">
        <v>10.1639</v>
      </c>
      <c r="F2367">
        <v>0.12307999999999999</v>
      </c>
    </row>
    <row r="2368" spans="1:6">
      <c r="A2368">
        <v>2000539</v>
      </c>
      <c r="B2368">
        <v>2</v>
      </c>
      <c r="C2368">
        <v>539</v>
      </c>
      <c r="D2368">
        <v>-0.2616</v>
      </c>
      <c r="E2368">
        <v>10.1707</v>
      </c>
      <c r="F2368">
        <v>0.12307999999999999</v>
      </c>
    </row>
    <row r="2369" spans="1:6">
      <c r="A2369">
        <v>2000540</v>
      </c>
      <c r="B2369">
        <v>2</v>
      </c>
      <c r="C2369">
        <v>540</v>
      </c>
      <c r="D2369">
        <v>-0.26179999999999998</v>
      </c>
      <c r="E2369">
        <v>10.1776</v>
      </c>
      <c r="F2369">
        <v>0.12307999999999999</v>
      </c>
    </row>
    <row r="2370" spans="1:6">
      <c r="A2370">
        <v>2000541</v>
      </c>
      <c r="B2370">
        <v>2</v>
      </c>
      <c r="C2370">
        <v>541</v>
      </c>
      <c r="D2370">
        <v>-0.2621</v>
      </c>
      <c r="E2370">
        <v>10.1845</v>
      </c>
      <c r="F2370">
        <v>0.12307999999999999</v>
      </c>
    </row>
    <row r="2371" spans="1:6">
      <c r="A2371">
        <v>2000542</v>
      </c>
      <c r="B2371">
        <v>2</v>
      </c>
      <c r="C2371">
        <v>542</v>
      </c>
      <c r="D2371">
        <v>-0.26229999999999998</v>
      </c>
      <c r="E2371">
        <v>10.1913</v>
      </c>
      <c r="F2371">
        <v>0.12309</v>
      </c>
    </row>
    <row r="2372" spans="1:6">
      <c r="A2372">
        <v>2000543</v>
      </c>
      <c r="B2372">
        <v>2</v>
      </c>
      <c r="C2372">
        <v>543</v>
      </c>
      <c r="D2372">
        <v>-0.26250000000000001</v>
      </c>
      <c r="E2372">
        <v>10.1982</v>
      </c>
      <c r="F2372">
        <v>0.12309</v>
      </c>
    </row>
    <row r="2373" spans="1:6">
      <c r="A2373">
        <v>2000544</v>
      </c>
      <c r="B2373">
        <v>2</v>
      </c>
      <c r="C2373">
        <v>544</v>
      </c>
      <c r="D2373">
        <v>-0.26279999999999998</v>
      </c>
      <c r="E2373">
        <v>10.205</v>
      </c>
      <c r="F2373">
        <v>0.12309</v>
      </c>
    </row>
    <row r="2374" spans="1:6">
      <c r="A2374">
        <v>2000545</v>
      </c>
      <c r="B2374">
        <v>2</v>
      </c>
      <c r="C2374">
        <v>545</v>
      </c>
      <c r="D2374">
        <v>-0.26300000000000001</v>
      </c>
      <c r="E2374">
        <v>10.2119</v>
      </c>
      <c r="F2374">
        <v>0.12309</v>
      </c>
    </row>
    <row r="2375" spans="1:6">
      <c r="A2375">
        <v>2000546</v>
      </c>
      <c r="B2375">
        <v>2</v>
      </c>
      <c r="C2375">
        <v>546</v>
      </c>
      <c r="D2375">
        <v>-0.26319999999999999</v>
      </c>
      <c r="E2375">
        <v>10.2187</v>
      </c>
      <c r="F2375">
        <v>0.12309</v>
      </c>
    </row>
    <row r="2376" spans="1:6">
      <c r="A2376">
        <v>2000547</v>
      </c>
      <c r="B2376">
        <v>2</v>
      </c>
      <c r="C2376">
        <v>547</v>
      </c>
      <c r="D2376">
        <v>-0.26350000000000001</v>
      </c>
      <c r="E2376">
        <v>10.2255</v>
      </c>
      <c r="F2376">
        <v>0.12309</v>
      </c>
    </row>
    <row r="2377" spans="1:6">
      <c r="A2377">
        <v>2000548</v>
      </c>
      <c r="B2377">
        <v>2</v>
      </c>
      <c r="C2377">
        <v>548</v>
      </c>
      <c r="D2377">
        <v>-0.26369999999999999</v>
      </c>
      <c r="E2377">
        <v>10.2324</v>
      </c>
      <c r="F2377">
        <v>0.12309</v>
      </c>
    </row>
    <row r="2378" spans="1:6">
      <c r="A2378">
        <v>2000549</v>
      </c>
      <c r="B2378">
        <v>2</v>
      </c>
      <c r="C2378">
        <v>549</v>
      </c>
      <c r="D2378">
        <v>-0.26390000000000002</v>
      </c>
      <c r="E2378">
        <v>10.2392</v>
      </c>
      <c r="F2378">
        <v>0.1231</v>
      </c>
    </row>
    <row r="2379" spans="1:6">
      <c r="A2379">
        <v>2000550</v>
      </c>
      <c r="B2379">
        <v>2</v>
      </c>
      <c r="C2379">
        <v>550</v>
      </c>
      <c r="D2379">
        <v>-0.26419999999999999</v>
      </c>
      <c r="E2379">
        <v>10.2461</v>
      </c>
      <c r="F2379">
        <v>0.1231</v>
      </c>
    </row>
    <row r="2380" spans="1:6">
      <c r="A2380">
        <v>2000551</v>
      </c>
      <c r="B2380">
        <v>2</v>
      </c>
      <c r="C2380">
        <v>551</v>
      </c>
      <c r="D2380">
        <v>-0.26440000000000002</v>
      </c>
      <c r="E2380">
        <v>10.2529</v>
      </c>
      <c r="F2380">
        <v>0.1231</v>
      </c>
    </row>
    <row r="2381" spans="1:6">
      <c r="A2381">
        <v>2000552</v>
      </c>
      <c r="B2381">
        <v>2</v>
      </c>
      <c r="C2381">
        <v>552</v>
      </c>
      <c r="D2381">
        <v>-0.2646</v>
      </c>
      <c r="E2381">
        <v>10.2597</v>
      </c>
      <c r="F2381">
        <v>0.1231</v>
      </c>
    </row>
    <row r="2382" spans="1:6">
      <c r="A2382">
        <v>2000553</v>
      </c>
      <c r="B2382">
        <v>2</v>
      </c>
      <c r="C2382">
        <v>553</v>
      </c>
      <c r="D2382">
        <v>-0.26490000000000002</v>
      </c>
      <c r="E2382">
        <v>10.2666</v>
      </c>
      <c r="F2382">
        <v>0.1231</v>
      </c>
    </row>
    <row r="2383" spans="1:6">
      <c r="A2383">
        <v>2000554</v>
      </c>
      <c r="B2383">
        <v>2</v>
      </c>
      <c r="C2383">
        <v>554</v>
      </c>
      <c r="D2383">
        <v>-0.2651</v>
      </c>
      <c r="E2383">
        <v>10.273400000000001</v>
      </c>
      <c r="F2383">
        <v>0.1231</v>
      </c>
    </row>
    <row r="2384" spans="1:6">
      <c r="A2384">
        <v>2000555</v>
      </c>
      <c r="B2384">
        <v>2</v>
      </c>
      <c r="C2384">
        <v>555</v>
      </c>
      <c r="D2384">
        <v>-0.26529999999999998</v>
      </c>
      <c r="E2384">
        <v>10.2803</v>
      </c>
      <c r="F2384">
        <v>0.12311</v>
      </c>
    </row>
    <row r="2385" spans="1:6">
      <c r="A2385">
        <v>2000556</v>
      </c>
      <c r="B2385">
        <v>2</v>
      </c>
      <c r="C2385">
        <v>556</v>
      </c>
      <c r="D2385">
        <v>-0.26550000000000001</v>
      </c>
      <c r="E2385">
        <v>10.287100000000001</v>
      </c>
      <c r="F2385">
        <v>0.12311</v>
      </c>
    </row>
    <row r="2386" spans="1:6">
      <c r="A2386">
        <v>2000557</v>
      </c>
      <c r="B2386">
        <v>2</v>
      </c>
      <c r="C2386">
        <v>557</v>
      </c>
      <c r="D2386">
        <v>-0.26579999999999998</v>
      </c>
      <c r="E2386">
        <v>10.293900000000001</v>
      </c>
      <c r="F2386">
        <v>0.12311</v>
      </c>
    </row>
    <row r="2387" spans="1:6">
      <c r="A2387">
        <v>2000558</v>
      </c>
      <c r="B2387">
        <v>2</v>
      </c>
      <c r="C2387">
        <v>558</v>
      </c>
      <c r="D2387">
        <v>-0.26600000000000001</v>
      </c>
      <c r="E2387">
        <v>10.300800000000001</v>
      </c>
      <c r="F2387">
        <v>0.12311</v>
      </c>
    </row>
    <row r="2388" spans="1:6">
      <c r="A2388">
        <v>2000559</v>
      </c>
      <c r="B2388">
        <v>2</v>
      </c>
      <c r="C2388">
        <v>559</v>
      </c>
      <c r="D2388">
        <v>-0.26619999999999999</v>
      </c>
      <c r="E2388">
        <v>10.307600000000001</v>
      </c>
      <c r="F2388">
        <v>0.12311</v>
      </c>
    </row>
    <row r="2389" spans="1:6">
      <c r="A2389">
        <v>2000560</v>
      </c>
      <c r="B2389">
        <v>2</v>
      </c>
      <c r="C2389">
        <v>560</v>
      </c>
      <c r="D2389">
        <v>-0.26640000000000003</v>
      </c>
      <c r="E2389">
        <v>10.314399999999999</v>
      </c>
      <c r="F2389">
        <v>0.12311</v>
      </c>
    </row>
    <row r="2390" spans="1:6">
      <c r="A2390">
        <v>2000561</v>
      </c>
      <c r="B2390">
        <v>2</v>
      </c>
      <c r="C2390">
        <v>561</v>
      </c>
      <c r="D2390">
        <v>-0.2666</v>
      </c>
      <c r="E2390">
        <v>10.321300000000001</v>
      </c>
      <c r="F2390">
        <v>0.12311999999999999</v>
      </c>
    </row>
    <row r="2391" spans="1:6">
      <c r="A2391">
        <v>2000562</v>
      </c>
      <c r="B2391">
        <v>2</v>
      </c>
      <c r="C2391">
        <v>562</v>
      </c>
      <c r="D2391">
        <v>-0.26690000000000003</v>
      </c>
      <c r="E2391">
        <v>10.328099999999999</v>
      </c>
      <c r="F2391">
        <v>0.12311999999999999</v>
      </c>
    </row>
    <row r="2392" spans="1:6">
      <c r="A2392">
        <v>2000563</v>
      </c>
      <c r="B2392">
        <v>2</v>
      </c>
      <c r="C2392">
        <v>563</v>
      </c>
      <c r="D2392">
        <v>-0.2671</v>
      </c>
      <c r="E2392">
        <v>10.334899999999999</v>
      </c>
      <c r="F2392">
        <v>0.12311999999999999</v>
      </c>
    </row>
    <row r="2393" spans="1:6">
      <c r="A2393">
        <v>2000564</v>
      </c>
      <c r="B2393">
        <v>2</v>
      </c>
      <c r="C2393">
        <v>564</v>
      </c>
      <c r="D2393">
        <v>-0.26729999999999998</v>
      </c>
      <c r="E2393">
        <v>10.341699999999999</v>
      </c>
      <c r="F2393">
        <v>0.12311999999999999</v>
      </c>
    </row>
    <row r="2394" spans="1:6">
      <c r="A2394">
        <v>2000565</v>
      </c>
      <c r="B2394">
        <v>2</v>
      </c>
      <c r="C2394">
        <v>565</v>
      </c>
      <c r="D2394">
        <v>-0.26750000000000002</v>
      </c>
      <c r="E2394">
        <v>10.348599999999999</v>
      </c>
      <c r="F2394">
        <v>0.12311999999999999</v>
      </c>
    </row>
    <row r="2395" spans="1:6">
      <c r="A2395">
        <v>2000566</v>
      </c>
      <c r="B2395">
        <v>2</v>
      </c>
      <c r="C2395">
        <v>566</v>
      </c>
      <c r="D2395">
        <v>-0.26769999999999999</v>
      </c>
      <c r="E2395">
        <v>10.355399999999999</v>
      </c>
      <c r="F2395">
        <v>0.12313</v>
      </c>
    </row>
    <row r="2396" spans="1:6">
      <c r="A2396">
        <v>2000567</v>
      </c>
      <c r="B2396">
        <v>2</v>
      </c>
      <c r="C2396">
        <v>567</v>
      </c>
      <c r="D2396">
        <v>-0.26790000000000003</v>
      </c>
      <c r="E2396">
        <v>10.3622</v>
      </c>
      <c r="F2396">
        <v>0.12313</v>
      </c>
    </row>
    <row r="2397" spans="1:6">
      <c r="A2397">
        <v>2000568</v>
      </c>
      <c r="B2397">
        <v>2</v>
      </c>
      <c r="C2397">
        <v>568</v>
      </c>
      <c r="D2397">
        <v>-0.26819999999999999</v>
      </c>
      <c r="E2397">
        <v>10.369</v>
      </c>
      <c r="F2397">
        <v>0.12313</v>
      </c>
    </row>
    <row r="2398" spans="1:6">
      <c r="A2398">
        <v>2000569</v>
      </c>
      <c r="B2398">
        <v>2</v>
      </c>
      <c r="C2398">
        <v>569</v>
      </c>
      <c r="D2398">
        <v>-0.26840000000000003</v>
      </c>
      <c r="E2398">
        <v>10.3759</v>
      </c>
      <c r="F2398">
        <v>0.12313</v>
      </c>
    </row>
    <row r="2399" spans="1:6">
      <c r="A2399">
        <v>2000570</v>
      </c>
      <c r="B2399">
        <v>2</v>
      </c>
      <c r="C2399">
        <v>570</v>
      </c>
      <c r="D2399">
        <v>-0.26860000000000001</v>
      </c>
      <c r="E2399">
        <v>10.3827</v>
      </c>
      <c r="F2399">
        <v>0.12313</v>
      </c>
    </row>
    <row r="2400" spans="1:6">
      <c r="A2400">
        <v>2000571</v>
      </c>
      <c r="B2400">
        <v>2</v>
      </c>
      <c r="C2400">
        <v>571</v>
      </c>
      <c r="D2400">
        <v>-0.26879999999999998</v>
      </c>
      <c r="E2400">
        <v>10.3895</v>
      </c>
      <c r="F2400">
        <v>0.12314</v>
      </c>
    </row>
    <row r="2401" spans="1:6">
      <c r="A2401">
        <v>2000572</v>
      </c>
      <c r="B2401">
        <v>2</v>
      </c>
      <c r="C2401">
        <v>572</v>
      </c>
      <c r="D2401">
        <v>-0.26900000000000002</v>
      </c>
      <c r="E2401">
        <v>10.3963</v>
      </c>
      <c r="F2401">
        <v>0.12314</v>
      </c>
    </row>
    <row r="2402" spans="1:6">
      <c r="A2402">
        <v>2000573</v>
      </c>
      <c r="B2402">
        <v>2</v>
      </c>
      <c r="C2402">
        <v>573</v>
      </c>
      <c r="D2402">
        <v>-0.26919999999999999</v>
      </c>
      <c r="E2402">
        <v>10.4031</v>
      </c>
      <c r="F2402">
        <v>0.12314</v>
      </c>
    </row>
    <row r="2403" spans="1:6">
      <c r="A2403">
        <v>2000574</v>
      </c>
      <c r="B2403">
        <v>2</v>
      </c>
      <c r="C2403">
        <v>574</v>
      </c>
      <c r="D2403">
        <v>-0.26939999999999997</v>
      </c>
      <c r="E2403">
        <v>10.41</v>
      </c>
      <c r="F2403">
        <v>0.12314</v>
      </c>
    </row>
    <row r="2404" spans="1:6">
      <c r="A2404">
        <v>2000575</v>
      </c>
      <c r="B2404">
        <v>2</v>
      </c>
      <c r="C2404">
        <v>575</v>
      </c>
      <c r="D2404">
        <v>-0.26960000000000001</v>
      </c>
      <c r="E2404">
        <v>10.4168</v>
      </c>
      <c r="F2404">
        <v>0.12314</v>
      </c>
    </row>
    <row r="2405" spans="1:6">
      <c r="A2405">
        <v>2000576</v>
      </c>
      <c r="B2405">
        <v>2</v>
      </c>
      <c r="C2405">
        <v>576</v>
      </c>
      <c r="D2405">
        <v>-0.26979999999999998</v>
      </c>
      <c r="E2405">
        <v>10.4236</v>
      </c>
      <c r="F2405">
        <v>0.12315</v>
      </c>
    </row>
    <row r="2406" spans="1:6">
      <c r="A2406">
        <v>2000577</v>
      </c>
      <c r="B2406">
        <v>2</v>
      </c>
      <c r="C2406">
        <v>577</v>
      </c>
      <c r="D2406">
        <v>-0.27</v>
      </c>
      <c r="E2406">
        <v>10.430400000000001</v>
      </c>
      <c r="F2406">
        <v>0.12315</v>
      </c>
    </row>
    <row r="2407" spans="1:6">
      <c r="A2407">
        <v>2000578</v>
      </c>
      <c r="B2407">
        <v>2</v>
      </c>
      <c r="C2407">
        <v>578</v>
      </c>
      <c r="D2407">
        <v>-0.2702</v>
      </c>
      <c r="E2407">
        <v>10.437200000000001</v>
      </c>
      <c r="F2407">
        <v>0.12315</v>
      </c>
    </row>
    <row r="2408" spans="1:6">
      <c r="A2408">
        <v>2000579</v>
      </c>
      <c r="B2408">
        <v>2</v>
      </c>
      <c r="C2408">
        <v>579</v>
      </c>
      <c r="D2408">
        <v>-0.27050000000000002</v>
      </c>
      <c r="E2408">
        <v>10.444000000000001</v>
      </c>
      <c r="F2408">
        <v>0.12315</v>
      </c>
    </row>
    <row r="2409" spans="1:6">
      <c r="A2409">
        <v>2000580</v>
      </c>
      <c r="B2409">
        <v>2</v>
      </c>
      <c r="C2409">
        <v>580</v>
      </c>
      <c r="D2409">
        <v>-0.2707</v>
      </c>
      <c r="E2409">
        <v>10.450799999999999</v>
      </c>
      <c r="F2409">
        <v>0.12316000000000001</v>
      </c>
    </row>
    <row r="2410" spans="1:6">
      <c r="A2410">
        <v>2000581</v>
      </c>
      <c r="B2410">
        <v>2</v>
      </c>
      <c r="C2410">
        <v>581</v>
      </c>
      <c r="D2410">
        <v>-0.27089999999999997</v>
      </c>
      <c r="E2410">
        <v>10.457700000000001</v>
      </c>
      <c r="F2410">
        <v>0.12316000000000001</v>
      </c>
    </row>
    <row r="2411" spans="1:6">
      <c r="A2411">
        <v>2000582</v>
      </c>
      <c r="B2411">
        <v>2</v>
      </c>
      <c r="C2411">
        <v>582</v>
      </c>
      <c r="D2411">
        <v>-0.27110000000000001</v>
      </c>
      <c r="E2411">
        <v>10.464499999999999</v>
      </c>
      <c r="F2411">
        <v>0.12316000000000001</v>
      </c>
    </row>
    <row r="2412" spans="1:6">
      <c r="A2412">
        <v>2000583</v>
      </c>
      <c r="B2412">
        <v>2</v>
      </c>
      <c r="C2412">
        <v>583</v>
      </c>
      <c r="D2412">
        <v>-0.27129999999999999</v>
      </c>
      <c r="E2412">
        <v>10.471299999999999</v>
      </c>
      <c r="F2412">
        <v>0.12316000000000001</v>
      </c>
    </row>
    <row r="2413" spans="1:6">
      <c r="A2413">
        <v>2000584</v>
      </c>
      <c r="B2413">
        <v>2</v>
      </c>
      <c r="C2413">
        <v>584</v>
      </c>
      <c r="D2413">
        <v>-0.27150000000000002</v>
      </c>
      <c r="E2413">
        <v>10.4781</v>
      </c>
      <c r="F2413">
        <v>0.12316000000000001</v>
      </c>
    </row>
    <row r="2414" spans="1:6">
      <c r="A2414">
        <v>2000585</v>
      </c>
      <c r="B2414">
        <v>2</v>
      </c>
      <c r="C2414">
        <v>585</v>
      </c>
      <c r="D2414">
        <v>-0.2717</v>
      </c>
      <c r="E2414">
        <v>10.4849</v>
      </c>
      <c r="F2414">
        <v>0.12317</v>
      </c>
    </row>
    <row r="2415" spans="1:6">
      <c r="A2415">
        <v>2000586</v>
      </c>
      <c r="B2415">
        <v>2</v>
      </c>
      <c r="C2415">
        <v>586</v>
      </c>
      <c r="D2415">
        <v>-0.27189999999999998</v>
      </c>
      <c r="E2415">
        <v>10.4917</v>
      </c>
      <c r="F2415">
        <v>0.12317</v>
      </c>
    </row>
    <row r="2416" spans="1:6">
      <c r="A2416">
        <v>2000587</v>
      </c>
      <c r="B2416">
        <v>2</v>
      </c>
      <c r="C2416">
        <v>587</v>
      </c>
      <c r="D2416">
        <v>-0.27210000000000001</v>
      </c>
      <c r="E2416">
        <v>10.4985</v>
      </c>
      <c r="F2416">
        <v>0.12317</v>
      </c>
    </row>
    <row r="2417" spans="1:6">
      <c r="A2417">
        <v>2000588</v>
      </c>
      <c r="B2417">
        <v>2</v>
      </c>
      <c r="C2417">
        <v>588</v>
      </c>
      <c r="D2417">
        <v>-0.27229999999999999</v>
      </c>
      <c r="E2417">
        <v>10.5053</v>
      </c>
      <c r="F2417">
        <v>0.12317</v>
      </c>
    </row>
    <row r="2418" spans="1:6">
      <c r="A2418">
        <v>2000589</v>
      </c>
      <c r="B2418">
        <v>2</v>
      </c>
      <c r="C2418">
        <v>589</v>
      </c>
      <c r="D2418">
        <v>-0.27250000000000002</v>
      </c>
      <c r="E2418">
        <v>10.5121</v>
      </c>
      <c r="F2418">
        <v>0.12318</v>
      </c>
    </row>
    <row r="2419" spans="1:6">
      <c r="A2419">
        <v>2000590</v>
      </c>
      <c r="B2419">
        <v>2</v>
      </c>
      <c r="C2419">
        <v>590</v>
      </c>
      <c r="D2419">
        <v>-0.2727</v>
      </c>
      <c r="E2419">
        <v>10.5189</v>
      </c>
      <c r="F2419">
        <v>0.12318</v>
      </c>
    </row>
    <row r="2420" spans="1:6">
      <c r="A2420">
        <v>2000591</v>
      </c>
      <c r="B2420">
        <v>2</v>
      </c>
      <c r="C2420">
        <v>591</v>
      </c>
      <c r="D2420">
        <v>-0.27289999999999998</v>
      </c>
      <c r="E2420">
        <v>10.525700000000001</v>
      </c>
      <c r="F2420">
        <v>0.12318</v>
      </c>
    </row>
    <row r="2421" spans="1:6">
      <c r="A2421">
        <v>2000592</v>
      </c>
      <c r="B2421">
        <v>2</v>
      </c>
      <c r="C2421">
        <v>592</v>
      </c>
      <c r="D2421">
        <v>-0.27300000000000002</v>
      </c>
      <c r="E2421">
        <v>10.532500000000001</v>
      </c>
      <c r="F2421">
        <v>0.12318999999999999</v>
      </c>
    </row>
    <row r="2422" spans="1:6">
      <c r="A2422">
        <v>2000593</v>
      </c>
      <c r="B2422">
        <v>2</v>
      </c>
      <c r="C2422">
        <v>593</v>
      </c>
      <c r="D2422">
        <v>-0.2732</v>
      </c>
      <c r="E2422">
        <v>10.539300000000001</v>
      </c>
      <c r="F2422">
        <v>0.12318999999999999</v>
      </c>
    </row>
    <row r="2423" spans="1:6">
      <c r="A2423">
        <v>2000594</v>
      </c>
      <c r="B2423">
        <v>2</v>
      </c>
      <c r="C2423">
        <v>594</v>
      </c>
      <c r="D2423">
        <v>-0.27339999999999998</v>
      </c>
      <c r="E2423">
        <v>10.546099999999999</v>
      </c>
      <c r="F2423">
        <v>0.12318999999999999</v>
      </c>
    </row>
    <row r="2424" spans="1:6">
      <c r="A2424">
        <v>2000595</v>
      </c>
      <c r="B2424">
        <v>2</v>
      </c>
      <c r="C2424">
        <v>595</v>
      </c>
      <c r="D2424">
        <v>-0.27360000000000001</v>
      </c>
      <c r="E2424">
        <v>10.552899999999999</v>
      </c>
      <c r="F2424">
        <v>0.12318999999999999</v>
      </c>
    </row>
    <row r="2425" spans="1:6">
      <c r="A2425">
        <v>2000596</v>
      </c>
      <c r="B2425">
        <v>2</v>
      </c>
      <c r="C2425">
        <v>596</v>
      </c>
      <c r="D2425">
        <v>-0.27379999999999999</v>
      </c>
      <c r="E2425">
        <v>10.559699999999999</v>
      </c>
      <c r="F2425">
        <v>0.1232</v>
      </c>
    </row>
    <row r="2426" spans="1:6">
      <c r="A2426">
        <v>2000597</v>
      </c>
      <c r="B2426">
        <v>2</v>
      </c>
      <c r="C2426">
        <v>597</v>
      </c>
      <c r="D2426">
        <v>-0.27400000000000002</v>
      </c>
      <c r="E2426">
        <v>10.5665</v>
      </c>
      <c r="F2426">
        <v>0.1232</v>
      </c>
    </row>
    <row r="2427" spans="1:6">
      <c r="A2427">
        <v>2000598</v>
      </c>
      <c r="B2427">
        <v>2</v>
      </c>
      <c r="C2427">
        <v>598</v>
      </c>
      <c r="D2427">
        <v>-0.2742</v>
      </c>
      <c r="E2427">
        <v>10.5733</v>
      </c>
      <c r="F2427">
        <v>0.1232</v>
      </c>
    </row>
    <row r="2428" spans="1:6">
      <c r="A2428">
        <v>2000599</v>
      </c>
      <c r="B2428">
        <v>2</v>
      </c>
      <c r="C2428">
        <v>599</v>
      </c>
      <c r="D2428">
        <v>-0.27439999999999998</v>
      </c>
      <c r="E2428">
        <v>10.5801</v>
      </c>
      <c r="F2428">
        <v>0.1232</v>
      </c>
    </row>
    <row r="2429" spans="1:6">
      <c r="A2429">
        <v>2000600</v>
      </c>
      <c r="B2429">
        <v>2</v>
      </c>
      <c r="C2429">
        <v>600</v>
      </c>
      <c r="D2429">
        <v>-0.27460000000000001</v>
      </c>
      <c r="E2429">
        <v>10.5869</v>
      </c>
      <c r="F2429">
        <v>0.12321</v>
      </c>
    </row>
    <row r="2430" spans="1:6">
      <c r="A2430">
        <v>2000601</v>
      </c>
      <c r="B2430">
        <v>2</v>
      </c>
      <c r="C2430">
        <v>601</v>
      </c>
      <c r="D2430">
        <v>-0.27479999999999999</v>
      </c>
      <c r="E2430">
        <v>10.5937</v>
      </c>
      <c r="F2430">
        <v>0.12321</v>
      </c>
    </row>
    <row r="2431" spans="1:6">
      <c r="A2431">
        <v>2000602</v>
      </c>
      <c r="B2431">
        <v>2</v>
      </c>
      <c r="C2431">
        <v>602</v>
      </c>
      <c r="D2431">
        <v>-0.27500000000000002</v>
      </c>
      <c r="E2431">
        <v>10.6005</v>
      </c>
      <c r="F2431">
        <v>0.12321</v>
      </c>
    </row>
    <row r="2432" spans="1:6">
      <c r="A2432">
        <v>2000603</v>
      </c>
      <c r="B2432">
        <v>2</v>
      </c>
      <c r="C2432">
        <v>603</v>
      </c>
      <c r="D2432">
        <v>-0.27510000000000001</v>
      </c>
      <c r="E2432">
        <v>10.6073</v>
      </c>
      <c r="F2432">
        <v>0.12322</v>
      </c>
    </row>
    <row r="2433" spans="1:6">
      <c r="A2433">
        <v>2000604</v>
      </c>
      <c r="B2433">
        <v>2</v>
      </c>
      <c r="C2433">
        <v>604</v>
      </c>
      <c r="D2433">
        <v>-0.27529999999999999</v>
      </c>
      <c r="E2433">
        <v>10.614100000000001</v>
      </c>
      <c r="F2433">
        <v>0.12322</v>
      </c>
    </row>
    <row r="2434" spans="1:6">
      <c r="A2434">
        <v>2000605</v>
      </c>
      <c r="B2434">
        <v>2</v>
      </c>
      <c r="C2434">
        <v>605</v>
      </c>
      <c r="D2434">
        <v>-0.27550000000000002</v>
      </c>
      <c r="E2434">
        <v>10.620900000000001</v>
      </c>
      <c r="F2434">
        <v>0.12322</v>
      </c>
    </row>
    <row r="2435" spans="1:6">
      <c r="A2435">
        <v>2000606</v>
      </c>
      <c r="B2435">
        <v>2</v>
      </c>
      <c r="C2435">
        <v>606</v>
      </c>
      <c r="D2435">
        <v>-0.2757</v>
      </c>
      <c r="E2435">
        <v>10.627700000000001</v>
      </c>
      <c r="F2435">
        <v>0.12323000000000001</v>
      </c>
    </row>
    <row r="2436" spans="1:6">
      <c r="A2436">
        <v>2000607</v>
      </c>
      <c r="B2436">
        <v>2</v>
      </c>
      <c r="C2436">
        <v>607</v>
      </c>
      <c r="D2436">
        <v>-0.27589999999999998</v>
      </c>
      <c r="E2436">
        <v>10.634499999999999</v>
      </c>
      <c r="F2436">
        <v>0.12323000000000001</v>
      </c>
    </row>
    <row r="2437" spans="1:6">
      <c r="A2437">
        <v>2000608</v>
      </c>
      <c r="B2437">
        <v>2</v>
      </c>
      <c r="C2437">
        <v>608</v>
      </c>
      <c r="D2437">
        <v>-0.27610000000000001</v>
      </c>
      <c r="E2437">
        <v>10.641299999999999</v>
      </c>
      <c r="F2437">
        <v>0.12323000000000001</v>
      </c>
    </row>
    <row r="2438" spans="1:6">
      <c r="A2438">
        <v>2000609</v>
      </c>
      <c r="B2438">
        <v>2</v>
      </c>
      <c r="C2438">
        <v>609</v>
      </c>
      <c r="D2438">
        <v>-0.27629999999999999</v>
      </c>
      <c r="E2438">
        <v>10.648099999999999</v>
      </c>
      <c r="F2438">
        <v>0.12324</v>
      </c>
    </row>
    <row r="2439" spans="1:6">
      <c r="A2439">
        <v>2000610</v>
      </c>
      <c r="B2439">
        <v>2</v>
      </c>
      <c r="C2439">
        <v>610</v>
      </c>
      <c r="D2439">
        <v>-0.27639999999999998</v>
      </c>
      <c r="E2439">
        <v>10.6549</v>
      </c>
      <c r="F2439">
        <v>0.12324</v>
      </c>
    </row>
    <row r="2440" spans="1:6">
      <c r="A2440">
        <v>2000611</v>
      </c>
      <c r="B2440">
        <v>2</v>
      </c>
      <c r="C2440">
        <v>611</v>
      </c>
      <c r="D2440">
        <v>-0.27660000000000001</v>
      </c>
      <c r="E2440">
        <v>10.6617</v>
      </c>
      <c r="F2440">
        <v>0.12324</v>
      </c>
    </row>
    <row r="2441" spans="1:6">
      <c r="A2441">
        <v>2000612</v>
      </c>
      <c r="B2441">
        <v>2</v>
      </c>
      <c r="C2441">
        <v>612</v>
      </c>
      <c r="D2441">
        <v>-0.27679999999999999</v>
      </c>
      <c r="E2441">
        <v>10.6685</v>
      </c>
      <c r="F2441">
        <v>0.12325</v>
      </c>
    </row>
    <row r="2442" spans="1:6">
      <c r="A2442">
        <v>2000613</v>
      </c>
      <c r="B2442">
        <v>2</v>
      </c>
      <c r="C2442">
        <v>613</v>
      </c>
      <c r="D2442">
        <v>-0.27700000000000002</v>
      </c>
      <c r="E2442">
        <v>10.6753</v>
      </c>
      <c r="F2442">
        <v>0.12325</v>
      </c>
    </row>
    <row r="2443" spans="1:6">
      <c r="A2443">
        <v>2000614</v>
      </c>
      <c r="B2443">
        <v>2</v>
      </c>
      <c r="C2443">
        <v>614</v>
      </c>
      <c r="D2443">
        <v>-0.2772</v>
      </c>
      <c r="E2443">
        <v>10.6821</v>
      </c>
      <c r="F2443">
        <v>0.12325</v>
      </c>
    </row>
    <row r="2444" spans="1:6">
      <c r="A2444">
        <v>2000615</v>
      </c>
      <c r="B2444">
        <v>2</v>
      </c>
      <c r="C2444">
        <v>615</v>
      </c>
      <c r="D2444">
        <v>-0.27729999999999999</v>
      </c>
      <c r="E2444">
        <v>10.6889</v>
      </c>
      <c r="F2444">
        <v>0.12325999999999999</v>
      </c>
    </row>
    <row r="2445" spans="1:6">
      <c r="A2445">
        <v>2000616</v>
      </c>
      <c r="B2445">
        <v>2</v>
      </c>
      <c r="C2445">
        <v>616</v>
      </c>
      <c r="D2445">
        <v>-0.27750000000000002</v>
      </c>
      <c r="E2445">
        <v>10.6957</v>
      </c>
      <c r="F2445">
        <v>0.12325999999999999</v>
      </c>
    </row>
    <row r="2446" spans="1:6">
      <c r="A2446">
        <v>2000617</v>
      </c>
      <c r="B2446">
        <v>2</v>
      </c>
      <c r="C2446">
        <v>617</v>
      </c>
      <c r="D2446">
        <v>-0.2777</v>
      </c>
      <c r="E2446">
        <v>10.702500000000001</v>
      </c>
      <c r="F2446">
        <v>0.12325999999999999</v>
      </c>
    </row>
    <row r="2447" spans="1:6">
      <c r="A2447">
        <v>2000618</v>
      </c>
      <c r="B2447">
        <v>2</v>
      </c>
      <c r="C2447">
        <v>618</v>
      </c>
      <c r="D2447">
        <v>-0.27789999999999998</v>
      </c>
      <c r="E2447">
        <v>10.709300000000001</v>
      </c>
      <c r="F2447">
        <v>0.12327</v>
      </c>
    </row>
    <row r="2448" spans="1:6">
      <c r="A2448">
        <v>2000619</v>
      </c>
      <c r="B2448">
        <v>2</v>
      </c>
      <c r="C2448">
        <v>619</v>
      </c>
      <c r="D2448">
        <v>-0.27800000000000002</v>
      </c>
      <c r="E2448">
        <v>10.716100000000001</v>
      </c>
      <c r="F2448">
        <v>0.12327</v>
      </c>
    </row>
    <row r="2449" spans="1:6">
      <c r="A2449">
        <v>2000620</v>
      </c>
      <c r="B2449">
        <v>2</v>
      </c>
      <c r="C2449">
        <v>620</v>
      </c>
      <c r="D2449">
        <v>-0.2782</v>
      </c>
      <c r="E2449">
        <v>10.722899999999999</v>
      </c>
      <c r="F2449">
        <v>0.12327</v>
      </c>
    </row>
    <row r="2450" spans="1:6">
      <c r="A2450">
        <v>2000621</v>
      </c>
      <c r="B2450">
        <v>2</v>
      </c>
      <c r="C2450">
        <v>621</v>
      </c>
      <c r="D2450">
        <v>-0.27839999999999998</v>
      </c>
      <c r="E2450">
        <v>10.729699999999999</v>
      </c>
      <c r="F2450">
        <v>0.12328</v>
      </c>
    </row>
    <row r="2451" spans="1:6">
      <c r="A2451">
        <v>2000622</v>
      </c>
      <c r="B2451">
        <v>2</v>
      </c>
      <c r="C2451">
        <v>622</v>
      </c>
      <c r="D2451">
        <v>-0.27860000000000001</v>
      </c>
      <c r="E2451">
        <v>10.736499999999999</v>
      </c>
      <c r="F2451">
        <v>0.12328</v>
      </c>
    </row>
    <row r="2452" spans="1:6">
      <c r="A2452">
        <v>2000623</v>
      </c>
      <c r="B2452">
        <v>2</v>
      </c>
      <c r="C2452">
        <v>623</v>
      </c>
      <c r="D2452">
        <v>-0.2787</v>
      </c>
      <c r="E2452">
        <v>10.7433</v>
      </c>
      <c r="F2452">
        <v>0.12328</v>
      </c>
    </row>
    <row r="2453" spans="1:6">
      <c r="A2453">
        <v>2000624</v>
      </c>
      <c r="B2453">
        <v>2</v>
      </c>
      <c r="C2453">
        <v>624</v>
      </c>
      <c r="D2453">
        <v>-0.27889999999999998</v>
      </c>
      <c r="E2453">
        <v>10.7501</v>
      </c>
      <c r="F2453">
        <v>0.12329</v>
      </c>
    </row>
    <row r="2454" spans="1:6">
      <c r="A2454">
        <v>2000625</v>
      </c>
      <c r="B2454">
        <v>2</v>
      </c>
      <c r="C2454">
        <v>625</v>
      </c>
      <c r="D2454">
        <v>-0.27910000000000001</v>
      </c>
      <c r="E2454">
        <v>10.7569</v>
      </c>
      <c r="F2454">
        <v>0.12329</v>
      </c>
    </row>
    <row r="2455" spans="1:6">
      <c r="A2455">
        <v>2000626</v>
      </c>
      <c r="B2455">
        <v>2</v>
      </c>
      <c r="C2455">
        <v>626</v>
      </c>
      <c r="D2455">
        <v>-0.27929999999999999</v>
      </c>
      <c r="E2455">
        <v>10.7637</v>
      </c>
      <c r="F2455">
        <v>0.12330000000000001</v>
      </c>
    </row>
    <row r="2456" spans="1:6">
      <c r="A2456">
        <v>2000627</v>
      </c>
      <c r="B2456">
        <v>2</v>
      </c>
      <c r="C2456">
        <v>627</v>
      </c>
      <c r="D2456">
        <v>-0.27939999999999998</v>
      </c>
      <c r="E2456">
        <v>10.7705</v>
      </c>
      <c r="F2456">
        <v>0.12330000000000001</v>
      </c>
    </row>
    <row r="2457" spans="1:6">
      <c r="A2457">
        <v>2000628</v>
      </c>
      <c r="B2457">
        <v>2</v>
      </c>
      <c r="C2457">
        <v>628</v>
      </c>
      <c r="D2457">
        <v>-0.27960000000000002</v>
      </c>
      <c r="E2457">
        <v>10.7773</v>
      </c>
      <c r="F2457">
        <v>0.12330000000000001</v>
      </c>
    </row>
    <row r="2458" spans="1:6">
      <c r="A2458">
        <v>2000629</v>
      </c>
      <c r="B2458">
        <v>2</v>
      </c>
      <c r="C2458">
        <v>629</v>
      </c>
      <c r="D2458">
        <v>-0.27979999999999999</v>
      </c>
      <c r="E2458">
        <v>10.7841</v>
      </c>
      <c r="F2458">
        <v>0.12331</v>
      </c>
    </row>
    <row r="2459" spans="1:6">
      <c r="A2459">
        <v>2000630</v>
      </c>
      <c r="B2459">
        <v>2</v>
      </c>
      <c r="C2459">
        <v>630</v>
      </c>
      <c r="D2459">
        <v>-0.27989999999999998</v>
      </c>
      <c r="E2459">
        <v>10.790900000000001</v>
      </c>
      <c r="F2459">
        <v>0.12331</v>
      </c>
    </row>
    <row r="2460" spans="1:6">
      <c r="A2460">
        <v>2000631</v>
      </c>
      <c r="B2460">
        <v>2</v>
      </c>
      <c r="C2460">
        <v>631</v>
      </c>
      <c r="D2460">
        <v>-0.28010000000000002</v>
      </c>
      <c r="E2460">
        <v>10.797700000000001</v>
      </c>
      <c r="F2460">
        <v>0.12332</v>
      </c>
    </row>
    <row r="2461" spans="1:6">
      <c r="A2461">
        <v>2000632</v>
      </c>
      <c r="B2461">
        <v>2</v>
      </c>
      <c r="C2461">
        <v>632</v>
      </c>
      <c r="D2461">
        <v>-0.28029999999999999</v>
      </c>
      <c r="E2461">
        <v>10.804500000000001</v>
      </c>
      <c r="F2461">
        <v>0.12332</v>
      </c>
    </row>
    <row r="2462" spans="1:6">
      <c r="A2462">
        <v>2000633</v>
      </c>
      <c r="B2462">
        <v>2</v>
      </c>
      <c r="C2462">
        <v>633</v>
      </c>
      <c r="D2462">
        <v>-0.28039999999999998</v>
      </c>
      <c r="E2462">
        <v>10.811299999999999</v>
      </c>
      <c r="F2462">
        <v>0.12332</v>
      </c>
    </row>
    <row r="2463" spans="1:6">
      <c r="A2463">
        <v>2000634</v>
      </c>
      <c r="B2463">
        <v>2</v>
      </c>
      <c r="C2463">
        <v>634</v>
      </c>
      <c r="D2463">
        <v>-0.28060000000000002</v>
      </c>
      <c r="E2463">
        <v>10.818099999999999</v>
      </c>
      <c r="F2463">
        <v>0.12333</v>
      </c>
    </row>
    <row r="2464" spans="1:6">
      <c r="A2464">
        <v>2000635</v>
      </c>
      <c r="B2464">
        <v>2</v>
      </c>
      <c r="C2464">
        <v>635</v>
      </c>
      <c r="D2464">
        <v>-0.28079999999999999</v>
      </c>
      <c r="E2464">
        <v>10.8249</v>
      </c>
      <c r="F2464">
        <v>0.12333</v>
      </c>
    </row>
    <row r="2465" spans="1:6">
      <c r="A2465">
        <v>2000636</v>
      </c>
      <c r="B2465">
        <v>2</v>
      </c>
      <c r="C2465">
        <v>636</v>
      </c>
      <c r="D2465">
        <v>-0.28089999999999998</v>
      </c>
      <c r="E2465">
        <v>10.8317</v>
      </c>
      <c r="F2465">
        <v>0.12334000000000001</v>
      </c>
    </row>
    <row r="2466" spans="1:6">
      <c r="A2466">
        <v>2000637</v>
      </c>
      <c r="B2466">
        <v>2</v>
      </c>
      <c r="C2466">
        <v>637</v>
      </c>
      <c r="D2466">
        <v>-0.28110000000000002</v>
      </c>
      <c r="E2466">
        <v>10.8385</v>
      </c>
      <c r="F2466">
        <v>0.12334000000000001</v>
      </c>
    </row>
    <row r="2467" spans="1:6">
      <c r="A2467">
        <v>2000638</v>
      </c>
      <c r="B2467">
        <v>2</v>
      </c>
      <c r="C2467">
        <v>638</v>
      </c>
      <c r="D2467">
        <v>-0.28129999999999999</v>
      </c>
      <c r="E2467">
        <v>10.8453</v>
      </c>
      <c r="F2467">
        <v>0.12335</v>
      </c>
    </row>
    <row r="2468" spans="1:6">
      <c r="A2468">
        <v>2000639</v>
      </c>
      <c r="B2468">
        <v>2</v>
      </c>
      <c r="C2468">
        <v>639</v>
      </c>
      <c r="D2468">
        <v>-0.28139999999999998</v>
      </c>
      <c r="E2468">
        <v>10.8521</v>
      </c>
      <c r="F2468">
        <v>0.12335</v>
      </c>
    </row>
    <row r="2469" spans="1:6">
      <c r="A2469">
        <v>2000640</v>
      </c>
      <c r="B2469">
        <v>2</v>
      </c>
      <c r="C2469">
        <v>640</v>
      </c>
      <c r="D2469">
        <v>-0.28160000000000002</v>
      </c>
      <c r="E2469">
        <v>10.8589</v>
      </c>
      <c r="F2469">
        <v>0.12336</v>
      </c>
    </row>
    <row r="2470" spans="1:6">
      <c r="A2470">
        <v>2000641</v>
      </c>
      <c r="B2470">
        <v>2</v>
      </c>
      <c r="C2470">
        <v>641</v>
      </c>
      <c r="D2470">
        <v>-0.28179999999999999</v>
      </c>
      <c r="E2470">
        <v>10.8657</v>
      </c>
      <c r="F2470">
        <v>0.12336</v>
      </c>
    </row>
    <row r="2471" spans="1:6">
      <c r="A2471">
        <v>2000642</v>
      </c>
      <c r="B2471">
        <v>2</v>
      </c>
      <c r="C2471">
        <v>642</v>
      </c>
      <c r="D2471">
        <v>-0.28189999999999998</v>
      </c>
      <c r="E2471">
        <v>10.8725</v>
      </c>
      <c r="F2471">
        <v>0.12336</v>
      </c>
    </row>
    <row r="2472" spans="1:6">
      <c r="A2472">
        <v>2000643</v>
      </c>
      <c r="B2472">
        <v>2</v>
      </c>
      <c r="C2472">
        <v>643</v>
      </c>
      <c r="D2472">
        <v>-0.28210000000000002</v>
      </c>
      <c r="E2472">
        <v>10.879300000000001</v>
      </c>
      <c r="F2472">
        <v>0.12336999999999999</v>
      </c>
    </row>
    <row r="2473" spans="1:6">
      <c r="A2473">
        <v>2000644</v>
      </c>
      <c r="B2473">
        <v>2</v>
      </c>
      <c r="C2473">
        <v>644</v>
      </c>
      <c r="D2473">
        <v>-0.28220000000000001</v>
      </c>
      <c r="E2473">
        <v>10.886100000000001</v>
      </c>
      <c r="F2473">
        <v>0.12336999999999999</v>
      </c>
    </row>
    <row r="2474" spans="1:6">
      <c r="A2474">
        <v>2000645</v>
      </c>
      <c r="B2474">
        <v>2</v>
      </c>
      <c r="C2474">
        <v>645</v>
      </c>
      <c r="D2474">
        <v>-0.28239999999999998</v>
      </c>
      <c r="E2474">
        <v>10.892899999999999</v>
      </c>
      <c r="F2474">
        <v>0.12338</v>
      </c>
    </row>
    <row r="2475" spans="1:6">
      <c r="A2475">
        <v>2000646</v>
      </c>
      <c r="B2475">
        <v>2</v>
      </c>
      <c r="C2475">
        <v>646</v>
      </c>
      <c r="D2475">
        <v>-0.28260000000000002</v>
      </c>
      <c r="E2475">
        <v>10.899699999999999</v>
      </c>
      <c r="F2475">
        <v>0.12338</v>
      </c>
    </row>
    <row r="2476" spans="1:6">
      <c r="A2476">
        <v>2000647</v>
      </c>
      <c r="B2476">
        <v>2</v>
      </c>
      <c r="C2476">
        <v>647</v>
      </c>
      <c r="D2476">
        <v>-0.28270000000000001</v>
      </c>
      <c r="E2476">
        <v>10.906499999999999</v>
      </c>
      <c r="F2476">
        <v>0.12339</v>
      </c>
    </row>
    <row r="2477" spans="1:6">
      <c r="A2477">
        <v>2000648</v>
      </c>
      <c r="B2477">
        <v>2</v>
      </c>
      <c r="C2477">
        <v>648</v>
      </c>
      <c r="D2477">
        <v>-0.28289999999999998</v>
      </c>
      <c r="E2477">
        <v>10.9133</v>
      </c>
      <c r="F2477">
        <v>0.12339</v>
      </c>
    </row>
    <row r="2478" spans="1:6">
      <c r="A2478">
        <v>2000649</v>
      </c>
      <c r="B2478">
        <v>2</v>
      </c>
      <c r="C2478">
        <v>649</v>
      </c>
      <c r="D2478">
        <v>-0.28299999999999997</v>
      </c>
      <c r="E2478">
        <v>10.920199999999999</v>
      </c>
      <c r="F2478">
        <v>0.1234</v>
      </c>
    </row>
    <row r="2479" spans="1:6">
      <c r="A2479">
        <v>2000650</v>
      </c>
      <c r="B2479">
        <v>2</v>
      </c>
      <c r="C2479">
        <v>650</v>
      </c>
      <c r="D2479">
        <v>-0.28320000000000001</v>
      </c>
      <c r="E2479">
        <v>10.927</v>
      </c>
      <c r="F2479">
        <v>0.1234</v>
      </c>
    </row>
    <row r="2480" spans="1:6">
      <c r="A2480">
        <v>2000651</v>
      </c>
      <c r="B2480">
        <v>2</v>
      </c>
      <c r="C2480">
        <v>651</v>
      </c>
      <c r="D2480">
        <v>-0.28339999999999999</v>
      </c>
      <c r="E2480">
        <v>10.9338</v>
      </c>
      <c r="F2480">
        <v>0.12341000000000001</v>
      </c>
    </row>
    <row r="2481" spans="1:6">
      <c r="A2481">
        <v>2000652</v>
      </c>
      <c r="B2481">
        <v>2</v>
      </c>
      <c r="C2481">
        <v>652</v>
      </c>
      <c r="D2481">
        <v>-0.28349999999999997</v>
      </c>
      <c r="E2481">
        <v>10.9406</v>
      </c>
      <c r="F2481">
        <v>0.12341000000000001</v>
      </c>
    </row>
    <row r="2482" spans="1:6">
      <c r="A2482">
        <v>2000653</v>
      </c>
      <c r="B2482">
        <v>2</v>
      </c>
      <c r="C2482">
        <v>653</v>
      </c>
      <c r="D2482">
        <v>-0.28370000000000001</v>
      </c>
      <c r="E2482">
        <v>10.9474</v>
      </c>
      <c r="F2482">
        <v>0.12342</v>
      </c>
    </row>
    <row r="2483" spans="1:6">
      <c r="A2483">
        <v>2000654</v>
      </c>
      <c r="B2483">
        <v>2</v>
      </c>
      <c r="C2483">
        <v>654</v>
      </c>
      <c r="D2483">
        <v>-0.2838</v>
      </c>
      <c r="E2483">
        <v>10.9542</v>
      </c>
      <c r="F2483">
        <v>0.12342</v>
      </c>
    </row>
    <row r="2484" spans="1:6">
      <c r="A2484">
        <v>2000655</v>
      </c>
      <c r="B2484">
        <v>2</v>
      </c>
      <c r="C2484">
        <v>655</v>
      </c>
      <c r="D2484">
        <v>-0.28399999999999997</v>
      </c>
      <c r="E2484">
        <v>10.961</v>
      </c>
      <c r="F2484">
        <v>0.12343</v>
      </c>
    </row>
    <row r="2485" spans="1:6">
      <c r="A2485">
        <v>2000656</v>
      </c>
      <c r="B2485">
        <v>2</v>
      </c>
      <c r="C2485">
        <v>656</v>
      </c>
      <c r="D2485">
        <v>-0.28410000000000002</v>
      </c>
      <c r="E2485">
        <v>10.9679</v>
      </c>
      <c r="F2485">
        <v>0.12343</v>
      </c>
    </row>
    <row r="2486" spans="1:6">
      <c r="A2486">
        <v>2000657</v>
      </c>
      <c r="B2486">
        <v>2</v>
      </c>
      <c r="C2486">
        <v>657</v>
      </c>
      <c r="D2486">
        <v>-0.2843</v>
      </c>
      <c r="E2486">
        <v>10.9747</v>
      </c>
      <c r="F2486">
        <v>0.12343999999999999</v>
      </c>
    </row>
    <row r="2487" spans="1:6">
      <c r="A2487">
        <v>2000658</v>
      </c>
      <c r="B2487">
        <v>2</v>
      </c>
      <c r="C2487">
        <v>658</v>
      </c>
      <c r="D2487">
        <v>-0.28439999999999999</v>
      </c>
      <c r="E2487">
        <v>10.9815</v>
      </c>
      <c r="F2487">
        <v>0.12343999999999999</v>
      </c>
    </row>
    <row r="2488" spans="1:6">
      <c r="A2488">
        <v>2000659</v>
      </c>
      <c r="B2488">
        <v>2</v>
      </c>
      <c r="C2488">
        <v>659</v>
      </c>
      <c r="D2488">
        <v>-0.28460000000000002</v>
      </c>
      <c r="E2488">
        <v>10.988300000000001</v>
      </c>
      <c r="F2488">
        <v>0.12345</v>
      </c>
    </row>
    <row r="2489" spans="1:6">
      <c r="A2489">
        <v>2000660</v>
      </c>
      <c r="B2489">
        <v>2</v>
      </c>
      <c r="C2489">
        <v>660</v>
      </c>
      <c r="D2489">
        <v>-0.28470000000000001</v>
      </c>
      <c r="E2489">
        <v>10.995100000000001</v>
      </c>
      <c r="F2489">
        <v>0.12345</v>
      </c>
    </row>
    <row r="2490" spans="1:6">
      <c r="A2490">
        <v>2000661</v>
      </c>
      <c r="B2490">
        <v>2</v>
      </c>
      <c r="C2490">
        <v>661</v>
      </c>
      <c r="D2490">
        <v>-0.28489999999999999</v>
      </c>
      <c r="E2490">
        <v>11.001899999999999</v>
      </c>
      <c r="F2490">
        <v>0.12346</v>
      </c>
    </row>
    <row r="2491" spans="1:6">
      <c r="A2491">
        <v>2000662</v>
      </c>
      <c r="B2491">
        <v>2</v>
      </c>
      <c r="C2491">
        <v>662</v>
      </c>
      <c r="D2491">
        <v>-0.28499999999999998</v>
      </c>
      <c r="E2491">
        <v>11.008800000000001</v>
      </c>
      <c r="F2491">
        <v>0.12346</v>
      </c>
    </row>
    <row r="2492" spans="1:6">
      <c r="A2492">
        <v>2000663</v>
      </c>
      <c r="B2492">
        <v>2</v>
      </c>
      <c r="C2492">
        <v>663</v>
      </c>
      <c r="D2492">
        <v>-0.28520000000000001</v>
      </c>
      <c r="E2492">
        <v>11.015599999999999</v>
      </c>
      <c r="F2492">
        <v>0.12347</v>
      </c>
    </row>
    <row r="2493" spans="1:6">
      <c r="A2493">
        <v>2000664</v>
      </c>
      <c r="B2493">
        <v>2</v>
      </c>
      <c r="C2493">
        <v>664</v>
      </c>
      <c r="D2493">
        <v>-0.2853</v>
      </c>
      <c r="E2493">
        <v>11.022399999999999</v>
      </c>
      <c r="F2493">
        <v>0.12347</v>
      </c>
    </row>
    <row r="2494" spans="1:6">
      <c r="A2494">
        <v>2000665</v>
      </c>
      <c r="B2494">
        <v>2</v>
      </c>
      <c r="C2494">
        <v>665</v>
      </c>
      <c r="D2494">
        <v>-0.28549999999999998</v>
      </c>
      <c r="E2494">
        <v>11.029199999999999</v>
      </c>
      <c r="F2494">
        <v>0.12348000000000001</v>
      </c>
    </row>
    <row r="2495" spans="1:6">
      <c r="A2495">
        <v>2000666</v>
      </c>
      <c r="B2495">
        <v>2</v>
      </c>
      <c r="C2495">
        <v>666</v>
      </c>
      <c r="D2495">
        <v>-0.28560000000000002</v>
      </c>
      <c r="E2495">
        <v>11.036</v>
      </c>
      <c r="F2495">
        <v>0.12348000000000001</v>
      </c>
    </row>
    <row r="2496" spans="1:6">
      <c r="A2496">
        <v>2000667</v>
      </c>
      <c r="B2496">
        <v>2</v>
      </c>
      <c r="C2496">
        <v>667</v>
      </c>
      <c r="D2496">
        <v>-0.2858</v>
      </c>
      <c r="E2496">
        <v>11.042899999999999</v>
      </c>
      <c r="F2496">
        <v>0.12349</v>
      </c>
    </row>
    <row r="2497" spans="1:6">
      <c r="A2497">
        <v>2000668</v>
      </c>
      <c r="B2497">
        <v>2</v>
      </c>
      <c r="C2497">
        <v>668</v>
      </c>
      <c r="D2497">
        <v>-0.28589999999999999</v>
      </c>
      <c r="E2497">
        <v>11.0497</v>
      </c>
      <c r="F2497">
        <v>0.1235</v>
      </c>
    </row>
    <row r="2498" spans="1:6">
      <c r="A2498">
        <v>2000669</v>
      </c>
      <c r="B2498">
        <v>2</v>
      </c>
      <c r="C2498">
        <v>669</v>
      </c>
      <c r="D2498">
        <v>-0.28610000000000002</v>
      </c>
      <c r="E2498">
        <v>11.0565</v>
      </c>
      <c r="F2498">
        <v>0.1235</v>
      </c>
    </row>
    <row r="2499" spans="1:6">
      <c r="A2499">
        <v>2000670</v>
      </c>
      <c r="B2499">
        <v>2</v>
      </c>
      <c r="C2499">
        <v>670</v>
      </c>
      <c r="D2499">
        <v>-0.28620000000000001</v>
      </c>
      <c r="E2499">
        <v>11.0633</v>
      </c>
      <c r="F2499">
        <v>0.12350999999999999</v>
      </c>
    </row>
    <row r="2500" spans="1:6">
      <c r="A2500">
        <v>2000671</v>
      </c>
      <c r="B2500">
        <v>2</v>
      </c>
      <c r="C2500">
        <v>671</v>
      </c>
      <c r="D2500">
        <v>-0.28639999999999999</v>
      </c>
      <c r="E2500">
        <v>11.0702</v>
      </c>
      <c r="F2500">
        <v>0.12350999999999999</v>
      </c>
    </row>
    <row r="2501" spans="1:6">
      <c r="A2501">
        <v>2000672</v>
      </c>
      <c r="B2501">
        <v>2</v>
      </c>
      <c r="C2501">
        <v>672</v>
      </c>
      <c r="D2501">
        <v>-0.28649999999999998</v>
      </c>
      <c r="E2501">
        <v>11.077</v>
      </c>
      <c r="F2501">
        <v>0.12352</v>
      </c>
    </row>
    <row r="2502" spans="1:6">
      <c r="A2502">
        <v>2000673</v>
      </c>
      <c r="B2502">
        <v>2</v>
      </c>
      <c r="C2502">
        <v>673</v>
      </c>
      <c r="D2502">
        <v>-0.28660000000000002</v>
      </c>
      <c r="E2502">
        <v>11.0838</v>
      </c>
      <c r="F2502">
        <v>0.12352</v>
      </c>
    </row>
    <row r="2503" spans="1:6">
      <c r="A2503">
        <v>2000674</v>
      </c>
      <c r="B2503">
        <v>2</v>
      </c>
      <c r="C2503">
        <v>674</v>
      </c>
      <c r="D2503">
        <v>-0.2868</v>
      </c>
      <c r="E2503">
        <v>11.0906</v>
      </c>
      <c r="F2503">
        <v>0.12353</v>
      </c>
    </row>
    <row r="2504" spans="1:6">
      <c r="A2504">
        <v>2000675</v>
      </c>
      <c r="B2504">
        <v>2</v>
      </c>
      <c r="C2504">
        <v>675</v>
      </c>
      <c r="D2504">
        <v>-0.28689999999999999</v>
      </c>
      <c r="E2504">
        <v>11.0975</v>
      </c>
      <c r="F2504">
        <v>0.12353</v>
      </c>
    </row>
    <row r="2505" spans="1:6">
      <c r="A2505">
        <v>2000676</v>
      </c>
      <c r="B2505">
        <v>2</v>
      </c>
      <c r="C2505">
        <v>676</v>
      </c>
      <c r="D2505">
        <v>-0.28710000000000002</v>
      </c>
      <c r="E2505">
        <v>11.1043</v>
      </c>
      <c r="F2505">
        <v>0.12354</v>
      </c>
    </row>
    <row r="2506" spans="1:6">
      <c r="A2506">
        <v>2000677</v>
      </c>
      <c r="B2506">
        <v>2</v>
      </c>
      <c r="C2506">
        <v>677</v>
      </c>
      <c r="D2506">
        <v>-0.28720000000000001</v>
      </c>
      <c r="E2506">
        <v>11.1111</v>
      </c>
      <c r="F2506">
        <v>0.12354999999999999</v>
      </c>
    </row>
    <row r="2507" spans="1:6">
      <c r="A2507">
        <v>2000678</v>
      </c>
      <c r="B2507">
        <v>2</v>
      </c>
      <c r="C2507">
        <v>678</v>
      </c>
      <c r="D2507">
        <v>-0.28739999999999999</v>
      </c>
      <c r="E2507">
        <v>11.118</v>
      </c>
      <c r="F2507">
        <v>0.12354999999999999</v>
      </c>
    </row>
    <row r="2508" spans="1:6">
      <c r="A2508">
        <v>2000679</v>
      </c>
      <c r="B2508">
        <v>2</v>
      </c>
      <c r="C2508">
        <v>679</v>
      </c>
      <c r="D2508">
        <v>-0.28749999999999998</v>
      </c>
      <c r="E2508">
        <v>11.1248</v>
      </c>
      <c r="F2508">
        <v>0.12356</v>
      </c>
    </row>
    <row r="2509" spans="1:6">
      <c r="A2509">
        <v>2000680</v>
      </c>
      <c r="B2509">
        <v>2</v>
      </c>
      <c r="C2509">
        <v>680</v>
      </c>
      <c r="D2509">
        <v>-0.28760000000000002</v>
      </c>
      <c r="E2509">
        <v>11.131600000000001</v>
      </c>
      <c r="F2509">
        <v>0.12356</v>
      </c>
    </row>
    <row r="2510" spans="1:6">
      <c r="A2510">
        <v>2000681</v>
      </c>
      <c r="B2510">
        <v>2</v>
      </c>
      <c r="C2510">
        <v>681</v>
      </c>
      <c r="D2510">
        <v>-0.2878</v>
      </c>
      <c r="E2510">
        <v>11.138400000000001</v>
      </c>
      <c r="F2510">
        <v>0.12357</v>
      </c>
    </row>
    <row r="2511" spans="1:6">
      <c r="A2511">
        <v>2000682</v>
      </c>
      <c r="B2511">
        <v>2</v>
      </c>
      <c r="C2511">
        <v>682</v>
      </c>
      <c r="D2511">
        <v>-0.28789999999999999</v>
      </c>
      <c r="E2511">
        <v>11.145300000000001</v>
      </c>
      <c r="F2511">
        <v>0.12358</v>
      </c>
    </row>
    <row r="2512" spans="1:6">
      <c r="A2512">
        <v>2000683</v>
      </c>
      <c r="B2512">
        <v>2</v>
      </c>
      <c r="C2512">
        <v>683</v>
      </c>
      <c r="D2512">
        <v>-0.28810000000000002</v>
      </c>
      <c r="E2512">
        <v>11.152100000000001</v>
      </c>
      <c r="F2512">
        <v>0.12358</v>
      </c>
    </row>
    <row r="2513" spans="1:6">
      <c r="A2513">
        <v>2000684</v>
      </c>
      <c r="B2513">
        <v>2</v>
      </c>
      <c r="C2513">
        <v>684</v>
      </c>
      <c r="D2513">
        <v>-0.28820000000000001</v>
      </c>
      <c r="E2513">
        <v>11.158899999999999</v>
      </c>
      <c r="F2513">
        <v>0.12359000000000001</v>
      </c>
    </row>
    <row r="2514" spans="1:6">
      <c r="A2514">
        <v>2000685</v>
      </c>
      <c r="B2514">
        <v>2</v>
      </c>
      <c r="C2514">
        <v>685</v>
      </c>
      <c r="D2514">
        <v>-0.2883</v>
      </c>
      <c r="E2514">
        <v>11.165800000000001</v>
      </c>
      <c r="F2514">
        <v>0.12359000000000001</v>
      </c>
    </row>
    <row r="2515" spans="1:6">
      <c r="A2515">
        <v>2000686</v>
      </c>
      <c r="B2515">
        <v>2</v>
      </c>
      <c r="C2515">
        <v>686</v>
      </c>
      <c r="D2515">
        <v>-0.28849999999999998</v>
      </c>
      <c r="E2515">
        <v>11.172599999999999</v>
      </c>
      <c r="F2515">
        <v>0.1236</v>
      </c>
    </row>
    <row r="2516" spans="1:6">
      <c r="A2516">
        <v>2000687</v>
      </c>
      <c r="B2516">
        <v>2</v>
      </c>
      <c r="C2516">
        <v>687</v>
      </c>
      <c r="D2516">
        <v>-0.28860000000000002</v>
      </c>
      <c r="E2516">
        <v>11.179500000000001</v>
      </c>
      <c r="F2516">
        <v>0.12361</v>
      </c>
    </row>
    <row r="2517" spans="1:6">
      <c r="A2517">
        <v>2000688</v>
      </c>
      <c r="B2517">
        <v>2</v>
      </c>
      <c r="C2517">
        <v>688</v>
      </c>
      <c r="D2517">
        <v>-0.28870000000000001</v>
      </c>
      <c r="E2517">
        <v>11.186299999999999</v>
      </c>
      <c r="F2517">
        <v>0.12361</v>
      </c>
    </row>
    <row r="2518" spans="1:6">
      <c r="A2518">
        <v>2000689</v>
      </c>
      <c r="B2518">
        <v>2</v>
      </c>
      <c r="C2518">
        <v>689</v>
      </c>
      <c r="D2518">
        <v>-0.28889999999999999</v>
      </c>
      <c r="E2518">
        <v>11.193099999999999</v>
      </c>
      <c r="F2518">
        <v>0.12361999999999999</v>
      </c>
    </row>
    <row r="2519" spans="1:6">
      <c r="A2519">
        <v>2000690</v>
      </c>
      <c r="B2519">
        <v>2</v>
      </c>
      <c r="C2519">
        <v>690</v>
      </c>
      <c r="D2519">
        <v>-0.28899999999999998</v>
      </c>
      <c r="E2519">
        <v>11.2</v>
      </c>
      <c r="F2519">
        <v>0.12361999999999999</v>
      </c>
    </row>
    <row r="2520" spans="1:6">
      <c r="A2520">
        <v>2000691</v>
      </c>
      <c r="B2520">
        <v>2</v>
      </c>
      <c r="C2520">
        <v>691</v>
      </c>
      <c r="D2520">
        <v>-0.28910000000000002</v>
      </c>
      <c r="E2520">
        <v>11.206799999999999</v>
      </c>
      <c r="F2520">
        <v>0.12363</v>
      </c>
    </row>
    <row r="2521" spans="1:6">
      <c r="A2521">
        <v>2000692</v>
      </c>
      <c r="B2521">
        <v>2</v>
      </c>
      <c r="C2521">
        <v>692</v>
      </c>
      <c r="D2521">
        <v>-0.2893</v>
      </c>
      <c r="E2521">
        <v>11.213699999999999</v>
      </c>
      <c r="F2521">
        <v>0.12364</v>
      </c>
    </row>
    <row r="2522" spans="1:6">
      <c r="A2522">
        <v>2000693</v>
      </c>
      <c r="B2522">
        <v>2</v>
      </c>
      <c r="C2522">
        <v>693</v>
      </c>
      <c r="D2522">
        <v>-0.28939999999999999</v>
      </c>
      <c r="E2522">
        <v>11.220499999999999</v>
      </c>
      <c r="F2522">
        <v>0.12364</v>
      </c>
    </row>
    <row r="2523" spans="1:6">
      <c r="A2523">
        <v>2000694</v>
      </c>
      <c r="B2523">
        <v>2</v>
      </c>
      <c r="C2523">
        <v>694</v>
      </c>
      <c r="D2523">
        <v>-0.28949999999999998</v>
      </c>
      <c r="E2523">
        <v>11.2273</v>
      </c>
      <c r="F2523">
        <v>0.12365</v>
      </c>
    </row>
    <row r="2524" spans="1:6">
      <c r="A2524">
        <v>2000695</v>
      </c>
      <c r="B2524">
        <v>2</v>
      </c>
      <c r="C2524">
        <v>695</v>
      </c>
      <c r="D2524">
        <v>-0.28970000000000001</v>
      </c>
      <c r="E2524">
        <v>11.2342</v>
      </c>
      <c r="F2524">
        <v>0.12366000000000001</v>
      </c>
    </row>
    <row r="2525" spans="1:6">
      <c r="A2525">
        <v>2000696</v>
      </c>
      <c r="B2525">
        <v>2</v>
      </c>
      <c r="C2525">
        <v>696</v>
      </c>
      <c r="D2525">
        <v>-0.2898</v>
      </c>
      <c r="E2525">
        <v>11.241</v>
      </c>
      <c r="F2525">
        <v>0.12366000000000001</v>
      </c>
    </row>
    <row r="2526" spans="1:6">
      <c r="A2526">
        <v>2000697</v>
      </c>
      <c r="B2526">
        <v>2</v>
      </c>
      <c r="C2526">
        <v>697</v>
      </c>
      <c r="D2526">
        <v>-0.28989999999999999</v>
      </c>
      <c r="E2526">
        <v>11.2479</v>
      </c>
      <c r="F2526">
        <v>0.12367</v>
      </c>
    </row>
    <row r="2527" spans="1:6">
      <c r="A2527">
        <v>2000698</v>
      </c>
      <c r="B2527">
        <v>2</v>
      </c>
      <c r="C2527">
        <v>698</v>
      </c>
      <c r="D2527">
        <v>-0.29010000000000002</v>
      </c>
      <c r="E2527">
        <v>11.2547</v>
      </c>
      <c r="F2527">
        <v>0.12367</v>
      </c>
    </row>
    <row r="2528" spans="1:6">
      <c r="A2528">
        <v>2000699</v>
      </c>
      <c r="B2528">
        <v>2</v>
      </c>
      <c r="C2528">
        <v>699</v>
      </c>
      <c r="D2528">
        <v>-0.29020000000000001</v>
      </c>
      <c r="E2528">
        <v>11.2616</v>
      </c>
      <c r="F2528">
        <v>0.12368</v>
      </c>
    </row>
    <row r="2529" spans="1:6">
      <c r="A2529">
        <v>2000700</v>
      </c>
      <c r="B2529">
        <v>2</v>
      </c>
      <c r="C2529">
        <v>700</v>
      </c>
      <c r="D2529">
        <v>-0.2903</v>
      </c>
      <c r="E2529">
        <v>11.2684</v>
      </c>
      <c r="F2529">
        <v>0.12368999999999999</v>
      </c>
    </row>
    <row r="2530" spans="1:6">
      <c r="A2530">
        <v>2000701</v>
      </c>
      <c r="B2530">
        <v>2</v>
      </c>
      <c r="C2530">
        <v>701</v>
      </c>
      <c r="D2530">
        <v>-0.29049999999999998</v>
      </c>
      <c r="E2530">
        <v>11.2753</v>
      </c>
      <c r="F2530">
        <v>0.12368999999999999</v>
      </c>
    </row>
    <row r="2531" spans="1:6">
      <c r="A2531">
        <v>2000702</v>
      </c>
      <c r="B2531">
        <v>2</v>
      </c>
      <c r="C2531">
        <v>702</v>
      </c>
      <c r="D2531">
        <v>-0.29060000000000002</v>
      </c>
      <c r="E2531">
        <v>11.2821</v>
      </c>
      <c r="F2531">
        <v>0.1237</v>
      </c>
    </row>
    <row r="2532" spans="1:6">
      <c r="A2532">
        <v>2000703</v>
      </c>
      <c r="B2532">
        <v>2</v>
      </c>
      <c r="C2532">
        <v>703</v>
      </c>
      <c r="D2532">
        <v>-0.29070000000000001</v>
      </c>
      <c r="E2532">
        <v>11.2889</v>
      </c>
      <c r="F2532">
        <v>0.12371</v>
      </c>
    </row>
    <row r="2533" spans="1:6">
      <c r="A2533">
        <v>2000704</v>
      </c>
      <c r="B2533">
        <v>2</v>
      </c>
      <c r="C2533">
        <v>704</v>
      </c>
      <c r="D2533">
        <v>-0.29089999999999999</v>
      </c>
      <c r="E2533">
        <v>11.2958</v>
      </c>
      <c r="F2533">
        <v>0.12371</v>
      </c>
    </row>
    <row r="2534" spans="1:6">
      <c r="A2534">
        <v>2000705</v>
      </c>
      <c r="B2534">
        <v>2</v>
      </c>
      <c r="C2534">
        <v>705</v>
      </c>
      <c r="D2534">
        <v>-0.29099999999999998</v>
      </c>
      <c r="E2534">
        <v>11.3026</v>
      </c>
      <c r="F2534">
        <v>0.12372</v>
      </c>
    </row>
    <row r="2535" spans="1:6">
      <c r="A2535">
        <v>2000706</v>
      </c>
      <c r="B2535">
        <v>2</v>
      </c>
      <c r="C2535">
        <v>706</v>
      </c>
      <c r="D2535">
        <v>-0.29110000000000003</v>
      </c>
      <c r="E2535">
        <v>11.3095</v>
      </c>
      <c r="F2535">
        <v>0.12373000000000001</v>
      </c>
    </row>
    <row r="2536" spans="1:6">
      <c r="A2536">
        <v>2000707</v>
      </c>
      <c r="B2536">
        <v>2</v>
      </c>
      <c r="C2536">
        <v>707</v>
      </c>
      <c r="D2536">
        <v>-0.29120000000000001</v>
      </c>
      <c r="E2536">
        <v>11.3163</v>
      </c>
      <c r="F2536">
        <v>0.12373000000000001</v>
      </c>
    </row>
    <row r="2537" spans="1:6">
      <c r="A2537">
        <v>2000708</v>
      </c>
      <c r="B2537">
        <v>2</v>
      </c>
      <c r="C2537">
        <v>708</v>
      </c>
      <c r="D2537">
        <v>-0.29139999999999999</v>
      </c>
      <c r="E2537">
        <v>11.3232</v>
      </c>
      <c r="F2537">
        <v>0.12374</v>
      </c>
    </row>
    <row r="2538" spans="1:6">
      <c r="A2538">
        <v>2000709</v>
      </c>
      <c r="B2538">
        <v>2</v>
      </c>
      <c r="C2538">
        <v>709</v>
      </c>
      <c r="D2538">
        <v>-0.29149999999999998</v>
      </c>
      <c r="E2538">
        <v>11.33</v>
      </c>
      <c r="F2538">
        <v>0.12375</v>
      </c>
    </row>
    <row r="2539" spans="1:6">
      <c r="A2539">
        <v>2000710</v>
      </c>
      <c r="B2539">
        <v>2</v>
      </c>
      <c r="C2539">
        <v>710</v>
      </c>
      <c r="D2539">
        <v>-0.29160000000000003</v>
      </c>
      <c r="E2539">
        <v>11.3369</v>
      </c>
      <c r="F2539">
        <v>0.12375</v>
      </c>
    </row>
    <row r="2540" spans="1:6">
      <c r="A2540">
        <v>2000711</v>
      </c>
      <c r="B2540">
        <v>2</v>
      </c>
      <c r="C2540">
        <v>711</v>
      </c>
      <c r="D2540">
        <v>-0.29170000000000001</v>
      </c>
      <c r="E2540">
        <v>11.3438</v>
      </c>
      <c r="F2540">
        <v>0.12376</v>
      </c>
    </row>
    <row r="2541" spans="1:6">
      <c r="A2541">
        <v>2000712</v>
      </c>
      <c r="B2541">
        <v>2</v>
      </c>
      <c r="C2541">
        <v>712</v>
      </c>
      <c r="D2541">
        <v>-0.29189999999999999</v>
      </c>
      <c r="E2541">
        <v>11.3506</v>
      </c>
      <c r="F2541">
        <v>0.12377000000000001</v>
      </c>
    </row>
    <row r="2542" spans="1:6">
      <c r="A2542">
        <v>2000713</v>
      </c>
      <c r="B2542">
        <v>2</v>
      </c>
      <c r="C2542">
        <v>713</v>
      </c>
      <c r="D2542">
        <v>-0.29199999999999998</v>
      </c>
      <c r="E2542">
        <v>11.3575</v>
      </c>
      <c r="F2542">
        <v>0.12377000000000001</v>
      </c>
    </row>
    <row r="2543" spans="1:6">
      <c r="A2543">
        <v>2000714</v>
      </c>
      <c r="B2543">
        <v>2</v>
      </c>
      <c r="C2543">
        <v>714</v>
      </c>
      <c r="D2543">
        <v>-0.29210000000000003</v>
      </c>
      <c r="E2543">
        <v>11.3643</v>
      </c>
      <c r="F2543">
        <v>0.12378</v>
      </c>
    </row>
    <row r="2544" spans="1:6">
      <c r="A2544">
        <v>2000715</v>
      </c>
      <c r="B2544">
        <v>2</v>
      </c>
      <c r="C2544">
        <v>715</v>
      </c>
      <c r="D2544">
        <v>-0.29220000000000002</v>
      </c>
      <c r="E2544">
        <v>11.3712</v>
      </c>
      <c r="F2544">
        <v>0.12379</v>
      </c>
    </row>
    <row r="2545" spans="1:6">
      <c r="A2545">
        <v>2000716</v>
      </c>
      <c r="B2545">
        <v>2</v>
      </c>
      <c r="C2545">
        <v>716</v>
      </c>
      <c r="D2545">
        <v>-0.29239999999999999</v>
      </c>
      <c r="E2545">
        <v>11.378</v>
      </c>
      <c r="F2545">
        <v>0.12379</v>
      </c>
    </row>
    <row r="2546" spans="1:6">
      <c r="A2546">
        <v>2000717</v>
      </c>
      <c r="B2546">
        <v>2</v>
      </c>
      <c r="C2546">
        <v>717</v>
      </c>
      <c r="D2546">
        <v>-0.29249999999999998</v>
      </c>
      <c r="E2546">
        <v>11.3849</v>
      </c>
      <c r="F2546">
        <v>0.12379999999999999</v>
      </c>
    </row>
    <row r="2547" spans="1:6">
      <c r="A2547">
        <v>2000718</v>
      </c>
      <c r="B2547">
        <v>2</v>
      </c>
      <c r="C2547">
        <v>718</v>
      </c>
      <c r="D2547">
        <v>-0.29260000000000003</v>
      </c>
      <c r="E2547">
        <v>11.3917</v>
      </c>
      <c r="F2547">
        <v>0.12381</v>
      </c>
    </row>
    <row r="2548" spans="1:6">
      <c r="A2548">
        <v>2000719</v>
      </c>
      <c r="B2548">
        <v>2</v>
      </c>
      <c r="C2548">
        <v>719</v>
      </c>
      <c r="D2548">
        <v>-0.29270000000000002</v>
      </c>
      <c r="E2548">
        <v>11.3986</v>
      </c>
      <c r="F2548">
        <v>0.12382</v>
      </c>
    </row>
    <row r="2549" spans="1:6">
      <c r="A2549">
        <v>2000720</v>
      </c>
      <c r="B2549">
        <v>2</v>
      </c>
      <c r="C2549">
        <v>720</v>
      </c>
      <c r="D2549">
        <v>-0.2928</v>
      </c>
      <c r="E2549">
        <v>11.4055</v>
      </c>
      <c r="F2549">
        <v>0.12382</v>
      </c>
    </row>
    <row r="2550" spans="1:6">
      <c r="A2550">
        <v>2000721</v>
      </c>
      <c r="B2550">
        <v>2</v>
      </c>
      <c r="C2550">
        <v>721</v>
      </c>
      <c r="D2550">
        <v>-0.29299999999999998</v>
      </c>
      <c r="E2550">
        <v>11.4123</v>
      </c>
      <c r="F2550">
        <v>0.12383</v>
      </c>
    </row>
    <row r="2551" spans="1:6">
      <c r="A2551">
        <v>2000722</v>
      </c>
      <c r="B2551">
        <v>2</v>
      </c>
      <c r="C2551">
        <v>722</v>
      </c>
      <c r="D2551">
        <v>-0.29310000000000003</v>
      </c>
      <c r="E2551">
        <v>11.4192</v>
      </c>
      <c r="F2551">
        <v>0.12384000000000001</v>
      </c>
    </row>
    <row r="2552" spans="1:6">
      <c r="A2552">
        <v>2000723</v>
      </c>
      <c r="B2552">
        <v>2</v>
      </c>
      <c r="C2552">
        <v>723</v>
      </c>
      <c r="D2552">
        <v>-0.29320000000000002</v>
      </c>
      <c r="E2552">
        <v>11.426</v>
      </c>
      <c r="F2552">
        <v>0.12384000000000001</v>
      </c>
    </row>
    <row r="2553" spans="1:6">
      <c r="A2553">
        <v>2000724</v>
      </c>
      <c r="B2553">
        <v>2</v>
      </c>
      <c r="C2553">
        <v>724</v>
      </c>
      <c r="D2553">
        <v>-0.29330000000000001</v>
      </c>
      <c r="E2553">
        <v>11.4329</v>
      </c>
      <c r="F2553">
        <v>0.12385</v>
      </c>
    </row>
    <row r="2554" spans="1:6">
      <c r="A2554">
        <v>2000725</v>
      </c>
      <c r="B2554">
        <v>2</v>
      </c>
      <c r="C2554">
        <v>725</v>
      </c>
      <c r="D2554">
        <v>-0.29339999999999999</v>
      </c>
      <c r="E2554">
        <v>11.4397</v>
      </c>
      <c r="F2554">
        <v>0.12386</v>
      </c>
    </row>
    <row r="2555" spans="1:6">
      <c r="A2555">
        <v>2000726</v>
      </c>
      <c r="B2555">
        <v>2</v>
      </c>
      <c r="C2555">
        <v>726</v>
      </c>
      <c r="D2555">
        <v>-0.29360000000000003</v>
      </c>
      <c r="E2555">
        <v>11.4466</v>
      </c>
      <c r="F2555">
        <v>0.12386999999999999</v>
      </c>
    </row>
    <row r="2556" spans="1:6">
      <c r="A2556">
        <v>2000727</v>
      </c>
      <c r="B2556">
        <v>2</v>
      </c>
      <c r="C2556">
        <v>727</v>
      </c>
      <c r="D2556">
        <v>-0.29370000000000002</v>
      </c>
      <c r="E2556">
        <v>11.4535</v>
      </c>
      <c r="F2556">
        <v>0.12386999999999999</v>
      </c>
    </row>
    <row r="2557" spans="1:6">
      <c r="A2557">
        <v>2000728</v>
      </c>
      <c r="B2557">
        <v>2</v>
      </c>
      <c r="C2557">
        <v>728</v>
      </c>
      <c r="D2557">
        <v>-0.29380000000000001</v>
      </c>
      <c r="E2557">
        <v>11.4603</v>
      </c>
      <c r="F2557">
        <v>0.12388</v>
      </c>
    </row>
    <row r="2558" spans="1:6">
      <c r="A2558">
        <v>2000729</v>
      </c>
      <c r="B2558">
        <v>2</v>
      </c>
      <c r="C2558">
        <v>729</v>
      </c>
      <c r="D2558">
        <v>-0.29389999999999999</v>
      </c>
      <c r="E2558">
        <v>11.4672</v>
      </c>
      <c r="F2558">
        <v>0.12389</v>
      </c>
    </row>
    <row r="2559" spans="1:6">
      <c r="A2559">
        <v>2000730</v>
      </c>
      <c r="B2559">
        <v>2</v>
      </c>
      <c r="C2559">
        <v>730</v>
      </c>
      <c r="D2559">
        <v>-0.29399999999999998</v>
      </c>
      <c r="E2559">
        <v>11.4741</v>
      </c>
      <c r="F2559">
        <v>0.12389</v>
      </c>
    </row>
    <row r="2560" spans="1:6">
      <c r="A2560">
        <v>2000731</v>
      </c>
      <c r="B2560">
        <v>2</v>
      </c>
      <c r="C2560">
        <v>731</v>
      </c>
      <c r="D2560">
        <v>-0.29420000000000002</v>
      </c>
      <c r="E2560">
        <v>11.4809</v>
      </c>
      <c r="F2560">
        <v>0.1239</v>
      </c>
    </row>
    <row r="2561" spans="1:6">
      <c r="A2561">
        <v>2000732</v>
      </c>
      <c r="B2561">
        <v>2</v>
      </c>
      <c r="C2561">
        <v>732</v>
      </c>
      <c r="D2561">
        <v>-0.29430000000000001</v>
      </c>
      <c r="E2561">
        <v>11.4878</v>
      </c>
      <c r="F2561">
        <v>0.12391000000000001</v>
      </c>
    </row>
    <row r="2562" spans="1:6">
      <c r="A2562">
        <v>2000733</v>
      </c>
      <c r="B2562">
        <v>2</v>
      </c>
      <c r="C2562">
        <v>733</v>
      </c>
      <c r="D2562">
        <v>-0.2944</v>
      </c>
      <c r="E2562">
        <v>11.4946</v>
      </c>
      <c r="F2562">
        <v>0.12392</v>
      </c>
    </row>
    <row r="2563" spans="1:6">
      <c r="A2563">
        <v>2000734</v>
      </c>
      <c r="B2563">
        <v>2</v>
      </c>
      <c r="C2563">
        <v>734</v>
      </c>
      <c r="D2563">
        <v>-0.29449999999999998</v>
      </c>
      <c r="E2563">
        <v>11.5015</v>
      </c>
      <c r="F2563">
        <v>0.12392</v>
      </c>
    </row>
    <row r="2564" spans="1:6">
      <c r="A2564">
        <v>2000735</v>
      </c>
      <c r="B2564">
        <v>2</v>
      </c>
      <c r="C2564">
        <v>735</v>
      </c>
      <c r="D2564">
        <v>-0.29459999999999997</v>
      </c>
      <c r="E2564">
        <v>11.5084</v>
      </c>
      <c r="F2564">
        <v>0.12393</v>
      </c>
    </row>
    <row r="2565" spans="1:6">
      <c r="A2565">
        <v>2000736</v>
      </c>
      <c r="B2565">
        <v>2</v>
      </c>
      <c r="C2565">
        <v>736</v>
      </c>
      <c r="D2565">
        <v>-0.29470000000000002</v>
      </c>
      <c r="E2565">
        <v>11.5152</v>
      </c>
      <c r="F2565">
        <v>0.12393999999999999</v>
      </c>
    </row>
    <row r="2566" spans="1:6">
      <c r="A2566">
        <v>2000737</v>
      </c>
      <c r="B2566">
        <v>2</v>
      </c>
      <c r="C2566">
        <v>737</v>
      </c>
      <c r="D2566">
        <v>-0.29480000000000001</v>
      </c>
      <c r="E2566">
        <v>11.5221</v>
      </c>
      <c r="F2566">
        <v>0.12395</v>
      </c>
    </row>
    <row r="2567" spans="1:6">
      <c r="A2567">
        <v>2000738</v>
      </c>
      <c r="B2567">
        <v>2</v>
      </c>
      <c r="C2567">
        <v>738</v>
      </c>
      <c r="D2567">
        <v>-0.29499999999999998</v>
      </c>
      <c r="E2567">
        <v>11.529</v>
      </c>
      <c r="F2567">
        <v>0.12395</v>
      </c>
    </row>
    <row r="2568" spans="1:6">
      <c r="A2568">
        <v>2000739</v>
      </c>
      <c r="B2568">
        <v>2</v>
      </c>
      <c r="C2568">
        <v>739</v>
      </c>
      <c r="D2568">
        <v>-0.29509999999999997</v>
      </c>
      <c r="E2568">
        <v>11.5358</v>
      </c>
      <c r="F2568">
        <v>0.12396</v>
      </c>
    </row>
    <row r="2569" spans="1:6">
      <c r="A2569">
        <v>2000740</v>
      </c>
      <c r="B2569">
        <v>2</v>
      </c>
      <c r="C2569">
        <v>740</v>
      </c>
      <c r="D2569">
        <v>-0.29520000000000002</v>
      </c>
      <c r="E2569">
        <v>11.5427</v>
      </c>
      <c r="F2569">
        <v>0.12397</v>
      </c>
    </row>
    <row r="2570" spans="1:6">
      <c r="A2570">
        <v>2000741</v>
      </c>
      <c r="B2570">
        <v>2</v>
      </c>
      <c r="C2570">
        <v>741</v>
      </c>
      <c r="D2570">
        <v>-0.29530000000000001</v>
      </c>
      <c r="E2570">
        <v>11.5496</v>
      </c>
      <c r="F2570">
        <v>0.12398000000000001</v>
      </c>
    </row>
    <row r="2571" spans="1:6">
      <c r="A2571">
        <v>2000742</v>
      </c>
      <c r="B2571">
        <v>2</v>
      </c>
      <c r="C2571">
        <v>742</v>
      </c>
      <c r="D2571">
        <v>-0.2954</v>
      </c>
      <c r="E2571">
        <v>11.5564</v>
      </c>
      <c r="F2571">
        <v>0.12399</v>
      </c>
    </row>
    <row r="2572" spans="1:6">
      <c r="A2572">
        <v>2000743</v>
      </c>
      <c r="B2572">
        <v>2</v>
      </c>
      <c r="C2572">
        <v>743</v>
      </c>
      <c r="D2572">
        <v>-0.29549999999999998</v>
      </c>
      <c r="E2572">
        <v>11.5633</v>
      </c>
      <c r="F2572">
        <v>0.12399</v>
      </c>
    </row>
    <row r="2573" spans="1:6">
      <c r="A2573">
        <v>2000744</v>
      </c>
      <c r="B2573">
        <v>2</v>
      </c>
      <c r="C2573">
        <v>744</v>
      </c>
      <c r="D2573">
        <v>-0.29559999999999997</v>
      </c>
      <c r="E2573">
        <v>11.5702</v>
      </c>
      <c r="F2573">
        <v>0.124</v>
      </c>
    </row>
    <row r="2574" spans="1:6">
      <c r="A2574">
        <v>2000745</v>
      </c>
      <c r="B2574">
        <v>2</v>
      </c>
      <c r="C2574">
        <v>745</v>
      </c>
      <c r="D2574">
        <v>-0.29570000000000002</v>
      </c>
      <c r="E2574">
        <v>11.577</v>
      </c>
      <c r="F2574">
        <v>0.12401</v>
      </c>
    </row>
    <row r="2575" spans="1:6">
      <c r="A2575">
        <v>2000746</v>
      </c>
      <c r="B2575">
        <v>2</v>
      </c>
      <c r="C2575">
        <v>746</v>
      </c>
      <c r="D2575">
        <v>-0.2959</v>
      </c>
      <c r="E2575">
        <v>11.5839</v>
      </c>
      <c r="F2575">
        <v>0.12402000000000001</v>
      </c>
    </row>
    <row r="2576" spans="1:6">
      <c r="A2576">
        <v>2000747</v>
      </c>
      <c r="B2576">
        <v>2</v>
      </c>
      <c r="C2576">
        <v>747</v>
      </c>
      <c r="D2576">
        <v>-0.29599999999999999</v>
      </c>
      <c r="E2576">
        <v>11.5907</v>
      </c>
      <c r="F2576">
        <v>0.12402000000000001</v>
      </c>
    </row>
    <row r="2577" spans="1:6">
      <c r="A2577">
        <v>2000748</v>
      </c>
      <c r="B2577">
        <v>2</v>
      </c>
      <c r="C2577">
        <v>748</v>
      </c>
      <c r="D2577">
        <v>-0.29609999999999997</v>
      </c>
      <c r="E2577">
        <v>11.5976</v>
      </c>
      <c r="F2577">
        <v>0.12403</v>
      </c>
    </row>
    <row r="2578" spans="1:6">
      <c r="A2578">
        <v>2000749</v>
      </c>
      <c r="B2578">
        <v>2</v>
      </c>
      <c r="C2578">
        <v>749</v>
      </c>
      <c r="D2578">
        <v>-0.29620000000000002</v>
      </c>
      <c r="E2578">
        <v>11.6045</v>
      </c>
      <c r="F2578">
        <v>0.12404</v>
      </c>
    </row>
    <row r="2579" spans="1:6">
      <c r="A2579">
        <v>2000750</v>
      </c>
      <c r="B2579">
        <v>2</v>
      </c>
      <c r="C2579">
        <v>750</v>
      </c>
      <c r="D2579">
        <v>-0.29630000000000001</v>
      </c>
      <c r="E2579">
        <v>11.6113</v>
      </c>
      <c r="F2579">
        <v>0.12404999999999999</v>
      </c>
    </row>
    <row r="2580" spans="1:6">
      <c r="A2580">
        <v>2000751</v>
      </c>
      <c r="B2580">
        <v>2</v>
      </c>
      <c r="C2580">
        <v>751</v>
      </c>
      <c r="D2580">
        <v>-0.2964</v>
      </c>
      <c r="E2580">
        <v>11.6182</v>
      </c>
      <c r="F2580">
        <v>0.12406</v>
      </c>
    </row>
    <row r="2581" spans="1:6">
      <c r="A2581">
        <v>2000752</v>
      </c>
      <c r="B2581">
        <v>2</v>
      </c>
      <c r="C2581">
        <v>752</v>
      </c>
      <c r="D2581">
        <v>-0.29649999999999999</v>
      </c>
      <c r="E2581">
        <v>11.6251</v>
      </c>
      <c r="F2581">
        <v>0.12406</v>
      </c>
    </row>
    <row r="2582" spans="1:6">
      <c r="A2582">
        <v>2000753</v>
      </c>
      <c r="B2582">
        <v>2</v>
      </c>
      <c r="C2582">
        <v>753</v>
      </c>
      <c r="D2582">
        <v>-0.29659999999999997</v>
      </c>
      <c r="E2582">
        <v>11.6319</v>
      </c>
      <c r="F2582">
        <v>0.12407</v>
      </c>
    </row>
    <row r="2583" spans="1:6">
      <c r="A2583">
        <v>2000754</v>
      </c>
      <c r="B2583">
        <v>2</v>
      </c>
      <c r="C2583">
        <v>754</v>
      </c>
      <c r="D2583">
        <v>-0.29670000000000002</v>
      </c>
      <c r="E2583">
        <v>11.6388</v>
      </c>
      <c r="F2583">
        <v>0.12408</v>
      </c>
    </row>
    <row r="2584" spans="1:6">
      <c r="A2584">
        <v>2000755</v>
      </c>
      <c r="B2584">
        <v>2</v>
      </c>
      <c r="C2584">
        <v>755</v>
      </c>
      <c r="D2584">
        <v>-0.29680000000000001</v>
      </c>
      <c r="E2584">
        <v>11.6456</v>
      </c>
      <c r="F2584">
        <v>0.12409000000000001</v>
      </c>
    </row>
    <row r="2585" spans="1:6">
      <c r="A2585">
        <v>2000756</v>
      </c>
      <c r="B2585">
        <v>2</v>
      </c>
      <c r="C2585">
        <v>756</v>
      </c>
      <c r="D2585">
        <v>-0.2969</v>
      </c>
      <c r="E2585">
        <v>11.6525</v>
      </c>
      <c r="F2585">
        <v>0.1241</v>
      </c>
    </row>
    <row r="2586" spans="1:6">
      <c r="A2586">
        <v>2000757</v>
      </c>
      <c r="B2586">
        <v>2</v>
      </c>
      <c r="C2586">
        <v>757</v>
      </c>
      <c r="D2586">
        <v>-0.29699999999999999</v>
      </c>
      <c r="E2586">
        <v>11.6594</v>
      </c>
      <c r="F2586">
        <v>0.1241</v>
      </c>
    </row>
    <row r="2587" spans="1:6">
      <c r="A2587">
        <v>2000758</v>
      </c>
      <c r="B2587">
        <v>2</v>
      </c>
      <c r="C2587">
        <v>758</v>
      </c>
      <c r="D2587">
        <v>-0.29720000000000002</v>
      </c>
      <c r="E2587">
        <v>11.6662</v>
      </c>
      <c r="F2587">
        <v>0.12411</v>
      </c>
    </row>
    <row r="2588" spans="1:6">
      <c r="A2588">
        <v>2000759</v>
      </c>
      <c r="B2588">
        <v>2</v>
      </c>
      <c r="C2588">
        <v>759</v>
      </c>
      <c r="D2588">
        <v>-0.29730000000000001</v>
      </c>
      <c r="E2588">
        <v>11.6731</v>
      </c>
      <c r="F2588">
        <v>0.12411999999999999</v>
      </c>
    </row>
    <row r="2589" spans="1:6">
      <c r="A2589">
        <v>2000760</v>
      </c>
      <c r="B2589">
        <v>2</v>
      </c>
      <c r="C2589">
        <v>760</v>
      </c>
      <c r="D2589">
        <v>-0.2974</v>
      </c>
      <c r="E2589">
        <v>11.6799</v>
      </c>
      <c r="F2589">
        <v>0.12413</v>
      </c>
    </row>
    <row r="2590" spans="1:6">
      <c r="A2590">
        <v>2000761</v>
      </c>
      <c r="B2590">
        <v>2</v>
      </c>
      <c r="C2590">
        <v>761</v>
      </c>
      <c r="D2590">
        <v>-0.29749999999999999</v>
      </c>
      <c r="E2590">
        <v>11.6868</v>
      </c>
      <c r="F2590">
        <v>0.12414</v>
      </c>
    </row>
    <row r="2591" spans="1:6">
      <c r="A2591">
        <v>2000762</v>
      </c>
      <c r="B2591">
        <v>2</v>
      </c>
      <c r="C2591">
        <v>762</v>
      </c>
      <c r="D2591">
        <v>-0.29759999999999998</v>
      </c>
      <c r="E2591">
        <v>11.6937</v>
      </c>
      <c r="F2591">
        <v>0.12415</v>
      </c>
    </row>
    <row r="2592" spans="1:6">
      <c r="A2592">
        <v>2000763</v>
      </c>
      <c r="B2592">
        <v>2</v>
      </c>
      <c r="C2592">
        <v>763</v>
      </c>
      <c r="D2592">
        <v>-0.29770000000000002</v>
      </c>
      <c r="E2592">
        <v>11.7005</v>
      </c>
      <c r="F2592">
        <v>0.12415</v>
      </c>
    </row>
    <row r="2593" spans="1:6">
      <c r="A2593">
        <v>2000764</v>
      </c>
      <c r="B2593">
        <v>2</v>
      </c>
      <c r="C2593">
        <v>764</v>
      </c>
      <c r="D2593">
        <v>-0.29780000000000001</v>
      </c>
      <c r="E2593">
        <v>11.7074</v>
      </c>
      <c r="F2593">
        <v>0.12416000000000001</v>
      </c>
    </row>
    <row r="2594" spans="1:6">
      <c r="A2594">
        <v>2000765</v>
      </c>
      <c r="B2594">
        <v>2</v>
      </c>
      <c r="C2594">
        <v>765</v>
      </c>
      <c r="D2594">
        <v>-0.2979</v>
      </c>
      <c r="E2594">
        <v>11.7142</v>
      </c>
      <c r="F2594">
        <v>0.12417</v>
      </c>
    </row>
    <row r="2595" spans="1:6">
      <c r="A2595">
        <v>2000766</v>
      </c>
      <c r="B2595">
        <v>2</v>
      </c>
      <c r="C2595">
        <v>766</v>
      </c>
      <c r="D2595">
        <v>-0.29799999999999999</v>
      </c>
      <c r="E2595">
        <v>11.7211</v>
      </c>
      <c r="F2595">
        <v>0.12418</v>
      </c>
    </row>
    <row r="2596" spans="1:6">
      <c r="A2596">
        <v>2000767</v>
      </c>
      <c r="B2596">
        <v>2</v>
      </c>
      <c r="C2596">
        <v>767</v>
      </c>
      <c r="D2596">
        <v>-0.29809999999999998</v>
      </c>
      <c r="E2596">
        <v>11.7279</v>
      </c>
      <c r="F2596">
        <v>0.12418999999999999</v>
      </c>
    </row>
    <row r="2597" spans="1:6">
      <c r="A2597">
        <v>2000768</v>
      </c>
      <c r="B2597">
        <v>2</v>
      </c>
      <c r="C2597">
        <v>768</v>
      </c>
      <c r="D2597">
        <v>-0.29820000000000002</v>
      </c>
      <c r="E2597">
        <v>11.7348</v>
      </c>
      <c r="F2597">
        <v>0.1242</v>
      </c>
    </row>
    <row r="2598" spans="1:6">
      <c r="A2598">
        <v>2000769</v>
      </c>
      <c r="B2598">
        <v>2</v>
      </c>
      <c r="C2598">
        <v>769</v>
      </c>
      <c r="D2598">
        <v>-0.29830000000000001</v>
      </c>
      <c r="E2598">
        <v>11.7416</v>
      </c>
      <c r="F2598">
        <v>0.12421</v>
      </c>
    </row>
    <row r="2599" spans="1:6">
      <c r="A2599">
        <v>2000770</v>
      </c>
      <c r="B2599">
        <v>2</v>
      </c>
      <c r="C2599">
        <v>770</v>
      </c>
      <c r="D2599">
        <v>-0.2984</v>
      </c>
      <c r="E2599">
        <v>11.7485</v>
      </c>
      <c r="F2599">
        <v>0.12421</v>
      </c>
    </row>
    <row r="2600" spans="1:6">
      <c r="A2600">
        <v>2000771</v>
      </c>
      <c r="B2600">
        <v>2</v>
      </c>
      <c r="C2600">
        <v>771</v>
      </c>
      <c r="D2600">
        <v>-0.29849999999999999</v>
      </c>
      <c r="E2600">
        <v>11.7553</v>
      </c>
      <c r="F2600">
        <v>0.12422</v>
      </c>
    </row>
    <row r="2601" spans="1:6">
      <c r="A2601">
        <v>2000772</v>
      </c>
      <c r="B2601">
        <v>2</v>
      </c>
      <c r="C2601">
        <v>772</v>
      </c>
      <c r="D2601">
        <v>-0.29859999999999998</v>
      </c>
      <c r="E2601">
        <v>11.7622</v>
      </c>
      <c r="F2601">
        <v>0.12422999999999999</v>
      </c>
    </row>
    <row r="2602" spans="1:6">
      <c r="A2602">
        <v>2000773</v>
      </c>
      <c r="B2602">
        <v>2</v>
      </c>
      <c r="C2602">
        <v>773</v>
      </c>
      <c r="D2602">
        <v>-0.29870000000000002</v>
      </c>
      <c r="E2602">
        <v>11.769</v>
      </c>
      <c r="F2602">
        <v>0.12424</v>
      </c>
    </row>
    <row r="2603" spans="1:6">
      <c r="A2603">
        <v>2000774</v>
      </c>
      <c r="B2603">
        <v>2</v>
      </c>
      <c r="C2603">
        <v>774</v>
      </c>
      <c r="D2603">
        <v>-0.29880000000000001</v>
      </c>
      <c r="E2603">
        <v>11.7759</v>
      </c>
      <c r="F2603">
        <v>0.12425</v>
      </c>
    </row>
    <row r="2604" spans="1:6">
      <c r="A2604">
        <v>2000775</v>
      </c>
      <c r="B2604">
        <v>2</v>
      </c>
      <c r="C2604">
        <v>775</v>
      </c>
      <c r="D2604">
        <v>-0.2989</v>
      </c>
      <c r="E2604">
        <v>11.7827</v>
      </c>
      <c r="F2604">
        <v>0.12426</v>
      </c>
    </row>
    <row r="2605" spans="1:6">
      <c r="A2605">
        <v>2000776</v>
      </c>
      <c r="B2605">
        <v>2</v>
      </c>
      <c r="C2605">
        <v>776</v>
      </c>
      <c r="D2605">
        <v>-0.29899999999999999</v>
      </c>
      <c r="E2605">
        <v>11.7896</v>
      </c>
      <c r="F2605">
        <v>0.12427000000000001</v>
      </c>
    </row>
    <row r="2606" spans="1:6">
      <c r="A2606">
        <v>2000777</v>
      </c>
      <c r="B2606">
        <v>2</v>
      </c>
      <c r="C2606">
        <v>777</v>
      </c>
      <c r="D2606">
        <v>-0.29909999999999998</v>
      </c>
      <c r="E2606">
        <v>11.7964</v>
      </c>
      <c r="F2606">
        <v>0.12428</v>
      </c>
    </row>
    <row r="2607" spans="1:6">
      <c r="A2607">
        <v>2000778</v>
      </c>
      <c r="B2607">
        <v>2</v>
      </c>
      <c r="C2607">
        <v>778</v>
      </c>
      <c r="D2607">
        <v>-0.29920000000000002</v>
      </c>
      <c r="E2607">
        <v>11.8033</v>
      </c>
      <c r="F2607">
        <v>0.12429</v>
      </c>
    </row>
    <row r="2608" spans="1:6">
      <c r="A2608">
        <v>2000779</v>
      </c>
      <c r="B2608">
        <v>2</v>
      </c>
      <c r="C2608">
        <v>779</v>
      </c>
      <c r="D2608">
        <v>-0.29930000000000001</v>
      </c>
      <c r="E2608">
        <v>11.8101</v>
      </c>
      <c r="F2608">
        <v>0.12429</v>
      </c>
    </row>
    <row r="2609" spans="1:6">
      <c r="A2609">
        <v>2000780</v>
      </c>
      <c r="B2609">
        <v>2</v>
      </c>
      <c r="C2609">
        <v>780</v>
      </c>
      <c r="D2609">
        <v>-0.2994</v>
      </c>
      <c r="E2609">
        <v>11.817</v>
      </c>
      <c r="F2609">
        <v>0.12429999999999999</v>
      </c>
    </row>
    <row r="2610" spans="1:6">
      <c r="A2610">
        <v>2000781</v>
      </c>
      <c r="B2610">
        <v>2</v>
      </c>
      <c r="C2610">
        <v>781</v>
      </c>
      <c r="D2610">
        <v>-0.29949999999999999</v>
      </c>
      <c r="E2610">
        <v>11.8238</v>
      </c>
      <c r="F2610">
        <v>0.12431</v>
      </c>
    </row>
    <row r="2611" spans="1:6">
      <c r="A2611">
        <v>2000782</v>
      </c>
      <c r="B2611">
        <v>2</v>
      </c>
      <c r="C2611">
        <v>782</v>
      </c>
      <c r="D2611">
        <v>-0.29959999999999998</v>
      </c>
      <c r="E2611">
        <v>11.8307</v>
      </c>
      <c r="F2611">
        <v>0.12432</v>
      </c>
    </row>
    <row r="2612" spans="1:6">
      <c r="A2612">
        <v>2000783</v>
      </c>
      <c r="B2612">
        <v>2</v>
      </c>
      <c r="C2612">
        <v>783</v>
      </c>
      <c r="D2612">
        <v>-0.29970000000000002</v>
      </c>
      <c r="E2612">
        <v>11.8375</v>
      </c>
      <c r="F2612">
        <v>0.12433</v>
      </c>
    </row>
    <row r="2613" spans="1:6">
      <c r="A2613">
        <v>2000784</v>
      </c>
      <c r="B2613">
        <v>2</v>
      </c>
      <c r="C2613">
        <v>784</v>
      </c>
      <c r="D2613">
        <v>-0.29980000000000001</v>
      </c>
      <c r="E2613">
        <v>11.8443</v>
      </c>
      <c r="F2613">
        <v>0.12434000000000001</v>
      </c>
    </row>
    <row r="2614" spans="1:6">
      <c r="A2614">
        <v>2000785</v>
      </c>
      <c r="B2614">
        <v>2</v>
      </c>
      <c r="C2614">
        <v>785</v>
      </c>
      <c r="D2614">
        <v>-0.2999</v>
      </c>
      <c r="E2614">
        <v>11.8512</v>
      </c>
      <c r="F2614">
        <v>0.12435</v>
      </c>
    </row>
    <row r="2615" spans="1:6">
      <c r="A2615">
        <v>2000786</v>
      </c>
      <c r="B2615">
        <v>2</v>
      </c>
      <c r="C2615">
        <v>786</v>
      </c>
      <c r="D2615">
        <v>-0.3</v>
      </c>
      <c r="E2615">
        <v>11.858000000000001</v>
      </c>
      <c r="F2615">
        <v>0.12436</v>
      </c>
    </row>
    <row r="2616" spans="1:6">
      <c r="A2616">
        <v>2000787</v>
      </c>
      <c r="B2616">
        <v>2</v>
      </c>
      <c r="C2616">
        <v>787</v>
      </c>
      <c r="D2616">
        <v>-0.30009999999999998</v>
      </c>
      <c r="E2616">
        <v>11.864800000000001</v>
      </c>
      <c r="F2616">
        <v>0.12436999999999999</v>
      </c>
    </row>
    <row r="2617" spans="1:6">
      <c r="A2617">
        <v>2000788</v>
      </c>
      <c r="B2617">
        <v>2</v>
      </c>
      <c r="C2617">
        <v>788</v>
      </c>
      <c r="D2617">
        <v>-0.30020000000000002</v>
      </c>
      <c r="E2617">
        <v>11.871700000000001</v>
      </c>
      <c r="F2617">
        <v>0.12438</v>
      </c>
    </row>
    <row r="2618" spans="1:6">
      <c r="A2618">
        <v>2000789</v>
      </c>
      <c r="B2618">
        <v>2</v>
      </c>
      <c r="C2618">
        <v>789</v>
      </c>
      <c r="D2618">
        <v>-0.30030000000000001</v>
      </c>
      <c r="E2618">
        <v>11.878500000000001</v>
      </c>
      <c r="F2618">
        <v>0.12439</v>
      </c>
    </row>
    <row r="2619" spans="1:6">
      <c r="A2619">
        <v>2000790</v>
      </c>
      <c r="B2619">
        <v>2</v>
      </c>
      <c r="C2619">
        <v>790</v>
      </c>
      <c r="D2619">
        <v>-0.3004</v>
      </c>
      <c r="E2619">
        <v>11.885300000000001</v>
      </c>
      <c r="F2619">
        <v>0.1244</v>
      </c>
    </row>
    <row r="2620" spans="1:6">
      <c r="A2620">
        <v>2000791</v>
      </c>
      <c r="B2620">
        <v>2</v>
      </c>
      <c r="C2620">
        <v>791</v>
      </c>
      <c r="D2620">
        <v>-0.30049999999999999</v>
      </c>
      <c r="E2620">
        <v>11.892200000000001</v>
      </c>
      <c r="F2620">
        <v>0.12441000000000001</v>
      </c>
    </row>
    <row r="2621" spans="1:6">
      <c r="A2621">
        <v>2000792</v>
      </c>
      <c r="B2621">
        <v>2</v>
      </c>
      <c r="C2621">
        <v>792</v>
      </c>
      <c r="D2621">
        <v>-0.30059999999999998</v>
      </c>
      <c r="E2621">
        <v>11.898999999999999</v>
      </c>
      <c r="F2621">
        <v>0.12441000000000001</v>
      </c>
    </row>
    <row r="2622" spans="1:6">
      <c r="A2622">
        <v>2000793</v>
      </c>
      <c r="B2622">
        <v>2</v>
      </c>
      <c r="C2622">
        <v>793</v>
      </c>
      <c r="D2622">
        <v>-0.30070000000000002</v>
      </c>
      <c r="E2622">
        <v>11.905799999999999</v>
      </c>
      <c r="F2622">
        <v>0.12442</v>
      </c>
    </row>
    <row r="2623" spans="1:6">
      <c r="A2623">
        <v>2000794</v>
      </c>
      <c r="B2623">
        <v>2</v>
      </c>
      <c r="C2623">
        <v>794</v>
      </c>
      <c r="D2623">
        <v>-0.30070000000000002</v>
      </c>
      <c r="E2623">
        <v>11.912599999999999</v>
      </c>
      <c r="F2623">
        <v>0.12443</v>
      </c>
    </row>
    <row r="2624" spans="1:6">
      <c r="A2624">
        <v>2000795</v>
      </c>
      <c r="B2624">
        <v>2</v>
      </c>
      <c r="C2624">
        <v>795</v>
      </c>
      <c r="D2624">
        <v>-0.30080000000000001</v>
      </c>
      <c r="E2624">
        <v>11.9194</v>
      </c>
      <c r="F2624">
        <v>0.12444</v>
      </c>
    </row>
    <row r="2625" spans="1:6">
      <c r="A2625">
        <v>2000796</v>
      </c>
      <c r="B2625">
        <v>2</v>
      </c>
      <c r="C2625">
        <v>796</v>
      </c>
      <c r="D2625">
        <v>-0.3009</v>
      </c>
      <c r="E2625">
        <v>11.926299999999999</v>
      </c>
      <c r="F2625">
        <v>0.12445000000000001</v>
      </c>
    </row>
    <row r="2626" spans="1:6">
      <c r="A2626">
        <v>2000797</v>
      </c>
      <c r="B2626">
        <v>2</v>
      </c>
      <c r="C2626">
        <v>797</v>
      </c>
      <c r="D2626">
        <v>-0.30099999999999999</v>
      </c>
      <c r="E2626">
        <v>11.9331</v>
      </c>
      <c r="F2626">
        <v>0.12446</v>
      </c>
    </row>
    <row r="2627" spans="1:6">
      <c r="A2627">
        <v>2000798</v>
      </c>
      <c r="B2627">
        <v>2</v>
      </c>
      <c r="C2627">
        <v>798</v>
      </c>
      <c r="D2627">
        <v>-0.30109999999999998</v>
      </c>
      <c r="E2627">
        <v>11.9399</v>
      </c>
      <c r="F2627">
        <v>0.12447</v>
      </c>
    </row>
    <row r="2628" spans="1:6">
      <c r="A2628">
        <v>2000799</v>
      </c>
      <c r="B2628">
        <v>2</v>
      </c>
      <c r="C2628">
        <v>799</v>
      </c>
      <c r="D2628">
        <v>-0.30120000000000002</v>
      </c>
      <c r="E2628">
        <v>11.9467</v>
      </c>
      <c r="F2628">
        <v>0.12447999999999999</v>
      </c>
    </row>
    <row r="2629" spans="1:6">
      <c r="A2629">
        <v>2000800</v>
      </c>
      <c r="B2629">
        <v>2</v>
      </c>
      <c r="C2629">
        <v>800</v>
      </c>
      <c r="D2629">
        <v>-0.30130000000000001</v>
      </c>
      <c r="E2629">
        <v>11.9535</v>
      </c>
      <c r="F2629">
        <v>0.12449</v>
      </c>
    </row>
    <row r="2630" spans="1:6">
      <c r="A2630">
        <v>2000801</v>
      </c>
      <c r="B2630">
        <v>2</v>
      </c>
      <c r="C2630">
        <v>801</v>
      </c>
      <c r="D2630">
        <v>-0.3014</v>
      </c>
      <c r="E2630">
        <v>11.9603</v>
      </c>
      <c r="F2630">
        <v>0.1245</v>
      </c>
    </row>
    <row r="2631" spans="1:6">
      <c r="A2631">
        <v>2000802</v>
      </c>
      <c r="B2631">
        <v>2</v>
      </c>
      <c r="C2631">
        <v>802</v>
      </c>
      <c r="D2631">
        <v>-0.30149999999999999</v>
      </c>
      <c r="E2631">
        <v>11.9671</v>
      </c>
      <c r="F2631">
        <v>0.12451</v>
      </c>
    </row>
    <row r="2632" spans="1:6">
      <c r="A2632">
        <v>2000803</v>
      </c>
      <c r="B2632">
        <v>2</v>
      </c>
      <c r="C2632">
        <v>803</v>
      </c>
      <c r="D2632">
        <v>-0.30159999999999998</v>
      </c>
      <c r="E2632">
        <v>11.9739</v>
      </c>
      <c r="F2632">
        <v>0.12452000000000001</v>
      </c>
    </row>
    <row r="2633" spans="1:6">
      <c r="A2633">
        <v>2000804</v>
      </c>
      <c r="B2633">
        <v>2</v>
      </c>
      <c r="C2633">
        <v>804</v>
      </c>
      <c r="D2633">
        <v>-0.30170000000000002</v>
      </c>
      <c r="E2633">
        <v>11.9808</v>
      </c>
      <c r="F2633">
        <v>0.12453</v>
      </c>
    </row>
    <row r="2634" spans="1:6">
      <c r="A2634">
        <v>2000805</v>
      </c>
      <c r="B2634">
        <v>2</v>
      </c>
      <c r="C2634">
        <v>805</v>
      </c>
      <c r="D2634">
        <v>-0.30180000000000001</v>
      </c>
      <c r="E2634">
        <v>11.9876</v>
      </c>
      <c r="F2634">
        <v>0.12454</v>
      </c>
    </row>
    <row r="2635" spans="1:6">
      <c r="A2635">
        <v>2000806</v>
      </c>
      <c r="B2635">
        <v>2</v>
      </c>
      <c r="C2635">
        <v>806</v>
      </c>
      <c r="D2635">
        <v>-0.3019</v>
      </c>
      <c r="E2635">
        <v>11.994400000000001</v>
      </c>
      <c r="F2635">
        <v>0.12454999999999999</v>
      </c>
    </row>
    <row r="2636" spans="1:6">
      <c r="A2636">
        <v>2000807</v>
      </c>
      <c r="B2636">
        <v>2</v>
      </c>
      <c r="C2636">
        <v>807</v>
      </c>
      <c r="D2636">
        <v>-0.3019</v>
      </c>
      <c r="E2636">
        <v>12.001099999999999</v>
      </c>
      <c r="F2636">
        <v>0.12456</v>
      </c>
    </row>
    <row r="2637" spans="1:6">
      <c r="A2637">
        <v>2000808</v>
      </c>
      <c r="B2637">
        <v>2</v>
      </c>
      <c r="C2637">
        <v>808</v>
      </c>
      <c r="D2637">
        <v>-0.30199999999999999</v>
      </c>
      <c r="E2637">
        <v>12.007899999999999</v>
      </c>
      <c r="F2637">
        <v>0.12457</v>
      </c>
    </row>
    <row r="2638" spans="1:6">
      <c r="A2638">
        <v>2000809</v>
      </c>
      <c r="B2638">
        <v>2</v>
      </c>
      <c r="C2638">
        <v>809</v>
      </c>
      <c r="D2638">
        <v>-0.30209999999999998</v>
      </c>
      <c r="E2638">
        <v>12.014699999999999</v>
      </c>
      <c r="F2638">
        <v>0.12458</v>
      </c>
    </row>
    <row r="2639" spans="1:6">
      <c r="A2639">
        <v>2000810</v>
      </c>
      <c r="B2639">
        <v>2</v>
      </c>
      <c r="C2639">
        <v>810</v>
      </c>
      <c r="D2639">
        <v>-0.30220000000000002</v>
      </c>
      <c r="E2639">
        <v>12.0215</v>
      </c>
      <c r="F2639">
        <v>0.12459000000000001</v>
      </c>
    </row>
    <row r="2640" spans="1:6">
      <c r="A2640">
        <v>2000811</v>
      </c>
      <c r="B2640">
        <v>2</v>
      </c>
      <c r="C2640">
        <v>811</v>
      </c>
      <c r="D2640">
        <v>-0.30230000000000001</v>
      </c>
      <c r="E2640">
        <v>12.0283</v>
      </c>
      <c r="F2640">
        <v>0.1246</v>
      </c>
    </row>
    <row r="2641" spans="1:6">
      <c r="A2641">
        <v>2000812</v>
      </c>
      <c r="B2641">
        <v>2</v>
      </c>
      <c r="C2641">
        <v>812</v>
      </c>
      <c r="D2641">
        <v>-0.3024</v>
      </c>
      <c r="E2641">
        <v>12.0351</v>
      </c>
      <c r="F2641">
        <v>0.12461</v>
      </c>
    </row>
    <row r="2642" spans="1:6">
      <c r="A2642">
        <v>2000813</v>
      </c>
      <c r="B2642">
        <v>2</v>
      </c>
      <c r="C2642">
        <v>813</v>
      </c>
      <c r="D2642">
        <v>-0.30249999999999999</v>
      </c>
      <c r="E2642">
        <v>12.0419</v>
      </c>
      <c r="F2642">
        <v>0.12461999999999999</v>
      </c>
    </row>
    <row r="2643" spans="1:6">
      <c r="A2643">
        <v>2000814</v>
      </c>
      <c r="B2643">
        <v>2</v>
      </c>
      <c r="C2643">
        <v>814</v>
      </c>
      <c r="D2643">
        <v>-0.30259999999999998</v>
      </c>
      <c r="E2643">
        <v>12.0487</v>
      </c>
      <c r="F2643">
        <v>0.12463</v>
      </c>
    </row>
    <row r="2644" spans="1:6">
      <c r="A2644">
        <v>2000815</v>
      </c>
      <c r="B2644">
        <v>2</v>
      </c>
      <c r="C2644">
        <v>815</v>
      </c>
      <c r="D2644">
        <v>-0.30270000000000002</v>
      </c>
      <c r="E2644">
        <v>12.055400000000001</v>
      </c>
      <c r="F2644">
        <v>0.12465</v>
      </c>
    </row>
    <row r="2645" spans="1:6">
      <c r="A2645">
        <v>2000816</v>
      </c>
      <c r="B2645">
        <v>2</v>
      </c>
      <c r="C2645">
        <v>816</v>
      </c>
      <c r="D2645">
        <v>-0.30270000000000002</v>
      </c>
      <c r="E2645">
        <v>12.062200000000001</v>
      </c>
      <c r="F2645">
        <v>0.12466000000000001</v>
      </c>
    </row>
    <row r="2646" spans="1:6">
      <c r="A2646">
        <v>2000817</v>
      </c>
      <c r="B2646">
        <v>2</v>
      </c>
      <c r="C2646">
        <v>817</v>
      </c>
      <c r="D2646">
        <v>-0.30280000000000001</v>
      </c>
      <c r="E2646">
        <v>12.069000000000001</v>
      </c>
      <c r="F2646">
        <v>0.12467</v>
      </c>
    </row>
    <row r="2647" spans="1:6">
      <c r="A2647">
        <v>2000818</v>
      </c>
      <c r="B2647">
        <v>2</v>
      </c>
      <c r="C2647">
        <v>818</v>
      </c>
      <c r="D2647">
        <v>-0.3029</v>
      </c>
      <c r="E2647">
        <v>12.075799999999999</v>
      </c>
      <c r="F2647">
        <v>0.12468</v>
      </c>
    </row>
    <row r="2648" spans="1:6">
      <c r="A2648">
        <v>2000819</v>
      </c>
      <c r="B2648">
        <v>2</v>
      </c>
      <c r="C2648">
        <v>819</v>
      </c>
      <c r="D2648">
        <v>-0.30299999999999999</v>
      </c>
      <c r="E2648">
        <v>12.0825</v>
      </c>
      <c r="F2648">
        <v>0.12469</v>
      </c>
    </row>
    <row r="2649" spans="1:6">
      <c r="A2649">
        <v>2000820</v>
      </c>
      <c r="B2649">
        <v>2</v>
      </c>
      <c r="C2649">
        <v>820</v>
      </c>
      <c r="D2649">
        <v>-0.30309999999999998</v>
      </c>
      <c r="E2649">
        <v>12.0893</v>
      </c>
      <c r="F2649">
        <v>0.12470000000000001</v>
      </c>
    </row>
    <row r="2650" spans="1:6">
      <c r="A2650">
        <v>2000821</v>
      </c>
      <c r="B2650">
        <v>2</v>
      </c>
      <c r="C2650">
        <v>821</v>
      </c>
      <c r="D2650">
        <v>-0.30320000000000003</v>
      </c>
      <c r="E2650">
        <v>12.0961</v>
      </c>
      <c r="F2650">
        <v>0.12471</v>
      </c>
    </row>
    <row r="2651" spans="1:6">
      <c r="A2651">
        <v>2000822</v>
      </c>
      <c r="B2651">
        <v>2</v>
      </c>
      <c r="C2651">
        <v>822</v>
      </c>
      <c r="D2651">
        <v>-0.30330000000000001</v>
      </c>
      <c r="E2651">
        <v>12.1028</v>
      </c>
      <c r="F2651">
        <v>0.12472</v>
      </c>
    </row>
    <row r="2652" spans="1:6">
      <c r="A2652">
        <v>2000823</v>
      </c>
      <c r="B2652">
        <v>2</v>
      </c>
      <c r="C2652">
        <v>823</v>
      </c>
      <c r="D2652">
        <v>-0.30330000000000001</v>
      </c>
      <c r="E2652">
        <v>12.1096</v>
      </c>
      <c r="F2652">
        <v>0.12472999999999999</v>
      </c>
    </row>
    <row r="2653" spans="1:6">
      <c r="A2653">
        <v>2000824</v>
      </c>
      <c r="B2653">
        <v>2</v>
      </c>
      <c r="C2653">
        <v>824</v>
      </c>
      <c r="D2653">
        <v>-0.3034</v>
      </c>
      <c r="E2653">
        <v>12.116300000000001</v>
      </c>
      <c r="F2653">
        <v>0.12474</v>
      </c>
    </row>
    <row r="2654" spans="1:6">
      <c r="A2654">
        <v>2000825</v>
      </c>
      <c r="B2654">
        <v>2</v>
      </c>
      <c r="C2654">
        <v>825</v>
      </c>
      <c r="D2654">
        <v>-0.30349999999999999</v>
      </c>
      <c r="E2654">
        <v>12.123100000000001</v>
      </c>
      <c r="F2654">
        <v>0.12475</v>
      </c>
    </row>
    <row r="2655" spans="1:6">
      <c r="A2655">
        <v>2000826</v>
      </c>
      <c r="B2655">
        <v>2</v>
      </c>
      <c r="C2655">
        <v>826</v>
      </c>
      <c r="D2655">
        <v>-0.30359999999999998</v>
      </c>
      <c r="E2655">
        <v>12.129799999999999</v>
      </c>
      <c r="F2655">
        <v>0.12476</v>
      </c>
    </row>
    <row r="2656" spans="1:6">
      <c r="A2656">
        <v>2000827</v>
      </c>
      <c r="B2656">
        <v>2</v>
      </c>
      <c r="C2656">
        <v>827</v>
      </c>
      <c r="D2656">
        <v>-0.30370000000000003</v>
      </c>
      <c r="E2656">
        <v>12.1366</v>
      </c>
      <c r="F2656">
        <v>0.12477000000000001</v>
      </c>
    </row>
    <row r="2657" spans="1:6">
      <c r="A2657">
        <v>2000828</v>
      </c>
      <c r="B2657">
        <v>2</v>
      </c>
      <c r="C2657">
        <v>828</v>
      </c>
      <c r="D2657">
        <v>-0.30380000000000001</v>
      </c>
      <c r="E2657">
        <v>12.1433</v>
      </c>
      <c r="F2657">
        <v>0.12479</v>
      </c>
    </row>
    <row r="2658" spans="1:6">
      <c r="A2658">
        <v>2000829</v>
      </c>
      <c r="B2658">
        <v>2</v>
      </c>
      <c r="C2658">
        <v>829</v>
      </c>
      <c r="D2658">
        <v>-0.3039</v>
      </c>
      <c r="E2658">
        <v>12.15</v>
      </c>
      <c r="F2658">
        <v>0.12479999999999999</v>
      </c>
    </row>
    <row r="2659" spans="1:6">
      <c r="A2659">
        <v>2000830</v>
      </c>
      <c r="B2659">
        <v>2</v>
      </c>
      <c r="C2659">
        <v>830</v>
      </c>
      <c r="D2659">
        <v>-0.3039</v>
      </c>
      <c r="E2659">
        <v>12.1568</v>
      </c>
      <c r="F2659">
        <v>0.12481</v>
      </c>
    </row>
    <row r="2660" spans="1:6">
      <c r="A2660">
        <v>2000831</v>
      </c>
      <c r="B2660">
        <v>2</v>
      </c>
      <c r="C2660">
        <v>831</v>
      </c>
      <c r="D2660">
        <v>-0.30399999999999999</v>
      </c>
      <c r="E2660">
        <v>12.163500000000001</v>
      </c>
      <c r="F2660">
        <v>0.12482</v>
      </c>
    </row>
    <row r="2661" spans="1:6">
      <c r="A2661">
        <v>2000832</v>
      </c>
      <c r="B2661">
        <v>2</v>
      </c>
      <c r="C2661">
        <v>832</v>
      </c>
      <c r="D2661">
        <v>-0.30409999999999998</v>
      </c>
      <c r="E2661">
        <v>12.170199999999999</v>
      </c>
      <c r="F2661">
        <v>0.12483</v>
      </c>
    </row>
    <row r="2662" spans="1:6">
      <c r="A2662">
        <v>2000833</v>
      </c>
      <c r="B2662">
        <v>2</v>
      </c>
      <c r="C2662">
        <v>833</v>
      </c>
      <c r="D2662">
        <v>-0.30420000000000003</v>
      </c>
      <c r="E2662">
        <v>12.177</v>
      </c>
      <c r="F2662">
        <v>0.12484000000000001</v>
      </c>
    </row>
    <row r="2663" spans="1:6">
      <c r="A2663">
        <v>2000834</v>
      </c>
      <c r="B2663">
        <v>2</v>
      </c>
      <c r="C2663">
        <v>834</v>
      </c>
      <c r="D2663">
        <v>-0.30430000000000001</v>
      </c>
      <c r="E2663">
        <v>12.1837</v>
      </c>
      <c r="F2663">
        <v>0.12485</v>
      </c>
    </row>
    <row r="2664" spans="1:6">
      <c r="A2664">
        <v>2000835</v>
      </c>
      <c r="B2664">
        <v>2</v>
      </c>
      <c r="C2664">
        <v>835</v>
      </c>
      <c r="D2664">
        <v>-0.3044</v>
      </c>
      <c r="E2664">
        <v>12.1904</v>
      </c>
      <c r="F2664">
        <v>0.12486</v>
      </c>
    </row>
    <row r="2665" spans="1:6">
      <c r="A2665">
        <v>2000836</v>
      </c>
      <c r="B2665">
        <v>2</v>
      </c>
      <c r="C2665">
        <v>836</v>
      </c>
      <c r="D2665">
        <v>-0.3044</v>
      </c>
      <c r="E2665">
        <v>12.197100000000001</v>
      </c>
      <c r="F2665">
        <v>0.12486999999999999</v>
      </c>
    </row>
    <row r="2666" spans="1:6">
      <c r="A2666">
        <v>2000837</v>
      </c>
      <c r="B2666">
        <v>2</v>
      </c>
      <c r="C2666">
        <v>837</v>
      </c>
      <c r="D2666">
        <v>-0.30449999999999999</v>
      </c>
      <c r="E2666">
        <v>12.203900000000001</v>
      </c>
      <c r="F2666">
        <v>0.12489</v>
      </c>
    </row>
    <row r="2667" spans="1:6">
      <c r="A2667">
        <v>2000838</v>
      </c>
      <c r="B2667">
        <v>2</v>
      </c>
      <c r="C2667">
        <v>838</v>
      </c>
      <c r="D2667">
        <v>-0.30459999999999998</v>
      </c>
      <c r="E2667">
        <v>12.210599999999999</v>
      </c>
      <c r="F2667">
        <v>0.1249</v>
      </c>
    </row>
    <row r="2668" spans="1:6">
      <c r="A2668">
        <v>2000839</v>
      </c>
      <c r="B2668">
        <v>2</v>
      </c>
      <c r="C2668">
        <v>839</v>
      </c>
      <c r="D2668">
        <v>-0.30470000000000003</v>
      </c>
      <c r="E2668">
        <v>12.2173</v>
      </c>
      <c r="F2668">
        <v>0.12490999999999999</v>
      </c>
    </row>
    <row r="2669" spans="1:6">
      <c r="A2669">
        <v>2000840</v>
      </c>
      <c r="B2669">
        <v>2</v>
      </c>
      <c r="C2669">
        <v>840</v>
      </c>
      <c r="D2669">
        <v>-0.30480000000000002</v>
      </c>
      <c r="E2669">
        <v>12.224</v>
      </c>
      <c r="F2669">
        <v>0.12492</v>
      </c>
    </row>
    <row r="2670" spans="1:6">
      <c r="A2670">
        <v>2000841</v>
      </c>
      <c r="B2670">
        <v>2</v>
      </c>
      <c r="C2670">
        <v>841</v>
      </c>
      <c r="D2670">
        <v>-0.30480000000000002</v>
      </c>
      <c r="E2670">
        <v>12.230700000000001</v>
      </c>
      <c r="F2670">
        <v>0.12493</v>
      </c>
    </row>
    <row r="2671" spans="1:6">
      <c r="A2671">
        <v>2000842</v>
      </c>
      <c r="B2671">
        <v>2</v>
      </c>
      <c r="C2671">
        <v>842</v>
      </c>
      <c r="D2671">
        <v>-0.3049</v>
      </c>
      <c r="E2671">
        <v>12.237399999999999</v>
      </c>
      <c r="F2671">
        <v>0.12494</v>
      </c>
    </row>
    <row r="2672" spans="1:6">
      <c r="A2672">
        <v>2000843</v>
      </c>
      <c r="B2672">
        <v>2</v>
      </c>
      <c r="C2672">
        <v>843</v>
      </c>
      <c r="D2672">
        <v>-0.30499999999999999</v>
      </c>
      <c r="E2672">
        <v>12.2441</v>
      </c>
      <c r="F2672">
        <v>0.12495000000000001</v>
      </c>
    </row>
    <row r="2673" spans="1:6">
      <c r="A2673">
        <v>2000844</v>
      </c>
      <c r="B2673">
        <v>2</v>
      </c>
      <c r="C2673">
        <v>844</v>
      </c>
      <c r="D2673">
        <v>-0.30509999999999998</v>
      </c>
      <c r="E2673">
        <v>12.2508</v>
      </c>
      <c r="F2673">
        <v>0.12497</v>
      </c>
    </row>
    <row r="2674" spans="1:6">
      <c r="A2674">
        <v>2000845</v>
      </c>
      <c r="B2674">
        <v>2</v>
      </c>
      <c r="C2674">
        <v>845</v>
      </c>
      <c r="D2674">
        <v>-0.30520000000000003</v>
      </c>
      <c r="E2674">
        <v>12.2575</v>
      </c>
      <c r="F2674">
        <v>0.12497999999999999</v>
      </c>
    </row>
    <row r="2675" spans="1:6">
      <c r="A2675">
        <v>2000846</v>
      </c>
      <c r="B2675">
        <v>2</v>
      </c>
      <c r="C2675">
        <v>846</v>
      </c>
      <c r="D2675">
        <v>-0.30520000000000003</v>
      </c>
      <c r="E2675">
        <v>12.264200000000001</v>
      </c>
      <c r="F2675">
        <v>0.12499</v>
      </c>
    </row>
    <row r="2676" spans="1:6">
      <c r="A2676">
        <v>2000847</v>
      </c>
      <c r="B2676">
        <v>2</v>
      </c>
      <c r="C2676">
        <v>847</v>
      </c>
      <c r="D2676">
        <v>-0.30530000000000002</v>
      </c>
      <c r="E2676">
        <v>12.270899999999999</v>
      </c>
      <c r="F2676">
        <v>0.125</v>
      </c>
    </row>
    <row r="2677" spans="1:6">
      <c r="A2677">
        <v>2000848</v>
      </c>
      <c r="B2677">
        <v>2</v>
      </c>
      <c r="C2677">
        <v>848</v>
      </c>
      <c r="D2677">
        <v>-0.3054</v>
      </c>
      <c r="E2677">
        <v>12.2775</v>
      </c>
      <c r="F2677">
        <v>0.12501000000000001</v>
      </c>
    </row>
    <row r="2678" spans="1:6">
      <c r="A2678">
        <v>2000849</v>
      </c>
      <c r="B2678">
        <v>2</v>
      </c>
      <c r="C2678">
        <v>849</v>
      </c>
      <c r="D2678">
        <v>-0.30549999999999999</v>
      </c>
      <c r="E2678">
        <v>12.2842</v>
      </c>
      <c r="F2678">
        <v>0.12503</v>
      </c>
    </row>
    <row r="2679" spans="1:6">
      <c r="A2679">
        <v>2000850</v>
      </c>
      <c r="B2679">
        <v>2</v>
      </c>
      <c r="C2679">
        <v>850</v>
      </c>
      <c r="D2679">
        <v>-0.30559999999999998</v>
      </c>
      <c r="E2679">
        <v>12.290900000000001</v>
      </c>
      <c r="F2679">
        <v>0.12504000000000001</v>
      </c>
    </row>
    <row r="2680" spans="1:6">
      <c r="A2680">
        <v>2000851</v>
      </c>
      <c r="B2680">
        <v>2</v>
      </c>
      <c r="C2680">
        <v>851</v>
      </c>
      <c r="D2680">
        <v>-0.30559999999999998</v>
      </c>
      <c r="E2680">
        <v>12.297599999999999</v>
      </c>
      <c r="F2680">
        <v>0.12504999999999999</v>
      </c>
    </row>
    <row r="2681" spans="1:6">
      <c r="A2681">
        <v>2000852</v>
      </c>
      <c r="B2681">
        <v>2</v>
      </c>
      <c r="C2681">
        <v>852</v>
      </c>
      <c r="D2681">
        <v>-0.30570000000000003</v>
      </c>
      <c r="E2681">
        <v>12.3042</v>
      </c>
      <c r="F2681">
        <v>0.12506</v>
      </c>
    </row>
    <row r="2682" spans="1:6">
      <c r="A2682">
        <v>2000853</v>
      </c>
      <c r="B2682">
        <v>2</v>
      </c>
      <c r="C2682">
        <v>853</v>
      </c>
      <c r="D2682">
        <v>-0.30580000000000002</v>
      </c>
      <c r="E2682">
        <v>12.3109</v>
      </c>
      <c r="F2682">
        <v>0.12506999999999999</v>
      </c>
    </row>
    <row r="2683" spans="1:6">
      <c r="A2683">
        <v>2000854</v>
      </c>
      <c r="B2683">
        <v>2</v>
      </c>
      <c r="C2683">
        <v>854</v>
      </c>
      <c r="D2683">
        <v>-0.30590000000000001</v>
      </c>
      <c r="E2683">
        <v>12.317600000000001</v>
      </c>
      <c r="F2683">
        <v>0.12509000000000001</v>
      </c>
    </row>
    <row r="2684" spans="1:6">
      <c r="A2684">
        <v>2000855</v>
      </c>
      <c r="B2684">
        <v>2</v>
      </c>
      <c r="C2684">
        <v>855</v>
      </c>
      <c r="D2684">
        <v>-0.30590000000000001</v>
      </c>
      <c r="E2684">
        <v>12.324199999999999</v>
      </c>
      <c r="F2684">
        <v>0.12509999999999999</v>
      </c>
    </row>
    <row r="2685" spans="1:6">
      <c r="A2685">
        <v>2000856</v>
      </c>
      <c r="B2685">
        <v>2</v>
      </c>
      <c r="C2685">
        <v>856</v>
      </c>
      <c r="D2685">
        <v>-0.30599999999999999</v>
      </c>
      <c r="E2685">
        <v>12.3309</v>
      </c>
      <c r="F2685">
        <v>0.12511</v>
      </c>
    </row>
    <row r="2686" spans="1:6">
      <c r="A2686">
        <v>2000857</v>
      </c>
      <c r="B2686">
        <v>2</v>
      </c>
      <c r="C2686">
        <v>857</v>
      </c>
      <c r="D2686">
        <v>-0.30609999999999998</v>
      </c>
      <c r="E2686">
        <v>12.3375</v>
      </c>
      <c r="F2686">
        <v>0.12512000000000001</v>
      </c>
    </row>
    <row r="2687" spans="1:6">
      <c r="A2687">
        <v>2000858</v>
      </c>
      <c r="B2687">
        <v>2</v>
      </c>
      <c r="C2687">
        <v>858</v>
      </c>
      <c r="D2687">
        <v>-0.30620000000000003</v>
      </c>
      <c r="E2687">
        <v>12.344200000000001</v>
      </c>
      <c r="F2687">
        <v>0.12512999999999999</v>
      </c>
    </row>
    <row r="2688" spans="1:6">
      <c r="A2688">
        <v>2000859</v>
      </c>
      <c r="B2688">
        <v>2</v>
      </c>
      <c r="C2688">
        <v>859</v>
      </c>
      <c r="D2688">
        <v>-0.30630000000000002</v>
      </c>
      <c r="E2688">
        <v>12.3508</v>
      </c>
      <c r="F2688">
        <v>0.12515000000000001</v>
      </c>
    </row>
    <row r="2689" spans="1:6">
      <c r="A2689">
        <v>2000860</v>
      </c>
      <c r="B2689">
        <v>2</v>
      </c>
      <c r="C2689">
        <v>860</v>
      </c>
      <c r="D2689">
        <v>-0.30630000000000002</v>
      </c>
      <c r="E2689">
        <v>12.3575</v>
      </c>
      <c r="F2689">
        <v>0.12515999999999999</v>
      </c>
    </row>
    <row r="2690" spans="1:6">
      <c r="A2690">
        <v>2000861</v>
      </c>
      <c r="B2690">
        <v>2</v>
      </c>
      <c r="C2690">
        <v>861</v>
      </c>
      <c r="D2690">
        <v>-0.30640000000000001</v>
      </c>
      <c r="E2690">
        <v>12.364100000000001</v>
      </c>
      <c r="F2690">
        <v>0.12517</v>
      </c>
    </row>
    <row r="2691" spans="1:6">
      <c r="A2691">
        <v>2000862</v>
      </c>
      <c r="B2691">
        <v>2</v>
      </c>
      <c r="C2691">
        <v>862</v>
      </c>
      <c r="D2691">
        <v>-0.30649999999999999</v>
      </c>
      <c r="E2691">
        <v>12.370699999999999</v>
      </c>
      <c r="F2691">
        <v>0.12518000000000001</v>
      </c>
    </row>
    <row r="2692" spans="1:6">
      <c r="A2692">
        <v>2000863</v>
      </c>
      <c r="B2692">
        <v>2</v>
      </c>
      <c r="C2692">
        <v>863</v>
      </c>
      <c r="D2692">
        <v>-0.30659999999999998</v>
      </c>
      <c r="E2692">
        <v>12.3774</v>
      </c>
      <c r="F2692">
        <v>0.12520000000000001</v>
      </c>
    </row>
    <row r="2693" spans="1:6">
      <c r="A2693">
        <v>2000864</v>
      </c>
      <c r="B2693">
        <v>2</v>
      </c>
      <c r="C2693">
        <v>864</v>
      </c>
      <c r="D2693">
        <v>-0.30659999999999998</v>
      </c>
      <c r="E2693">
        <v>12.384</v>
      </c>
      <c r="F2693">
        <v>0.12520999999999999</v>
      </c>
    </row>
    <row r="2694" spans="1:6">
      <c r="A2694">
        <v>2000865</v>
      </c>
      <c r="B2694">
        <v>2</v>
      </c>
      <c r="C2694">
        <v>865</v>
      </c>
      <c r="D2694">
        <v>-0.30669999999999997</v>
      </c>
      <c r="E2694">
        <v>12.390599999999999</v>
      </c>
      <c r="F2694">
        <v>0.12522</v>
      </c>
    </row>
    <row r="2695" spans="1:6">
      <c r="A2695">
        <v>2000866</v>
      </c>
      <c r="B2695">
        <v>2</v>
      </c>
      <c r="C2695">
        <v>866</v>
      </c>
      <c r="D2695">
        <v>-0.30680000000000002</v>
      </c>
      <c r="E2695">
        <v>12.3973</v>
      </c>
      <c r="F2695">
        <v>0.12523000000000001</v>
      </c>
    </row>
    <row r="2696" spans="1:6">
      <c r="A2696">
        <v>2000867</v>
      </c>
      <c r="B2696">
        <v>2</v>
      </c>
      <c r="C2696">
        <v>867</v>
      </c>
      <c r="D2696">
        <v>-0.30690000000000001</v>
      </c>
      <c r="E2696">
        <v>12.4039</v>
      </c>
      <c r="F2696">
        <v>0.12525</v>
      </c>
    </row>
    <row r="2697" spans="1:6">
      <c r="A2697">
        <v>2000868</v>
      </c>
      <c r="B2697">
        <v>2</v>
      </c>
      <c r="C2697">
        <v>868</v>
      </c>
      <c r="D2697">
        <v>-0.30690000000000001</v>
      </c>
      <c r="E2697">
        <v>12.410500000000001</v>
      </c>
      <c r="F2697">
        <v>0.12526000000000001</v>
      </c>
    </row>
    <row r="2698" spans="1:6">
      <c r="A2698">
        <v>2000869</v>
      </c>
      <c r="B2698">
        <v>2</v>
      </c>
      <c r="C2698">
        <v>869</v>
      </c>
      <c r="D2698">
        <v>-0.307</v>
      </c>
      <c r="E2698">
        <v>12.4171</v>
      </c>
      <c r="F2698">
        <v>0.12526999999999999</v>
      </c>
    </row>
    <row r="2699" spans="1:6">
      <c r="A2699">
        <v>2000870</v>
      </c>
      <c r="B2699">
        <v>2</v>
      </c>
      <c r="C2699">
        <v>870</v>
      </c>
      <c r="D2699">
        <v>-0.30709999999999998</v>
      </c>
      <c r="E2699">
        <v>12.4237</v>
      </c>
      <c r="F2699">
        <v>0.12528</v>
      </c>
    </row>
    <row r="2700" spans="1:6">
      <c r="A2700">
        <v>2000871</v>
      </c>
      <c r="B2700">
        <v>2</v>
      </c>
      <c r="C2700">
        <v>871</v>
      </c>
      <c r="D2700">
        <v>-0.30719999999999997</v>
      </c>
      <c r="E2700">
        <v>12.430300000000001</v>
      </c>
      <c r="F2700">
        <v>0.12529999999999999</v>
      </c>
    </row>
    <row r="2701" spans="1:6">
      <c r="A2701">
        <v>2000872</v>
      </c>
      <c r="B2701">
        <v>2</v>
      </c>
      <c r="C2701">
        <v>872</v>
      </c>
      <c r="D2701">
        <v>-0.30719999999999997</v>
      </c>
      <c r="E2701">
        <v>12.4369</v>
      </c>
      <c r="F2701">
        <v>0.12531</v>
      </c>
    </row>
    <row r="2702" spans="1:6">
      <c r="A2702">
        <v>2000873</v>
      </c>
      <c r="B2702">
        <v>2</v>
      </c>
      <c r="C2702">
        <v>873</v>
      </c>
      <c r="D2702">
        <v>-0.30730000000000002</v>
      </c>
      <c r="E2702">
        <v>12.4435</v>
      </c>
      <c r="F2702">
        <v>0.12531999999999999</v>
      </c>
    </row>
    <row r="2703" spans="1:6">
      <c r="A2703">
        <v>2000874</v>
      </c>
      <c r="B2703">
        <v>2</v>
      </c>
      <c r="C2703">
        <v>874</v>
      </c>
      <c r="D2703">
        <v>-0.30740000000000001</v>
      </c>
      <c r="E2703">
        <v>12.450100000000001</v>
      </c>
      <c r="F2703">
        <v>0.12533</v>
      </c>
    </row>
    <row r="2704" spans="1:6">
      <c r="A2704">
        <v>2000875</v>
      </c>
      <c r="B2704">
        <v>2</v>
      </c>
      <c r="C2704">
        <v>875</v>
      </c>
      <c r="D2704">
        <v>-0.30740000000000001</v>
      </c>
      <c r="E2704">
        <v>12.4567</v>
      </c>
      <c r="F2704">
        <v>0.12534999999999999</v>
      </c>
    </row>
    <row r="2705" spans="1:6">
      <c r="A2705">
        <v>2000876</v>
      </c>
      <c r="B2705">
        <v>2</v>
      </c>
      <c r="C2705">
        <v>876</v>
      </c>
      <c r="D2705">
        <v>-0.3075</v>
      </c>
      <c r="E2705">
        <v>12.4633</v>
      </c>
      <c r="F2705">
        <v>0.12536</v>
      </c>
    </row>
    <row r="2706" spans="1:6">
      <c r="A2706">
        <v>2000877</v>
      </c>
      <c r="B2706">
        <v>2</v>
      </c>
      <c r="C2706">
        <v>877</v>
      </c>
      <c r="D2706">
        <v>-0.30759999999999998</v>
      </c>
      <c r="E2706">
        <v>12.469900000000001</v>
      </c>
      <c r="F2706">
        <v>0.12537000000000001</v>
      </c>
    </row>
    <row r="2707" spans="1:6">
      <c r="A2707">
        <v>2000878</v>
      </c>
      <c r="B2707">
        <v>2</v>
      </c>
      <c r="C2707">
        <v>878</v>
      </c>
      <c r="D2707">
        <v>-0.30769999999999997</v>
      </c>
      <c r="E2707">
        <v>12.4765</v>
      </c>
      <c r="F2707">
        <v>0.12539</v>
      </c>
    </row>
    <row r="2708" spans="1:6">
      <c r="A2708">
        <v>2000879</v>
      </c>
      <c r="B2708">
        <v>2</v>
      </c>
      <c r="C2708">
        <v>879</v>
      </c>
      <c r="D2708">
        <v>-0.30769999999999997</v>
      </c>
      <c r="E2708">
        <v>12.4831</v>
      </c>
      <c r="F2708">
        <v>0.12540000000000001</v>
      </c>
    </row>
    <row r="2709" spans="1:6">
      <c r="A2709">
        <v>2000880</v>
      </c>
      <c r="B2709">
        <v>2</v>
      </c>
      <c r="C2709">
        <v>880</v>
      </c>
      <c r="D2709">
        <v>-0.30780000000000002</v>
      </c>
      <c r="E2709">
        <v>12.489599999999999</v>
      </c>
      <c r="F2709">
        <v>0.12540999999999999</v>
      </c>
    </row>
    <row r="2710" spans="1:6">
      <c r="A2710">
        <v>2000881</v>
      </c>
      <c r="B2710">
        <v>2</v>
      </c>
      <c r="C2710">
        <v>881</v>
      </c>
      <c r="D2710">
        <v>-0.30790000000000001</v>
      </c>
      <c r="E2710">
        <v>12.4962</v>
      </c>
      <c r="F2710">
        <v>0.12543000000000001</v>
      </c>
    </row>
    <row r="2711" spans="1:6">
      <c r="A2711">
        <v>2000882</v>
      </c>
      <c r="B2711">
        <v>2</v>
      </c>
      <c r="C2711">
        <v>882</v>
      </c>
      <c r="D2711">
        <v>-0.308</v>
      </c>
      <c r="E2711">
        <v>12.502800000000001</v>
      </c>
      <c r="F2711">
        <v>0.12544</v>
      </c>
    </row>
    <row r="2712" spans="1:6">
      <c r="A2712">
        <v>2000883</v>
      </c>
      <c r="B2712">
        <v>2</v>
      </c>
      <c r="C2712">
        <v>883</v>
      </c>
      <c r="D2712">
        <v>-0.308</v>
      </c>
      <c r="E2712">
        <v>12.5093</v>
      </c>
      <c r="F2712">
        <v>0.12545000000000001</v>
      </c>
    </row>
    <row r="2713" spans="1:6">
      <c r="A2713">
        <v>2000884</v>
      </c>
      <c r="B2713">
        <v>2</v>
      </c>
      <c r="C2713">
        <v>884</v>
      </c>
      <c r="D2713">
        <v>-0.30809999999999998</v>
      </c>
      <c r="E2713">
        <v>12.5159</v>
      </c>
      <c r="F2713">
        <v>0.12547</v>
      </c>
    </row>
    <row r="2714" spans="1:6">
      <c r="A2714">
        <v>2000885</v>
      </c>
      <c r="B2714">
        <v>2</v>
      </c>
      <c r="C2714">
        <v>885</v>
      </c>
      <c r="D2714">
        <v>-0.30819999999999997</v>
      </c>
      <c r="E2714">
        <v>12.522500000000001</v>
      </c>
      <c r="F2714">
        <v>0.12548000000000001</v>
      </c>
    </row>
    <row r="2715" spans="1:6">
      <c r="A2715">
        <v>2000886</v>
      </c>
      <c r="B2715">
        <v>2</v>
      </c>
      <c r="C2715">
        <v>886</v>
      </c>
      <c r="D2715">
        <v>-0.30819999999999997</v>
      </c>
      <c r="E2715">
        <v>12.529</v>
      </c>
      <c r="F2715">
        <v>0.12548999999999999</v>
      </c>
    </row>
    <row r="2716" spans="1:6">
      <c r="A2716">
        <v>2000887</v>
      </c>
      <c r="B2716">
        <v>2</v>
      </c>
      <c r="C2716">
        <v>887</v>
      </c>
      <c r="D2716">
        <v>-0.30830000000000002</v>
      </c>
      <c r="E2716">
        <v>12.535600000000001</v>
      </c>
      <c r="F2716">
        <v>0.12551000000000001</v>
      </c>
    </row>
    <row r="2717" spans="1:6">
      <c r="A2717">
        <v>2000888</v>
      </c>
      <c r="B2717">
        <v>2</v>
      </c>
      <c r="C2717">
        <v>888</v>
      </c>
      <c r="D2717">
        <v>-0.30840000000000001</v>
      </c>
      <c r="E2717">
        <v>12.5421</v>
      </c>
      <c r="F2717">
        <v>0.12551999999999999</v>
      </c>
    </row>
    <row r="2718" spans="1:6">
      <c r="A2718">
        <v>2000889</v>
      </c>
      <c r="B2718">
        <v>2</v>
      </c>
      <c r="C2718">
        <v>889</v>
      </c>
      <c r="D2718">
        <v>-0.3085</v>
      </c>
      <c r="E2718">
        <v>12.5487</v>
      </c>
      <c r="F2718">
        <v>0.12553</v>
      </c>
    </row>
    <row r="2719" spans="1:6">
      <c r="A2719">
        <v>2000890</v>
      </c>
      <c r="B2719">
        <v>2</v>
      </c>
      <c r="C2719">
        <v>890</v>
      </c>
      <c r="D2719">
        <v>-0.3085</v>
      </c>
      <c r="E2719">
        <v>12.555199999999999</v>
      </c>
      <c r="F2719">
        <v>0.12554999999999999</v>
      </c>
    </row>
    <row r="2720" spans="1:6">
      <c r="A2720">
        <v>2000891</v>
      </c>
      <c r="B2720">
        <v>2</v>
      </c>
      <c r="C2720">
        <v>891</v>
      </c>
      <c r="D2720">
        <v>-0.30859999999999999</v>
      </c>
      <c r="E2720">
        <v>12.5617</v>
      </c>
      <c r="F2720">
        <v>0.12556</v>
      </c>
    </row>
    <row r="2721" spans="1:6">
      <c r="A2721">
        <v>2000892</v>
      </c>
      <c r="B2721">
        <v>2</v>
      </c>
      <c r="C2721">
        <v>892</v>
      </c>
      <c r="D2721">
        <v>-0.30869999999999997</v>
      </c>
      <c r="E2721">
        <v>12.568300000000001</v>
      </c>
      <c r="F2721">
        <v>0.12556999999999999</v>
      </c>
    </row>
    <row r="2722" spans="1:6">
      <c r="A2722">
        <v>2000893</v>
      </c>
      <c r="B2722">
        <v>2</v>
      </c>
      <c r="C2722">
        <v>893</v>
      </c>
      <c r="D2722">
        <v>-0.30869999999999997</v>
      </c>
      <c r="E2722">
        <v>12.5748</v>
      </c>
      <c r="F2722">
        <v>0.12559000000000001</v>
      </c>
    </row>
    <row r="2723" spans="1:6">
      <c r="A2723">
        <v>2000894</v>
      </c>
      <c r="B2723">
        <v>2</v>
      </c>
      <c r="C2723">
        <v>894</v>
      </c>
      <c r="D2723">
        <v>-0.30880000000000002</v>
      </c>
      <c r="E2723">
        <v>12.581300000000001</v>
      </c>
      <c r="F2723">
        <v>0.12559999999999999</v>
      </c>
    </row>
    <row r="2724" spans="1:6">
      <c r="A2724">
        <v>2000895</v>
      </c>
      <c r="B2724">
        <v>2</v>
      </c>
      <c r="C2724">
        <v>895</v>
      </c>
      <c r="D2724">
        <v>-0.30890000000000001</v>
      </c>
      <c r="E2724">
        <v>12.587899999999999</v>
      </c>
      <c r="F2724">
        <v>0.12561</v>
      </c>
    </row>
    <row r="2725" spans="1:6">
      <c r="A2725">
        <v>2000896</v>
      </c>
      <c r="B2725">
        <v>2</v>
      </c>
      <c r="C2725">
        <v>896</v>
      </c>
      <c r="D2725">
        <v>-0.30890000000000001</v>
      </c>
      <c r="E2725">
        <v>12.5944</v>
      </c>
      <c r="F2725">
        <v>0.12562999999999999</v>
      </c>
    </row>
    <row r="2726" spans="1:6">
      <c r="A2726">
        <v>2000897</v>
      </c>
      <c r="B2726">
        <v>2</v>
      </c>
      <c r="C2726">
        <v>897</v>
      </c>
      <c r="D2726">
        <v>-0.309</v>
      </c>
      <c r="E2726">
        <v>12.600899999999999</v>
      </c>
      <c r="F2726">
        <v>0.12564</v>
      </c>
    </row>
    <row r="2727" spans="1:6">
      <c r="A2727">
        <v>2000898</v>
      </c>
      <c r="B2727">
        <v>2</v>
      </c>
      <c r="C2727">
        <v>898</v>
      </c>
      <c r="D2727">
        <v>-0.30909999999999999</v>
      </c>
      <c r="E2727">
        <v>12.6074</v>
      </c>
      <c r="F2727">
        <v>0.12565999999999999</v>
      </c>
    </row>
    <row r="2728" spans="1:6">
      <c r="A2728">
        <v>2000899</v>
      </c>
      <c r="B2728">
        <v>2</v>
      </c>
      <c r="C2728">
        <v>899</v>
      </c>
      <c r="D2728">
        <v>-0.30909999999999999</v>
      </c>
      <c r="E2728">
        <v>12.613899999999999</v>
      </c>
      <c r="F2728">
        <v>0.12567</v>
      </c>
    </row>
    <row r="2729" spans="1:6">
      <c r="A2729">
        <v>2000900</v>
      </c>
      <c r="B2729">
        <v>2</v>
      </c>
      <c r="C2729">
        <v>900</v>
      </c>
      <c r="D2729">
        <v>-0.30919999999999997</v>
      </c>
      <c r="E2729">
        <v>12.6204</v>
      </c>
      <c r="F2729">
        <v>0.12567999999999999</v>
      </c>
    </row>
    <row r="2730" spans="1:6">
      <c r="A2730">
        <v>2000901</v>
      </c>
      <c r="B2730">
        <v>2</v>
      </c>
      <c r="C2730">
        <v>901</v>
      </c>
      <c r="D2730">
        <v>-0.30930000000000002</v>
      </c>
      <c r="E2730">
        <v>12.626899999999999</v>
      </c>
      <c r="F2730">
        <v>0.12570000000000001</v>
      </c>
    </row>
    <row r="2731" spans="1:6">
      <c r="A2731">
        <v>2000902</v>
      </c>
      <c r="B2731">
        <v>2</v>
      </c>
      <c r="C2731">
        <v>902</v>
      </c>
      <c r="D2731">
        <v>-0.30930000000000002</v>
      </c>
      <c r="E2731">
        <v>12.6334</v>
      </c>
      <c r="F2731">
        <v>0.12570999999999999</v>
      </c>
    </row>
    <row r="2732" spans="1:6">
      <c r="A2732">
        <v>2000903</v>
      </c>
      <c r="B2732">
        <v>2</v>
      </c>
      <c r="C2732">
        <v>903</v>
      </c>
      <c r="D2732">
        <v>-0.30940000000000001</v>
      </c>
      <c r="E2732">
        <v>12.639900000000001</v>
      </c>
      <c r="F2732">
        <v>0.12573000000000001</v>
      </c>
    </row>
    <row r="2733" spans="1:6">
      <c r="A2733">
        <v>2000904</v>
      </c>
      <c r="B2733">
        <v>2</v>
      </c>
      <c r="C2733">
        <v>904</v>
      </c>
      <c r="D2733">
        <v>-0.3095</v>
      </c>
      <c r="E2733">
        <v>12.6464</v>
      </c>
      <c r="F2733">
        <v>0.12573999999999999</v>
      </c>
    </row>
    <row r="2734" spans="1:6">
      <c r="A2734">
        <v>2000905</v>
      </c>
      <c r="B2734">
        <v>2</v>
      </c>
      <c r="C2734">
        <v>905</v>
      </c>
      <c r="D2734">
        <v>-0.3095</v>
      </c>
      <c r="E2734">
        <v>12.652900000000001</v>
      </c>
      <c r="F2734">
        <v>0.12575</v>
      </c>
    </row>
    <row r="2735" spans="1:6">
      <c r="A2735">
        <v>2000906</v>
      </c>
      <c r="B2735">
        <v>2</v>
      </c>
      <c r="C2735">
        <v>906</v>
      </c>
      <c r="D2735">
        <v>-0.30959999999999999</v>
      </c>
      <c r="E2735">
        <v>12.6594</v>
      </c>
      <c r="F2735">
        <v>0.12576999999999999</v>
      </c>
    </row>
    <row r="2736" spans="1:6">
      <c r="A2736">
        <v>2000907</v>
      </c>
      <c r="B2736">
        <v>2</v>
      </c>
      <c r="C2736">
        <v>907</v>
      </c>
      <c r="D2736">
        <v>-0.30969999999999998</v>
      </c>
      <c r="E2736">
        <v>12.665900000000001</v>
      </c>
      <c r="F2736">
        <v>0.12578</v>
      </c>
    </row>
    <row r="2737" spans="1:6">
      <c r="A2737">
        <v>2000908</v>
      </c>
      <c r="B2737">
        <v>2</v>
      </c>
      <c r="C2737">
        <v>908</v>
      </c>
      <c r="D2737">
        <v>-0.30969999999999998</v>
      </c>
      <c r="E2737">
        <v>12.6723</v>
      </c>
      <c r="F2737">
        <v>0.1258</v>
      </c>
    </row>
    <row r="2738" spans="1:6">
      <c r="A2738">
        <v>2000909</v>
      </c>
      <c r="B2738">
        <v>2</v>
      </c>
      <c r="C2738">
        <v>909</v>
      </c>
      <c r="D2738">
        <v>-0.30980000000000002</v>
      </c>
      <c r="E2738">
        <v>12.678800000000001</v>
      </c>
      <c r="F2738">
        <v>0.12581000000000001</v>
      </c>
    </row>
    <row r="2739" spans="1:6">
      <c r="A2739">
        <v>2000910</v>
      </c>
      <c r="B2739">
        <v>2</v>
      </c>
      <c r="C2739">
        <v>910</v>
      </c>
      <c r="D2739">
        <v>-0.30990000000000001</v>
      </c>
      <c r="E2739">
        <v>12.6853</v>
      </c>
      <c r="F2739">
        <v>0.12583</v>
      </c>
    </row>
    <row r="2740" spans="1:6">
      <c r="A2740">
        <v>2000911</v>
      </c>
      <c r="B2740">
        <v>2</v>
      </c>
      <c r="C2740">
        <v>911</v>
      </c>
      <c r="D2740">
        <v>-0.30990000000000001</v>
      </c>
      <c r="E2740">
        <v>12.691800000000001</v>
      </c>
      <c r="F2740">
        <v>0.12584000000000001</v>
      </c>
    </row>
    <row r="2741" spans="1:6">
      <c r="A2741">
        <v>2000912</v>
      </c>
      <c r="B2741">
        <v>2</v>
      </c>
      <c r="C2741">
        <v>912</v>
      </c>
      <c r="D2741">
        <v>-0.31</v>
      </c>
      <c r="E2741">
        <v>12.6982</v>
      </c>
      <c r="F2741">
        <v>0.12584999999999999</v>
      </c>
    </row>
    <row r="2742" spans="1:6">
      <c r="A2742">
        <v>2000913</v>
      </c>
      <c r="B2742">
        <v>2</v>
      </c>
      <c r="C2742">
        <v>913</v>
      </c>
      <c r="D2742">
        <v>-0.31009999999999999</v>
      </c>
      <c r="E2742">
        <v>12.704700000000001</v>
      </c>
      <c r="F2742">
        <v>0.12587000000000001</v>
      </c>
    </row>
    <row r="2743" spans="1:6">
      <c r="A2743">
        <v>2000914</v>
      </c>
      <c r="B2743">
        <v>2</v>
      </c>
      <c r="C2743">
        <v>914</v>
      </c>
      <c r="D2743">
        <v>-0.31009999999999999</v>
      </c>
      <c r="E2743">
        <v>12.7111</v>
      </c>
      <c r="F2743">
        <v>0.12587999999999999</v>
      </c>
    </row>
    <row r="2744" spans="1:6">
      <c r="A2744">
        <v>2000915</v>
      </c>
      <c r="B2744">
        <v>2</v>
      </c>
      <c r="C2744">
        <v>915</v>
      </c>
      <c r="D2744">
        <v>-0.31019999999999998</v>
      </c>
      <c r="E2744">
        <v>12.717599999999999</v>
      </c>
      <c r="F2744">
        <v>0.12590000000000001</v>
      </c>
    </row>
    <row r="2745" spans="1:6">
      <c r="A2745">
        <v>2000916</v>
      </c>
      <c r="B2745">
        <v>2</v>
      </c>
      <c r="C2745">
        <v>916</v>
      </c>
      <c r="D2745">
        <v>-0.31030000000000002</v>
      </c>
      <c r="E2745">
        <v>12.724</v>
      </c>
      <c r="F2745">
        <v>0.12590999999999999</v>
      </c>
    </row>
    <row r="2746" spans="1:6">
      <c r="A2746">
        <v>2000917</v>
      </c>
      <c r="B2746">
        <v>2</v>
      </c>
      <c r="C2746">
        <v>917</v>
      </c>
      <c r="D2746">
        <v>-0.31030000000000002</v>
      </c>
      <c r="E2746">
        <v>12.730499999999999</v>
      </c>
      <c r="F2746">
        <v>0.12592999999999999</v>
      </c>
    </row>
    <row r="2747" spans="1:6">
      <c r="A2747">
        <v>2000918</v>
      </c>
      <c r="B2747">
        <v>2</v>
      </c>
      <c r="C2747">
        <v>918</v>
      </c>
      <c r="D2747">
        <v>-0.31040000000000001</v>
      </c>
      <c r="E2747">
        <v>12.7369</v>
      </c>
      <c r="F2747">
        <v>0.12594</v>
      </c>
    </row>
    <row r="2748" spans="1:6">
      <c r="A2748">
        <v>2000919</v>
      </c>
      <c r="B2748">
        <v>2</v>
      </c>
      <c r="C2748">
        <v>919</v>
      </c>
      <c r="D2748">
        <v>-0.3105</v>
      </c>
      <c r="E2748">
        <v>12.743399999999999</v>
      </c>
      <c r="F2748">
        <v>0.12595999999999999</v>
      </c>
    </row>
    <row r="2749" spans="1:6">
      <c r="A2749">
        <v>2000920</v>
      </c>
      <c r="B2749">
        <v>2</v>
      </c>
      <c r="C2749">
        <v>920</v>
      </c>
      <c r="D2749">
        <v>-0.3105</v>
      </c>
      <c r="E2749">
        <v>12.7498</v>
      </c>
      <c r="F2749">
        <v>0.12597</v>
      </c>
    </row>
    <row r="2750" spans="1:6">
      <c r="A2750">
        <v>2000921</v>
      </c>
      <c r="B2750">
        <v>2</v>
      </c>
      <c r="C2750">
        <v>921</v>
      </c>
      <c r="D2750">
        <v>-0.31059999999999999</v>
      </c>
      <c r="E2750">
        <v>12.7563</v>
      </c>
      <c r="F2750">
        <v>0.12598999999999999</v>
      </c>
    </row>
    <row r="2751" spans="1:6">
      <c r="A2751">
        <v>2000922</v>
      </c>
      <c r="B2751">
        <v>2</v>
      </c>
      <c r="C2751">
        <v>922</v>
      </c>
      <c r="D2751">
        <v>-0.31069999999999998</v>
      </c>
      <c r="E2751">
        <v>12.762700000000001</v>
      </c>
      <c r="F2751">
        <v>0.126</v>
      </c>
    </row>
    <row r="2752" spans="1:6">
      <c r="A2752">
        <v>2000923</v>
      </c>
      <c r="B2752">
        <v>2</v>
      </c>
      <c r="C2752">
        <v>923</v>
      </c>
      <c r="D2752">
        <v>-0.31069999999999998</v>
      </c>
      <c r="E2752">
        <v>12.7691</v>
      </c>
      <c r="F2752">
        <v>0.12601999999999999</v>
      </c>
    </row>
    <row r="2753" spans="1:6">
      <c r="A2753">
        <v>2000924</v>
      </c>
      <c r="B2753">
        <v>2</v>
      </c>
      <c r="C2753">
        <v>924</v>
      </c>
      <c r="D2753">
        <v>-0.31080000000000002</v>
      </c>
      <c r="E2753">
        <v>12.775499999999999</v>
      </c>
      <c r="F2753">
        <v>0.12603</v>
      </c>
    </row>
    <row r="2754" spans="1:6">
      <c r="A2754">
        <v>2000925</v>
      </c>
      <c r="B2754">
        <v>2</v>
      </c>
      <c r="C2754">
        <v>925</v>
      </c>
      <c r="D2754">
        <v>-0.31090000000000001</v>
      </c>
      <c r="E2754">
        <v>12.782</v>
      </c>
      <c r="F2754">
        <v>0.12605</v>
      </c>
    </row>
    <row r="2755" spans="1:6">
      <c r="A2755">
        <v>2000926</v>
      </c>
      <c r="B2755">
        <v>2</v>
      </c>
      <c r="C2755">
        <v>926</v>
      </c>
      <c r="D2755">
        <v>-0.31090000000000001</v>
      </c>
      <c r="E2755">
        <v>12.788399999999999</v>
      </c>
      <c r="F2755">
        <v>0.12606000000000001</v>
      </c>
    </row>
    <row r="2756" spans="1:6">
      <c r="A2756">
        <v>2000927</v>
      </c>
      <c r="B2756">
        <v>2</v>
      </c>
      <c r="C2756">
        <v>927</v>
      </c>
      <c r="D2756">
        <v>-0.311</v>
      </c>
      <c r="E2756">
        <v>12.7948</v>
      </c>
      <c r="F2756">
        <v>0.12608</v>
      </c>
    </row>
    <row r="2757" spans="1:6">
      <c r="A2757">
        <v>2000928</v>
      </c>
      <c r="B2757">
        <v>2</v>
      </c>
      <c r="C2757">
        <v>928</v>
      </c>
      <c r="D2757">
        <v>-0.311</v>
      </c>
      <c r="E2757">
        <v>12.8012</v>
      </c>
      <c r="F2757">
        <v>0.12609000000000001</v>
      </c>
    </row>
    <row r="2758" spans="1:6">
      <c r="A2758">
        <v>2000929</v>
      </c>
      <c r="B2758">
        <v>2</v>
      </c>
      <c r="C2758">
        <v>929</v>
      </c>
      <c r="D2758">
        <v>-0.31109999999999999</v>
      </c>
      <c r="E2758">
        <v>12.807600000000001</v>
      </c>
      <c r="F2758">
        <v>0.12611</v>
      </c>
    </row>
    <row r="2759" spans="1:6">
      <c r="A2759">
        <v>2000930</v>
      </c>
      <c r="B2759">
        <v>2</v>
      </c>
      <c r="C2759">
        <v>930</v>
      </c>
      <c r="D2759">
        <v>-0.31119999999999998</v>
      </c>
      <c r="E2759">
        <v>12.814</v>
      </c>
      <c r="F2759">
        <v>0.12612000000000001</v>
      </c>
    </row>
    <row r="2760" spans="1:6">
      <c r="A2760">
        <v>2000931</v>
      </c>
      <c r="B2760">
        <v>2</v>
      </c>
      <c r="C2760">
        <v>931</v>
      </c>
      <c r="D2760">
        <v>-0.31119999999999998</v>
      </c>
      <c r="E2760">
        <v>12.820399999999999</v>
      </c>
      <c r="F2760">
        <v>0.12614</v>
      </c>
    </row>
    <row r="2761" spans="1:6">
      <c r="A2761">
        <v>2000932</v>
      </c>
      <c r="B2761">
        <v>2</v>
      </c>
      <c r="C2761">
        <v>932</v>
      </c>
      <c r="D2761">
        <v>-0.31130000000000002</v>
      </c>
      <c r="E2761">
        <v>12.8268</v>
      </c>
      <c r="F2761">
        <v>0.12615000000000001</v>
      </c>
    </row>
    <row r="2762" spans="1:6">
      <c r="A2762">
        <v>2000933</v>
      </c>
      <c r="B2762">
        <v>2</v>
      </c>
      <c r="C2762">
        <v>933</v>
      </c>
      <c r="D2762">
        <v>-0.31140000000000001</v>
      </c>
      <c r="E2762">
        <v>12.8332</v>
      </c>
      <c r="F2762">
        <v>0.12617</v>
      </c>
    </row>
    <row r="2763" spans="1:6">
      <c r="A2763">
        <v>2000934</v>
      </c>
      <c r="B2763">
        <v>2</v>
      </c>
      <c r="C2763">
        <v>934</v>
      </c>
      <c r="D2763">
        <v>-0.31140000000000001</v>
      </c>
      <c r="E2763">
        <v>12.839600000000001</v>
      </c>
      <c r="F2763">
        <v>0.12617999999999999</v>
      </c>
    </row>
    <row r="2764" spans="1:6">
      <c r="A2764">
        <v>2000935</v>
      </c>
      <c r="B2764">
        <v>2</v>
      </c>
      <c r="C2764">
        <v>935</v>
      </c>
      <c r="D2764">
        <v>-0.3115</v>
      </c>
      <c r="E2764">
        <v>12.846</v>
      </c>
      <c r="F2764">
        <v>0.12620000000000001</v>
      </c>
    </row>
    <row r="2765" spans="1:6">
      <c r="A2765">
        <v>2000936</v>
      </c>
      <c r="B2765">
        <v>2</v>
      </c>
      <c r="C2765">
        <v>936</v>
      </c>
      <c r="D2765">
        <v>-0.31159999999999999</v>
      </c>
      <c r="E2765">
        <v>12.852399999999999</v>
      </c>
      <c r="F2765">
        <v>0.12620999999999999</v>
      </c>
    </row>
    <row r="2766" spans="1:6">
      <c r="A2766">
        <v>2000937</v>
      </c>
      <c r="B2766">
        <v>2</v>
      </c>
      <c r="C2766">
        <v>937</v>
      </c>
      <c r="D2766">
        <v>-0.31159999999999999</v>
      </c>
      <c r="E2766">
        <v>12.8588</v>
      </c>
      <c r="F2766">
        <v>0.12623000000000001</v>
      </c>
    </row>
    <row r="2767" spans="1:6">
      <c r="A2767">
        <v>2000938</v>
      </c>
      <c r="B2767">
        <v>2</v>
      </c>
      <c r="C2767">
        <v>938</v>
      </c>
      <c r="D2767">
        <v>-0.31169999999999998</v>
      </c>
      <c r="E2767">
        <v>12.8651</v>
      </c>
      <c r="F2767">
        <v>0.12625</v>
      </c>
    </row>
    <row r="2768" spans="1:6">
      <c r="A2768">
        <v>2000939</v>
      </c>
      <c r="B2768">
        <v>2</v>
      </c>
      <c r="C2768">
        <v>939</v>
      </c>
      <c r="D2768">
        <v>-0.31169999999999998</v>
      </c>
      <c r="E2768">
        <v>12.871499999999999</v>
      </c>
      <c r="F2768">
        <v>0.12626000000000001</v>
      </c>
    </row>
    <row r="2769" spans="1:6">
      <c r="A2769">
        <v>2000940</v>
      </c>
      <c r="B2769">
        <v>2</v>
      </c>
      <c r="C2769">
        <v>940</v>
      </c>
      <c r="D2769">
        <v>-0.31180000000000002</v>
      </c>
      <c r="E2769">
        <v>12.8779</v>
      </c>
      <c r="F2769">
        <v>0.12628</v>
      </c>
    </row>
    <row r="2770" spans="1:6">
      <c r="A2770">
        <v>2000941</v>
      </c>
      <c r="B2770">
        <v>2</v>
      </c>
      <c r="C2770">
        <v>941</v>
      </c>
      <c r="D2770">
        <v>-0.31190000000000001</v>
      </c>
      <c r="E2770">
        <v>12.8843</v>
      </c>
      <c r="F2770">
        <v>0.12629000000000001</v>
      </c>
    </row>
    <row r="2771" spans="1:6">
      <c r="A2771">
        <v>2000942</v>
      </c>
      <c r="B2771">
        <v>2</v>
      </c>
      <c r="C2771">
        <v>942</v>
      </c>
      <c r="D2771">
        <v>-0.31190000000000001</v>
      </c>
      <c r="E2771">
        <v>12.890599999999999</v>
      </c>
      <c r="F2771">
        <v>0.12631000000000001</v>
      </c>
    </row>
    <row r="2772" spans="1:6">
      <c r="A2772">
        <v>2000943</v>
      </c>
      <c r="B2772">
        <v>2</v>
      </c>
      <c r="C2772">
        <v>943</v>
      </c>
      <c r="D2772">
        <v>-0.312</v>
      </c>
      <c r="E2772">
        <v>12.897</v>
      </c>
      <c r="F2772">
        <v>0.12631999999999999</v>
      </c>
    </row>
    <row r="2773" spans="1:6">
      <c r="A2773">
        <v>2000944</v>
      </c>
      <c r="B2773">
        <v>2</v>
      </c>
      <c r="C2773">
        <v>944</v>
      </c>
      <c r="D2773">
        <v>-0.312</v>
      </c>
      <c r="E2773">
        <v>12.9033</v>
      </c>
      <c r="F2773">
        <v>0.12634000000000001</v>
      </c>
    </row>
    <row r="2774" spans="1:6">
      <c r="A2774">
        <v>2000945</v>
      </c>
      <c r="B2774">
        <v>2</v>
      </c>
      <c r="C2774">
        <v>945</v>
      </c>
      <c r="D2774">
        <v>-0.31209999999999999</v>
      </c>
      <c r="E2774">
        <v>12.909700000000001</v>
      </c>
      <c r="F2774">
        <v>0.12636</v>
      </c>
    </row>
    <row r="2775" spans="1:6">
      <c r="A2775">
        <v>2000946</v>
      </c>
      <c r="B2775">
        <v>2</v>
      </c>
      <c r="C2775">
        <v>946</v>
      </c>
      <c r="D2775">
        <v>-0.31219999999999998</v>
      </c>
      <c r="E2775">
        <v>12.9161</v>
      </c>
      <c r="F2775">
        <v>0.12637000000000001</v>
      </c>
    </row>
    <row r="2776" spans="1:6">
      <c r="A2776">
        <v>2000947</v>
      </c>
      <c r="B2776">
        <v>2</v>
      </c>
      <c r="C2776">
        <v>947</v>
      </c>
      <c r="D2776">
        <v>-0.31219999999999998</v>
      </c>
      <c r="E2776">
        <v>12.9224</v>
      </c>
      <c r="F2776">
        <v>0.12639</v>
      </c>
    </row>
    <row r="2777" spans="1:6">
      <c r="A2777">
        <v>2000948</v>
      </c>
      <c r="B2777">
        <v>2</v>
      </c>
      <c r="C2777">
        <v>948</v>
      </c>
      <c r="D2777">
        <v>-0.31230000000000002</v>
      </c>
      <c r="E2777">
        <v>12.928800000000001</v>
      </c>
      <c r="F2777">
        <v>0.12640000000000001</v>
      </c>
    </row>
    <row r="2778" spans="1:6">
      <c r="A2778">
        <v>2000949</v>
      </c>
      <c r="B2778">
        <v>2</v>
      </c>
      <c r="C2778">
        <v>949</v>
      </c>
      <c r="D2778">
        <v>-0.31230000000000002</v>
      </c>
      <c r="E2778">
        <v>12.9351</v>
      </c>
      <c r="F2778">
        <v>0.12642</v>
      </c>
    </row>
    <row r="2779" spans="1:6">
      <c r="A2779">
        <v>2000950</v>
      </c>
      <c r="B2779">
        <v>2</v>
      </c>
      <c r="C2779">
        <v>950</v>
      </c>
      <c r="D2779">
        <v>-0.31240000000000001</v>
      </c>
      <c r="E2779">
        <v>12.9415</v>
      </c>
      <c r="F2779">
        <v>0.12644</v>
      </c>
    </row>
    <row r="2780" spans="1:6">
      <c r="A2780">
        <v>2000951</v>
      </c>
      <c r="B2780">
        <v>2</v>
      </c>
      <c r="C2780">
        <v>951</v>
      </c>
      <c r="D2780">
        <v>-0.3125</v>
      </c>
      <c r="E2780">
        <v>12.947800000000001</v>
      </c>
      <c r="F2780">
        <v>0.12645000000000001</v>
      </c>
    </row>
    <row r="2781" spans="1:6">
      <c r="A2781">
        <v>2000952</v>
      </c>
      <c r="B2781">
        <v>2</v>
      </c>
      <c r="C2781">
        <v>952</v>
      </c>
      <c r="D2781">
        <v>-0.3125</v>
      </c>
      <c r="E2781">
        <v>12.9541</v>
      </c>
      <c r="F2781">
        <v>0.12647</v>
      </c>
    </row>
    <row r="2782" spans="1:6">
      <c r="A2782">
        <v>2000953</v>
      </c>
      <c r="B2782">
        <v>2</v>
      </c>
      <c r="C2782">
        <v>953</v>
      </c>
      <c r="D2782">
        <v>-0.31259999999999999</v>
      </c>
      <c r="E2782">
        <v>12.9605</v>
      </c>
      <c r="F2782">
        <v>0.12648000000000001</v>
      </c>
    </row>
    <row r="2783" spans="1:6">
      <c r="A2783">
        <v>2000954</v>
      </c>
      <c r="B2783">
        <v>2</v>
      </c>
      <c r="C2783">
        <v>954</v>
      </c>
      <c r="D2783">
        <v>-0.31259999999999999</v>
      </c>
      <c r="E2783">
        <v>12.966799999999999</v>
      </c>
      <c r="F2783">
        <v>0.1265</v>
      </c>
    </row>
    <row r="2784" spans="1:6">
      <c r="A2784">
        <v>2000955</v>
      </c>
      <c r="B2784">
        <v>2</v>
      </c>
      <c r="C2784">
        <v>955</v>
      </c>
      <c r="D2784">
        <v>-0.31269999999999998</v>
      </c>
      <c r="E2784">
        <v>12.9732</v>
      </c>
      <c r="F2784">
        <v>0.12651999999999999</v>
      </c>
    </row>
    <row r="2785" spans="1:6">
      <c r="A2785">
        <v>2000956</v>
      </c>
      <c r="B2785">
        <v>2</v>
      </c>
      <c r="C2785">
        <v>956</v>
      </c>
      <c r="D2785">
        <v>-0.31280000000000002</v>
      </c>
      <c r="E2785">
        <v>12.9795</v>
      </c>
      <c r="F2785">
        <v>0.12653</v>
      </c>
    </row>
    <row r="2786" spans="1:6">
      <c r="A2786">
        <v>2000957</v>
      </c>
      <c r="B2786">
        <v>2</v>
      </c>
      <c r="C2786">
        <v>957</v>
      </c>
      <c r="D2786">
        <v>-0.31280000000000002</v>
      </c>
      <c r="E2786">
        <v>12.985799999999999</v>
      </c>
      <c r="F2786">
        <v>0.12655</v>
      </c>
    </row>
    <row r="2787" spans="1:6">
      <c r="A2787">
        <v>2000958</v>
      </c>
      <c r="B2787">
        <v>2</v>
      </c>
      <c r="C2787">
        <v>958</v>
      </c>
      <c r="D2787">
        <v>-0.31290000000000001</v>
      </c>
      <c r="E2787">
        <v>12.992100000000001</v>
      </c>
      <c r="F2787">
        <v>0.12656000000000001</v>
      </c>
    </row>
    <row r="2788" spans="1:6">
      <c r="A2788">
        <v>2000959</v>
      </c>
      <c r="B2788">
        <v>2</v>
      </c>
      <c r="C2788">
        <v>959</v>
      </c>
      <c r="D2788">
        <v>-0.31290000000000001</v>
      </c>
      <c r="E2788">
        <v>12.9985</v>
      </c>
      <c r="F2788">
        <v>0.12658</v>
      </c>
    </row>
    <row r="2789" spans="1:6">
      <c r="A2789">
        <v>2000960</v>
      </c>
      <c r="B2789">
        <v>2</v>
      </c>
      <c r="C2789">
        <v>960</v>
      </c>
      <c r="D2789">
        <v>-0.313</v>
      </c>
      <c r="E2789">
        <v>13.004799999999999</v>
      </c>
      <c r="F2789">
        <v>0.12659999999999999</v>
      </c>
    </row>
    <row r="2790" spans="1:6">
      <c r="A2790">
        <v>2000961</v>
      </c>
      <c r="B2790">
        <v>2</v>
      </c>
      <c r="C2790">
        <v>961</v>
      </c>
      <c r="D2790">
        <v>-0.31309999999999999</v>
      </c>
      <c r="E2790">
        <v>13.011100000000001</v>
      </c>
      <c r="F2790">
        <v>0.12661</v>
      </c>
    </row>
    <row r="2791" spans="1:6">
      <c r="A2791">
        <v>2000962</v>
      </c>
      <c r="B2791">
        <v>2</v>
      </c>
      <c r="C2791">
        <v>962</v>
      </c>
      <c r="D2791">
        <v>-0.31309999999999999</v>
      </c>
      <c r="E2791">
        <v>13.0174</v>
      </c>
      <c r="F2791">
        <v>0.12662999999999999</v>
      </c>
    </row>
    <row r="2792" spans="1:6">
      <c r="A2792">
        <v>2000963</v>
      </c>
      <c r="B2792">
        <v>2</v>
      </c>
      <c r="C2792">
        <v>963</v>
      </c>
      <c r="D2792">
        <v>-0.31319999999999998</v>
      </c>
      <c r="E2792">
        <v>13.0237</v>
      </c>
      <c r="F2792">
        <v>0.12665000000000001</v>
      </c>
    </row>
    <row r="2793" spans="1:6">
      <c r="A2793">
        <v>2000964</v>
      </c>
      <c r="B2793">
        <v>2</v>
      </c>
      <c r="C2793">
        <v>964</v>
      </c>
      <c r="D2793">
        <v>-0.31319999999999998</v>
      </c>
      <c r="E2793">
        <v>13.03</v>
      </c>
      <c r="F2793">
        <v>0.12665999999999999</v>
      </c>
    </row>
    <row r="2794" spans="1:6">
      <c r="A2794">
        <v>2000965</v>
      </c>
      <c r="B2794">
        <v>2</v>
      </c>
      <c r="C2794">
        <v>965</v>
      </c>
      <c r="D2794">
        <v>-0.31330000000000002</v>
      </c>
      <c r="E2794">
        <v>13.036300000000001</v>
      </c>
      <c r="F2794">
        <v>0.12667999999999999</v>
      </c>
    </row>
    <row r="2795" spans="1:6">
      <c r="A2795">
        <v>2000966</v>
      </c>
      <c r="B2795">
        <v>2</v>
      </c>
      <c r="C2795">
        <v>966</v>
      </c>
      <c r="D2795">
        <v>-0.31340000000000001</v>
      </c>
      <c r="E2795">
        <v>13.0427</v>
      </c>
      <c r="F2795">
        <v>0.12670000000000001</v>
      </c>
    </row>
    <row r="2796" spans="1:6">
      <c r="A2796">
        <v>2000967</v>
      </c>
      <c r="B2796">
        <v>2</v>
      </c>
      <c r="C2796">
        <v>967</v>
      </c>
      <c r="D2796">
        <v>-0.31340000000000001</v>
      </c>
      <c r="E2796">
        <v>13.048999999999999</v>
      </c>
      <c r="F2796">
        <v>0.12670999999999999</v>
      </c>
    </row>
    <row r="2797" spans="1:6">
      <c r="A2797">
        <v>2000968</v>
      </c>
      <c r="B2797">
        <v>2</v>
      </c>
      <c r="C2797">
        <v>968</v>
      </c>
      <c r="D2797">
        <v>-0.3135</v>
      </c>
      <c r="E2797">
        <v>13.055300000000001</v>
      </c>
      <c r="F2797">
        <v>0.12673000000000001</v>
      </c>
    </row>
    <row r="2798" spans="1:6">
      <c r="A2798">
        <v>2000969</v>
      </c>
      <c r="B2798">
        <v>2</v>
      </c>
      <c r="C2798">
        <v>969</v>
      </c>
      <c r="D2798">
        <v>-0.3135</v>
      </c>
      <c r="E2798">
        <v>13.0616</v>
      </c>
      <c r="F2798">
        <v>0.12675</v>
      </c>
    </row>
    <row r="2799" spans="1:6">
      <c r="A2799">
        <v>2000970</v>
      </c>
      <c r="B2799">
        <v>2</v>
      </c>
      <c r="C2799">
        <v>970</v>
      </c>
      <c r="D2799">
        <v>-0.31359999999999999</v>
      </c>
      <c r="E2799">
        <v>13.0679</v>
      </c>
      <c r="F2799">
        <v>0.12676000000000001</v>
      </c>
    </row>
    <row r="2800" spans="1:6">
      <c r="A2800">
        <v>2000971</v>
      </c>
      <c r="B2800">
        <v>2</v>
      </c>
      <c r="C2800">
        <v>971</v>
      </c>
      <c r="D2800">
        <v>-0.31359999999999999</v>
      </c>
      <c r="E2800">
        <v>13.074199999999999</v>
      </c>
      <c r="F2800">
        <v>0.12678</v>
      </c>
    </row>
    <row r="2801" spans="1:6">
      <c r="A2801">
        <v>2000972</v>
      </c>
      <c r="B2801">
        <v>2</v>
      </c>
      <c r="C2801">
        <v>972</v>
      </c>
      <c r="D2801">
        <v>-0.31369999999999998</v>
      </c>
      <c r="E2801">
        <v>13.080399999999999</v>
      </c>
      <c r="F2801">
        <v>0.1268</v>
      </c>
    </row>
    <row r="2802" spans="1:6">
      <c r="A2802">
        <v>2000973</v>
      </c>
      <c r="B2802">
        <v>2</v>
      </c>
      <c r="C2802">
        <v>973</v>
      </c>
      <c r="D2802">
        <v>-0.31380000000000002</v>
      </c>
      <c r="E2802">
        <v>13.0867</v>
      </c>
      <c r="F2802">
        <v>0.12681000000000001</v>
      </c>
    </row>
    <row r="2803" spans="1:6">
      <c r="A2803">
        <v>2000974</v>
      </c>
      <c r="B2803">
        <v>2</v>
      </c>
      <c r="C2803">
        <v>974</v>
      </c>
      <c r="D2803">
        <v>-0.31380000000000002</v>
      </c>
      <c r="E2803">
        <v>13.093</v>
      </c>
      <c r="F2803">
        <v>0.12683</v>
      </c>
    </row>
    <row r="2804" spans="1:6">
      <c r="A2804">
        <v>2000975</v>
      </c>
      <c r="B2804">
        <v>2</v>
      </c>
      <c r="C2804">
        <v>975</v>
      </c>
      <c r="D2804">
        <v>-0.31390000000000001</v>
      </c>
      <c r="E2804">
        <v>13.099299999999999</v>
      </c>
      <c r="F2804">
        <v>0.12684999999999999</v>
      </c>
    </row>
    <row r="2805" spans="1:6">
      <c r="A2805">
        <v>2000976</v>
      </c>
      <c r="B2805">
        <v>2</v>
      </c>
      <c r="C2805">
        <v>976</v>
      </c>
      <c r="D2805">
        <v>-0.31390000000000001</v>
      </c>
      <c r="E2805">
        <v>13.105600000000001</v>
      </c>
      <c r="F2805">
        <v>0.12687000000000001</v>
      </c>
    </row>
    <row r="2806" spans="1:6">
      <c r="A2806">
        <v>2000977</v>
      </c>
      <c r="B2806">
        <v>2</v>
      </c>
      <c r="C2806">
        <v>977</v>
      </c>
      <c r="D2806">
        <v>-0.314</v>
      </c>
      <c r="E2806">
        <v>13.1119</v>
      </c>
      <c r="F2806">
        <v>0.12687999999999999</v>
      </c>
    </row>
    <row r="2807" spans="1:6">
      <c r="A2807">
        <v>2000978</v>
      </c>
      <c r="B2807">
        <v>2</v>
      </c>
      <c r="C2807">
        <v>978</v>
      </c>
      <c r="D2807">
        <v>-0.314</v>
      </c>
      <c r="E2807">
        <v>13.1182</v>
      </c>
      <c r="F2807">
        <v>0.12690000000000001</v>
      </c>
    </row>
    <row r="2808" spans="1:6">
      <c r="A2808">
        <v>2000979</v>
      </c>
      <c r="B2808">
        <v>2</v>
      </c>
      <c r="C2808">
        <v>979</v>
      </c>
      <c r="D2808">
        <v>-0.31409999999999999</v>
      </c>
      <c r="E2808">
        <v>13.124499999999999</v>
      </c>
      <c r="F2808">
        <v>0.12692000000000001</v>
      </c>
    </row>
    <row r="2809" spans="1:6">
      <c r="A2809">
        <v>2000980</v>
      </c>
      <c r="B2809">
        <v>2</v>
      </c>
      <c r="C2809">
        <v>980</v>
      </c>
      <c r="D2809">
        <v>-0.31419999999999998</v>
      </c>
      <c r="E2809">
        <v>13.130699999999999</v>
      </c>
      <c r="F2809">
        <v>0.12692999999999999</v>
      </c>
    </row>
    <row r="2810" spans="1:6">
      <c r="A2810">
        <v>2000981</v>
      </c>
      <c r="B2810">
        <v>2</v>
      </c>
      <c r="C2810">
        <v>981</v>
      </c>
      <c r="D2810">
        <v>-0.31419999999999998</v>
      </c>
      <c r="E2810">
        <v>13.137</v>
      </c>
      <c r="F2810">
        <v>0.12695000000000001</v>
      </c>
    </row>
    <row r="2811" spans="1:6">
      <c r="A2811">
        <v>2000982</v>
      </c>
      <c r="B2811">
        <v>2</v>
      </c>
      <c r="C2811">
        <v>982</v>
      </c>
      <c r="D2811">
        <v>-0.31430000000000002</v>
      </c>
      <c r="E2811">
        <v>13.1433</v>
      </c>
      <c r="F2811">
        <v>0.12697</v>
      </c>
    </row>
    <row r="2812" spans="1:6">
      <c r="A2812">
        <v>2000983</v>
      </c>
      <c r="B2812">
        <v>2</v>
      </c>
      <c r="C2812">
        <v>983</v>
      </c>
      <c r="D2812">
        <v>-0.31430000000000002</v>
      </c>
      <c r="E2812">
        <v>13.1496</v>
      </c>
      <c r="F2812">
        <v>0.12698999999999999</v>
      </c>
    </row>
    <row r="2813" spans="1:6">
      <c r="A2813">
        <v>2000984</v>
      </c>
      <c r="B2813">
        <v>2</v>
      </c>
      <c r="C2813">
        <v>984</v>
      </c>
      <c r="D2813">
        <v>-0.31440000000000001</v>
      </c>
      <c r="E2813">
        <v>13.155799999999999</v>
      </c>
      <c r="F2813">
        <v>0.127</v>
      </c>
    </row>
    <row r="2814" spans="1:6">
      <c r="A2814">
        <v>2000985</v>
      </c>
      <c r="B2814">
        <v>2</v>
      </c>
      <c r="C2814">
        <v>985</v>
      </c>
      <c r="D2814">
        <v>-0.31440000000000001</v>
      </c>
      <c r="E2814">
        <v>13.162100000000001</v>
      </c>
      <c r="F2814">
        <v>0.12701999999999999</v>
      </c>
    </row>
    <row r="2815" spans="1:6">
      <c r="A2815">
        <v>2000986</v>
      </c>
      <c r="B2815">
        <v>2</v>
      </c>
      <c r="C2815">
        <v>986</v>
      </c>
      <c r="D2815">
        <v>-0.3145</v>
      </c>
      <c r="E2815">
        <v>13.1684</v>
      </c>
      <c r="F2815">
        <v>0.12703999999999999</v>
      </c>
    </row>
    <row r="2816" spans="1:6">
      <c r="A2816">
        <v>2000987</v>
      </c>
      <c r="B2816">
        <v>2</v>
      </c>
      <c r="C2816">
        <v>987</v>
      </c>
      <c r="D2816">
        <v>-0.3145</v>
      </c>
      <c r="E2816">
        <v>13.1746</v>
      </c>
      <c r="F2816">
        <v>0.12706000000000001</v>
      </c>
    </row>
    <row r="2817" spans="1:6">
      <c r="A2817">
        <v>2000988</v>
      </c>
      <c r="B2817">
        <v>2</v>
      </c>
      <c r="C2817">
        <v>988</v>
      </c>
      <c r="D2817">
        <v>-0.31459999999999999</v>
      </c>
      <c r="E2817">
        <v>13.180899999999999</v>
      </c>
      <c r="F2817">
        <v>0.12706999999999999</v>
      </c>
    </row>
    <row r="2818" spans="1:6">
      <c r="A2818">
        <v>2000989</v>
      </c>
      <c r="B2818">
        <v>2</v>
      </c>
      <c r="C2818">
        <v>989</v>
      </c>
      <c r="D2818">
        <v>-0.31469999999999998</v>
      </c>
      <c r="E2818">
        <v>13.187200000000001</v>
      </c>
      <c r="F2818">
        <v>0.12709000000000001</v>
      </c>
    </row>
    <row r="2819" spans="1:6">
      <c r="A2819">
        <v>2000990</v>
      </c>
      <c r="B2819">
        <v>2</v>
      </c>
      <c r="C2819">
        <v>990</v>
      </c>
      <c r="D2819">
        <v>-0.31469999999999998</v>
      </c>
      <c r="E2819">
        <v>13.1934</v>
      </c>
      <c r="F2819">
        <v>0.12711</v>
      </c>
    </row>
    <row r="2820" spans="1:6">
      <c r="A2820">
        <v>2000991</v>
      </c>
      <c r="B2820">
        <v>2</v>
      </c>
      <c r="C2820">
        <v>991</v>
      </c>
      <c r="D2820">
        <v>-0.31480000000000002</v>
      </c>
      <c r="E2820">
        <v>13.1997</v>
      </c>
      <c r="F2820">
        <v>0.12712999999999999</v>
      </c>
    </row>
    <row r="2821" spans="1:6">
      <c r="A2821">
        <v>2000992</v>
      </c>
      <c r="B2821">
        <v>2</v>
      </c>
      <c r="C2821">
        <v>992</v>
      </c>
      <c r="D2821">
        <v>-0.31480000000000002</v>
      </c>
      <c r="E2821">
        <v>13.2059</v>
      </c>
      <c r="F2821">
        <v>0.12714</v>
      </c>
    </row>
    <row r="2822" spans="1:6">
      <c r="A2822">
        <v>2000993</v>
      </c>
      <c r="B2822">
        <v>2</v>
      </c>
      <c r="C2822">
        <v>993</v>
      </c>
      <c r="D2822">
        <v>-0.31490000000000001</v>
      </c>
      <c r="E2822">
        <v>13.212199999999999</v>
      </c>
      <c r="F2822">
        <v>0.12716</v>
      </c>
    </row>
    <row r="2823" spans="1:6">
      <c r="A2823">
        <v>2000994</v>
      </c>
      <c r="B2823">
        <v>2</v>
      </c>
      <c r="C2823">
        <v>994</v>
      </c>
      <c r="D2823">
        <v>-0.31490000000000001</v>
      </c>
      <c r="E2823">
        <v>13.218500000000001</v>
      </c>
      <c r="F2823">
        <v>0.12717999999999999</v>
      </c>
    </row>
    <row r="2824" spans="1:6">
      <c r="A2824">
        <v>2000995</v>
      </c>
      <c r="B2824">
        <v>2</v>
      </c>
      <c r="C2824">
        <v>995</v>
      </c>
      <c r="D2824">
        <v>-0.315</v>
      </c>
      <c r="E2824">
        <v>13.2247</v>
      </c>
      <c r="F2824">
        <v>0.12720000000000001</v>
      </c>
    </row>
    <row r="2825" spans="1:6">
      <c r="A2825">
        <v>2000996</v>
      </c>
      <c r="B2825">
        <v>2</v>
      </c>
      <c r="C2825">
        <v>996</v>
      </c>
      <c r="D2825">
        <v>-0.315</v>
      </c>
      <c r="E2825">
        <v>13.231</v>
      </c>
      <c r="F2825">
        <v>0.12720999999999999</v>
      </c>
    </row>
    <row r="2826" spans="1:6">
      <c r="A2826">
        <v>2000997</v>
      </c>
      <c r="B2826">
        <v>2</v>
      </c>
      <c r="C2826">
        <v>997</v>
      </c>
      <c r="D2826">
        <v>-0.31509999999999999</v>
      </c>
      <c r="E2826">
        <v>13.2372</v>
      </c>
      <c r="F2826">
        <v>0.12723000000000001</v>
      </c>
    </row>
    <row r="2827" spans="1:6">
      <c r="A2827">
        <v>2000998</v>
      </c>
      <c r="B2827">
        <v>2</v>
      </c>
      <c r="C2827">
        <v>998</v>
      </c>
      <c r="D2827">
        <v>-0.31519999999999998</v>
      </c>
      <c r="E2827">
        <v>13.243499999999999</v>
      </c>
      <c r="F2827">
        <v>0.12725</v>
      </c>
    </row>
    <row r="2828" spans="1:6">
      <c r="A2828">
        <v>2000999</v>
      </c>
      <c r="B2828">
        <v>2</v>
      </c>
      <c r="C2828">
        <v>999</v>
      </c>
      <c r="D2828">
        <v>-0.31519999999999998</v>
      </c>
      <c r="E2828">
        <v>13.249700000000001</v>
      </c>
      <c r="F2828">
        <v>0.12726999999999999</v>
      </c>
    </row>
    <row r="2829" spans="1:6">
      <c r="A2829">
        <v>2001000</v>
      </c>
      <c r="B2829">
        <v>2</v>
      </c>
      <c r="C2829">
        <v>1000</v>
      </c>
      <c r="D2829">
        <v>-0.31530000000000002</v>
      </c>
      <c r="E2829">
        <v>13.256</v>
      </c>
      <c r="F2829">
        <v>0.12728999999999999</v>
      </c>
    </row>
    <row r="2830" spans="1:6">
      <c r="A2830">
        <v>2001001</v>
      </c>
      <c r="B2830">
        <v>2</v>
      </c>
      <c r="C2830">
        <v>1001</v>
      </c>
      <c r="D2830">
        <v>-0.31530000000000002</v>
      </c>
      <c r="E2830">
        <v>13.2622</v>
      </c>
      <c r="F2830">
        <v>0.1273</v>
      </c>
    </row>
    <row r="2831" spans="1:6">
      <c r="A2831">
        <v>2001002</v>
      </c>
      <c r="B2831">
        <v>2</v>
      </c>
      <c r="C2831">
        <v>1002</v>
      </c>
      <c r="D2831">
        <v>-0.31540000000000001</v>
      </c>
      <c r="E2831">
        <v>13.2684</v>
      </c>
      <c r="F2831">
        <v>0.12731999999999999</v>
      </c>
    </row>
    <row r="2832" spans="1:6">
      <c r="A2832">
        <v>2001003</v>
      </c>
      <c r="B2832">
        <v>2</v>
      </c>
      <c r="C2832">
        <v>1003</v>
      </c>
      <c r="D2832">
        <v>-0.31540000000000001</v>
      </c>
      <c r="E2832">
        <v>13.274699999999999</v>
      </c>
      <c r="F2832">
        <v>0.12734000000000001</v>
      </c>
    </row>
    <row r="2833" spans="1:6">
      <c r="A2833">
        <v>2001004</v>
      </c>
      <c r="B2833">
        <v>2</v>
      </c>
      <c r="C2833">
        <v>1004</v>
      </c>
      <c r="D2833">
        <v>-0.3155</v>
      </c>
      <c r="E2833">
        <v>13.280900000000001</v>
      </c>
      <c r="F2833">
        <v>0.12736</v>
      </c>
    </row>
    <row r="2834" spans="1:6">
      <c r="A2834">
        <v>2001005</v>
      </c>
      <c r="B2834">
        <v>2</v>
      </c>
      <c r="C2834">
        <v>1005</v>
      </c>
      <c r="D2834">
        <v>-0.3155</v>
      </c>
      <c r="E2834">
        <v>13.2872</v>
      </c>
      <c r="F2834">
        <v>0.12737999999999999</v>
      </c>
    </row>
    <row r="2835" spans="1:6">
      <c r="A2835">
        <v>2001006</v>
      </c>
      <c r="B2835">
        <v>2</v>
      </c>
      <c r="C2835">
        <v>1006</v>
      </c>
      <c r="D2835">
        <v>-0.31559999999999999</v>
      </c>
      <c r="E2835">
        <v>13.2934</v>
      </c>
      <c r="F2835">
        <v>0.12739</v>
      </c>
    </row>
    <row r="2836" spans="1:6">
      <c r="A2836">
        <v>2001007</v>
      </c>
      <c r="B2836">
        <v>2</v>
      </c>
      <c r="C2836">
        <v>1007</v>
      </c>
      <c r="D2836">
        <v>-0.31559999999999999</v>
      </c>
      <c r="E2836">
        <v>13.2996</v>
      </c>
      <c r="F2836">
        <v>0.12741</v>
      </c>
    </row>
    <row r="2837" spans="1:6">
      <c r="A2837">
        <v>2001008</v>
      </c>
      <c r="B2837">
        <v>2</v>
      </c>
      <c r="C2837">
        <v>1008</v>
      </c>
      <c r="D2837">
        <v>-0.31569999999999998</v>
      </c>
      <c r="E2837">
        <v>13.305899999999999</v>
      </c>
      <c r="F2837">
        <v>0.12742999999999999</v>
      </c>
    </row>
    <row r="2838" spans="1:6">
      <c r="A2838">
        <v>2001009</v>
      </c>
      <c r="B2838">
        <v>2</v>
      </c>
      <c r="C2838">
        <v>1009</v>
      </c>
      <c r="D2838">
        <v>-0.31580000000000003</v>
      </c>
      <c r="E2838">
        <v>13.312099999999999</v>
      </c>
      <c r="F2838">
        <v>0.12745000000000001</v>
      </c>
    </row>
    <row r="2839" spans="1:6">
      <c r="A2839">
        <v>2001010</v>
      </c>
      <c r="B2839">
        <v>2</v>
      </c>
      <c r="C2839">
        <v>1010</v>
      </c>
      <c r="D2839">
        <v>-0.31580000000000003</v>
      </c>
      <c r="E2839">
        <v>13.318300000000001</v>
      </c>
      <c r="F2839">
        <v>0.12747</v>
      </c>
    </row>
    <row r="2840" spans="1:6">
      <c r="A2840">
        <v>2001011</v>
      </c>
      <c r="B2840">
        <v>2</v>
      </c>
      <c r="C2840">
        <v>1011</v>
      </c>
      <c r="D2840">
        <v>-0.31590000000000001</v>
      </c>
      <c r="E2840">
        <v>13.3246</v>
      </c>
      <c r="F2840">
        <v>0.12748999999999999</v>
      </c>
    </row>
    <row r="2841" spans="1:6">
      <c r="A2841">
        <v>2001012</v>
      </c>
      <c r="B2841">
        <v>2</v>
      </c>
      <c r="C2841">
        <v>1012</v>
      </c>
      <c r="D2841">
        <v>-0.31590000000000001</v>
      </c>
      <c r="E2841">
        <v>13.3308</v>
      </c>
      <c r="F2841">
        <v>0.1275</v>
      </c>
    </row>
    <row r="2842" spans="1:6">
      <c r="A2842">
        <v>2001013</v>
      </c>
      <c r="B2842">
        <v>2</v>
      </c>
      <c r="C2842">
        <v>1013</v>
      </c>
      <c r="D2842">
        <v>-0.316</v>
      </c>
      <c r="E2842">
        <v>13.337</v>
      </c>
      <c r="F2842">
        <v>0.12751999999999999</v>
      </c>
    </row>
    <row r="2843" spans="1:6">
      <c r="A2843">
        <v>2001014</v>
      </c>
      <c r="B2843">
        <v>2</v>
      </c>
      <c r="C2843">
        <v>1014</v>
      </c>
      <c r="D2843">
        <v>-0.316</v>
      </c>
      <c r="E2843">
        <v>13.343299999999999</v>
      </c>
      <c r="F2843">
        <v>0.12753999999999999</v>
      </c>
    </row>
    <row r="2844" spans="1:6">
      <c r="A2844">
        <v>2001015</v>
      </c>
      <c r="B2844">
        <v>2</v>
      </c>
      <c r="C2844">
        <v>1015</v>
      </c>
      <c r="D2844">
        <v>-0.31609999999999999</v>
      </c>
      <c r="E2844">
        <v>13.349500000000001</v>
      </c>
      <c r="F2844">
        <v>0.12756000000000001</v>
      </c>
    </row>
    <row r="2845" spans="1:6">
      <c r="A2845">
        <v>2001016</v>
      </c>
      <c r="B2845">
        <v>2</v>
      </c>
      <c r="C2845">
        <v>1016</v>
      </c>
      <c r="D2845">
        <v>-0.31609999999999999</v>
      </c>
      <c r="E2845">
        <v>13.355700000000001</v>
      </c>
      <c r="F2845">
        <v>0.12758</v>
      </c>
    </row>
    <row r="2846" spans="1:6">
      <c r="A2846">
        <v>2001017</v>
      </c>
      <c r="B2846">
        <v>2</v>
      </c>
      <c r="C2846">
        <v>1017</v>
      </c>
      <c r="D2846">
        <v>-0.31619999999999998</v>
      </c>
      <c r="E2846">
        <v>13.3619</v>
      </c>
      <c r="F2846">
        <v>0.12759999999999999</v>
      </c>
    </row>
    <row r="2847" spans="1:6">
      <c r="A2847">
        <v>2001018</v>
      </c>
      <c r="B2847">
        <v>2</v>
      </c>
      <c r="C2847">
        <v>1018</v>
      </c>
      <c r="D2847">
        <v>-0.31619999999999998</v>
      </c>
      <c r="E2847">
        <v>13.3682</v>
      </c>
      <c r="F2847">
        <v>0.12762000000000001</v>
      </c>
    </row>
    <row r="2848" spans="1:6">
      <c r="A2848">
        <v>2001019</v>
      </c>
      <c r="B2848">
        <v>2</v>
      </c>
      <c r="C2848">
        <v>1019</v>
      </c>
      <c r="D2848">
        <v>-0.31630000000000003</v>
      </c>
      <c r="E2848">
        <v>13.3744</v>
      </c>
      <c r="F2848">
        <v>0.12762999999999999</v>
      </c>
    </row>
    <row r="2849" spans="1:6">
      <c r="A2849">
        <v>2001020</v>
      </c>
      <c r="B2849">
        <v>2</v>
      </c>
      <c r="C2849">
        <v>1020</v>
      </c>
      <c r="D2849">
        <v>-0.31630000000000003</v>
      </c>
      <c r="E2849">
        <v>13.380599999999999</v>
      </c>
      <c r="F2849">
        <v>0.12765000000000001</v>
      </c>
    </row>
    <row r="2850" spans="1:6">
      <c r="A2850">
        <v>2001021</v>
      </c>
      <c r="B2850">
        <v>2</v>
      </c>
      <c r="C2850">
        <v>1021</v>
      </c>
      <c r="D2850">
        <v>-0.31640000000000001</v>
      </c>
      <c r="E2850">
        <v>13.386799999999999</v>
      </c>
      <c r="F2850">
        <v>0.12767000000000001</v>
      </c>
    </row>
    <row r="2851" spans="1:6">
      <c r="A2851">
        <v>2001022</v>
      </c>
      <c r="B2851">
        <v>2</v>
      </c>
      <c r="C2851">
        <v>1022</v>
      </c>
      <c r="D2851">
        <v>-0.31640000000000001</v>
      </c>
      <c r="E2851">
        <v>13.3931</v>
      </c>
      <c r="F2851">
        <v>0.12769</v>
      </c>
    </row>
    <row r="2852" spans="1:6">
      <c r="A2852">
        <v>2001023</v>
      </c>
      <c r="B2852">
        <v>2</v>
      </c>
      <c r="C2852">
        <v>1023</v>
      </c>
      <c r="D2852">
        <v>-0.3165</v>
      </c>
      <c r="E2852">
        <v>13.3993</v>
      </c>
      <c r="F2852">
        <v>0.12770999999999999</v>
      </c>
    </row>
    <row r="2853" spans="1:6">
      <c r="A2853">
        <v>2001024</v>
      </c>
      <c r="B2853">
        <v>2</v>
      </c>
      <c r="C2853">
        <v>1024</v>
      </c>
      <c r="D2853">
        <v>-0.3165</v>
      </c>
      <c r="E2853">
        <v>13.4055</v>
      </c>
      <c r="F2853">
        <v>0.12773000000000001</v>
      </c>
    </row>
    <row r="2854" spans="1:6">
      <c r="A2854">
        <v>2001025</v>
      </c>
      <c r="B2854">
        <v>2</v>
      </c>
      <c r="C2854">
        <v>1025</v>
      </c>
      <c r="D2854">
        <v>-0.31659999999999999</v>
      </c>
      <c r="E2854">
        <v>13.4117</v>
      </c>
      <c r="F2854">
        <v>0.12775</v>
      </c>
    </row>
    <row r="2855" spans="1:6">
      <c r="A2855">
        <v>2001026</v>
      </c>
      <c r="B2855">
        <v>2</v>
      </c>
      <c r="C2855">
        <v>1026</v>
      </c>
      <c r="D2855">
        <v>-0.31669999999999998</v>
      </c>
      <c r="E2855">
        <v>13.417899999999999</v>
      </c>
      <c r="F2855">
        <v>0.12776999999999999</v>
      </c>
    </row>
    <row r="2856" spans="1:6">
      <c r="A2856">
        <v>2001027</v>
      </c>
      <c r="B2856">
        <v>2</v>
      </c>
      <c r="C2856">
        <v>1027</v>
      </c>
      <c r="D2856">
        <v>-0.31669999999999998</v>
      </c>
      <c r="E2856">
        <v>13.424200000000001</v>
      </c>
      <c r="F2856">
        <v>0.12778999999999999</v>
      </c>
    </row>
    <row r="2857" spans="1:6">
      <c r="A2857">
        <v>2001028</v>
      </c>
      <c r="B2857">
        <v>2</v>
      </c>
      <c r="C2857">
        <v>1028</v>
      </c>
      <c r="D2857">
        <v>-0.31680000000000003</v>
      </c>
      <c r="E2857">
        <v>13.430400000000001</v>
      </c>
      <c r="F2857">
        <v>0.12781000000000001</v>
      </c>
    </row>
    <row r="2858" spans="1:6">
      <c r="A2858">
        <v>2001029</v>
      </c>
      <c r="B2858">
        <v>2</v>
      </c>
      <c r="C2858">
        <v>1029</v>
      </c>
      <c r="D2858">
        <v>-0.31680000000000003</v>
      </c>
      <c r="E2858">
        <v>13.4366</v>
      </c>
      <c r="F2858">
        <v>0.12781999999999999</v>
      </c>
    </row>
    <row r="2859" spans="1:6">
      <c r="A2859">
        <v>2001030</v>
      </c>
      <c r="B2859">
        <v>2</v>
      </c>
      <c r="C2859">
        <v>1030</v>
      </c>
      <c r="D2859">
        <v>-0.31690000000000002</v>
      </c>
      <c r="E2859">
        <v>13.4428</v>
      </c>
      <c r="F2859">
        <v>0.12784000000000001</v>
      </c>
    </row>
    <row r="2860" spans="1:6">
      <c r="A2860">
        <v>2001031</v>
      </c>
      <c r="B2860">
        <v>2</v>
      </c>
      <c r="C2860">
        <v>1031</v>
      </c>
      <c r="D2860">
        <v>-0.31690000000000002</v>
      </c>
      <c r="E2860">
        <v>13.449</v>
      </c>
      <c r="F2860">
        <v>0.12786</v>
      </c>
    </row>
    <row r="2861" spans="1:6">
      <c r="A2861">
        <v>2001032</v>
      </c>
      <c r="B2861">
        <v>2</v>
      </c>
      <c r="C2861">
        <v>1032</v>
      </c>
      <c r="D2861">
        <v>-0.317</v>
      </c>
      <c r="E2861">
        <v>13.4552</v>
      </c>
      <c r="F2861">
        <v>0.12787999999999999</v>
      </c>
    </row>
    <row r="2862" spans="1:6">
      <c r="A2862">
        <v>2001033</v>
      </c>
      <c r="B2862">
        <v>2</v>
      </c>
      <c r="C2862">
        <v>1033</v>
      </c>
      <c r="D2862">
        <v>-0.317</v>
      </c>
      <c r="E2862">
        <v>13.461399999999999</v>
      </c>
      <c r="F2862">
        <v>0.12790000000000001</v>
      </c>
    </row>
    <row r="2863" spans="1:6">
      <c r="A2863">
        <v>2001034</v>
      </c>
      <c r="B2863">
        <v>2</v>
      </c>
      <c r="C2863">
        <v>1034</v>
      </c>
      <c r="D2863">
        <v>-0.31709999999999999</v>
      </c>
      <c r="E2863">
        <v>13.467700000000001</v>
      </c>
      <c r="F2863">
        <v>0.12792000000000001</v>
      </c>
    </row>
    <row r="2864" spans="1:6">
      <c r="A2864">
        <v>2001035</v>
      </c>
      <c r="B2864">
        <v>2</v>
      </c>
      <c r="C2864">
        <v>1035</v>
      </c>
      <c r="D2864">
        <v>-0.31709999999999999</v>
      </c>
      <c r="E2864">
        <v>13.4739</v>
      </c>
      <c r="F2864">
        <v>0.12794</v>
      </c>
    </row>
    <row r="2865" spans="1:6">
      <c r="A2865">
        <v>2001036</v>
      </c>
      <c r="B2865">
        <v>2</v>
      </c>
      <c r="C2865">
        <v>1036</v>
      </c>
      <c r="D2865">
        <v>-0.31719999999999998</v>
      </c>
      <c r="E2865">
        <v>13.4801</v>
      </c>
      <c r="F2865">
        <v>0.12795999999999999</v>
      </c>
    </row>
    <row r="2866" spans="1:6">
      <c r="A2866">
        <v>2001037</v>
      </c>
      <c r="B2866">
        <v>2</v>
      </c>
      <c r="C2866">
        <v>1037</v>
      </c>
      <c r="D2866">
        <v>-0.31719999999999998</v>
      </c>
      <c r="E2866">
        <v>13.4863</v>
      </c>
      <c r="F2866">
        <v>0.12798000000000001</v>
      </c>
    </row>
    <row r="2867" spans="1:6">
      <c r="A2867">
        <v>2001038</v>
      </c>
      <c r="B2867">
        <v>2</v>
      </c>
      <c r="C2867">
        <v>1038</v>
      </c>
      <c r="D2867">
        <v>-0.31730000000000003</v>
      </c>
      <c r="E2867">
        <v>13.4925</v>
      </c>
      <c r="F2867">
        <v>0.128</v>
      </c>
    </row>
    <row r="2868" spans="1:6">
      <c r="A2868">
        <v>2001039</v>
      </c>
      <c r="B2868">
        <v>2</v>
      </c>
      <c r="C2868">
        <v>1039</v>
      </c>
      <c r="D2868">
        <v>-0.31730000000000003</v>
      </c>
      <c r="E2868">
        <v>13.498699999999999</v>
      </c>
      <c r="F2868">
        <v>0.12801999999999999</v>
      </c>
    </row>
    <row r="2869" spans="1:6">
      <c r="A2869">
        <v>2001040</v>
      </c>
      <c r="B2869">
        <v>2</v>
      </c>
      <c r="C2869">
        <v>1040</v>
      </c>
      <c r="D2869">
        <v>-0.31740000000000002</v>
      </c>
      <c r="E2869">
        <v>13.504899999999999</v>
      </c>
      <c r="F2869">
        <v>0.12803999999999999</v>
      </c>
    </row>
    <row r="2870" spans="1:6">
      <c r="A2870">
        <v>2001041</v>
      </c>
      <c r="B2870">
        <v>2</v>
      </c>
      <c r="C2870">
        <v>1041</v>
      </c>
      <c r="D2870">
        <v>-0.31740000000000002</v>
      </c>
      <c r="E2870">
        <v>13.511100000000001</v>
      </c>
      <c r="F2870">
        <v>0.12806000000000001</v>
      </c>
    </row>
    <row r="2871" spans="1:6">
      <c r="A2871">
        <v>2001042</v>
      </c>
      <c r="B2871">
        <v>2</v>
      </c>
      <c r="C2871">
        <v>1042</v>
      </c>
      <c r="D2871">
        <v>-0.3175</v>
      </c>
      <c r="E2871">
        <v>13.517300000000001</v>
      </c>
      <c r="F2871">
        <v>0.12808</v>
      </c>
    </row>
    <row r="2872" spans="1:6">
      <c r="A2872">
        <v>2001043</v>
      </c>
      <c r="B2872">
        <v>2</v>
      </c>
      <c r="C2872">
        <v>1043</v>
      </c>
      <c r="D2872">
        <v>-0.3175</v>
      </c>
      <c r="E2872">
        <v>13.5235</v>
      </c>
      <c r="F2872">
        <v>0.12809999999999999</v>
      </c>
    </row>
    <row r="2873" spans="1:6">
      <c r="A2873">
        <v>2001044</v>
      </c>
      <c r="B2873">
        <v>2</v>
      </c>
      <c r="C2873">
        <v>1044</v>
      </c>
      <c r="D2873">
        <v>-0.31759999999999999</v>
      </c>
      <c r="E2873">
        <v>13.5297</v>
      </c>
      <c r="F2873">
        <v>0.12812000000000001</v>
      </c>
    </row>
    <row r="2874" spans="1:6">
      <c r="A2874">
        <v>2001045</v>
      </c>
      <c r="B2874">
        <v>2</v>
      </c>
      <c r="C2874">
        <v>1045</v>
      </c>
      <c r="D2874">
        <v>-0.31759999999999999</v>
      </c>
      <c r="E2874">
        <v>13.5359</v>
      </c>
      <c r="F2874">
        <v>0.12814</v>
      </c>
    </row>
    <row r="2875" spans="1:6">
      <c r="A2875">
        <v>2001046</v>
      </c>
      <c r="B2875">
        <v>2</v>
      </c>
      <c r="C2875">
        <v>1046</v>
      </c>
      <c r="D2875">
        <v>-0.31769999999999998</v>
      </c>
      <c r="E2875">
        <v>13.5421</v>
      </c>
      <c r="F2875">
        <v>0.12816</v>
      </c>
    </row>
    <row r="2876" spans="1:6">
      <c r="A2876">
        <v>2001047</v>
      </c>
      <c r="B2876">
        <v>2</v>
      </c>
      <c r="C2876">
        <v>1047</v>
      </c>
      <c r="D2876">
        <v>-0.31769999999999998</v>
      </c>
      <c r="E2876">
        <v>13.548299999999999</v>
      </c>
      <c r="F2876">
        <v>0.12817999999999999</v>
      </c>
    </row>
    <row r="2877" spans="1:6">
      <c r="A2877">
        <v>2001048</v>
      </c>
      <c r="B2877">
        <v>2</v>
      </c>
      <c r="C2877">
        <v>1048</v>
      </c>
      <c r="D2877">
        <v>-0.31780000000000003</v>
      </c>
      <c r="E2877">
        <v>13.554500000000001</v>
      </c>
      <c r="F2877">
        <v>0.12819</v>
      </c>
    </row>
    <row r="2878" spans="1:6">
      <c r="A2878">
        <v>2001049</v>
      </c>
      <c r="B2878">
        <v>2</v>
      </c>
      <c r="C2878">
        <v>1049</v>
      </c>
      <c r="D2878">
        <v>-0.31780000000000003</v>
      </c>
      <c r="E2878">
        <v>13.560700000000001</v>
      </c>
      <c r="F2878">
        <v>0.12820999999999999</v>
      </c>
    </row>
    <row r="2879" spans="1:6">
      <c r="A2879">
        <v>2001050</v>
      </c>
      <c r="B2879">
        <v>2</v>
      </c>
      <c r="C2879">
        <v>1050</v>
      </c>
      <c r="D2879">
        <v>-0.31790000000000002</v>
      </c>
      <c r="E2879">
        <v>13.5669</v>
      </c>
      <c r="F2879">
        <v>0.12823000000000001</v>
      </c>
    </row>
    <row r="2880" spans="1:6">
      <c r="A2880">
        <v>2001051</v>
      </c>
      <c r="B2880">
        <v>2</v>
      </c>
      <c r="C2880">
        <v>1051</v>
      </c>
      <c r="D2880">
        <v>-0.31790000000000002</v>
      </c>
      <c r="E2880">
        <v>13.5731</v>
      </c>
      <c r="F2880">
        <v>0.12825</v>
      </c>
    </row>
    <row r="2881" spans="1:6">
      <c r="A2881">
        <v>2001052</v>
      </c>
      <c r="B2881">
        <v>2</v>
      </c>
      <c r="C2881">
        <v>1052</v>
      </c>
      <c r="D2881">
        <v>-0.318</v>
      </c>
      <c r="E2881">
        <v>13.5793</v>
      </c>
      <c r="F2881">
        <v>0.12827</v>
      </c>
    </row>
    <row r="2882" spans="1:6">
      <c r="A2882">
        <v>2001053</v>
      </c>
      <c r="B2882">
        <v>2</v>
      </c>
      <c r="C2882">
        <v>1053</v>
      </c>
      <c r="D2882">
        <v>-0.318</v>
      </c>
      <c r="E2882">
        <v>13.5855</v>
      </c>
      <c r="F2882">
        <v>0.12828999999999999</v>
      </c>
    </row>
    <row r="2883" spans="1:6">
      <c r="A2883">
        <v>2001054</v>
      </c>
      <c r="B2883">
        <v>2</v>
      </c>
      <c r="C2883">
        <v>1054</v>
      </c>
      <c r="D2883">
        <v>-0.31809999999999999</v>
      </c>
      <c r="E2883">
        <v>13.591699999999999</v>
      </c>
      <c r="F2883">
        <v>0.12831999999999999</v>
      </c>
    </row>
    <row r="2884" spans="1:6">
      <c r="A2884">
        <v>2001055</v>
      </c>
      <c r="B2884">
        <v>2</v>
      </c>
      <c r="C2884">
        <v>1055</v>
      </c>
      <c r="D2884">
        <v>-0.31809999999999999</v>
      </c>
      <c r="E2884">
        <v>13.597899999999999</v>
      </c>
      <c r="F2884">
        <v>0.12834000000000001</v>
      </c>
    </row>
    <row r="2885" spans="1:6">
      <c r="A2885">
        <v>2001056</v>
      </c>
      <c r="B2885">
        <v>2</v>
      </c>
      <c r="C2885">
        <v>1056</v>
      </c>
      <c r="D2885">
        <v>-0.31819999999999998</v>
      </c>
      <c r="E2885">
        <v>13.604100000000001</v>
      </c>
      <c r="F2885">
        <v>0.12836</v>
      </c>
    </row>
    <row r="2886" spans="1:6">
      <c r="A2886">
        <v>2001057</v>
      </c>
      <c r="B2886">
        <v>2</v>
      </c>
      <c r="C2886">
        <v>1057</v>
      </c>
      <c r="D2886">
        <v>-0.31819999999999998</v>
      </c>
      <c r="E2886">
        <v>13.610300000000001</v>
      </c>
      <c r="F2886">
        <v>0.12837999999999999</v>
      </c>
    </row>
    <row r="2887" spans="1:6">
      <c r="A2887">
        <v>2001058</v>
      </c>
      <c r="B2887">
        <v>2</v>
      </c>
      <c r="C2887">
        <v>1058</v>
      </c>
      <c r="D2887">
        <v>-0.31830000000000003</v>
      </c>
      <c r="E2887">
        <v>13.6165</v>
      </c>
      <c r="F2887">
        <v>0.12839999999999999</v>
      </c>
    </row>
    <row r="2888" spans="1:6">
      <c r="A2888">
        <v>2001059</v>
      </c>
      <c r="B2888">
        <v>2</v>
      </c>
      <c r="C2888">
        <v>1059</v>
      </c>
      <c r="D2888">
        <v>-0.31830000000000003</v>
      </c>
      <c r="E2888">
        <v>13.6227</v>
      </c>
      <c r="F2888">
        <v>0.12842000000000001</v>
      </c>
    </row>
    <row r="2889" spans="1:6">
      <c r="A2889">
        <v>2001060</v>
      </c>
      <c r="B2889">
        <v>2</v>
      </c>
      <c r="C2889">
        <v>1060</v>
      </c>
      <c r="D2889">
        <v>-0.31840000000000002</v>
      </c>
      <c r="E2889">
        <v>13.6289</v>
      </c>
      <c r="F2889">
        <v>0.12844</v>
      </c>
    </row>
    <row r="2890" spans="1:6">
      <c r="A2890">
        <v>2001061</v>
      </c>
      <c r="B2890">
        <v>2</v>
      </c>
      <c r="C2890">
        <v>1061</v>
      </c>
      <c r="D2890">
        <v>-0.31840000000000002</v>
      </c>
      <c r="E2890">
        <v>13.6351</v>
      </c>
      <c r="F2890">
        <v>0.12845999999999999</v>
      </c>
    </row>
    <row r="2891" spans="1:6">
      <c r="A2891">
        <v>2001062</v>
      </c>
      <c r="B2891">
        <v>2</v>
      </c>
      <c r="C2891">
        <v>1062</v>
      </c>
      <c r="D2891">
        <v>-0.31850000000000001</v>
      </c>
      <c r="E2891">
        <v>13.641299999999999</v>
      </c>
      <c r="F2891">
        <v>0.12848000000000001</v>
      </c>
    </row>
    <row r="2892" spans="1:6">
      <c r="A2892">
        <v>2001063</v>
      </c>
      <c r="B2892">
        <v>2</v>
      </c>
      <c r="C2892">
        <v>1063</v>
      </c>
      <c r="D2892">
        <v>-0.31850000000000001</v>
      </c>
      <c r="E2892">
        <v>13.647500000000001</v>
      </c>
      <c r="F2892">
        <v>0.1285</v>
      </c>
    </row>
    <row r="2893" spans="1:6">
      <c r="A2893">
        <v>2001064</v>
      </c>
      <c r="B2893">
        <v>2</v>
      </c>
      <c r="C2893">
        <v>1064</v>
      </c>
      <c r="D2893">
        <v>-0.31859999999999999</v>
      </c>
      <c r="E2893">
        <v>13.653700000000001</v>
      </c>
      <c r="F2893">
        <v>0.12852</v>
      </c>
    </row>
    <row r="2894" spans="1:6">
      <c r="A2894">
        <v>2001065</v>
      </c>
      <c r="B2894">
        <v>2</v>
      </c>
      <c r="C2894">
        <v>1065</v>
      </c>
      <c r="D2894">
        <v>-0.31859999999999999</v>
      </c>
      <c r="E2894">
        <v>13.6599</v>
      </c>
      <c r="F2894">
        <v>0.12853999999999999</v>
      </c>
    </row>
    <row r="2895" spans="1:6">
      <c r="A2895">
        <v>2001066</v>
      </c>
      <c r="B2895">
        <v>2</v>
      </c>
      <c r="C2895">
        <v>1066</v>
      </c>
      <c r="D2895">
        <v>-0.31869999999999998</v>
      </c>
      <c r="E2895">
        <v>13.6661</v>
      </c>
      <c r="F2895">
        <v>0.12856000000000001</v>
      </c>
    </row>
    <row r="2896" spans="1:6">
      <c r="A2896">
        <v>2001067</v>
      </c>
      <c r="B2896">
        <v>2</v>
      </c>
      <c r="C2896">
        <v>1067</v>
      </c>
      <c r="D2896">
        <v>-0.31869999999999998</v>
      </c>
      <c r="E2896">
        <v>13.6723</v>
      </c>
      <c r="F2896">
        <v>0.12858</v>
      </c>
    </row>
    <row r="2897" spans="1:6">
      <c r="A2897">
        <v>2001068</v>
      </c>
      <c r="B2897">
        <v>2</v>
      </c>
      <c r="C2897">
        <v>1068</v>
      </c>
      <c r="D2897">
        <v>-0.31879999999999997</v>
      </c>
      <c r="E2897">
        <v>13.6785</v>
      </c>
      <c r="F2897">
        <v>0.12859999999999999</v>
      </c>
    </row>
    <row r="2898" spans="1:6">
      <c r="A2898">
        <v>2001069</v>
      </c>
      <c r="B2898">
        <v>2</v>
      </c>
      <c r="C2898">
        <v>1069</v>
      </c>
      <c r="D2898">
        <v>-0.31879999999999997</v>
      </c>
      <c r="E2898">
        <v>13.684699999999999</v>
      </c>
      <c r="F2898">
        <v>0.12862000000000001</v>
      </c>
    </row>
    <row r="2899" spans="1:6">
      <c r="A2899">
        <v>2001070</v>
      </c>
      <c r="B2899">
        <v>2</v>
      </c>
      <c r="C2899">
        <v>1070</v>
      </c>
      <c r="D2899">
        <v>-0.31890000000000002</v>
      </c>
      <c r="E2899">
        <v>13.690899999999999</v>
      </c>
      <c r="F2899">
        <v>0.12864</v>
      </c>
    </row>
    <row r="2900" spans="1:6">
      <c r="A2900">
        <v>2001071</v>
      </c>
      <c r="B2900">
        <v>2</v>
      </c>
      <c r="C2900">
        <v>1071</v>
      </c>
      <c r="D2900">
        <v>-0.31890000000000002</v>
      </c>
      <c r="E2900">
        <v>13.697100000000001</v>
      </c>
      <c r="F2900">
        <v>0.12866</v>
      </c>
    </row>
    <row r="2901" spans="1:6">
      <c r="A2901">
        <v>2001072</v>
      </c>
      <c r="B2901">
        <v>2</v>
      </c>
      <c r="C2901">
        <v>1072</v>
      </c>
      <c r="D2901">
        <v>-0.31900000000000001</v>
      </c>
      <c r="E2901">
        <v>13.7033</v>
      </c>
      <c r="F2901">
        <v>0.12867999999999999</v>
      </c>
    </row>
    <row r="2902" spans="1:6">
      <c r="A2902">
        <v>2001073</v>
      </c>
      <c r="B2902">
        <v>2</v>
      </c>
      <c r="C2902">
        <v>1073</v>
      </c>
      <c r="D2902">
        <v>-0.31900000000000001</v>
      </c>
      <c r="E2902">
        <v>13.7095</v>
      </c>
      <c r="F2902">
        <v>0.12870999999999999</v>
      </c>
    </row>
    <row r="2903" spans="1:6">
      <c r="A2903">
        <v>2001074</v>
      </c>
      <c r="B2903">
        <v>2</v>
      </c>
      <c r="C2903">
        <v>1074</v>
      </c>
      <c r="D2903">
        <v>-0.31909999999999999</v>
      </c>
      <c r="E2903">
        <v>13.7157</v>
      </c>
      <c r="F2903">
        <v>0.12873000000000001</v>
      </c>
    </row>
    <row r="2904" spans="1:6">
      <c r="A2904">
        <v>2001075</v>
      </c>
      <c r="B2904">
        <v>2</v>
      </c>
      <c r="C2904">
        <v>1075</v>
      </c>
      <c r="D2904">
        <v>-0.31909999999999999</v>
      </c>
      <c r="E2904">
        <v>13.7218</v>
      </c>
      <c r="F2904">
        <v>0.12875</v>
      </c>
    </row>
    <row r="2905" spans="1:6">
      <c r="A2905">
        <v>2001076</v>
      </c>
      <c r="B2905">
        <v>2</v>
      </c>
      <c r="C2905">
        <v>1076</v>
      </c>
      <c r="D2905">
        <v>-0.31919999999999998</v>
      </c>
      <c r="E2905">
        <v>13.728</v>
      </c>
      <c r="F2905">
        <v>0.12877</v>
      </c>
    </row>
    <row r="2906" spans="1:6">
      <c r="A2906">
        <v>2001077</v>
      </c>
      <c r="B2906">
        <v>2</v>
      </c>
      <c r="C2906">
        <v>1077</v>
      </c>
      <c r="D2906">
        <v>-0.31919999999999998</v>
      </c>
      <c r="E2906">
        <v>13.7342</v>
      </c>
      <c r="F2906">
        <v>0.12878999999999999</v>
      </c>
    </row>
    <row r="2907" spans="1:6">
      <c r="A2907">
        <v>2001078</v>
      </c>
      <c r="B2907">
        <v>2</v>
      </c>
      <c r="C2907">
        <v>1078</v>
      </c>
      <c r="D2907">
        <v>-0.31929999999999997</v>
      </c>
      <c r="E2907">
        <v>13.740399999999999</v>
      </c>
      <c r="F2907">
        <v>0.12881000000000001</v>
      </c>
    </row>
    <row r="2908" spans="1:6">
      <c r="A2908">
        <v>2001079</v>
      </c>
      <c r="B2908">
        <v>2</v>
      </c>
      <c r="C2908">
        <v>1079</v>
      </c>
      <c r="D2908">
        <v>-0.31929999999999997</v>
      </c>
      <c r="E2908">
        <v>13.746600000000001</v>
      </c>
      <c r="F2908">
        <v>0.12883</v>
      </c>
    </row>
    <row r="2909" spans="1:6">
      <c r="A2909">
        <v>2001080</v>
      </c>
      <c r="B2909">
        <v>2</v>
      </c>
      <c r="C2909">
        <v>1080</v>
      </c>
      <c r="D2909">
        <v>-0.31940000000000002</v>
      </c>
      <c r="E2909">
        <v>13.752800000000001</v>
      </c>
      <c r="F2909">
        <v>0.12884999999999999</v>
      </c>
    </row>
    <row r="2910" spans="1:6">
      <c r="A2910">
        <v>2001081</v>
      </c>
      <c r="B2910">
        <v>2</v>
      </c>
      <c r="C2910">
        <v>1081</v>
      </c>
      <c r="D2910">
        <v>-0.31940000000000002</v>
      </c>
      <c r="E2910">
        <v>13.759</v>
      </c>
      <c r="F2910">
        <v>0.12887000000000001</v>
      </c>
    </row>
    <row r="2911" spans="1:6">
      <c r="A2911">
        <v>2001082</v>
      </c>
      <c r="B2911">
        <v>2</v>
      </c>
      <c r="C2911">
        <v>1082</v>
      </c>
      <c r="D2911">
        <v>-0.31950000000000001</v>
      </c>
      <c r="E2911">
        <v>13.7652</v>
      </c>
      <c r="F2911">
        <v>0.12889999999999999</v>
      </c>
    </row>
    <row r="2912" spans="1:6">
      <c r="A2912">
        <v>2001083</v>
      </c>
      <c r="B2912">
        <v>2</v>
      </c>
      <c r="C2912">
        <v>1083</v>
      </c>
      <c r="D2912">
        <v>-0.31950000000000001</v>
      </c>
      <c r="E2912">
        <v>13.7714</v>
      </c>
      <c r="F2912">
        <v>0.12892000000000001</v>
      </c>
    </row>
    <row r="2913" spans="1:6">
      <c r="A2913">
        <v>2001084</v>
      </c>
      <c r="B2913">
        <v>2</v>
      </c>
      <c r="C2913">
        <v>1084</v>
      </c>
      <c r="D2913">
        <v>-0.3196</v>
      </c>
      <c r="E2913">
        <v>13.7776</v>
      </c>
      <c r="F2913">
        <v>0.12894</v>
      </c>
    </row>
    <row r="2914" spans="1:6">
      <c r="A2914">
        <v>2001085</v>
      </c>
      <c r="B2914">
        <v>2</v>
      </c>
      <c r="C2914">
        <v>1085</v>
      </c>
      <c r="D2914">
        <v>-0.3196</v>
      </c>
      <c r="E2914">
        <v>13.783799999999999</v>
      </c>
      <c r="F2914">
        <v>0.12895999999999999</v>
      </c>
    </row>
    <row r="2915" spans="1:6">
      <c r="A2915">
        <v>2001086</v>
      </c>
      <c r="B2915">
        <v>2</v>
      </c>
      <c r="C2915">
        <v>1086</v>
      </c>
      <c r="D2915">
        <v>-0.31969999999999998</v>
      </c>
      <c r="E2915">
        <v>13.789899999999999</v>
      </c>
      <c r="F2915">
        <v>0.12898000000000001</v>
      </c>
    </row>
    <row r="2916" spans="1:6">
      <c r="A2916">
        <v>2001087</v>
      </c>
      <c r="B2916">
        <v>2</v>
      </c>
      <c r="C2916">
        <v>1087</v>
      </c>
      <c r="D2916">
        <v>-0.31969999999999998</v>
      </c>
      <c r="E2916">
        <v>13.796099999999999</v>
      </c>
      <c r="F2916">
        <v>0.129</v>
      </c>
    </row>
    <row r="2917" spans="1:6">
      <c r="A2917">
        <v>2001088</v>
      </c>
      <c r="B2917">
        <v>2</v>
      </c>
      <c r="C2917">
        <v>1088</v>
      </c>
      <c r="D2917">
        <v>-0.31979999999999997</v>
      </c>
      <c r="E2917">
        <v>13.802300000000001</v>
      </c>
      <c r="F2917">
        <v>0.12902</v>
      </c>
    </row>
    <row r="2918" spans="1:6">
      <c r="A2918">
        <v>2001089</v>
      </c>
      <c r="B2918">
        <v>2</v>
      </c>
      <c r="C2918">
        <v>1089</v>
      </c>
      <c r="D2918">
        <v>-0.31979999999999997</v>
      </c>
      <c r="E2918">
        <v>13.8085</v>
      </c>
      <c r="F2918">
        <v>0.12905</v>
      </c>
    </row>
    <row r="2919" spans="1:6">
      <c r="A2919">
        <v>2001090</v>
      </c>
      <c r="B2919">
        <v>2</v>
      </c>
      <c r="C2919">
        <v>1090</v>
      </c>
      <c r="D2919">
        <v>-0.31979999999999997</v>
      </c>
      <c r="E2919">
        <v>13.8147</v>
      </c>
      <c r="F2919">
        <v>0.12906999999999999</v>
      </c>
    </row>
    <row r="2920" spans="1:6">
      <c r="A2920">
        <v>2001091</v>
      </c>
      <c r="B2920">
        <v>2</v>
      </c>
      <c r="C2920">
        <v>1091</v>
      </c>
      <c r="D2920">
        <v>-0.31990000000000002</v>
      </c>
      <c r="E2920">
        <v>13.8209</v>
      </c>
      <c r="F2920">
        <v>0.12909000000000001</v>
      </c>
    </row>
    <row r="2921" spans="1:6">
      <c r="A2921">
        <v>2001092</v>
      </c>
      <c r="B2921">
        <v>2</v>
      </c>
      <c r="C2921">
        <v>1092</v>
      </c>
      <c r="D2921">
        <v>-0.31990000000000002</v>
      </c>
      <c r="E2921">
        <v>13.8271</v>
      </c>
      <c r="F2921">
        <v>0.12911</v>
      </c>
    </row>
    <row r="2922" spans="1:6">
      <c r="A2922">
        <v>2001093</v>
      </c>
      <c r="B2922">
        <v>2</v>
      </c>
      <c r="C2922">
        <v>1093</v>
      </c>
      <c r="D2922">
        <v>-0.32</v>
      </c>
      <c r="E2922">
        <v>13.833299999999999</v>
      </c>
      <c r="F2922">
        <v>0.12912999999999999</v>
      </c>
    </row>
    <row r="2923" spans="1:6">
      <c r="A2923">
        <v>2001094</v>
      </c>
      <c r="B2923">
        <v>2</v>
      </c>
      <c r="C2923">
        <v>1094</v>
      </c>
      <c r="D2923">
        <v>-0.32</v>
      </c>
      <c r="E2923">
        <v>13.839499999999999</v>
      </c>
      <c r="F2923">
        <v>0.12914999999999999</v>
      </c>
    </row>
    <row r="2924" spans="1:6">
      <c r="A2924">
        <v>2001095</v>
      </c>
      <c r="B2924">
        <v>2</v>
      </c>
      <c r="C2924">
        <v>1095</v>
      </c>
      <c r="D2924">
        <v>-0.3201</v>
      </c>
      <c r="E2924">
        <v>13.845599999999999</v>
      </c>
      <c r="F2924">
        <v>0.12917999999999999</v>
      </c>
    </row>
    <row r="2925" spans="1:6">
      <c r="A2925">
        <v>2001096</v>
      </c>
      <c r="B2925">
        <v>2</v>
      </c>
      <c r="C2925">
        <v>1096</v>
      </c>
      <c r="D2925">
        <v>-0.3201</v>
      </c>
      <c r="E2925">
        <v>13.851800000000001</v>
      </c>
      <c r="F2925">
        <v>0.12920000000000001</v>
      </c>
    </row>
    <row r="2926" spans="1:6">
      <c r="A2926">
        <v>2001097</v>
      </c>
      <c r="B2926">
        <v>2</v>
      </c>
      <c r="C2926">
        <v>1097</v>
      </c>
      <c r="D2926">
        <v>-0.32019999999999998</v>
      </c>
      <c r="E2926">
        <v>13.858000000000001</v>
      </c>
      <c r="F2926">
        <v>0.12922</v>
      </c>
    </row>
    <row r="2927" spans="1:6">
      <c r="A2927">
        <v>2001098</v>
      </c>
      <c r="B2927">
        <v>2</v>
      </c>
      <c r="C2927">
        <v>1098</v>
      </c>
      <c r="D2927">
        <v>-0.32019999999999998</v>
      </c>
      <c r="E2927">
        <v>13.8642</v>
      </c>
      <c r="F2927">
        <v>0.12923999999999999</v>
      </c>
    </row>
    <row r="2928" spans="1:6">
      <c r="A2928">
        <v>2001099</v>
      </c>
      <c r="B2928">
        <v>2</v>
      </c>
      <c r="C2928">
        <v>1099</v>
      </c>
      <c r="D2928">
        <v>-0.32029999999999997</v>
      </c>
      <c r="E2928">
        <v>13.8704</v>
      </c>
      <c r="F2928">
        <v>0.12926000000000001</v>
      </c>
    </row>
    <row r="2929" spans="1:6">
      <c r="A2929">
        <v>2001100</v>
      </c>
      <c r="B2929">
        <v>2</v>
      </c>
      <c r="C2929">
        <v>1100</v>
      </c>
      <c r="D2929">
        <v>-0.32029999999999997</v>
      </c>
      <c r="E2929">
        <v>13.8766</v>
      </c>
      <c r="F2929">
        <v>0.12928999999999999</v>
      </c>
    </row>
    <row r="2930" spans="1:6">
      <c r="A2930">
        <v>2001101</v>
      </c>
      <c r="B2930">
        <v>2</v>
      </c>
      <c r="C2930">
        <v>1101</v>
      </c>
      <c r="D2930">
        <v>-0.32040000000000002</v>
      </c>
      <c r="E2930">
        <v>13.8828</v>
      </c>
      <c r="F2930">
        <v>0.12931000000000001</v>
      </c>
    </row>
    <row r="2931" spans="1:6">
      <c r="A2931">
        <v>2001102</v>
      </c>
      <c r="B2931">
        <v>2</v>
      </c>
      <c r="C2931">
        <v>1102</v>
      </c>
      <c r="D2931">
        <v>-0.32040000000000002</v>
      </c>
      <c r="E2931">
        <v>13.8889</v>
      </c>
      <c r="F2931">
        <v>0.12933</v>
      </c>
    </row>
    <row r="2932" spans="1:6">
      <c r="A2932">
        <v>2001103</v>
      </c>
      <c r="B2932">
        <v>2</v>
      </c>
      <c r="C2932">
        <v>1103</v>
      </c>
      <c r="D2932">
        <v>-0.32050000000000001</v>
      </c>
      <c r="E2932">
        <v>13.895099999999999</v>
      </c>
      <c r="F2932">
        <v>0.12934999999999999</v>
      </c>
    </row>
    <row r="2933" spans="1:6">
      <c r="A2933">
        <v>2001104</v>
      </c>
      <c r="B2933">
        <v>2</v>
      </c>
      <c r="C2933">
        <v>1104</v>
      </c>
      <c r="D2933">
        <v>-0.32050000000000001</v>
      </c>
      <c r="E2933">
        <v>13.901300000000001</v>
      </c>
      <c r="F2933">
        <v>0.12937000000000001</v>
      </c>
    </row>
    <row r="2934" spans="1:6">
      <c r="A2934">
        <v>2001105</v>
      </c>
      <c r="B2934">
        <v>2</v>
      </c>
      <c r="C2934">
        <v>1105</v>
      </c>
      <c r="D2934">
        <v>-0.3206</v>
      </c>
      <c r="E2934">
        <v>13.907500000000001</v>
      </c>
      <c r="F2934">
        <v>0.12939999999999999</v>
      </c>
    </row>
    <row r="2935" spans="1:6">
      <c r="A2935">
        <v>2001106</v>
      </c>
      <c r="B2935">
        <v>2</v>
      </c>
      <c r="C2935">
        <v>1106</v>
      </c>
      <c r="D2935">
        <v>-0.3206</v>
      </c>
      <c r="E2935">
        <v>13.9137</v>
      </c>
      <c r="F2935">
        <v>0.12942000000000001</v>
      </c>
    </row>
    <row r="2936" spans="1:6">
      <c r="A2936">
        <v>2001107</v>
      </c>
      <c r="B2936">
        <v>2</v>
      </c>
      <c r="C2936">
        <v>1107</v>
      </c>
      <c r="D2936">
        <v>-0.32069999999999999</v>
      </c>
      <c r="E2936">
        <v>13.9199</v>
      </c>
      <c r="F2936">
        <v>0.12944</v>
      </c>
    </row>
    <row r="2937" spans="1:6">
      <c r="A2937">
        <v>2001108</v>
      </c>
      <c r="B2937">
        <v>2</v>
      </c>
      <c r="C2937">
        <v>1108</v>
      </c>
      <c r="D2937">
        <v>-0.32069999999999999</v>
      </c>
      <c r="E2937">
        <v>13.9261</v>
      </c>
      <c r="F2937">
        <v>0.12945999999999999</v>
      </c>
    </row>
    <row r="2938" spans="1:6">
      <c r="A2938">
        <v>2001109</v>
      </c>
      <c r="B2938">
        <v>2</v>
      </c>
      <c r="C2938">
        <v>1109</v>
      </c>
      <c r="D2938">
        <v>-0.32079999999999997</v>
      </c>
      <c r="E2938">
        <v>13.9322</v>
      </c>
      <c r="F2938">
        <v>0.12948000000000001</v>
      </c>
    </row>
    <row r="2939" spans="1:6">
      <c r="A2939">
        <v>2001110</v>
      </c>
      <c r="B2939">
        <v>2</v>
      </c>
      <c r="C2939">
        <v>1110</v>
      </c>
      <c r="D2939">
        <v>-0.32079999999999997</v>
      </c>
      <c r="E2939">
        <v>13.9384</v>
      </c>
      <c r="F2939">
        <v>0.12950999999999999</v>
      </c>
    </row>
    <row r="2940" spans="1:6">
      <c r="A2940">
        <v>2001111</v>
      </c>
      <c r="B2940">
        <v>2</v>
      </c>
      <c r="C2940">
        <v>1111</v>
      </c>
      <c r="D2940">
        <v>-0.32079999999999997</v>
      </c>
      <c r="E2940">
        <v>13.944599999999999</v>
      </c>
      <c r="F2940">
        <v>0.12953000000000001</v>
      </c>
    </row>
    <row r="2941" spans="1:6">
      <c r="A2941">
        <v>2001112</v>
      </c>
      <c r="B2941">
        <v>2</v>
      </c>
      <c r="C2941">
        <v>1112</v>
      </c>
      <c r="D2941">
        <v>-0.32090000000000002</v>
      </c>
      <c r="E2941">
        <v>13.950799999999999</v>
      </c>
      <c r="F2941">
        <v>0.12955</v>
      </c>
    </row>
    <row r="2942" spans="1:6">
      <c r="A2942">
        <v>2001113</v>
      </c>
      <c r="B2942">
        <v>2</v>
      </c>
      <c r="C2942">
        <v>1113</v>
      </c>
      <c r="D2942">
        <v>-0.32090000000000002</v>
      </c>
      <c r="E2942">
        <v>13.957000000000001</v>
      </c>
      <c r="F2942">
        <v>0.12956999999999999</v>
      </c>
    </row>
    <row r="2943" spans="1:6">
      <c r="A2943">
        <v>2001114</v>
      </c>
      <c r="B2943">
        <v>2</v>
      </c>
      <c r="C2943">
        <v>1114</v>
      </c>
      <c r="D2943">
        <v>-0.32100000000000001</v>
      </c>
      <c r="E2943">
        <v>13.963200000000001</v>
      </c>
      <c r="F2943">
        <v>0.12959999999999999</v>
      </c>
    </row>
    <row r="2944" spans="1:6">
      <c r="A2944">
        <v>2001115</v>
      </c>
      <c r="B2944">
        <v>2</v>
      </c>
      <c r="C2944">
        <v>1115</v>
      </c>
      <c r="D2944">
        <v>-0.32100000000000001</v>
      </c>
      <c r="E2944">
        <v>13.9693</v>
      </c>
      <c r="F2944">
        <v>0.12962000000000001</v>
      </c>
    </row>
    <row r="2945" spans="1:6">
      <c r="A2945">
        <v>2001116</v>
      </c>
      <c r="B2945">
        <v>2</v>
      </c>
      <c r="C2945">
        <v>1116</v>
      </c>
      <c r="D2945">
        <v>-0.3211</v>
      </c>
      <c r="E2945">
        <v>13.9755</v>
      </c>
      <c r="F2945">
        <v>0.12964000000000001</v>
      </c>
    </row>
    <row r="2946" spans="1:6">
      <c r="A2946">
        <v>2001117</v>
      </c>
      <c r="B2946">
        <v>2</v>
      </c>
      <c r="C2946">
        <v>1117</v>
      </c>
      <c r="D2946">
        <v>-0.3211</v>
      </c>
      <c r="E2946">
        <v>13.9817</v>
      </c>
      <c r="F2946">
        <v>0.12967000000000001</v>
      </c>
    </row>
    <row r="2947" spans="1:6">
      <c r="A2947">
        <v>2001118</v>
      </c>
      <c r="B2947">
        <v>2</v>
      </c>
      <c r="C2947">
        <v>1118</v>
      </c>
      <c r="D2947">
        <v>-0.32119999999999999</v>
      </c>
      <c r="E2947">
        <v>13.9879</v>
      </c>
      <c r="F2947">
        <v>0.12969</v>
      </c>
    </row>
    <row r="2948" spans="1:6">
      <c r="A2948">
        <v>2001119</v>
      </c>
      <c r="B2948">
        <v>2</v>
      </c>
      <c r="C2948">
        <v>1119</v>
      </c>
      <c r="D2948">
        <v>-0.32119999999999999</v>
      </c>
      <c r="E2948">
        <v>13.9941</v>
      </c>
      <c r="F2948">
        <v>0.12970999999999999</v>
      </c>
    </row>
    <row r="2949" spans="1:6">
      <c r="A2949">
        <v>2001120</v>
      </c>
      <c r="B2949">
        <v>2</v>
      </c>
      <c r="C2949">
        <v>1120</v>
      </c>
      <c r="D2949">
        <v>-0.32129999999999997</v>
      </c>
      <c r="E2949">
        <v>14.000299999999999</v>
      </c>
      <c r="F2949">
        <v>0.12973000000000001</v>
      </c>
    </row>
    <row r="2950" spans="1:6">
      <c r="A2950">
        <v>2001121</v>
      </c>
      <c r="B2950">
        <v>2</v>
      </c>
      <c r="C2950">
        <v>1121</v>
      </c>
      <c r="D2950">
        <v>-0.32129999999999997</v>
      </c>
      <c r="E2950">
        <v>14.006399999999999</v>
      </c>
      <c r="F2950">
        <v>0.12975999999999999</v>
      </c>
    </row>
    <row r="2951" spans="1:6">
      <c r="A2951">
        <v>2001122</v>
      </c>
      <c r="B2951">
        <v>2</v>
      </c>
      <c r="C2951">
        <v>1122</v>
      </c>
      <c r="D2951">
        <v>-0.32140000000000002</v>
      </c>
      <c r="E2951">
        <v>14.012600000000001</v>
      </c>
      <c r="F2951">
        <v>0.12978000000000001</v>
      </c>
    </row>
    <row r="2952" spans="1:6">
      <c r="A2952">
        <v>2001123</v>
      </c>
      <c r="B2952">
        <v>2</v>
      </c>
      <c r="C2952">
        <v>1123</v>
      </c>
      <c r="D2952">
        <v>-0.32140000000000002</v>
      </c>
      <c r="E2952">
        <v>14.018800000000001</v>
      </c>
      <c r="F2952">
        <v>0.1298</v>
      </c>
    </row>
    <row r="2953" spans="1:6">
      <c r="A2953">
        <v>2001124</v>
      </c>
      <c r="B2953">
        <v>2</v>
      </c>
      <c r="C2953">
        <v>1124</v>
      </c>
      <c r="D2953">
        <v>-0.32150000000000001</v>
      </c>
      <c r="E2953">
        <v>14.025</v>
      </c>
      <c r="F2953">
        <v>0.12981999999999999</v>
      </c>
    </row>
    <row r="2954" spans="1:6">
      <c r="A2954">
        <v>2001125</v>
      </c>
      <c r="B2954">
        <v>2</v>
      </c>
      <c r="C2954">
        <v>1125</v>
      </c>
      <c r="D2954">
        <v>-0.32150000000000001</v>
      </c>
      <c r="E2954">
        <v>14.0312</v>
      </c>
      <c r="F2954">
        <v>0.12984999999999999</v>
      </c>
    </row>
    <row r="2955" spans="1:6">
      <c r="A2955">
        <v>2001126</v>
      </c>
      <c r="B2955">
        <v>2</v>
      </c>
      <c r="C2955">
        <v>1126</v>
      </c>
      <c r="D2955">
        <v>-0.3216</v>
      </c>
      <c r="E2955">
        <v>14.0373</v>
      </c>
      <c r="F2955">
        <v>0.12987000000000001</v>
      </c>
    </row>
    <row r="2956" spans="1:6">
      <c r="A2956">
        <v>2001127</v>
      </c>
      <c r="B2956">
        <v>2</v>
      </c>
      <c r="C2956">
        <v>1127</v>
      </c>
      <c r="D2956">
        <v>-0.3216</v>
      </c>
      <c r="E2956">
        <v>14.0435</v>
      </c>
      <c r="F2956">
        <v>0.12989000000000001</v>
      </c>
    </row>
    <row r="2957" spans="1:6">
      <c r="A2957">
        <v>2001128</v>
      </c>
      <c r="B2957">
        <v>2</v>
      </c>
      <c r="C2957">
        <v>1128</v>
      </c>
      <c r="D2957">
        <v>-0.3216</v>
      </c>
      <c r="E2957">
        <v>14.0497</v>
      </c>
      <c r="F2957">
        <v>0.12992000000000001</v>
      </c>
    </row>
    <row r="2958" spans="1:6">
      <c r="A2958">
        <v>2001129</v>
      </c>
      <c r="B2958">
        <v>2</v>
      </c>
      <c r="C2958">
        <v>1129</v>
      </c>
      <c r="D2958">
        <v>-0.32169999999999999</v>
      </c>
      <c r="E2958">
        <v>14.055899999999999</v>
      </c>
      <c r="F2958">
        <v>0.12994</v>
      </c>
    </row>
    <row r="2959" spans="1:6">
      <c r="A2959">
        <v>2001130</v>
      </c>
      <c r="B2959">
        <v>2</v>
      </c>
      <c r="C2959">
        <v>1130</v>
      </c>
      <c r="D2959">
        <v>-0.32169999999999999</v>
      </c>
      <c r="E2959">
        <v>14.062099999999999</v>
      </c>
      <c r="F2959">
        <v>0.12995999999999999</v>
      </c>
    </row>
    <row r="2960" spans="1:6">
      <c r="A2960">
        <v>2001131</v>
      </c>
      <c r="B2960">
        <v>2</v>
      </c>
      <c r="C2960">
        <v>1131</v>
      </c>
      <c r="D2960">
        <v>-0.32179999999999997</v>
      </c>
      <c r="E2960">
        <v>14.068199999999999</v>
      </c>
      <c r="F2960">
        <v>0.12998999999999999</v>
      </c>
    </row>
    <row r="2961" spans="1:6">
      <c r="A2961">
        <v>2001132</v>
      </c>
      <c r="B2961">
        <v>2</v>
      </c>
      <c r="C2961">
        <v>1132</v>
      </c>
      <c r="D2961">
        <v>-0.32179999999999997</v>
      </c>
      <c r="E2961">
        <v>14.074400000000001</v>
      </c>
      <c r="F2961">
        <v>0.13000999999999999</v>
      </c>
    </row>
    <row r="2962" spans="1:6">
      <c r="A2962">
        <v>2001133</v>
      </c>
      <c r="B2962">
        <v>2</v>
      </c>
      <c r="C2962">
        <v>1133</v>
      </c>
      <c r="D2962">
        <v>-0.32190000000000002</v>
      </c>
      <c r="E2962">
        <v>14.0806</v>
      </c>
      <c r="F2962">
        <v>0.13003000000000001</v>
      </c>
    </row>
    <row r="2963" spans="1:6">
      <c r="A2963">
        <v>2001134</v>
      </c>
      <c r="B2963">
        <v>2</v>
      </c>
      <c r="C2963">
        <v>1134</v>
      </c>
      <c r="D2963">
        <v>-0.32190000000000002</v>
      </c>
      <c r="E2963">
        <v>14.0868</v>
      </c>
      <c r="F2963">
        <v>0.13006000000000001</v>
      </c>
    </row>
    <row r="2964" spans="1:6">
      <c r="A2964">
        <v>2001135</v>
      </c>
      <c r="B2964">
        <v>2</v>
      </c>
      <c r="C2964">
        <v>1135</v>
      </c>
      <c r="D2964">
        <v>-0.32200000000000001</v>
      </c>
      <c r="E2964">
        <v>14.093</v>
      </c>
      <c r="F2964">
        <v>0.13008</v>
      </c>
    </row>
    <row r="2965" spans="1:6">
      <c r="A2965">
        <v>2001136</v>
      </c>
      <c r="B2965">
        <v>2</v>
      </c>
      <c r="C2965">
        <v>1136</v>
      </c>
      <c r="D2965">
        <v>-0.32200000000000001</v>
      </c>
      <c r="E2965">
        <v>14.0991</v>
      </c>
      <c r="F2965">
        <v>0.13009999999999999</v>
      </c>
    </row>
    <row r="2966" spans="1:6">
      <c r="A2966">
        <v>2001137</v>
      </c>
      <c r="B2966">
        <v>2</v>
      </c>
      <c r="C2966">
        <v>1137</v>
      </c>
      <c r="D2966">
        <v>-0.3221</v>
      </c>
      <c r="E2966">
        <v>14.1053</v>
      </c>
      <c r="F2966">
        <v>0.13013</v>
      </c>
    </row>
    <row r="2967" spans="1:6">
      <c r="A2967">
        <v>2001138</v>
      </c>
      <c r="B2967">
        <v>2</v>
      </c>
      <c r="C2967">
        <v>1138</v>
      </c>
      <c r="D2967">
        <v>-0.3221</v>
      </c>
      <c r="E2967">
        <v>14.111499999999999</v>
      </c>
      <c r="F2967">
        <v>0.13014999999999999</v>
      </c>
    </row>
    <row r="2968" spans="1:6">
      <c r="A2968">
        <v>2001139</v>
      </c>
      <c r="B2968">
        <v>2</v>
      </c>
      <c r="C2968">
        <v>1139</v>
      </c>
      <c r="D2968">
        <v>-0.32219999999999999</v>
      </c>
      <c r="E2968">
        <v>14.117699999999999</v>
      </c>
      <c r="F2968">
        <v>0.13017000000000001</v>
      </c>
    </row>
    <row r="2969" spans="1:6">
      <c r="A2969">
        <v>2001140</v>
      </c>
      <c r="B2969">
        <v>2</v>
      </c>
      <c r="C2969">
        <v>1140</v>
      </c>
      <c r="D2969">
        <v>-0.32219999999999999</v>
      </c>
      <c r="E2969">
        <v>14.123799999999999</v>
      </c>
      <c r="F2969">
        <v>0.13020000000000001</v>
      </c>
    </row>
    <row r="2970" spans="1:6">
      <c r="A2970">
        <v>2001141</v>
      </c>
      <c r="B2970">
        <v>2</v>
      </c>
      <c r="C2970">
        <v>1141</v>
      </c>
      <c r="D2970">
        <v>-0.32219999999999999</v>
      </c>
      <c r="E2970">
        <v>14.13</v>
      </c>
      <c r="F2970">
        <v>0.13022</v>
      </c>
    </row>
    <row r="2971" spans="1:6">
      <c r="A2971">
        <v>2001142</v>
      </c>
      <c r="B2971">
        <v>2</v>
      </c>
      <c r="C2971">
        <v>1142</v>
      </c>
      <c r="D2971">
        <v>-0.32229999999999998</v>
      </c>
      <c r="E2971">
        <v>14.136200000000001</v>
      </c>
      <c r="F2971">
        <v>0.13023999999999999</v>
      </c>
    </row>
    <row r="2972" spans="1:6">
      <c r="A2972">
        <v>2001143</v>
      </c>
      <c r="B2972">
        <v>2</v>
      </c>
      <c r="C2972">
        <v>1143</v>
      </c>
      <c r="D2972">
        <v>-0.32229999999999998</v>
      </c>
      <c r="E2972">
        <v>14.1424</v>
      </c>
      <c r="F2972">
        <v>0.13027</v>
      </c>
    </row>
    <row r="2973" spans="1:6">
      <c r="A2973">
        <v>2001144</v>
      </c>
      <c r="B2973">
        <v>2</v>
      </c>
      <c r="C2973">
        <v>1144</v>
      </c>
      <c r="D2973">
        <v>-0.32240000000000002</v>
      </c>
      <c r="E2973">
        <v>14.1485</v>
      </c>
      <c r="F2973">
        <v>0.13028999999999999</v>
      </c>
    </row>
    <row r="2974" spans="1:6">
      <c r="A2974">
        <v>2001145</v>
      </c>
      <c r="B2974">
        <v>2</v>
      </c>
      <c r="C2974">
        <v>1145</v>
      </c>
      <c r="D2974">
        <v>-0.32240000000000002</v>
      </c>
      <c r="E2974">
        <v>14.1547</v>
      </c>
      <c r="F2974">
        <v>0.13031999999999999</v>
      </c>
    </row>
    <row r="2975" spans="1:6">
      <c r="A2975">
        <v>2001146</v>
      </c>
      <c r="B2975">
        <v>2</v>
      </c>
      <c r="C2975">
        <v>1146</v>
      </c>
      <c r="D2975">
        <v>-0.32250000000000001</v>
      </c>
      <c r="E2975">
        <v>14.1609</v>
      </c>
      <c r="F2975">
        <v>0.13034000000000001</v>
      </c>
    </row>
    <row r="2976" spans="1:6">
      <c r="A2976">
        <v>2001147</v>
      </c>
      <c r="B2976">
        <v>2</v>
      </c>
      <c r="C2976">
        <v>1147</v>
      </c>
      <c r="D2976">
        <v>-0.32250000000000001</v>
      </c>
      <c r="E2976">
        <v>14.1671</v>
      </c>
      <c r="F2976">
        <v>0.13036</v>
      </c>
    </row>
    <row r="2977" spans="1:6">
      <c r="A2977">
        <v>2001148</v>
      </c>
      <c r="B2977">
        <v>2</v>
      </c>
      <c r="C2977">
        <v>1148</v>
      </c>
      <c r="D2977">
        <v>-0.3226</v>
      </c>
      <c r="E2977">
        <v>14.1732</v>
      </c>
      <c r="F2977">
        <v>0.13039000000000001</v>
      </c>
    </row>
    <row r="2978" spans="1:6">
      <c r="A2978">
        <v>2001149</v>
      </c>
      <c r="B2978">
        <v>2</v>
      </c>
      <c r="C2978">
        <v>1149</v>
      </c>
      <c r="D2978">
        <v>-0.3226</v>
      </c>
      <c r="E2978">
        <v>14.179399999999999</v>
      </c>
      <c r="F2978">
        <v>0.13041</v>
      </c>
    </row>
    <row r="2979" spans="1:6">
      <c r="A2979">
        <v>2001150</v>
      </c>
      <c r="B2979">
        <v>2</v>
      </c>
      <c r="C2979">
        <v>1150</v>
      </c>
      <c r="D2979">
        <v>-0.32269999999999999</v>
      </c>
      <c r="E2979">
        <v>14.185600000000001</v>
      </c>
      <c r="F2979">
        <v>0.13042999999999999</v>
      </c>
    </row>
    <row r="2980" spans="1:6">
      <c r="A2980">
        <v>2001151</v>
      </c>
      <c r="B2980">
        <v>2</v>
      </c>
      <c r="C2980">
        <v>1151</v>
      </c>
      <c r="D2980">
        <v>-0.32269999999999999</v>
      </c>
      <c r="E2980">
        <v>14.191700000000001</v>
      </c>
      <c r="F2980">
        <v>0.13045999999999999</v>
      </c>
    </row>
    <row r="2981" spans="1:6">
      <c r="A2981">
        <v>2001152</v>
      </c>
      <c r="B2981">
        <v>2</v>
      </c>
      <c r="C2981">
        <v>1152</v>
      </c>
      <c r="D2981">
        <v>-0.32269999999999999</v>
      </c>
      <c r="E2981">
        <v>14.197900000000001</v>
      </c>
      <c r="F2981">
        <v>0.13048000000000001</v>
      </c>
    </row>
    <row r="2982" spans="1:6">
      <c r="A2982">
        <v>2001153</v>
      </c>
      <c r="B2982">
        <v>2</v>
      </c>
      <c r="C2982">
        <v>1153</v>
      </c>
      <c r="D2982">
        <v>-0.32279999999999998</v>
      </c>
      <c r="E2982">
        <v>14.2041</v>
      </c>
      <c r="F2982">
        <v>0.13050999999999999</v>
      </c>
    </row>
    <row r="2983" spans="1:6">
      <c r="A2983">
        <v>2001154</v>
      </c>
      <c r="B2983">
        <v>2</v>
      </c>
      <c r="C2983">
        <v>1154</v>
      </c>
      <c r="D2983">
        <v>-0.32279999999999998</v>
      </c>
      <c r="E2983">
        <v>14.2103</v>
      </c>
      <c r="F2983">
        <v>0.13053000000000001</v>
      </c>
    </row>
    <row r="2984" spans="1:6">
      <c r="A2984">
        <v>2001155</v>
      </c>
      <c r="B2984">
        <v>2</v>
      </c>
      <c r="C2984">
        <v>1155</v>
      </c>
      <c r="D2984">
        <v>-0.32290000000000002</v>
      </c>
      <c r="E2984">
        <v>14.2164</v>
      </c>
      <c r="F2984">
        <v>0.13055</v>
      </c>
    </row>
    <row r="2985" spans="1:6">
      <c r="A2985">
        <v>2001156</v>
      </c>
      <c r="B2985">
        <v>2</v>
      </c>
      <c r="C2985">
        <v>1156</v>
      </c>
      <c r="D2985">
        <v>-0.32290000000000002</v>
      </c>
      <c r="E2985">
        <v>14.2226</v>
      </c>
      <c r="F2985">
        <v>0.13058</v>
      </c>
    </row>
    <row r="2986" spans="1:6">
      <c r="A2986">
        <v>2001157</v>
      </c>
      <c r="B2986">
        <v>2</v>
      </c>
      <c r="C2986">
        <v>1157</v>
      </c>
      <c r="D2986">
        <v>-0.32300000000000001</v>
      </c>
      <c r="E2986">
        <v>14.2288</v>
      </c>
      <c r="F2986">
        <v>0.13059999999999999</v>
      </c>
    </row>
    <row r="2987" spans="1:6">
      <c r="A2987">
        <v>2001158</v>
      </c>
      <c r="B2987">
        <v>2</v>
      </c>
      <c r="C2987">
        <v>1158</v>
      </c>
      <c r="D2987">
        <v>-0.32300000000000001</v>
      </c>
      <c r="E2987">
        <v>14.2349</v>
      </c>
      <c r="F2987">
        <v>0.13063</v>
      </c>
    </row>
    <row r="2988" spans="1:6">
      <c r="A2988">
        <v>2001159</v>
      </c>
      <c r="B2988">
        <v>2</v>
      </c>
      <c r="C2988">
        <v>1159</v>
      </c>
      <c r="D2988">
        <v>-0.3231</v>
      </c>
      <c r="E2988">
        <v>14.241099999999999</v>
      </c>
      <c r="F2988">
        <v>0.13064999999999999</v>
      </c>
    </row>
    <row r="2989" spans="1:6">
      <c r="A2989">
        <v>2001160</v>
      </c>
      <c r="B2989">
        <v>2</v>
      </c>
      <c r="C2989">
        <v>1160</v>
      </c>
      <c r="D2989">
        <v>-0.3231</v>
      </c>
      <c r="E2989">
        <v>14.247299999999999</v>
      </c>
      <c r="F2989">
        <v>0.13067999999999999</v>
      </c>
    </row>
    <row r="2990" spans="1:6">
      <c r="A2990">
        <v>2001161</v>
      </c>
      <c r="B2990">
        <v>2</v>
      </c>
      <c r="C2990">
        <v>1161</v>
      </c>
      <c r="D2990">
        <v>-0.32319999999999999</v>
      </c>
      <c r="E2990">
        <v>14.253399999999999</v>
      </c>
      <c r="F2990">
        <v>0.13070000000000001</v>
      </c>
    </row>
    <row r="2991" spans="1:6">
      <c r="A2991">
        <v>2001162</v>
      </c>
      <c r="B2991">
        <v>2</v>
      </c>
      <c r="C2991">
        <v>1162</v>
      </c>
      <c r="D2991">
        <v>-0.32319999999999999</v>
      </c>
      <c r="E2991">
        <v>14.259600000000001</v>
      </c>
      <c r="F2991">
        <v>0.13072</v>
      </c>
    </row>
    <row r="2992" spans="1:6">
      <c r="A2992">
        <v>2001163</v>
      </c>
      <c r="B2992">
        <v>2</v>
      </c>
      <c r="C2992">
        <v>1163</v>
      </c>
      <c r="D2992">
        <v>-0.32319999999999999</v>
      </c>
      <c r="E2992">
        <v>14.2658</v>
      </c>
      <c r="F2992">
        <v>0.13075000000000001</v>
      </c>
    </row>
    <row r="2993" spans="1:6">
      <c r="A2993">
        <v>2001164</v>
      </c>
      <c r="B2993">
        <v>2</v>
      </c>
      <c r="C2993">
        <v>1164</v>
      </c>
      <c r="D2993">
        <v>-0.32329999999999998</v>
      </c>
      <c r="E2993">
        <v>14.2719</v>
      </c>
      <c r="F2993">
        <v>0.13077</v>
      </c>
    </row>
    <row r="2994" spans="1:6">
      <c r="A2994">
        <v>2001165</v>
      </c>
      <c r="B2994">
        <v>2</v>
      </c>
      <c r="C2994">
        <v>1165</v>
      </c>
      <c r="D2994">
        <v>-0.32329999999999998</v>
      </c>
      <c r="E2994">
        <v>14.2781</v>
      </c>
      <c r="F2994">
        <v>0.1308</v>
      </c>
    </row>
    <row r="2995" spans="1:6">
      <c r="A2995">
        <v>2001166</v>
      </c>
      <c r="B2995">
        <v>2</v>
      </c>
      <c r="C2995">
        <v>1166</v>
      </c>
      <c r="D2995">
        <v>-0.32340000000000002</v>
      </c>
      <c r="E2995">
        <v>14.2843</v>
      </c>
      <c r="F2995">
        <v>0.13081999999999999</v>
      </c>
    </row>
    <row r="2996" spans="1:6">
      <c r="A2996">
        <v>2001167</v>
      </c>
      <c r="B2996">
        <v>2</v>
      </c>
      <c r="C2996">
        <v>1167</v>
      </c>
      <c r="D2996">
        <v>-0.32340000000000002</v>
      </c>
      <c r="E2996">
        <v>14.2904</v>
      </c>
      <c r="F2996">
        <v>0.13084999999999999</v>
      </c>
    </row>
    <row r="2997" spans="1:6">
      <c r="A2997">
        <v>2001168</v>
      </c>
      <c r="B2997">
        <v>2</v>
      </c>
      <c r="C2997">
        <v>1168</v>
      </c>
      <c r="D2997">
        <v>-0.32350000000000001</v>
      </c>
      <c r="E2997">
        <v>14.2966</v>
      </c>
      <c r="F2997">
        <v>0.13086999999999999</v>
      </c>
    </row>
    <row r="2998" spans="1:6">
      <c r="A2998">
        <v>2001169</v>
      </c>
      <c r="B2998">
        <v>2</v>
      </c>
      <c r="C2998">
        <v>1169</v>
      </c>
      <c r="D2998">
        <v>-0.32350000000000001</v>
      </c>
      <c r="E2998">
        <v>14.3028</v>
      </c>
      <c r="F2998">
        <v>0.13089999999999999</v>
      </c>
    </row>
    <row r="2999" spans="1:6">
      <c r="A2999">
        <v>2001170</v>
      </c>
      <c r="B2999">
        <v>2</v>
      </c>
      <c r="C2999">
        <v>1170</v>
      </c>
      <c r="D2999">
        <v>-0.3236</v>
      </c>
      <c r="E2999">
        <v>14.3089</v>
      </c>
      <c r="F2999">
        <v>0.13092000000000001</v>
      </c>
    </row>
    <row r="3000" spans="1:6">
      <c r="A3000">
        <v>2001171</v>
      </c>
      <c r="B3000">
        <v>2</v>
      </c>
      <c r="C3000">
        <v>1171</v>
      </c>
      <c r="D3000">
        <v>-0.3236</v>
      </c>
      <c r="E3000">
        <v>14.315099999999999</v>
      </c>
      <c r="F3000">
        <v>0.13095000000000001</v>
      </c>
    </row>
    <row r="3001" spans="1:6">
      <c r="A3001">
        <v>2001172</v>
      </c>
      <c r="B3001">
        <v>2</v>
      </c>
      <c r="C3001">
        <v>1172</v>
      </c>
      <c r="D3001">
        <v>-0.32369999999999999</v>
      </c>
      <c r="E3001">
        <v>14.321300000000001</v>
      </c>
      <c r="F3001">
        <v>0.13097</v>
      </c>
    </row>
    <row r="3002" spans="1:6">
      <c r="A3002">
        <v>2001173</v>
      </c>
      <c r="B3002">
        <v>2</v>
      </c>
      <c r="C3002">
        <v>1173</v>
      </c>
      <c r="D3002">
        <v>-0.32369999999999999</v>
      </c>
      <c r="E3002">
        <v>14.327400000000001</v>
      </c>
      <c r="F3002">
        <v>0.13099</v>
      </c>
    </row>
    <row r="3003" spans="1:6">
      <c r="A3003">
        <v>2001174</v>
      </c>
      <c r="B3003">
        <v>2</v>
      </c>
      <c r="C3003">
        <v>1174</v>
      </c>
      <c r="D3003">
        <v>-0.32369999999999999</v>
      </c>
      <c r="E3003">
        <v>14.333600000000001</v>
      </c>
      <c r="F3003">
        <v>0.13102</v>
      </c>
    </row>
    <row r="3004" spans="1:6">
      <c r="A3004">
        <v>2001175</v>
      </c>
      <c r="B3004">
        <v>2</v>
      </c>
      <c r="C3004">
        <v>1175</v>
      </c>
      <c r="D3004">
        <v>-0.32379999999999998</v>
      </c>
      <c r="E3004">
        <v>14.339700000000001</v>
      </c>
      <c r="F3004">
        <v>0.13103999999999999</v>
      </c>
    </row>
    <row r="3005" spans="1:6">
      <c r="A3005">
        <v>2001176</v>
      </c>
      <c r="B3005">
        <v>2</v>
      </c>
      <c r="C3005">
        <v>1176</v>
      </c>
      <c r="D3005">
        <v>-0.32379999999999998</v>
      </c>
      <c r="E3005">
        <v>14.3459</v>
      </c>
      <c r="F3005">
        <v>0.13106999999999999</v>
      </c>
    </row>
    <row r="3006" spans="1:6">
      <c r="A3006">
        <v>2001177</v>
      </c>
      <c r="B3006">
        <v>2</v>
      </c>
      <c r="C3006">
        <v>1177</v>
      </c>
      <c r="D3006">
        <v>-0.32390000000000002</v>
      </c>
      <c r="E3006">
        <v>14.3521</v>
      </c>
      <c r="F3006">
        <v>0.13109000000000001</v>
      </c>
    </row>
    <row r="3007" spans="1:6">
      <c r="A3007">
        <v>2001178</v>
      </c>
      <c r="B3007">
        <v>2</v>
      </c>
      <c r="C3007">
        <v>1178</v>
      </c>
      <c r="D3007">
        <v>-0.32390000000000002</v>
      </c>
      <c r="E3007">
        <v>14.3582</v>
      </c>
      <c r="F3007">
        <v>0.13111999999999999</v>
      </c>
    </row>
    <row r="3008" spans="1:6">
      <c r="A3008">
        <v>2001179</v>
      </c>
      <c r="B3008">
        <v>2</v>
      </c>
      <c r="C3008">
        <v>1179</v>
      </c>
      <c r="D3008">
        <v>-0.32400000000000001</v>
      </c>
      <c r="E3008">
        <v>14.3644</v>
      </c>
      <c r="F3008">
        <v>0.13114000000000001</v>
      </c>
    </row>
    <row r="3009" spans="1:6">
      <c r="A3009">
        <v>2001180</v>
      </c>
      <c r="B3009">
        <v>2</v>
      </c>
      <c r="C3009">
        <v>1180</v>
      </c>
      <c r="D3009">
        <v>-0.32400000000000001</v>
      </c>
      <c r="E3009">
        <v>14.3705</v>
      </c>
      <c r="F3009">
        <v>0.13117000000000001</v>
      </c>
    </row>
    <row r="3010" spans="1:6">
      <c r="A3010">
        <v>2001181</v>
      </c>
      <c r="B3010">
        <v>2</v>
      </c>
      <c r="C3010">
        <v>1181</v>
      </c>
      <c r="D3010">
        <v>-0.3241</v>
      </c>
      <c r="E3010">
        <v>14.3767</v>
      </c>
      <c r="F3010">
        <v>0.13119</v>
      </c>
    </row>
    <row r="3011" spans="1:6">
      <c r="A3011">
        <v>2001182</v>
      </c>
      <c r="B3011">
        <v>2</v>
      </c>
      <c r="C3011">
        <v>1182</v>
      </c>
      <c r="D3011">
        <v>-0.3241</v>
      </c>
      <c r="E3011">
        <v>14.382899999999999</v>
      </c>
      <c r="F3011">
        <v>0.13122</v>
      </c>
    </row>
    <row r="3012" spans="1:6">
      <c r="A3012">
        <v>2001183</v>
      </c>
      <c r="B3012">
        <v>2</v>
      </c>
      <c r="C3012">
        <v>1183</v>
      </c>
      <c r="D3012">
        <v>-0.3241</v>
      </c>
      <c r="E3012">
        <v>14.388999999999999</v>
      </c>
      <c r="F3012">
        <v>0.13124</v>
      </c>
    </row>
    <row r="3013" spans="1:6">
      <c r="A3013">
        <v>2001184</v>
      </c>
      <c r="B3013">
        <v>2</v>
      </c>
      <c r="C3013">
        <v>1184</v>
      </c>
      <c r="D3013">
        <v>-0.32419999999999999</v>
      </c>
      <c r="E3013">
        <v>14.395200000000001</v>
      </c>
      <c r="F3013">
        <v>0.13127</v>
      </c>
    </row>
    <row r="3014" spans="1:6">
      <c r="A3014">
        <v>2001185</v>
      </c>
      <c r="B3014">
        <v>2</v>
      </c>
      <c r="C3014">
        <v>1185</v>
      </c>
      <c r="D3014">
        <v>-0.32419999999999999</v>
      </c>
      <c r="E3014">
        <v>14.401300000000001</v>
      </c>
      <c r="F3014">
        <v>0.13128999999999999</v>
      </c>
    </row>
    <row r="3015" spans="1:6">
      <c r="A3015">
        <v>2001186</v>
      </c>
      <c r="B3015">
        <v>2</v>
      </c>
      <c r="C3015">
        <v>1186</v>
      </c>
      <c r="D3015">
        <v>-0.32429999999999998</v>
      </c>
      <c r="E3015">
        <v>14.407500000000001</v>
      </c>
      <c r="F3015">
        <v>0.13131999999999999</v>
      </c>
    </row>
    <row r="3016" spans="1:6">
      <c r="A3016">
        <v>2001187</v>
      </c>
      <c r="B3016">
        <v>2</v>
      </c>
      <c r="C3016">
        <v>1187</v>
      </c>
      <c r="D3016">
        <v>-0.32429999999999998</v>
      </c>
      <c r="E3016">
        <v>14.413600000000001</v>
      </c>
      <c r="F3016">
        <v>0.13134000000000001</v>
      </c>
    </row>
    <row r="3017" spans="1:6">
      <c r="A3017">
        <v>2001188</v>
      </c>
      <c r="B3017">
        <v>2</v>
      </c>
      <c r="C3017">
        <v>1188</v>
      </c>
      <c r="D3017">
        <v>-0.32440000000000002</v>
      </c>
      <c r="E3017">
        <v>14.4198</v>
      </c>
      <c r="F3017">
        <v>0.13136999999999999</v>
      </c>
    </row>
    <row r="3018" spans="1:6">
      <c r="A3018">
        <v>2001189</v>
      </c>
      <c r="B3018">
        <v>2</v>
      </c>
      <c r="C3018">
        <v>1189</v>
      </c>
      <c r="D3018">
        <v>-0.32440000000000002</v>
      </c>
      <c r="E3018">
        <v>14.4259</v>
      </c>
      <c r="F3018">
        <v>0.13139999999999999</v>
      </c>
    </row>
    <row r="3019" spans="1:6">
      <c r="A3019">
        <v>2001190</v>
      </c>
      <c r="B3019">
        <v>2</v>
      </c>
      <c r="C3019">
        <v>1190</v>
      </c>
      <c r="D3019">
        <v>-0.32450000000000001</v>
      </c>
      <c r="E3019">
        <v>14.4321</v>
      </c>
      <c r="F3019">
        <v>0.13142000000000001</v>
      </c>
    </row>
    <row r="3020" spans="1:6">
      <c r="A3020">
        <v>2001191</v>
      </c>
      <c r="B3020">
        <v>2</v>
      </c>
      <c r="C3020">
        <v>1191</v>
      </c>
      <c r="D3020">
        <v>-0.32450000000000001</v>
      </c>
      <c r="E3020">
        <v>14.4382</v>
      </c>
      <c r="F3020">
        <v>0.13145000000000001</v>
      </c>
    </row>
    <row r="3021" spans="1:6">
      <c r="A3021">
        <v>2001192</v>
      </c>
      <c r="B3021">
        <v>2</v>
      </c>
      <c r="C3021">
        <v>1192</v>
      </c>
      <c r="D3021">
        <v>-0.32450000000000001</v>
      </c>
      <c r="E3021">
        <v>14.4444</v>
      </c>
      <c r="F3021">
        <v>0.13147</v>
      </c>
    </row>
    <row r="3022" spans="1:6">
      <c r="A3022">
        <v>2001193</v>
      </c>
      <c r="B3022">
        <v>2</v>
      </c>
      <c r="C3022">
        <v>1193</v>
      </c>
      <c r="D3022">
        <v>-0.3246</v>
      </c>
      <c r="E3022">
        <v>14.4505</v>
      </c>
      <c r="F3022">
        <v>0.13150000000000001</v>
      </c>
    </row>
    <row r="3023" spans="1:6">
      <c r="A3023">
        <v>2001194</v>
      </c>
      <c r="B3023">
        <v>2</v>
      </c>
      <c r="C3023">
        <v>1194</v>
      </c>
      <c r="D3023">
        <v>-0.3246</v>
      </c>
      <c r="E3023">
        <v>14.4567</v>
      </c>
      <c r="F3023">
        <v>0.13152</v>
      </c>
    </row>
    <row r="3024" spans="1:6">
      <c r="A3024">
        <v>2001195</v>
      </c>
      <c r="B3024">
        <v>2</v>
      </c>
      <c r="C3024">
        <v>1195</v>
      </c>
      <c r="D3024">
        <v>-0.32469999999999999</v>
      </c>
      <c r="E3024">
        <v>14.4628</v>
      </c>
      <c r="F3024">
        <v>0.13155</v>
      </c>
    </row>
    <row r="3025" spans="1:6">
      <c r="A3025">
        <v>2001196</v>
      </c>
      <c r="B3025">
        <v>2</v>
      </c>
      <c r="C3025">
        <v>1196</v>
      </c>
      <c r="D3025">
        <v>-0.32469999999999999</v>
      </c>
      <c r="E3025">
        <v>14.468999999999999</v>
      </c>
      <c r="F3025">
        <v>0.13156999999999999</v>
      </c>
    </row>
    <row r="3026" spans="1:6">
      <c r="A3026">
        <v>2001197</v>
      </c>
      <c r="B3026">
        <v>2</v>
      </c>
      <c r="C3026">
        <v>1197</v>
      </c>
      <c r="D3026">
        <v>-0.32479999999999998</v>
      </c>
      <c r="E3026">
        <v>14.475099999999999</v>
      </c>
      <c r="F3026">
        <v>0.13159999999999999</v>
      </c>
    </row>
    <row r="3027" spans="1:6">
      <c r="A3027">
        <v>2001198</v>
      </c>
      <c r="B3027">
        <v>2</v>
      </c>
      <c r="C3027">
        <v>1198</v>
      </c>
      <c r="D3027">
        <v>-0.32479999999999998</v>
      </c>
      <c r="E3027">
        <v>14.481299999999999</v>
      </c>
      <c r="F3027">
        <v>0.13161999999999999</v>
      </c>
    </row>
    <row r="3028" spans="1:6">
      <c r="A3028">
        <v>2001199</v>
      </c>
      <c r="B3028">
        <v>2</v>
      </c>
      <c r="C3028">
        <v>1199</v>
      </c>
      <c r="D3028">
        <v>-0.32490000000000002</v>
      </c>
      <c r="E3028">
        <v>14.487399999999999</v>
      </c>
      <c r="F3028">
        <v>0.13164999999999999</v>
      </c>
    </row>
    <row r="3029" spans="1:6">
      <c r="A3029">
        <v>2001200</v>
      </c>
      <c r="B3029">
        <v>2</v>
      </c>
      <c r="C3029">
        <v>1200</v>
      </c>
      <c r="D3029">
        <v>-0.32490000000000002</v>
      </c>
      <c r="E3029">
        <v>14.493600000000001</v>
      </c>
      <c r="F3029">
        <v>0.13167000000000001</v>
      </c>
    </row>
    <row r="3030" spans="1:6">
      <c r="A3030">
        <v>2001201</v>
      </c>
      <c r="B3030">
        <v>2</v>
      </c>
      <c r="C3030">
        <v>1201</v>
      </c>
      <c r="D3030">
        <v>-0.32490000000000002</v>
      </c>
      <c r="E3030">
        <v>14.499700000000001</v>
      </c>
      <c r="F3030">
        <v>0.13170000000000001</v>
      </c>
    </row>
    <row r="3031" spans="1:6">
      <c r="A3031">
        <v>2001202</v>
      </c>
      <c r="B3031">
        <v>2</v>
      </c>
      <c r="C3031">
        <v>1202</v>
      </c>
      <c r="D3031">
        <v>-0.32500000000000001</v>
      </c>
      <c r="E3031">
        <v>14.5059</v>
      </c>
      <c r="F3031">
        <v>0.13173000000000001</v>
      </c>
    </row>
    <row r="3032" spans="1:6">
      <c r="A3032">
        <v>2001203</v>
      </c>
      <c r="B3032">
        <v>2</v>
      </c>
      <c r="C3032">
        <v>1203</v>
      </c>
      <c r="D3032">
        <v>-0.32500000000000001</v>
      </c>
      <c r="E3032">
        <v>14.512</v>
      </c>
      <c r="F3032">
        <v>0.13175000000000001</v>
      </c>
    </row>
    <row r="3033" spans="1:6">
      <c r="A3033">
        <v>2001204</v>
      </c>
      <c r="B3033">
        <v>2</v>
      </c>
      <c r="C3033">
        <v>1204</v>
      </c>
      <c r="D3033">
        <v>-0.3251</v>
      </c>
      <c r="E3033">
        <v>14.5181</v>
      </c>
      <c r="F3033">
        <v>0.13178000000000001</v>
      </c>
    </row>
    <row r="3034" spans="1:6">
      <c r="A3034">
        <v>2001205</v>
      </c>
      <c r="B3034">
        <v>2</v>
      </c>
      <c r="C3034">
        <v>1205</v>
      </c>
      <c r="D3034">
        <v>-0.3251</v>
      </c>
      <c r="E3034">
        <v>14.5243</v>
      </c>
      <c r="F3034">
        <v>0.1318</v>
      </c>
    </row>
    <row r="3035" spans="1:6">
      <c r="A3035">
        <v>2001206</v>
      </c>
      <c r="B3035">
        <v>2</v>
      </c>
      <c r="C3035">
        <v>1206</v>
      </c>
      <c r="D3035">
        <v>-0.32519999999999999</v>
      </c>
      <c r="E3035">
        <v>14.5304</v>
      </c>
      <c r="F3035">
        <v>0.13183</v>
      </c>
    </row>
    <row r="3036" spans="1:6">
      <c r="A3036">
        <v>2001207</v>
      </c>
      <c r="B3036">
        <v>2</v>
      </c>
      <c r="C3036">
        <v>1207</v>
      </c>
      <c r="D3036">
        <v>-0.32519999999999999</v>
      </c>
      <c r="E3036">
        <v>14.5366</v>
      </c>
      <c r="F3036">
        <v>0.13184999999999999</v>
      </c>
    </row>
    <row r="3037" spans="1:6">
      <c r="A3037">
        <v>2001208</v>
      </c>
      <c r="B3037">
        <v>2</v>
      </c>
      <c r="C3037">
        <v>1208</v>
      </c>
      <c r="D3037">
        <v>-0.32529999999999998</v>
      </c>
      <c r="E3037">
        <v>14.5427</v>
      </c>
      <c r="F3037">
        <v>0.13188</v>
      </c>
    </row>
    <row r="3038" spans="1:6">
      <c r="A3038">
        <v>2001209</v>
      </c>
      <c r="B3038">
        <v>2</v>
      </c>
      <c r="C3038">
        <v>1209</v>
      </c>
      <c r="D3038">
        <v>-0.32529999999999998</v>
      </c>
      <c r="E3038">
        <v>14.5488</v>
      </c>
      <c r="F3038">
        <v>0.13191</v>
      </c>
    </row>
    <row r="3039" spans="1:6">
      <c r="A3039">
        <v>2001210</v>
      </c>
      <c r="B3039">
        <v>2</v>
      </c>
      <c r="C3039">
        <v>1210</v>
      </c>
      <c r="D3039">
        <v>-0.32529999999999998</v>
      </c>
      <c r="E3039">
        <v>14.555</v>
      </c>
      <c r="F3039">
        <v>0.13192999999999999</v>
      </c>
    </row>
    <row r="3040" spans="1:6">
      <c r="A3040">
        <v>2001211</v>
      </c>
      <c r="B3040">
        <v>2</v>
      </c>
      <c r="C3040">
        <v>1211</v>
      </c>
      <c r="D3040">
        <v>-0.32540000000000002</v>
      </c>
      <c r="E3040">
        <v>14.5611</v>
      </c>
      <c r="F3040">
        <v>0.13195999999999999</v>
      </c>
    </row>
    <row r="3041" spans="1:6">
      <c r="A3041">
        <v>2001212</v>
      </c>
      <c r="B3041">
        <v>2</v>
      </c>
      <c r="C3041">
        <v>1212</v>
      </c>
      <c r="D3041">
        <v>-0.32540000000000002</v>
      </c>
      <c r="E3041">
        <v>14.567299999999999</v>
      </c>
      <c r="F3041">
        <v>0.13197999999999999</v>
      </c>
    </row>
    <row r="3042" spans="1:6">
      <c r="A3042">
        <v>2001213</v>
      </c>
      <c r="B3042">
        <v>2</v>
      </c>
      <c r="C3042">
        <v>1213</v>
      </c>
      <c r="D3042">
        <v>-0.32550000000000001</v>
      </c>
      <c r="E3042">
        <v>14.573399999999999</v>
      </c>
      <c r="F3042">
        <v>0.13200999999999999</v>
      </c>
    </row>
    <row r="3043" spans="1:6">
      <c r="A3043">
        <v>2001214</v>
      </c>
      <c r="B3043">
        <v>2</v>
      </c>
      <c r="C3043">
        <v>1214</v>
      </c>
      <c r="D3043">
        <v>-0.32550000000000001</v>
      </c>
      <c r="E3043">
        <v>14.579499999999999</v>
      </c>
      <c r="F3043">
        <v>0.13203999999999999</v>
      </c>
    </row>
    <row r="3044" spans="1:6">
      <c r="A3044">
        <v>2001215</v>
      </c>
      <c r="B3044">
        <v>2</v>
      </c>
      <c r="C3044">
        <v>1215</v>
      </c>
      <c r="D3044">
        <v>-0.3256</v>
      </c>
      <c r="E3044">
        <v>14.585699999999999</v>
      </c>
      <c r="F3044">
        <v>0.13206000000000001</v>
      </c>
    </row>
    <row r="3045" spans="1:6">
      <c r="A3045">
        <v>2001216</v>
      </c>
      <c r="B3045">
        <v>2</v>
      </c>
      <c r="C3045">
        <v>1216</v>
      </c>
      <c r="D3045">
        <v>-0.3256</v>
      </c>
      <c r="E3045">
        <v>14.591799999999999</v>
      </c>
      <c r="F3045">
        <v>0.13209000000000001</v>
      </c>
    </row>
    <row r="3046" spans="1:6">
      <c r="A3046">
        <v>2001217</v>
      </c>
      <c r="B3046">
        <v>2</v>
      </c>
      <c r="C3046">
        <v>1217</v>
      </c>
      <c r="D3046">
        <v>-0.32569999999999999</v>
      </c>
      <c r="E3046">
        <v>14.597899999999999</v>
      </c>
      <c r="F3046">
        <v>0.13211000000000001</v>
      </c>
    </row>
    <row r="3047" spans="1:6">
      <c r="A3047">
        <v>2001218</v>
      </c>
      <c r="B3047">
        <v>2</v>
      </c>
      <c r="C3047">
        <v>1218</v>
      </c>
      <c r="D3047">
        <v>-0.32569999999999999</v>
      </c>
      <c r="E3047">
        <v>14.604100000000001</v>
      </c>
      <c r="F3047">
        <v>0.13214000000000001</v>
      </c>
    </row>
    <row r="3048" spans="1:6">
      <c r="A3048">
        <v>2001219</v>
      </c>
      <c r="B3048">
        <v>2</v>
      </c>
      <c r="C3048">
        <v>1219</v>
      </c>
      <c r="D3048">
        <v>-0.32569999999999999</v>
      </c>
      <c r="E3048">
        <v>14.610200000000001</v>
      </c>
      <c r="F3048">
        <v>0.13217000000000001</v>
      </c>
    </row>
    <row r="3049" spans="1:6">
      <c r="A3049">
        <v>2001220</v>
      </c>
      <c r="B3049">
        <v>2</v>
      </c>
      <c r="C3049">
        <v>1220</v>
      </c>
      <c r="D3049">
        <v>-0.32579999999999998</v>
      </c>
      <c r="E3049">
        <v>14.616300000000001</v>
      </c>
      <c r="F3049">
        <v>0.13219</v>
      </c>
    </row>
    <row r="3050" spans="1:6">
      <c r="A3050">
        <v>2001221</v>
      </c>
      <c r="B3050">
        <v>2</v>
      </c>
      <c r="C3050">
        <v>1221</v>
      </c>
      <c r="D3050">
        <v>-0.32579999999999998</v>
      </c>
      <c r="E3050">
        <v>14.6225</v>
      </c>
      <c r="F3050">
        <v>0.13222</v>
      </c>
    </row>
    <row r="3051" spans="1:6">
      <c r="A3051">
        <v>2001222</v>
      </c>
      <c r="B3051">
        <v>2</v>
      </c>
      <c r="C3051">
        <v>1222</v>
      </c>
      <c r="D3051">
        <v>-0.32590000000000002</v>
      </c>
      <c r="E3051">
        <v>14.6286</v>
      </c>
      <c r="F3051">
        <v>0.13225000000000001</v>
      </c>
    </row>
    <row r="3052" spans="1:6">
      <c r="A3052">
        <v>2001223</v>
      </c>
      <c r="B3052">
        <v>2</v>
      </c>
      <c r="C3052">
        <v>1223</v>
      </c>
      <c r="D3052">
        <v>-0.32590000000000002</v>
      </c>
      <c r="E3052">
        <v>14.6347</v>
      </c>
      <c r="F3052">
        <v>0.13227</v>
      </c>
    </row>
    <row r="3053" spans="1:6">
      <c r="A3053">
        <v>2001224</v>
      </c>
      <c r="B3053">
        <v>2</v>
      </c>
      <c r="C3053">
        <v>1224</v>
      </c>
      <c r="D3053">
        <v>-0.32600000000000001</v>
      </c>
      <c r="E3053">
        <v>14.6408</v>
      </c>
      <c r="F3053">
        <v>0.1323</v>
      </c>
    </row>
    <row r="3054" spans="1:6">
      <c r="A3054">
        <v>2001225</v>
      </c>
      <c r="B3054">
        <v>2</v>
      </c>
      <c r="C3054">
        <v>1225</v>
      </c>
      <c r="D3054">
        <v>-0.32600000000000001</v>
      </c>
      <c r="E3054">
        <v>14.647</v>
      </c>
      <c r="F3054">
        <v>0.13231999999999999</v>
      </c>
    </row>
    <row r="3055" spans="1:6">
      <c r="A3055">
        <v>2001226</v>
      </c>
      <c r="B3055">
        <v>2</v>
      </c>
      <c r="C3055">
        <v>1226</v>
      </c>
      <c r="D3055">
        <v>-0.3261</v>
      </c>
      <c r="E3055">
        <v>14.6531</v>
      </c>
      <c r="F3055">
        <v>0.13235</v>
      </c>
    </row>
    <row r="3056" spans="1:6">
      <c r="A3056">
        <v>2001227</v>
      </c>
      <c r="B3056">
        <v>2</v>
      </c>
      <c r="C3056">
        <v>1227</v>
      </c>
      <c r="D3056">
        <v>-0.3261</v>
      </c>
      <c r="E3056">
        <v>14.6592</v>
      </c>
      <c r="F3056">
        <v>0.13238</v>
      </c>
    </row>
    <row r="3057" spans="1:6">
      <c r="A3057">
        <v>2001228</v>
      </c>
      <c r="B3057">
        <v>2</v>
      </c>
      <c r="C3057">
        <v>1228</v>
      </c>
      <c r="D3057">
        <v>-0.3261</v>
      </c>
      <c r="E3057">
        <v>14.6653</v>
      </c>
      <c r="F3057">
        <v>0.13239999999999999</v>
      </c>
    </row>
    <row r="3058" spans="1:6">
      <c r="A3058">
        <v>2001229</v>
      </c>
      <c r="B3058">
        <v>2</v>
      </c>
      <c r="C3058">
        <v>1229</v>
      </c>
      <c r="D3058">
        <v>-0.32619999999999999</v>
      </c>
      <c r="E3058">
        <v>14.6715</v>
      </c>
      <c r="F3058">
        <v>0.13242999999999999</v>
      </c>
    </row>
    <row r="3059" spans="1:6">
      <c r="A3059">
        <v>2001230</v>
      </c>
      <c r="B3059">
        <v>2</v>
      </c>
      <c r="C3059">
        <v>1230</v>
      </c>
      <c r="D3059">
        <v>-0.32619999999999999</v>
      </c>
      <c r="E3059">
        <v>14.6776</v>
      </c>
      <c r="F3059">
        <v>0.13245999999999999</v>
      </c>
    </row>
    <row r="3060" spans="1:6">
      <c r="A3060">
        <v>2001231</v>
      </c>
      <c r="B3060">
        <v>2</v>
      </c>
      <c r="C3060">
        <v>1231</v>
      </c>
      <c r="D3060">
        <v>-0.32629999999999998</v>
      </c>
      <c r="E3060">
        <v>14.6837</v>
      </c>
      <c r="F3060">
        <v>0.13247999999999999</v>
      </c>
    </row>
    <row r="3061" spans="1:6">
      <c r="A3061">
        <v>2001232</v>
      </c>
      <c r="B3061">
        <v>2</v>
      </c>
      <c r="C3061">
        <v>1232</v>
      </c>
      <c r="D3061">
        <v>-0.32629999999999998</v>
      </c>
      <c r="E3061">
        <v>14.6898</v>
      </c>
      <c r="F3061">
        <v>0.13250999999999999</v>
      </c>
    </row>
    <row r="3062" spans="1:6">
      <c r="A3062">
        <v>2001233</v>
      </c>
      <c r="B3062">
        <v>2</v>
      </c>
      <c r="C3062">
        <v>1233</v>
      </c>
      <c r="D3062">
        <v>-0.32640000000000002</v>
      </c>
      <c r="E3062">
        <v>14.696</v>
      </c>
      <c r="F3062">
        <v>0.13253999999999999</v>
      </c>
    </row>
    <row r="3063" spans="1:6">
      <c r="A3063">
        <v>2001234</v>
      </c>
      <c r="B3063">
        <v>2</v>
      </c>
      <c r="C3063">
        <v>1234</v>
      </c>
      <c r="D3063">
        <v>-0.32640000000000002</v>
      </c>
      <c r="E3063">
        <v>14.7021</v>
      </c>
      <c r="F3063">
        <v>0.13256000000000001</v>
      </c>
    </row>
    <row r="3064" spans="1:6">
      <c r="A3064">
        <v>2001235</v>
      </c>
      <c r="B3064">
        <v>2</v>
      </c>
      <c r="C3064">
        <v>1235</v>
      </c>
      <c r="D3064">
        <v>-0.32640000000000002</v>
      </c>
      <c r="E3064">
        <v>14.7082</v>
      </c>
      <c r="F3064">
        <v>0.13259000000000001</v>
      </c>
    </row>
    <row r="3065" spans="1:6">
      <c r="A3065">
        <v>2001236</v>
      </c>
      <c r="B3065">
        <v>2</v>
      </c>
      <c r="C3065">
        <v>1236</v>
      </c>
      <c r="D3065">
        <v>-0.32650000000000001</v>
      </c>
      <c r="E3065">
        <v>14.7143</v>
      </c>
      <c r="F3065">
        <v>0.13261999999999999</v>
      </c>
    </row>
    <row r="3066" spans="1:6">
      <c r="A3066">
        <v>2001237</v>
      </c>
      <c r="B3066">
        <v>2</v>
      </c>
      <c r="C3066">
        <v>1237</v>
      </c>
      <c r="D3066">
        <v>-0.32650000000000001</v>
      </c>
      <c r="E3066">
        <v>14.7204</v>
      </c>
      <c r="F3066">
        <v>0.13264000000000001</v>
      </c>
    </row>
    <row r="3067" spans="1:6">
      <c r="A3067">
        <v>2001238</v>
      </c>
      <c r="B3067">
        <v>2</v>
      </c>
      <c r="C3067">
        <v>1238</v>
      </c>
      <c r="D3067">
        <v>-0.3266</v>
      </c>
      <c r="E3067">
        <v>14.7265</v>
      </c>
      <c r="F3067">
        <v>0.13267000000000001</v>
      </c>
    </row>
    <row r="3068" spans="1:6">
      <c r="A3068">
        <v>2001239</v>
      </c>
      <c r="B3068">
        <v>2</v>
      </c>
      <c r="C3068">
        <v>1239</v>
      </c>
      <c r="D3068">
        <v>-0.3266</v>
      </c>
      <c r="E3068">
        <v>14.732699999999999</v>
      </c>
      <c r="F3068">
        <v>0.13269</v>
      </c>
    </row>
    <row r="3069" spans="1:6">
      <c r="A3069">
        <v>2001240</v>
      </c>
      <c r="B3069">
        <v>2</v>
      </c>
      <c r="C3069">
        <v>1240</v>
      </c>
      <c r="D3069">
        <v>-0.32669999999999999</v>
      </c>
      <c r="E3069">
        <v>14.738799999999999</v>
      </c>
      <c r="F3069">
        <v>0.13272</v>
      </c>
    </row>
    <row r="3070" spans="1:6">
      <c r="A3070">
        <v>2001241</v>
      </c>
      <c r="B3070">
        <v>2</v>
      </c>
      <c r="C3070">
        <v>1241</v>
      </c>
      <c r="D3070">
        <v>-0.32669999999999999</v>
      </c>
      <c r="E3070">
        <v>14.744899999999999</v>
      </c>
      <c r="F3070">
        <v>0.13275000000000001</v>
      </c>
    </row>
    <row r="3071" spans="1:6">
      <c r="A3071">
        <v>2001242</v>
      </c>
      <c r="B3071">
        <v>2</v>
      </c>
      <c r="C3071">
        <v>1242</v>
      </c>
      <c r="D3071">
        <v>-0.32679999999999998</v>
      </c>
      <c r="E3071">
        <v>14.750999999999999</v>
      </c>
      <c r="F3071">
        <v>0.13278000000000001</v>
      </c>
    </row>
    <row r="3072" spans="1:6">
      <c r="A3072">
        <v>2001243</v>
      </c>
      <c r="B3072">
        <v>2</v>
      </c>
      <c r="C3072">
        <v>1243</v>
      </c>
      <c r="D3072">
        <v>-0.32679999999999998</v>
      </c>
      <c r="E3072">
        <v>14.757099999999999</v>
      </c>
      <c r="F3072">
        <v>0.1328</v>
      </c>
    </row>
    <row r="3073" spans="1:6">
      <c r="A3073">
        <v>2001244</v>
      </c>
      <c r="B3073">
        <v>2</v>
      </c>
      <c r="C3073">
        <v>1244</v>
      </c>
      <c r="D3073">
        <v>-0.32679999999999998</v>
      </c>
      <c r="E3073">
        <v>14.763199999999999</v>
      </c>
      <c r="F3073">
        <v>0.13283</v>
      </c>
    </row>
    <row r="3074" spans="1:6">
      <c r="A3074">
        <v>2001245</v>
      </c>
      <c r="B3074">
        <v>2</v>
      </c>
      <c r="C3074">
        <v>1245</v>
      </c>
      <c r="D3074">
        <v>-0.32690000000000002</v>
      </c>
      <c r="E3074">
        <v>14.769299999999999</v>
      </c>
      <c r="F3074">
        <v>0.13286000000000001</v>
      </c>
    </row>
    <row r="3075" spans="1:6">
      <c r="A3075">
        <v>2001246</v>
      </c>
      <c r="B3075">
        <v>2</v>
      </c>
      <c r="C3075">
        <v>1246</v>
      </c>
      <c r="D3075">
        <v>-0.32690000000000002</v>
      </c>
      <c r="E3075">
        <v>14.775399999999999</v>
      </c>
      <c r="F3075">
        <v>0.13288</v>
      </c>
    </row>
    <row r="3076" spans="1:6">
      <c r="A3076">
        <v>2001247</v>
      </c>
      <c r="B3076">
        <v>2</v>
      </c>
      <c r="C3076">
        <v>1247</v>
      </c>
      <c r="D3076">
        <v>-0.32700000000000001</v>
      </c>
      <c r="E3076">
        <v>14.781599999999999</v>
      </c>
      <c r="F3076">
        <v>0.13291</v>
      </c>
    </row>
    <row r="3077" spans="1:6">
      <c r="A3077">
        <v>2001248</v>
      </c>
      <c r="B3077">
        <v>2</v>
      </c>
      <c r="C3077">
        <v>1248</v>
      </c>
      <c r="D3077">
        <v>-0.32700000000000001</v>
      </c>
      <c r="E3077">
        <v>14.787699999999999</v>
      </c>
      <c r="F3077">
        <v>0.13294</v>
      </c>
    </row>
    <row r="3078" spans="1:6">
      <c r="A3078">
        <v>2001249</v>
      </c>
      <c r="B3078">
        <v>2</v>
      </c>
      <c r="C3078">
        <v>1249</v>
      </c>
      <c r="D3078">
        <v>-0.3271</v>
      </c>
      <c r="E3078">
        <v>14.793799999999999</v>
      </c>
      <c r="F3078">
        <v>0.13295999999999999</v>
      </c>
    </row>
    <row r="3079" spans="1:6">
      <c r="A3079">
        <v>2001250</v>
      </c>
      <c r="B3079">
        <v>2</v>
      </c>
      <c r="C3079">
        <v>1250</v>
      </c>
      <c r="D3079">
        <v>-0.3271</v>
      </c>
      <c r="E3079">
        <v>14.799899999999999</v>
      </c>
      <c r="F3079">
        <v>0.13299</v>
      </c>
    </row>
    <row r="3080" spans="1:6">
      <c r="A3080">
        <v>2001251</v>
      </c>
      <c r="B3080">
        <v>2</v>
      </c>
      <c r="C3080">
        <v>1251</v>
      </c>
      <c r="D3080">
        <v>-0.3271</v>
      </c>
      <c r="E3080">
        <v>14.805999999999999</v>
      </c>
      <c r="F3080">
        <v>0.13302</v>
      </c>
    </row>
    <row r="3081" spans="1:6">
      <c r="A3081">
        <v>2001252</v>
      </c>
      <c r="B3081">
        <v>2</v>
      </c>
      <c r="C3081">
        <v>1252</v>
      </c>
      <c r="D3081">
        <v>-0.32719999999999999</v>
      </c>
      <c r="E3081">
        <v>14.812099999999999</v>
      </c>
      <c r="F3081">
        <v>0.13303999999999999</v>
      </c>
    </row>
    <row r="3082" spans="1:6">
      <c r="A3082">
        <v>2001253</v>
      </c>
      <c r="B3082">
        <v>2</v>
      </c>
      <c r="C3082">
        <v>1253</v>
      </c>
      <c r="D3082">
        <v>-0.32719999999999999</v>
      </c>
      <c r="E3082">
        <v>14.818199999999999</v>
      </c>
      <c r="F3082">
        <v>0.13306999999999999</v>
      </c>
    </row>
    <row r="3083" spans="1:6">
      <c r="A3083">
        <v>2001254</v>
      </c>
      <c r="B3083">
        <v>2</v>
      </c>
      <c r="C3083">
        <v>1254</v>
      </c>
      <c r="D3083">
        <v>-0.32729999999999998</v>
      </c>
      <c r="E3083">
        <v>14.824299999999999</v>
      </c>
      <c r="F3083">
        <v>0.1331</v>
      </c>
    </row>
    <row r="3084" spans="1:6">
      <c r="A3084">
        <v>2001255</v>
      </c>
      <c r="B3084">
        <v>2</v>
      </c>
      <c r="C3084">
        <v>1255</v>
      </c>
      <c r="D3084">
        <v>-0.32729999999999998</v>
      </c>
      <c r="E3084">
        <v>14.830399999999999</v>
      </c>
      <c r="F3084">
        <v>0.13311999999999999</v>
      </c>
    </row>
    <row r="3085" spans="1:6">
      <c r="A3085">
        <v>2001256</v>
      </c>
      <c r="B3085">
        <v>2</v>
      </c>
      <c r="C3085">
        <v>1256</v>
      </c>
      <c r="D3085">
        <v>-0.32740000000000002</v>
      </c>
      <c r="E3085">
        <v>14.836499999999999</v>
      </c>
      <c r="F3085">
        <v>0.13314999999999999</v>
      </c>
    </row>
    <row r="3086" spans="1:6">
      <c r="A3086">
        <v>2001257</v>
      </c>
      <c r="B3086">
        <v>2</v>
      </c>
      <c r="C3086">
        <v>1257</v>
      </c>
      <c r="D3086">
        <v>-0.32740000000000002</v>
      </c>
      <c r="E3086">
        <v>14.842599999999999</v>
      </c>
      <c r="F3086">
        <v>0.13317999999999999</v>
      </c>
    </row>
    <row r="3087" spans="1:6">
      <c r="A3087">
        <v>2001258</v>
      </c>
      <c r="B3087">
        <v>2</v>
      </c>
      <c r="C3087">
        <v>1258</v>
      </c>
      <c r="D3087">
        <v>-0.32740000000000002</v>
      </c>
      <c r="E3087">
        <v>14.848699999999999</v>
      </c>
      <c r="F3087">
        <v>0.13321</v>
      </c>
    </row>
    <row r="3088" spans="1:6">
      <c r="A3088">
        <v>2001259</v>
      </c>
      <c r="B3088">
        <v>2</v>
      </c>
      <c r="C3088">
        <v>1259</v>
      </c>
      <c r="D3088">
        <v>-0.32750000000000001</v>
      </c>
      <c r="E3088">
        <v>14.854799999999999</v>
      </c>
      <c r="F3088">
        <v>0.13322999999999999</v>
      </c>
    </row>
    <row r="3089" spans="1:6">
      <c r="A3089">
        <v>2001260</v>
      </c>
      <c r="B3089">
        <v>2</v>
      </c>
      <c r="C3089">
        <v>1260</v>
      </c>
      <c r="D3089">
        <v>-0.32750000000000001</v>
      </c>
      <c r="E3089">
        <v>14.860900000000001</v>
      </c>
      <c r="F3089">
        <v>0.13325999999999999</v>
      </c>
    </row>
    <row r="3090" spans="1:6">
      <c r="A3090">
        <v>2001261</v>
      </c>
      <c r="B3090">
        <v>2</v>
      </c>
      <c r="C3090">
        <v>1261</v>
      </c>
      <c r="D3090">
        <v>-0.3276</v>
      </c>
      <c r="E3090">
        <v>14.867000000000001</v>
      </c>
      <c r="F3090">
        <v>0.13328999999999999</v>
      </c>
    </row>
    <row r="3091" spans="1:6">
      <c r="A3091">
        <v>2001262</v>
      </c>
      <c r="B3091">
        <v>2</v>
      </c>
      <c r="C3091">
        <v>1262</v>
      </c>
      <c r="D3091">
        <v>-0.3276</v>
      </c>
      <c r="E3091">
        <v>14.873100000000001</v>
      </c>
      <c r="F3091">
        <v>0.13331000000000001</v>
      </c>
    </row>
    <row r="3092" spans="1:6">
      <c r="A3092">
        <v>2001263</v>
      </c>
      <c r="B3092">
        <v>2</v>
      </c>
      <c r="C3092">
        <v>1263</v>
      </c>
      <c r="D3092">
        <v>-0.32769999999999999</v>
      </c>
      <c r="E3092">
        <v>14.879200000000001</v>
      </c>
      <c r="F3092">
        <v>0.13333999999999999</v>
      </c>
    </row>
    <row r="3093" spans="1:6">
      <c r="A3093">
        <v>2001264</v>
      </c>
      <c r="B3093">
        <v>2</v>
      </c>
      <c r="C3093">
        <v>1264</v>
      </c>
      <c r="D3093">
        <v>-0.32769999999999999</v>
      </c>
      <c r="E3093">
        <v>14.885300000000001</v>
      </c>
      <c r="F3093">
        <v>0.13336999999999999</v>
      </c>
    </row>
    <row r="3094" spans="1:6">
      <c r="A3094">
        <v>2001265</v>
      </c>
      <c r="B3094">
        <v>2</v>
      </c>
      <c r="C3094">
        <v>1265</v>
      </c>
      <c r="D3094">
        <v>-0.32779999999999998</v>
      </c>
      <c r="E3094">
        <v>14.891299999999999</v>
      </c>
      <c r="F3094">
        <v>0.13339000000000001</v>
      </c>
    </row>
    <row r="3095" spans="1:6">
      <c r="A3095">
        <v>2001266</v>
      </c>
      <c r="B3095">
        <v>2</v>
      </c>
      <c r="C3095">
        <v>1266</v>
      </c>
      <c r="D3095">
        <v>-0.32779999999999998</v>
      </c>
      <c r="E3095">
        <v>14.897399999999999</v>
      </c>
      <c r="F3095">
        <v>0.13342000000000001</v>
      </c>
    </row>
    <row r="3096" spans="1:6">
      <c r="A3096">
        <v>2001267</v>
      </c>
      <c r="B3096">
        <v>2</v>
      </c>
      <c r="C3096">
        <v>1267</v>
      </c>
      <c r="D3096">
        <v>-0.32779999999999998</v>
      </c>
      <c r="E3096">
        <v>14.903499999999999</v>
      </c>
      <c r="F3096">
        <v>0.13345000000000001</v>
      </c>
    </row>
    <row r="3097" spans="1:6">
      <c r="A3097">
        <v>2001268</v>
      </c>
      <c r="B3097">
        <v>2</v>
      </c>
      <c r="C3097">
        <v>1268</v>
      </c>
      <c r="D3097">
        <v>-0.32790000000000002</v>
      </c>
      <c r="E3097">
        <v>14.909599999999999</v>
      </c>
      <c r="F3097">
        <v>0.13347999999999999</v>
      </c>
    </row>
    <row r="3098" spans="1:6">
      <c r="A3098">
        <v>2001269</v>
      </c>
      <c r="B3098">
        <v>2</v>
      </c>
      <c r="C3098">
        <v>1269</v>
      </c>
      <c r="D3098">
        <v>-0.32790000000000002</v>
      </c>
      <c r="E3098">
        <v>14.915699999999999</v>
      </c>
      <c r="F3098">
        <v>0.13350000000000001</v>
      </c>
    </row>
    <row r="3099" spans="1:6">
      <c r="A3099">
        <v>2001270</v>
      </c>
      <c r="B3099">
        <v>2</v>
      </c>
      <c r="C3099">
        <v>1270</v>
      </c>
      <c r="D3099">
        <v>-0.32800000000000001</v>
      </c>
      <c r="E3099">
        <v>14.921799999999999</v>
      </c>
      <c r="F3099">
        <v>0.13353000000000001</v>
      </c>
    </row>
    <row r="3100" spans="1:6">
      <c r="A3100">
        <v>2001271</v>
      </c>
      <c r="B3100">
        <v>2</v>
      </c>
      <c r="C3100">
        <v>1271</v>
      </c>
      <c r="D3100">
        <v>-0.32800000000000001</v>
      </c>
      <c r="E3100">
        <v>14.927899999999999</v>
      </c>
      <c r="F3100">
        <v>0.13356000000000001</v>
      </c>
    </row>
    <row r="3101" spans="1:6">
      <c r="A3101">
        <v>2001272</v>
      </c>
      <c r="B3101">
        <v>2</v>
      </c>
      <c r="C3101">
        <v>1272</v>
      </c>
      <c r="D3101">
        <v>-0.3281</v>
      </c>
      <c r="E3101">
        <v>14.933999999999999</v>
      </c>
      <c r="F3101">
        <v>0.13358999999999999</v>
      </c>
    </row>
    <row r="3102" spans="1:6">
      <c r="A3102">
        <v>2001273</v>
      </c>
      <c r="B3102">
        <v>2</v>
      </c>
      <c r="C3102">
        <v>1273</v>
      </c>
      <c r="D3102">
        <v>-0.3281</v>
      </c>
      <c r="E3102">
        <v>14.94</v>
      </c>
      <c r="F3102">
        <v>0.13361000000000001</v>
      </c>
    </row>
    <row r="3103" spans="1:6">
      <c r="A3103">
        <v>2001274</v>
      </c>
      <c r="B3103">
        <v>2</v>
      </c>
      <c r="C3103">
        <v>1274</v>
      </c>
      <c r="D3103">
        <v>-0.3281</v>
      </c>
      <c r="E3103">
        <v>14.946099999999999</v>
      </c>
      <c r="F3103">
        <v>0.13364000000000001</v>
      </c>
    </row>
    <row r="3104" spans="1:6">
      <c r="A3104">
        <v>2001275</v>
      </c>
      <c r="B3104">
        <v>2</v>
      </c>
      <c r="C3104">
        <v>1275</v>
      </c>
      <c r="D3104">
        <v>-0.32819999999999999</v>
      </c>
      <c r="E3104">
        <v>14.952199999999999</v>
      </c>
      <c r="F3104">
        <v>0.13367000000000001</v>
      </c>
    </row>
    <row r="3105" spans="1:6">
      <c r="A3105">
        <v>2001276</v>
      </c>
      <c r="B3105">
        <v>2</v>
      </c>
      <c r="C3105">
        <v>1276</v>
      </c>
      <c r="D3105">
        <v>-0.32819999999999999</v>
      </c>
      <c r="E3105">
        <v>14.958299999999999</v>
      </c>
      <c r="F3105">
        <v>0.13369</v>
      </c>
    </row>
    <row r="3106" spans="1:6">
      <c r="A3106">
        <v>2001277</v>
      </c>
      <c r="B3106">
        <v>2</v>
      </c>
      <c r="C3106">
        <v>1277</v>
      </c>
      <c r="D3106">
        <v>-0.32829999999999998</v>
      </c>
      <c r="E3106">
        <v>14.964399999999999</v>
      </c>
      <c r="F3106">
        <v>0.13372000000000001</v>
      </c>
    </row>
    <row r="3107" spans="1:6">
      <c r="A3107">
        <v>2001278</v>
      </c>
      <c r="B3107">
        <v>2</v>
      </c>
      <c r="C3107">
        <v>1278</v>
      </c>
      <c r="D3107">
        <v>-0.32829999999999998</v>
      </c>
      <c r="E3107">
        <v>14.9704</v>
      </c>
      <c r="F3107">
        <v>0.13375000000000001</v>
      </c>
    </row>
    <row r="3108" spans="1:6">
      <c r="A3108">
        <v>2001279</v>
      </c>
      <c r="B3108">
        <v>2</v>
      </c>
      <c r="C3108">
        <v>1279</v>
      </c>
      <c r="D3108">
        <v>-0.32840000000000003</v>
      </c>
      <c r="E3108">
        <v>14.9765</v>
      </c>
      <c r="F3108">
        <v>0.13378000000000001</v>
      </c>
    </row>
    <row r="3109" spans="1:6">
      <c r="A3109">
        <v>2001280</v>
      </c>
      <c r="B3109">
        <v>2</v>
      </c>
      <c r="C3109">
        <v>1280</v>
      </c>
      <c r="D3109">
        <v>-0.32840000000000003</v>
      </c>
      <c r="E3109">
        <v>14.9826</v>
      </c>
      <c r="F3109">
        <v>0.1338</v>
      </c>
    </row>
    <row r="3110" spans="1:6">
      <c r="A3110">
        <v>2001281</v>
      </c>
      <c r="B3110">
        <v>2</v>
      </c>
      <c r="C3110">
        <v>1281</v>
      </c>
      <c r="D3110">
        <v>-0.32840000000000003</v>
      </c>
      <c r="E3110">
        <v>14.9887</v>
      </c>
      <c r="F3110">
        <v>0.13383</v>
      </c>
    </row>
    <row r="3111" spans="1:6">
      <c r="A3111">
        <v>2001282</v>
      </c>
      <c r="B3111">
        <v>2</v>
      </c>
      <c r="C3111">
        <v>1282</v>
      </c>
      <c r="D3111">
        <v>-0.32850000000000001</v>
      </c>
      <c r="E3111">
        <v>14.9948</v>
      </c>
      <c r="F3111">
        <v>0.13386000000000001</v>
      </c>
    </row>
    <row r="3112" spans="1:6">
      <c r="A3112">
        <v>2001283</v>
      </c>
      <c r="B3112">
        <v>2</v>
      </c>
      <c r="C3112">
        <v>1283</v>
      </c>
      <c r="D3112">
        <v>-0.32850000000000001</v>
      </c>
      <c r="E3112">
        <v>15.0008</v>
      </c>
      <c r="F3112">
        <v>0.13389000000000001</v>
      </c>
    </row>
    <row r="3113" spans="1:6">
      <c r="A3113">
        <v>2001284</v>
      </c>
      <c r="B3113">
        <v>2</v>
      </c>
      <c r="C3113">
        <v>1284</v>
      </c>
      <c r="D3113">
        <v>-0.3286</v>
      </c>
      <c r="E3113">
        <v>15.0069</v>
      </c>
      <c r="F3113">
        <v>0.13391</v>
      </c>
    </row>
    <row r="3114" spans="1:6">
      <c r="A3114">
        <v>2001285</v>
      </c>
      <c r="B3114">
        <v>2</v>
      </c>
      <c r="C3114">
        <v>1285</v>
      </c>
      <c r="D3114">
        <v>-0.3286</v>
      </c>
      <c r="E3114">
        <v>15.013</v>
      </c>
      <c r="F3114">
        <v>0.13394</v>
      </c>
    </row>
    <row r="3115" spans="1:6">
      <c r="A3115">
        <v>2001286</v>
      </c>
      <c r="B3115">
        <v>2</v>
      </c>
      <c r="C3115">
        <v>1286</v>
      </c>
      <c r="D3115">
        <v>-0.32869999999999999</v>
      </c>
      <c r="E3115">
        <v>15.019</v>
      </c>
      <c r="F3115">
        <v>0.13397000000000001</v>
      </c>
    </row>
    <row r="3116" spans="1:6">
      <c r="A3116">
        <v>2001287</v>
      </c>
      <c r="B3116">
        <v>2</v>
      </c>
      <c r="C3116">
        <v>1287</v>
      </c>
      <c r="D3116">
        <v>-0.32869999999999999</v>
      </c>
      <c r="E3116">
        <v>15.0251</v>
      </c>
      <c r="F3116">
        <v>0.13400000000000001</v>
      </c>
    </row>
    <row r="3117" spans="1:6">
      <c r="A3117">
        <v>2001288</v>
      </c>
      <c r="B3117">
        <v>2</v>
      </c>
      <c r="C3117">
        <v>1288</v>
      </c>
      <c r="D3117">
        <v>-0.32869999999999999</v>
      </c>
      <c r="E3117">
        <v>15.0312</v>
      </c>
      <c r="F3117">
        <v>0.13402</v>
      </c>
    </row>
    <row r="3118" spans="1:6">
      <c r="A3118">
        <v>2001289</v>
      </c>
      <c r="B3118">
        <v>2</v>
      </c>
      <c r="C3118">
        <v>1289</v>
      </c>
      <c r="D3118">
        <v>-0.32879999999999998</v>
      </c>
      <c r="E3118">
        <v>15.0373</v>
      </c>
      <c r="F3118">
        <v>0.13405</v>
      </c>
    </row>
    <row r="3119" spans="1:6">
      <c r="A3119">
        <v>2001290</v>
      </c>
      <c r="B3119">
        <v>2</v>
      </c>
      <c r="C3119">
        <v>1290</v>
      </c>
      <c r="D3119">
        <v>-0.32879999999999998</v>
      </c>
      <c r="E3119">
        <v>15.0433</v>
      </c>
      <c r="F3119">
        <v>0.13408</v>
      </c>
    </row>
    <row r="3120" spans="1:6">
      <c r="A3120">
        <v>2001291</v>
      </c>
      <c r="B3120">
        <v>2</v>
      </c>
      <c r="C3120">
        <v>1291</v>
      </c>
      <c r="D3120">
        <v>-0.32890000000000003</v>
      </c>
      <c r="E3120">
        <v>15.0494</v>
      </c>
      <c r="F3120">
        <v>0.13411000000000001</v>
      </c>
    </row>
    <row r="3121" spans="1:6">
      <c r="A3121">
        <v>2001292</v>
      </c>
      <c r="B3121">
        <v>2</v>
      </c>
      <c r="C3121">
        <v>1292</v>
      </c>
      <c r="D3121">
        <v>-0.32890000000000003</v>
      </c>
      <c r="E3121">
        <v>15.0555</v>
      </c>
      <c r="F3121">
        <v>0.13413</v>
      </c>
    </row>
    <row r="3122" spans="1:6">
      <c r="A3122">
        <v>2001293</v>
      </c>
      <c r="B3122">
        <v>2</v>
      </c>
      <c r="C3122">
        <v>1293</v>
      </c>
      <c r="D3122">
        <v>-0.32900000000000001</v>
      </c>
      <c r="E3122">
        <v>15.061500000000001</v>
      </c>
      <c r="F3122">
        <v>0.13416</v>
      </c>
    </row>
    <row r="3123" spans="1:6">
      <c r="A3123">
        <v>2001294</v>
      </c>
      <c r="B3123">
        <v>2</v>
      </c>
      <c r="C3123">
        <v>1294</v>
      </c>
      <c r="D3123">
        <v>-0.32900000000000001</v>
      </c>
      <c r="E3123">
        <v>15.067600000000001</v>
      </c>
      <c r="F3123">
        <v>0.13419</v>
      </c>
    </row>
    <row r="3124" spans="1:6">
      <c r="A3124">
        <v>2001295</v>
      </c>
      <c r="B3124">
        <v>2</v>
      </c>
      <c r="C3124">
        <v>1295</v>
      </c>
      <c r="D3124">
        <v>-0.32900000000000001</v>
      </c>
      <c r="E3124">
        <v>15.073600000000001</v>
      </c>
      <c r="F3124">
        <v>0.13422000000000001</v>
      </c>
    </row>
    <row r="3125" spans="1:6">
      <c r="A3125">
        <v>2001296</v>
      </c>
      <c r="B3125">
        <v>2</v>
      </c>
      <c r="C3125">
        <v>1296</v>
      </c>
      <c r="D3125">
        <v>-0.3291</v>
      </c>
      <c r="E3125">
        <v>15.079700000000001</v>
      </c>
      <c r="F3125">
        <v>0.13425000000000001</v>
      </c>
    </row>
    <row r="3126" spans="1:6">
      <c r="A3126">
        <v>2001297</v>
      </c>
      <c r="B3126">
        <v>2</v>
      </c>
      <c r="C3126">
        <v>1297</v>
      </c>
      <c r="D3126">
        <v>-0.3291</v>
      </c>
      <c r="E3126">
        <v>15.085800000000001</v>
      </c>
      <c r="F3126">
        <v>0.13427</v>
      </c>
    </row>
    <row r="3127" spans="1:6">
      <c r="A3127">
        <v>2001298</v>
      </c>
      <c r="B3127">
        <v>2</v>
      </c>
      <c r="C3127">
        <v>1298</v>
      </c>
      <c r="D3127">
        <v>-0.32919999999999999</v>
      </c>
      <c r="E3127">
        <v>15.091799999999999</v>
      </c>
      <c r="F3127">
        <v>0.1343</v>
      </c>
    </row>
    <row r="3128" spans="1:6">
      <c r="A3128">
        <v>2001299</v>
      </c>
      <c r="B3128">
        <v>2</v>
      </c>
      <c r="C3128">
        <v>1299</v>
      </c>
      <c r="D3128">
        <v>-0.32919999999999999</v>
      </c>
      <c r="E3128">
        <v>15.097899999999999</v>
      </c>
      <c r="F3128">
        <v>0.13433</v>
      </c>
    </row>
    <row r="3129" spans="1:6">
      <c r="A3129">
        <v>2001300</v>
      </c>
      <c r="B3129">
        <v>2</v>
      </c>
      <c r="C3129">
        <v>1300</v>
      </c>
      <c r="D3129">
        <v>-0.32929999999999998</v>
      </c>
      <c r="E3129">
        <v>15.103899999999999</v>
      </c>
      <c r="F3129">
        <v>0.13436000000000001</v>
      </c>
    </row>
    <row r="3130" spans="1:6">
      <c r="A3130">
        <v>2001301</v>
      </c>
      <c r="B3130">
        <v>2</v>
      </c>
      <c r="C3130">
        <v>1301</v>
      </c>
      <c r="D3130">
        <v>-0.32929999999999998</v>
      </c>
      <c r="E3130">
        <v>15.11</v>
      </c>
      <c r="F3130">
        <v>0.13438</v>
      </c>
    </row>
    <row r="3131" spans="1:6">
      <c r="A3131">
        <v>2001302</v>
      </c>
      <c r="B3131">
        <v>2</v>
      </c>
      <c r="C3131">
        <v>1302</v>
      </c>
      <c r="D3131">
        <v>-0.32929999999999998</v>
      </c>
      <c r="E3131">
        <v>15.116099999999999</v>
      </c>
      <c r="F3131">
        <v>0.13441</v>
      </c>
    </row>
    <row r="3132" spans="1:6">
      <c r="A3132">
        <v>2001303</v>
      </c>
      <c r="B3132">
        <v>2</v>
      </c>
      <c r="C3132">
        <v>1303</v>
      </c>
      <c r="D3132">
        <v>-0.32940000000000003</v>
      </c>
      <c r="E3132">
        <v>15.1221</v>
      </c>
      <c r="F3132">
        <v>0.13444</v>
      </c>
    </row>
    <row r="3133" spans="1:6">
      <c r="A3133">
        <v>2001304</v>
      </c>
      <c r="B3133">
        <v>2</v>
      </c>
      <c r="C3133">
        <v>1304</v>
      </c>
      <c r="D3133">
        <v>-0.32940000000000003</v>
      </c>
      <c r="E3133">
        <v>15.1282</v>
      </c>
      <c r="F3133">
        <v>0.13447000000000001</v>
      </c>
    </row>
    <row r="3134" spans="1:6">
      <c r="A3134">
        <v>2001305</v>
      </c>
      <c r="B3134">
        <v>2</v>
      </c>
      <c r="C3134">
        <v>1305</v>
      </c>
      <c r="D3134">
        <v>-0.32950000000000002</v>
      </c>
      <c r="E3134">
        <v>15.1342</v>
      </c>
      <c r="F3134">
        <v>0.13449</v>
      </c>
    </row>
    <row r="3135" spans="1:6">
      <c r="A3135">
        <v>2001306</v>
      </c>
      <c r="B3135">
        <v>2</v>
      </c>
      <c r="C3135">
        <v>1306</v>
      </c>
      <c r="D3135">
        <v>-0.32950000000000002</v>
      </c>
      <c r="E3135">
        <v>15.1403</v>
      </c>
      <c r="F3135">
        <v>0.13452</v>
      </c>
    </row>
    <row r="3136" spans="1:6">
      <c r="A3136">
        <v>2001307</v>
      </c>
      <c r="B3136">
        <v>2</v>
      </c>
      <c r="C3136">
        <v>1307</v>
      </c>
      <c r="D3136">
        <v>-0.3296</v>
      </c>
      <c r="E3136">
        <v>15.1463</v>
      </c>
      <c r="F3136">
        <v>0.13455</v>
      </c>
    </row>
    <row r="3137" spans="1:6">
      <c r="A3137">
        <v>2001308</v>
      </c>
      <c r="B3137">
        <v>2</v>
      </c>
      <c r="C3137">
        <v>1308</v>
      </c>
      <c r="D3137">
        <v>-0.3296</v>
      </c>
      <c r="E3137">
        <v>15.1524</v>
      </c>
      <c r="F3137">
        <v>0.13458000000000001</v>
      </c>
    </row>
    <row r="3138" spans="1:6">
      <c r="A3138">
        <v>2001309</v>
      </c>
      <c r="B3138">
        <v>2</v>
      </c>
      <c r="C3138">
        <v>1309</v>
      </c>
      <c r="D3138">
        <v>-0.3296</v>
      </c>
      <c r="E3138">
        <v>15.1584</v>
      </c>
      <c r="F3138">
        <v>0.13461000000000001</v>
      </c>
    </row>
    <row r="3139" spans="1:6">
      <c r="A3139">
        <v>2001310</v>
      </c>
      <c r="B3139">
        <v>2</v>
      </c>
      <c r="C3139">
        <v>1310</v>
      </c>
      <c r="D3139">
        <v>-0.32969999999999999</v>
      </c>
      <c r="E3139">
        <v>15.1645</v>
      </c>
      <c r="F3139">
        <v>0.13463</v>
      </c>
    </row>
    <row r="3140" spans="1:6">
      <c r="A3140">
        <v>2001311</v>
      </c>
      <c r="B3140">
        <v>2</v>
      </c>
      <c r="C3140">
        <v>1311</v>
      </c>
      <c r="D3140">
        <v>-0.32969999999999999</v>
      </c>
      <c r="E3140">
        <v>15.170500000000001</v>
      </c>
      <c r="F3140">
        <v>0.13466</v>
      </c>
    </row>
    <row r="3141" spans="1:6">
      <c r="A3141">
        <v>2001312</v>
      </c>
      <c r="B3141">
        <v>2</v>
      </c>
      <c r="C3141">
        <v>1312</v>
      </c>
      <c r="D3141">
        <v>-0.32979999999999998</v>
      </c>
      <c r="E3141">
        <v>15.176600000000001</v>
      </c>
      <c r="F3141">
        <v>0.13469</v>
      </c>
    </row>
    <row r="3142" spans="1:6">
      <c r="A3142">
        <v>2001313</v>
      </c>
      <c r="B3142">
        <v>2</v>
      </c>
      <c r="C3142">
        <v>1313</v>
      </c>
      <c r="D3142">
        <v>-0.32979999999999998</v>
      </c>
      <c r="E3142">
        <v>15.182600000000001</v>
      </c>
      <c r="F3142">
        <v>0.13472000000000001</v>
      </c>
    </row>
    <row r="3143" spans="1:6">
      <c r="A3143">
        <v>2001314</v>
      </c>
      <c r="B3143">
        <v>2</v>
      </c>
      <c r="C3143">
        <v>1314</v>
      </c>
      <c r="D3143">
        <v>-0.32990000000000003</v>
      </c>
      <c r="E3143">
        <v>15.188700000000001</v>
      </c>
      <c r="F3143">
        <v>0.13474</v>
      </c>
    </row>
    <row r="3144" spans="1:6">
      <c r="A3144">
        <v>2001315</v>
      </c>
      <c r="B3144">
        <v>2</v>
      </c>
      <c r="C3144">
        <v>1315</v>
      </c>
      <c r="D3144">
        <v>-0.32990000000000003</v>
      </c>
      <c r="E3144">
        <v>15.194699999999999</v>
      </c>
      <c r="F3144">
        <v>0.13477</v>
      </c>
    </row>
    <row r="3145" spans="1:6">
      <c r="A3145">
        <v>2001316</v>
      </c>
      <c r="B3145">
        <v>2</v>
      </c>
      <c r="C3145">
        <v>1316</v>
      </c>
      <c r="D3145">
        <v>-0.32990000000000003</v>
      </c>
      <c r="E3145">
        <v>15.200799999999999</v>
      </c>
      <c r="F3145">
        <v>0.1348</v>
      </c>
    </row>
    <row r="3146" spans="1:6">
      <c r="A3146">
        <v>2001317</v>
      </c>
      <c r="B3146">
        <v>2</v>
      </c>
      <c r="C3146">
        <v>1317</v>
      </c>
      <c r="D3146">
        <v>-0.33</v>
      </c>
      <c r="E3146">
        <v>15.206799999999999</v>
      </c>
      <c r="F3146">
        <v>0.13483000000000001</v>
      </c>
    </row>
    <row r="3147" spans="1:6">
      <c r="A3147">
        <v>2001318</v>
      </c>
      <c r="B3147">
        <v>2</v>
      </c>
      <c r="C3147">
        <v>1318</v>
      </c>
      <c r="D3147">
        <v>-0.33</v>
      </c>
      <c r="E3147">
        <v>15.2128</v>
      </c>
      <c r="F3147">
        <v>0.13486000000000001</v>
      </c>
    </row>
    <row r="3148" spans="1:6">
      <c r="A3148">
        <v>2001319</v>
      </c>
      <c r="B3148">
        <v>2</v>
      </c>
      <c r="C3148">
        <v>1319</v>
      </c>
      <c r="D3148">
        <v>-0.3301</v>
      </c>
      <c r="E3148">
        <v>15.2189</v>
      </c>
      <c r="F3148">
        <v>0.13488</v>
      </c>
    </row>
    <row r="3149" spans="1:6">
      <c r="A3149">
        <v>2001320</v>
      </c>
      <c r="B3149">
        <v>2</v>
      </c>
      <c r="C3149">
        <v>1320</v>
      </c>
      <c r="D3149">
        <v>-0.3301</v>
      </c>
      <c r="E3149">
        <v>15.2249</v>
      </c>
      <c r="F3149">
        <v>0.13491</v>
      </c>
    </row>
    <row r="3150" spans="1:6">
      <c r="A3150">
        <v>2001321</v>
      </c>
      <c r="B3150">
        <v>2</v>
      </c>
      <c r="C3150">
        <v>1321</v>
      </c>
      <c r="D3150">
        <v>-0.33019999999999999</v>
      </c>
      <c r="E3150">
        <v>15.231</v>
      </c>
      <c r="F3150">
        <v>0.13494</v>
      </c>
    </row>
    <row r="3151" spans="1:6">
      <c r="A3151">
        <v>2001322</v>
      </c>
      <c r="B3151">
        <v>2</v>
      </c>
      <c r="C3151">
        <v>1322</v>
      </c>
      <c r="D3151">
        <v>-0.33019999999999999</v>
      </c>
      <c r="E3151">
        <v>15.237</v>
      </c>
      <c r="F3151">
        <v>0.13497000000000001</v>
      </c>
    </row>
    <row r="3152" spans="1:6">
      <c r="A3152">
        <v>2001323</v>
      </c>
      <c r="B3152">
        <v>2</v>
      </c>
      <c r="C3152">
        <v>1323</v>
      </c>
      <c r="D3152">
        <v>-0.33019999999999999</v>
      </c>
      <c r="E3152">
        <v>15.243</v>
      </c>
      <c r="F3152">
        <v>0.13500000000000001</v>
      </c>
    </row>
    <row r="3153" spans="1:6">
      <c r="A3153">
        <v>2001324</v>
      </c>
      <c r="B3153">
        <v>2</v>
      </c>
      <c r="C3153">
        <v>1324</v>
      </c>
      <c r="D3153">
        <v>-0.33029999999999998</v>
      </c>
      <c r="E3153">
        <v>15.2491</v>
      </c>
      <c r="F3153">
        <v>0.13502</v>
      </c>
    </row>
    <row r="3154" spans="1:6">
      <c r="A3154">
        <v>2001325</v>
      </c>
      <c r="B3154">
        <v>2</v>
      </c>
      <c r="C3154">
        <v>1325</v>
      </c>
      <c r="D3154">
        <v>-0.33029999999999998</v>
      </c>
      <c r="E3154">
        <v>15.255100000000001</v>
      </c>
      <c r="F3154">
        <v>0.13505</v>
      </c>
    </row>
    <row r="3155" spans="1:6">
      <c r="A3155">
        <v>2001326</v>
      </c>
      <c r="B3155">
        <v>2</v>
      </c>
      <c r="C3155">
        <v>1326</v>
      </c>
      <c r="D3155">
        <v>-0.33040000000000003</v>
      </c>
      <c r="E3155">
        <v>15.261100000000001</v>
      </c>
      <c r="F3155">
        <v>0.13508000000000001</v>
      </c>
    </row>
    <row r="3156" spans="1:6">
      <c r="A3156">
        <v>2001327</v>
      </c>
      <c r="B3156">
        <v>2</v>
      </c>
      <c r="C3156">
        <v>1327</v>
      </c>
      <c r="D3156">
        <v>-0.33040000000000003</v>
      </c>
      <c r="E3156">
        <v>15.267200000000001</v>
      </c>
      <c r="F3156">
        <v>0.13511000000000001</v>
      </c>
    </row>
    <row r="3157" spans="1:6">
      <c r="A3157">
        <v>2001328</v>
      </c>
      <c r="B3157">
        <v>2</v>
      </c>
      <c r="C3157">
        <v>1328</v>
      </c>
      <c r="D3157">
        <v>-0.33050000000000002</v>
      </c>
      <c r="E3157">
        <v>15.273199999999999</v>
      </c>
      <c r="F3157">
        <v>0.13514000000000001</v>
      </c>
    </row>
    <row r="3158" spans="1:6">
      <c r="A3158">
        <v>2001329</v>
      </c>
      <c r="B3158">
        <v>2</v>
      </c>
      <c r="C3158">
        <v>1329</v>
      </c>
      <c r="D3158">
        <v>-0.33050000000000002</v>
      </c>
      <c r="E3158">
        <v>15.279199999999999</v>
      </c>
      <c r="F3158">
        <v>0.13516</v>
      </c>
    </row>
    <row r="3159" spans="1:6">
      <c r="A3159">
        <v>2001330</v>
      </c>
      <c r="B3159">
        <v>2</v>
      </c>
      <c r="C3159">
        <v>1330</v>
      </c>
      <c r="D3159">
        <v>-0.33050000000000002</v>
      </c>
      <c r="E3159">
        <v>15.285299999999999</v>
      </c>
      <c r="F3159">
        <v>0.13519</v>
      </c>
    </row>
    <row r="3160" spans="1:6">
      <c r="A3160">
        <v>2001331</v>
      </c>
      <c r="B3160">
        <v>2</v>
      </c>
      <c r="C3160">
        <v>1331</v>
      </c>
      <c r="D3160">
        <v>-0.3306</v>
      </c>
      <c r="E3160">
        <v>15.2913</v>
      </c>
      <c r="F3160">
        <v>0.13522000000000001</v>
      </c>
    </row>
    <row r="3161" spans="1:6">
      <c r="A3161">
        <v>2001332</v>
      </c>
      <c r="B3161">
        <v>2</v>
      </c>
      <c r="C3161">
        <v>1332</v>
      </c>
      <c r="D3161">
        <v>-0.3306</v>
      </c>
      <c r="E3161">
        <v>15.2973</v>
      </c>
      <c r="F3161">
        <v>0.13525000000000001</v>
      </c>
    </row>
    <row r="3162" spans="1:6">
      <c r="A3162">
        <v>2001333</v>
      </c>
      <c r="B3162">
        <v>2</v>
      </c>
      <c r="C3162">
        <v>1333</v>
      </c>
      <c r="D3162">
        <v>-0.33069999999999999</v>
      </c>
      <c r="E3162">
        <v>15.3034</v>
      </c>
      <c r="F3162">
        <v>0.13527</v>
      </c>
    </row>
    <row r="3163" spans="1:6">
      <c r="A3163">
        <v>2001334</v>
      </c>
      <c r="B3163">
        <v>2</v>
      </c>
      <c r="C3163">
        <v>1334</v>
      </c>
      <c r="D3163">
        <v>-0.33069999999999999</v>
      </c>
      <c r="E3163">
        <v>15.3094</v>
      </c>
      <c r="F3163">
        <v>0.1353</v>
      </c>
    </row>
    <row r="3164" spans="1:6">
      <c r="A3164">
        <v>2001335</v>
      </c>
      <c r="B3164">
        <v>2</v>
      </c>
      <c r="C3164">
        <v>1335</v>
      </c>
      <c r="D3164">
        <v>-0.33079999999999998</v>
      </c>
      <c r="E3164">
        <v>15.3154</v>
      </c>
      <c r="F3164">
        <v>0.13533000000000001</v>
      </c>
    </row>
    <row r="3165" spans="1:6">
      <c r="A3165">
        <v>2001336</v>
      </c>
      <c r="B3165">
        <v>2</v>
      </c>
      <c r="C3165">
        <v>1336</v>
      </c>
      <c r="D3165">
        <v>-0.33079999999999998</v>
      </c>
      <c r="E3165">
        <v>15.321400000000001</v>
      </c>
      <c r="F3165">
        <v>0.13536000000000001</v>
      </c>
    </row>
    <row r="3166" spans="1:6">
      <c r="A3166">
        <v>2001337</v>
      </c>
      <c r="B3166">
        <v>2</v>
      </c>
      <c r="C3166">
        <v>1337</v>
      </c>
      <c r="D3166">
        <v>-0.33079999999999998</v>
      </c>
      <c r="E3166">
        <v>15.327500000000001</v>
      </c>
      <c r="F3166">
        <v>0.13539000000000001</v>
      </c>
    </row>
    <row r="3167" spans="1:6">
      <c r="A3167">
        <v>2001338</v>
      </c>
      <c r="B3167">
        <v>2</v>
      </c>
      <c r="C3167">
        <v>1338</v>
      </c>
      <c r="D3167">
        <v>-0.33090000000000003</v>
      </c>
      <c r="E3167">
        <v>15.333500000000001</v>
      </c>
      <c r="F3167">
        <v>0.13541</v>
      </c>
    </row>
    <row r="3168" spans="1:6">
      <c r="A3168">
        <v>2001339</v>
      </c>
      <c r="B3168">
        <v>2</v>
      </c>
      <c r="C3168">
        <v>1339</v>
      </c>
      <c r="D3168">
        <v>-0.33090000000000003</v>
      </c>
      <c r="E3168">
        <v>15.339499999999999</v>
      </c>
      <c r="F3168">
        <v>0.13544</v>
      </c>
    </row>
    <row r="3169" spans="1:6">
      <c r="A3169">
        <v>2001340</v>
      </c>
      <c r="B3169">
        <v>2</v>
      </c>
      <c r="C3169">
        <v>1340</v>
      </c>
      <c r="D3169">
        <v>-0.33100000000000002</v>
      </c>
      <c r="E3169">
        <v>15.345499999999999</v>
      </c>
      <c r="F3169">
        <v>0.13547000000000001</v>
      </c>
    </row>
    <row r="3170" spans="1:6">
      <c r="A3170">
        <v>2001341</v>
      </c>
      <c r="B3170">
        <v>2</v>
      </c>
      <c r="C3170">
        <v>1341</v>
      </c>
      <c r="D3170">
        <v>-0.33100000000000002</v>
      </c>
      <c r="E3170">
        <v>15.351599999999999</v>
      </c>
      <c r="F3170">
        <v>0.13550000000000001</v>
      </c>
    </row>
    <row r="3171" spans="1:6">
      <c r="A3171">
        <v>2001342</v>
      </c>
      <c r="B3171">
        <v>2</v>
      </c>
      <c r="C3171">
        <v>1342</v>
      </c>
      <c r="D3171">
        <v>-0.33110000000000001</v>
      </c>
      <c r="E3171">
        <v>15.3576</v>
      </c>
      <c r="F3171">
        <v>0.13553000000000001</v>
      </c>
    </row>
    <row r="3172" spans="1:6">
      <c r="A3172">
        <v>2001343</v>
      </c>
      <c r="B3172">
        <v>2</v>
      </c>
      <c r="C3172">
        <v>1343</v>
      </c>
      <c r="D3172">
        <v>-0.33110000000000001</v>
      </c>
      <c r="E3172">
        <v>15.3636</v>
      </c>
      <c r="F3172">
        <v>0.13555</v>
      </c>
    </row>
    <row r="3173" spans="1:6">
      <c r="A3173">
        <v>2001344</v>
      </c>
      <c r="B3173">
        <v>2</v>
      </c>
      <c r="C3173">
        <v>1344</v>
      </c>
      <c r="D3173">
        <v>-0.33110000000000001</v>
      </c>
      <c r="E3173">
        <v>15.3696</v>
      </c>
      <c r="F3173">
        <v>0.13558000000000001</v>
      </c>
    </row>
    <row r="3174" spans="1:6">
      <c r="A3174">
        <v>2001345</v>
      </c>
      <c r="B3174">
        <v>2</v>
      </c>
      <c r="C3174">
        <v>1345</v>
      </c>
      <c r="D3174">
        <v>-0.33119999999999999</v>
      </c>
      <c r="E3174">
        <v>15.3756</v>
      </c>
      <c r="F3174">
        <v>0.13561000000000001</v>
      </c>
    </row>
    <row r="3175" spans="1:6">
      <c r="A3175">
        <v>2001346</v>
      </c>
      <c r="B3175">
        <v>2</v>
      </c>
      <c r="C3175">
        <v>1346</v>
      </c>
      <c r="D3175">
        <v>-0.33119999999999999</v>
      </c>
      <c r="E3175">
        <v>15.3817</v>
      </c>
      <c r="F3175">
        <v>0.13564000000000001</v>
      </c>
    </row>
    <row r="3176" spans="1:6">
      <c r="A3176">
        <v>2001347</v>
      </c>
      <c r="B3176">
        <v>2</v>
      </c>
      <c r="C3176">
        <v>1347</v>
      </c>
      <c r="D3176">
        <v>-0.33129999999999998</v>
      </c>
      <c r="E3176">
        <v>15.387700000000001</v>
      </c>
      <c r="F3176">
        <v>0.13567000000000001</v>
      </c>
    </row>
    <row r="3177" spans="1:6">
      <c r="A3177">
        <v>2001348</v>
      </c>
      <c r="B3177">
        <v>2</v>
      </c>
      <c r="C3177">
        <v>1348</v>
      </c>
      <c r="D3177">
        <v>-0.33129999999999998</v>
      </c>
      <c r="E3177">
        <v>15.393700000000001</v>
      </c>
      <c r="F3177">
        <v>0.13569000000000001</v>
      </c>
    </row>
    <row r="3178" spans="1:6">
      <c r="A3178">
        <v>2001349</v>
      </c>
      <c r="B3178">
        <v>2</v>
      </c>
      <c r="C3178">
        <v>1349</v>
      </c>
      <c r="D3178">
        <v>-0.33139999999999997</v>
      </c>
      <c r="E3178">
        <v>15.399699999999999</v>
      </c>
      <c r="F3178">
        <v>0.13572000000000001</v>
      </c>
    </row>
    <row r="3179" spans="1:6">
      <c r="A3179">
        <v>2001350</v>
      </c>
      <c r="B3179">
        <v>2</v>
      </c>
      <c r="C3179">
        <v>1350</v>
      </c>
      <c r="D3179">
        <v>-0.33139999999999997</v>
      </c>
      <c r="E3179">
        <v>15.4057</v>
      </c>
      <c r="F3179">
        <v>0.13575000000000001</v>
      </c>
    </row>
    <row r="3180" spans="1:6">
      <c r="A3180">
        <v>2001351</v>
      </c>
      <c r="B3180">
        <v>2</v>
      </c>
      <c r="C3180">
        <v>1351</v>
      </c>
      <c r="D3180">
        <v>-0.33139999999999997</v>
      </c>
      <c r="E3180">
        <v>15.4117</v>
      </c>
      <c r="F3180">
        <v>0.13578000000000001</v>
      </c>
    </row>
    <row r="3181" spans="1:6">
      <c r="A3181">
        <v>2001352</v>
      </c>
      <c r="B3181">
        <v>2</v>
      </c>
      <c r="C3181">
        <v>1352</v>
      </c>
      <c r="D3181">
        <v>-0.33150000000000002</v>
      </c>
      <c r="E3181">
        <v>15.4178</v>
      </c>
      <c r="F3181">
        <v>0.13580999999999999</v>
      </c>
    </row>
    <row r="3182" spans="1:6">
      <c r="A3182">
        <v>2001353</v>
      </c>
      <c r="B3182">
        <v>2</v>
      </c>
      <c r="C3182">
        <v>1353</v>
      </c>
      <c r="D3182">
        <v>-0.33150000000000002</v>
      </c>
      <c r="E3182">
        <v>15.4238</v>
      </c>
      <c r="F3182">
        <v>0.13583999999999999</v>
      </c>
    </row>
    <row r="3183" spans="1:6">
      <c r="A3183">
        <v>2001354</v>
      </c>
      <c r="B3183">
        <v>2</v>
      </c>
      <c r="C3183">
        <v>1354</v>
      </c>
      <c r="D3183">
        <v>-0.33160000000000001</v>
      </c>
      <c r="E3183">
        <v>15.4298</v>
      </c>
      <c r="F3183">
        <v>0.13586000000000001</v>
      </c>
    </row>
    <row r="3184" spans="1:6">
      <c r="A3184">
        <v>2001355</v>
      </c>
      <c r="B3184">
        <v>2</v>
      </c>
      <c r="C3184">
        <v>1355</v>
      </c>
      <c r="D3184">
        <v>-0.33160000000000001</v>
      </c>
      <c r="E3184">
        <v>15.4358</v>
      </c>
      <c r="F3184">
        <v>0.13589000000000001</v>
      </c>
    </row>
    <row r="3185" spans="1:6">
      <c r="A3185">
        <v>2001356</v>
      </c>
      <c r="B3185">
        <v>2</v>
      </c>
      <c r="C3185">
        <v>1356</v>
      </c>
      <c r="D3185">
        <v>-0.33169999999999999</v>
      </c>
      <c r="E3185">
        <v>15.441800000000001</v>
      </c>
      <c r="F3185">
        <v>0.13592000000000001</v>
      </c>
    </row>
    <row r="3186" spans="1:6">
      <c r="A3186">
        <v>2001357</v>
      </c>
      <c r="B3186">
        <v>2</v>
      </c>
      <c r="C3186">
        <v>1357</v>
      </c>
      <c r="D3186">
        <v>-0.33169999999999999</v>
      </c>
      <c r="E3186">
        <v>15.447800000000001</v>
      </c>
      <c r="F3186">
        <v>0.13594999999999999</v>
      </c>
    </row>
    <row r="3187" spans="1:6">
      <c r="A3187">
        <v>2001358</v>
      </c>
      <c r="B3187">
        <v>2</v>
      </c>
      <c r="C3187">
        <v>1358</v>
      </c>
      <c r="D3187">
        <v>-0.33169999999999999</v>
      </c>
      <c r="E3187">
        <v>15.453799999999999</v>
      </c>
      <c r="F3187">
        <v>0.13597999999999999</v>
      </c>
    </row>
    <row r="3188" spans="1:6">
      <c r="A3188">
        <v>2001359</v>
      </c>
      <c r="B3188">
        <v>2</v>
      </c>
      <c r="C3188">
        <v>1359</v>
      </c>
      <c r="D3188">
        <v>-0.33179999999999998</v>
      </c>
      <c r="E3188">
        <v>15.4598</v>
      </c>
      <c r="F3188">
        <v>0.13600000000000001</v>
      </c>
    </row>
    <row r="3189" spans="1:6">
      <c r="A3189">
        <v>2001360</v>
      </c>
      <c r="B3189">
        <v>2</v>
      </c>
      <c r="C3189">
        <v>1360</v>
      </c>
      <c r="D3189">
        <v>-0.33179999999999998</v>
      </c>
      <c r="E3189">
        <v>15.4658</v>
      </c>
      <c r="F3189">
        <v>0.13603000000000001</v>
      </c>
    </row>
    <row r="3190" spans="1:6">
      <c r="A3190">
        <v>2001361</v>
      </c>
      <c r="B3190">
        <v>2</v>
      </c>
      <c r="C3190">
        <v>1361</v>
      </c>
      <c r="D3190">
        <v>-0.33189999999999997</v>
      </c>
      <c r="E3190">
        <v>15.4719</v>
      </c>
      <c r="F3190">
        <v>0.13605999999999999</v>
      </c>
    </row>
    <row r="3191" spans="1:6">
      <c r="A3191">
        <v>2001362</v>
      </c>
      <c r="B3191">
        <v>2</v>
      </c>
      <c r="C3191">
        <v>1362</v>
      </c>
      <c r="D3191">
        <v>-0.33189999999999997</v>
      </c>
      <c r="E3191">
        <v>15.4779</v>
      </c>
      <c r="F3191">
        <v>0.13608999999999999</v>
      </c>
    </row>
    <row r="3192" spans="1:6">
      <c r="A3192">
        <v>2001363</v>
      </c>
      <c r="B3192">
        <v>2</v>
      </c>
      <c r="C3192">
        <v>1363</v>
      </c>
      <c r="D3192">
        <v>-0.33200000000000002</v>
      </c>
      <c r="E3192">
        <v>15.4839</v>
      </c>
      <c r="F3192">
        <v>0.13611999999999999</v>
      </c>
    </row>
    <row r="3193" spans="1:6">
      <c r="A3193">
        <v>2001364</v>
      </c>
      <c r="B3193">
        <v>2</v>
      </c>
      <c r="C3193">
        <v>1364</v>
      </c>
      <c r="D3193">
        <v>-0.33200000000000002</v>
      </c>
      <c r="E3193">
        <v>15.4899</v>
      </c>
      <c r="F3193">
        <v>0.13614000000000001</v>
      </c>
    </row>
    <row r="3194" spans="1:6">
      <c r="A3194">
        <v>2001365</v>
      </c>
      <c r="B3194">
        <v>2</v>
      </c>
      <c r="C3194">
        <v>1365</v>
      </c>
      <c r="D3194">
        <v>-0.33200000000000002</v>
      </c>
      <c r="E3194">
        <v>15.495900000000001</v>
      </c>
      <c r="F3194">
        <v>0.13617000000000001</v>
      </c>
    </row>
    <row r="3195" spans="1:6">
      <c r="A3195">
        <v>2001366</v>
      </c>
      <c r="B3195">
        <v>2</v>
      </c>
      <c r="C3195">
        <v>1366</v>
      </c>
      <c r="D3195">
        <v>-0.33210000000000001</v>
      </c>
      <c r="E3195">
        <v>15.501899999999999</v>
      </c>
      <c r="F3195">
        <v>0.13619999999999999</v>
      </c>
    </row>
    <row r="3196" spans="1:6">
      <c r="A3196">
        <v>2001367</v>
      </c>
      <c r="B3196">
        <v>2</v>
      </c>
      <c r="C3196">
        <v>1367</v>
      </c>
      <c r="D3196">
        <v>-0.33210000000000001</v>
      </c>
      <c r="E3196">
        <v>15.507899999999999</v>
      </c>
      <c r="F3196">
        <v>0.13622999999999999</v>
      </c>
    </row>
    <row r="3197" spans="1:6">
      <c r="A3197">
        <v>2001368</v>
      </c>
      <c r="B3197">
        <v>2</v>
      </c>
      <c r="C3197">
        <v>1368</v>
      </c>
      <c r="D3197">
        <v>-0.3322</v>
      </c>
      <c r="E3197">
        <v>15.5139</v>
      </c>
      <c r="F3197">
        <v>0.13625999999999999</v>
      </c>
    </row>
    <row r="3198" spans="1:6">
      <c r="A3198">
        <v>2001369</v>
      </c>
      <c r="B3198">
        <v>2</v>
      </c>
      <c r="C3198">
        <v>1369</v>
      </c>
      <c r="D3198">
        <v>-0.3322</v>
      </c>
      <c r="E3198">
        <v>15.5199</v>
      </c>
      <c r="F3198">
        <v>0.13628000000000001</v>
      </c>
    </row>
    <row r="3199" spans="1:6">
      <c r="A3199">
        <v>2001370</v>
      </c>
      <c r="B3199">
        <v>2</v>
      </c>
      <c r="C3199">
        <v>1370</v>
      </c>
      <c r="D3199">
        <v>-0.3322</v>
      </c>
      <c r="E3199">
        <v>15.5259</v>
      </c>
      <c r="F3199">
        <v>0.13630999999999999</v>
      </c>
    </row>
    <row r="3200" spans="1:6">
      <c r="A3200">
        <v>2001371</v>
      </c>
      <c r="B3200">
        <v>2</v>
      </c>
      <c r="C3200">
        <v>1371</v>
      </c>
      <c r="D3200">
        <v>-0.33229999999999998</v>
      </c>
      <c r="E3200">
        <v>15.5319</v>
      </c>
      <c r="F3200">
        <v>0.13633999999999999</v>
      </c>
    </row>
    <row r="3201" spans="1:6">
      <c r="A3201">
        <v>2001372</v>
      </c>
      <c r="B3201">
        <v>2</v>
      </c>
      <c r="C3201">
        <v>1372</v>
      </c>
      <c r="D3201">
        <v>-0.33229999999999998</v>
      </c>
      <c r="E3201">
        <v>15.5379</v>
      </c>
      <c r="F3201">
        <v>0.13636999999999999</v>
      </c>
    </row>
    <row r="3202" spans="1:6">
      <c r="A3202">
        <v>2001373</v>
      </c>
      <c r="B3202">
        <v>2</v>
      </c>
      <c r="C3202">
        <v>1373</v>
      </c>
      <c r="D3202">
        <v>-0.33239999999999997</v>
      </c>
      <c r="E3202">
        <v>15.543900000000001</v>
      </c>
      <c r="F3202">
        <v>0.13639999999999999</v>
      </c>
    </row>
    <row r="3203" spans="1:6">
      <c r="A3203">
        <v>2001374</v>
      </c>
      <c r="B3203">
        <v>2</v>
      </c>
      <c r="C3203">
        <v>1374</v>
      </c>
      <c r="D3203">
        <v>-0.33239999999999997</v>
      </c>
      <c r="E3203">
        <v>15.549899999999999</v>
      </c>
      <c r="F3203">
        <v>0.13642000000000001</v>
      </c>
    </row>
    <row r="3204" spans="1:6">
      <c r="A3204">
        <v>2001375</v>
      </c>
      <c r="B3204">
        <v>2</v>
      </c>
      <c r="C3204">
        <v>1375</v>
      </c>
      <c r="D3204">
        <v>-0.33250000000000002</v>
      </c>
      <c r="E3204">
        <v>15.555899999999999</v>
      </c>
      <c r="F3204">
        <v>0.13644999999999999</v>
      </c>
    </row>
    <row r="3205" spans="1:6">
      <c r="A3205">
        <v>2001376</v>
      </c>
      <c r="B3205">
        <v>2</v>
      </c>
      <c r="C3205">
        <v>1376</v>
      </c>
      <c r="D3205">
        <v>-0.33250000000000002</v>
      </c>
      <c r="E3205">
        <v>15.5619</v>
      </c>
      <c r="F3205">
        <v>0.13647999999999999</v>
      </c>
    </row>
    <row r="3206" spans="1:6">
      <c r="A3206">
        <v>2001377</v>
      </c>
      <c r="B3206">
        <v>2</v>
      </c>
      <c r="C3206">
        <v>1377</v>
      </c>
      <c r="D3206">
        <v>-0.33250000000000002</v>
      </c>
      <c r="E3206">
        <v>15.5679</v>
      </c>
      <c r="F3206">
        <v>0.13650999999999999</v>
      </c>
    </row>
    <row r="3207" spans="1:6">
      <c r="A3207">
        <v>2001378</v>
      </c>
      <c r="B3207">
        <v>2</v>
      </c>
      <c r="C3207">
        <v>1378</v>
      </c>
      <c r="D3207">
        <v>-0.33260000000000001</v>
      </c>
      <c r="E3207">
        <v>15.5739</v>
      </c>
      <c r="F3207">
        <v>0.13653999999999999</v>
      </c>
    </row>
    <row r="3208" spans="1:6">
      <c r="A3208">
        <v>2001379</v>
      </c>
      <c r="B3208">
        <v>2</v>
      </c>
      <c r="C3208">
        <v>1379</v>
      </c>
      <c r="D3208">
        <v>-0.33260000000000001</v>
      </c>
      <c r="E3208">
        <v>15.5799</v>
      </c>
      <c r="F3208">
        <v>0.13655999999999999</v>
      </c>
    </row>
    <row r="3209" spans="1:6">
      <c r="A3209">
        <v>2001380</v>
      </c>
      <c r="B3209">
        <v>2</v>
      </c>
      <c r="C3209">
        <v>1380</v>
      </c>
      <c r="D3209">
        <v>-0.3327</v>
      </c>
      <c r="E3209">
        <v>15.585900000000001</v>
      </c>
      <c r="F3209">
        <v>0.13658999999999999</v>
      </c>
    </row>
    <row r="3210" spans="1:6">
      <c r="A3210">
        <v>2001381</v>
      </c>
      <c r="B3210">
        <v>2</v>
      </c>
      <c r="C3210">
        <v>1381</v>
      </c>
      <c r="D3210">
        <v>-0.3327</v>
      </c>
      <c r="E3210">
        <v>15.591799999999999</v>
      </c>
      <c r="F3210">
        <v>0.13661999999999999</v>
      </c>
    </row>
    <row r="3211" spans="1:6">
      <c r="A3211">
        <v>2001382</v>
      </c>
      <c r="B3211">
        <v>2</v>
      </c>
      <c r="C3211">
        <v>1382</v>
      </c>
      <c r="D3211">
        <v>-0.33279999999999998</v>
      </c>
      <c r="E3211">
        <v>15.597799999999999</v>
      </c>
      <c r="F3211">
        <v>0.13664999999999999</v>
      </c>
    </row>
    <row r="3212" spans="1:6">
      <c r="A3212">
        <v>2001383</v>
      </c>
      <c r="B3212">
        <v>2</v>
      </c>
      <c r="C3212">
        <v>1383</v>
      </c>
      <c r="D3212">
        <v>-0.33279999999999998</v>
      </c>
      <c r="E3212">
        <v>15.6038</v>
      </c>
      <c r="F3212">
        <v>0.13668</v>
      </c>
    </row>
    <row r="3213" spans="1:6">
      <c r="A3213">
        <v>2001384</v>
      </c>
      <c r="B3213">
        <v>2</v>
      </c>
      <c r="C3213">
        <v>1384</v>
      </c>
      <c r="D3213">
        <v>-0.33279999999999998</v>
      </c>
      <c r="E3213">
        <v>15.6098</v>
      </c>
      <c r="F3213">
        <v>0.13669999999999999</v>
      </c>
    </row>
    <row r="3214" spans="1:6">
      <c r="A3214">
        <v>2001385</v>
      </c>
      <c r="B3214">
        <v>2</v>
      </c>
      <c r="C3214">
        <v>1385</v>
      </c>
      <c r="D3214">
        <v>-0.33289999999999997</v>
      </c>
      <c r="E3214">
        <v>15.6158</v>
      </c>
      <c r="F3214">
        <v>0.13672999999999999</v>
      </c>
    </row>
    <row r="3215" spans="1:6">
      <c r="A3215">
        <v>2001386</v>
      </c>
      <c r="B3215">
        <v>2</v>
      </c>
      <c r="C3215">
        <v>1386</v>
      </c>
      <c r="D3215">
        <v>-0.33289999999999997</v>
      </c>
      <c r="E3215">
        <v>15.6218</v>
      </c>
      <c r="F3215">
        <v>0.13675999999999999</v>
      </c>
    </row>
    <row r="3216" spans="1:6">
      <c r="A3216">
        <v>2001387</v>
      </c>
      <c r="B3216">
        <v>2</v>
      </c>
      <c r="C3216">
        <v>1387</v>
      </c>
      <c r="D3216">
        <v>-0.33300000000000002</v>
      </c>
      <c r="E3216">
        <v>15.627800000000001</v>
      </c>
      <c r="F3216">
        <v>0.13678999999999999</v>
      </c>
    </row>
    <row r="3217" spans="1:6">
      <c r="A3217">
        <v>2001388</v>
      </c>
      <c r="B3217">
        <v>2</v>
      </c>
      <c r="C3217">
        <v>1388</v>
      </c>
      <c r="D3217">
        <v>-0.33300000000000002</v>
      </c>
      <c r="E3217">
        <v>15.633800000000001</v>
      </c>
      <c r="F3217">
        <v>0.13682</v>
      </c>
    </row>
    <row r="3218" spans="1:6">
      <c r="A3218">
        <v>2001389</v>
      </c>
      <c r="B3218">
        <v>2</v>
      </c>
      <c r="C3218">
        <v>1389</v>
      </c>
      <c r="D3218">
        <v>-0.33310000000000001</v>
      </c>
      <c r="E3218">
        <v>15.639799999999999</v>
      </c>
      <c r="F3218">
        <v>0.13683999999999999</v>
      </c>
    </row>
    <row r="3219" spans="1:6">
      <c r="A3219">
        <v>2001390</v>
      </c>
      <c r="B3219">
        <v>2</v>
      </c>
      <c r="C3219">
        <v>1390</v>
      </c>
      <c r="D3219">
        <v>-0.33310000000000001</v>
      </c>
      <c r="E3219">
        <v>15.645799999999999</v>
      </c>
      <c r="F3219">
        <v>0.13686999999999999</v>
      </c>
    </row>
    <row r="3220" spans="1:6">
      <c r="A3220">
        <v>2001391</v>
      </c>
      <c r="B3220">
        <v>2</v>
      </c>
      <c r="C3220">
        <v>1391</v>
      </c>
      <c r="D3220">
        <v>-0.33310000000000001</v>
      </c>
      <c r="E3220">
        <v>15.6517</v>
      </c>
      <c r="F3220">
        <v>0.13689999999999999</v>
      </c>
    </row>
    <row r="3221" spans="1:6">
      <c r="A3221">
        <v>2001392</v>
      </c>
      <c r="B3221">
        <v>2</v>
      </c>
      <c r="C3221">
        <v>1392</v>
      </c>
      <c r="D3221">
        <v>-0.3332</v>
      </c>
      <c r="E3221">
        <v>15.6577</v>
      </c>
      <c r="F3221">
        <v>0.13693</v>
      </c>
    </row>
    <row r="3222" spans="1:6">
      <c r="A3222">
        <v>2001393</v>
      </c>
      <c r="B3222">
        <v>2</v>
      </c>
      <c r="C3222">
        <v>1393</v>
      </c>
      <c r="D3222">
        <v>-0.3332</v>
      </c>
      <c r="E3222">
        <v>15.6637</v>
      </c>
      <c r="F3222">
        <v>0.13696</v>
      </c>
    </row>
    <row r="3223" spans="1:6">
      <c r="A3223">
        <v>2001394</v>
      </c>
      <c r="B3223">
        <v>2</v>
      </c>
      <c r="C3223">
        <v>1394</v>
      </c>
      <c r="D3223">
        <v>-0.33329999999999999</v>
      </c>
      <c r="E3223">
        <v>15.669700000000001</v>
      </c>
      <c r="F3223">
        <v>0.13697999999999999</v>
      </c>
    </row>
    <row r="3224" spans="1:6">
      <c r="A3224">
        <v>2001395</v>
      </c>
      <c r="B3224">
        <v>2</v>
      </c>
      <c r="C3224">
        <v>1395</v>
      </c>
      <c r="D3224">
        <v>-0.33329999999999999</v>
      </c>
      <c r="E3224">
        <v>15.675700000000001</v>
      </c>
      <c r="F3224">
        <v>0.13700999999999999</v>
      </c>
    </row>
    <row r="3225" spans="1:6">
      <c r="A3225">
        <v>2001396</v>
      </c>
      <c r="B3225">
        <v>2</v>
      </c>
      <c r="C3225">
        <v>1396</v>
      </c>
      <c r="D3225">
        <v>-0.33339999999999997</v>
      </c>
      <c r="E3225">
        <v>15.681699999999999</v>
      </c>
      <c r="F3225">
        <v>0.13704</v>
      </c>
    </row>
    <row r="3226" spans="1:6">
      <c r="A3226">
        <v>2001397</v>
      </c>
      <c r="B3226">
        <v>2</v>
      </c>
      <c r="C3226">
        <v>1397</v>
      </c>
      <c r="D3226">
        <v>-0.33339999999999997</v>
      </c>
      <c r="E3226">
        <v>15.6877</v>
      </c>
      <c r="F3226">
        <v>0.13707</v>
      </c>
    </row>
    <row r="3227" spans="1:6">
      <c r="A3227">
        <v>2001398</v>
      </c>
      <c r="B3227">
        <v>2</v>
      </c>
      <c r="C3227">
        <v>1398</v>
      </c>
      <c r="D3227">
        <v>-0.33339999999999997</v>
      </c>
      <c r="E3227">
        <v>15.6936</v>
      </c>
      <c r="F3227">
        <v>0.1371</v>
      </c>
    </row>
    <row r="3228" spans="1:6">
      <c r="A3228">
        <v>2001399</v>
      </c>
      <c r="B3228">
        <v>2</v>
      </c>
      <c r="C3228">
        <v>1399</v>
      </c>
      <c r="D3228">
        <v>-0.33350000000000002</v>
      </c>
      <c r="E3228">
        <v>15.6996</v>
      </c>
      <c r="F3228">
        <v>0.13711999999999999</v>
      </c>
    </row>
    <row r="3229" spans="1:6">
      <c r="A3229">
        <v>2001400</v>
      </c>
      <c r="B3229">
        <v>2</v>
      </c>
      <c r="C3229">
        <v>1400</v>
      </c>
      <c r="D3229">
        <v>-0.33350000000000002</v>
      </c>
      <c r="E3229">
        <v>15.7056</v>
      </c>
      <c r="F3229">
        <v>0.13714999999999999</v>
      </c>
    </row>
    <row r="3230" spans="1:6">
      <c r="A3230">
        <v>2001401</v>
      </c>
      <c r="B3230">
        <v>2</v>
      </c>
      <c r="C3230">
        <v>1401</v>
      </c>
      <c r="D3230">
        <v>-0.33360000000000001</v>
      </c>
      <c r="E3230">
        <v>15.711600000000001</v>
      </c>
      <c r="F3230">
        <v>0.13718</v>
      </c>
    </row>
    <row r="3231" spans="1:6">
      <c r="A3231">
        <v>2001402</v>
      </c>
      <c r="B3231">
        <v>2</v>
      </c>
      <c r="C3231">
        <v>1402</v>
      </c>
      <c r="D3231">
        <v>-0.33360000000000001</v>
      </c>
      <c r="E3231">
        <v>15.717599999999999</v>
      </c>
      <c r="F3231">
        <v>0.13721</v>
      </c>
    </row>
    <row r="3232" spans="1:6">
      <c r="A3232">
        <v>2001403</v>
      </c>
      <c r="B3232">
        <v>2</v>
      </c>
      <c r="C3232">
        <v>1403</v>
      </c>
      <c r="D3232">
        <v>-0.3337</v>
      </c>
      <c r="E3232">
        <v>15.723599999999999</v>
      </c>
      <c r="F3232">
        <v>0.13724</v>
      </c>
    </row>
    <row r="3233" spans="1:6">
      <c r="A3233">
        <v>2001404</v>
      </c>
      <c r="B3233">
        <v>2</v>
      </c>
      <c r="C3233">
        <v>1404</v>
      </c>
      <c r="D3233">
        <v>-0.3337</v>
      </c>
      <c r="E3233">
        <v>15.7295</v>
      </c>
      <c r="F3233">
        <v>0.13725999999999999</v>
      </c>
    </row>
    <row r="3234" spans="1:6">
      <c r="A3234">
        <v>2001405</v>
      </c>
      <c r="B3234">
        <v>2</v>
      </c>
      <c r="C3234">
        <v>1405</v>
      </c>
      <c r="D3234">
        <v>-0.3337</v>
      </c>
      <c r="E3234">
        <v>15.7355</v>
      </c>
      <c r="F3234">
        <v>0.13729</v>
      </c>
    </row>
    <row r="3235" spans="1:6">
      <c r="A3235">
        <v>2001406</v>
      </c>
      <c r="B3235">
        <v>2</v>
      </c>
      <c r="C3235">
        <v>1406</v>
      </c>
      <c r="D3235">
        <v>-0.33379999999999999</v>
      </c>
      <c r="E3235">
        <v>15.7415</v>
      </c>
      <c r="F3235">
        <v>0.13732</v>
      </c>
    </row>
    <row r="3236" spans="1:6">
      <c r="A3236">
        <v>2001407</v>
      </c>
      <c r="B3236">
        <v>2</v>
      </c>
      <c r="C3236">
        <v>1407</v>
      </c>
      <c r="D3236">
        <v>-0.33379999999999999</v>
      </c>
      <c r="E3236">
        <v>15.7475</v>
      </c>
      <c r="F3236">
        <v>0.13735</v>
      </c>
    </row>
    <row r="3237" spans="1:6">
      <c r="A3237">
        <v>2001408</v>
      </c>
      <c r="B3237">
        <v>2</v>
      </c>
      <c r="C3237">
        <v>1408</v>
      </c>
      <c r="D3237">
        <v>-0.33389999999999997</v>
      </c>
      <c r="E3237">
        <v>15.753399999999999</v>
      </c>
      <c r="F3237">
        <v>0.13736999999999999</v>
      </c>
    </row>
    <row r="3238" spans="1:6">
      <c r="A3238">
        <v>2001409</v>
      </c>
      <c r="B3238">
        <v>2</v>
      </c>
      <c r="C3238">
        <v>1409</v>
      </c>
      <c r="D3238">
        <v>-0.33389999999999997</v>
      </c>
      <c r="E3238">
        <v>15.759399999999999</v>
      </c>
      <c r="F3238">
        <v>0.13739999999999999</v>
      </c>
    </row>
    <row r="3239" spans="1:6">
      <c r="A3239">
        <v>2001410</v>
      </c>
      <c r="B3239">
        <v>2</v>
      </c>
      <c r="C3239">
        <v>1410</v>
      </c>
      <c r="D3239">
        <v>-0.33389999999999997</v>
      </c>
      <c r="E3239">
        <v>15.7654</v>
      </c>
      <c r="F3239">
        <v>0.13743</v>
      </c>
    </row>
    <row r="3240" spans="1:6">
      <c r="A3240">
        <v>2001411</v>
      </c>
      <c r="B3240">
        <v>2</v>
      </c>
      <c r="C3240">
        <v>1411</v>
      </c>
      <c r="D3240">
        <v>-0.33400000000000002</v>
      </c>
      <c r="E3240">
        <v>15.7714</v>
      </c>
      <c r="F3240">
        <v>0.13746</v>
      </c>
    </row>
    <row r="3241" spans="1:6">
      <c r="A3241">
        <v>2001412</v>
      </c>
      <c r="B3241">
        <v>2</v>
      </c>
      <c r="C3241">
        <v>1412</v>
      </c>
      <c r="D3241">
        <v>-0.33400000000000002</v>
      </c>
      <c r="E3241">
        <v>15.7774</v>
      </c>
      <c r="F3241">
        <v>0.13749</v>
      </c>
    </row>
    <row r="3242" spans="1:6">
      <c r="A3242">
        <v>2001413</v>
      </c>
      <c r="B3242">
        <v>2</v>
      </c>
      <c r="C3242">
        <v>1413</v>
      </c>
      <c r="D3242">
        <v>-0.33410000000000001</v>
      </c>
      <c r="E3242">
        <v>15.783300000000001</v>
      </c>
      <c r="F3242">
        <v>0.13750999999999999</v>
      </c>
    </row>
    <row r="3243" spans="1:6">
      <c r="A3243">
        <v>2001414</v>
      </c>
      <c r="B3243">
        <v>2</v>
      </c>
      <c r="C3243">
        <v>1414</v>
      </c>
      <c r="D3243">
        <v>-0.33410000000000001</v>
      </c>
      <c r="E3243">
        <v>15.789300000000001</v>
      </c>
      <c r="F3243">
        <v>0.13754</v>
      </c>
    </row>
    <row r="3244" spans="1:6">
      <c r="A3244">
        <v>2001415</v>
      </c>
      <c r="B3244">
        <v>2</v>
      </c>
      <c r="C3244">
        <v>1415</v>
      </c>
      <c r="D3244">
        <v>-0.3342</v>
      </c>
      <c r="E3244">
        <v>15.795299999999999</v>
      </c>
      <c r="F3244">
        <v>0.13757</v>
      </c>
    </row>
    <row r="3245" spans="1:6">
      <c r="A3245">
        <v>2001416</v>
      </c>
      <c r="B3245">
        <v>2</v>
      </c>
      <c r="C3245">
        <v>1416</v>
      </c>
      <c r="D3245">
        <v>-0.3342</v>
      </c>
      <c r="E3245">
        <v>15.801299999999999</v>
      </c>
      <c r="F3245">
        <v>0.1376</v>
      </c>
    </row>
    <row r="3246" spans="1:6">
      <c r="A3246">
        <v>2001417</v>
      </c>
      <c r="B3246">
        <v>2</v>
      </c>
      <c r="C3246">
        <v>1417</v>
      </c>
      <c r="D3246">
        <v>-0.3342</v>
      </c>
      <c r="E3246">
        <v>15.8072</v>
      </c>
      <c r="F3246">
        <v>0.13763</v>
      </c>
    </row>
    <row r="3247" spans="1:6">
      <c r="A3247">
        <v>2001418</v>
      </c>
      <c r="B3247">
        <v>2</v>
      </c>
      <c r="C3247">
        <v>1418</v>
      </c>
      <c r="D3247">
        <v>-0.33429999999999999</v>
      </c>
      <c r="E3247">
        <v>15.8132</v>
      </c>
      <c r="F3247">
        <v>0.13764999999999999</v>
      </c>
    </row>
    <row r="3248" spans="1:6">
      <c r="A3248">
        <v>2001419</v>
      </c>
      <c r="B3248">
        <v>2</v>
      </c>
      <c r="C3248">
        <v>1419</v>
      </c>
      <c r="D3248">
        <v>-0.33429999999999999</v>
      </c>
      <c r="E3248">
        <v>15.8192</v>
      </c>
      <c r="F3248">
        <v>0.13768</v>
      </c>
    </row>
    <row r="3249" spans="1:6">
      <c r="A3249">
        <v>2001420</v>
      </c>
      <c r="B3249">
        <v>2</v>
      </c>
      <c r="C3249">
        <v>1420</v>
      </c>
      <c r="D3249">
        <v>-0.33439999999999998</v>
      </c>
      <c r="E3249">
        <v>15.825200000000001</v>
      </c>
      <c r="F3249">
        <v>0.13771</v>
      </c>
    </row>
    <row r="3250" spans="1:6">
      <c r="A3250">
        <v>2001421</v>
      </c>
      <c r="B3250">
        <v>2</v>
      </c>
      <c r="C3250">
        <v>1421</v>
      </c>
      <c r="D3250">
        <v>-0.33439999999999998</v>
      </c>
      <c r="E3250">
        <v>15.831099999999999</v>
      </c>
      <c r="F3250">
        <v>0.13774</v>
      </c>
    </row>
    <row r="3251" spans="1:6">
      <c r="A3251">
        <v>2001422</v>
      </c>
      <c r="B3251">
        <v>2</v>
      </c>
      <c r="C3251">
        <v>1422</v>
      </c>
      <c r="D3251">
        <v>-0.33450000000000002</v>
      </c>
      <c r="E3251">
        <v>15.8371</v>
      </c>
      <c r="F3251">
        <v>0.13775999999999999</v>
      </c>
    </row>
    <row r="3252" spans="1:6">
      <c r="A3252">
        <v>2001423</v>
      </c>
      <c r="B3252">
        <v>2</v>
      </c>
      <c r="C3252">
        <v>1423</v>
      </c>
      <c r="D3252">
        <v>-0.33450000000000002</v>
      </c>
      <c r="E3252">
        <v>15.8431</v>
      </c>
      <c r="F3252">
        <v>0.13779</v>
      </c>
    </row>
    <row r="3253" spans="1:6">
      <c r="A3253">
        <v>2001424</v>
      </c>
      <c r="B3253">
        <v>2</v>
      </c>
      <c r="C3253">
        <v>1424</v>
      </c>
      <c r="D3253">
        <v>-0.33450000000000002</v>
      </c>
      <c r="E3253">
        <v>15.849</v>
      </c>
      <c r="F3253">
        <v>0.13782</v>
      </c>
    </row>
    <row r="3254" spans="1:6">
      <c r="A3254">
        <v>2001425</v>
      </c>
      <c r="B3254">
        <v>2</v>
      </c>
      <c r="C3254">
        <v>1425</v>
      </c>
      <c r="D3254">
        <v>-0.33460000000000001</v>
      </c>
      <c r="E3254">
        <v>15.855</v>
      </c>
      <c r="F3254">
        <v>0.13785</v>
      </c>
    </row>
    <row r="3255" spans="1:6">
      <c r="A3255">
        <v>2001426</v>
      </c>
      <c r="B3255">
        <v>2</v>
      </c>
      <c r="C3255">
        <v>1426</v>
      </c>
      <c r="D3255">
        <v>-0.33460000000000001</v>
      </c>
      <c r="E3255">
        <v>15.861000000000001</v>
      </c>
      <c r="F3255">
        <v>0.13788</v>
      </c>
    </row>
    <row r="3256" spans="1:6">
      <c r="A3256">
        <v>2001427</v>
      </c>
      <c r="B3256">
        <v>2</v>
      </c>
      <c r="C3256">
        <v>1427</v>
      </c>
      <c r="D3256">
        <v>-0.3347</v>
      </c>
      <c r="E3256">
        <v>15.866899999999999</v>
      </c>
      <c r="F3256">
        <v>0.13789999999999999</v>
      </c>
    </row>
    <row r="3257" spans="1:6">
      <c r="A3257">
        <v>2001428</v>
      </c>
      <c r="B3257">
        <v>2</v>
      </c>
      <c r="C3257">
        <v>1428</v>
      </c>
      <c r="D3257">
        <v>-0.3347</v>
      </c>
      <c r="E3257">
        <v>15.8729</v>
      </c>
      <c r="F3257">
        <v>0.13793</v>
      </c>
    </row>
    <row r="3258" spans="1:6">
      <c r="A3258">
        <v>2001429</v>
      </c>
      <c r="B3258">
        <v>2</v>
      </c>
      <c r="C3258">
        <v>1429</v>
      </c>
      <c r="D3258">
        <v>-0.33479999999999999</v>
      </c>
      <c r="E3258">
        <v>15.8789</v>
      </c>
      <c r="F3258">
        <v>0.13796</v>
      </c>
    </row>
    <row r="3259" spans="1:6">
      <c r="A3259">
        <v>2001430</v>
      </c>
      <c r="B3259">
        <v>2</v>
      </c>
      <c r="C3259">
        <v>1430</v>
      </c>
      <c r="D3259">
        <v>-0.33479999999999999</v>
      </c>
      <c r="E3259">
        <v>15.8849</v>
      </c>
      <c r="F3259">
        <v>0.13799</v>
      </c>
    </row>
    <row r="3260" spans="1:6">
      <c r="A3260">
        <v>2001431</v>
      </c>
      <c r="B3260">
        <v>2</v>
      </c>
      <c r="C3260">
        <v>1431</v>
      </c>
      <c r="D3260">
        <v>-0.33479999999999999</v>
      </c>
      <c r="E3260">
        <v>15.8908</v>
      </c>
      <c r="F3260">
        <v>0.13800999999999999</v>
      </c>
    </row>
    <row r="3261" spans="1:6">
      <c r="A3261">
        <v>2001432</v>
      </c>
      <c r="B3261">
        <v>2</v>
      </c>
      <c r="C3261">
        <v>1432</v>
      </c>
      <c r="D3261">
        <v>-0.33489999999999998</v>
      </c>
      <c r="E3261">
        <v>15.896800000000001</v>
      </c>
      <c r="F3261">
        <v>0.13804</v>
      </c>
    </row>
    <row r="3262" spans="1:6">
      <c r="A3262">
        <v>2001433</v>
      </c>
      <c r="B3262">
        <v>2</v>
      </c>
      <c r="C3262">
        <v>1433</v>
      </c>
      <c r="D3262">
        <v>-0.33489999999999998</v>
      </c>
      <c r="E3262">
        <v>15.902799999999999</v>
      </c>
      <c r="F3262">
        <v>0.13807</v>
      </c>
    </row>
    <row r="3263" spans="1:6">
      <c r="A3263">
        <v>2001434</v>
      </c>
      <c r="B3263">
        <v>2</v>
      </c>
      <c r="C3263">
        <v>1434</v>
      </c>
      <c r="D3263">
        <v>-0.33500000000000002</v>
      </c>
      <c r="E3263">
        <v>15.9087</v>
      </c>
      <c r="F3263">
        <v>0.1381</v>
      </c>
    </row>
    <row r="3264" spans="1:6">
      <c r="A3264">
        <v>2001435</v>
      </c>
      <c r="B3264">
        <v>2</v>
      </c>
      <c r="C3264">
        <v>1435</v>
      </c>
      <c r="D3264">
        <v>-0.33500000000000002</v>
      </c>
      <c r="E3264">
        <v>15.9147</v>
      </c>
      <c r="F3264">
        <v>0.13813</v>
      </c>
    </row>
    <row r="3265" spans="1:6">
      <c r="A3265">
        <v>2001436</v>
      </c>
      <c r="B3265">
        <v>2</v>
      </c>
      <c r="C3265">
        <v>1436</v>
      </c>
      <c r="D3265">
        <v>-0.33510000000000001</v>
      </c>
      <c r="E3265">
        <v>15.9207</v>
      </c>
      <c r="F3265">
        <v>0.13815</v>
      </c>
    </row>
    <row r="3266" spans="1:6">
      <c r="A3266">
        <v>2001437</v>
      </c>
      <c r="B3266">
        <v>2</v>
      </c>
      <c r="C3266">
        <v>1437</v>
      </c>
      <c r="D3266">
        <v>-0.33510000000000001</v>
      </c>
      <c r="E3266">
        <v>15.926600000000001</v>
      </c>
      <c r="F3266">
        <v>0.13818</v>
      </c>
    </row>
    <row r="3267" spans="1:6">
      <c r="A3267">
        <v>2001438</v>
      </c>
      <c r="B3267">
        <v>2</v>
      </c>
      <c r="C3267">
        <v>1438</v>
      </c>
      <c r="D3267">
        <v>-0.33510000000000001</v>
      </c>
      <c r="E3267">
        <v>15.932600000000001</v>
      </c>
      <c r="F3267">
        <v>0.13821</v>
      </c>
    </row>
    <row r="3268" spans="1:6">
      <c r="A3268">
        <v>2001439</v>
      </c>
      <c r="B3268">
        <v>2</v>
      </c>
      <c r="C3268">
        <v>1439</v>
      </c>
      <c r="D3268">
        <v>-0.3352</v>
      </c>
      <c r="E3268">
        <v>15.938599999999999</v>
      </c>
      <c r="F3268">
        <v>0.13824</v>
      </c>
    </row>
    <row r="3269" spans="1:6">
      <c r="A3269">
        <v>2001440</v>
      </c>
      <c r="B3269">
        <v>2</v>
      </c>
      <c r="C3269">
        <v>1440</v>
      </c>
      <c r="D3269">
        <v>-0.3352</v>
      </c>
      <c r="E3269">
        <v>15.9445</v>
      </c>
      <c r="F3269">
        <v>0.13825999999999999</v>
      </c>
    </row>
    <row r="3270" spans="1:6">
      <c r="A3270">
        <v>2001441</v>
      </c>
      <c r="B3270">
        <v>2</v>
      </c>
      <c r="C3270">
        <v>1441</v>
      </c>
      <c r="D3270">
        <v>-0.33529999999999999</v>
      </c>
      <c r="E3270">
        <v>15.9505</v>
      </c>
      <c r="F3270">
        <v>0.13829</v>
      </c>
    </row>
    <row r="3271" spans="1:6">
      <c r="A3271">
        <v>2001442</v>
      </c>
      <c r="B3271">
        <v>2</v>
      </c>
      <c r="C3271">
        <v>1442</v>
      </c>
      <c r="D3271">
        <v>-0.33529999999999999</v>
      </c>
      <c r="E3271">
        <v>15.9565</v>
      </c>
      <c r="F3271">
        <v>0.13832</v>
      </c>
    </row>
    <row r="3272" spans="1:6">
      <c r="A3272">
        <v>2001443</v>
      </c>
      <c r="B3272">
        <v>2</v>
      </c>
      <c r="C3272">
        <v>1443</v>
      </c>
      <c r="D3272">
        <v>-0.33539999999999998</v>
      </c>
      <c r="E3272">
        <v>15.962400000000001</v>
      </c>
      <c r="F3272">
        <v>0.13835</v>
      </c>
    </row>
    <row r="3273" spans="1:6">
      <c r="A3273">
        <v>2001444</v>
      </c>
      <c r="B3273">
        <v>2</v>
      </c>
      <c r="C3273">
        <v>1444</v>
      </c>
      <c r="D3273">
        <v>-0.33539999999999998</v>
      </c>
      <c r="E3273">
        <v>15.968400000000001</v>
      </c>
      <c r="F3273">
        <v>0.13838</v>
      </c>
    </row>
    <row r="3274" spans="1:6">
      <c r="A3274">
        <v>2001445</v>
      </c>
      <c r="B3274">
        <v>2</v>
      </c>
      <c r="C3274">
        <v>1445</v>
      </c>
      <c r="D3274">
        <v>-0.33539999999999998</v>
      </c>
      <c r="E3274">
        <v>15.974399999999999</v>
      </c>
      <c r="F3274">
        <v>0.1384</v>
      </c>
    </row>
    <row r="3275" spans="1:6">
      <c r="A3275">
        <v>2001446</v>
      </c>
      <c r="B3275">
        <v>2</v>
      </c>
      <c r="C3275">
        <v>1446</v>
      </c>
      <c r="D3275">
        <v>-0.33550000000000002</v>
      </c>
      <c r="E3275">
        <v>15.9803</v>
      </c>
      <c r="F3275">
        <v>0.13843</v>
      </c>
    </row>
    <row r="3276" spans="1:6">
      <c r="A3276">
        <v>2001447</v>
      </c>
      <c r="B3276">
        <v>2</v>
      </c>
      <c r="C3276">
        <v>1447</v>
      </c>
      <c r="D3276">
        <v>-0.33550000000000002</v>
      </c>
      <c r="E3276">
        <v>15.9863</v>
      </c>
      <c r="F3276">
        <v>0.13846</v>
      </c>
    </row>
    <row r="3277" spans="1:6">
      <c r="A3277">
        <v>2001448</v>
      </c>
      <c r="B3277">
        <v>2</v>
      </c>
      <c r="C3277">
        <v>1448</v>
      </c>
      <c r="D3277">
        <v>-0.33560000000000001</v>
      </c>
      <c r="E3277">
        <v>15.9922</v>
      </c>
      <c r="F3277">
        <v>0.13849</v>
      </c>
    </row>
    <row r="3278" spans="1:6">
      <c r="A3278">
        <v>2001449</v>
      </c>
      <c r="B3278">
        <v>2</v>
      </c>
      <c r="C3278">
        <v>1449</v>
      </c>
      <c r="D3278">
        <v>-0.33560000000000001</v>
      </c>
      <c r="E3278">
        <v>15.998200000000001</v>
      </c>
      <c r="F3278">
        <v>0.13850999999999999</v>
      </c>
    </row>
    <row r="3279" spans="1:6">
      <c r="A3279">
        <v>2001450</v>
      </c>
      <c r="B3279">
        <v>2</v>
      </c>
      <c r="C3279">
        <v>1450</v>
      </c>
      <c r="D3279">
        <v>-0.3357</v>
      </c>
      <c r="E3279">
        <v>16.004200000000001</v>
      </c>
      <c r="F3279">
        <v>0.13854</v>
      </c>
    </row>
    <row r="3280" spans="1:6">
      <c r="A3280">
        <v>2001451</v>
      </c>
      <c r="B3280">
        <v>2</v>
      </c>
      <c r="C3280">
        <v>1451</v>
      </c>
      <c r="D3280">
        <v>-0.3357</v>
      </c>
      <c r="E3280">
        <v>16.010100000000001</v>
      </c>
      <c r="F3280">
        <v>0.13857</v>
      </c>
    </row>
    <row r="3281" spans="1:6">
      <c r="A3281">
        <v>2001452</v>
      </c>
      <c r="B3281">
        <v>2</v>
      </c>
      <c r="C3281">
        <v>1452</v>
      </c>
      <c r="D3281">
        <v>-0.3357</v>
      </c>
      <c r="E3281">
        <v>16.016100000000002</v>
      </c>
      <c r="F3281">
        <v>0.1386</v>
      </c>
    </row>
    <row r="3282" spans="1:6">
      <c r="A3282">
        <v>2001453</v>
      </c>
      <c r="B3282">
        <v>2</v>
      </c>
      <c r="C3282">
        <v>1453</v>
      </c>
      <c r="D3282">
        <v>-0.33579999999999999</v>
      </c>
      <c r="E3282">
        <v>16.022099999999998</v>
      </c>
      <c r="F3282">
        <v>0.13861999999999999</v>
      </c>
    </row>
    <row r="3283" spans="1:6">
      <c r="A3283">
        <v>2001454</v>
      </c>
      <c r="B3283">
        <v>2</v>
      </c>
      <c r="C3283">
        <v>1454</v>
      </c>
      <c r="D3283">
        <v>-0.33579999999999999</v>
      </c>
      <c r="E3283">
        <v>16.027999999999999</v>
      </c>
      <c r="F3283">
        <v>0.13865</v>
      </c>
    </row>
    <row r="3284" spans="1:6">
      <c r="A3284">
        <v>2001455</v>
      </c>
      <c r="B3284">
        <v>2</v>
      </c>
      <c r="C3284">
        <v>1455</v>
      </c>
      <c r="D3284">
        <v>-0.33589999999999998</v>
      </c>
      <c r="E3284">
        <v>16.033999999999999</v>
      </c>
      <c r="F3284">
        <v>0.13868</v>
      </c>
    </row>
    <row r="3285" spans="1:6">
      <c r="A3285">
        <v>2001456</v>
      </c>
      <c r="B3285">
        <v>2</v>
      </c>
      <c r="C3285">
        <v>1456</v>
      </c>
      <c r="D3285">
        <v>-0.33589999999999998</v>
      </c>
      <c r="E3285">
        <v>16.039899999999999</v>
      </c>
      <c r="F3285">
        <v>0.13871</v>
      </c>
    </row>
    <row r="3286" spans="1:6">
      <c r="A3286">
        <v>2001457</v>
      </c>
      <c r="B3286">
        <v>2</v>
      </c>
      <c r="C3286">
        <v>1457</v>
      </c>
      <c r="D3286">
        <v>-0.33589999999999998</v>
      </c>
      <c r="E3286">
        <v>16.0459</v>
      </c>
      <c r="F3286">
        <v>0.13872999999999999</v>
      </c>
    </row>
    <row r="3287" spans="1:6">
      <c r="A3287">
        <v>2001458</v>
      </c>
      <c r="B3287">
        <v>2</v>
      </c>
      <c r="C3287">
        <v>1458</v>
      </c>
      <c r="D3287">
        <v>-0.33600000000000002</v>
      </c>
      <c r="E3287">
        <v>16.0519</v>
      </c>
      <c r="F3287">
        <v>0.13875999999999999</v>
      </c>
    </row>
    <row r="3288" spans="1:6">
      <c r="A3288">
        <v>2001459</v>
      </c>
      <c r="B3288">
        <v>2</v>
      </c>
      <c r="C3288">
        <v>1459</v>
      </c>
      <c r="D3288">
        <v>-0.33600000000000002</v>
      </c>
      <c r="E3288">
        <v>16.0578</v>
      </c>
      <c r="F3288">
        <v>0.13879</v>
      </c>
    </row>
    <row r="3289" spans="1:6">
      <c r="A3289">
        <v>2001460</v>
      </c>
      <c r="B3289">
        <v>2</v>
      </c>
      <c r="C3289">
        <v>1460</v>
      </c>
      <c r="D3289">
        <v>-0.33610000000000001</v>
      </c>
      <c r="E3289">
        <v>16.063800000000001</v>
      </c>
      <c r="F3289">
        <v>0.13882</v>
      </c>
    </row>
    <row r="3290" spans="1:6">
      <c r="A3290">
        <v>2001461</v>
      </c>
      <c r="B3290">
        <v>2</v>
      </c>
      <c r="C3290">
        <v>1461</v>
      </c>
      <c r="D3290">
        <v>-0.33610000000000001</v>
      </c>
      <c r="E3290">
        <v>16.069700000000001</v>
      </c>
      <c r="F3290">
        <v>0.13883999999999999</v>
      </c>
    </row>
    <row r="3291" spans="1:6">
      <c r="A3291">
        <v>2001462</v>
      </c>
      <c r="B3291">
        <v>2</v>
      </c>
      <c r="C3291">
        <v>1462</v>
      </c>
      <c r="D3291">
        <v>-0.3362</v>
      </c>
      <c r="E3291">
        <v>16.075700000000001</v>
      </c>
      <c r="F3291">
        <v>0.13886999999999999</v>
      </c>
    </row>
    <row r="3292" spans="1:6">
      <c r="A3292">
        <v>2001463</v>
      </c>
      <c r="B3292">
        <v>2</v>
      </c>
      <c r="C3292">
        <v>1463</v>
      </c>
      <c r="D3292">
        <v>-0.3362</v>
      </c>
      <c r="E3292">
        <v>16.081700000000001</v>
      </c>
      <c r="F3292">
        <v>0.1389</v>
      </c>
    </row>
    <row r="3293" spans="1:6">
      <c r="A3293">
        <v>2001464</v>
      </c>
      <c r="B3293">
        <v>2</v>
      </c>
      <c r="C3293">
        <v>1464</v>
      </c>
      <c r="D3293">
        <v>-0.3362</v>
      </c>
      <c r="E3293">
        <v>16.087599999999998</v>
      </c>
      <c r="F3293">
        <v>0.13893</v>
      </c>
    </row>
    <row r="3294" spans="1:6">
      <c r="A3294">
        <v>2001465</v>
      </c>
      <c r="B3294">
        <v>2</v>
      </c>
      <c r="C3294">
        <v>1465</v>
      </c>
      <c r="D3294">
        <v>-0.33629999999999999</v>
      </c>
      <c r="E3294">
        <v>16.093599999999999</v>
      </c>
      <c r="F3294">
        <v>0.13894999999999999</v>
      </c>
    </row>
    <row r="3295" spans="1:6">
      <c r="A3295">
        <v>2001466</v>
      </c>
      <c r="B3295">
        <v>2</v>
      </c>
      <c r="C3295">
        <v>1466</v>
      </c>
      <c r="D3295">
        <v>-0.33629999999999999</v>
      </c>
      <c r="E3295">
        <v>16.099499999999999</v>
      </c>
      <c r="F3295">
        <v>0.13897999999999999</v>
      </c>
    </row>
    <row r="3296" spans="1:6">
      <c r="A3296">
        <v>2001467</v>
      </c>
      <c r="B3296">
        <v>2</v>
      </c>
      <c r="C3296">
        <v>1467</v>
      </c>
      <c r="D3296">
        <v>-0.33639999999999998</v>
      </c>
      <c r="E3296">
        <v>16.105499999999999</v>
      </c>
      <c r="F3296">
        <v>0.13900999999999999</v>
      </c>
    </row>
    <row r="3297" spans="1:6">
      <c r="A3297">
        <v>2001468</v>
      </c>
      <c r="B3297">
        <v>2</v>
      </c>
      <c r="C3297">
        <v>1468</v>
      </c>
      <c r="D3297">
        <v>-0.33639999999999998</v>
      </c>
      <c r="E3297">
        <v>16.111499999999999</v>
      </c>
      <c r="F3297">
        <v>0.13904</v>
      </c>
    </row>
    <row r="3298" spans="1:6">
      <c r="A3298">
        <v>2001469</v>
      </c>
      <c r="B3298">
        <v>2</v>
      </c>
      <c r="C3298">
        <v>1469</v>
      </c>
      <c r="D3298">
        <v>-0.33650000000000002</v>
      </c>
      <c r="E3298">
        <v>16.1174</v>
      </c>
      <c r="F3298">
        <v>0.13907</v>
      </c>
    </row>
    <row r="3299" spans="1:6">
      <c r="A3299">
        <v>2001470</v>
      </c>
      <c r="B3299">
        <v>2</v>
      </c>
      <c r="C3299">
        <v>1470</v>
      </c>
      <c r="D3299">
        <v>-0.33650000000000002</v>
      </c>
      <c r="E3299">
        <v>16.1234</v>
      </c>
      <c r="F3299">
        <v>0.13908999999999999</v>
      </c>
    </row>
    <row r="3300" spans="1:6">
      <c r="A3300">
        <v>2001471</v>
      </c>
      <c r="B3300">
        <v>2</v>
      </c>
      <c r="C3300">
        <v>1471</v>
      </c>
      <c r="D3300">
        <v>-0.33650000000000002</v>
      </c>
      <c r="E3300">
        <v>16.129300000000001</v>
      </c>
      <c r="F3300">
        <v>0.13911999999999999</v>
      </c>
    </row>
    <row r="3301" spans="1:6">
      <c r="A3301">
        <v>2001472</v>
      </c>
      <c r="B3301">
        <v>2</v>
      </c>
      <c r="C3301">
        <v>1472</v>
      </c>
      <c r="D3301">
        <v>-0.33660000000000001</v>
      </c>
      <c r="E3301">
        <v>16.135300000000001</v>
      </c>
      <c r="F3301">
        <v>0.13915</v>
      </c>
    </row>
    <row r="3302" spans="1:6">
      <c r="A3302">
        <v>2001473</v>
      </c>
      <c r="B3302">
        <v>2</v>
      </c>
      <c r="C3302">
        <v>1473</v>
      </c>
      <c r="D3302">
        <v>-0.33660000000000001</v>
      </c>
      <c r="E3302">
        <v>16.141300000000001</v>
      </c>
      <c r="F3302">
        <v>0.13918</v>
      </c>
    </row>
    <row r="3303" spans="1:6">
      <c r="A3303">
        <v>2001474</v>
      </c>
      <c r="B3303">
        <v>2</v>
      </c>
      <c r="C3303">
        <v>1474</v>
      </c>
      <c r="D3303">
        <v>-0.3367</v>
      </c>
      <c r="E3303">
        <v>16.147200000000002</v>
      </c>
      <c r="F3303">
        <v>0.13919999999999999</v>
      </c>
    </row>
    <row r="3304" spans="1:6">
      <c r="A3304">
        <v>2001475</v>
      </c>
      <c r="B3304">
        <v>2</v>
      </c>
      <c r="C3304">
        <v>1475</v>
      </c>
      <c r="D3304">
        <v>-0.3367</v>
      </c>
      <c r="E3304">
        <v>16.153199999999998</v>
      </c>
      <c r="F3304">
        <v>0.13922999999999999</v>
      </c>
    </row>
    <row r="3305" spans="1:6">
      <c r="A3305">
        <v>2001476</v>
      </c>
      <c r="B3305">
        <v>2</v>
      </c>
      <c r="C3305">
        <v>1476</v>
      </c>
      <c r="D3305">
        <v>-0.33679999999999999</v>
      </c>
      <c r="E3305">
        <v>16.159099999999999</v>
      </c>
      <c r="F3305">
        <v>0.13925999999999999</v>
      </c>
    </row>
    <row r="3306" spans="1:6">
      <c r="A3306">
        <v>2001477</v>
      </c>
      <c r="B3306">
        <v>2</v>
      </c>
      <c r="C3306">
        <v>1477</v>
      </c>
      <c r="D3306">
        <v>-0.33679999999999999</v>
      </c>
      <c r="E3306">
        <v>16.165099999999999</v>
      </c>
      <c r="F3306">
        <v>0.13927999999999999</v>
      </c>
    </row>
    <row r="3307" spans="1:6">
      <c r="A3307">
        <v>2001478</v>
      </c>
      <c r="B3307">
        <v>2</v>
      </c>
      <c r="C3307">
        <v>1478</v>
      </c>
      <c r="D3307">
        <v>-0.33679999999999999</v>
      </c>
      <c r="E3307">
        <v>16.170999999999999</v>
      </c>
      <c r="F3307">
        <v>0.13930999999999999</v>
      </c>
    </row>
    <row r="3308" spans="1:6">
      <c r="A3308">
        <v>2001479</v>
      </c>
      <c r="B3308">
        <v>2</v>
      </c>
      <c r="C3308">
        <v>1479</v>
      </c>
      <c r="D3308">
        <v>-0.33689999999999998</v>
      </c>
      <c r="E3308">
        <v>16.177</v>
      </c>
      <c r="F3308">
        <v>0.13933999999999999</v>
      </c>
    </row>
    <row r="3309" spans="1:6">
      <c r="A3309">
        <v>2001480</v>
      </c>
      <c r="B3309">
        <v>2</v>
      </c>
      <c r="C3309">
        <v>1480</v>
      </c>
      <c r="D3309">
        <v>-0.33689999999999998</v>
      </c>
      <c r="E3309">
        <v>16.1829</v>
      </c>
      <c r="F3309">
        <v>0.13936999999999999</v>
      </c>
    </row>
    <row r="3310" spans="1:6">
      <c r="A3310">
        <v>2001481</v>
      </c>
      <c r="B3310">
        <v>2</v>
      </c>
      <c r="C3310">
        <v>1481</v>
      </c>
      <c r="D3310">
        <v>-0.33700000000000002</v>
      </c>
      <c r="E3310">
        <v>16.1889</v>
      </c>
      <c r="F3310">
        <v>0.13938999999999999</v>
      </c>
    </row>
    <row r="3311" spans="1:6">
      <c r="A3311">
        <v>2001482</v>
      </c>
      <c r="B3311">
        <v>2</v>
      </c>
      <c r="C3311">
        <v>1482</v>
      </c>
      <c r="D3311">
        <v>-0.33700000000000002</v>
      </c>
      <c r="E3311">
        <v>16.194900000000001</v>
      </c>
      <c r="F3311">
        <v>0.13941999999999999</v>
      </c>
    </row>
    <row r="3312" spans="1:6">
      <c r="A3312">
        <v>2001483</v>
      </c>
      <c r="B3312">
        <v>2</v>
      </c>
      <c r="C3312">
        <v>1483</v>
      </c>
      <c r="D3312">
        <v>-0.33710000000000001</v>
      </c>
      <c r="E3312">
        <v>16.200800000000001</v>
      </c>
      <c r="F3312">
        <v>0.13944999999999999</v>
      </c>
    </row>
    <row r="3313" spans="1:6">
      <c r="A3313">
        <v>2001484</v>
      </c>
      <c r="B3313">
        <v>2</v>
      </c>
      <c r="C3313">
        <v>1484</v>
      </c>
      <c r="D3313">
        <v>-0.33710000000000001</v>
      </c>
      <c r="E3313">
        <v>16.206800000000001</v>
      </c>
      <c r="F3313">
        <v>0.13947999999999999</v>
      </c>
    </row>
    <row r="3314" spans="1:6">
      <c r="A3314">
        <v>2001485</v>
      </c>
      <c r="B3314">
        <v>2</v>
      </c>
      <c r="C3314">
        <v>1485</v>
      </c>
      <c r="D3314">
        <v>-0.33710000000000001</v>
      </c>
      <c r="E3314">
        <v>16.212700000000002</v>
      </c>
      <c r="F3314">
        <v>0.13950000000000001</v>
      </c>
    </row>
    <row r="3315" spans="1:6">
      <c r="A3315">
        <v>2001486</v>
      </c>
      <c r="B3315">
        <v>2</v>
      </c>
      <c r="C3315">
        <v>1486</v>
      </c>
      <c r="D3315">
        <v>-0.3372</v>
      </c>
      <c r="E3315">
        <v>16.218699999999998</v>
      </c>
      <c r="F3315">
        <v>0.13952999999999999</v>
      </c>
    </row>
    <row r="3316" spans="1:6">
      <c r="A3316">
        <v>2001487</v>
      </c>
      <c r="B3316">
        <v>2</v>
      </c>
      <c r="C3316">
        <v>1487</v>
      </c>
      <c r="D3316">
        <v>-0.3372</v>
      </c>
      <c r="E3316">
        <v>16.224599999999999</v>
      </c>
      <c r="F3316">
        <v>0.13955999999999999</v>
      </c>
    </row>
    <row r="3317" spans="1:6">
      <c r="A3317">
        <v>2001488</v>
      </c>
      <c r="B3317">
        <v>2</v>
      </c>
      <c r="C3317">
        <v>1488</v>
      </c>
      <c r="D3317">
        <v>-0.33729999999999999</v>
      </c>
      <c r="E3317">
        <v>16.230599999999999</v>
      </c>
      <c r="F3317">
        <v>0.13958999999999999</v>
      </c>
    </row>
    <row r="3318" spans="1:6">
      <c r="A3318">
        <v>2001489</v>
      </c>
      <c r="B3318">
        <v>2</v>
      </c>
      <c r="C3318">
        <v>1489</v>
      </c>
      <c r="D3318">
        <v>-0.33729999999999999</v>
      </c>
      <c r="E3318">
        <v>16.236499999999999</v>
      </c>
      <c r="F3318">
        <v>0.13961000000000001</v>
      </c>
    </row>
    <row r="3319" spans="1:6">
      <c r="A3319">
        <v>2001490</v>
      </c>
      <c r="B3319">
        <v>2</v>
      </c>
      <c r="C3319">
        <v>1490</v>
      </c>
      <c r="D3319">
        <v>-0.33739999999999998</v>
      </c>
      <c r="E3319">
        <v>16.2425</v>
      </c>
      <c r="F3319">
        <v>0.13963999999999999</v>
      </c>
    </row>
    <row r="3320" spans="1:6">
      <c r="A3320">
        <v>2001491</v>
      </c>
      <c r="B3320">
        <v>2</v>
      </c>
      <c r="C3320">
        <v>1491</v>
      </c>
      <c r="D3320">
        <v>-0.33739999999999998</v>
      </c>
      <c r="E3320">
        <v>16.2485</v>
      </c>
      <c r="F3320">
        <v>0.13966999999999999</v>
      </c>
    </row>
    <row r="3321" spans="1:6">
      <c r="A3321">
        <v>2001492</v>
      </c>
      <c r="B3321">
        <v>2</v>
      </c>
      <c r="C3321">
        <v>1492</v>
      </c>
      <c r="D3321">
        <v>-0.33739999999999998</v>
      </c>
      <c r="E3321">
        <v>16.2544</v>
      </c>
      <c r="F3321">
        <v>0.13969999999999999</v>
      </c>
    </row>
    <row r="3322" spans="1:6">
      <c r="A3322">
        <v>2001493</v>
      </c>
      <c r="B3322">
        <v>2</v>
      </c>
      <c r="C3322">
        <v>1493</v>
      </c>
      <c r="D3322">
        <v>-0.33750000000000002</v>
      </c>
      <c r="E3322">
        <v>16.260400000000001</v>
      </c>
      <c r="F3322">
        <v>0.13972000000000001</v>
      </c>
    </row>
    <row r="3323" spans="1:6">
      <c r="A3323">
        <v>2001494</v>
      </c>
      <c r="B3323">
        <v>2</v>
      </c>
      <c r="C3323">
        <v>1494</v>
      </c>
      <c r="D3323">
        <v>-0.33750000000000002</v>
      </c>
      <c r="E3323">
        <v>16.266300000000001</v>
      </c>
      <c r="F3323">
        <v>0.13975000000000001</v>
      </c>
    </row>
    <row r="3324" spans="1:6">
      <c r="A3324">
        <v>2001495</v>
      </c>
      <c r="B3324">
        <v>2</v>
      </c>
      <c r="C3324">
        <v>1495</v>
      </c>
      <c r="D3324">
        <v>-0.33760000000000001</v>
      </c>
      <c r="E3324">
        <v>16.272300000000001</v>
      </c>
      <c r="F3324">
        <v>0.13977999999999999</v>
      </c>
    </row>
    <row r="3325" spans="1:6">
      <c r="A3325">
        <v>2001496</v>
      </c>
      <c r="B3325">
        <v>2</v>
      </c>
      <c r="C3325">
        <v>1496</v>
      </c>
      <c r="D3325">
        <v>-0.33760000000000001</v>
      </c>
      <c r="E3325">
        <v>16.278199999999998</v>
      </c>
      <c r="F3325">
        <v>0.13980000000000001</v>
      </c>
    </row>
    <row r="3326" spans="1:6">
      <c r="A3326">
        <v>2001497</v>
      </c>
      <c r="B3326">
        <v>2</v>
      </c>
      <c r="C3326">
        <v>1497</v>
      </c>
      <c r="D3326">
        <v>-0.3377</v>
      </c>
      <c r="E3326">
        <v>16.284199999999998</v>
      </c>
      <c r="F3326">
        <v>0.13983000000000001</v>
      </c>
    </row>
    <row r="3327" spans="1:6">
      <c r="A3327">
        <v>2001498</v>
      </c>
      <c r="B3327">
        <v>2</v>
      </c>
      <c r="C3327">
        <v>1498</v>
      </c>
      <c r="D3327">
        <v>-0.3377</v>
      </c>
      <c r="E3327">
        <v>16.290099999999999</v>
      </c>
      <c r="F3327">
        <v>0.13986000000000001</v>
      </c>
    </row>
    <row r="3328" spans="1:6">
      <c r="A3328">
        <v>2001499</v>
      </c>
      <c r="B3328">
        <v>2</v>
      </c>
      <c r="C3328">
        <v>1499</v>
      </c>
      <c r="D3328">
        <v>-0.3377</v>
      </c>
      <c r="E3328">
        <v>16.296099999999999</v>
      </c>
      <c r="F3328">
        <v>0.13988999999999999</v>
      </c>
    </row>
    <row r="3329" spans="1:6">
      <c r="A3329">
        <v>2001500</v>
      </c>
      <c r="B3329">
        <v>2</v>
      </c>
      <c r="C3329">
        <v>1500</v>
      </c>
      <c r="D3329">
        <v>-0.33779999999999999</v>
      </c>
      <c r="E3329">
        <v>16.302</v>
      </c>
      <c r="F3329">
        <v>0.13991000000000001</v>
      </c>
    </row>
    <row r="3330" spans="1:6">
      <c r="A3330">
        <v>2001501</v>
      </c>
      <c r="B3330">
        <v>2</v>
      </c>
      <c r="C3330">
        <v>1501</v>
      </c>
      <c r="D3330">
        <v>-0.33779999999999999</v>
      </c>
      <c r="E3330">
        <v>16.308</v>
      </c>
      <c r="F3330">
        <v>0.13994000000000001</v>
      </c>
    </row>
    <row r="3331" spans="1:6">
      <c r="A3331">
        <v>2001502</v>
      </c>
      <c r="B3331">
        <v>2</v>
      </c>
      <c r="C3331">
        <v>1502</v>
      </c>
      <c r="D3331">
        <v>-0.33789999999999998</v>
      </c>
      <c r="E3331">
        <v>16.314</v>
      </c>
      <c r="F3331">
        <v>0.13997000000000001</v>
      </c>
    </row>
    <row r="3332" spans="1:6">
      <c r="A3332">
        <v>2001503</v>
      </c>
      <c r="B3332">
        <v>2</v>
      </c>
      <c r="C3332">
        <v>1503</v>
      </c>
      <c r="D3332">
        <v>-0.33789999999999998</v>
      </c>
      <c r="E3332">
        <v>16.319900000000001</v>
      </c>
      <c r="F3332">
        <v>0.14000000000000001</v>
      </c>
    </row>
    <row r="3333" spans="1:6">
      <c r="A3333">
        <v>2001504</v>
      </c>
      <c r="B3333">
        <v>2</v>
      </c>
      <c r="C3333">
        <v>1504</v>
      </c>
      <c r="D3333">
        <v>-0.33800000000000002</v>
      </c>
      <c r="E3333">
        <v>16.325900000000001</v>
      </c>
      <c r="F3333">
        <v>0.14002000000000001</v>
      </c>
    </row>
    <row r="3334" spans="1:6">
      <c r="A3334">
        <v>2001505</v>
      </c>
      <c r="B3334">
        <v>2</v>
      </c>
      <c r="C3334">
        <v>1505</v>
      </c>
      <c r="D3334">
        <v>-0.33800000000000002</v>
      </c>
      <c r="E3334">
        <v>16.331800000000001</v>
      </c>
      <c r="F3334">
        <v>0.14005000000000001</v>
      </c>
    </row>
    <row r="3335" spans="1:6">
      <c r="A3335">
        <v>2001506</v>
      </c>
      <c r="B3335">
        <v>2</v>
      </c>
      <c r="C3335">
        <v>1506</v>
      </c>
      <c r="D3335">
        <v>-0.33800000000000002</v>
      </c>
      <c r="E3335">
        <v>16.337800000000001</v>
      </c>
      <c r="F3335">
        <v>0.14008000000000001</v>
      </c>
    </row>
    <row r="3336" spans="1:6">
      <c r="A3336">
        <v>2001507</v>
      </c>
      <c r="B3336">
        <v>2</v>
      </c>
      <c r="C3336">
        <v>1507</v>
      </c>
      <c r="D3336">
        <v>-0.33810000000000001</v>
      </c>
      <c r="E3336">
        <v>16.343699999999998</v>
      </c>
      <c r="F3336">
        <v>0.1401</v>
      </c>
    </row>
    <row r="3337" spans="1:6">
      <c r="A3337">
        <v>2001508</v>
      </c>
      <c r="B3337">
        <v>2</v>
      </c>
      <c r="C3337">
        <v>1508</v>
      </c>
      <c r="D3337">
        <v>-0.33810000000000001</v>
      </c>
      <c r="E3337">
        <v>16.349699999999999</v>
      </c>
      <c r="F3337">
        <v>0.14013</v>
      </c>
    </row>
    <row r="3338" spans="1:6">
      <c r="A3338">
        <v>2001509</v>
      </c>
      <c r="B3338">
        <v>2</v>
      </c>
      <c r="C3338">
        <v>1509</v>
      </c>
      <c r="D3338">
        <v>-0.3382</v>
      </c>
      <c r="E3338">
        <v>16.355599999999999</v>
      </c>
      <c r="F3338">
        <v>0.14016000000000001</v>
      </c>
    </row>
    <row r="3339" spans="1:6">
      <c r="A3339">
        <v>2001510</v>
      </c>
      <c r="B3339">
        <v>2</v>
      </c>
      <c r="C3339">
        <v>1510</v>
      </c>
      <c r="D3339">
        <v>-0.3382</v>
      </c>
      <c r="E3339">
        <v>16.361599999999999</v>
      </c>
      <c r="F3339">
        <v>0.14019000000000001</v>
      </c>
    </row>
    <row r="3340" spans="1:6">
      <c r="A3340">
        <v>2001511</v>
      </c>
      <c r="B3340">
        <v>2</v>
      </c>
      <c r="C3340">
        <v>1511</v>
      </c>
      <c r="D3340">
        <v>-0.33829999999999999</v>
      </c>
      <c r="E3340">
        <v>16.3675</v>
      </c>
      <c r="F3340">
        <v>0.14021</v>
      </c>
    </row>
    <row r="3341" spans="1:6">
      <c r="A3341">
        <v>2001512</v>
      </c>
      <c r="B3341">
        <v>2</v>
      </c>
      <c r="C3341">
        <v>1512</v>
      </c>
      <c r="D3341">
        <v>-0.33829999999999999</v>
      </c>
      <c r="E3341">
        <v>16.3735</v>
      </c>
      <c r="F3341">
        <v>0.14024</v>
      </c>
    </row>
    <row r="3342" spans="1:6">
      <c r="A3342">
        <v>2001513</v>
      </c>
      <c r="B3342">
        <v>2</v>
      </c>
      <c r="C3342">
        <v>1513</v>
      </c>
      <c r="D3342">
        <v>-0.33829999999999999</v>
      </c>
      <c r="E3342">
        <v>16.3794</v>
      </c>
      <c r="F3342">
        <v>0.14027000000000001</v>
      </c>
    </row>
    <row r="3343" spans="1:6">
      <c r="A3343">
        <v>2001514</v>
      </c>
      <c r="B3343">
        <v>2</v>
      </c>
      <c r="C3343">
        <v>1514</v>
      </c>
      <c r="D3343">
        <v>-0.33839999999999998</v>
      </c>
      <c r="E3343">
        <v>16.385400000000001</v>
      </c>
      <c r="F3343">
        <v>0.14029</v>
      </c>
    </row>
    <row r="3344" spans="1:6">
      <c r="A3344">
        <v>2001515</v>
      </c>
      <c r="B3344">
        <v>2</v>
      </c>
      <c r="C3344">
        <v>1515</v>
      </c>
      <c r="D3344">
        <v>-0.33839999999999998</v>
      </c>
      <c r="E3344">
        <v>16.391300000000001</v>
      </c>
      <c r="F3344">
        <v>0.14032</v>
      </c>
    </row>
    <row r="3345" spans="1:6">
      <c r="A3345">
        <v>2001516</v>
      </c>
      <c r="B3345">
        <v>2</v>
      </c>
      <c r="C3345">
        <v>1516</v>
      </c>
      <c r="D3345">
        <v>-0.33850000000000002</v>
      </c>
      <c r="E3345">
        <v>16.397300000000001</v>
      </c>
      <c r="F3345">
        <v>0.14035</v>
      </c>
    </row>
    <row r="3346" spans="1:6">
      <c r="A3346">
        <v>2001517</v>
      </c>
      <c r="B3346">
        <v>2</v>
      </c>
      <c r="C3346">
        <v>1517</v>
      </c>
      <c r="D3346">
        <v>-0.33850000000000002</v>
      </c>
      <c r="E3346">
        <v>16.403199999999998</v>
      </c>
      <c r="F3346">
        <v>0.14038</v>
      </c>
    </row>
    <row r="3347" spans="1:6">
      <c r="A3347">
        <v>2001518</v>
      </c>
      <c r="B3347">
        <v>2</v>
      </c>
      <c r="C3347">
        <v>1518</v>
      </c>
      <c r="D3347">
        <v>-0.33860000000000001</v>
      </c>
      <c r="E3347">
        <v>16.409199999999998</v>
      </c>
      <c r="F3347">
        <v>0.1404</v>
      </c>
    </row>
    <row r="3348" spans="1:6">
      <c r="A3348">
        <v>2001519</v>
      </c>
      <c r="B3348">
        <v>2</v>
      </c>
      <c r="C3348">
        <v>1519</v>
      </c>
      <c r="D3348">
        <v>-0.33860000000000001</v>
      </c>
      <c r="E3348">
        <v>16.415099999999999</v>
      </c>
      <c r="F3348">
        <v>0.14043</v>
      </c>
    </row>
    <row r="3349" spans="1:6">
      <c r="A3349">
        <v>2001520</v>
      </c>
      <c r="B3349">
        <v>2</v>
      </c>
      <c r="C3349">
        <v>1520</v>
      </c>
      <c r="D3349">
        <v>-0.33860000000000001</v>
      </c>
      <c r="E3349">
        <v>16.421099999999999</v>
      </c>
      <c r="F3349">
        <v>0.14046</v>
      </c>
    </row>
    <row r="3350" spans="1:6">
      <c r="A3350">
        <v>2001521</v>
      </c>
      <c r="B3350">
        <v>2</v>
      </c>
      <c r="C3350">
        <v>1521</v>
      </c>
      <c r="D3350">
        <v>-0.3387</v>
      </c>
      <c r="E3350">
        <v>16.427</v>
      </c>
      <c r="F3350">
        <v>0.14047999999999999</v>
      </c>
    </row>
    <row r="3351" spans="1:6">
      <c r="A3351">
        <v>2001522</v>
      </c>
      <c r="B3351">
        <v>2</v>
      </c>
      <c r="C3351">
        <v>1522</v>
      </c>
      <c r="D3351">
        <v>-0.3387</v>
      </c>
      <c r="E3351">
        <v>16.433</v>
      </c>
      <c r="F3351">
        <v>0.14051</v>
      </c>
    </row>
    <row r="3352" spans="1:6">
      <c r="A3352">
        <v>2001523</v>
      </c>
      <c r="B3352">
        <v>2</v>
      </c>
      <c r="C3352">
        <v>1523</v>
      </c>
      <c r="D3352">
        <v>-0.33879999999999999</v>
      </c>
      <c r="E3352">
        <v>16.4389</v>
      </c>
      <c r="F3352">
        <v>0.14054</v>
      </c>
    </row>
    <row r="3353" spans="1:6">
      <c r="A3353">
        <v>2001524</v>
      </c>
      <c r="B3353">
        <v>2</v>
      </c>
      <c r="C3353">
        <v>1524</v>
      </c>
      <c r="D3353">
        <v>-0.33879999999999999</v>
      </c>
      <c r="E3353">
        <v>16.444900000000001</v>
      </c>
      <c r="F3353">
        <v>0.14055999999999999</v>
      </c>
    </row>
    <row r="3354" spans="1:6">
      <c r="A3354">
        <v>2001525</v>
      </c>
      <c r="B3354">
        <v>2</v>
      </c>
      <c r="C3354">
        <v>1525</v>
      </c>
      <c r="D3354">
        <v>-0.33889999999999998</v>
      </c>
      <c r="E3354">
        <v>16.450800000000001</v>
      </c>
      <c r="F3354">
        <v>0.14058999999999999</v>
      </c>
    </row>
    <row r="3355" spans="1:6">
      <c r="A3355">
        <v>2001526</v>
      </c>
      <c r="B3355">
        <v>2</v>
      </c>
      <c r="C3355">
        <v>1526</v>
      </c>
      <c r="D3355">
        <v>-0.33889999999999998</v>
      </c>
      <c r="E3355">
        <v>16.456800000000001</v>
      </c>
      <c r="F3355">
        <v>0.14061999999999999</v>
      </c>
    </row>
    <row r="3356" spans="1:6">
      <c r="A3356">
        <v>2001527</v>
      </c>
      <c r="B3356">
        <v>2</v>
      </c>
      <c r="C3356">
        <v>1527</v>
      </c>
      <c r="D3356">
        <v>-0.33889999999999998</v>
      </c>
      <c r="E3356">
        <v>16.462700000000002</v>
      </c>
      <c r="F3356">
        <v>0.14065</v>
      </c>
    </row>
    <row r="3357" spans="1:6">
      <c r="A3357">
        <v>2001528</v>
      </c>
      <c r="B3357">
        <v>2</v>
      </c>
      <c r="C3357">
        <v>1528</v>
      </c>
      <c r="D3357">
        <v>-0.33900000000000002</v>
      </c>
      <c r="E3357">
        <v>16.468699999999998</v>
      </c>
      <c r="F3357">
        <v>0.14066999999999999</v>
      </c>
    </row>
    <row r="3358" spans="1:6">
      <c r="A3358">
        <v>2001529</v>
      </c>
      <c r="B3358">
        <v>2</v>
      </c>
      <c r="C3358">
        <v>1529</v>
      </c>
      <c r="D3358">
        <v>-0.33900000000000002</v>
      </c>
      <c r="E3358">
        <v>16.474599999999999</v>
      </c>
      <c r="F3358">
        <v>0.14069999999999999</v>
      </c>
    </row>
    <row r="3359" spans="1:6">
      <c r="A3359">
        <v>2001530</v>
      </c>
      <c r="B3359">
        <v>2</v>
      </c>
      <c r="C3359">
        <v>1530</v>
      </c>
      <c r="D3359">
        <v>-0.33910000000000001</v>
      </c>
      <c r="E3359">
        <v>16.480599999999999</v>
      </c>
      <c r="F3359">
        <v>0.14072999999999999</v>
      </c>
    </row>
    <row r="3360" spans="1:6">
      <c r="A3360">
        <v>2001531</v>
      </c>
      <c r="B3360">
        <v>2</v>
      </c>
      <c r="C3360">
        <v>1531</v>
      </c>
      <c r="D3360">
        <v>-0.33910000000000001</v>
      </c>
      <c r="E3360">
        <v>16.486499999999999</v>
      </c>
      <c r="F3360">
        <v>0.14074999999999999</v>
      </c>
    </row>
    <row r="3361" spans="1:6">
      <c r="A3361">
        <v>2001532</v>
      </c>
      <c r="B3361">
        <v>2</v>
      </c>
      <c r="C3361">
        <v>1532</v>
      </c>
      <c r="D3361">
        <v>-0.3392</v>
      </c>
      <c r="E3361">
        <v>16.4925</v>
      </c>
      <c r="F3361">
        <v>0.14077999999999999</v>
      </c>
    </row>
    <row r="3362" spans="1:6">
      <c r="A3362">
        <v>2001533</v>
      </c>
      <c r="B3362">
        <v>2</v>
      </c>
      <c r="C3362">
        <v>1533</v>
      </c>
      <c r="D3362">
        <v>-0.3392</v>
      </c>
      <c r="E3362">
        <v>16.4984</v>
      </c>
      <c r="F3362">
        <v>0.14080999999999999</v>
      </c>
    </row>
    <row r="3363" spans="1:6">
      <c r="A3363">
        <v>2001534</v>
      </c>
      <c r="B3363">
        <v>2</v>
      </c>
      <c r="C3363">
        <v>1534</v>
      </c>
      <c r="D3363">
        <v>-0.3392</v>
      </c>
      <c r="E3363">
        <v>16.5044</v>
      </c>
      <c r="F3363">
        <v>0.14083000000000001</v>
      </c>
    </row>
    <row r="3364" spans="1:6">
      <c r="A3364">
        <v>2001535</v>
      </c>
      <c r="B3364">
        <v>2</v>
      </c>
      <c r="C3364">
        <v>1535</v>
      </c>
      <c r="D3364">
        <v>-0.33929999999999999</v>
      </c>
      <c r="E3364">
        <v>16.510300000000001</v>
      </c>
      <c r="F3364">
        <v>0.14086000000000001</v>
      </c>
    </row>
    <row r="3365" spans="1:6">
      <c r="A3365">
        <v>2001536</v>
      </c>
      <c r="B3365">
        <v>2</v>
      </c>
      <c r="C3365">
        <v>1536</v>
      </c>
      <c r="D3365">
        <v>-0.33929999999999999</v>
      </c>
      <c r="E3365">
        <v>16.516300000000001</v>
      </c>
      <c r="F3365">
        <v>0.14088999999999999</v>
      </c>
    </row>
    <row r="3366" spans="1:6">
      <c r="A3366">
        <v>2001537</v>
      </c>
      <c r="B3366">
        <v>2</v>
      </c>
      <c r="C3366">
        <v>1537</v>
      </c>
      <c r="D3366">
        <v>-0.33939999999999998</v>
      </c>
      <c r="E3366">
        <v>16.522200000000002</v>
      </c>
      <c r="F3366">
        <v>0.14091000000000001</v>
      </c>
    </row>
    <row r="3367" spans="1:6">
      <c r="A3367">
        <v>2001538</v>
      </c>
      <c r="B3367">
        <v>2</v>
      </c>
      <c r="C3367">
        <v>1538</v>
      </c>
      <c r="D3367">
        <v>-0.33939999999999998</v>
      </c>
      <c r="E3367">
        <v>16.528199999999998</v>
      </c>
      <c r="F3367">
        <v>0.14094000000000001</v>
      </c>
    </row>
    <row r="3368" spans="1:6">
      <c r="A3368">
        <v>2001539</v>
      </c>
      <c r="B3368">
        <v>2</v>
      </c>
      <c r="C3368">
        <v>1539</v>
      </c>
      <c r="D3368">
        <v>-0.33950000000000002</v>
      </c>
      <c r="E3368">
        <v>16.534099999999999</v>
      </c>
      <c r="F3368">
        <v>0.14097000000000001</v>
      </c>
    </row>
    <row r="3369" spans="1:6">
      <c r="A3369">
        <v>2001540</v>
      </c>
      <c r="B3369">
        <v>2</v>
      </c>
      <c r="C3369">
        <v>1540</v>
      </c>
      <c r="D3369">
        <v>-0.33950000000000002</v>
      </c>
      <c r="E3369">
        <v>16.540099999999999</v>
      </c>
      <c r="F3369">
        <v>0.14099999999999999</v>
      </c>
    </row>
    <row r="3370" spans="1:6">
      <c r="A3370">
        <v>2001541</v>
      </c>
      <c r="B3370">
        <v>2</v>
      </c>
      <c r="C3370">
        <v>1541</v>
      </c>
      <c r="D3370">
        <v>-0.33960000000000001</v>
      </c>
      <c r="E3370">
        <v>16.545999999999999</v>
      </c>
      <c r="F3370">
        <v>0.14102000000000001</v>
      </c>
    </row>
    <row r="3371" spans="1:6">
      <c r="A3371">
        <v>2001542</v>
      </c>
      <c r="B3371">
        <v>2</v>
      </c>
      <c r="C3371">
        <v>1542</v>
      </c>
      <c r="D3371">
        <v>-0.33960000000000001</v>
      </c>
      <c r="E3371">
        <v>16.552</v>
      </c>
      <c r="F3371">
        <v>0.14105000000000001</v>
      </c>
    </row>
    <row r="3372" spans="1:6">
      <c r="A3372">
        <v>2001543</v>
      </c>
      <c r="B3372">
        <v>2</v>
      </c>
      <c r="C3372">
        <v>1543</v>
      </c>
      <c r="D3372">
        <v>-0.33960000000000001</v>
      </c>
      <c r="E3372">
        <v>16.5579</v>
      </c>
      <c r="F3372">
        <v>0.14108000000000001</v>
      </c>
    </row>
    <row r="3373" spans="1:6">
      <c r="A3373">
        <v>2001544</v>
      </c>
      <c r="B3373">
        <v>2</v>
      </c>
      <c r="C3373">
        <v>1544</v>
      </c>
      <c r="D3373">
        <v>-0.3397</v>
      </c>
      <c r="E3373">
        <v>16.5639</v>
      </c>
      <c r="F3373">
        <v>0.1411</v>
      </c>
    </row>
    <row r="3374" spans="1:6">
      <c r="A3374">
        <v>2001545</v>
      </c>
      <c r="B3374">
        <v>2</v>
      </c>
      <c r="C3374">
        <v>1545</v>
      </c>
      <c r="D3374">
        <v>-0.3397</v>
      </c>
      <c r="E3374">
        <v>16.569800000000001</v>
      </c>
      <c r="F3374">
        <v>0.14113000000000001</v>
      </c>
    </row>
    <row r="3375" spans="1:6">
      <c r="A3375">
        <v>2001546</v>
      </c>
      <c r="B3375">
        <v>2</v>
      </c>
      <c r="C3375">
        <v>1546</v>
      </c>
      <c r="D3375">
        <v>-0.33979999999999999</v>
      </c>
      <c r="E3375">
        <v>16.575800000000001</v>
      </c>
      <c r="F3375">
        <v>0.14116000000000001</v>
      </c>
    </row>
    <row r="3376" spans="1:6">
      <c r="A3376">
        <v>2001547</v>
      </c>
      <c r="B3376">
        <v>2</v>
      </c>
      <c r="C3376">
        <v>1547</v>
      </c>
      <c r="D3376">
        <v>-0.33979999999999999</v>
      </c>
      <c r="E3376">
        <v>16.581700000000001</v>
      </c>
      <c r="F3376">
        <v>0.14118</v>
      </c>
    </row>
    <row r="3377" spans="1:6">
      <c r="A3377">
        <v>2001548</v>
      </c>
      <c r="B3377">
        <v>2</v>
      </c>
      <c r="C3377">
        <v>1548</v>
      </c>
      <c r="D3377">
        <v>-0.33989999999999998</v>
      </c>
      <c r="E3377">
        <v>16.587599999999998</v>
      </c>
      <c r="F3377">
        <v>0.14121</v>
      </c>
    </row>
    <row r="3378" spans="1:6">
      <c r="A3378">
        <v>2001549</v>
      </c>
      <c r="B3378">
        <v>2</v>
      </c>
      <c r="C3378">
        <v>1549</v>
      </c>
      <c r="D3378">
        <v>-0.33989999999999998</v>
      </c>
      <c r="E3378">
        <v>16.593599999999999</v>
      </c>
      <c r="F3378">
        <v>0.14124</v>
      </c>
    </row>
    <row r="3379" spans="1:6">
      <c r="A3379">
        <v>2001550</v>
      </c>
      <c r="B3379">
        <v>2</v>
      </c>
      <c r="C3379">
        <v>1550</v>
      </c>
      <c r="D3379">
        <v>-0.33989999999999998</v>
      </c>
      <c r="E3379">
        <v>16.599499999999999</v>
      </c>
      <c r="F3379">
        <v>0.14126</v>
      </c>
    </row>
    <row r="3380" spans="1:6">
      <c r="A3380">
        <v>2001551</v>
      </c>
      <c r="B3380">
        <v>2</v>
      </c>
      <c r="C3380">
        <v>1551</v>
      </c>
      <c r="D3380">
        <v>-0.34</v>
      </c>
      <c r="E3380">
        <v>16.605499999999999</v>
      </c>
      <c r="F3380">
        <v>0.14129</v>
      </c>
    </row>
    <row r="3381" spans="1:6">
      <c r="A3381">
        <v>2001552</v>
      </c>
      <c r="B3381">
        <v>2</v>
      </c>
      <c r="C3381">
        <v>1552</v>
      </c>
      <c r="D3381">
        <v>-0.34</v>
      </c>
      <c r="E3381">
        <v>16.6114</v>
      </c>
      <c r="F3381">
        <v>0.14132</v>
      </c>
    </row>
    <row r="3382" spans="1:6">
      <c r="A3382">
        <v>2001553</v>
      </c>
      <c r="B3382">
        <v>2</v>
      </c>
      <c r="C3382">
        <v>1553</v>
      </c>
      <c r="D3382">
        <v>-0.34010000000000001</v>
      </c>
      <c r="E3382">
        <v>16.6174</v>
      </c>
      <c r="F3382">
        <v>0.14133999999999999</v>
      </c>
    </row>
    <row r="3383" spans="1:6">
      <c r="A3383">
        <v>2001554</v>
      </c>
      <c r="B3383">
        <v>2</v>
      </c>
      <c r="C3383">
        <v>1554</v>
      </c>
      <c r="D3383">
        <v>-0.34010000000000001</v>
      </c>
      <c r="E3383">
        <v>16.6233</v>
      </c>
      <c r="F3383">
        <v>0.14137</v>
      </c>
    </row>
    <row r="3384" spans="1:6">
      <c r="A3384">
        <v>2001555</v>
      </c>
      <c r="B3384">
        <v>2</v>
      </c>
      <c r="C3384">
        <v>1555</v>
      </c>
      <c r="D3384">
        <v>-0.3402</v>
      </c>
      <c r="E3384">
        <v>16.629300000000001</v>
      </c>
      <c r="F3384">
        <v>0.1414</v>
      </c>
    </row>
    <row r="3385" spans="1:6">
      <c r="A3385">
        <v>2001556</v>
      </c>
      <c r="B3385">
        <v>2</v>
      </c>
      <c r="C3385">
        <v>1556</v>
      </c>
      <c r="D3385">
        <v>-0.3402</v>
      </c>
      <c r="E3385">
        <v>16.635200000000001</v>
      </c>
      <c r="F3385">
        <v>0.14141999999999999</v>
      </c>
    </row>
    <row r="3386" spans="1:6">
      <c r="A3386">
        <v>2001557</v>
      </c>
      <c r="B3386">
        <v>2</v>
      </c>
      <c r="C3386">
        <v>1557</v>
      </c>
      <c r="D3386">
        <v>-0.3402</v>
      </c>
      <c r="E3386">
        <v>16.641200000000001</v>
      </c>
      <c r="F3386">
        <v>0.14144999999999999</v>
      </c>
    </row>
    <row r="3387" spans="1:6">
      <c r="A3387">
        <v>2001558</v>
      </c>
      <c r="B3387">
        <v>2</v>
      </c>
      <c r="C3387">
        <v>1558</v>
      </c>
      <c r="D3387">
        <v>-0.34029999999999999</v>
      </c>
      <c r="E3387">
        <v>16.647099999999998</v>
      </c>
      <c r="F3387">
        <v>0.14147999999999999</v>
      </c>
    </row>
    <row r="3388" spans="1:6">
      <c r="A3388">
        <v>2001559</v>
      </c>
      <c r="B3388">
        <v>2</v>
      </c>
      <c r="C3388">
        <v>1559</v>
      </c>
      <c r="D3388">
        <v>-0.34029999999999999</v>
      </c>
      <c r="E3388">
        <v>16.652999999999999</v>
      </c>
      <c r="F3388">
        <v>0.14149999999999999</v>
      </c>
    </row>
    <row r="3389" spans="1:6">
      <c r="A3389">
        <v>2001560</v>
      </c>
      <c r="B3389">
        <v>2</v>
      </c>
      <c r="C3389">
        <v>1560</v>
      </c>
      <c r="D3389">
        <v>-0.34039999999999998</v>
      </c>
      <c r="E3389">
        <v>16.658999999999999</v>
      </c>
      <c r="F3389">
        <v>0.14152999999999999</v>
      </c>
    </row>
    <row r="3390" spans="1:6">
      <c r="A3390">
        <v>2001561</v>
      </c>
      <c r="B3390">
        <v>2</v>
      </c>
      <c r="C3390">
        <v>1561</v>
      </c>
      <c r="D3390">
        <v>-0.34039999999999998</v>
      </c>
      <c r="E3390">
        <v>16.664899999999999</v>
      </c>
      <c r="F3390">
        <v>0.14155999999999999</v>
      </c>
    </row>
    <row r="3391" spans="1:6">
      <c r="A3391">
        <v>2001562</v>
      </c>
      <c r="B3391">
        <v>2</v>
      </c>
      <c r="C3391">
        <v>1562</v>
      </c>
      <c r="D3391">
        <v>-0.34050000000000002</v>
      </c>
      <c r="E3391">
        <v>16.6709</v>
      </c>
      <c r="F3391">
        <v>0.14158000000000001</v>
      </c>
    </row>
    <row r="3392" spans="1:6">
      <c r="A3392">
        <v>2001563</v>
      </c>
      <c r="B3392">
        <v>2</v>
      </c>
      <c r="C3392">
        <v>1563</v>
      </c>
      <c r="D3392">
        <v>-0.34050000000000002</v>
      </c>
      <c r="E3392">
        <v>16.6768</v>
      </c>
      <c r="F3392">
        <v>0.14161000000000001</v>
      </c>
    </row>
    <row r="3393" spans="1:6">
      <c r="A3393">
        <v>2001564</v>
      </c>
      <c r="B3393">
        <v>2</v>
      </c>
      <c r="C3393">
        <v>1564</v>
      </c>
      <c r="D3393">
        <v>-0.34050000000000002</v>
      </c>
      <c r="E3393">
        <v>16.6828</v>
      </c>
      <c r="F3393">
        <v>0.14163999999999999</v>
      </c>
    </row>
    <row r="3394" spans="1:6">
      <c r="A3394">
        <v>2001565</v>
      </c>
      <c r="B3394">
        <v>2</v>
      </c>
      <c r="C3394">
        <v>1565</v>
      </c>
      <c r="D3394">
        <v>-0.34060000000000001</v>
      </c>
      <c r="E3394">
        <v>16.688700000000001</v>
      </c>
      <c r="F3394">
        <v>0.14166000000000001</v>
      </c>
    </row>
    <row r="3395" spans="1:6">
      <c r="A3395">
        <v>2001566</v>
      </c>
      <c r="B3395">
        <v>2</v>
      </c>
      <c r="C3395">
        <v>1566</v>
      </c>
      <c r="D3395">
        <v>-0.34060000000000001</v>
      </c>
      <c r="E3395">
        <v>16.694700000000001</v>
      </c>
      <c r="F3395">
        <v>0.14169000000000001</v>
      </c>
    </row>
    <row r="3396" spans="1:6">
      <c r="A3396">
        <v>2001567</v>
      </c>
      <c r="B3396">
        <v>2</v>
      </c>
      <c r="C3396">
        <v>1567</v>
      </c>
      <c r="D3396">
        <v>-0.3407</v>
      </c>
      <c r="E3396">
        <v>16.700600000000001</v>
      </c>
      <c r="F3396">
        <v>0.14172000000000001</v>
      </c>
    </row>
    <row r="3397" spans="1:6">
      <c r="A3397">
        <v>2001568</v>
      </c>
      <c r="B3397">
        <v>2</v>
      </c>
      <c r="C3397">
        <v>1568</v>
      </c>
      <c r="D3397">
        <v>-0.3407</v>
      </c>
      <c r="E3397">
        <v>16.706499999999998</v>
      </c>
      <c r="F3397">
        <v>0.14174</v>
      </c>
    </row>
    <row r="3398" spans="1:6">
      <c r="A3398">
        <v>2001569</v>
      </c>
      <c r="B3398">
        <v>2</v>
      </c>
      <c r="C3398">
        <v>1569</v>
      </c>
      <c r="D3398">
        <v>-0.34079999999999999</v>
      </c>
      <c r="E3398">
        <v>16.712499999999999</v>
      </c>
      <c r="F3398">
        <v>0.14177000000000001</v>
      </c>
    </row>
    <row r="3399" spans="1:6">
      <c r="A3399">
        <v>2001570</v>
      </c>
      <c r="B3399">
        <v>2</v>
      </c>
      <c r="C3399">
        <v>1570</v>
      </c>
      <c r="D3399">
        <v>-0.34079999999999999</v>
      </c>
      <c r="E3399">
        <v>16.718399999999999</v>
      </c>
      <c r="F3399">
        <v>0.14179</v>
      </c>
    </row>
    <row r="3400" spans="1:6">
      <c r="A3400">
        <v>2001571</v>
      </c>
      <c r="B3400">
        <v>2</v>
      </c>
      <c r="C3400">
        <v>1571</v>
      </c>
      <c r="D3400">
        <v>-0.34079999999999999</v>
      </c>
      <c r="E3400">
        <v>16.724399999999999</v>
      </c>
      <c r="F3400">
        <v>0.14182</v>
      </c>
    </row>
    <row r="3401" spans="1:6">
      <c r="A3401">
        <v>2001572</v>
      </c>
      <c r="B3401">
        <v>2</v>
      </c>
      <c r="C3401">
        <v>1572</v>
      </c>
      <c r="D3401">
        <v>-0.34089999999999998</v>
      </c>
      <c r="E3401">
        <v>16.7303</v>
      </c>
      <c r="F3401">
        <v>0.14185</v>
      </c>
    </row>
    <row r="3402" spans="1:6">
      <c r="A3402">
        <v>2001573</v>
      </c>
      <c r="B3402">
        <v>2</v>
      </c>
      <c r="C3402">
        <v>1573</v>
      </c>
      <c r="D3402">
        <v>-0.34089999999999998</v>
      </c>
      <c r="E3402">
        <v>16.7363</v>
      </c>
      <c r="F3402">
        <v>0.14187</v>
      </c>
    </row>
    <row r="3403" spans="1:6">
      <c r="A3403">
        <v>2001574</v>
      </c>
      <c r="B3403">
        <v>2</v>
      </c>
      <c r="C3403">
        <v>1574</v>
      </c>
      <c r="D3403">
        <v>-0.34100000000000003</v>
      </c>
      <c r="E3403">
        <v>16.7422</v>
      </c>
      <c r="F3403">
        <v>0.1419</v>
      </c>
    </row>
    <row r="3404" spans="1:6">
      <c r="A3404">
        <v>2001575</v>
      </c>
      <c r="B3404">
        <v>2</v>
      </c>
      <c r="C3404">
        <v>1575</v>
      </c>
      <c r="D3404">
        <v>-0.34100000000000003</v>
      </c>
      <c r="E3404">
        <v>16.748100000000001</v>
      </c>
      <c r="F3404">
        <v>0.14193</v>
      </c>
    </row>
    <row r="3405" spans="1:6">
      <c r="A3405">
        <v>2001576</v>
      </c>
      <c r="B3405">
        <v>2</v>
      </c>
      <c r="C3405">
        <v>1576</v>
      </c>
      <c r="D3405">
        <v>-0.34110000000000001</v>
      </c>
      <c r="E3405">
        <v>16.754100000000001</v>
      </c>
      <c r="F3405">
        <v>0.14194999999999999</v>
      </c>
    </row>
    <row r="3406" spans="1:6">
      <c r="A3406">
        <v>2001577</v>
      </c>
      <c r="B3406">
        <v>2</v>
      </c>
      <c r="C3406">
        <v>1577</v>
      </c>
      <c r="D3406">
        <v>-0.34110000000000001</v>
      </c>
      <c r="E3406">
        <v>16.760000000000002</v>
      </c>
      <c r="F3406">
        <v>0.14198</v>
      </c>
    </row>
    <row r="3407" spans="1:6">
      <c r="A3407">
        <v>2001578</v>
      </c>
      <c r="B3407">
        <v>2</v>
      </c>
      <c r="C3407">
        <v>1578</v>
      </c>
      <c r="D3407">
        <v>-0.3412</v>
      </c>
      <c r="E3407">
        <v>16.765999999999998</v>
      </c>
      <c r="F3407">
        <v>0.14201</v>
      </c>
    </row>
    <row r="3408" spans="1:6">
      <c r="A3408">
        <v>2001579</v>
      </c>
      <c r="B3408">
        <v>2</v>
      </c>
      <c r="C3408">
        <v>1579</v>
      </c>
      <c r="D3408">
        <v>-0.3412</v>
      </c>
      <c r="E3408">
        <v>16.771899999999999</v>
      </c>
      <c r="F3408">
        <v>0.14202999999999999</v>
      </c>
    </row>
    <row r="3409" spans="1:6">
      <c r="A3409">
        <v>2001580</v>
      </c>
      <c r="B3409">
        <v>2</v>
      </c>
      <c r="C3409">
        <v>1580</v>
      </c>
      <c r="D3409">
        <v>-0.3412</v>
      </c>
      <c r="E3409">
        <v>16.777799999999999</v>
      </c>
      <c r="F3409">
        <v>0.14205999999999999</v>
      </c>
    </row>
    <row r="3410" spans="1:6">
      <c r="A3410">
        <v>2001581</v>
      </c>
      <c r="B3410">
        <v>2</v>
      </c>
      <c r="C3410">
        <v>1581</v>
      </c>
      <c r="D3410">
        <v>-0.34129999999999999</v>
      </c>
      <c r="E3410">
        <v>16.783799999999999</v>
      </c>
      <c r="F3410">
        <v>0.14208999999999999</v>
      </c>
    </row>
    <row r="3411" spans="1:6">
      <c r="A3411">
        <v>2001582</v>
      </c>
      <c r="B3411">
        <v>2</v>
      </c>
      <c r="C3411">
        <v>1582</v>
      </c>
      <c r="D3411">
        <v>-0.34129999999999999</v>
      </c>
      <c r="E3411">
        <v>16.7897</v>
      </c>
      <c r="F3411">
        <v>0.14210999999999999</v>
      </c>
    </row>
    <row r="3412" spans="1:6">
      <c r="A3412">
        <v>2001583</v>
      </c>
      <c r="B3412">
        <v>2</v>
      </c>
      <c r="C3412">
        <v>1583</v>
      </c>
      <c r="D3412">
        <v>-0.34139999999999998</v>
      </c>
      <c r="E3412">
        <v>16.7957</v>
      </c>
      <c r="F3412">
        <v>0.14213999999999999</v>
      </c>
    </row>
    <row r="3413" spans="1:6">
      <c r="A3413">
        <v>2001584</v>
      </c>
      <c r="B3413">
        <v>2</v>
      </c>
      <c r="C3413">
        <v>1584</v>
      </c>
      <c r="D3413">
        <v>-0.34139999999999998</v>
      </c>
      <c r="E3413">
        <v>16.801600000000001</v>
      </c>
      <c r="F3413">
        <v>0.14216000000000001</v>
      </c>
    </row>
    <row r="3414" spans="1:6">
      <c r="A3414">
        <v>2001585</v>
      </c>
      <c r="B3414">
        <v>2</v>
      </c>
      <c r="C3414">
        <v>1585</v>
      </c>
      <c r="D3414">
        <v>-0.34150000000000003</v>
      </c>
      <c r="E3414">
        <v>16.807500000000001</v>
      </c>
      <c r="F3414">
        <v>0.14219000000000001</v>
      </c>
    </row>
    <row r="3415" spans="1:6">
      <c r="A3415">
        <v>2001586</v>
      </c>
      <c r="B3415">
        <v>2</v>
      </c>
      <c r="C3415">
        <v>1586</v>
      </c>
      <c r="D3415">
        <v>-0.34150000000000003</v>
      </c>
      <c r="E3415">
        <v>16.813500000000001</v>
      </c>
      <c r="F3415">
        <v>0.14222000000000001</v>
      </c>
    </row>
    <row r="3416" spans="1:6">
      <c r="A3416">
        <v>2001587</v>
      </c>
      <c r="B3416">
        <v>2</v>
      </c>
      <c r="C3416">
        <v>1587</v>
      </c>
      <c r="D3416">
        <v>-0.34150000000000003</v>
      </c>
      <c r="E3416">
        <v>16.819400000000002</v>
      </c>
      <c r="F3416">
        <v>0.14224000000000001</v>
      </c>
    </row>
    <row r="3417" spans="1:6">
      <c r="A3417">
        <v>2001588</v>
      </c>
      <c r="B3417">
        <v>2</v>
      </c>
      <c r="C3417">
        <v>1588</v>
      </c>
      <c r="D3417">
        <v>-0.34160000000000001</v>
      </c>
      <c r="E3417">
        <v>16.825399999999998</v>
      </c>
      <c r="F3417">
        <v>0.14227000000000001</v>
      </c>
    </row>
    <row r="3418" spans="1:6">
      <c r="A3418">
        <v>2001589</v>
      </c>
      <c r="B3418">
        <v>2</v>
      </c>
      <c r="C3418">
        <v>1589</v>
      </c>
      <c r="D3418">
        <v>-0.34160000000000001</v>
      </c>
      <c r="E3418">
        <v>16.831299999999999</v>
      </c>
      <c r="F3418">
        <v>0.14230000000000001</v>
      </c>
    </row>
    <row r="3419" spans="1:6">
      <c r="A3419">
        <v>2001590</v>
      </c>
      <c r="B3419">
        <v>2</v>
      </c>
      <c r="C3419">
        <v>1590</v>
      </c>
      <c r="D3419">
        <v>-0.3417</v>
      </c>
      <c r="E3419">
        <v>16.837199999999999</v>
      </c>
      <c r="F3419">
        <v>0.14232</v>
      </c>
    </row>
    <row r="3420" spans="1:6">
      <c r="A3420">
        <v>2001591</v>
      </c>
      <c r="B3420">
        <v>2</v>
      </c>
      <c r="C3420">
        <v>1591</v>
      </c>
      <c r="D3420">
        <v>-0.3417</v>
      </c>
      <c r="E3420">
        <v>16.8432</v>
      </c>
      <c r="F3420">
        <v>0.14235</v>
      </c>
    </row>
    <row r="3421" spans="1:6">
      <c r="A3421">
        <v>2001592</v>
      </c>
      <c r="B3421">
        <v>2</v>
      </c>
      <c r="C3421">
        <v>1592</v>
      </c>
      <c r="D3421">
        <v>-0.34179999999999999</v>
      </c>
      <c r="E3421">
        <v>16.8491</v>
      </c>
      <c r="F3421">
        <v>0.14237</v>
      </c>
    </row>
    <row r="3422" spans="1:6">
      <c r="A3422">
        <v>2001593</v>
      </c>
      <c r="B3422">
        <v>2</v>
      </c>
      <c r="C3422">
        <v>1593</v>
      </c>
      <c r="D3422">
        <v>-0.34179999999999999</v>
      </c>
      <c r="E3422">
        <v>16.855</v>
      </c>
      <c r="F3422">
        <v>0.1424</v>
      </c>
    </row>
    <row r="3423" spans="1:6">
      <c r="A3423">
        <v>2001594</v>
      </c>
      <c r="B3423">
        <v>2</v>
      </c>
      <c r="C3423">
        <v>1594</v>
      </c>
      <c r="D3423">
        <v>-0.34179999999999999</v>
      </c>
      <c r="E3423">
        <v>16.861000000000001</v>
      </c>
      <c r="F3423">
        <v>0.14243</v>
      </c>
    </row>
    <row r="3424" spans="1:6">
      <c r="A3424">
        <v>2001595</v>
      </c>
      <c r="B3424">
        <v>2</v>
      </c>
      <c r="C3424">
        <v>1595</v>
      </c>
      <c r="D3424">
        <v>-0.34189999999999998</v>
      </c>
      <c r="E3424">
        <v>16.866900000000001</v>
      </c>
      <c r="F3424">
        <v>0.14244999999999999</v>
      </c>
    </row>
    <row r="3425" spans="1:6">
      <c r="A3425">
        <v>2001596</v>
      </c>
      <c r="B3425">
        <v>2</v>
      </c>
      <c r="C3425">
        <v>1596</v>
      </c>
      <c r="D3425">
        <v>-0.34189999999999998</v>
      </c>
      <c r="E3425">
        <v>16.872900000000001</v>
      </c>
      <c r="F3425">
        <v>0.14248</v>
      </c>
    </row>
    <row r="3426" spans="1:6">
      <c r="A3426">
        <v>2001597</v>
      </c>
      <c r="B3426">
        <v>2</v>
      </c>
      <c r="C3426">
        <v>1597</v>
      </c>
      <c r="D3426">
        <v>-0.34200000000000003</v>
      </c>
      <c r="E3426">
        <v>16.878799999999998</v>
      </c>
      <c r="F3426">
        <v>0.14251</v>
      </c>
    </row>
    <row r="3427" spans="1:6">
      <c r="A3427">
        <v>2001598</v>
      </c>
      <c r="B3427">
        <v>2</v>
      </c>
      <c r="C3427">
        <v>1598</v>
      </c>
      <c r="D3427">
        <v>-0.34200000000000003</v>
      </c>
      <c r="E3427">
        <v>16.884699999999999</v>
      </c>
      <c r="F3427">
        <v>0.14252999999999999</v>
      </c>
    </row>
    <row r="3428" spans="1:6">
      <c r="A3428">
        <v>2001599</v>
      </c>
      <c r="B3428">
        <v>2</v>
      </c>
      <c r="C3428">
        <v>1599</v>
      </c>
      <c r="D3428">
        <v>-0.34210000000000002</v>
      </c>
      <c r="E3428">
        <v>16.890699999999999</v>
      </c>
      <c r="F3428">
        <v>0.14255999999999999</v>
      </c>
    </row>
    <row r="3429" spans="1:6">
      <c r="A3429">
        <v>2001600</v>
      </c>
      <c r="B3429">
        <v>2</v>
      </c>
      <c r="C3429">
        <v>1600</v>
      </c>
      <c r="D3429">
        <v>-0.34210000000000002</v>
      </c>
      <c r="E3429">
        <v>16.896599999999999</v>
      </c>
      <c r="F3429">
        <v>0.14258000000000001</v>
      </c>
    </row>
    <row r="3430" spans="1:6">
      <c r="A3430">
        <v>2001601</v>
      </c>
      <c r="B3430">
        <v>2</v>
      </c>
      <c r="C3430">
        <v>1601</v>
      </c>
      <c r="D3430">
        <v>-0.34210000000000002</v>
      </c>
      <c r="E3430">
        <v>16.9025</v>
      </c>
      <c r="F3430">
        <v>0.14260999999999999</v>
      </c>
    </row>
    <row r="3431" spans="1:6">
      <c r="A3431">
        <v>2001602</v>
      </c>
      <c r="B3431">
        <v>2</v>
      </c>
      <c r="C3431">
        <v>1602</v>
      </c>
      <c r="D3431">
        <v>-0.3422</v>
      </c>
      <c r="E3431">
        <v>16.9085</v>
      </c>
      <c r="F3431">
        <v>0.14263999999999999</v>
      </c>
    </row>
    <row r="3432" spans="1:6">
      <c r="A3432">
        <v>2001603</v>
      </c>
      <c r="B3432">
        <v>2</v>
      </c>
      <c r="C3432">
        <v>1603</v>
      </c>
      <c r="D3432">
        <v>-0.3422</v>
      </c>
      <c r="E3432">
        <v>16.914400000000001</v>
      </c>
      <c r="F3432">
        <v>0.14266000000000001</v>
      </c>
    </row>
    <row r="3433" spans="1:6">
      <c r="A3433">
        <v>2001604</v>
      </c>
      <c r="B3433">
        <v>2</v>
      </c>
      <c r="C3433">
        <v>1604</v>
      </c>
      <c r="D3433">
        <v>-0.34229999999999999</v>
      </c>
      <c r="E3433">
        <v>16.920300000000001</v>
      </c>
      <c r="F3433">
        <v>0.14269000000000001</v>
      </c>
    </row>
    <row r="3434" spans="1:6">
      <c r="A3434">
        <v>2001605</v>
      </c>
      <c r="B3434">
        <v>2</v>
      </c>
      <c r="C3434">
        <v>1605</v>
      </c>
      <c r="D3434">
        <v>-0.34229999999999999</v>
      </c>
      <c r="E3434">
        <v>16.926300000000001</v>
      </c>
      <c r="F3434">
        <v>0.14271</v>
      </c>
    </row>
    <row r="3435" spans="1:6">
      <c r="A3435">
        <v>2001606</v>
      </c>
      <c r="B3435">
        <v>2</v>
      </c>
      <c r="C3435">
        <v>1606</v>
      </c>
      <c r="D3435">
        <v>-0.34239999999999998</v>
      </c>
      <c r="E3435">
        <v>16.932200000000002</v>
      </c>
      <c r="F3435">
        <v>0.14274000000000001</v>
      </c>
    </row>
    <row r="3436" spans="1:6">
      <c r="A3436">
        <v>2001607</v>
      </c>
      <c r="B3436">
        <v>2</v>
      </c>
      <c r="C3436">
        <v>1607</v>
      </c>
      <c r="D3436">
        <v>-0.34239999999999998</v>
      </c>
      <c r="E3436">
        <v>16.938099999999999</v>
      </c>
      <c r="F3436">
        <v>0.14277000000000001</v>
      </c>
    </row>
    <row r="3437" spans="1:6">
      <c r="A3437">
        <v>2001608</v>
      </c>
      <c r="B3437">
        <v>2</v>
      </c>
      <c r="C3437">
        <v>1608</v>
      </c>
      <c r="D3437">
        <v>-0.34250000000000003</v>
      </c>
      <c r="E3437">
        <v>16.944099999999999</v>
      </c>
      <c r="F3437">
        <v>0.14279</v>
      </c>
    </row>
    <row r="3438" spans="1:6">
      <c r="A3438">
        <v>2001609</v>
      </c>
      <c r="B3438">
        <v>2</v>
      </c>
      <c r="C3438">
        <v>1609</v>
      </c>
      <c r="D3438">
        <v>-0.34250000000000003</v>
      </c>
      <c r="E3438">
        <v>16.95</v>
      </c>
      <c r="F3438">
        <v>0.14282</v>
      </c>
    </row>
    <row r="3439" spans="1:6">
      <c r="A3439">
        <v>2001610</v>
      </c>
      <c r="B3439">
        <v>2</v>
      </c>
      <c r="C3439">
        <v>1610</v>
      </c>
      <c r="D3439">
        <v>-0.34250000000000003</v>
      </c>
      <c r="E3439">
        <v>16.9559</v>
      </c>
      <c r="F3439">
        <v>0.14283999999999999</v>
      </c>
    </row>
    <row r="3440" spans="1:6">
      <c r="A3440">
        <v>2001611</v>
      </c>
      <c r="B3440">
        <v>2</v>
      </c>
      <c r="C3440">
        <v>1611</v>
      </c>
      <c r="D3440">
        <v>-0.34260000000000002</v>
      </c>
      <c r="E3440">
        <v>16.9619</v>
      </c>
      <c r="F3440">
        <v>0.14287</v>
      </c>
    </row>
    <row r="3441" spans="1:6">
      <c r="A3441">
        <v>2001612</v>
      </c>
      <c r="B3441">
        <v>2</v>
      </c>
      <c r="C3441">
        <v>1612</v>
      </c>
      <c r="D3441">
        <v>-0.34260000000000002</v>
      </c>
      <c r="E3441">
        <v>16.9678</v>
      </c>
      <c r="F3441">
        <v>0.1429</v>
      </c>
    </row>
    <row r="3442" spans="1:6">
      <c r="A3442">
        <v>2001613</v>
      </c>
      <c r="B3442">
        <v>2</v>
      </c>
      <c r="C3442">
        <v>1613</v>
      </c>
      <c r="D3442">
        <v>-0.3427</v>
      </c>
      <c r="E3442">
        <v>16.973700000000001</v>
      </c>
      <c r="F3442">
        <v>0.14291999999999999</v>
      </c>
    </row>
    <row r="3443" spans="1:6">
      <c r="A3443">
        <v>2001614</v>
      </c>
      <c r="B3443">
        <v>2</v>
      </c>
      <c r="C3443">
        <v>1614</v>
      </c>
      <c r="D3443">
        <v>-0.3427</v>
      </c>
      <c r="E3443">
        <v>16.979600000000001</v>
      </c>
      <c r="F3443">
        <v>0.14294999999999999</v>
      </c>
    </row>
    <row r="3444" spans="1:6">
      <c r="A3444">
        <v>2001615</v>
      </c>
      <c r="B3444">
        <v>2</v>
      </c>
      <c r="C3444">
        <v>1615</v>
      </c>
      <c r="D3444">
        <v>-0.34279999999999999</v>
      </c>
      <c r="E3444">
        <v>16.985600000000002</v>
      </c>
      <c r="F3444">
        <v>0.14297000000000001</v>
      </c>
    </row>
    <row r="3445" spans="1:6">
      <c r="A3445">
        <v>2001616</v>
      </c>
      <c r="B3445">
        <v>2</v>
      </c>
      <c r="C3445">
        <v>1616</v>
      </c>
      <c r="D3445">
        <v>-0.34279999999999999</v>
      </c>
      <c r="E3445">
        <v>16.991499999999998</v>
      </c>
      <c r="F3445">
        <v>0.14299999999999999</v>
      </c>
    </row>
    <row r="3446" spans="1:6">
      <c r="A3446">
        <v>2001617</v>
      </c>
      <c r="B3446">
        <v>2</v>
      </c>
      <c r="C3446">
        <v>1617</v>
      </c>
      <c r="D3446">
        <v>-0.34279999999999999</v>
      </c>
      <c r="E3446">
        <v>16.997399999999999</v>
      </c>
      <c r="F3446">
        <v>0.14302999999999999</v>
      </c>
    </row>
    <row r="3447" spans="1:6">
      <c r="A3447">
        <v>2001618</v>
      </c>
      <c r="B3447">
        <v>2</v>
      </c>
      <c r="C3447">
        <v>1618</v>
      </c>
      <c r="D3447">
        <v>-0.34289999999999998</v>
      </c>
      <c r="E3447">
        <v>17.003399999999999</v>
      </c>
      <c r="F3447">
        <v>0.14305000000000001</v>
      </c>
    </row>
    <row r="3448" spans="1:6">
      <c r="A3448">
        <v>2001619</v>
      </c>
      <c r="B3448">
        <v>2</v>
      </c>
      <c r="C3448">
        <v>1619</v>
      </c>
      <c r="D3448">
        <v>-0.34289999999999998</v>
      </c>
      <c r="E3448">
        <v>17.0093</v>
      </c>
      <c r="F3448">
        <v>0.14308000000000001</v>
      </c>
    </row>
    <row r="3449" spans="1:6">
      <c r="A3449">
        <v>2001620</v>
      </c>
      <c r="B3449">
        <v>2</v>
      </c>
      <c r="C3449">
        <v>1620</v>
      </c>
      <c r="D3449">
        <v>-0.34300000000000003</v>
      </c>
      <c r="E3449">
        <v>17.0152</v>
      </c>
      <c r="F3449">
        <v>0.1431</v>
      </c>
    </row>
    <row r="3450" spans="1:6">
      <c r="A3450">
        <v>2001621</v>
      </c>
      <c r="B3450">
        <v>2</v>
      </c>
      <c r="C3450">
        <v>1621</v>
      </c>
      <c r="D3450">
        <v>-0.34300000000000003</v>
      </c>
      <c r="E3450">
        <v>17.021100000000001</v>
      </c>
      <c r="F3450">
        <v>0.14313000000000001</v>
      </c>
    </row>
    <row r="3451" spans="1:6">
      <c r="A3451">
        <v>2001622</v>
      </c>
      <c r="B3451">
        <v>2</v>
      </c>
      <c r="C3451">
        <v>1622</v>
      </c>
      <c r="D3451">
        <v>-0.34310000000000002</v>
      </c>
      <c r="E3451">
        <v>17.027100000000001</v>
      </c>
      <c r="F3451">
        <v>0.14315</v>
      </c>
    </row>
    <row r="3452" spans="1:6">
      <c r="A3452">
        <v>2001623</v>
      </c>
      <c r="B3452">
        <v>2</v>
      </c>
      <c r="C3452">
        <v>1623</v>
      </c>
      <c r="D3452">
        <v>-0.34310000000000002</v>
      </c>
      <c r="E3452">
        <v>17.033000000000001</v>
      </c>
      <c r="F3452">
        <v>0.14318</v>
      </c>
    </row>
    <row r="3453" spans="1:6">
      <c r="A3453">
        <v>2001624</v>
      </c>
      <c r="B3453">
        <v>2</v>
      </c>
      <c r="C3453">
        <v>1624</v>
      </c>
      <c r="D3453">
        <v>-0.34310000000000002</v>
      </c>
      <c r="E3453">
        <v>17.038900000000002</v>
      </c>
      <c r="F3453">
        <v>0.14321</v>
      </c>
    </row>
    <row r="3454" spans="1:6">
      <c r="A3454">
        <v>2001625</v>
      </c>
      <c r="B3454">
        <v>2</v>
      </c>
      <c r="C3454">
        <v>1625</v>
      </c>
      <c r="D3454">
        <v>-0.34320000000000001</v>
      </c>
      <c r="E3454">
        <v>17.044799999999999</v>
      </c>
      <c r="F3454">
        <v>0.14323</v>
      </c>
    </row>
    <row r="3455" spans="1:6">
      <c r="A3455">
        <v>2001626</v>
      </c>
      <c r="B3455">
        <v>2</v>
      </c>
      <c r="C3455">
        <v>1626</v>
      </c>
      <c r="D3455">
        <v>-0.34320000000000001</v>
      </c>
      <c r="E3455">
        <v>17.050799999999999</v>
      </c>
      <c r="F3455">
        <v>0.14326</v>
      </c>
    </row>
    <row r="3456" spans="1:6">
      <c r="A3456">
        <v>2001627</v>
      </c>
      <c r="B3456">
        <v>2</v>
      </c>
      <c r="C3456">
        <v>1627</v>
      </c>
      <c r="D3456">
        <v>-0.34329999999999999</v>
      </c>
      <c r="E3456">
        <v>17.056699999999999</v>
      </c>
      <c r="F3456">
        <v>0.14327999999999999</v>
      </c>
    </row>
    <row r="3457" spans="1:6">
      <c r="A3457">
        <v>2001628</v>
      </c>
      <c r="B3457">
        <v>2</v>
      </c>
      <c r="C3457">
        <v>1628</v>
      </c>
      <c r="D3457">
        <v>-0.34329999999999999</v>
      </c>
      <c r="E3457">
        <v>17.0626</v>
      </c>
      <c r="F3457">
        <v>0.14330999999999999</v>
      </c>
    </row>
    <row r="3458" spans="1:6">
      <c r="A3458">
        <v>2001629</v>
      </c>
      <c r="B3458">
        <v>2</v>
      </c>
      <c r="C3458">
        <v>1629</v>
      </c>
      <c r="D3458">
        <v>-0.34339999999999998</v>
      </c>
      <c r="E3458">
        <v>17.0685</v>
      </c>
      <c r="F3458">
        <v>0.14334</v>
      </c>
    </row>
    <row r="3459" spans="1:6">
      <c r="A3459">
        <v>2001630</v>
      </c>
      <c r="B3459">
        <v>2</v>
      </c>
      <c r="C3459">
        <v>1630</v>
      </c>
      <c r="D3459">
        <v>-0.34339999999999998</v>
      </c>
      <c r="E3459">
        <v>17.074400000000001</v>
      </c>
      <c r="F3459">
        <v>0.14335999999999999</v>
      </c>
    </row>
    <row r="3460" spans="1:6">
      <c r="A3460">
        <v>2001631</v>
      </c>
      <c r="B3460">
        <v>2</v>
      </c>
      <c r="C3460">
        <v>1631</v>
      </c>
      <c r="D3460">
        <v>-0.34339999999999998</v>
      </c>
      <c r="E3460">
        <v>17.080400000000001</v>
      </c>
      <c r="F3460">
        <v>0.14338999999999999</v>
      </c>
    </row>
    <row r="3461" spans="1:6">
      <c r="A3461">
        <v>2001632</v>
      </c>
      <c r="B3461">
        <v>2</v>
      </c>
      <c r="C3461">
        <v>1632</v>
      </c>
      <c r="D3461">
        <v>-0.34350000000000003</v>
      </c>
      <c r="E3461">
        <v>17.086300000000001</v>
      </c>
      <c r="F3461">
        <v>0.14341000000000001</v>
      </c>
    </row>
    <row r="3462" spans="1:6">
      <c r="A3462">
        <v>2001633</v>
      </c>
      <c r="B3462">
        <v>2</v>
      </c>
      <c r="C3462">
        <v>1633</v>
      </c>
      <c r="D3462">
        <v>-0.34350000000000003</v>
      </c>
      <c r="E3462">
        <v>17.092199999999998</v>
      </c>
      <c r="F3462">
        <v>0.14344000000000001</v>
      </c>
    </row>
    <row r="3463" spans="1:6">
      <c r="A3463">
        <v>2001634</v>
      </c>
      <c r="B3463">
        <v>2</v>
      </c>
      <c r="C3463">
        <v>1634</v>
      </c>
      <c r="D3463">
        <v>-0.34360000000000002</v>
      </c>
      <c r="E3463">
        <v>17.098099999999999</v>
      </c>
      <c r="F3463">
        <v>0.14346</v>
      </c>
    </row>
    <row r="3464" spans="1:6">
      <c r="A3464">
        <v>2001635</v>
      </c>
      <c r="B3464">
        <v>2</v>
      </c>
      <c r="C3464">
        <v>1635</v>
      </c>
      <c r="D3464">
        <v>-0.34360000000000002</v>
      </c>
      <c r="E3464">
        <v>17.103999999999999</v>
      </c>
      <c r="F3464">
        <v>0.14349000000000001</v>
      </c>
    </row>
    <row r="3465" spans="1:6">
      <c r="A3465">
        <v>2001636</v>
      </c>
      <c r="B3465">
        <v>2</v>
      </c>
      <c r="C3465">
        <v>1636</v>
      </c>
      <c r="D3465">
        <v>-0.34370000000000001</v>
      </c>
      <c r="E3465">
        <v>17.11</v>
      </c>
      <c r="F3465">
        <v>0.14352000000000001</v>
      </c>
    </row>
    <row r="3466" spans="1:6">
      <c r="A3466">
        <v>2001637</v>
      </c>
      <c r="B3466">
        <v>2</v>
      </c>
      <c r="C3466">
        <v>1637</v>
      </c>
      <c r="D3466">
        <v>-0.34370000000000001</v>
      </c>
      <c r="E3466">
        <v>17.1159</v>
      </c>
      <c r="F3466">
        <v>0.14354</v>
      </c>
    </row>
    <row r="3467" spans="1:6">
      <c r="A3467">
        <v>2001638</v>
      </c>
      <c r="B3467">
        <v>2</v>
      </c>
      <c r="C3467">
        <v>1638</v>
      </c>
      <c r="D3467">
        <v>-0.34379999999999999</v>
      </c>
      <c r="E3467">
        <v>17.1218</v>
      </c>
      <c r="F3467">
        <v>0.14357</v>
      </c>
    </row>
    <row r="3468" spans="1:6">
      <c r="A3468">
        <v>2001639</v>
      </c>
      <c r="B3468">
        <v>2</v>
      </c>
      <c r="C3468">
        <v>1639</v>
      </c>
      <c r="D3468">
        <v>-0.34379999999999999</v>
      </c>
      <c r="E3468">
        <v>17.127700000000001</v>
      </c>
      <c r="F3468">
        <v>0.14359</v>
      </c>
    </row>
    <row r="3469" spans="1:6">
      <c r="A3469">
        <v>2001640</v>
      </c>
      <c r="B3469">
        <v>2</v>
      </c>
      <c r="C3469">
        <v>1640</v>
      </c>
      <c r="D3469">
        <v>-0.34379999999999999</v>
      </c>
      <c r="E3469">
        <v>17.133600000000001</v>
      </c>
      <c r="F3469">
        <v>0.14362</v>
      </c>
    </row>
    <row r="3470" spans="1:6">
      <c r="A3470">
        <v>2001641</v>
      </c>
      <c r="B3470">
        <v>2</v>
      </c>
      <c r="C3470">
        <v>1641</v>
      </c>
      <c r="D3470">
        <v>-0.34389999999999998</v>
      </c>
      <c r="E3470">
        <v>17.139500000000002</v>
      </c>
      <c r="F3470">
        <v>0.14363999999999999</v>
      </c>
    </row>
    <row r="3471" spans="1:6">
      <c r="A3471">
        <v>2001642</v>
      </c>
      <c r="B3471">
        <v>2</v>
      </c>
      <c r="C3471">
        <v>1642</v>
      </c>
      <c r="D3471">
        <v>-0.34389999999999998</v>
      </c>
      <c r="E3471">
        <v>17.145499999999998</v>
      </c>
      <c r="F3471">
        <v>0.14366999999999999</v>
      </c>
    </row>
    <row r="3472" spans="1:6">
      <c r="A3472">
        <v>2001643</v>
      </c>
      <c r="B3472">
        <v>2</v>
      </c>
      <c r="C3472">
        <v>1643</v>
      </c>
      <c r="D3472">
        <v>-0.34399999999999997</v>
      </c>
      <c r="E3472">
        <v>17.151399999999999</v>
      </c>
      <c r="F3472">
        <v>0.14369000000000001</v>
      </c>
    </row>
    <row r="3473" spans="1:6">
      <c r="A3473">
        <v>2001644</v>
      </c>
      <c r="B3473">
        <v>2</v>
      </c>
      <c r="C3473">
        <v>1644</v>
      </c>
      <c r="D3473">
        <v>-0.34399999999999997</v>
      </c>
      <c r="E3473">
        <v>17.157299999999999</v>
      </c>
      <c r="F3473">
        <v>0.14371999999999999</v>
      </c>
    </row>
    <row r="3474" spans="1:6">
      <c r="A3474">
        <v>2001645</v>
      </c>
      <c r="B3474">
        <v>2</v>
      </c>
      <c r="C3474">
        <v>1645</v>
      </c>
      <c r="D3474">
        <v>-0.34410000000000002</v>
      </c>
      <c r="E3474">
        <v>17.1632</v>
      </c>
      <c r="F3474">
        <v>0.14374999999999999</v>
      </c>
    </row>
    <row r="3475" spans="1:6">
      <c r="A3475">
        <v>2001646</v>
      </c>
      <c r="B3475">
        <v>2</v>
      </c>
      <c r="C3475">
        <v>1646</v>
      </c>
      <c r="D3475">
        <v>-0.34410000000000002</v>
      </c>
      <c r="E3475">
        <v>17.1691</v>
      </c>
      <c r="F3475">
        <v>0.14377000000000001</v>
      </c>
    </row>
    <row r="3476" spans="1:6">
      <c r="A3476">
        <v>2001647</v>
      </c>
      <c r="B3476">
        <v>2</v>
      </c>
      <c r="C3476">
        <v>1647</v>
      </c>
      <c r="D3476">
        <v>-0.34410000000000002</v>
      </c>
      <c r="E3476">
        <v>17.175000000000001</v>
      </c>
      <c r="F3476">
        <v>0.14380000000000001</v>
      </c>
    </row>
    <row r="3477" spans="1:6">
      <c r="A3477">
        <v>2001648</v>
      </c>
      <c r="B3477">
        <v>2</v>
      </c>
      <c r="C3477">
        <v>1648</v>
      </c>
      <c r="D3477">
        <v>-0.34420000000000001</v>
      </c>
      <c r="E3477">
        <v>17.180900000000001</v>
      </c>
      <c r="F3477">
        <v>0.14382</v>
      </c>
    </row>
    <row r="3478" spans="1:6">
      <c r="A3478">
        <v>2001649</v>
      </c>
      <c r="B3478">
        <v>2</v>
      </c>
      <c r="C3478">
        <v>1649</v>
      </c>
      <c r="D3478">
        <v>-0.34420000000000001</v>
      </c>
      <c r="E3478">
        <v>17.186800000000002</v>
      </c>
      <c r="F3478">
        <v>0.14385000000000001</v>
      </c>
    </row>
    <row r="3479" spans="1:6">
      <c r="A3479">
        <v>2001650</v>
      </c>
      <c r="B3479">
        <v>2</v>
      </c>
      <c r="C3479">
        <v>1650</v>
      </c>
      <c r="D3479">
        <v>-0.34429999999999999</v>
      </c>
      <c r="E3479">
        <v>17.192699999999999</v>
      </c>
      <c r="F3479">
        <v>0.14387</v>
      </c>
    </row>
    <row r="3480" spans="1:6">
      <c r="A3480">
        <v>2001651</v>
      </c>
      <c r="B3480">
        <v>2</v>
      </c>
      <c r="C3480">
        <v>1651</v>
      </c>
      <c r="D3480">
        <v>-0.34429999999999999</v>
      </c>
      <c r="E3480">
        <v>17.198699999999999</v>
      </c>
      <c r="F3480">
        <v>0.1439</v>
      </c>
    </row>
    <row r="3481" spans="1:6">
      <c r="A3481">
        <v>2001652</v>
      </c>
      <c r="B3481">
        <v>2</v>
      </c>
      <c r="C3481">
        <v>1652</v>
      </c>
      <c r="D3481">
        <v>-0.34439999999999998</v>
      </c>
      <c r="E3481">
        <v>17.204599999999999</v>
      </c>
      <c r="F3481">
        <v>0.14391999999999999</v>
      </c>
    </row>
    <row r="3482" spans="1:6">
      <c r="A3482">
        <v>2001653</v>
      </c>
      <c r="B3482">
        <v>2</v>
      </c>
      <c r="C3482">
        <v>1653</v>
      </c>
      <c r="D3482">
        <v>-0.34439999999999998</v>
      </c>
      <c r="E3482">
        <v>17.2105</v>
      </c>
      <c r="F3482">
        <v>0.14394999999999999</v>
      </c>
    </row>
    <row r="3483" spans="1:6">
      <c r="A3483">
        <v>2001654</v>
      </c>
      <c r="B3483">
        <v>2</v>
      </c>
      <c r="C3483">
        <v>1654</v>
      </c>
      <c r="D3483">
        <v>-0.34439999999999998</v>
      </c>
      <c r="E3483">
        <v>17.2164</v>
      </c>
      <c r="F3483">
        <v>0.14398</v>
      </c>
    </row>
    <row r="3484" spans="1:6">
      <c r="A3484">
        <v>2001655</v>
      </c>
      <c r="B3484">
        <v>2</v>
      </c>
      <c r="C3484">
        <v>1655</v>
      </c>
      <c r="D3484">
        <v>-0.34449999999999997</v>
      </c>
      <c r="E3484">
        <v>17.222300000000001</v>
      </c>
      <c r="F3484">
        <v>0.14399999999999999</v>
      </c>
    </row>
    <row r="3485" spans="1:6">
      <c r="A3485">
        <v>2001656</v>
      </c>
      <c r="B3485">
        <v>2</v>
      </c>
      <c r="C3485">
        <v>1656</v>
      </c>
      <c r="D3485">
        <v>-0.34449999999999997</v>
      </c>
      <c r="E3485">
        <v>17.228200000000001</v>
      </c>
      <c r="F3485">
        <v>0.14402999999999999</v>
      </c>
    </row>
    <row r="3486" spans="1:6">
      <c r="A3486">
        <v>2001657</v>
      </c>
      <c r="B3486">
        <v>2</v>
      </c>
      <c r="C3486">
        <v>1657</v>
      </c>
      <c r="D3486">
        <v>-0.34460000000000002</v>
      </c>
      <c r="E3486">
        <v>17.234100000000002</v>
      </c>
      <c r="F3486">
        <v>0.14405000000000001</v>
      </c>
    </row>
    <row r="3487" spans="1:6">
      <c r="A3487">
        <v>2001658</v>
      </c>
      <c r="B3487">
        <v>2</v>
      </c>
      <c r="C3487">
        <v>1658</v>
      </c>
      <c r="D3487">
        <v>-0.34460000000000002</v>
      </c>
      <c r="E3487">
        <v>17.239999999999998</v>
      </c>
      <c r="F3487">
        <v>0.14408000000000001</v>
      </c>
    </row>
    <row r="3488" spans="1:6">
      <c r="A3488">
        <v>2001659</v>
      </c>
      <c r="B3488">
        <v>2</v>
      </c>
      <c r="C3488">
        <v>1659</v>
      </c>
      <c r="D3488">
        <v>-0.34470000000000001</v>
      </c>
      <c r="E3488">
        <v>17.245899999999999</v>
      </c>
      <c r="F3488">
        <v>0.14410000000000001</v>
      </c>
    </row>
    <row r="3489" spans="1:6">
      <c r="A3489">
        <v>2001660</v>
      </c>
      <c r="B3489">
        <v>2</v>
      </c>
      <c r="C3489">
        <v>1660</v>
      </c>
      <c r="D3489">
        <v>-0.34470000000000001</v>
      </c>
      <c r="E3489">
        <v>17.251799999999999</v>
      </c>
      <c r="F3489">
        <v>0.14413000000000001</v>
      </c>
    </row>
    <row r="3490" spans="1:6">
      <c r="A3490">
        <v>2001661</v>
      </c>
      <c r="B3490">
        <v>2</v>
      </c>
      <c r="C3490">
        <v>1661</v>
      </c>
      <c r="D3490">
        <v>-0.3448</v>
      </c>
      <c r="E3490">
        <v>17.2577</v>
      </c>
      <c r="F3490">
        <v>0.14415</v>
      </c>
    </row>
    <row r="3491" spans="1:6">
      <c r="A3491">
        <v>2001662</v>
      </c>
      <c r="B3491">
        <v>2</v>
      </c>
      <c r="C3491">
        <v>1662</v>
      </c>
      <c r="D3491">
        <v>-0.3448</v>
      </c>
      <c r="E3491">
        <v>17.2636</v>
      </c>
      <c r="F3491">
        <v>0.14418</v>
      </c>
    </row>
    <row r="3492" spans="1:6">
      <c r="A3492">
        <v>2001663</v>
      </c>
      <c r="B3492">
        <v>2</v>
      </c>
      <c r="C3492">
        <v>1663</v>
      </c>
      <c r="D3492">
        <v>-0.3448</v>
      </c>
      <c r="E3492">
        <v>17.269500000000001</v>
      </c>
      <c r="F3492">
        <v>0.14419999999999999</v>
      </c>
    </row>
    <row r="3493" spans="1:6">
      <c r="A3493">
        <v>2001664</v>
      </c>
      <c r="B3493">
        <v>2</v>
      </c>
      <c r="C3493">
        <v>1664</v>
      </c>
      <c r="D3493">
        <v>-0.34489999999999998</v>
      </c>
      <c r="E3493">
        <v>17.275400000000001</v>
      </c>
      <c r="F3493">
        <v>0.14423</v>
      </c>
    </row>
    <row r="3494" spans="1:6">
      <c r="A3494">
        <v>2001665</v>
      </c>
      <c r="B3494">
        <v>2</v>
      </c>
      <c r="C3494">
        <v>1665</v>
      </c>
      <c r="D3494">
        <v>-0.34489999999999998</v>
      </c>
      <c r="E3494">
        <v>17.281300000000002</v>
      </c>
      <c r="F3494">
        <v>0.14426</v>
      </c>
    </row>
    <row r="3495" spans="1:6">
      <c r="A3495">
        <v>2001666</v>
      </c>
      <c r="B3495">
        <v>2</v>
      </c>
      <c r="C3495">
        <v>1666</v>
      </c>
      <c r="D3495">
        <v>-0.34499999999999997</v>
      </c>
      <c r="E3495">
        <v>17.287199999999999</v>
      </c>
      <c r="F3495">
        <v>0.14427999999999999</v>
      </c>
    </row>
    <row r="3496" spans="1:6">
      <c r="A3496">
        <v>2001667</v>
      </c>
      <c r="B3496">
        <v>2</v>
      </c>
      <c r="C3496">
        <v>1667</v>
      </c>
      <c r="D3496">
        <v>-0.34499999999999997</v>
      </c>
      <c r="E3496">
        <v>17.293099999999999</v>
      </c>
      <c r="F3496">
        <v>0.14430999999999999</v>
      </c>
    </row>
    <row r="3497" spans="1:6">
      <c r="A3497">
        <v>2001668</v>
      </c>
      <c r="B3497">
        <v>2</v>
      </c>
      <c r="C3497">
        <v>1668</v>
      </c>
      <c r="D3497">
        <v>-0.34510000000000002</v>
      </c>
      <c r="E3497">
        <v>17.298999999999999</v>
      </c>
      <c r="F3497">
        <v>0.14433000000000001</v>
      </c>
    </row>
    <row r="3498" spans="1:6">
      <c r="A3498">
        <v>2001669</v>
      </c>
      <c r="B3498">
        <v>2</v>
      </c>
      <c r="C3498">
        <v>1669</v>
      </c>
      <c r="D3498">
        <v>-0.34510000000000002</v>
      </c>
      <c r="E3498">
        <v>17.3049</v>
      </c>
      <c r="F3498">
        <v>0.14435999999999999</v>
      </c>
    </row>
    <row r="3499" spans="1:6">
      <c r="A3499">
        <v>2001670</v>
      </c>
      <c r="B3499">
        <v>2</v>
      </c>
      <c r="C3499">
        <v>1670</v>
      </c>
      <c r="D3499">
        <v>-0.34510000000000002</v>
      </c>
      <c r="E3499">
        <v>17.3108</v>
      </c>
      <c r="F3499">
        <v>0.14438000000000001</v>
      </c>
    </row>
    <row r="3500" spans="1:6">
      <c r="A3500">
        <v>2001671</v>
      </c>
      <c r="B3500">
        <v>2</v>
      </c>
      <c r="C3500">
        <v>1671</v>
      </c>
      <c r="D3500">
        <v>-0.34520000000000001</v>
      </c>
      <c r="E3500">
        <v>17.316700000000001</v>
      </c>
      <c r="F3500">
        <v>0.14441000000000001</v>
      </c>
    </row>
    <row r="3501" spans="1:6">
      <c r="A3501">
        <v>2001672</v>
      </c>
      <c r="B3501">
        <v>2</v>
      </c>
      <c r="C3501">
        <v>1672</v>
      </c>
      <c r="D3501">
        <v>-0.34520000000000001</v>
      </c>
      <c r="E3501">
        <v>17.322600000000001</v>
      </c>
      <c r="F3501">
        <v>0.14443</v>
      </c>
    </row>
    <row r="3502" spans="1:6">
      <c r="A3502">
        <v>2001673</v>
      </c>
      <c r="B3502">
        <v>2</v>
      </c>
      <c r="C3502">
        <v>1673</v>
      </c>
      <c r="D3502">
        <v>-0.3453</v>
      </c>
      <c r="E3502">
        <v>17.328499999999998</v>
      </c>
      <c r="F3502">
        <v>0.14446000000000001</v>
      </c>
    </row>
    <row r="3503" spans="1:6">
      <c r="A3503">
        <v>2001674</v>
      </c>
      <c r="B3503">
        <v>2</v>
      </c>
      <c r="C3503">
        <v>1674</v>
      </c>
      <c r="D3503">
        <v>-0.3453</v>
      </c>
      <c r="E3503">
        <v>17.334399999999999</v>
      </c>
      <c r="F3503">
        <v>0.14448</v>
      </c>
    </row>
    <row r="3504" spans="1:6">
      <c r="A3504">
        <v>2001675</v>
      </c>
      <c r="B3504">
        <v>2</v>
      </c>
      <c r="C3504">
        <v>1675</v>
      </c>
      <c r="D3504">
        <v>-0.34539999999999998</v>
      </c>
      <c r="E3504">
        <v>17.340199999999999</v>
      </c>
      <c r="F3504">
        <v>0.14451</v>
      </c>
    </row>
    <row r="3505" spans="1:6">
      <c r="A3505">
        <v>2001676</v>
      </c>
      <c r="B3505">
        <v>2</v>
      </c>
      <c r="C3505">
        <v>1676</v>
      </c>
      <c r="D3505">
        <v>-0.34539999999999998</v>
      </c>
      <c r="E3505">
        <v>17.3461</v>
      </c>
      <c r="F3505">
        <v>0.14452999999999999</v>
      </c>
    </row>
    <row r="3506" spans="1:6">
      <c r="A3506">
        <v>2001677</v>
      </c>
      <c r="B3506">
        <v>2</v>
      </c>
      <c r="C3506">
        <v>1677</v>
      </c>
      <c r="D3506">
        <v>-0.34539999999999998</v>
      </c>
      <c r="E3506">
        <v>17.352</v>
      </c>
      <c r="F3506">
        <v>0.14455999999999999</v>
      </c>
    </row>
    <row r="3507" spans="1:6">
      <c r="A3507">
        <v>2001678</v>
      </c>
      <c r="B3507">
        <v>2</v>
      </c>
      <c r="C3507">
        <v>1678</v>
      </c>
      <c r="D3507">
        <v>-0.34549999999999997</v>
      </c>
      <c r="E3507">
        <v>17.357900000000001</v>
      </c>
      <c r="F3507">
        <v>0.14457999999999999</v>
      </c>
    </row>
    <row r="3508" spans="1:6">
      <c r="A3508">
        <v>2001679</v>
      </c>
      <c r="B3508">
        <v>2</v>
      </c>
      <c r="C3508">
        <v>1679</v>
      </c>
      <c r="D3508">
        <v>-0.34549999999999997</v>
      </c>
      <c r="E3508">
        <v>17.363800000000001</v>
      </c>
      <c r="F3508">
        <v>0.14460999999999999</v>
      </c>
    </row>
    <row r="3509" spans="1:6">
      <c r="A3509">
        <v>2001680</v>
      </c>
      <c r="B3509">
        <v>2</v>
      </c>
      <c r="C3509">
        <v>1680</v>
      </c>
      <c r="D3509">
        <v>-0.34560000000000002</v>
      </c>
      <c r="E3509">
        <v>17.369700000000002</v>
      </c>
      <c r="F3509">
        <v>0.14463000000000001</v>
      </c>
    </row>
    <row r="3510" spans="1:6">
      <c r="A3510">
        <v>2001681</v>
      </c>
      <c r="B3510">
        <v>2</v>
      </c>
      <c r="C3510">
        <v>1681</v>
      </c>
      <c r="D3510">
        <v>-0.34560000000000002</v>
      </c>
      <c r="E3510">
        <v>17.375599999999999</v>
      </c>
      <c r="F3510">
        <v>0.14466000000000001</v>
      </c>
    </row>
    <row r="3511" spans="1:6">
      <c r="A3511">
        <v>2001682</v>
      </c>
      <c r="B3511">
        <v>2</v>
      </c>
      <c r="C3511">
        <v>1682</v>
      </c>
      <c r="D3511">
        <v>-0.34570000000000001</v>
      </c>
      <c r="E3511">
        <v>17.381499999999999</v>
      </c>
      <c r="F3511">
        <v>0.14468</v>
      </c>
    </row>
    <row r="3512" spans="1:6">
      <c r="A3512">
        <v>2001683</v>
      </c>
      <c r="B3512">
        <v>2</v>
      </c>
      <c r="C3512">
        <v>1683</v>
      </c>
      <c r="D3512">
        <v>-0.34570000000000001</v>
      </c>
      <c r="E3512">
        <v>17.3873</v>
      </c>
      <c r="F3512">
        <v>0.14471000000000001</v>
      </c>
    </row>
    <row r="3513" spans="1:6">
      <c r="A3513">
        <v>2001684</v>
      </c>
      <c r="B3513">
        <v>2</v>
      </c>
      <c r="C3513">
        <v>1684</v>
      </c>
      <c r="D3513">
        <v>-0.34570000000000001</v>
      </c>
      <c r="E3513">
        <v>17.3932</v>
      </c>
      <c r="F3513">
        <v>0.14473</v>
      </c>
    </row>
    <row r="3514" spans="1:6">
      <c r="A3514">
        <v>2001685</v>
      </c>
      <c r="B3514">
        <v>2</v>
      </c>
      <c r="C3514">
        <v>1685</v>
      </c>
      <c r="D3514">
        <v>-0.3458</v>
      </c>
      <c r="E3514">
        <v>17.399100000000001</v>
      </c>
      <c r="F3514">
        <v>0.14476</v>
      </c>
    </row>
    <row r="3515" spans="1:6">
      <c r="A3515">
        <v>2001686</v>
      </c>
      <c r="B3515">
        <v>2</v>
      </c>
      <c r="C3515">
        <v>1686</v>
      </c>
      <c r="D3515">
        <v>-0.3458</v>
      </c>
      <c r="E3515">
        <v>17.405000000000001</v>
      </c>
      <c r="F3515">
        <v>0.14479</v>
      </c>
    </row>
    <row r="3516" spans="1:6">
      <c r="A3516">
        <v>2001687</v>
      </c>
      <c r="B3516">
        <v>2</v>
      </c>
      <c r="C3516">
        <v>1687</v>
      </c>
      <c r="D3516">
        <v>-0.34589999999999999</v>
      </c>
      <c r="E3516">
        <v>17.410900000000002</v>
      </c>
      <c r="F3516">
        <v>0.14480999999999999</v>
      </c>
    </row>
    <row r="3517" spans="1:6">
      <c r="A3517">
        <v>2001688</v>
      </c>
      <c r="B3517">
        <v>2</v>
      </c>
      <c r="C3517">
        <v>1688</v>
      </c>
      <c r="D3517">
        <v>-0.34589999999999999</v>
      </c>
      <c r="E3517">
        <v>17.416699999999999</v>
      </c>
      <c r="F3517">
        <v>0.14484</v>
      </c>
    </row>
    <row r="3518" spans="1:6">
      <c r="A3518">
        <v>2001689</v>
      </c>
      <c r="B3518">
        <v>2</v>
      </c>
      <c r="C3518">
        <v>1689</v>
      </c>
      <c r="D3518">
        <v>-0.34599999999999997</v>
      </c>
      <c r="E3518">
        <v>17.422599999999999</v>
      </c>
      <c r="F3518">
        <v>0.14485999999999999</v>
      </c>
    </row>
    <row r="3519" spans="1:6">
      <c r="A3519">
        <v>2001690</v>
      </c>
      <c r="B3519">
        <v>2</v>
      </c>
      <c r="C3519">
        <v>1690</v>
      </c>
      <c r="D3519">
        <v>-0.34599999999999997</v>
      </c>
      <c r="E3519">
        <v>17.4285</v>
      </c>
      <c r="F3519">
        <v>0.14488999999999999</v>
      </c>
    </row>
    <row r="3520" spans="1:6">
      <c r="A3520">
        <v>2001691</v>
      </c>
      <c r="B3520">
        <v>2</v>
      </c>
      <c r="C3520">
        <v>1691</v>
      </c>
      <c r="D3520">
        <v>-0.34599999999999997</v>
      </c>
      <c r="E3520">
        <v>17.4344</v>
      </c>
      <c r="F3520">
        <v>0.14491000000000001</v>
      </c>
    </row>
    <row r="3521" spans="1:6">
      <c r="A3521">
        <v>2001692</v>
      </c>
      <c r="B3521">
        <v>2</v>
      </c>
      <c r="C3521">
        <v>1692</v>
      </c>
      <c r="D3521">
        <v>-0.34610000000000002</v>
      </c>
      <c r="E3521">
        <v>17.440300000000001</v>
      </c>
      <c r="F3521">
        <v>0.14494000000000001</v>
      </c>
    </row>
    <row r="3522" spans="1:6">
      <c r="A3522">
        <v>2001693</v>
      </c>
      <c r="B3522">
        <v>2</v>
      </c>
      <c r="C3522">
        <v>1693</v>
      </c>
      <c r="D3522">
        <v>-0.34610000000000002</v>
      </c>
      <c r="E3522">
        <v>17.446100000000001</v>
      </c>
      <c r="F3522">
        <v>0.14496000000000001</v>
      </c>
    </row>
    <row r="3523" spans="1:6">
      <c r="A3523">
        <v>2001694</v>
      </c>
      <c r="B3523">
        <v>2</v>
      </c>
      <c r="C3523">
        <v>1694</v>
      </c>
      <c r="D3523">
        <v>-0.34620000000000001</v>
      </c>
      <c r="E3523">
        <v>17.452000000000002</v>
      </c>
      <c r="F3523">
        <v>0.14499000000000001</v>
      </c>
    </row>
    <row r="3524" spans="1:6">
      <c r="A3524">
        <v>2001695</v>
      </c>
      <c r="B3524">
        <v>2</v>
      </c>
      <c r="C3524">
        <v>1695</v>
      </c>
      <c r="D3524">
        <v>-0.34620000000000001</v>
      </c>
      <c r="E3524">
        <v>17.457899999999999</v>
      </c>
      <c r="F3524">
        <v>0.14501</v>
      </c>
    </row>
    <row r="3525" spans="1:6">
      <c r="A3525">
        <v>2001696</v>
      </c>
      <c r="B3525">
        <v>2</v>
      </c>
      <c r="C3525">
        <v>1696</v>
      </c>
      <c r="D3525">
        <v>-0.3463</v>
      </c>
      <c r="E3525">
        <v>17.463699999999999</v>
      </c>
      <c r="F3525">
        <v>0.14504</v>
      </c>
    </row>
    <row r="3526" spans="1:6">
      <c r="A3526">
        <v>2001697</v>
      </c>
      <c r="B3526">
        <v>2</v>
      </c>
      <c r="C3526">
        <v>1697</v>
      </c>
      <c r="D3526">
        <v>-0.3463</v>
      </c>
      <c r="E3526">
        <v>17.4696</v>
      </c>
      <c r="F3526">
        <v>0.14505999999999999</v>
      </c>
    </row>
    <row r="3527" spans="1:6">
      <c r="A3527">
        <v>2001698</v>
      </c>
      <c r="B3527">
        <v>2</v>
      </c>
      <c r="C3527">
        <v>1698</v>
      </c>
      <c r="D3527">
        <v>-0.3463</v>
      </c>
      <c r="E3527">
        <v>17.4755</v>
      </c>
      <c r="F3527">
        <v>0.14509</v>
      </c>
    </row>
    <row r="3528" spans="1:6">
      <c r="A3528">
        <v>2001699</v>
      </c>
      <c r="B3528">
        <v>2</v>
      </c>
      <c r="C3528">
        <v>1699</v>
      </c>
      <c r="D3528">
        <v>-0.34639999999999999</v>
      </c>
      <c r="E3528">
        <v>17.481400000000001</v>
      </c>
      <c r="F3528">
        <v>0.14510999999999999</v>
      </c>
    </row>
    <row r="3529" spans="1:6">
      <c r="A3529">
        <v>2001700</v>
      </c>
      <c r="B3529">
        <v>2</v>
      </c>
      <c r="C3529">
        <v>1700</v>
      </c>
      <c r="D3529">
        <v>-0.34639999999999999</v>
      </c>
      <c r="E3529">
        <v>17.487200000000001</v>
      </c>
      <c r="F3529">
        <v>0.14513999999999999</v>
      </c>
    </row>
    <row r="3530" spans="1:6">
      <c r="A3530">
        <v>2001701</v>
      </c>
      <c r="B3530">
        <v>2</v>
      </c>
      <c r="C3530">
        <v>1701</v>
      </c>
      <c r="D3530">
        <v>-0.34649999999999997</v>
      </c>
      <c r="E3530">
        <v>17.493099999999998</v>
      </c>
      <c r="F3530">
        <v>0.14516000000000001</v>
      </c>
    </row>
    <row r="3531" spans="1:6">
      <c r="A3531">
        <v>2001702</v>
      </c>
      <c r="B3531">
        <v>2</v>
      </c>
      <c r="C3531">
        <v>1702</v>
      </c>
      <c r="D3531">
        <v>-0.34649999999999997</v>
      </c>
      <c r="E3531">
        <v>17.498999999999999</v>
      </c>
      <c r="F3531">
        <v>0.14519000000000001</v>
      </c>
    </row>
    <row r="3532" spans="1:6">
      <c r="A3532">
        <v>2001703</v>
      </c>
      <c r="B3532">
        <v>2</v>
      </c>
      <c r="C3532">
        <v>1703</v>
      </c>
      <c r="D3532">
        <v>-0.34660000000000002</v>
      </c>
      <c r="E3532">
        <v>17.504799999999999</v>
      </c>
      <c r="F3532">
        <v>0.14521000000000001</v>
      </c>
    </row>
    <row r="3533" spans="1:6">
      <c r="A3533">
        <v>2001704</v>
      </c>
      <c r="B3533">
        <v>2</v>
      </c>
      <c r="C3533">
        <v>1704</v>
      </c>
      <c r="D3533">
        <v>-0.34660000000000002</v>
      </c>
      <c r="E3533">
        <v>17.5107</v>
      </c>
      <c r="F3533">
        <v>0.14524000000000001</v>
      </c>
    </row>
    <row r="3534" spans="1:6">
      <c r="A3534">
        <v>2001705</v>
      </c>
      <c r="B3534">
        <v>2</v>
      </c>
      <c r="C3534">
        <v>1705</v>
      </c>
      <c r="D3534">
        <v>-0.34670000000000001</v>
      </c>
      <c r="E3534">
        <v>17.5166</v>
      </c>
      <c r="F3534">
        <v>0.14526</v>
      </c>
    </row>
    <row r="3535" spans="1:6">
      <c r="A3535">
        <v>2001706</v>
      </c>
      <c r="B3535">
        <v>2</v>
      </c>
      <c r="C3535">
        <v>1706</v>
      </c>
      <c r="D3535">
        <v>-0.34670000000000001</v>
      </c>
      <c r="E3535">
        <v>17.522400000000001</v>
      </c>
      <c r="F3535">
        <v>0.14529</v>
      </c>
    </row>
    <row r="3536" spans="1:6">
      <c r="A3536">
        <v>2001707</v>
      </c>
      <c r="B3536">
        <v>2</v>
      </c>
      <c r="C3536">
        <v>1707</v>
      </c>
      <c r="D3536">
        <v>-0.34670000000000001</v>
      </c>
      <c r="E3536">
        <v>17.528300000000002</v>
      </c>
      <c r="F3536">
        <v>0.14530999999999999</v>
      </c>
    </row>
    <row r="3537" spans="1:6">
      <c r="A3537">
        <v>2001708</v>
      </c>
      <c r="B3537">
        <v>2</v>
      </c>
      <c r="C3537">
        <v>1708</v>
      </c>
      <c r="D3537">
        <v>-0.3468</v>
      </c>
      <c r="E3537">
        <v>17.534099999999999</v>
      </c>
      <c r="F3537">
        <v>0.14534</v>
      </c>
    </row>
    <row r="3538" spans="1:6">
      <c r="A3538">
        <v>2001709</v>
      </c>
      <c r="B3538">
        <v>2</v>
      </c>
      <c r="C3538">
        <v>1709</v>
      </c>
      <c r="D3538">
        <v>-0.3468</v>
      </c>
      <c r="E3538">
        <v>17.54</v>
      </c>
      <c r="F3538">
        <v>0.14535999999999999</v>
      </c>
    </row>
    <row r="3539" spans="1:6">
      <c r="A3539">
        <v>2001710</v>
      </c>
      <c r="B3539">
        <v>2</v>
      </c>
      <c r="C3539">
        <v>1710</v>
      </c>
      <c r="D3539">
        <v>-0.34689999999999999</v>
      </c>
      <c r="E3539">
        <v>17.5459</v>
      </c>
      <c r="F3539">
        <v>0.14538999999999999</v>
      </c>
    </row>
    <row r="3540" spans="1:6">
      <c r="A3540">
        <v>2001711</v>
      </c>
      <c r="B3540">
        <v>2</v>
      </c>
      <c r="C3540">
        <v>1711</v>
      </c>
      <c r="D3540">
        <v>-0.34689999999999999</v>
      </c>
      <c r="E3540">
        <v>17.5517</v>
      </c>
      <c r="F3540">
        <v>0.14541000000000001</v>
      </c>
    </row>
    <row r="3541" spans="1:6">
      <c r="A3541">
        <v>2001712</v>
      </c>
      <c r="B3541">
        <v>2</v>
      </c>
      <c r="C3541">
        <v>1712</v>
      </c>
      <c r="D3541">
        <v>-0.34699999999999998</v>
      </c>
      <c r="E3541">
        <v>17.557600000000001</v>
      </c>
      <c r="F3541">
        <v>0.14544000000000001</v>
      </c>
    </row>
    <row r="3542" spans="1:6">
      <c r="A3542">
        <v>2001713</v>
      </c>
      <c r="B3542">
        <v>2</v>
      </c>
      <c r="C3542">
        <v>1713</v>
      </c>
      <c r="D3542">
        <v>-0.34699999999999998</v>
      </c>
      <c r="E3542">
        <v>17.563400000000001</v>
      </c>
      <c r="F3542">
        <v>0.14546000000000001</v>
      </c>
    </row>
    <row r="3543" spans="1:6">
      <c r="A3543">
        <v>2001714</v>
      </c>
      <c r="B3543">
        <v>2</v>
      </c>
      <c r="C3543">
        <v>1714</v>
      </c>
      <c r="D3543">
        <v>-0.34699999999999998</v>
      </c>
      <c r="E3543">
        <v>17.569299999999998</v>
      </c>
      <c r="F3543">
        <v>0.14549000000000001</v>
      </c>
    </row>
    <row r="3544" spans="1:6">
      <c r="A3544">
        <v>2001715</v>
      </c>
      <c r="B3544">
        <v>2</v>
      </c>
      <c r="C3544">
        <v>1715</v>
      </c>
      <c r="D3544">
        <v>-0.34710000000000002</v>
      </c>
      <c r="E3544">
        <v>17.575099999999999</v>
      </c>
      <c r="F3544">
        <v>0.14551</v>
      </c>
    </row>
    <row r="3545" spans="1:6">
      <c r="A3545">
        <v>2001716</v>
      </c>
      <c r="B3545">
        <v>2</v>
      </c>
      <c r="C3545">
        <v>1716</v>
      </c>
      <c r="D3545">
        <v>-0.34710000000000002</v>
      </c>
      <c r="E3545">
        <v>17.581</v>
      </c>
      <c r="F3545">
        <v>0.14552999999999999</v>
      </c>
    </row>
    <row r="3546" spans="1:6">
      <c r="A3546">
        <v>2001717</v>
      </c>
      <c r="B3546">
        <v>2</v>
      </c>
      <c r="C3546">
        <v>1717</v>
      </c>
      <c r="D3546">
        <v>-0.34720000000000001</v>
      </c>
      <c r="E3546">
        <v>17.5868</v>
      </c>
      <c r="F3546">
        <v>0.14555999999999999</v>
      </c>
    </row>
    <row r="3547" spans="1:6">
      <c r="A3547">
        <v>2001718</v>
      </c>
      <c r="B3547">
        <v>2</v>
      </c>
      <c r="C3547">
        <v>1718</v>
      </c>
      <c r="D3547">
        <v>-0.34720000000000001</v>
      </c>
      <c r="E3547">
        <v>17.592700000000001</v>
      </c>
      <c r="F3547">
        <v>0.14557999999999999</v>
      </c>
    </row>
    <row r="3548" spans="1:6">
      <c r="A3548">
        <v>2001719</v>
      </c>
      <c r="B3548">
        <v>2</v>
      </c>
      <c r="C3548">
        <v>1719</v>
      </c>
      <c r="D3548">
        <v>-0.3473</v>
      </c>
      <c r="E3548">
        <v>17.598500000000001</v>
      </c>
      <c r="F3548">
        <v>0.14560999999999999</v>
      </c>
    </row>
    <row r="3549" spans="1:6">
      <c r="A3549">
        <v>2001720</v>
      </c>
      <c r="B3549">
        <v>2</v>
      </c>
      <c r="C3549">
        <v>1720</v>
      </c>
      <c r="D3549">
        <v>-0.3473</v>
      </c>
      <c r="E3549">
        <v>17.604399999999998</v>
      </c>
      <c r="F3549">
        <v>0.14563000000000001</v>
      </c>
    </row>
    <row r="3550" spans="1:6">
      <c r="A3550">
        <v>2001721</v>
      </c>
      <c r="B3550">
        <v>2</v>
      </c>
      <c r="C3550">
        <v>1721</v>
      </c>
      <c r="D3550">
        <v>-0.3473</v>
      </c>
      <c r="E3550">
        <v>17.610199999999999</v>
      </c>
      <c r="F3550">
        <v>0.14566000000000001</v>
      </c>
    </row>
    <row r="3551" spans="1:6">
      <c r="A3551">
        <v>2001722</v>
      </c>
      <c r="B3551">
        <v>2</v>
      </c>
      <c r="C3551">
        <v>1722</v>
      </c>
      <c r="D3551">
        <v>-0.34739999999999999</v>
      </c>
      <c r="E3551">
        <v>17.616099999999999</v>
      </c>
      <c r="F3551">
        <v>0.14568</v>
      </c>
    </row>
    <row r="3552" spans="1:6">
      <c r="A3552">
        <v>2001723</v>
      </c>
      <c r="B3552">
        <v>2</v>
      </c>
      <c r="C3552">
        <v>1723</v>
      </c>
      <c r="D3552">
        <v>-0.34739999999999999</v>
      </c>
      <c r="E3552">
        <v>17.6219</v>
      </c>
      <c r="F3552">
        <v>0.14571000000000001</v>
      </c>
    </row>
    <row r="3553" spans="1:6">
      <c r="A3553">
        <v>2001724</v>
      </c>
      <c r="B3553">
        <v>2</v>
      </c>
      <c r="C3553">
        <v>1724</v>
      </c>
      <c r="D3553">
        <v>-0.34749999999999998</v>
      </c>
      <c r="E3553">
        <v>17.627800000000001</v>
      </c>
      <c r="F3553">
        <v>0.14573</v>
      </c>
    </row>
    <row r="3554" spans="1:6">
      <c r="A3554">
        <v>2001725</v>
      </c>
      <c r="B3554">
        <v>2</v>
      </c>
      <c r="C3554">
        <v>1725</v>
      </c>
      <c r="D3554">
        <v>-0.34749999999999998</v>
      </c>
      <c r="E3554">
        <v>17.633600000000001</v>
      </c>
      <c r="F3554">
        <v>0.14576</v>
      </c>
    </row>
    <row r="3555" spans="1:6">
      <c r="A3555">
        <v>2001726</v>
      </c>
      <c r="B3555">
        <v>2</v>
      </c>
      <c r="C3555">
        <v>1726</v>
      </c>
      <c r="D3555">
        <v>-0.34760000000000002</v>
      </c>
      <c r="E3555">
        <v>17.639399999999998</v>
      </c>
      <c r="F3555">
        <v>0.14577999999999999</v>
      </c>
    </row>
    <row r="3556" spans="1:6">
      <c r="A3556">
        <v>2001727</v>
      </c>
      <c r="B3556">
        <v>2</v>
      </c>
      <c r="C3556">
        <v>1727</v>
      </c>
      <c r="D3556">
        <v>-0.34760000000000002</v>
      </c>
      <c r="E3556">
        <v>17.645299999999999</v>
      </c>
      <c r="F3556">
        <v>0.14581</v>
      </c>
    </row>
    <row r="3557" spans="1:6">
      <c r="A3557">
        <v>2001728</v>
      </c>
      <c r="B3557">
        <v>2</v>
      </c>
      <c r="C3557">
        <v>1728</v>
      </c>
      <c r="D3557">
        <v>-0.34760000000000002</v>
      </c>
      <c r="E3557">
        <v>17.6511</v>
      </c>
      <c r="F3557">
        <v>0.14582999999999999</v>
      </c>
    </row>
    <row r="3558" spans="1:6">
      <c r="A3558">
        <v>2001729</v>
      </c>
      <c r="B3558">
        <v>2</v>
      </c>
      <c r="C3558">
        <v>1729</v>
      </c>
      <c r="D3558">
        <v>-0.34770000000000001</v>
      </c>
      <c r="E3558">
        <v>17.657</v>
      </c>
      <c r="F3558">
        <v>0.14585999999999999</v>
      </c>
    </row>
    <row r="3559" spans="1:6">
      <c r="A3559">
        <v>2001730</v>
      </c>
      <c r="B3559">
        <v>2</v>
      </c>
      <c r="C3559">
        <v>1730</v>
      </c>
      <c r="D3559">
        <v>-0.34770000000000001</v>
      </c>
      <c r="E3559">
        <v>17.662800000000001</v>
      </c>
      <c r="F3559">
        <v>0.14588000000000001</v>
      </c>
    </row>
    <row r="3560" spans="1:6">
      <c r="A3560">
        <v>2001731</v>
      </c>
      <c r="B3560">
        <v>2</v>
      </c>
      <c r="C3560">
        <v>1731</v>
      </c>
      <c r="D3560">
        <v>-0.3478</v>
      </c>
      <c r="E3560">
        <v>17.668600000000001</v>
      </c>
      <c r="F3560">
        <v>0.14591000000000001</v>
      </c>
    </row>
    <row r="3561" spans="1:6">
      <c r="A3561">
        <v>2001732</v>
      </c>
      <c r="B3561">
        <v>2</v>
      </c>
      <c r="C3561">
        <v>1732</v>
      </c>
      <c r="D3561">
        <v>-0.3478</v>
      </c>
      <c r="E3561">
        <v>17.674499999999998</v>
      </c>
      <c r="F3561">
        <v>0.14593</v>
      </c>
    </row>
    <row r="3562" spans="1:6">
      <c r="A3562">
        <v>2001733</v>
      </c>
      <c r="B3562">
        <v>2</v>
      </c>
      <c r="C3562">
        <v>1733</v>
      </c>
      <c r="D3562">
        <v>-0.34789999999999999</v>
      </c>
      <c r="E3562">
        <v>17.680299999999999</v>
      </c>
      <c r="F3562">
        <v>0.14596000000000001</v>
      </c>
    </row>
    <row r="3563" spans="1:6">
      <c r="A3563">
        <v>2001734</v>
      </c>
      <c r="B3563">
        <v>2</v>
      </c>
      <c r="C3563">
        <v>1734</v>
      </c>
      <c r="D3563">
        <v>-0.34789999999999999</v>
      </c>
      <c r="E3563">
        <v>17.6861</v>
      </c>
      <c r="F3563">
        <v>0.14598</v>
      </c>
    </row>
    <row r="3564" spans="1:6">
      <c r="A3564">
        <v>2001735</v>
      </c>
      <c r="B3564">
        <v>2</v>
      </c>
      <c r="C3564">
        <v>1735</v>
      </c>
      <c r="D3564">
        <v>-0.34789999999999999</v>
      </c>
      <c r="E3564">
        <v>17.692</v>
      </c>
      <c r="F3564">
        <v>0.14599999999999999</v>
      </c>
    </row>
    <row r="3565" spans="1:6">
      <c r="A3565">
        <v>2001736</v>
      </c>
      <c r="B3565">
        <v>2</v>
      </c>
      <c r="C3565">
        <v>1736</v>
      </c>
      <c r="D3565">
        <v>-0.34799999999999998</v>
      </c>
      <c r="E3565">
        <v>17.697800000000001</v>
      </c>
      <c r="F3565">
        <v>0.14602999999999999</v>
      </c>
    </row>
    <row r="3566" spans="1:6">
      <c r="A3566">
        <v>2001737</v>
      </c>
      <c r="B3566">
        <v>2</v>
      </c>
      <c r="C3566">
        <v>1737</v>
      </c>
      <c r="D3566">
        <v>-0.34799999999999998</v>
      </c>
      <c r="E3566">
        <v>17.703600000000002</v>
      </c>
      <c r="F3566">
        <v>0.14605000000000001</v>
      </c>
    </row>
    <row r="3567" spans="1:6">
      <c r="A3567">
        <v>2001738</v>
      </c>
      <c r="B3567">
        <v>2</v>
      </c>
      <c r="C3567">
        <v>1738</v>
      </c>
      <c r="D3567">
        <v>-0.34810000000000002</v>
      </c>
      <c r="E3567">
        <v>17.709499999999998</v>
      </c>
      <c r="F3567">
        <v>0.14607999999999999</v>
      </c>
    </row>
    <row r="3568" spans="1:6">
      <c r="A3568">
        <v>2001739</v>
      </c>
      <c r="B3568">
        <v>2</v>
      </c>
      <c r="C3568">
        <v>1739</v>
      </c>
      <c r="D3568">
        <v>-0.34810000000000002</v>
      </c>
      <c r="E3568">
        <v>17.715299999999999</v>
      </c>
      <c r="F3568">
        <v>0.14610000000000001</v>
      </c>
    </row>
    <row r="3569" spans="1:6">
      <c r="A3569">
        <v>2001740</v>
      </c>
      <c r="B3569">
        <v>2</v>
      </c>
      <c r="C3569">
        <v>1740</v>
      </c>
      <c r="D3569">
        <v>-0.34820000000000001</v>
      </c>
      <c r="E3569">
        <v>17.7211</v>
      </c>
      <c r="F3569">
        <v>0.14613000000000001</v>
      </c>
    </row>
    <row r="3570" spans="1:6">
      <c r="A3570">
        <v>2001741</v>
      </c>
      <c r="B3570">
        <v>2</v>
      </c>
      <c r="C3570">
        <v>1741</v>
      </c>
      <c r="D3570">
        <v>-0.34820000000000001</v>
      </c>
      <c r="E3570">
        <v>17.726900000000001</v>
      </c>
      <c r="F3570">
        <v>0.14615</v>
      </c>
    </row>
    <row r="3571" spans="1:6">
      <c r="A3571">
        <v>2001742</v>
      </c>
      <c r="B3571">
        <v>2</v>
      </c>
      <c r="C3571">
        <v>1742</v>
      </c>
      <c r="D3571">
        <v>-0.34820000000000001</v>
      </c>
      <c r="E3571">
        <v>17.732800000000001</v>
      </c>
      <c r="F3571">
        <v>0.14618</v>
      </c>
    </row>
    <row r="3572" spans="1:6">
      <c r="A3572">
        <v>2001743</v>
      </c>
      <c r="B3572">
        <v>2</v>
      </c>
      <c r="C3572">
        <v>1743</v>
      </c>
      <c r="D3572">
        <v>-0.3483</v>
      </c>
      <c r="E3572">
        <v>17.738600000000002</v>
      </c>
      <c r="F3572">
        <v>0.1462</v>
      </c>
    </row>
    <row r="3573" spans="1:6">
      <c r="A3573">
        <v>2001744</v>
      </c>
      <c r="B3573">
        <v>2</v>
      </c>
      <c r="C3573">
        <v>1744</v>
      </c>
      <c r="D3573">
        <v>-0.3483</v>
      </c>
      <c r="E3573">
        <v>17.744399999999999</v>
      </c>
      <c r="F3573">
        <v>0.14623</v>
      </c>
    </row>
    <row r="3574" spans="1:6">
      <c r="A3574">
        <v>2001745</v>
      </c>
      <c r="B3574">
        <v>2</v>
      </c>
      <c r="C3574">
        <v>1745</v>
      </c>
      <c r="D3574">
        <v>-0.34839999999999999</v>
      </c>
      <c r="E3574">
        <v>17.7502</v>
      </c>
      <c r="F3574">
        <v>0.14624999999999999</v>
      </c>
    </row>
    <row r="3575" spans="1:6">
      <c r="A3575">
        <v>2001746</v>
      </c>
      <c r="B3575">
        <v>2</v>
      </c>
      <c r="C3575">
        <v>1746</v>
      </c>
      <c r="D3575">
        <v>-0.34839999999999999</v>
      </c>
      <c r="E3575">
        <v>17.7561</v>
      </c>
      <c r="F3575">
        <v>0.14627999999999999</v>
      </c>
    </row>
    <row r="3576" spans="1:6">
      <c r="A3576">
        <v>2001747</v>
      </c>
      <c r="B3576">
        <v>2</v>
      </c>
      <c r="C3576">
        <v>1747</v>
      </c>
      <c r="D3576">
        <v>-0.34849999999999998</v>
      </c>
      <c r="E3576">
        <v>17.761900000000001</v>
      </c>
      <c r="F3576">
        <v>0.14630000000000001</v>
      </c>
    </row>
    <row r="3577" spans="1:6">
      <c r="A3577">
        <v>2001748</v>
      </c>
      <c r="B3577">
        <v>2</v>
      </c>
      <c r="C3577">
        <v>1748</v>
      </c>
      <c r="D3577">
        <v>-0.34849999999999998</v>
      </c>
      <c r="E3577">
        <v>17.767700000000001</v>
      </c>
      <c r="F3577">
        <v>0.14632000000000001</v>
      </c>
    </row>
    <row r="3578" spans="1:6">
      <c r="A3578">
        <v>2001749</v>
      </c>
      <c r="B3578">
        <v>2</v>
      </c>
      <c r="C3578">
        <v>1749</v>
      </c>
      <c r="D3578">
        <v>-0.34849999999999998</v>
      </c>
      <c r="E3578">
        <v>17.773499999999999</v>
      </c>
      <c r="F3578">
        <v>0.14635000000000001</v>
      </c>
    </row>
    <row r="3579" spans="1:6">
      <c r="A3579">
        <v>2001750</v>
      </c>
      <c r="B3579">
        <v>2</v>
      </c>
      <c r="C3579">
        <v>1750</v>
      </c>
      <c r="D3579">
        <v>-0.34860000000000002</v>
      </c>
      <c r="E3579">
        <v>17.779299999999999</v>
      </c>
      <c r="F3579">
        <v>0.14637</v>
      </c>
    </row>
    <row r="3580" spans="1:6">
      <c r="A3580">
        <v>2001751</v>
      </c>
      <c r="B3580">
        <v>2</v>
      </c>
      <c r="C3580">
        <v>1751</v>
      </c>
      <c r="D3580">
        <v>-0.34860000000000002</v>
      </c>
      <c r="E3580">
        <v>17.7851</v>
      </c>
      <c r="F3580">
        <v>0.1464</v>
      </c>
    </row>
    <row r="3581" spans="1:6">
      <c r="A3581">
        <v>2001752</v>
      </c>
      <c r="B3581">
        <v>2</v>
      </c>
      <c r="C3581">
        <v>1752</v>
      </c>
      <c r="D3581">
        <v>-0.34870000000000001</v>
      </c>
      <c r="E3581">
        <v>17.791</v>
      </c>
      <c r="F3581">
        <v>0.14641999999999999</v>
      </c>
    </row>
    <row r="3582" spans="1:6">
      <c r="A3582">
        <v>2001753</v>
      </c>
      <c r="B3582">
        <v>2</v>
      </c>
      <c r="C3582">
        <v>1753</v>
      </c>
      <c r="D3582">
        <v>-0.34870000000000001</v>
      </c>
      <c r="E3582">
        <v>17.796800000000001</v>
      </c>
      <c r="F3582">
        <v>0.14645</v>
      </c>
    </row>
    <row r="3583" spans="1:6">
      <c r="A3583">
        <v>2001754</v>
      </c>
      <c r="B3583">
        <v>2</v>
      </c>
      <c r="C3583">
        <v>1754</v>
      </c>
      <c r="D3583">
        <v>-0.3488</v>
      </c>
      <c r="E3583">
        <v>17.802600000000002</v>
      </c>
      <c r="F3583">
        <v>0.14646999999999999</v>
      </c>
    </row>
    <row r="3584" spans="1:6">
      <c r="A3584">
        <v>2001755</v>
      </c>
      <c r="B3584">
        <v>2</v>
      </c>
      <c r="C3584">
        <v>1755</v>
      </c>
      <c r="D3584">
        <v>-0.3488</v>
      </c>
      <c r="E3584">
        <v>17.808399999999999</v>
      </c>
      <c r="F3584">
        <v>0.14649999999999999</v>
      </c>
    </row>
    <row r="3585" spans="1:6">
      <c r="A3585">
        <v>2001756</v>
      </c>
      <c r="B3585">
        <v>2</v>
      </c>
      <c r="C3585">
        <v>1756</v>
      </c>
      <c r="D3585">
        <v>-0.3488</v>
      </c>
      <c r="E3585">
        <v>17.8142</v>
      </c>
      <c r="F3585">
        <v>0.14652000000000001</v>
      </c>
    </row>
    <row r="3586" spans="1:6">
      <c r="A3586">
        <v>2001757</v>
      </c>
      <c r="B3586">
        <v>2</v>
      </c>
      <c r="C3586">
        <v>1757</v>
      </c>
      <c r="D3586">
        <v>-0.34889999999999999</v>
      </c>
      <c r="E3586">
        <v>17.82</v>
      </c>
      <c r="F3586">
        <v>0.14654</v>
      </c>
    </row>
    <row r="3587" spans="1:6">
      <c r="A3587">
        <v>2001758</v>
      </c>
      <c r="B3587">
        <v>2</v>
      </c>
      <c r="C3587">
        <v>1758</v>
      </c>
      <c r="D3587">
        <v>-0.34889999999999999</v>
      </c>
      <c r="E3587">
        <v>17.825800000000001</v>
      </c>
      <c r="F3587">
        <v>0.14657000000000001</v>
      </c>
    </row>
    <row r="3588" spans="1:6">
      <c r="A3588">
        <v>2001759</v>
      </c>
      <c r="B3588">
        <v>2</v>
      </c>
      <c r="C3588">
        <v>1759</v>
      </c>
      <c r="D3588">
        <v>-0.34899999999999998</v>
      </c>
      <c r="E3588">
        <v>17.831600000000002</v>
      </c>
      <c r="F3588">
        <v>0.14659</v>
      </c>
    </row>
    <row r="3589" spans="1:6">
      <c r="A3589">
        <v>2001760</v>
      </c>
      <c r="B3589">
        <v>2</v>
      </c>
      <c r="C3589">
        <v>1760</v>
      </c>
      <c r="D3589">
        <v>-0.34899999999999998</v>
      </c>
      <c r="E3589">
        <v>17.837399999999999</v>
      </c>
      <c r="F3589">
        <v>0.14662</v>
      </c>
    </row>
    <row r="3590" spans="1:6">
      <c r="A3590">
        <v>2001761</v>
      </c>
      <c r="B3590">
        <v>2</v>
      </c>
      <c r="C3590">
        <v>1761</v>
      </c>
      <c r="D3590">
        <v>-0.34910000000000002</v>
      </c>
      <c r="E3590">
        <v>17.8432</v>
      </c>
      <c r="F3590">
        <v>0.14663999999999999</v>
      </c>
    </row>
    <row r="3591" spans="1:6">
      <c r="A3591">
        <v>2001762</v>
      </c>
      <c r="B3591">
        <v>2</v>
      </c>
      <c r="C3591">
        <v>1762</v>
      </c>
      <c r="D3591">
        <v>-0.34910000000000002</v>
      </c>
      <c r="E3591">
        <v>17.849</v>
      </c>
      <c r="F3591">
        <v>0.14666999999999999</v>
      </c>
    </row>
    <row r="3592" spans="1:6">
      <c r="A3592">
        <v>2001763</v>
      </c>
      <c r="B3592">
        <v>2</v>
      </c>
      <c r="C3592">
        <v>1763</v>
      </c>
      <c r="D3592">
        <v>-0.34910000000000002</v>
      </c>
      <c r="E3592">
        <v>17.854800000000001</v>
      </c>
      <c r="F3592">
        <v>0.14668999999999999</v>
      </c>
    </row>
    <row r="3593" spans="1:6">
      <c r="A3593">
        <v>2001764</v>
      </c>
      <c r="B3593">
        <v>2</v>
      </c>
      <c r="C3593">
        <v>1764</v>
      </c>
      <c r="D3593">
        <v>-0.34920000000000001</v>
      </c>
      <c r="E3593">
        <v>17.860600000000002</v>
      </c>
      <c r="F3593">
        <v>0.14671999999999999</v>
      </c>
    </row>
    <row r="3594" spans="1:6">
      <c r="A3594">
        <v>2001765</v>
      </c>
      <c r="B3594">
        <v>2</v>
      </c>
      <c r="C3594">
        <v>1765</v>
      </c>
      <c r="D3594">
        <v>-0.34920000000000001</v>
      </c>
      <c r="E3594">
        <v>17.866399999999999</v>
      </c>
      <c r="F3594">
        <v>0.14674000000000001</v>
      </c>
    </row>
    <row r="3595" spans="1:6">
      <c r="A3595">
        <v>2001766</v>
      </c>
      <c r="B3595">
        <v>2</v>
      </c>
      <c r="C3595">
        <v>1766</v>
      </c>
      <c r="D3595">
        <v>-0.3493</v>
      </c>
      <c r="E3595">
        <v>17.872199999999999</v>
      </c>
      <c r="F3595">
        <v>0.14676</v>
      </c>
    </row>
    <row r="3596" spans="1:6">
      <c r="A3596">
        <v>2001767</v>
      </c>
      <c r="B3596">
        <v>2</v>
      </c>
      <c r="C3596">
        <v>1767</v>
      </c>
      <c r="D3596">
        <v>-0.3493</v>
      </c>
      <c r="E3596">
        <v>17.878</v>
      </c>
      <c r="F3596">
        <v>0.14679</v>
      </c>
    </row>
    <row r="3597" spans="1:6">
      <c r="A3597">
        <v>2001768</v>
      </c>
      <c r="B3597">
        <v>2</v>
      </c>
      <c r="C3597">
        <v>1768</v>
      </c>
      <c r="D3597">
        <v>-0.3493</v>
      </c>
      <c r="E3597">
        <v>17.883800000000001</v>
      </c>
      <c r="F3597">
        <v>0.14681</v>
      </c>
    </row>
    <row r="3598" spans="1:6">
      <c r="A3598">
        <v>2001769</v>
      </c>
      <c r="B3598">
        <v>2</v>
      </c>
      <c r="C3598">
        <v>1769</v>
      </c>
      <c r="D3598">
        <v>-0.34939999999999999</v>
      </c>
      <c r="E3598">
        <v>17.889600000000002</v>
      </c>
      <c r="F3598">
        <v>0.14684</v>
      </c>
    </row>
    <row r="3599" spans="1:6">
      <c r="A3599">
        <v>2001770</v>
      </c>
      <c r="B3599">
        <v>2</v>
      </c>
      <c r="C3599">
        <v>1770</v>
      </c>
      <c r="D3599">
        <v>-0.34939999999999999</v>
      </c>
      <c r="E3599">
        <v>17.895399999999999</v>
      </c>
      <c r="F3599">
        <v>0.14685999999999999</v>
      </c>
    </row>
    <row r="3600" spans="1:6">
      <c r="A3600">
        <v>2001771</v>
      </c>
      <c r="B3600">
        <v>2</v>
      </c>
      <c r="C3600">
        <v>1771</v>
      </c>
      <c r="D3600">
        <v>-0.34949999999999998</v>
      </c>
      <c r="E3600">
        <v>17.901199999999999</v>
      </c>
      <c r="F3600">
        <v>0.14688999999999999</v>
      </c>
    </row>
    <row r="3601" spans="1:6">
      <c r="A3601">
        <v>2001772</v>
      </c>
      <c r="B3601">
        <v>2</v>
      </c>
      <c r="C3601">
        <v>1772</v>
      </c>
      <c r="D3601">
        <v>-0.34949999999999998</v>
      </c>
      <c r="E3601">
        <v>17.907</v>
      </c>
      <c r="F3601">
        <v>0.14691000000000001</v>
      </c>
    </row>
    <row r="3602" spans="1:6">
      <c r="A3602">
        <v>2001773</v>
      </c>
      <c r="B3602">
        <v>2</v>
      </c>
      <c r="C3602">
        <v>1773</v>
      </c>
      <c r="D3602">
        <v>-0.34960000000000002</v>
      </c>
      <c r="E3602">
        <v>17.912800000000001</v>
      </c>
      <c r="F3602">
        <v>0.14693000000000001</v>
      </c>
    </row>
    <row r="3603" spans="1:6">
      <c r="A3603">
        <v>2001774</v>
      </c>
      <c r="B3603">
        <v>2</v>
      </c>
      <c r="C3603">
        <v>1774</v>
      </c>
      <c r="D3603">
        <v>-0.34960000000000002</v>
      </c>
      <c r="E3603">
        <v>17.918600000000001</v>
      </c>
      <c r="F3603">
        <v>0.14696000000000001</v>
      </c>
    </row>
    <row r="3604" spans="1:6">
      <c r="A3604">
        <v>2001775</v>
      </c>
      <c r="B3604">
        <v>2</v>
      </c>
      <c r="C3604">
        <v>1775</v>
      </c>
      <c r="D3604">
        <v>-0.34960000000000002</v>
      </c>
      <c r="E3604">
        <v>17.924299999999999</v>
      </c>
      <c r="F3604">
        <v>0.14698</v>
      </c>
    </row>
    <row r="3605" spans="1:6">
      <c r="A3605">
        <v>2001776</v>
      </c>
      <c r="B3605">
        <v>2</v>
      </c>
      <c r="C3605">
        <v>1776</v>
      </c>
      <c r="D3605">
        <v>-0.34970000000000001</v>
      </c>
      <c r="E3605">
        <v>17.930099999999999</v>
      </c>
      <c r="F3605">
        <v>0.14701</v>
      </c>
    </row>
    <row r="3606" spans="1:6">
      <c r="A3606">
        <v>2001777</v>
      </c>
      <c r="B3606">
        <v>2</v>
      </c>
      <c r="C3606">
        <v>1777</v>
      </c>
      <c r="D3606">
        <v>-0.34970000000000001</v>
      </c>
      <c r="E3606">
        <v>17.9359</v>
      </c>
      <c r="F3606">
        <v>0.14702999999999999</v>
      </c>
    </row>
    <row r="3607" spans="1:6">
      <c r="A3607">
        <v>2001778</v>
      </c>
      <c r="B3607">
        <v>2</v>
      </c>
      <c r="C3607">
        <v>1778</v>
      </c>
      <c r="D3607">
        <v>-0.3498</v>
      </c>
      <c r="E3607">
        <v>17.941700000000001</v>
      </c>
      <c r="F3607">
        <v>0.14706</v>
      </c>
    </row>
    <row r="3608" spans="1:6">
      <c r="A3608">
        <v>2001779</v>
      </c>
      <c r="B3608">
        <v>2</v>
      </c>
      <c r="C3608">
        <v>1779</v>
      </c>
      <c r="D3608">
        <v>-0.3498</v>
      </c>
      <c r="E3608">
        <v>17.947500000000002</v>
      </c>
      <c r="F3608">
        <v>0.14707999999999999</v>
      </c>
    </row>
    <row r="3609" spans="1:6">
      <c r="A3609">
        <v>2001780</v>
      </c>
      <c r="B3609">
        <v>2</v>
      </c>
      <c r="C3609">
        <v>1780</v>
      </c>
      <c r="D3609">
        <v>-0.34989999999999999</v>
      </c>
      <c r="E3609">
        <v>17.953299999999999</v>
      </c>
      <c r="F3609">
        <v>0.14710000000000001</v>
      </c>
    </row>
    <row r="3610" spans="1:6">
      <c r="A3610">
        <v>2001781</v>
      </c>
      <c r="B3610">
        <v>2</v>
      </c>
      <c r="C3610">
        <v>1781</v>
      </c>
      <c r="D3610">
        <v>-0.34989999999999999</v>
      </c>
      <c r="E3610">
        <v>17.959</v>
      </c>
      <c r="F3610">
        <v>0.14713000000000001</v>
      </c>
    </row>
    <row r="3611" spans="1:6">
      <c r="A3611">
        <v>2001782</v>
      </c>
      <c r="B3611">
        <v>2</v>
      </c>
      <c r="C3611">
        <v>1782</v>
      </c>
      <c r="D3611">
        <v>-0.34989999999999999</v>
      </c>
      <c r="E3611">
        <v>17.9648</v>
      </c>
      <c r="F3611">
        <v>0.14715</v>
      </c>
    </row>
    <row r="3612" spans="1:6">
      <c r="A3612">
        <v>2001783</v>
      </c>
      <c r="B3612">
        <v>2</v>
      </c>
      <c r="C3612">
        <v>1783</v>
      </c>
      <c r="D3612">
        <v>-0.35</v>
      </c>
      <c r="E3612">
        <v>17.970600000000001</v>
      </c>
      <c r="F3612">
        <v>0.14718000000000001</v>
      </c>
    </row>
    <row r="3613" spans="1:6">
      <c r="A3613">
        <v>2001784</v>
      </c>
      <c r="B3613">
        <v>2</v>
      </c>
      <c r="C3613">
        <v>1784</v>
      </c>
      <c r="D3613">
        <v>-0.35</v>
      </c>
      <c r="E3613">
        <v>17.976400000000002</v>
      </c>
      <c r="F3613">
        <v>0.1472</v>
      </c>
    </row>
    <row r="3614" spans="1:6">
      <c r="A3614">
        <v>2001785</v>
      </c>
      <c r="B3614">
        <v>2</v>
      </c>
      <c r="C3614">
        <v>1785</v>
      </c>
      <c r="D3614">
        <v>-0.35010000000000002</v>
      </c>
      <c r="E3614">
        <v>17.982099999999999</v>
      </c>
      <c r="F3614">
        <v>0.14721999999999999</v>
      </c>
    </row>
    <row r="3615" spans="1:6">
      <c r="A3615">
        <v>2001786</v>
      </c>
      <c r="B3615">
        <v>2</v>
      </c>
      <c r="C3615">
        <v>1786</v>
      </c>
      <c r="D3615">
        <v>-0.35010000000000002</v>
      </c>
      <c r="E3615">
        <v>17.9879</v>
      </c>
      <c r="F3615">
        <v>0.14724999999999999</v>
      </c>
    </row>
    <row r="3616" spans="1:6">
      <c r="A3616">
        <v>2001787</v>
      </c>
      <c r="B3616">
        <v>2</v>
      </c>
      <c r="C3616">
        <v>1787</v>
      </c>
      <c r="D3616">
        <v>-0.35020000000000001</v>
      </c>
      <c r="E3616">
        <v>17.9937</v>
      </c>
      <c r="F3616">
        <v>0.14727000000000001</v>
      </c>
    </row>
    <row r="3617" spans="1:6">
      <c r="A3617">
        <v>2001788</v>
      </c>
      <c r="B3617">
        <v>2</v>
      </c>
      <c r="C3617">
        <v>1788</v>
      </c>
      <c r="D3617">
        <v>-0.35020000000000001</v>
      </c>
      <c r="E3617">
        <v>17.999500000000001</v>
      </c>
      <c r="F3617">
        <v>0.14729999999999999</v>
      </c>
    </row>
    <row r="3618" spans="1:6">
      <c r="A3618">
        <v>2001789</v>
      </c>
      <c r="B3618">
        <v>2</v>
      </c>
      <c r="C3618">
        <v>1789</v>
      </c>
      <c r="D3618">
        <v>-0.35020000000000001</v>
      </c>
      <c r="E3618">
        <v>18.005199999999999</v>
      </c>
      <c r="F3618">
        <v>0.14732000000000001</v>
      </c>
    </row>
    <row r="3619" spans="1:6">
      <c r="A3619">
        <v>2001790</v>
      </c>
      <c r="B3619">
        <v>2</v>
      </c>
      <c r="C3619">
        <v>1790</v>
      </c>
      <c r="D3619">
        <v>-0.3503</v>
      </c>
      <c r="E3619">
        <v>18.010999999999999</v>
      </c>
      <c r="F3619">
        <v>0.14735000000000001</v>
      </c>
    </row>
    <row r="3620" spans="1:6">
      <c r="A3620">
        <v>2001791</v>
      </c>
      <c r="B3620">
        <v>2</v>
      </c>
      <c r="C3620">
        <v>1791</v>
      </c>
      <c r="D3620">
        <v>-0.3503</v>
      </c>
      <c r="E3620">
        <v>18.0168</v>
      </c>
      <c r="F3620">
        <v>0.14737</v>
      </c>
    </row>
    <row r="3621" spans="1:6">
      <c r="A3621">
        <v>2001792</v>
      </c>
      <c r="B3621">
        <v>2</v>
      </c>
      <c r="C3621">
        <v>1792</v>
      </c>
      <c r="D3621">
        <v>-0.35039999999999999</v>
      </c>
      <c r="E3621">
        <v>18.022500000000001</v>
      </c>
      <c r="F3621">
        <v>0.14738999999999999</v>
      </c>
    </row>
    <row r="3622" spans="1:6">
      <c r="A3622">
        <v>2001793</v>
      </c>
      <c r="B3622">
        <v>2</v>
      </c>
      <c r="C3622">
        <v>1793</v>
      </c>
      <c r="D3622">
        <v>-0.35039999999999999</v>
      </c>
      <c r="E3622">
        <v>18.028300000000002</v>
      </c>
      <c r="F3622">
        <v>0.14742</v>
      </c>
    </row>
    <row r="3623" spans="1:6">
      <c r="A3623">
        <v>2001794</v>
      </c>
      <c r="B3623">
        <v>2</v>
      </c>
      <c r="C3623">
        <v>1794</v>
      </c>
      <c r="D3623">
        <v>-0.35049999999999998</v>
      </c>
      <c r="E3623">
        <v>18.034099999999999</v>
      </c>
      <c r="F3623">
        <v>0.14743999999999999</v>
      </c>
    </row>
    <row r="3624" spans="1:6">
      <c r="A3624">
        <v>2001795</v>
      </c>
      <c r="B3624">
        <v>2</v>
      </c>
      <c r="C3624">
        <v>1795</v>
      </c>
      <c r="D3624">
        <v>-0.35049999999999998</v>
      </c>
      <c r="E3624">
        <v>18.0398</v>
      </c>
      <c r="F3624">
        <v>0.14746999999999999</v>
      </c>
    </row>
    <row r="3625" spans="1:6">
      <c r="A3625">
        <v>2001796</v>
      </c>
      <c r="B3625">
        <v>2</v>
      </c>
      <c r="C3625">
        <v>1796</v>
      </c>
      <c r="D3625">
        <v>-0.35049999999999998</v>
      </c>
      <c r="E3625">
        <v>18.0456</v>
      </c>
      <c r="F3625">
        <v>0.14749000000000001</v>
      </c>
    </row>
    <row r="3626" spans="1:6">
      <c r="A3626">
        <v>2001797</v>
      </c>
      <c r="B3626">
        <v>2</v>
      </c>
      <c r="C3626">
        <v>1797</v>
      </c>
      <c r="D3626">
        <v>-0.35060000000000002</v>
      </c>
      <c r="E3626">
        <v>18.051300000000001</v>
      </c>
      <c r="F3626">
        <v>0.14751</v>
      </c>
    </row>
    <row r="3627" spans="1:6">
      <c r="A3627">
        <v>2001798</v>
      </c>
      <c r="B3627">
        <v>2</v>
      </c>
      <c r="C3627">
        <v>1798</v>
      </c>
      <c r="D3627">
        <v>-0.35060000000000002</v>
      </c>
      <c r="E3627">
        <v>18.057099999999998</v>
      </c>
      <c r="F3627">
        <v>0.14754</v>
      </c>
    </row>
    <row r="3628" spans="1:6">
      <c r="A3628">
        <v>2001799</v>
      </c>
      <c r="B3628">
        <v>2</v>
      </c>
      <c r="C3628">
        <v>1799</v>
      </c>
      <c r="D3628">
        <v>-0.35070000000000001</v>
      </c>
      <c r="E3628">
        <v>18.062899999999999</v>
      </c>
      <c r="F3628">
        <v>0.14756</v>
      </c>
    </row>
    <row r="3629" spans="1:6">
      <c r="A3629">
        <v>2001800</v>
      </c>
      <c r="B3629">
        <v>2</v>
      </c>
      <c r="C3629">
        <v>1800</v>
      </c>
      <c r="D3629">
        <v>-0.35070000000000001</v>
      </c>
      <c r="E3629">
        <v>18.0686</v>
      </c>
      <c r="F3629">
        <v>0.14759</v>
      </c>
    </row>
    <row r="3630" spans="1:6">
      <c r="A3630">
        <v>2001801</v>
      </c>
      <c r="B3630">
        <v>2</v>
      </c>
      <c r="C3630">
        <v>1801</v>
      </c>
      <c r="D3630">
        <v>-0.35070000000000001</v>
      </c>
      <c r="E3630">
        <v>18.074400000000001</v>
      </c>
      <c r="F3630">
        <v>0.14760999999999999</v>
      </c>
    </row>
    <row r="3631" spans="1:6">
      <c r="A3631">
        <v>2001802</v>
      </c>
      <c r="B3631">
        <v>2</v>
      </c>
      <c r="C3631">
        <v>1802</v>
      </c>
      <c r="D3631">
        <v>-0.3508</v>
      </c>
      <c r="E3631">
        <v>18.080100000000002</v>
      </c>
      <c r="F3631">
        <v>0.14763000000000001</v>
      </c>
    </row>
    <row r="3632" spans="1:6">
      <c r="A3632">
        <v>2001803</v>
      </c>
      <c r="B3632">
        <v>2</v>
      </c>
      <c r="C3632">
        <v>1803</v>
      </c>
      <c r="D3632">
        <v>-0.3508</v>
      </c>
      <c r="E3632">
        <v>18.085899999999999</v>
      </c>
      <c r="F3632">
        <v>0.14766000000000001</v>
      </c>
    </row>
    <row r="3633" spans="1:6">
      <c r="A3633">
        <v>2001804</v>
      </c>
      <c r="B3633">
        <v>2</v>
      </c>
      <c r="C3633">
        <v>1804</v>
      </c>
      <c r="D3633">
        <v>-0.35089999999999999</v>
      </c>
      <c r="E3633">
        <v>18.0916</v>
      </c>
      <c r="F3633">
        <v>0.14768000000000001</v>
      </c>
    </row>
    <row r="3634" spans="1:6">
      <c r="A3634">
        <v>2001805</v>
      </c>
      <c r="B3634">
        <v>2</v>
      </c>
      <c r="C3634">
        <v>1805</v>
      </c>
      <c r="D3634">
        <v>-0.35089999999999999</v>
      </c>
      <c r="E3634">
        <v>18.0974</v>
      </c>
      <c r="F3634">
        <v>0.14771000000000001</v>
      </c>
    </row>
    <row r="3635" spans="1:6">
      <c r="A3635">
        <v>2001806</v>
      </c>
      <c r="B3635">
        <v>2</v>
      </c>
      <c r="C3635">
        <v>1806</v>
      </c>
      <c r="D3635">
        <v>-0.35099999999999998</v>
      </c>
      <c r="E3635">
        <v>18.103100000000001</v>
      </c>
      <c r="F3635">
        <v>0.14773</v>
      </c>
    </row>
    <row r="3636" spans="1:6">
      <c r="A3636">
        <v>2001807</v>
      </c>
      <c r="B3636">
        <v>2</v>
      </c>
      <c r="C3636">
        <v>1807</v>
      </c>
      <c r="D3636">
        <v>-0.35099999999999998</v>
      </c>
      <c r="E3636">
        <v>18.108899999999998</v>
      </c>
      <c r="F3636">
        <v>0.14774999999999999</v>
      </c>
    </row>
    <row r="3637" spans="1:6">
      <c r="A3637">
        <v>2001808</v>
      </c>
      <c r="B3637">
        <v>2</v>
      </c>
      <c r="C3637">
        <v>1808</v>
      </c>
      <c r="D3637">
        <v>-0.35099999999999998</v>
      </c>
      <c r="E3637">
        <v>18.114599999999999</v>
      </c>
      <c r="F3637">
        <v>0.14777999999999999</v>
      </c>
    </row>
    <row r="3638" spans="1:6">
      <c r="A3638">
        <v>2001809</v>
      </c>
      <c r="B3638">
        <v>2</v>
      </c>
      <c r="C3638">
        <v>1809</v>
      </c>
      <c r="D3638">
        <v>-0.35110000000000002</v>
      </c>
      <c r="E3638">
        <v>18.1204</v>
      </c>
      <c r="F3638">
        <v>0.14779999999999999</v>
      </c>
    </row>
    <row r="3639" spans="1:6">
      <c r="A3639">
        <v>2001810</v>
      </c>
      <c r="B3639">
        <v>2</v>
      </c>
      <c r="C3639">
        <v>1810</v>
      </c>
      <c r="D3639">
        <v>-0.35110000000000002</v>
      </c>
      <c r="E3639">
        <v>18.126100000000001</v>
      </c>
      <c r="F3639">
        <v>0.14782999999999999</v>
      </c>
    </row>
    <row r="3640" spans="1:6">
      <c r="A3640">
        <v>2001811</v>
      </c>
      <c r="B3640">
        <v>2</v>
      </c>
      <c r="C3640">
        <v>1811</v>
      </c>
      <c r="D3640">
        <v>-0.35120000000000001</v>
      </c>
      <c r="E3640">
        <v>18.131900000000002</v>
      </c>
      <c r="F3640">
        <v>0.14785000000000001</v>
      </c>
    </row>
    <row r="3641" spans="1:6">
      <c r="A3641">
        <v>2001812</v>
      </c>
      <c r="B3641">
        <v>2</v>
      </c>
      <c r="C3641">
        <v>1812</v>
      </c>
      <c r="D3641">
        <v>-0.35120000000000001</v>
      </c>
      <c r="E3641">
        <v>18.137599999999999</v>
      </c>
      <c r="F3641">
        <v>0.14787</v>
      </c>
    </row>
    <row r="3642" spans="1:6">
      <c r="A3642">
        <v>2001813</v>
      </c>
      <c r="B3642">
        <v>2</v>
      </c>
      <c r="C3642">
        <v>1813</v>
      </c>
      <c r="D3642">
        <v>-0.3513</v>
      </c>
      <c r="E3642">
        <v>18.1434</v>
      </c>
      <c r="F3642">
        <v>0.1479</v>
      </c>
    </row>
    <row r="3643" spans="1:6">
      <c r="A3643">
        <v>2001814</v>
      </c>
      <c r="B3643">
        <v>2</v>
      </c>
      <c r="C3643">
        <v>1814</v>
      </c>
      <c r="D3643">
        <v>-0.3513</v>
      </c>
      <c r="E3643">
        <v>18.149100000000001</v>
      </c>
      <c r="F3643">
        <v>0.14792</v>
      </c>
    </row>
    <row r="3644" spans="1:6">
      <c r="A3644">
        <v>2001815</v>
      </c>
      <c r="B3644">
        <v>2</v>
      </c>
      <c r="C3644">
        <v>1815</v>
      </c>
      <c r="D3644">
        <v>-0.3513</v>
      </c>
      <c r="E3644">
        <v>18.154800000000002</v>
      </c>
      <c r="F3644">
        <v>0.14793999999999999</v>
      </c>
    </row>
    <row r="3645" spans="1:6">
      <c r="A3645">
        <v>2001816</v>
      </c>
      <c r="B3645">
        <v>2</v>
      </c>
      <c r="C3645">
        <v>1816</v>
      </c>
      <c r="D3645">
        <v>-0.35139999999999999</v>
      </c>
      <c r="E3645">
        <v>18.160599999999999</v>
      </c>
      <c r="F3645">
        <v>0.14796999999999999</v>
      </c>
    </row>
    <row r="3646" spans="1:6">
      <c r="A3646">
        <v>2001817</v>
      </c>
      <c r="B3646">
        <v>2</v>
      </c>
      <c r="C3646">
        <v>1817</v>
      </c>
      <c r="D3646">
        <v>-0.35139999999999999</v>
      </c>
      <c r="E3646">
        <v>18.1663</v>
      </c>
      <c r="F3646">
        <v>0.14799000000000001</v>
      </c>
    </row>
    <row r="3647" spans="1:6">
      <c r="A3647">
        <v>2001818</v>
      </c>
      <c r="B3647">
        <v>2</v>
      </c>
      <c r="C3647">
        <v>1818</v>
      </c>
      <c r="D3647">
        <v>-0.35149999999999998</v>
      </c>
      <c r="E3647">
        <v>18.172000000000001</v>
      </c>
      <c r="F3647">
        <v>0.14802000000000001</v>
      </c>
    </row>
    <row r="3648" spans="1:6">
      <c r="A3648">
        <v>2001819</v>
      </c>
      <c r="B3648">
        <v>2</v>
      </c>
      <c r="C3648">
        <v>1819</v>
      </c>
      <c r="D3648">
        <v>-0.35149999999999998</v>
      </c>
      <c r="E3648">
        <v>18.177800000000001</v>
      </c>
      <c r="F3648">
        <v>0.14804</v>
      </c>
    </row>
    <row r="3649" spans="1:6">
      <c r="A3649">
        <v>2001820</v>
      </c>
      <c r="B3649">
        <v>2</v>
      </c>
      <c r="C3649">
        <v>1820</v>
      </c>
      <c r="D3649">
        <v>-0.35149999999999998</v>
      </c>
      <c r="E3649">
        <v>18.183499999999999</v>
      </c>
      <c r="F3649">
        <v>0.14806</v>
      </c>
    </row>
    <row r="3650" spans="1:6">
      <c r="A3650">
        <v>2001821</v>
      </c>
      <c r="B3650">
        <v>2</v>
      </c>
      <c r="C3650">
        <v>1821</v>
      </c>
      <c r="D3650">
        <v>-0.35160000000000002</v>
      </c>
      <c r="E3650">
        <v>18.1892</v>
      </c>
      <c r="F3650">
        <v>0.14809</v>
      </c>
    </row>
    <row r="3651" spans="1:6">
      <c r="A3651">
        <v>2001822</v>
      </c>
      <c r="B3651">
        <v>2</v>
      </c>
      <c r="C3651">
        <v>1822</v>
      </c>
      <c r="D3651">
        <v>-0.35160000000000002</v>
      </c>
      <c r="E3651">
        <v>18.195</v>
      </c>
      <c r="F3651">
        <v>0.14810999999999999</v>
      </c>
    </row>
    <row r="3652" spans="1:6">
      <c r="A3652">
        <v>2001823</v>
      </c>
      <c r="B3652">
        <v>2</v>
      </c>
      <c r="C3652">
        <v>1823</v>
      </c>
      <c r="D3652">
        <v>-0.35170000000000001</v>
      </c>
      <c r="E3652">
        <v>18.200700000000001</v>
      </c>
      <c r="F3652">
        <v>0.14813999999999999</v>
      </c>
    </row>
    <row r="3653" spans="1:6">
      <c r="A3653">
        <v>2001824</v>
      </c>
      <c r="B3653">
        <v>2</v>
      </c>
      <c r="C3653">
        <v>1824</v>
      </c>
      <c r="D3653">
        <v>-0.35170000000000001</v>
      </c>
      <c r="E3653">
        <v>18.206399999999999</v>
      </c>
      <c r="F3653">
        <v>0.14815999999999999</v>
      </c>
    </row>
    <row r="3654" spans="1:6">
      <c r="A3654">
        <v>2001825</v>
      </c>
      <c r="B3654">
        <v>2</v>
      </c>
      <c r="C3654">
        <v>1825</v>
      </c>
      <c r="D3654">
        <v>-0.3518</v>
      </c>
      <c r="E3654">
        <v>18.212199999999999</v>
      </c>
      <c r="F3654">
        <v>0.14818000000000001</v>
      </c>
    </row>
    <row r="3655" spans="1:6">
      <c r="A3655">
        <v>2001826</v>
      </c>
      <c r="B3655">
        <v>2</v>
      </c>
      <c r="C3655">
        <v>1826</v>
      </c>
      <c r="D3655">
        <v>-0.3518</v>
      </c>
      <c r="E3655">
        <v>18.2179</v>
      </c>
      <c r="F3655">
        <v>0.14821000000000001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23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1000061</v>
      </c>
      <c r="B2">
        <v>1</v>
      </c>
      <c r="C2">
        <v>61</v>
      </c>
      <c r="D2">
        <v>-0.2026</v>
      </c>
      <c r="E2">
        <v>18.505700000000001</v>
      </c>
      <c r="F2">
        <v>0.12988</v>
      </c>
    </row>
    <row r="3" spans="1:6">
      <c r="A3">
        <v>1000062</v>
      </c>
      <c r="B3">
        <v>1</v>
      </c>
      <c r="C3">
        <v>62</v>
      </c>
      <c r="D3">
        <v>-0.21299999999999999</v>
      </c>
      <c r="E3">
        <v>18.680199999999999</v>
      </c>
      <c r="F3">
        <v>0.13028000000000001</v>
      </c>
    </row>
    <row r="4" spans="1:6">
      <c r="A4">
        <v>1000063</v>
      </c>
      <c r="B4">
        <v>1</v>
      </c>
      <c r="C4">
        <v>63</v>
      </c>
      <c r="D4">
        <v>-0.22339999999999999</v>
      </c>
      <c r="E4">
        <v>18.856300000000001</v>
      </c>
      <c r="F4">
        <v>0.13067000000000001</v>
      </c>
    </row>
    <row r="5" spans="1:6">
      <c r="A5">
        <v>1000064</v>
      </c>
      <c r="B5">
        <v>1</v>
      </c>
      <c r="C5">
        <v>64</v>
      </c>
      <c r="D5">
        <v>-0.23380000000000001</v>
      </c>
      <c r="E5">
        <v>19.033999999999999</v>
      </c>
      <c r="F5">
        <v>0.13105</v>
      </c>
    </row>
    <row r="6" spans="1:6">
      <c r="A6">
        <v>1000065</v>
      </c>
      <c r="B6">
        <v>1</v>
      </c>
      <c r="C6">
        <v>65</v>
      </c>
      <c r="D6">
        <v>-0.24429999999999999</v>
      </c>
      <c r="E6">
        <v>19.213200000000001</v>
      </c>
      <c r="F6">
        <v>0.13142000000000001</v>
      </c>
    </row>
    <row r="7" spans="1:6">
      <c r="A7">
        <v>1000066</v>
      </c>
      <c r="B7">
        <v>1</v>
      </c>
      <c r="C7">
        <v>66</v>
      </c>
      <c r="D7">
        <v>-0.25480000000000003</v>
      </c>
      <c r="E7">
        <v>19.393999999999998</v>
      </c>
      <c r="F7">
        <v>0.13178000000000001</v>
      </c>
    </row>
    <row r="8" spans="1:6">
      <c r="A8">
        <v>1000067</v>
      </c>
      <c r="B8">
        <v>1</v>
      </c>
      <c r="C8">
        <v>67</v>
      </c>
      <c r="D8">
        <v>-0.26529999999999998</v>
      </c>
      <c r="E8">
        <v>19.576499999999999</v>
      </c>
      <c r="F8">
        <v>0.13213</v>
      </c>
    </row>
    <row r="9" spans="1:6">
      <c r="A9">
        <v>1000068</v>
      </c>
      <c r="B9">
        <v>1</v>
      </c>
      <c r="C9">
        <v>68</v>
      </c>
      <c r="D9">
        <v>-0.27579999999999999</v>
      </c>
      <c r="E9">
        <v>19.7607</v>
      </c>
      <c r="F9">
        <v>0.13245999999999999</v>
      </c>
    </row>
    <row r="10" spans="1:6">
      <c r="A10">
        <v>1000069</v>
      </c>
      <c r="B10">
        <v>1</v>
      </c>
      <c r="C10">
        <v>69</v>
      </c>
      <c r="D10">
        <v>-0.28639999999999999</v>
      </c>
      <c r="E10">
        <v>19.9468</v>
      </c>
      <c r="F10">
        <v>0.13278999999999999</v>
      </c>
    </row>
    <row r="11" spans="1:6">
      <c r="A11">
        <v>1000070</v>
      </c>
      <c r="B11">
        <v>1</v>
      </c>
      <c r="C11">
        <v>70</v>
      </c>
      <c r="D11">
        <v>-0.2969</v>
      </c>
      <c r="E11">
        <v>20.134399999999999</v>
      </c>
      <c r="F11">
        <v>0.13311000000000001</v>
      </c>
    </row>
    <row r="12" spans="1:6">
      <c r="A12">
        <v>1000071</v>
      </c>
      <c r="B12">
        <v>1</v>
      </c>
      <c r="C12">
        <v>71</v>
      </c>
      <c r="D12">
        <v>-0.3075</v>
      </c>
      <c r="E12">
        <v>20.323499999999999</v>
      </c>
      <c r="F12">
        <v>0.13342000000000001</v>
      </c>
    </row>
    <row r="13" spans="1:6">
      <c r="A13">
        <v>1000072</v>
      </c>
      <c r="B13">
        <v>1</v>
      </c>
      <c r="C13">
        <v>72</v>
      </c>
      <c r="D13">
        <v>-0.318</v>
      </c>
      <c r="E13">
        <v>20.5137</v>
      </c>
      <c r="F13">
        <v>0.13372000000000001</v>
      </c>
    </row>
    <row r="14" spans="1:6">
      <c r="A14">
        <v>1000073</v>
      </c>
      <c r="B14">
        <v>1</v>
      </c>
      <c r="C14">
        <v>73</v>
      </c>
      <c r="D14">
        <v>-0.32850000000000001</v>
      </c>
      <c r="E14">
        <v>20.705200000000001</v>
      </c>
      <c r="F14">
        <v>0.13402</v>
      </c>
    </row>
    <row r="15" spans="1:6">
      <c r="A15">
        <v>1000074</v>
      </c>
      <c r="B15">
        <v>1</v>
      </c>
      <c r="C15">
        <v>74</v>
      </c>
      <c r="D15">
        <v>-0.33900000000000002</v>
      </c>
      <c r="E15">
        <v>20.8979</v>
      </c>
      <c r="F15">
        <v>0.13431999999999999</v>
      </c>
    </row>
    <row r="16" spans="1:6">
      <c r="A16">
        <v>1000075</v>
      </c>
      <c r="B16">
        <v>1</v>
      </c>
      <c r="C16">
        <v>75</v>
      </c>
      <c r="D16">
        <v>-0.34939999999999999</v>
      </c>
      <c r="E16">
        <v>21.091799999999999</v>
      </c>
      <c r="F16">
        <v>0.13461999999999999</v>
      </c>
    </row>
    <row r="17" spans="1:6">
      <c r="A17">
        <v>1000076</v>
      </c>
      <c r="B17">
        <v>1</v>
      </c>
      <c r="C17">
        <v>76</v>
      </c>
      <c r="D17">
        <v>-0.35980000000000001</v>
      </c>
      <c r="E17">
        <v>21.286999999999999</v>
      </c>
      <c r="F17">
        <v>0.13492999999999999</v>
      </c>
    </row>
    <row r="18" spans="1:6">
      <c r="A18">
        <v>1000077</v>
      </c>
      <c r="B18">
        <v>1</v>
      </c>
      <c r="C18">
        <v>77</v>
      </c>
      <c r="D18">
        <v>-0.37009999999999998</v>
      </c>
      <c r="E18">
        <v>21.4833</v>
      </c>
      <c r="F18">
        <v>0.13522999999999999</v>
      </c>
    </row>
    <row r="19" spans="1:6">
      <c r="A19">
        <v>1000078</v>
      </c>
      <c r="B19">
        <v>1</v>
      </c>
      <c r="C19">
        <v>78</v>
      </c>
      <c r="D19">
        <v>-0.38040000000000002</v>
      </c>
      <c r="E19">
        <v>21.681000000000001</v>
      </c>
      <c r="F19">
        <v>0.13553999999999999</v>
      </c>
    </row>
    <row r="20" spans="1:6">
      <c r="A20">
        <v>1000079</v>
      </c>
      <c r="B20">
        <v>1</v>
      </c>
      <c r="C20">
        <v>79</v>
      </c>
      <c r="D20">
        <v>-0.3906</v>
      </c>
      <c r="E20">
        <v>21.879899999999999</v>
      </c>
      <c r="F20">
        <v>0.13586000000000001</v>
      </c>
    </row>
    <row r="21" spans="1:6">
      <c r="A21">
        <v>1000080</v>
      </c>
      <c r="B21">
        <v>1</v>
      </c>
      <c r="C21">
        <v>80</v>
      </c>
      <c r="D21">
        <v>-0.4007</v>
      </c>
      <c r="E21">
        <v>22.08</v>
      </c>
      <c r="F21">
        <v>0.13618</v>
      </c>
    </row>
    <row r="22" spans="1:6">
      <c r="A22">
        <v>1000081</v>
      </c>
      <c r="B22">
        <v>1</v>
      </c>
      <c r="C22">
        <v>81</v>
      </c>
      <c r="D22">
        <v>-0.41070000000000001</v>
      </c>
      <c r="E22">
        <v>22.281300000000002</v>
      </c>
      <c r="F22">
        <v>0.13652</v>
      </c>
    </row>
    <row r="23" spans="1:6">
      <c r="A23">
        <v>1000082</v>
      </c>
      <c r="B23">
        <v>1</v>
      </c>
      <c r="C23">
        <v>82</v>
      </c>
      <c r="D23">
        <v>-0.42070000000000002</v>
      </c>
      <c r="E23">
        <v>22.483699999999999</v>
      </c>
      <c r="F23">
        <v>0.13686000000000001</v>
      </c>
    </row>
    <row r="24" spans="1:6">
      <c r="A24">
        <v>1000083</v>
      </c>
      <c r="B24">
        <v>1</v>
      </c>
      <c r="C24">
        <v>83</v>
      </c>
      <c r="D24">
        <v>-0.43049999999999999</v>
      </c>
      <c r="E24">
        <v>22.687200000000001</v>
      </c>
      <c r="F24">
        <v>0.13722000000000001</v>
      </c>
    </row>
    <row r="25" spans="1:6">
      <c r="A25">
        <v>1000084</v>
      </c>
      <c r="B25">
        <v>1</v>
      </c>
      <c r="C25">
        <v>84</v>
      </c>
      <c r="D25">
        <v>-0.44019999999999998</v>
      </c>
      <c r="E25">
        <v>22.891500000000001</v>
      </c>
      <c r="F25">
        <v>0.13758999999999999</v>
      </c>
    </row>
    <row r="26" spans="1:6">
      <c r="A26">
        <v>1000085</v>
      </c>
      <c r="B26">
        <v>1</v>
      </c>
      <c r="C26">
        <v>85</v>
      </c>
      <c r="D26">
        <v>-0.44990000000000002</v>
      </c>
      <c r="E26">
        <v>23.096800000000002</v>
      </c>
      <c r="F26">
        <v>0.13797000000000001</v>
      </c>
    </row>
    <row r="27" spans="1:6">
      <c r="A27">
        <v>1000086</v>
      </c>
      <c r="B27">
        <v>1</v>
      </c>
      <c r="C27">
        <v>86</v>
      </c>
      <c r="D27">
        <v>-0.45939999999999998</v>
      </c>
      <c r="E27">
        <v>23.302900000000001</v>
      </c>
      <c r="F27">
        <v>0.13838</v>
      </c>
    </row>
    <row r="28" spans="1:6">
      <c r="A28">
        <v>1000087</v>
      </c>
      <c r="B28">
        <v>1</v>
      </c>
      <c r="C28">
        <v>87</v>
      </c>
      <c r="D28">
        <v>-0.46879999999999999</v>
      </c>
      <c r="E28">
        <v>23.510100000000001</v>
      </c>
      <c r="F28">
        <v>0.13880000000000001</v>
      </c>
    </row>
    <row r="29" spans="1:6">
      <c r="A29">
        <v>1000088</v>
      </c>
      <c r="B29">
        <v>1</v>
      </c>
      <c r="C29">
        <v>88</v>
      </c>
      <c r="D29">
        <v>-0.47810000000000002</v>
      </c>
      <c r="E29">
        <v>23.7182</v>
      </c>
      <c r="F29">
        <v>0.13922999999999999</v>
      </c>
    </row>
    <row r="30" spans="1:6">
      <c r="A30">
        <v>1000089</v>
      </c>
      <c r="B30">
        <v>1</v>
      </c>
      <c r="C30">
        <v>89</v>
      </c>
      <c r="D30">
        <v>-0.48730000000000001</v>
      </c>
      <c r="E30">
        <v>23.927199999999999</v>
      </c>
      <c r="F30">
        <v>0.13969000000000001</v>
      </c>
    </row>
    <row r="31" spans="1:6">
      <c r="A31">
        <v>1000090</v>
      </c>
      <c r="B31">
        <v>1</v>
      </c>
      <c r="C31">
        <v>90</v>
      </c>
      <c r="D31">
        <v>-0.49640000000000001</v>
      </c>
      <c r="E31">
        <v>24.1371</v>
      </c>
      <c r="F31">
        <v>0.14016000000000001</v>
      </c>
    </row>
    <row r="32" spans="1:6">
      <c r="A32">
        <v>1000091</v>
      </c>
      <c r="B32">
        <v>1</v>
      </c>
      <c r="C32">
        <v>91</v>
      </c>
      <c r="D32">
        <v>-0.50529999999999997</v>
      </c>
      <c r="E32">
        <v>24.347899999999999</v>
      </c>
      <c r="F32">
        <v>0.14065</v>
      </c>
    </row>
    <row r="33" spans="1:6">
      <c r="A33">
        <v>1000092</v>
      </c>
      <c r="B33">
        <v>1</v>
      </c>
      <c r="C33">
        <v>92</v>
      </c>
      <c r="D33">
        <v>-0.51419999999999999</v>
      </c>
      <c r="E33">
        <v>24.5595</v>
      </c>
      <c r="F33">
        <v>0.14116999999999999</v>
      </c>
    </row>
    <row r="34" spans="1:6">
      <c r="A34">
        <v>1000093</v>
      </c>
      <c r="B34">
        <v>1</v>
      </c>
      <c r="C34">
        <v>93</v>
      </c>
      <c r="D34">
        <v>-0.52290000000000003</v>
      </c>
      <c r="E34">
        <v>24.772200000000002</v>
      </c>
      <c r="F34">
        <v>0.14169999999999999</v>
      </c>
    </row>
    <row r="35" spans="1:6">
      <c r="A35">
        <v>1000094</v>
      </c>
      <c r="B35">
        <v>1</v>
      </c>
      <c r="C35">
        <v>94</v>
      </c>
      <c r="D35">
        <v>-0.53149999999999997</v>
      </c>
      <c r="E35">
        <v>24.985800000000001</v>
      </c>
      <c r="F35">
        <v>0.14226</v>
      </c>
    </row>
    <row r="36" spans="1:6">
      <c r="A36">
        <v>1000095</v>
      </c>
      <c r="B36">
        <v>1</v>
      </c>
      <c r="C36">
        <v>95</v>
      </c>
      <c r="D36">
        <v>-0.53990000000000005</v>
      </c>
      <c r="E36">
        <v>25.200500000000002</v>
      </c>
      <c r="F36">
        <v>0.14283999999999999</v>
      </c>
    </row>
    <row r="37" spans="1:6">
      <c r="A37">
        <v>1000096</v>
      </c>
      <c r="B37">
        <v>1</v>
      </c>
      <c r="C37">
        <v>96</v>
      </c>
      <c r="D37">
        <v>-0.54820000000000002</v>
      </c>
      <c r="E37">
        <v>25.4163</v>
      </c>
      <c r="F37">
        <v>0.14344000000000001</v>
      </c>
    </row>
    <row r="38" spans="1:6">
      <c r="A38">
        <v>1000097</v>
      </c>
      <c r="B38">
        <v>1</v>
      </c>
      <c r="C38">
        <v>97</v>
      </c>
      <c r="D38">
        <v>-0.55640000000000001</v>
      </c>
      <c r="E38">
        <v>25.633199999999999</v>
      </c>
      <c r="F38">
        <v>0.14407</v>
      </c>
    </row>
    <row r="39" spans="1:6">
      <c r="A39">
        <v>1000098</v>
      </c>
      <c r="B39">
        <v>1</v>
      </c>
      <c r="C39">
        <v>98</v>
      </c>
      <c r="D39">
        <v>-0.56440000000000001</v>
      </c>
      <c r="E39">
        <v>25.851299999999998</v>
      </c>
      <c r="F39">
        <v>0.14471999999999999</v>
      </c>
    </row>
    <row r="40" spans="1:6">
      <c r="A40">
        <v>1000099</v>
      </c>
      <c r="B40">
        <v>1</v>
      </c>
      <c r="C40">
        <v>99</v>
      </c>
      <c r="D40">
        <v>-0.57220000000000004</v>
      </c>
      <c r="E40">
        <v>26.070599999999999</v>
      </c>
      <c r="F40">
        <v>0.14538999999999999</v>
      </c>
    </row>
    <row r="41" spans="1:6">
      <c r="A41">
        <v>1000100</v>
      </c>
      <c r="B41">
        <v>1</v>
      </c>
      <c r="C41">
        <v>100</v>
      </c>
      <c r="D41">
        <v>-0.57989999999999997</v>
      </c>
      <c r="E41">
        <v>26.2911</v>
      </c>
      <c r="F41">
        <v>0.14607999999999999</v>
      </c>
    </row>
    <row r="42" spans="1:6">
      <c r="A42">
        <v>1000101</v>
      </c>
      <c r="B42">
        <v>1</v>
      </c>
      <c r="C42">
        <v>101</v>
      </c>
      <c r="D42">
        <v>-0.58730000000000004</v>
      </c>
      <c r="E42">
        <v>26.512799999999999</v>
      </c>
      <c r="F42">
        <v>0.14679</v>
      </c>
    </row>
    <row r="43" spans="1:6">
      <c r="A43">
        <v>1000102</v>
      </c>
      <c r="B43">
        <v>1</v>
      </c>
      <c r="C43">
        <v>102</v>
      </c>
      <c r="D43">
        <v>-0.59460000000000002</v>
      </c>
      <c r="E43">
        <v>26.735800000000001</v>
      </c>
      <c r="F43">
        <v>0.14752000000000001</v>
      </c>
    </row>
    <row r="44" spans="1:6">
      <c r="A44">
        <v>1000103</v>
      </c>
      <c r="B44">
        <v>1</v>
      </c>
      <c r="C44">
        <v>103</v>
      </c>
      <c r="D44">
        <v>-0.60170000000000001</v>
      </c>
      <c r="E44">
        <v>26.9602</v>
      </c>
      <c r="F44">
        <v>0.14828</v>
      </c>
    </row>
    <row r="45" spans="1:6">
      <c r="A45">
        <v>1000104</v>
      </c>
      <c r="B45">
        <v>1</v>
      </c>
      <c r="C45">
        <v>104</v>
      </c>
      <c r="D45">
        <v>-0.60850000000000004</v>
      </c>
      <c r="E45">
        <v>27.1861</v>
      </c>
      <c r="F45">
        <v>0.14904999999999999</v>
      </c>
    </row>
    <row r="46" spans="1:6">
      <c r="A46">
        <v>1000105</v>
      </c>
      <c r="B46">
        <v>1</v>
      </c>
      <c r="C46">
        <v>105</v>
      </c>
      <c r="D46">
        <v>-0.61519999999999997</v>
      </c>
      <c r="E46">
        <v>27.413699999999999</v>
      </c>
      <c r="F46">
        <v>0.14984</v>
      </c>
    </row>
    <row r="47" spans="1:6">
      <c r="A47">
        <v>1000106</v>
      </c>
      <c r="B47">
        <v>1</v>
      </c>
      <c r="C47">
        <v>106</v>
      </c>
      <c r="D47">
        <v>-0.62160000000000004</v>
      </c>
      <c r="E47">
        <v>27.6432</v>
      </c>
      <c r="F47">
        <v>0.15065999999999999</v>
      </c>
    </row>
    <row r="48" spans="1:6">
      <c r="A48">
        <v>1000107</v>
      </c>
      <c r="B48">
        <v>1</v>
      </c>
      <c r="C48">
        <v>107</v>
      </c>
      <c r="D48">
        <v>-0.62780000000000002</v>
      </c>
      <c r="E48">
        <v>27.875</v>
      </c>
      <c r="F48">
        <v>0.15149000000000001</v>
      </c>
    </row>
    <row r="49" spans="1:6">
      <c r="A49">
        <v>1000108</v>
      </c>
      <c r="B49">
        <v>1</v>
      </c>
      <c r="C49">
        <v>108</v>
      </c>
      <c r="D49">
        <v>-0.63370000000000004</v>
      </c>
      <c r="E49">
        <v>28.109200000000001</v>
      </c>
      <c r="F49">
        <v>0.15232999999999999</v>
      </c>
    </row>
    <row r="50" spans="1:6">
      <c r="A50">
        <v>1000109</v>
      </c>
      <c r="B50">
        <v>1</v>
      </c>
      <c r="C50">
        <v>109</v>
      </c>
      <c r="D50">
        <v>-0.63929999999999998</v>
      </c>
      <c r="E50">
        <v>28.3459</v>
      </c>
      <c r="F50">
        <v>0.15318999999999999</v>
      </c>
    </row>
    <row r="51" spans="1:6">
      <c r="A51">
        <v>1000110</v>
      </c>
      <c r="B51">
        <v>1</v>
      </c>
      <c r="C51">
        <v>110</v>
      </c>
      <c r="D51">
        <v>-0.64459999999999995</v>
      </c>
      <c r="E51">
        <v>28.5854</v>
      </c>
      <c r="F51">
        <v>0.15406</v>
      </c>
    </row>
    <row r="52" spans="1:6">
      <c r="A52">
        <v>1000111</v>
      </c>
      <c r="B52">
        <v>1</v>
      </c>
      <c r="C52">
        <v>111</v>
      </c>
      <c r="D52">
        <v>-0.64959999999999996</v>
      </c>
      <c r="E52">
        <v>28.8277</v>
      </c>
      <c r="F52">
        <v>0.15493000000000001</v>
      </c>
    </row>
    <row r="53" spans="1:6">
      <c r="A53">
        <v>1000112</v>
      </c>
      <c r="B53">
        <v>1</v>
      </c>
      <c r="C53">
        <v>112</v>
      </c>
      <c r="D53">
        <v>-0.65429999999999999</v>
      </c>
      <c r="E53">
        <v>29.0731</v>
      </c>
      <c r="F53">
        <v>0.15581</v>
      </c>
    </row>
    <row r="54" spans="1:6">
      <c r="A54">
        <v>1000113</v>
      </c>
      <c r="B54">
        <v>1</v>
      </c>
      <c r="C54">
        <v>113</v>
      </c>
      <c r="D54">
        <v>-0.65849999999999997</v>
      </c>
      <c r="E54">
        <v>29.3217</v>
      </c>
      <c r="F54">
        <v>0.15670000000000001</v>
      </c>
    </row>
    <row r="55" spans="1:6">
      <c r="A55">
        <v>1000114</v>
      </c>
      <c r="B55">
        <v>1</v>
      </c>
      <c r="C55">
        <v>114</v>
      </c>
      <c r="D55">
        <v>-0.66239999999999999</v>
      </c>
      <c r="E55">
        <v>29.573599999999999</v>
      </c>
      <c r="F55">
        <v>0.15759999999999999</v>
      </c>
    </row>
    <row r="56" spans="1:6">
      <c r="A56">
        <v>1000115</v>
      </c>
      <c r="B56">
        <v>1</v>
      </c>
      <c r="C56">
        <v>115</v>
      </c>
      <c r="D56">
        <v>-0.66590000000000005</v>
      </c>
      <c r="E56">
        <v>29.828900000000001</v>
      </c>
      <c r="F56">
        <v>0.1585</v>
      </c>
    </row>
    <row r="57" spans="1:6">
      <c r="A57">
        <v>1000116</v>
      </c>
      <c r="B57">
        <v>1</v>
      </c>
      <c r="C57">
        <v>116</v>
      </c>
      <c r="D57">
        <v>-0.66890000000000005</v>
      </c>
      <c r="E57">
        <v>30.087700000000002</v>
      </c>
      <c r="F57">
        <v>0.15939999999999999</v>
      </c>
    </row>
    <row r="58" spans="1:6">
      <c r="A58">
        <v>1000117</v>
      </c>
      <c r="B58">
        <v>1</v>
      </c>
      <c r="C58">
        <v>117</v>
      </c>
      <c r="D58">
        <v>-0.6714</v>
      </c>
      <c r="E58">
        <v>30.350100000000001</v>
      </c>
      <c r="F58">
        <v>0.16031000000000001</v>
      </c>
    </row>
    <row r="59" spans="1:6">
      <c r="A59">
        <v>1000118</v>
      </c>
      <c r="B59">
        <v>1</v>
      </c>
      <c r="C59">
        <v>118</v>
      </c>
      <c r="D59">
        <v>-0.67349999999999999</v>
      </c>
      <c r="E59">
        <v>30.616</v>
      </c>
      <c r="F59">
        <v>0.16122</v>
      </c>
    </row>
    <row r="60" spans="1:6">
      <c r="A60">
        <v>1000119</v>
      </c>
      <c r="B60">
        <v>1</v>
      </c>
      <c r="C60">
        <v>119</v>
      </c>
      <c r="D60">
        <v>-0.67520000000000002</v>
      </c>
      <c r="E60">
        <v>30.885400000000001</v>
      </c>
      <c r="F60">
        <v>0.16213</v>
      </c>
    </row>
    <row r="61" spans="1:6">
      <c r="A61">
        <v>1000120</v>
      </c>
      <c r="B61">
        <v>1</v>
      </c>
      <c r="C61">
        <v>120</v>
      </c>
      <c r="D61">
        <v>-0.6764</v>
      </c>
      <c r="E61">
        <v>31.1586</v>
      </c>
      <c r="F61">
        <v>0.16305</v>
      </c>
    </row>
    <row r="62" spans="1:6">
      <c r="A62">
        <v>1000121</v>
      </c>
      <c r="B62">
        <v>1</v>
      </c>
      <c r="C62">
        <v>121</v>
      </c>
      <c r="D62">
        <v>-0.6764</v>
      </c>
      <c r="E62">
        <v>31.1586</v>
      </c>
      <c r="F62">
        <v>0.16305</v>
      </c>
    </row>
    <row r="63" spans="1:6">
      <c r="A63">
        <v>2000061</v>
      </c>
      <c r="B63">
        <v>2</v>
      </c>
      <c r="C63">
        <v>61</v>
      </c>
      <c r="D63">
        <v>-0.46810000000000002</v>
      </c>
      <c r="E63">
        <v>18.257899999999999</v>
      </c>
      <c r="F63">
        <v>0.14294999999999999</v>
      </c>
    </row>
    <row r="64" spans="1:6">
      <c r="A64">
        <v>2000062</v>
      </c>
      <c r="B64">
        <v>2</v>
      </c>
      <c r="C64">
        <v>62</v>
      </c>
      <c r="D64">
        <v>-0.47110000000000002</v>
      </c>
      <c r="E64">
        <v>18.4329</v>
      </c>
      <c r="F64">
        <v>0.14349999999999999</v>
      </c>
    </row>
    <row r="65" spans="1:6">
      <c r="A65">
        <v>2000063</v>
      </c>
      <c r="B65">
        <v>2</v>
      </c>
      <c r="C65">
        <v>63</v>
      </c>
      <c r="D65">
        <v>-0.47420000000000001</v>
      </c>
      <c r="E65">
        <v>18.607299999999999</v>
      </c>
      <c r="F65">
        <v>0.14404</v>
      </c>
    </row>
    <row r="66" spans="1:6">
      <c r="A66">
        <v>2000064</v>
      </c>
      <c r="B66">
        <v>2</v>
      </c>
      <c r="C66">
        <v>64</v>
      </c>
      <c r="D66">
        <v>-0.4773</v>
      </c>
      <c r="E66">
        <v>18.781099999999999</v>
      </c>
      <c r="F66">
        <v>0.14459</v>
      </c>
    </row>
    <row r="67" spans="1:6">
      <c r="A67">
        <v>2000065</v>
      </c>
      <c r="B67">
        <v>2</v>
      </c>
      <c r="C67">
        <v>65</v>
      </c>
      <c r="D67">
        <v>-0.4803</v>
      </c>
      <c r="E67">
        <v>18.954499999999999</v>
      </c>
      <c r="F67">
        <v>0.14513999999999999</v>
      </c>
    </row>
    <row r="68" spans="1:6">
      <c r="A68">
        <v>2000066</v>
      </c>
      <c r="B68">
        <v>2</v>
      </c>
      <c r="C68">
        <v>66</v>
      </c>
      <c r="D68">
        <v>-0.4834</v>
      </c>
      <c r="E68">
        <v>19.127600000000001</v>
      </c>
      <c r="F68">
        <v>0.14568999999999999</v>
      </c>
    </row>
    <row r="69" spans="1:6">
      <c r="A69">
        <v>2000067</v>
      </c>
      <c r="B69">
        <v>2</v>
      </c>
      <c r="C69">
        <v>67</v>
      </c>
      <c r="D69">
        <v>-0.4864</v>
      </c>
      <c r="E69">
        <v>19.3004</v>
      </c>
      <c r="F69">
        <v>0.14624000000000001</v>
      </c>
    </row>
    <row r="70" spans="1:6">
      <c r="A70">
        <v>2000068</v>
      </c>
      <c r="B70">
        <v>2</v>
      </c>
      <c r="C70">
        <v>68</v>
      </c>
      <c r="D70">
        <v>-0.4894</v>
      </c>
      <c r="E70">
        <v>19.472999999999999</v>
      </c>
      <c r="F70">
        <v>0.14679</v>
      </c>
    </row>
    <row r="71" spans="1:6">
      <c r="A71">
        <v>2000069</v>
      </c>
      <c r="B71">
        <v>2</v>
      </c>
      <c r="C71">
        <v>69</v>
      </c>
      <c r="D71">
        <v>-0.4924</v>
      </c>
      <c r="E71">
        <v>19.645499999999998</v>
      </c>
      <c r="F71">
        <v>0.14735000000000001</v>
      </c>
    </row>
    <row r="72" spans="1:6">
      <c r="A72">
        <v>2000070</v>
      </c>
      <c r="B72">
        <v>2</v>
      </c>
      <c r="C72">
        <v>70</v>
      </c>
      <c r="D72">
        <v>-0.49540000000000001</v>
      </c>
      <c r="E72">
        <v>19.818000000000001</v>
      </c>
      <c r="F72">
        <v>0.1479</v>
      </c>
    </row>
    <row r="73" spans="1:6">
      <c r="A73">
        <v>2000071</v>
      </c>
      <c r="B73">
        <v>2</v>
      </c>
      <c r="C73">
        <v>71</v>
      </c>
      <c r="D73">
        <v>-0.49840000000000001</v>
      </c>
      <c r="E73">
        <v>19.9908</v>
      </c>
      <c r="F73">
        <v>0.14845</v>
      </c>
    </row>
    <row r="74" spans="1:6">
      <c r="A74">
        <v>2000072</v>
      </c>
      <c r="B74">
        <v>2</v>
      </c>
      <c r="C74">
        <v>72</v>
      </c>
      <c r="D74">
        <v>-0.50129999999999997</v>
      </c>
      <c r="E74">
        <v>20.163900000000002</v>
      </c>
      <c r="F74">
        <v>0.14899999999999999</v>
      </c>
    </row>
    <row r="75" spans="1:6">
      <c r="A75">
        <v>2000073</v>
      </c>
      <c r="B75">
        <v>2</v>
      </c>
      <c r="C75">
        <v>73</v>
      </c>
      <c r="D75">
        <v>-0.50429999999999997</v>
      </c>
      <c r="E75">
        <v>20.337700000000002</v>
      </c>
      <c r="F75">
        <v>0.14954999999999999</v>
      </c>
    </row>
    <row r="76" spans="1:6">
      <c r="A76">
        <v>2000074</v>
      </c>
      <c r="B76">
        <v>2</v>
      </c>
      <c r="C76">
        <v>74</v>
      </c>
      <c r="D76">
        <v>-0.50719999999999998</v>
      </c>
      <c r="E76">
        <v>20.5124</v>
      </c>
      <c r="F76">
        <v>0.15010000000000001</v>
      </c>
    </row>
    <row r="77" spans="1:6">
      <c r="A77">
        <v>2000075</v>
      </c>
      <c r="B77">
        <v>2</v>
      </c>
      <c r="C77">
        <v>75</v>
      </c>
      <c r="D77">
        <v>-0.51</v>
      </c>
      <c r="E77">
        <v>20.688500000000001</v>
      </c>
      <c r="F77">
        <v>0.15065000000000001</v>
      </c>
    </row>
    <row r="78" spans="1:6">
      <c r="A78">
        <v>2000076</v>
      </c>
      <c r="B78">
        <v>2</v>
      </c>
      <c r="C78">
        <v>76</v>
      </c>
      <c r="D78">
        <v>-0.51290000000000002</v>
      </c>
      <c r="E78">
        <v>20.866099999999999</v>
      </c>
      <c r="F78">
        <v>0.1512</v>
      </c>
    </row>
    <row r="79" spans="1:6">
      <c r="A79">
        <v>2000077</v>
      </c>
      <c r="B79">
        <v>2</v>
      </c>
      <c r="C79">
        <v>77</v>
      </c>
      <c r="D79">
        <v>-0.51570000000000005</v>
      </c>
      <c r="E79">
        <v>21.0457</v>
      </c>
      <c r="F79">
        <v>0.15175</v>
      </c>
    </row>
    <row r="80" spans="1:6">
      <c r="A80">
        <v>2000078</v>
      </c>
      <c r="B80">
        <v>2</v>
      </c>
      <c r="C80">
        <v>78</v>
      </c>
      <c r="D80">
        <v>-0.51849999999999996</v>
      </c>
      <c r="E80">
        <v>21.227399999999999</v>
      </c>
      <c r="F80">
        <v>0.15229999999999999</v>
      </c>
    </row>
    <row r="81" spans="1:6">
      <c r="A81">
        <v>2000079</v>
      </c>
      <c r="B81">
        <v>2</v>
      </c>
      <c r="C81">
        <v>79</v>
      </c>
      <c r="D81">
        <v>-0.52129999999999999</v>
      </c>
      <c r="E81">
        <v>21.411300000000001</v>
      </c>
      <c r="F81">
        <v>0.15284</v>
      </c>
    </row>
    <row r="82" spans="1:6">
      <c r="A82">
        <v>2000080</v>
      </c>
      <c r="B82">
        <v>2</v>
      </c>
      <c r="C82">
        <v>80</v>
      </c>
      <c r="D82">
        <v>-0.52400000000000002</v>
      </c>
      <c r="E82">
        <v>21.597899999999999</v>
      </c>
      <c r="F82">
        <v>0.15339</v>
      </c>
    </row>
    <row r="83" spans="1:6">
      <c r="A83">
        <v>2000081</v>
      </c>
      <c r="B83">
        <v>2</v>
      </c>
      <c r="C83">
        <v>81</v>
      </c>
      <c r="D83">
        <v>-0.52680000000000005</v>
      </c>
      <c r="E83">
        <v>21.787199999999999</v>
      </c>
      <c r="F83">
        <v>0.15393000000000001</v>
      </c>
    </row>
    <row r="84" spans="1:6">
      <c r="A84">
        <v>2000082</v>
      </c>
      <c r="B84">
        <v>2</v>
      </c>
      <c r="C84">
        <v>82</v>
      </c>
      <c r="D84">
        <v>-0.52939999999999998</v>
      </c>
      <c r="E84">
        <v>21.979500000000002</v>
      </c>
      <c r="F84">
        <v>0.15448000000000001</v>
      </c>
    </row>
    <row r="85" spans="1:6">
      <c r="A85">
        <v>2000083</v>
      </c>
      <c r="B85">
        <v>2</v>
      </c>
      <c r="C85">
        <v>83</v>
      </c>
      <c r="D85">
        <v>-0.53210000000000002</v>
      </c>
      <c r="E85">
        <v>22.1751</v>
      </c>
      <c r="F85">
        <v>0.15501999999999999</v>
      </c>
    </row>
    <row r="86" spans="1:6">
      <c r="A86">
        <v>2000084</v>
      </c>
      <c r="B86">
        <v>2</v>
      </c>
      <c r="C86">
        <v>84</v>
      </c>
      <c r="D86">
        <v>-0.53469999999999995</v>
      </c>
      <c r="E86">
        <v>22.373999999999999</v>
      </c>
      <c r="F86">
        <v>0.15556</v>
      </c>
    </row>
    <row r="87" spans="1:6">
      <c r="A87">
        <v>2000085</v>
      </c>
      <c r="B87">
        <v>2</v>
      </c>
      <c r="C87">
        <v>85</v>
      </c>
      <c r="D87">
        <v>-0.53720000000000001</v>
      </c>
      <c r="E87">
        <v>22.5762</v>
      </c>
      <c r="F87">
        <v>0.15609999999999999</v>
      </c>
    </row>
    <row r="88" spans="1:6">
      <c r="A88">
        <v>2000086</v>
      </c>
      <c r="B88">
        <v>2</v>
      </c>
      <c r="C88">
        <v>86</v>
      </c>
      <c r="D88">
        <v>-0.53979999999999995</v>
      </c>
      <c r="E88">
        <v>22.781600000000001</v>
      </c>
      <c r="F88">
        <v>0.15662999999999999</v>
      </c>
    </row>
    <row r="89" spans="1:6">
      <c r="A89">
        <v>2000087</v>
      </c>
      <c r="B89">
        <v>2</v>
      </c>
      <c r="C89">
        <v>87</v>
      </c>
      <c r="D89">
        <v>-0.5423</v>
      </c>
      <c r="E89">
        <v>22.990400000000001</v>
      </c>
      <c r="F89">
        <v>0.15717</v>
      </c>
    </row>
    <row r="90" spans="1:6">
      <c r="A90">
        <v>2000088</v>
      </c>
      <c r="B90">
        <v>2</v>
      </c>
      <c r="C90">
        <v>88</v>
      </c>
      <c r="D90">
        <v>-0.54469999999999996</v>
      </c>
      <c r="E90">
        <v>23.202500000000001</v>
      </c>
      <c r="F90">
        <v>0.15770000000000001</v>
      </c>
    </row>
    <row r="91" spans="1:6">
      <c r="A91">
        <v>2000089</v>
      </c>
      <c r="B91">
        <v>2</v>
      </c>
      <c r="C91">
        <v>89</v>
      </c>
      <c r="D91">
        <v>-0.54710000000000003</v>
      </c>
      <c r="E91">
        <v>23.417999999999999</v>
      </c>
      <c r="F91">
        <v>0.15823000000000001</v>
      </c>
    </row>
    <row r="92" spans="1:6">
      <c r="A92">
        <v>2000090</v>
      </c>
      <c r="B92">
        <v>2</v>
      </c>
      <c r="C92">
        <v>90</v>
      </c>
      <c r="D92">
        <v>-0.54949999999999999</v>
      </c>
      <c r="E92">
        <v>23.636900000000001</v>
      </c>
      <c r="F92">
        <v>0.15876000000000001</v>
      </c>
    </row>
    <row r="93" spans="1:6">
      <c r="A93">
        <v>2000091</v>
      </c>
      <c r="B93">
        <v>2</v>
      </c>
      <c r="C93">
        <v>91</v>
      </c>
      <c r="D93">
        <v>-0.55179999999999996</v>
      </c>
      <c r="E93">
        <v>23.859300000000001</v>
      </c>
      <c r="F93">
        <v>0.15928</v>
      </c>
    </row>
    <row r="94" spans="1:6">
      <c r="A94">
        <v>2000092</v>
      </c>
      <c r="B94">
        <v>2</v>
      </c>
      <c r="C94">
        <v>92</v>
      </c>
      <c r="D94">
        <v>-0.55410000000000004</v>
      </c>
      <c r="E94">
        <v>24.0853</v>
      </c>
      <c r="F94">
        <v>0.1598</v>
      </c>
    </row>
    <row r="95" spans="1:6">
      <c r="A95">
        <v>2000093</v>
      </c>
      <c r="B95">
        <v>2</v>
      </c>
      <c r="C95">
        <v>93</v>
      </c>
      <c r="D95">
        <v>-0.55630000000000002</v>
      </c>
      <c r="E95">
        <v>24.314900000000002</v>
      </c>
      <c r="F95">
        <v>0.16031999999999999</v>
      </c>
    </row>
    <row r="96" spans="1:6">
      <c r="A96">
        <v>2000094</v>
      </c>
      <c r="B96">
        <v>2</v>
      </c>
      <c r="C96">
        <v>94</v>
      </c>
      <c r="D96">
        <v>-0.5585</v>
      </c>
      <c r="E96">
        <v>24.548200000000001</v>
      </c>
      <c r="F96">
        <v>0.16084000000000001</v>
      </c>
    </row>
    <row r="97" spans="1:6">
      <c r="A97">
        <v>2000095</v>
      </c>
      <c r="B97">
        <v>2</v>
      </c>
      <c r="C97">
        <v>95</v>
      </c>
      <c r="D97">
        <v>-0.56059999999999999</v>
      </c>
      <c r="E97">
        <v>24.785299999999999</v>
      </c>
      <c r="F97">
        <v>0.16134999999999999</v>
      </c>
    </row>
    <row r="98" spans="1:6">
      <c r="A98">
        <v>2000096</v>
      </c>
      <c r="B98">
        <v>2</v>
      </c>
      <c r="C98">
        <v>96</v>
      </c>
      <c r="D98">
        <v>-0.56269999999999998</v>
      </c>
      <c r="E98">
        <v>25.026199999999999</v>
      </c>
      <c r="F98">
        <v>0.16186</v>
      </c>
    </row>
    <row r="99" spans="1:6">
      <c r="A99">
        <v>2000097</v>
      </c>
      <c r="B99">
        <v>2</v>
      </c>
      <c r="C99">
        <v>97</v>
      </c>
      <c r="D99">
        <v>-0.56469999999999998</v>
      </c>
      <c r="E99">
        <v>25.271000000000001</v>
      </c>
      <c r="F99">
        <v>0.16236999999999999</v>
      </c>
    </row>
    <row r="100" spans="1:6">
      <c r="A100">
        <v>2000098</v>
      </c>
      <c r="B100">
        <v>2</v>
      </c>
      <c r="C100">
        <v>98</v>
      </c>
      <c r="D100">
        <v>-0.56669999999999998</v>
      </c>
      <c r="E100">
        <v>25.5197</v>
      </c>
      <c r="F100">
        <v>0.16286999999999999</v>
      </c>
    </row>
    <row r="101" spans="1:6">
      <c r="A101">
        <v>2000099</v>
      </c>
      <c r="B101">
        <v>2</v>
      </c>
      <c r="C101">
        <v>99</v>
      </c>
      <c r="D101">
        <v>-0.56859999999999999</v>
      </c>
      <c r="E101">
        <v>25.772099999999998</v>
      </c>
      <c r="F101">
        <v>0.16336999999999999</v>
      </c>
    </row>
    <row r="102" spans="1:6">
      <c r="A102">
        <v>2000100</v>
      </c>
      <c r="B102">
        <v>2</v>
      </c>
      <c r="C102">
        <v>100</v>
      </c>
      <c r="D102">
        <v>-0.57040000000000002</v>
      </c>
      <c r="E102">
        <v>26.028400000000001</v>
      </c>
      <c r="F102">
        <v>0.16386000000000001</v>
      </c>
    </row>
    <row r="103" spans="1:6">
      <c r="A103">
        <v>2000101</v>
      </c>
      <c r="B103">
        <v>2</v>
      </c>
      <c r="C103">
        <v>101</v>
      </c>
      <c r="D103">
        <v>-0.57220000000000004</v>
      </c>
      <c r="E103">
        <v>26.2883</v>
      </c>
      <c r="F103">
        <v>0.16435</v>
      </c>
    </row>
    <row r="104" spans="1:6">
      <c r="A104">
        <v>2000102</v>
      </c>
      <c r="B104">
        <v>2</v>
      </c>
      <c r="C104">
        <v>102</v>
      </c>
      <c r="D104">
        <v>-0.57399999999999995</v>
      </c>
      <c r="E104">
        <v>26.5519</v>
      </c>
      <c r="F104">
        <v>0.16483</v>
      </c>
    </row>
    <row r="105" spans="1:6">
      <c r="A105">
        <v>2000103</v>
      </c>
      <c r="B105">
        <v>2</v>
      </c>
      <c r="C105">
        <v>103</v>
      </c>
      <c r="D105">
        <v>-0.57569999999999999</v>
      </c>
      <c r="E105">
        <v>26.818999999999999</v>
      </c>
      <c r="F105">
        <v>0.16531999999999999</v>
      </c>
    </row>
    <row r="106" spans="1:6">
      <c r="A106">
        <v>2000104</v>
      </c>
      <c r="B106">
        <v>2</v>
      </c>
      <c r="C106">
        <v>104</v>
      </c>
      <c r="D106">
        <v>-0.57730000000000004</v>
      </c>
      <c r="E106">
        <v>27.089600000000001</v>
      </c>
      <c r="F106">
        <v>0.16578999999999999</v>
      </c>
    </row>
    <row r="107" spans="1:6">
      <c r="A107">
        <v>2000105</v>
      </c>
      <c r="B107">
        <v>2</v>
      </c>
      <c r="C107">
        <v>105</v>
      </c>
      <c r="D107">
        <v>-0.57889999999999997</v>
      </c>
      <c r="E107">
        <v>27.363499999999998</v>
      </c>
      <c r="F107">
        <v>0.16625999999999999</v>
      </c>
    </row>
    <row r="108" spans="1:6">
      <c r="A108">
        <v>2000106</v>
      </c>
      <c r="B108">
        <v>2</v>
      </c>
      <c r="C108">
        <v>106</v>
      </c>
      <c r="D108">
        <v>-0.58040000000000003</v>
      </c>
      <c r="E108">
        <v>27.640599999999999</v>
      </c>
      <c r="F108">
        <v>0.16672999999999999</v>
      </c>
    </row>
    <row r="109" spans="1:6">
      <c r="A109">
        <v>2000107</v>
      </c>
      <c r="B109">
        <v>2</v>
      </c>
      <c r="C109">
        <v>107</v>
      </c>
      <c r="D109">
        <v>-0.58189999999999997</v>
      </c>
      <c r="E109">
        <v>27.9208</v>
      </c>
      <c r="F109">
        <v>0.16719000000000001</v>
      </c>
    </row>
    <row r="110" spans="1:6">
      <c r="A110">
        <v>2000108</v>
      </c>
      <c r="B110">
        <v>2</v>
      </c>
      <c r="C110">
        <v>108</v>
      </c>
      <c r="D110">
        <v>-0.58330000000000004</v>
      </c>
      <c r="E110">
        <v>28.204000000000001</v>
      </c>
      <c r="F110">
        <v>0.16764000000000001</v>
      </c>
    </row>
    <row r="111" spans="1:6">
      <c r="A111">
        <v>2000109</v>
      </c>
      <c r="B111">
        <v>2</v>
      </c>
      <c r="C111">
        <v>109</v>
      </c>
      <c r="D111">
        <v>-0.5847</v>
      </c>
      <c r="E111">
        <v>28.490100000000002</v>
      </c>
      <c r="F111">
        <v>0.16808999999999999</v>
      </c>
    </row>
    <row r="112" spans="1:6">
      <c r="A112">
        <v>2000110</v>
      </c>
      <c r="B112">
        <v>2</v>
      </c>
      <c r="C112">
        <v>110</v>
      </c>
      <c r="D112">
        <v>-0.58589999999999998</v>
      </c>
      <c r="E112">
        <v>28.7791</v>
      </c>
      <c r="F112">
        <v>0.16854</v>
      </c>
    </row>
    <row r="113" spans="1:6">
      <c r="A113">
        <v>2000111</v>
      </c>
      <c r="B113">
        <v>2</v>
      </c>
      <c r="C113">
        <v>111</v>
      </c>
      <c r="D113">
        <v>-0.58720000000000006</v>
      </c>
      <c r="E113">
        <v>29.071100000000001</v>
      </c>
      <c r="F113">
        <v>0.16897000000000001</v>
      </c>
    </row>
    <row r="114" spans="1:6">
      <c r="A114">
        <v>2000112</v>
      </c>
      <c r="B114">
        <v>2</v>
      </c>
      <c r="C114">
        <v>112</v>
      </c>
      <c r="D114">
        <v>-0.58830000000000005</v>
      </c>
      <c r="E114">
        <v>29.366299999999999</v>
      </c>
      <c r="F114">
        <v>0.16941000000000001</v>
      </c>
    </row>
    <row r="115" spans="1:6">
      <c r="A115">
        <v>2000113</v>
      </c>
      <c r="B115">
        <v>2</v>
      </c>
      <c r="C115">
        <v>113</v>
      </c>
      <c r="D115">
        <v>-0.58950000000000002</v>
      </c>
      <c r="E115">
        <v>29.6646</v>
      </c>
      <c r="F115">
        <v>0.16983000000000001</v>
      </c>
    </row>
    <row r="116" spans="1:6">
      <c r="A116">
        <v>2000114</v>
      </c>
      <c r="B116">
        <v>2</v>
      </c>
      <c r="C116">
        <v>114</v>
      </c>
      <c r="D116">
        <v>-0.59050000000000002</v>
      </c>
      <c r="E116">
        <v>29.9663</v>
      </c>
      <c r="F116">
        <v>0.17025000000000001</v>
      </c>
    </row>
    <row r="117" spans="1:6">
      <c r="A117">
        <v>2000115</v>
      </c>
      <c r="B117">
        <v>2</v>
      </c>
      <c r="C117">
        <v>115</v>
      </c>
      <c r="D117">
        <v>-0.59150000000000003</v>
      </c>
      <c r="E117">
        <v>30.2715</v>
      </c>
      <c r="F117">
        <v>0.17066000000000001</v>
      </c>
    </row>
    <row r="118" spans="1:6">
      <c r="A118">
        <v>2000116</v>
      </c>
      <c r="B118">
        <v>2</v>
      </c>
      <c r="C118">
        <v>116</v>
      </c>
      <c r="D118">
        <v>-0.59250000000000003</v>
      </c>
      <c r="E118">
        <v>30.580500000000001</v>
      </c>
      <c r="F118">
        <v>0.17107</v>
      </c>
    </row>
    <row r="119" spans="1:6">
      <c r="A119">
        <v>2000117</v>
      </c>
      <c r="B119">
        <v>2</v>
      </c>
      <c r="C119">
        <v>117</v>
      </c>
      <c r="D119">
        <v>-0.59340000000000004</v>
      </c>
      <c r="E119">
        <v>30.8934</v>
      </c>
      <c r="F119">
        <v>0.17146</v>
      </c>
    </row>
    <row r="120" spans="1:6">
      <c r="A120">
        <v>2000118</v>
      </c>
      <c r="B120">
        <v>2</v>
      </c>
      <c r="C120">
        <v>118</v>
      </c>
      <c r="D120">
        <v>-0.59419999999999995</v>
      </c>
      <c r="E120">
        <v>31.2105</v>
      </c>
      <c r="F120">
        <v>0.17186000000000001</v>
      </c>
    </row>
    <row r="121" spans="1:6">
      <c r="A121">
        <v>2000119</v>
      </c>
      <c r="B121">
        <v>2</v>
      </c>
      <c r="C121">
        <v>119</v>
      </c>
      <c r="D121">
        <v>-0.59499999999999997</v>
      </c>
      <c r="E121">
        <v>31.5319</v>
      </c>
      <c r="F121">
        <v>0.17224</v>
      </c>
    </row>
    <row r="122" spans="1:6">
      <c r="A122">
        <v>2000120</v>
      </c>
      <c r="B122">
        <v>2</v>
      </c>
      <c r="C122">
        <v>120</v>
      </c>
      <c r="D122">
        <v>-0.5958</v>
      </c>
      <c r="E122">
        <v>31.857800000000001</v>
      </c>
      <c r="F122">
        <v>0.17262</v>
      </c>
    </row>
    <row r="123" spans="1:6">
      <c r="A123">
        <v>2000121</v>
      </c>
      <c r="B123">
        <v>2</v>
      </c>
      <c r="C123">
        <v>121</v>
      </c>
      <c r="D123">
        <v>-0.5958</v>
      </c>
      <c r="E123">
        <v>31.857800000000001</v>
      </c>
      <c r="F123">
        <v>0.17262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03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1000450</v>
      </c>
      <c r="B2">
        <v>1</v>
      </c>
      <c r="C2">
        <v>450</v>
      </c>
      <c r="D2">
        <v>-0.35210000000000002</v>
      </c>
      <c r="E2">
        <v>2.4409999999999998</v>
      </c>
      <c r="F2">
        <v>9.1819999999999999E-2</v>
      </c>
    </row>
    <row r="3" spans="1:6">
      <c r="A3">
        <v>1000451</v>
      </c>
      <c r="B3">
        <v>1</v>
      </c>
      <c r="C3">
        <v>451</v>
      </c>
      <c r="D3">
        <v>-0.35210000000000002</v>
      </c>
      <c r="E3">
        <v>2.4577</v>
      </c>
      <c r="F3">
        <v>9.1759999999999994E-2</v>
      </c>
    </row>
    <row r="4" spans="1:6">
      <c r="A4">
        <v>1000452</v>
      </c>
      <c r="B4">
        <v>1</v>
      </c>
      <c r="C4">
        <v>452</v>
      </c>
      <c r="D4">
        <v>-0.35210000000000002</v>
      </c>
      <c r="E4">
        <v>2.4744000000000002</v>
      </c>
      <c r="F4">
        <v>9.1700000000000004E-2</v>
      </c>
    </row>
    <row r="5" spans="1:6">
      <c r="A5">
        <v>1000453</v>
      </c>
      <c r="B5">
        <v>1</v>
      </c>
      <c r="C5">
        <v>453</v>
      </c>
      <c r="D5">
        <v>-0.35210000000000002</v>
      </c>
      <c r="E5">
        <v>2.4910999999999999</v>
      </c>
      <c r="F5">
        <v>9.1639999999999999E-2</v>
      </c>
    </row>
    <row r="6" spans="1:6">
      <c r="A6">
        <v>1000454</v>
      </c>
      <c r="B6">
        <v>1</v>
      </c>
      <c r="C6">
        <v>454</v>
      </c>
      <c r="D6">
        <v>-0.35210000000000002</v>
      </c>
      <c r="E6">
        <v>2.5078</v>
      </c>
      <c r="F6">
        <v>9.1590000000000005E-2</v>
      </c>
    </row>
    <row r="7" spans="1:6">
      <c r="A7">
        <v>1000455</v>
      </c>
      <c r="B7">
        <v>1</v>
      </c>
      <c r="C7">
        <v>455</v>
      </c>
      <c r="D7">
        <v>-0.35210000000000002</v>
      </c>
      <c r="E7">
        <v>2.5244</v>
      </c>
      <c r="F7">
        <v>9.153E-2</v>
      </c>
    </row>
    <row r="8" spans="1:6">
      <c r="A8">
        <v>1000456</v>
      </c>
      <c r="B8">
        <v>1</v>
      </c>
      <c r="C8">
        <v>456</v>
      </c>
      <c r="D8">
        <v>-0.35210000000000002</v>
      </c>
      <c r="E8">
        <v>2.5411000000000001</v>
      </c>
      <c r="F8">
        <v>9.1469999999999996E-2</v>
      </c>
    </row>
    <row r="9" spans="1:6">
      <c r="A9">
        <v>1000457</v>
      </c>
      <c r="B9">
        <v>1</v>
      </c>
      <c r="C9">
        <v>457</v>
      </c>
      <c r="D9">
        <v>-0.35210000000000002</v>
      </c>
      <c r="E9">
        <v>2.5577999999999999</v>
      </c>
      <c r="F9">
        <v>9.1410000000000005E-2</v>
      </c>
    </row>
    <row r="10" spans="1:6">
      <c r="A10">
        <v>1000458</v>
      </c>
      <c r="B10">
        <v>1</v>
      </c>
      <c r="C10">
        <v>458</v>
      </c>
      <c r="D10">
        <v>-0.35210000000000002</v>
      </c>
      <c r="E10">
        <v>2.5743999999999998</v>
      </c>
      <c r="F10">
        <v>9.1350000000000001E-2</v>
      </c>
    </row>
    <row r="11" spans="1:6">
      <c r="A11">
        <v>1000459</v>
      </c>
      <c r="B11">
        <v>1</v>
      </c>
      <c r="C11">
        <v>459</v>
      </c>
      <c r="D11">
        <v>-0.35210000000000002</v>
      </c>
      <c r="E11">
        <v>2.5911</v>
      </c>
      <c r="F11">
        <v>9.1289999999999996E-2</v>
      </c>
    </row>
    <row r="12" spans="1:6">
      <c r="A12">
        <v>1000460</v>
      </c>
      <c r="B12">
        <v>1</v>
      </c>
      <c r="C12">
        <v>460</v>
      </c>
      <c r="D12">
        <v>-0.35210000000000002</v>
      </c>
      <c r="E12">
        <v>2.6076999999999999</v>
      </c>
      <c r="F12">
        <v>9.1240000000000002E-2</v>
      </c>
    </row>
    <row r="13" spans="1:6">
      <c r="A13">
        <v>1000461</v>
      </c>
      <c r="B13">
        <v>1</v>
      </c>
      <c r="C13">
        <v>461</v>
      </c>
      <c r="D13">
        <v>-0.35210000000000002</v>
      </c>
      <c r="E13">
        <v>2.6244000000000001</v>
      </c>
      <c r="F13">
        <v>9.1179999999999997E-2</v>
      </c>
    </row>
    <row r="14" spans="1:6">
      <c r="A14">
        <v>1000462</v>
      </c>
      <c r="B14">
        <v>1</v>
      </c>
      <c r="C14">
        <v>462</v>
      </c>
      <c r="D14">
        <v>-0.35210000000000002</v>
      </c>
      <c r="E14">
        <v>2.6410999999999998</v>
      </c>
      <c r="F14">
        <v>9.1120000000000007E-2</v>
      </c>
    </row>
    <row r="15" spans="1:6">
      <c r="A15">
        <v>1000463</v>
      </c>
      <c r="B15">
        <v>1</v>
      </c>
      <c r="C15">
        <v>463</v>
      </c>
      <c r="D15">
        <v>-0.35210000000000002</v>
      </c>
      <c r="E15">
        <v>2.6577999999999999</v>
      </c>
      <c r="F15">
        <v>9.1060000000000002E-2</v>
      </c>
    </row>
    <row r="16" spans="1:6">
      <c r="A16">
        <v>1000464</v>
      </c>
      <c r="B16">
        <v>1</v>
      </c>
      <c r="C16">
        <v>464</v>
      </c>
      <c r="D16">
        <v>-0.35210000000000002</v>
      </c>
      <c r="E16">
        <v>2.6745000000000001</v>
      </c>
      <c r="F16">
        <v>9.0999999999999998E-2</v>
      </c>
    </row>
    <row r="17" spans="1:6">
      <c r="A17">
        <v>1000465</v>
      </c>
      <c r="B17">
        <v>1</v>
      </c>
      <c r="C17">
        <v>465</v>
      </c>
      <c r="D17">
        <v>-0.35210000000000002</v>
      </c>
      <c r="E17">
        <v>2.6913</v>
      </c>
      <c r="F17">
        <v>9.0939999999999993E-2</v>
      </c>
    </row>
    <row r="18" spans="1:6">
      <c r="A18">
        <v>1000466</v>
      </c>
      <c r="B18">
        <v>1</v>
      </c>
      <c r="C18">
        <v>466</v>
      </c>
      <c r="D18">
        <v>-0.35210000000000002</v>
      </c>
      <c r="E18">
        <v>2.7081</v>
      </c>
      <c r="F18">
        <v>9.0880000000000002E-2</v>
      </c>
    </row>
    <row r="19" spans="1:6">
      <c r="A19">
        <v>1000467</v>
      </c>
      <c r="B19">
        <v>1</v>
      </c>
      <c r="C19">
        <v>467</v>
      </c>
      <c r="D19">
        <v>-0.35210000000000002</v>
      </c>
      <c r="E19">
        <v>2.7248999999999999</v>
      </c>
      <c r="F19">
        <v>9.0829999999999994E-2</v>
      </c>
    </row>
    <row r="20" spans="1:6">
      <c r="A20">
        <v>1000468</v>
      </c>
      <c r="B20">
        <v>1</v>
      </c>
      <c r="C20">
        <v>468</v>
      </c>
      <c r="D20">
        <v>-0.35210000000000002</v>
      </c>
      <c r="E20">
        <v>2.7416999999999998</v>
      </c>
      <c r="F20">
        <v>9.0770000000000003E-2</v>
      </c>
    </row>
    <row r="21" spans="1:6">
      <c r="A21">
        <v>1000469</v>
      </c>
      <c r="B21">
        <v>1</v>
      </c>
      <c r="C21">
        <v>469</v>
      </c>
      <c r="D21">
        <v>-0.35210000000000002</v>
      </c>
      <c r="E21">
        <v>2.7585999999999999</v>
      </c>
      <c r="F21">
        <v>9.0709999999999999E-2</v>
      </c>
    </row>
    <row r="22" spans="1:6">
      <c r="A22">
        <v>1000470</v>
      </c>
      <c r="B22">
        <v>1</v>
      </c>
      <c r="C22">
        <v>470</v>
      </c>
      <c r="D22">
        <v>-0.35210000000000002</v>
      </c>
      <c r="E22">
        <v>2.7755000000000001</v>
      </c>
      <c r="F22">
        <v>9.0649999999999994E-2</v>
      </c>
    </row>
    <row r="23" spans="1:6">
      <c r="A23">
        <v>1000471</v>
      </c>
      <c r="B23">
        <v>1</v>
      </c>
      <c r="C23">
        <v>471</v>
      </c>
      <c r="D23">
        <v>-0.35210000000000002</v>
      </c>
      <c r="E23">
        <v>2.7925</v>
      </c>
      <c r="F23">
        <v>9.0590000000000004E-2</v>
      </c>
    </row>
    <row r="24" spans="1:6">
      <c r="A24">
        <v>1000472</v>
      </c>
      <c r="B24">
        <v>1</v>
      </c>
      <c r="C24">
        <v>472</v>
      </c>
      <c r="D24">
        <v>-0.35210000000000002</v>
      </c>
      <c r="E24">
        <v>2.8094999999999999</v>
      </c>
      <c r="F24">
        <v>9.0529999999999999E-2</v>
      </c>
    </row>
    <row r="25" spans="1:6">
      <c r="A25">
        <v>1000473</v>
      </c>
      <c r="B25">
        <v>1</v>
      </c>
      <c r="C25">
        <v>473</v>
      </c>
      <c r="D25">
        <v>-0.35210000000000002</v>
      </c>
      <c r="E25">
        <v>2.8266</v>
      </c>
      <c r="F25">
        <v>9.0469999999999995E-2</v>
      </c>
    </row>
    <row r="26" spans="1:6">
      <c r="A26">
        <v>1000474</v>
      </c>
      <c r="B26">
        <v>1</v>
      </c>
      <c r="C26">
        <v>474</v>
      </c>
      <c r="D26">
        <v>-0.35210000000000002</v>
      </c>
      <c r="E26">
        <v>2.8437000000000001</v>
      </c>
      <c r="F26">
        <v>9.042E-2</v>
      </c>
    </row>
    <row r="27" spans="1:6">
      <c r="A27">
        <v>1000475</v>
      </c>
      <c r="B27">
        <v>1</v>
      </c>
      <c r="C27">
        <v>475</v>
      </c>
      <c r="D27">
        <v>-0.35210000000000002</v>
      </c>
      <c r="E27">
        <v>2.8609</v>
      </c>
      <c r="F27">
        <v>9.0359999999999996E-2</v>
      </c>
    </row>
    <row r="28" spans="1:6">
      <c r="A28">
        <v>1000476</v>
      </c>
      <c r="B28">
        <v>1</v>
      </c>
      <c r="C28">
        <v>476</v>
      </c>
      <c r="D28">
        <v>-0.35210000000000002</v>
      </c>
      <c r="E28">
        <v>2.8782000000000001</v>
      </c>
      <c r="F28">
        <v>9.0300000000000005E-2</v>
      </c>
    </row>
    <row r="29" spans="1:6">
      <c r="A29">
        <v>1000477</v>
      </c>
      <c r="B29">
        <v>1</v>
      </c>
      <c r="C29">
        <v>477</v>
      </c>
      <c r="D29">
        <v>-0.35210000000000002</v>
      </c>
      <c r="E29">
        <v>2.8955000000000002</v>
      </c>
      <c r="F29">
        <v>9.0240000000000001E-2</v>
      </c>
    </row>
    <row r="30" spans="1:6">
      <c r="A30">
        <v>1000478</v>
      </c>
      <c r="B30">
        <v>1</v>
      </c>
      <c r="C30">
        <v>478</v>
      </c>
      <c r="D30">
        <v>-0.35210000000000002</v>
      </c>
      <c r="E30">
        <v>2.9129</v>
      </c>
      <c r="F30">
        <v>9.0179999999999996E-2</v>
      </c>
    </row>
    <row r="31" spans="1:6">
      <c r="A31">
        <v>1000479</v>
      </c>
      <c r="B31">
        <v>1</v>
      </c>
      <c r="C31">
        <v>479</v>
      </c>
      <c r="D31">
        <v>-0.35210000000000002</v>
      </c>
      <c r="E31">
        <v>2.9304000000000001</v>
      </c>
      <c r="F31">
        <v>9.0120000000000006E-2</v>
      </c>
    </row>
    <row r="32" spans="1:6">
      <c r="A32">
        <v>1000480</v>
      </c>
      <c r="B32">
        <v>1</v>
      </c>
      <c r="C32">
        <v>480</v>
      </c>
      <c r="D32">
        <v>-0.35210000000000002</v>
      </c>
      <c r="E32">
        <v>2.948</v>
      </c>
      <c r="F32">
        <v>9.0069999999999997E-2</v>
      </c>
    </row>
    <row r="33" spans="1:6">
      <c r="A33">
        <v>1000481</v>
      </c>
      <c r="B33">
        <v>1</v>
      </c>
      <c r="C33">
        <v>481</v>
      </c>
      <c r="D33">
        <v>-0.35210000000000002</v>
      </c>
      <c r="E33">
        <v>2.9657</v>
      </c>
      <c r="F33">
        <v>9.0010000000000007E-2</v>
      </c>
    </row>
    <row r="34" spans="1:6">
      <c r="A34">
        <v>1000482</v>
      </c>
      <c r="B34">
        <v>1</v>
      </c>
      <c r="C34">
        <v>482</v>
      </c>
      <c r="D34">
        <v>-0.35210000000000002</v>
      </c>
      <c r="E34">
        <v>2.9834999999999998</v>
      </c>
      <c r="F34">
        <v>8.9950000000000002E-2</v>
      </c>
    </row>
    <row r="35" spans="1:6">
      <c r="A35">
        <v>1000483</v>
      </c>
      <c r="B35">
        <v>1</v>
      </c>
      <c r="C35">
        <v>483</v>
      </c>
      <c r="D35">
        <v>-0.35210000000000002</v>
      </c>
      <c r="E35">
        <v>3.0013999999999998</v>
      </c>
      <c r="F35">
        <v>8.9889999999999998E-2</v>
      </c>
    </row>
    <row r="36" spans="1:6">
      <c r="A36">
        <v>1000484</v>
      </c>
      <c r="B36">
        <v>1</v>
      </c>
      <c r="C36">
        <v>484</v>
      </c>
      <c r="D36">
        <v>-0.35210000000000002</v>
      </c>
      <c r="E36">
        <v>3.0194999999999999</v>
      </c>
      <c r="F36">
        <v>8.9829999999999993E-2</v>
      </c>
    </row>
    <row r="37" spans="1:6">
      <c r="A37">
        <v>1000485</v>
      </c>
      <c r="B37">
        <v>1</v>
      </c>
      <c r="C37">
        <v>485</v>
      </c>
      <c r="D37">
        <v>-0.35210000000000002</v>
      </c>
      <c r="E37">
        <v>3.0377000000000001</v>
      </c>
      <c r="F37">
        <v>8.9770000000000003E-2</v>
      </c>
    </row>
    <row r="38" spans="1:6">
      <c r="A38">
        <v>1000486</v>
      </c>
      <c r="B38">
        <v>1</v>
      </c>
      <c r="C38">
        <v>486</v>
      </c>
      <c r="D38">
        <v>-0.35210000000000002</v>
      </c>
      <c r="E38">
        <v>3.056</v>
      </c>
      <c r="F38">
        <v>8.9719999999999994E-2</v>
      </c>
    </row>
    <row r="39" spans="1:6">
      <c r="A39">
        <v>1000487</v>
      </c>
      <c r="B39">
        <v>1</v>
      </c>
      <c r="C39">
        <v>487</v>
      </c>
      <c r="D39">
        <v>-0.35210000000000002</v>
      </c>
      <c r="E39">
        <v>3.0745</v>
      </c>
      <c r="F39">
        <v>8.9660000000000004E-2</v>
      </c>
    </row>
    <row r="40" spans="1:6">
      <c r="A40">
        <v>1000488</v>
      </c>
      <c r="B40">
        <v>1</v>
      </c>
      <c r="C40">
        <v>488</v>
      </c>
      <c r="D40">
        <v>-0.35210000000000002</v>
      </c>
      <c r="E40">
        <v>3.0931000000000002</v>
      </c>
      <c r="F40">
        <v>8.9599999999999999E-2</v>
      </c>
    </row>
    <row r="41" spans="1:6">
      <c r="A41">
        <v>1000489</v>
      </c>
      <c r="B41">
        <v>1</v>
      </c>
      <c r="C41">
        <v>489</v>
      </c>
      <c r="D41">
        <v>-0.35210000000000002</v>
      </c>
      <c r="E41">
        <v>3.1118999999999999</v>
      </c>
      <c r="F41">
        <v>8.9539999999999995E-2</v>
      </c>
    </row>
    <row r="42" spans="1:6">
      <c r="A42">
        <v>1000490</v>
      </c>
      <c r="B42">
        <v>1</v>
      </c>
      <c r="C42">
        <v>490</v>
      </c>
      <c r="D42">
        <v>-0.35210000000000002</v>
      </c>
      <c r="E42">
        <v>3.1307999999999998</v>
      </c>
      <c r="F42">
        <v>8.9480000000000004E-2</v>
      </c>
    </row>
    <row r="43" spans="1:6">
      <c r="A43">
        <v>1000491</v>
      </c>
      <c r="B43">
        <v>1</v>
      </c>
      <c r="C43">
        <v>491</v>
      </c>
      <c r="D43">
        <v>-0.35210000000000002</v>
      </c>
      <c r="E43">
        <v>3.1499000000000001</v>
      </c>
      <c r="F43">
        <v>8.9429999999999996E-2</v>
      </c>
    </row>
    <row r="44" spans="1:6">
      <c r="A44">
        <v>1000492</v>
      </c>
      <c r="B44">
        <v>1</v>
      </c>
      <c r="C44">
        <v>492</v>
      </c>
      <c r="D44">
        <v>-0.35210000000000002</v>
      </c>
      <c r="E44">
        <v>3.1690999999999998</v>
      </c>
      <c r="F44">
        <v>8.9370000000000005E-2</v>
      </c>
    </row>
    <row r="45" spans="1:6">
      <c r="A45">
        <v>1000493</v>
      </c>
      <c r="B45">
        <v>1</v>
      </c>
      <c r="C45">
        <v>493</v>
      </c>
      <c r="D45">
        <v>-0.35210000000000002</v>
      </c>
      <c r="E45">
        <v>3.1884000000000001</v>
      </c>
      <c r="F45">
        <v>8.931E-2</v>
      </c>
    </row>
    <row r="46" spans="1:6">
      <c r="A46">
        <v>1000494</v>
      </c>
      <c r="B46">
        <v>1</v>
      </c>
      <c r="C46">
        <v>494</v>
      </c>
      <c r="D46">
        <v>-0.35210000000000002</v>
      </c>
      <c r="E46">
        <v>3.2079</v>
      </c>
      <c r="F46">
        <v>8.9249999999999996E-2</v>
      </c>
    </row>
    <row r="47" spans="1:6">
      <c r="A47">
        <v>1000495</v>
      </c>
      <c r="B47">
        <v>1</v>
      </c>
      <c r="C47">
        <v>495</v>
      </c>
      <c r="D47">
        <v>-0.35210000000000002</v>
      </c>
      <c r="E47">
        <v>3.2275999999999998</v>
      </c>
      <c r="F47">
        <v>8.9190000000000005E-2</v>
      </c>
    </row>
    <row r="48" spans="1:6">
      <c r="A48">
        <v>1000496</v>
      </c>
      <c r="B48">
        <v>1</v>
      </c>
      <c r="C48">
        <v>496</v>
      </c>
      <c r="D48">
        <v>-0.35210000000000002</v>
      </c>
      <c r="E48">
        <v>3.2473000000000001</v>
      </c>
      <c r="F48">
        <v>8.9130000000000001E-2</v>
      </c>
    </row>
    <row r="49" spans="1:6">
      <c r="A49">
        <v>1000497</v>
      </c>
      <c r="B49">
        <v>1</v>
      </c>
      <c r="C49">
        <v>497</v>
      </c>
      <c r="D49">
        <v>-0.35210000000000002</v>
      </c>
      <c r="E49">
        <v>3.2671999999999999</v>
      </c>
      <c r="F49">
        <v>8.9080000000000006E-2</v>
      </c>
    </row>
    <row r="50" spans="1:6">
      <c r="A50">
        <v>1000498</v>
      </c>
      <c r="B50">
        <v>1</v>
      </c>
      <c r="C50">
        <v>498</v>
      </c>
      <c r="D50">
        <v>-0.35210000000000002</v>
      </c>
      <c r="E50">
        <v>3.2873000000000001</v>
      </c>
      <c r="F50">
        <v>8.9020000000000002E-2</v>
      </c>
    </row>
    <row r="51" spans="1:6">
      <c r="A51">
        <v>1000499</v>
      </c>
      <c r="B51">
        <v>1</v>
      </c>
      <c r="C51">
        <v>499</v>
      </c>
      <c r="D51">
        <v>-0.35210000000000002</v>
      </c>
      <c r="E51">
        <v>3.3075000000000001</v>
      </c>
      <c r="F51">
        <v>8.8959999999999997E-2</v>
      </c>
    </row>
    <row r="52" spans="1:6">
      <c r="A52">
        <v>1000500</v>
      </c>
      <c r="B52">
        <v>1</v>
      </c>
      <c r="C52">
        <v>500</v>
      </c>
      <c r="D52">
        <v>-0.35210000000000002</v>
      </c>
      <c r="E52">
        <v>3.3277999999999999</v>
      </c>
      <c r="F52">
        <v>8.8900000000000007E-2</v>
      </c>
    </row>
    <row r="53" spans="1:6">
      <c r="A53">
        <v>1000501</v>
      </c>
      <c r="B53">
        <v>1</v>
      </c>
      <c r="C53">
        <v>501</v>
      </c>
      <c r="D53">
        <v>-0.35210000000000002</v>
      </c>
      <c r="E53">
        <v>3.3481999999999998</v>
      </c>
      <c r="F53">
        <v>8.8840000000000002E-2</v>
      </c>
    </row>
    <row r="54" spans="1:6">
      <c r="A54">
        <v>1000502</v>
      </c>
      <c r="B54">
        <v>1</v>
      </c>
      <c r="C54">
        <v>502</v>
      </c>
      <c r="D54">
        <v>-0.35210000000000002</v>
      </c>
      <c r="E54">
        <v>3.3687999999999998</v>
      </c>
      <c r="F54">
        <v>8.8779999999999998E-2</v>
      </c>
    </row>
    <row r="55" spans="1:6">
      <c r="A55">
        <v>1000503</v>
      </c>
      <c r="B55">
        <v>1</v>
      </c>
      <c r="C55">
        <v>503</v>
      </c>
      <c r="D55">
        <v>-0.35210000000000002</v>
      </c>
      <c r="E55">
        <v>3.3894000000000002</v>
      </c>
      <c r="F55">
        <v>8.8719999999999993E-2</v>
      </c>
    </row>
    <row r="56" spans="1:6">
      <c r="A56">
        <v>1000504</v>
      </c>
      <c r="B56">
        <v>1</v>
      </c>
      <c r="C56">
        <v>504</v>
      </c>
      <c r="D56">
        <v>-0.35210000000000002</v>
      </c>
      <c r="E56">
        <v>3.4102000000000001</v>
      </c>
      <c r="F56">
        <v>8.8669999999999999E-2</v>
      </c>
    </row>
    <row r="57" spans="1:6">
      <c r="A57">
        <v>1000505</v>
      </c>
      <c r="B57">
        <v>1</v>
      </c>
      <c r="C57">
        <v>505</v>
      </c>
      <c r="D57">
        <v>-0.35210000000000002</v>
      </c>
      <c r="E57">
        <v>3.4310999999999998</v>
      </c>
      <c r="F57">
        <v>8.8609999999999994E-2</v>
      </c>
    </row>
    <row r="58" spans="1:6">
      <c r="A58">
        <v>1000506</v>
      </c>
      <c r="B58">
        <v>1</v>
      </c>
      <c r="C58">
        <v>506</v>
      </c>
      <c r="D58">
        <v>-0.35210000000000002</v>
      </c>
      <c r="E58">
        <v>3.4521999999999999</v>
      </c>
      <c r="F58">
        <v>8.8550000000000004E-2</v>
      </c>
    </row>
    <row r="59" spans="1:6">
      <c r="A59">
        <v>1000507</v>
      </c>
      <c r="B59">
        <v>1</v>
      </c>
      <c r="C59">
        <v>507</v>
      </c>
      <c r="D59">
        <v>-0.35210000000000002</v>
      </c>
      <c r="E59">
        <v>3.4733000000000001</v>
      </c>
      <c r="F59">
        <v>8.8489999999999999E-2</v>
      </c>
    </row>
    <row r="60" spans="1:6">
      <c r="A60">
        <v>1000508</v>
      </c>
      <c r="B60">
        <v>1</v>
      </c>
      <c r="C60">
        <v>508</v>
      </c>
      <c r="D60">
        <v>-0.35210000000000002</v>
      </c>
      <c r="E60">
        <v>3.4946000000000002</v>
      </c>
      <c r="F60">
        <v>8.8429999999999995E-2</v>
      </c>
    </row>
    <row r="61" spans="1:6">
      <c r="A61">
        <v>1000509</v>
      </c>
      <c r="B61">
        <v>1</v>
      </c>
      <c r="C61">
        <v>509</v>
      </c>
      <c r="D61">
        <v>-0.35210000000000002</v>
      </c>
      <c r="E61">
        <v>3.5160999999999998</v>
      </c>
      <c r="F61">
        <v>8.8370000000000004E-2</v>
      </c>
    </row>
    <row r="62" spans="1:6">
      <c r="A62">
        <v>1000510</v>
      </c>
      <c r="B62">
        <v>1</v>
      </c>
      <c r="C62">
        <v>510</v>
      </c>
      <c r="D62">
        <v>-0.35210000000000002</v>
      </c>
      <c r="E62">
        <v>3.5375999999999999</v>
      </c>
      <c r="F62">
        <v>8.831E-2</v>
      </c>
    </row>
    <row r="63" spans="1:6">
      <c r="A63">
        <v>1000511</v>
      </c>
      <c r="B63">
        <v>1</v>
      </c>
      <c r="C63">
        <v>511</v>
      </c>
      <c r="D63">
        <v>-0.35210000000000002</v>
      </c>
      <c r="E63">
        <v>3.5592999999999999</v>
      </c>
      <c r="F63">
        <v>8.8249999999999995E-2</v>
      </c>
    </row>
    <row r="64" spans="1:6">
      <c r="A64">
        <v>1000512</v>
      </c>
      <c r="B64">
        <v>1</v>
      </c>
      <c r="C64">
        <v>512</v>
      </c>
      <c r="D64">
        <v>-0.35210000000000002</v>
      </c>
      <c r="E64">
        <v>3.5811999999999999</v>
      </c>
      <c r="F64">
        <v>8.8190000000000004E-2</v>
      </c>
    </row>
    <row r="65" spans="1:6">
      <c r="A65">
        <v>1000513</v>
      </c>
      <c r="B65">
        <v>1</v>
      </c>
      <c r="C65">
        <v>513</v>
      </c>
      <c r="D65">
        <v>-0.35210000000000002</v>
      </c>
      <c r="E65">
        <v>3.6032000000000002</v>
      </c>
      <c r="F65">
        <v>8.813E-2</v>
      </c>
    </row>
    <row r="66" spans="1:6">
      <c r="A66">
        <v>1000514</v>
      </c>
      <c r="B66">
        <v>1</v>
      </c>
      <c r="C66">
        <v>514</v>
      </c>
      <c r="D66">
        <v>-0.35210000000000002</v>
      </c>
      <c r="E66">
        <v>3.6254</v>
      </c>
      <c r="F66">
        <v>8.8069999999999996E-2</v>
      </c>
    </row>
    <row r="67" spans="1:6">
      <c r="A67">
        <v>1000515</v>
      </c>
      <c r="B67">
        <v>1</v>
      </c>
      <c r="C67">
        <v>515</v>
      </c>
      <c r="D67">
        <v>-0.35210000000000002</v>
      </c>
      <c r="E67">
        <v>3.6476999999999999</v>
      </c>
      <c r="F67">
        <v>8.8010000000000005E-2</v>
      </c>
    </row>
    <row r="68" spans="1:6">
      <c r="A68">
        <v>1000516</v>
      </c>
      <c r="B68">
        <v>1</v>
      </c>
      <c r="C68">
        <v>516</v>
      </c>
      <c r="D68">
        <v>-0.35210000000000002</v>
      </c>
      <c r="E68">
        <v>3.6701999999999999</v>
      </c>
      <c r="F68">
        <v>8.795E-2</v>
      </c>
    </row>
    <row r="69" spans="1:6">
      <c r="A69">
        <v>1000517</v>
      </c>
      <c r="B69">
        <v>1</v>
      </c>
      <c r="C69">
        <v>517</v>
      </c>
      <c r="D69">
        <v>-0.35210000000000002</v>
      </c>
      <c r="E69">
        <v>3.6928999999999998</v>
      </c>
      <c r="F69">
        <v>8.7889999999999996E-2</v>
      </c>
    </row>
    <row r="70" spans="1:6">
      <c r="A70">
        <v>1000518</v>
      </c>
      <c r="B70">
        <v>1</v>
      </c>
      <c r="C70">
        <v>518</v>
      </c>
      <c r="D70">
        <v>-0.35210000000000002</v>
      </c>
      <c r="E70">
        <v>3.7157</v>
      </c>
      <c r="F70">
        <v>8.7830000000000005E-2</v>
      </c>
    </row>
    <row r="71" spans="1:6">
      <c r="A71">
        <v>1000519</v>
      </c>
      <c r="B71">
        <v>1</v>
      </c>
      <c r="C71">
        <v>519</v>
      </c>
      <c r="D71">
        <v>-0.35210000000000002</v>
      </c>
      <c r="E71">
        <v>3.7387999999999999</v>
      </c>
      <c r="F71">
        <v>8.7770000000000001E-2</v>
      </c>
    </row>
    <row r="72" spans="1:6">
      <c r="A72">
        <v>1000520</v>
      </c>
      <c r="B72">
        <v>1</v>
      </c>
      <c r="C72">
        <v>520</v>
      </c>
      <c r="D72">
        <v>-0.35210000000000002</v>
      </c>
      <c r="E72">
        <v>3.762</v>
      </c>
      <c r="F72">
        <v>8.7709999999999996E-2</v>
      </c>
    </row>
    <row r="73" spans="1:6">
      <c r="A73">
        <v>1000521</v>
      </c>
      <c r="B73">
        <v>1</v>
      </c>
      <c r="C73">
        <v>521</v>
      </c>
      <c r="D73">
        <v>-0.35210000000000002</v>
      </c>
      <c r="E73">
        <v>3.7854999999999999</v>
      </c>
      <c r="F73">
        <v>8.7650000000000006E-2</v>
      </c>
    </row>
    <row r="74" spans="1:6">
      <c r="A74">
        <v>1000522</v>
      </c>
      <c r="B74">
        <v>1</v>
      </c>
      <c r="C74">
        <v>522</v>
      </c>
      <c r="D74">
        <v>-0.35210000000000002</v>
      </c>
      <c r="E74">
        <v>3.8092000000000001</v>
      </c>
      <c r="F74">
        <v>8.7590000000000001E-2</v>
      </c>
    </row>
    <row r="75" spans="1:6">
      <c r="A75">
        <v>1000523</v>
      </c>
      <c r="B75">
        <v>1</v>
      </c>
      <c r="C75">
        <v>523</v>
      </c>
      <c r="D75">
        <v>-0.35210000000000002</v>
      </c>
      <c r="E75">
        <v>3.8330000000000002</v>
      </c>
      <c r="F75">
        <v>8.7529999999999997E-2</v>
      </c>
    </row>
    <row r="76" spans="1:6">
      <c r="A76">
        <v>1000524</v>
      </c>
      <c r="B76">
        <v>1</v>
      </c>
      <c r="C76">
        <v>524</v>
      </c>
      <c r="D76">
        <v>-0.35210000000000002</v>
      </c>
      <c r="E76">
        <v>3.8571</v>
      </c>
      <c r="F76">
        <v>8.7470000000000006E-2</v>
      </c>
    </row>
    <row r="77" spans="1:6">
      <c r="A77">
        <v>1000525</v>
      </c>
      <c r="B77">
        <v>1</v>
      </c>
      <c r="C77">
        <v>525</v>
      </c>
      <c r="D77">
        <v>-0.35210000000000002</v>
      </c>
      <c r="E77">
        <v>3.8814000000000002</v>
      </c>
      <c r="F77">
        <v>8.7410000000000002E-2</v>
      </c>
    </row>
    <row r="78" spans="1:6">
      <c r="A78">
        <v>1000526</v>
      </c>
      <c r="B78">
        <v>1</v>
      </c>
      <c r="C78">
        <v>526</v>
      </c>
      <c r="D78">
        <v>-0.35210000000000002</v>
      </c>
      <c r="E78">
        <v>3.9058999999999999</v>
      </c>
      <c r="F78">
        <v>8.7349999999999997E-2</v>
      </c>
    </row>
    <row r="79" spans="1:6">
      <c r="A79">
        <v>1000527</v>
      </c>
      <c r="B79">
        <v>1</v>
      </c>
      <c r="C79">
        <v>527</v>
      </c>
      <c r="D79">
        <v>-0.35210000000000002</v>
      </c>
      <c r="E79">
        <v>3.9306000000000001</v>
      </c>
      <c r="F79">
        <v>8.7290000000000006E-2</v>
      </c>
    </row>
    <row r="80" spans="1:6">
      <c r="A80">
        <v>1000528</v>
      </c>
      <c r="B80">
        <v>1</v>
      </c>
      <c r="C80">
        <v>528</v>
      </c>
      <c r="D80">
        <v>-0.35210000000000002</v>
      </c>
      <c r="E80">
        <v>3.9554999999999998</v>
      </c>
      <c r="F80">
        <v>8.7230000000000002E-2</v>
      </c>
    </row>
    <row r="81" spans="1:6">
      <c r="A81">
        <v>1000529</v>
      </c>
      <c r="B81">
        <v>1</v>
      </c>
      <c r="C81">
        <v>529</v>
      </c>
      <c r="D81">
        <v>-0.35210000000000002</v>
      </c>
      <c r="E81">
        <v>3.9805999999999999</v>
      </c>
      <c r="F81">
        <v>8.7169999999999997E-2</v>
      </c>
    </row>
    <row r="82" spans="1:6">
      <c r="A82">
        <v>1000530</v>
      </c>
      <c r="B82">
        <v>1</v>
      </c>
      <c r="C82">
        <v>530</v>
      </c>
      <c r="D82">
        <v>-0.35210000000000002</v>
      </c>
      <c r="E82">
        <v>4.0060000000000002</v>
      </c>
      <c r="F82">
        <v>8.7110000000000007E-2</v>
      </c>
    </row>
    <row r="83" spans="1:6">
      <c r="A83">
        <v>1000531</v>
      </c>
      <c r="B83">
        <v>1</v>
      </c>
      <c r="C83">
        <v>531</v>
      </c>
      <c r="D83">
        <v>-0.35210000000000002</v>
      </c>
      <c r="E83">
        <v>4.0315000000000003</v>
      </c>
      <c r="F83">
        <v>8.7050000000000002E-2</v>
      </c>
    </row>
    <row r="84" spans="1:6">
      <c r="A84">
        <v>1000532</v>
      </c>
      <c r="B84">
        <v>1</v>
      </c>
      <c r="C84">
        <v>532</v>
      </c>
      <c r="D84">
        <v>-0.35210000000000002</v>
      </c>
      <c r="E84">
        <v>4.0571999999999999</v>
      </c>
      <c r="F84">
        <v>8.6989999999999998E-2</v>
      </c>
    </row>
    <row r="85" spans="1:6">
      <c r="A85">
        <v>1000533</v>
      </c>
      <c r="B85">
        <v>1</v>
      </c>
      <c r="C85">
        <v>533</v>
      </c>
      <c r="D85">
        <v>-0.35210000000000002</v>
      </c>
      <c r="E85">
        <v>4.0831</v>
      </c>
      <c r="F85">
        <v>8.6929999999999993E-2</v>
      </c>
    </row>
    <row r="86" spans="1:6">
      <c r="A86">
        <v>1000534</v>
      </c>
      <c r="B86">
        <v>1</v>
      </c>
      <c r="C86">
        <v>534</v>
      </c>
      <c r="D86">
        <v>-0.35210000000000002</v>
      </c>
      <c r="E86">
        <v>4.1092000000000004</v>
      </c>
      <c r="F86">
        <v>8.6870000000000003E-2</v>
      </c>
    </row>
    <row r="87" spans="1:6">
      <c r="A87">
        <v>1000535</v>
      </c>
      <c r="B87">
        <v>1</v>
      </c>
      <c r="C87">
        <v>535</v>
      </c>
      <c r="D87">
        <v>-0.35210000000000002</v>
      </c>
      <c r="E87">
        <v>4.1353999999999997</v>
      </c>
      <c r="F87">
        <v>8.6809999999999998E-2</v>
      </c>
    </row>
    <row r="88" spans="1:6">
      <c r="A88">
        <v>1000536</v>
      </c>
      <c r="B88">
        <v>1</v>
      </c>
      <c r="C88">
        <v>536</v>
      </c>
      <c r="D88">
        <v>-0.35210000000000002</v>
      </c>
      <c r="E88">
        <v>4.1619000000000002</v>
      </c>
      <c r="F88">
        <v>8.6749999999999994E-2</v>
      </c>
    </row>
    <row r="89" spans="1:6">
      <c r="A89">
        <v>1000537</v>
      </c>
      <c r="B89">
        <v>1</v>
      </c>
      <c r="C89">
        <v>537</v>
      </c>
      <c r="D89">
        <v>-0.35210000000000002</v>
      </c>
      <c r="E89">
        <v>4.1885000000000003</v>
      </c>
      <c r="F89">
        <v>8.6690000000000003E-2</v>
      </c>
    </row>
    <row r="90" spans="1:6">
      <c r="A90">
        <v>1000538</v>
      </c>
      <c r="B90">
        <v>1</v>
      </c>
      <c r="C90">
        <v>538</v>
      </c>
      <c r="D90">
        <v>-0.35210000000000002</v>
      </c>
      <c r="E90">
        <v>4.2153</v>
      </c>
      <c r="F90">
        <v>8.6629999999999999E-2</v>
      </c>
    </row>
    <row r="91" spans="1:6">
      <c r="A91">
        <v>1000539</v>
      </c>
      <c r="B91">
        <v>1</v>
      </c>
      <c r="C91">
        <v>539</v>
      </c>
      <c r="D91">
        <v>-0.35210000000000002</v>
      </c>
      <c r="E91">
        <v>4.2422000000000004</v>
      </c>
      <c r="F91">
        <v>8.6569999999999994E-2</v>
      </c>
    </row>
    <row r="92" spans="1:6">
      <c r="A92">
        <v>1000540</v>
      </c>
      <c r="B92">
        <v>1</v>
      </c>
      <c r="C92">
        <v>540</v>
      </c>
      <c r="D92">
        <v>-0.35210000000000002</v>
      </c>
      <c r="E92">
        <v>4.2693000000000003</v>
      </c>
      <c r="F92">
        <v>8.6510000000000004E-2</v>
      </c>
    </row>
    <row r="93" spans="1:6">
      <c r="A93">
        <v>1000541</v>
      </c>
      <c r="B93">
        <v>1</v>
      </c>
      <c r="C93">
        <v>541</v>
      </c>
      <c r="D93">
        <v>-0.35210000000000002</v>
      </c>
      <c r="E93">
        <v>4.2965</v>
      </c>
      <c r="F93">
        <v>8.6449999999999999E-2</v>
      </c>
    </row>
    <row r="94" spans="1:6">
      <c r="A94">
        <v>1000542</v>
      </c>
      <c r="B94">
        <v>1</v>
      </c>
      <c r="C94">
        <v>542</v>
      </c>
      <c r="D94">
        <v>-0.35210000000000002</v>
      </c>
      <c r="E94">
        <v>4.3239000000000001</v>
      </c>
      <c r="F94">
        <v>8.6389999999999995E-2</v>
      </c>
    </row>
    <row r="95" spans="1:6">
      <c r="A95">
        <v>1000543</v>
      </c>
      <c r="B95">
        <v>1</v>
      </c>
      <c r="C95">
        <v>543</v>
      </c>
      <c r="D95">
        <v>-0.35210000000000002</v>
      </c>
      <c r="E95">
        <v>4.3513000000000002</v>
      </c>
      <c r="F95">
        <v>8.6330000000000004E-2</v>
      </c>
    </row>
    <row r="96" spans="1:6">
      <c r="A96">
        <v>1000544</v>
      </c>
      <c r="B96">
        <v>1</v>
      </c>
      <c r="C96">
        <v>544</v>
      </c>
      <c r="D96">
        <v>-0.35210000000000002</v>
      </c>
      <c r="E96">
        <v>4.3788999999999998</v>
      </c>
      <c r="F96">
        <v>8.6269999999999999E-2</v>
      </c>
    </row>
    <row r="97" spans="1:6">
      <c r="A97">
        <v>1000545</v>
      </c>
      <c r="B97">
        <v>1</v>
      </c>
      <c r="C97">
        <v>545</v>
      </c>
      <c r="D97">
        <v>-0.35210000000000002</v>
      </c>
      <c r="E97">
        <v>4.4066000000000001</v>
      </c>
      <c r="F97">
        <v>8.6209999999999995E-2</v>
      </c>
    </row>
    <row r="98" spans="1:6">
      <c r="A98">
        <v>1000546</v>
      </c>
      <c r="B98">
        <v>1</v>
      </c>
      <c r="C98">
        <v>546</v>
      </c>
      <c r="D98">
        <v>-0.35210000000000002</v>
      </c>
      <c r="E98">
        <v>4.4344000000000001</v>
      </c>
      <c r="F98">
        <v>8.6150000000000004E-2</v>
      </c>
    </row>
    <row r="99" spans="1:6">
      <c r="A99">
        <v>1000547</v>
      </c>
      <c r="B99">
        <v>1</v>
      </c>
      <c r="C99">
        <v>547</v>
      </c>
      <c r="D99">
        <v>-0.35210000000000002</v>
      </c>
      <c r="E99">
        <v>4.4622999999999999</v>
      </c>
      <c r="F99">
        <v>8.6099999999999996E-2</v>
      </c>
    </row>
    <row r="100" spans="1:6">
      <c r="A100">
        <v>1000548</v>
      </c>
      <c r="B100">
        <v>1</v>
      </c>
      <c r="C100">
        <v>548</v>
      </c>
      <c r="D100">
        <v>-0.35210000000000002</v>
      </c>
      <c r="E100">
        <v>4.4903000000000004</v>
      </c>
      <c r="F100">
        <v>8.6040000000000005E-2</v>
      </c>
    </row>
    <row r="101" spans="1:6">
      <c r="A101">
        <v>1000549</v>
      </c>
      <c r="B101">
        <v>1</v>
      </c>
      <c r="C101">
        <v>549</v>
      </c>
      <c r="D101">
        <v>-0.35210000000000002</v>
      </c>
      <c r="E101">
        <v>4.5185000000000004</v>
      </c>
      <c r="F101">
        <v>8.5980000000000001E-2</v>
      </c>
    </row>
    <row r="102" spans="1:6">
      <c r="A102">
        <v>1000550</v>
      </c>
      <c r="B102">
        <v>1</v>
      </c>
      <c r="C102">
        <v>550</v>
      </c>
      <c r="D102">
        <v>-0.35210000000000002</v>
      </c>
      <c r="E102">
        <v>4.5467000000000004</v>
      </c>
      <c r="F102">
        <v>8.5919999999999996E-2</v>
      </c>
    </row>
    <row r="103" spans="1:6">
      <c r="A103">
        <v>1000551</v>
      </c>
      <c r="B103">
        <v>1</v>
      </c>
      <c r="C103">
        <v>551</v>
      </c>
      <c r="D103">
        <v>-0.35210000000000002</v>
      </c>
      <c r="E103">
        <v>4.5750000000000002</v>
      </c>
      <c r="F103">
        <v>8.5860000000000006E-2</v>
      </c>
    </row>
    <row r="104" spans="1:6">
      <c r="A104">
        <v>1000552</v>
      </c>
      <c r="B104">
        <v>1</v>
      </c>
      <c r="C104">
        <v>552</v>
      </c>
      <c r="D104">
        <v>-0.35210000000000002</v>
      </c>
      <c r="E104">
        <v>4.6033999999999997</v>
      </c>
      <c r="F104">
        <v>8.5800000000000001E-2</v>
      </c>
    </row>
    <row r="105" spans="1:6">
      <c r="A105">
        <v>1000553</v>
      </c>
      <c r="B105">
        <v>1</v>
      </c>
      <c r="C105">
        <v>553</v>
      </c>
      <c r="D105">
        <v>-0.35210000000000002</v>
      </c>
      <c r="E105">
        <v>4.6318999999999999</v>
      </c>
      <c r="F105">
        <v>8.5750000000000007E-2</v>
      </c>
    </row>
    <row r="106" spans="1:6">
      <c r="A106">
        <v>1000554</v>
      </c>
      <c r="B106">
        <v>1</v>
      </c>
      <c r="C106">
        <v>554</v>
      </c>
      <c r="D106">
        <v>-0.35210000000000002</v>
      </c>
      <c r="E106">
        <v>4.6604999999999999</v>
      </c>
      <c r="F106">
        <v>8.5690000000000002E-2</v>
      </c>
    </row>
    <row r="107" spans="1:6">
      <c r="A107">
        <v>1000555</v>
      </c>
      <c r="B107">
        <v>1</v>
      </c>
      <c r="C107">
        <v>555</v>
      </c>
      <c r="D107">
        <v>-0.35210000000000002</v>
      </c>
      <c r="E107">
        <v>4.6891999999999996</v>
      </c>
      <c r="F107">
        <v>8.5629999999999998E-2</v>
      </c>
    </row>
    <row r="108" spans="1:6">
      <c r="A108">
        <v>1000556</v>
      </c>
      <c r="B108">
        <v>1</v>
      </c>
      <c r="C108">
        <v>556</v>
      </c>
      <c r="D108">
        <v>-0.35210000000000002</v>
      </c>
      <c r="E108">
        <v>4.718</v>
      </c>
      <c r="F108">
        <v>8.5580000000000003E-2</v>
      </c>
    </row>
    <row r="109" spans="1:6">
      <c r="A109">
        <v>1000557</v>
      </c>
      <c r="B109">
        <v>1</v>
      </c>
      <c r="C109">
        <v>557</v>
      </c>
      <c r="D109">
        <v>-0.35210000000000002</v>
      </c>
      <c r="E109">
        <v>4.7469000000000001</v>
      </c>
      <c r="F109">
        <v>8.5519999999999999E-2</v>
      </c>
    </row>
    <row r="110" spans="1:6">
      <c r="A110">
        <v>1000558</v>
      </c>
      <c r="B110">
        <v>1</v>
      </c>
      <c r="C110">
        <v>558</v>
      </c>
      <c r="D110">
        <v>-0.35210000000000002</v>
      </c>
      <c r="E110">
        <v>4.7758000000000003</v>
      </c>
      <c r="F110">
        <v>8.5459999999999994E-2</v>
      </c>
    </row>
    <row r="111" spans="1:6">
      <c r="A111">
        <v>1000559</v>
      </c>
      <c r="B111">
        <v>1</v>
      </c>
      <c r="C111">
        <v>559</v>
      </c>
      <c r="D111">
        <v>-0.35210000000000002</v>
      </c>
      <c r="E111">
        <v>4.8048000000000002</v>
      </c>
      <c r="F111">
        <v>8.541E-2</v>
      </c>
    </row>
    <row r="112" spans="1:6">
      <c r="A112">
        <v>1000560</v>
      </c>
      <c r="B112">
        <v>1</v>
      </c>
      <c r="C112">
        <v>560</v>
      </c>
      <c r="D112">
        <v>-0.35210000000000002</v>
      </c>
      <c r="E112">
        <v>4.8338000000000001</v>
      </c>
      <c r="F112">
        <v>8.5349999999999995E-2</v>
      </c>
    </row>
    <row r="113" spans="1:6">
      <c r="A113">
        <v>1000561</v>
      </c>
      <c r="B113">
        <v>1</v>
      </c>
      <c r="C113">
        <v>561</v>
      </c>
      <c r="D113">
        <v>-0.35210000000000002</v>
      </c>
      <c r="E113">
        <v>4.8628999999999998</v>
      </c>
      <c r="F113">
        <v>8.5290000000000005E-2</v>
      </c>
    </row>
    <row r="114" spans="1:6">
      <c r="A114">
        <v>1000562</v>
      </c>
      <c r="B114">
        <v>1</v>
      </c>
      <c r="C114">
        <v>562</v>
      </c>
      <c r="D114">
        <v>-0.35210000000000002</v>
      </c>
      <c r="E114">
        <v>4.8920000000000003</v>
      </c>
      <c r="F114">
        <v>8.5239999999999996E-2</v>
      </c>
    </row>
    <row r="115" spans="1:6">
      <c r="A115">
        <v>1000563</v>
      </c>
      <c r="B115">
        <v>1</v>
      </c>
      <c r="C115">
        <v>563</v>
      </c>
      <c r="D115">
        <v>-0.35210000000000002</v>
      </c>
      <c r="E115">
        <v>4.9211999999999998</v>
      </c>
      <c r="F115">
        <v>8.5180000000000006E-2</v>
      </c>
    </row>
    <row r="116" spans="1:6">
      <c r="A116">
        <v>1000564</v>
      </c>
      <c r="B116">
        <v>1</v>
      </c>
      <c r="C116">
        <v>564</v>
      </c>
      <c r="D116">
        <v>-0.35210000000000002</v>
      </c>
      <c r="E116">
        <v>4.9504000000000001</v>
      </c>
      <c r="F116">
        <v>8.5129999999999997E-2</v>
      </c>
    </row>
    <row r="117" spans="1:6">
      <c r="A117">
        <v>1000565</v>
      </c>
      <c r="B117">
        <v>1</v>
      </c>
      <c r="C117">
        <v>565</v>
      </c>
      <c r="D117">
        <v>-0.35210000000000002</v>
      </c>
      <c r="E117">
        <v>4.9795999999999996</v>
      </c>
      <c r="F117">
        <v>8.5070000000000007E-2</v>
      </c>
    </row>
    <row r="118" spans="1:6">
      <c r="A118">
        <v>1000566</v>
      </c>
      <c r="B118">
        <v>1</v>
      </c>
      <c r="C118">
        <v>566</v>
      </c>
      <c r="D118">
        <v>-0.35210000000000002</v>
      </c>
      <c r="E118">
        <v>5.0087999999999999</v>
      </c>
      <c r="F118">
        <v>8.5019999999999998E-2</v>
      </c>
    </row>
    <row r="119" spans="1:6">
      <c r="A119">
        <v>1000567</v>
      </c>
      <c r="B119">
        <v>1</v>
      </c>
      <c r="C119">
        <v>567</v>
      </c>
      <c r="D119">
        <v>-0.35210000000000002</v>
      </c>
      <c r="E119">
        <v>5.0381</v>
      </c>
      <c r="F119">
        <v>8.4970000000000004E-2</v>
      </c>
    </row>
    <row r="120" spans="1:6">
      <c r="A120">
        <v>1000568</v>
      </c>
      <c r="B120">
        <v>1</v>
      </c>
      <c r="C120">
        <v>568</v>
      </c>
      <c r="D120">
        <v>-0.35210000000000002</v>
      </c>
      <c r="E120">
        <v>5.0673000000000004</v>
      </c>
      <c r="F120">
        <v>8.4909999999999999E-2</v>
      </c>
    </row>
    <row r="121" spans="1:6">
      <c r="A121">
        <v>1000569</v>
      </c>
      <c r="B121">
        <v>1</v>
      </c>
      <c r="C121">
        <v>569</v>
      </c>
      <c r="D121">
        <v>-0.35210000000000002</v>
      </c>
      <c r="E121">
        <v>5.0965999999999996</v>
      </c>
      <c r="F121">
        <v>8.4860000000000005E-2</v>
      </c>
    </row>
    <row r="122" spans="1:6">
      <c r="A122">
        <v>1000570</v>
      </c>
      <c r="B122">
        <v>1</v>
      </c>
      <c r="C122">
        <v>570</v>
      </c>
      <c r="D122">
        <v>-0.35210000000000002</v>
      </c>
      <c r="E122">
        <v>5.1258999999999997</v>
      </c>
      <c r="F122">
        <v>8.4809999999999997E-2</v>
      </c>
    </row>
    <row r="123" spans="1:6">
      <c r="A123">
        <v>1000571</v>
      </c>
      <c r="B123">
        <v>1</v>
      </c>
      <c r="C123">
        <v>571</v>
      </c>
      <c r="D123">
        <v>-0.35210000000000002</v>
      </c>
      <c r="E123">
        <v>5.1551</v>
      </c>
      <c r="F123">
        <v>8.4750000000000006E-2</v>
      </c>
    </row>
    <row r="124" spans="1:6">
      <c r="A124">
        <v>1000572</v>
      </c>
      <c r="B124">
        <v>1</v>
      </c>
      <c r="C124">
        <v>572</v>
      </c>
      <c r="D124">
        <v>-0.35210000000000002</v>
      </c>
      <c r="E124">
        <v>5.1844000000000001</v>
      </c>
      <c r="F124">
        <v>8.4699999999999998E-2</v>
      </c>
    </row>
    <row r="125" spans="1:6">
      <c r="A125">
        <v>1000573</v>
      </c>
      <c r="B125">
        <v>1</v>
      </c>
      <c r="C125">
        <v>573</v>
      </c>
      <c r="D125">
        <v>-0.35210000000000002</v>
      </c>
      <c r="E125">
        <v>5.2137000000000002</v>
      </c>
      <c r="F125">
        <v>8.4650000000000003E-2</v>
      </c>
    </row>
    <row r="126" spans="1:6">
      <c r="A126">
        <v>1000574</v>
      </c>
      <c r="B126">
        <v>1</v>
      </c>
      <c r="C126">
        <v>574</v>
      </c>
      <c r="D126">
        <v>-0.35210000000000002</v>
      </c>
      <c r="E126">
        <v>5.2428999999999997</v>
      </c>
      <c r="F126">
        <v>8.4599999999999995E-2</v>
      </c>
    </row>
    <row r="127" spans="1:6">
      <c r="A127">
        <v>1000575</v>
      </c>
      <c r="B127">
        <v>1</v>
      </c>
      <c r="C127">
        <v>575</v>
      </c>
      <c r="D127">
        <v>-0.35210000000000002</v>
      </c>
      <c r="E127">
        <v>5.2721</v>
      </c>
      <c r="F127">
        <v>8.455E-2</v>
      </c>
    </row>
    <row r="128" spans="1:6">
      <c r="A128">
        <v>1000576</v>
      </c>
      <c r="B128">
        <v>1</v>
      </c>
      <c r="C128">
        <v>576</v>
      </c>
      <c r="D128">
        <v>-0.35210000000000002</v>
      </c>
      <c r="E128">
        <v>5.3014000000000001</v>
      </c>
      <c r="F128">
        <v>8.4489999999999996E-2</v>
      </c>
    </row>
    <row r="129" spans="1:6">
      <c r="A129">
        <v>1000577</v>
      </c>
      <c r="B129">
        <v>1</v>
      </c>
      <c r="C129">
        <v>577</v>
      </c>
      <c r="D129">
        <v>-0.35210000000000002</v>
      </c>
      <c r="E129">
        <v>5.3305999999999996</v>
      </c>
      <c r="F129">
        <v>8.4440000000000001E-2</v>
      </c>
    </row>
    <row r="130" spans="1:6">
      <c r="A130">
        <v>1000578</v>
      </c>
      <c r="B130">
        <v>1</v>
      </c>
      <c r="C130">
        <v>578</v>
      </c>
      <c r="D130">
        <v>-0.35210000000000002</v>
      </c>
      <c r="E130">
        <v>5.3597999999999999</v>
      </c>
      <c r="F130">
        <v>8.4390000000000007E-2</v>
      </c>
    </row>
    <row r="131" spans="1:6">
      <c r="A131">
        <v>1000579</v>
      </c>
      <c r="B131">
        <v>1</v>
      </c>
      <c r="C131">
        <v>579</v>
      </c>
      <c r="D131">
        <v>-0.35210000000000002</v>
      </c>
      <c r="E131">
        <v>5.3888999999999996</v>
      </c>
      <c r="F131">
        <v>8.4339999999999998E-2</v>
      </c>
    </row>
    <row r="132" spans="1:6">
      <c r="A132">
        <v>1000580</v>
      </c>
      <c r="B132">
        <v>1</v>
      </c>
      <c r="C132">
        <v>580</v>
      </c>
      <c r="D132">
        <v>-0.35210000000000002</v>
      </c>
      <c r="E132">
        <v>5.4180000000000001</v>
      </c>
      <c r="F132">
        <v>8.43E-2</v>
      </c>
    </row>
    <row r="133" spans="1:6">
      <c r="A133">
        <v>1000581</v>
      </c>
      <c r="B133">
        <v>1</v>
      </c>
      <c r="C133">
        <v>581</v>
      </c>
      <c r="D133">
        <v>-0.35210000000000002</v>
      </c>
      <c r="E133">
        <v>5.4470999999999998</v>
      </c>
      <c r="F133">
        <v>8.4250000000000005E-2</v>
      </c>
    </row>
    <row r="134" spans="1:6">
      <c r="A134">
        <v>1000582</v>
      </c>
      <c r="B134">
        <v>1</v>
      </c>
      <c r="C134">
        <v>582</v>
      </c>
      <c r="D134">
        <v>-0.35210000000000002</v>
      </c>
      <c r="E134">
        <v>5.4762000000000004</v>
      </c>
      <c r="F134">
        <v>8.4199999999999997E-2</v>
      </c>
    </row>
    <row r="135" spans="1:6">
      <c r="A135">
        <v>1000583</v>
      </c>
      <c r="B135">
        <v>1</v>
      </c>
      <c r="C135">
        <v>583</v>
      </c>
      <c r="D135">
        <v>-0.35210000000000002</v>
      </c>
      <c r="E135">
        <v>5.5053000000000001</v>
      </c>
      <c r="F135">
        <v>8.4150000000000003E-2</v>
      </c>
    </row>
    <row r="136" spans="1:6">
      <c r="A136">
        <v>1000584</v>
      </c>
      <c r="B136">
        <v>1</v>
      </c>
      <c r="C136">
        <v>584</v>
      </c>
      <c r="D136">
        <v>-0.35210000000000002</v>
      </c>
      <c r="E136">
        <v>5.5343</v>
      </c>
      <c r="F136">
        <v>8.4099999999999994E-2</v>
      </c>
    </row>
    <row r="137" spans="1:6">
      <c r="A137">
        <v>1000585</v>
      </c>
      <c r="B137">
        <v>1</v>
      </c>
      <c r="C137">
        <v>585</v>
      </c>
      <c r="D137">
        <v>-0.35210000000000002</v>
      </c>
      <c r="E137">
        <v>5.5632000000000001</v>
      </c>
      <c r="F137">
        <v>8.4059999999999996E-2</v>
      </c>
    </row>
    <row r="138" spans="1:6">
      <c r="A138">
        <v>1000586</v>
      </c>
      <c r="B138">
        <v>1</v>
      </c>
      <c r="C138">
        <v>586</v>
      </c>
      <c r="D138">
        <v>-0.35210000000000002</v>
      </c>
      <c r="E138">
        <v>5.5922000000000001</v>
      </c>
      <c r="F138">
        <v>8.4010000000000001E-2</v>
      </c>
    </row>
    <row r="139" spans="1:6">
      <c r="A139">
        <v>1000587</v>
      </c>
      <c r="B139">
        <v>1</v>
      </c>
      <c r="C139">
        <v>587</v>
      </c>
      <c r="D139">
        <v>-0.35210000000000002</v>
      </c>
      <c r="E139">
        <v>5.6210000000000004</v>
      </c>
      <c r="F139">
        <v>8.3970000000000003E-2</v>
      </c>
    </row>
    <row r="140" spans="1:6">
      <c r="A140">
        <v>1000588</v>
      </c>
      <c r="B140">
        <v>1</v>
      </c>
      <c r="C140">
        <v>588</v>
      </c>
      <c r="D140">
        <v>-0.35210000000000002</v>
      </c>
      <c r="E140">
        <v>5.6498999999999997</v>
      </c>
      <c r="F140">
        <v>8.3919999999999995E-2</v>
      </c>
    </row>
    <row r="141" spans="1:6">
      <c r="A141">
        <v>1000589</v>
      </c>
      <c r="B141">
        <v>1</v>
      </c>
      <c r="C141">
        <v>589</v>
      </c>
      <c r="D141">
        <v>-0.35210000000000002</v>
      </c>
      <c r="E141">
        <v>5.6787000000000001</v>
      </c>
      <c r="F141">
        <v>8.3879999999999996E-2</v>
      </c>
    </row>
    <row r="142" spans="1:6">
      <c r="A142">
        <v>1000590</v>
      </c>
      <c r="B142">
        <v>1</v>
      </c>
      <c r="C142">
        <v>590</v>
      </c>
      <c r="D142">
        <v>-0.35210000000000002</v>
      </c>
      <c r="E142">
        <v>5.7073999999999998</v>
      </c>
      <c r="F142">
        <v>8.3830000000000002E-2</v>
      </c>
    </row>
    <row r="143" spans="1:6">
      <c r="A143">
        <v>1000591</v>
      </c>
      <c r="B143">
        <v>1</v>
      </c>
      <c r="C143">
        <v>591</v>
      </c>
      <c r="D143">
        <v>-0.35210000000000002</v>
      </c>
      <c r="E143">
        <v>5.7361000000000004</v>
      </c>
      <c r="F143">
        <v>8.3790000000000003E-2</v>
      </c>
    </row>
    <row r="144" spans="1:6">
      <c r="A144">
        <v>1000592</v>
      </c>
      <c r="B144">
        <v>1</v>
      </c>
      <c r="C144">
        <v>592</v>
      </c>
      <c r="D144">
        <v>-0.35210000000000002</v>
      </c>
      <c r="E144">
        <v>5.7647000000000004</v>
      </c>
      <c r="F144">
        <v>8.3750000000000005E-2</v>
      </c>
    </row>
    <row r="145" spans="1:6">
      <c r="A145">
        <v>1000593</v>
      </c>
      <c r="B145">
        <v>1</v>
      </c>
      <c r="C145">
        <v>593</v>
      </c>
      <c r="D145">
        <v>-0.35210000000000002</v>
      </c>
      <c r="E145">
        <v>5.7933000000000003</v>
      </c>
      <c r="F145">
        <v>8.3699999999999997E-2</v>
      </c>
    </row>
    <row r="146" spans="1:6">
      <c r="A146">
        <v>1000594</v>
      </c>
      <c r="B146">
        <v>1</v>
      </c>
      <c r="C146">
        <v>594</v>
      </c>
      <c r="D146">
        <v>-0.35210000000000002</v>
      </c>
      <c r="E146">
        <v>5.8216999999999999</v>
      </c>
      <c r="F146">
        <v>8.3659999999999998E-2</v>
      </c>
    </row>
    <row r="147" spans="1:6">
      <c r="A147">
        <v>1000595</v>
      </c>
      <c r="B147">
        <v>1</v>
      </c>
      <c r="C147">
        <v>595</v>
      </c>
      <c r="D147">
        <v>-0.35210000000000002</v>
      </c>
      <c r="E147">
        <v>5.8501000000000003</v>
      </c>
      <c r="F147">
        <v>8.362E-2</v>
      </c>
    </row>
    <row r="148" spans="1:6">
      <c r="A148">
        <v>1000596</v>
      </c>
      <c r="B148">
        <v>1</v>
      </c>
      <c r="C148">
        <v>596</v>
      </c>
      <c r="D148">
        <v>-0.35210000000000002</v>
      </c>
      <c r="E148">
        <v>5.8784000000000001</v>
      </c>
      <c r="F148">
        <v>8.3580000000000002E-2</v>
      </c>
    </row>
    <row r="149" spans="1:6">
      <c r="A149">
        <v>1000597</v>
      </c>
      <c r="B149">
        <v>1</v>
      </c>
      <c r="C149">
        <v>597</v>
      </c>
      <c r="D149">
        <v>-0.35210000000000002</v>
      </c>
      <c r="E149">
        <v>5.9066999999999998</v>
      </c>
      <c r="F149">
        <v>8.3540000000000003E-2</v>
      </c>
    </row>
    <row r="150" spans="1:6">
      <c r="A150">
        <v>1000598</v>
      </c>
      <c r="B150">
        <v>1</v>
      </c>
      <c r="C150">
        <v>598</v>
      </c>
      <c r="D150">
        <v>-0.35210000000000002</v>
      </c>
      <c r="E150">
        <v>5.9348000000000001</v>
      </c>
      <c r="F150">
        <v>8.3500000000000005E-2</v>
      </c>
    </row>
    <row r="151" spans="1:6">
      <c r="A151">
        <v>1000599</v>
      </c>
      <c r="B151">
        <v>1</v>
      </c>
      <c r="C151">
        <v>599</v>
      </c>
      <c r="D151">
        <v>-0.35210000000000002</v>
      </c>
      <c r="E151">
        <v>5.9627999999999997</v>
      </c>
      <c r="F151">
        <v>8.3460000000000006E-2</v>
      </c>
    </row>
    <row r="152" spans="1:6">
      <c r="A152">
        <v>1000600</v>
      </c>
      <c r="B152">
        <v>1</v>
      </c>
      <c r="C152">
        <v>600</v>
      </c>
      <c r="D152">
        <v>-0.35210000000000002</v>
      </c>
      <c r="E152">
        <v>5.9907000000000004</v>
      </c>
      <c r="F152">
        <v>8.3419999999999994E-2</v>
      </c>
    </row>
    <row r="153" spans="1:6">
      <c r="A153">
        <v>1000601</v>
      </c>
      <c r="B153">
        <v>1</v>
      </c>
      <c r="C153">
        <v>601</v>
      </c>
      <c r="D153">
        <v>-0.35210000000000002</v>
      </c>
      <c r="E153">
        <v>6.0185000000000004</v>
      </c>
      <c r="F153">
        <v>8.3390000000000006E-2</v>
      </c>
    </row>
    <row r="154" spans="1:6">
      <c r="A154">
        <v>1000602</v>
      </c>
      <c r="B154">
        <v>1</v>
      </c>
      <c r="C154">
        <v>602</v>
      </c>
      <c r="D154">
        <v>-0.35210000000000002</v>
      </c>
      <c r="E154">
        <v>6.0461</v>
      </c>
      <c r="F154">
        <v>8.3349999999999994E-2</v>
      </c>
    </row>
    <row r="155" spans="1:6">
      <c r="A155">
        <v>1000603</v>
      </c>
      <c r="B155">
        <v>1</v>
      </c>
      <c r="C155">
        <v>603</v>
      </c>
      <c r="D155">
        <v>-0.35210000000000002</v>
      </c>
      <c r="E155">
        <v>6.0736999999999997</v>
      </c>
      <c r="F155">
        <v>8.3309999999999995E-2</v>
      </c>
    </row>
    <row r="156" spans="1:6">
      <c r="A156">
        <v>1000604</v>
      </c>
      <c r="B156">
        <v>1</v>
      </c>
      <c r="C156">
        <v>604</v>
      </c>
      <c r="D156">
        <v>-0.35210000000000002</v>
      </c>
      <c r="E156">
        <v>6.1010999999999997</v>
      </c>
      <c r="F156">
        <v>8.3280000000000007E-2</v>
      </c>
    </row>
    <row r="157" spans="1:6">
      <c r="A157">
        <v>1000605</v>
      </c>
      <c r="B157">
        <v>1</v>
      </c>
      <c r="C157">
        <v>605</v>
      </c>
      <c r="D157">
        <v>-0.35210000000000002</v>
      </c>
      <c r="E157">
        <v>6.1284000000000001</v>
      </c>
      <c r="F157">
        <v>8.3239999999999995E-2</v>
      </c>
    </row>
    <row r="158" spans="1:6">
      <c r="A158">
        <v>1000606</v>
      </c>
      <c r="B158">
        <v>1</v>
      </c>
      <c r="C158">
        <v>606</v>
      </c>
      <c r="D158">
        <v>-0.35210000000000002</v>
      </c>
      <c r="E158">
        <v>6.1555999999999997</v>
      </c>
      <c r="F158">
        <v>8.3210000000000006E-2</v>
      </c>
    </row>
    <row r="159" spans="1:6">
      <c r="A159">
        <v>1000607</v>
      </c>
      <c r="B159">
        <v>1</v>
      </c>
      <c r="C159">
        <v>607</v>
      </c>
      <c r="D159">
        <v>-0.35210000000000002</v>
      </c>
      <c r="E159">
        <v>6.1826999999999996</v>
      </c>
      <c r="F159">
        <v>8.3169999999999994E-2</v>
      </c>
    </row>
    <row r="160" spans="1:6">
      <c r="A160">
        <v>1000608</v>
      </c>
      <c r="B160">
        <v>1</v>
      </c>
      <c r="C160">
        <v>608</v>
      </c>
      <c r="D160">
        <v>-0.35210000000000002</v>
      </c>
      <c r="E160">
        <v>6.2096</v>
      </c>
      <c r="F160">
        <v>8.3140000000000006E-2</v>
      </c>
    </row>
    <row r="161" spans="1:6">
      <c r="A161">
        <v>1000609</v>
      </c>
      <c r="B161">
        <v>1</v>
      </c>
      <c r="C161">
        <v>609</v>
      </c>
      <c r="D161">
        <v>-0.35210000000000002</v>
      </c>
      <c r="E161">
        <v>6.2365000000000004</v>
      </c>
      <c r="F161">
        <v>8.3110000000000003E-2</v>
      </c>
    </row>
    <row r="162" spans="1:6">
      <c r="A162">
        <v>1000610</v>
      </c>
      <c r="B162">
        <v>1</v>
      </c>
      <c r="C162">
        <v>610</v>
      </c>
      <c r="D162">
        <v>-0.35210000000000002</v>
      </c>
      <c r="E162">
        <v>6.2632000000000003</v>
      </c>
      <c r="F162">
        <v>8.3080000000000001E-2</v>
      </c>
    </row>
    <row r="163" spans="1:6">
      <c r="A163">
        <v>1000611</v>
      </c>
      <c r="B163">
        <v>1</v>
      </c>
      <c r="C163">
        <v>611</v>
      </c>
      <c r="D163">
        <v>-0.35210000000000002</v>
      </c>
      <c r="E163">
        <v>6.2899000000000003</v>
      </c>
      <c r="F163">
        <v>8.3040000000000003E-2</v>
      </c>
    </row>
    <row r="164" spans="1:6">
      <c r="A164">
        <v>1000612</v>
      </c>
      <c r="B164">
        <v>1</v>
      </c>
      <c r="C164">
        <v>612</v>
      </c>
      <c r="D164">
        <v>-0.35210000000000002</v>
      </c>
      <c r="E164">
        <v>6.3163999999999998</v>
      </c>
      <c r="F164">
        <v>8.301E-2</v>
      </c>
    </row>
    <row r="165" spans="1:6">
      <c r="A165">
        <v>1000613</v>
      </c>
      <c r="B165">
        <v>1</v>
      </c>
      <c r="C165">
        <v>613</v>
      </c>
      <c r="D165">
        <v>-0.35210000000000002</v>
      </c>
      <c r="E165">
        <v>6.3428000000000004</v>
      </c>
      <c r="F165">
        <v>8.2979999999999998E-2</v>
      </c>
    </row>
    <row r="166" spans="1:6">
      <c r="A166">
        <v>1000614</v>
      </c>
      <c r="B166">
        <v>1</v>
      </c>
      <c r="C166">
        <v>614</v>
      </c>
      <c r="D166">
        <v>-0.35210000000000002</v>
      </c>
      <c r="E166">
        <v>6.3692000000000002</v>
      </c>
      <c r="F166">
        <v>8.2949999999999996E-2</v>
      </c>
    </row>
    <row r="167" spans="1:6">
      <c r="A167">
        <v>1000615</v>
      </c>
      <c r="B167">
        <v>1</v>
      </c>
      <c r="C167">
        <v>615</v>
      </c>
      <c r="D167">
        <v>-0.35210000000000002</v>
      </c>
      <c r="E167">
        <v>6.3954000000000004</v>
      </c>
      <c r="F167">
        <v>8.2919999999999994E-2</v>
      </c>
    </row>
    <row r="168" spans="1:6">
      <c r="A168">
        <v>1000616</v>
      </c>
      <c r="B168">
        <v>1</v>
      </c>
      <c r="C168">
        <v>616</v>
      </c>
      <c r="D168">
        <v>-0.35210000000000002</v>
      </c>
      <c r="E168">
        <v>6.4215</v>
      </c>
      <c r="F168">
        <v>8.2900000000000001E-2</v>
      </c>
    </row>
    <row r="169" spans="1:6">
      <c r="A169">
        <v>1000617</v>
      </c>
      <c r="B169">
        <v>1</v>
      </c>
      <c r="C169">
        <v>617</v>
      </c>
      <c r="D169">
        <v>-0.35210000000000002</v>
      </c>
      <c r="E169">
        <v>6.4474999999999998</v>
      </c>
      <c r="F169">
        <v>8.2869999999999999E-2</v>
      </c>
    </row>
    <row r="170" spans="1:6">
      <c r="A170">
        <v>1000618</v>
      </c>
      <c r="B170">
        <v>1</v>
      </c>
      <c r="C170">
        <v>618</v>
      </c>
      <c r="D170">
        <v>-0.35210000000000002</v>
      </c>
      <c r="E170">
        <v>6.4734999999999996</v>
      </c>
      <c r="F170">
        <v>8.2839999999999997E-2</v>
      </c>
    </row>
    <row r="171" spans="1:6">
      <c r="A171">
        <v>1000619</v>
      </c>
      <c r="B171">
        <v>1</v>
      </c>
      <c r="C171">
        <v>619</v>
      </c>
      <c r="D171">
        <v>-0.35210000000000002</v>
      </c>
      <c r="E171">
        <v>6.4992999999999999</v>
      </c>
      <c r="F171">
        <v>8.2809999999999995E-2</v>
      </c>
    </row>
    <row r="172" spans="1:6">
      <c r="A172">
        <v>1000620</v>
      </c>
      <c r="B172">
        <v>1</v>
      </c>
      <c r="C172">
        <v>620</v>
      </c>
      <c r="D172">
        <v>-0.35210000000000002</v>
      </c>
      <c r="E172">
        <v>6.5251000000000001</v>
      </c>
      <c r="F172">
        <v>8.2790000000000002E-2</v>
      </c>
    </row>
    <row r="173" spans="1:6">
      <c r="A173">
        <v>1000621</v>
      </c>
      <c r="B173">
        <v>1</v>
      </c>
      <c r="C173">
        <v>621</v>
      </c>
      <c r="D173">
        <v>-0.35210000000000002</v>
      </c>
      <c r="E173">
        <v>6.5507999999999997</v>
      </c>
      <c r="F173">
        <v>8.276E-2</v>
      </c>
    </row>
    <row r="174" spans="1:6">
      <c r="A174">
        <v>1000622</v>
      </c>
      <c r="B174">
        <v>1</v>
      </c>
      <c r="C174">
        <v>622</v>
      </c>
      <c r="D174">
        <v>-0.35210000000000002</v>
      </c>
      <c r="E174">
        <v>6.5763999999999996</v>
      </c>
      <c r="F174">
        <v>8.2729999999999998E-2</v>
      </c>
    </row>
    <row r="175" spans="1:6">
      <c r="A175">
        <v>1000623</v>
      </c>
      <c r="B175">
        <v>1</v>
      </c>
      <c r="C175">
        <v>623</v>
      </c>
      <c r="D175">
        <v>-0.35210000000000002</v>
      </c>
      <c r="E175">
        <v>6.6018999999999997</v>
      </c>
      <c r="F175">
        <v>8.2710000000000006E-2</v>
      </c>
    </row>
    <row r="176" spans="1:6">
      <c r="A176">
        <v>1000624</v>
      </c>
      <c r="B176">
        <v>1</v>
      </c>
      <c r="C176">
        <v>624</v>
      </c>
      <c r="D176">
        <v>-0.35210000000000002</v>
      </c>
      <c r="E176">
        <v>6.6273</v>
      </c>
      <c r="F176">
        <v>8.2680000000000003E-2</v>
      </c>
    </row>
    <row r="177" spans="1:6">
      <c r="A177">
        <v>1000625</v>
      </c>
      <c r="B177">
        <v>1</v>
      </c>
      <c r="C177">
        <v>625</v>
      </c>
      <c r="D177">
        <v>-0.35210000000000002</v>
      </c>
      <c r="E177">
        <v>6.6527000000000003</v>
      </c>
      <c r="F177">
        <v>8.2659999999999997E-2</v>
      </c>
    </row>
    <row r="178" spans="1:6">
      <c r="A178">
        <v>1000626</v>
      </c>
      <c r="B178">
        <v>1</v>
      </c>
      <c r="C178">
        <v>626</v>
      </c>
      <c r="D178">
        <v>-0.35210000000000002</v>
      </c>
      <c r="E178">
        <v>6.6779999999999999</v>
      </c>
      <c r="F178">
        <v>8.2640000000000005E-2</v>
      </c>
    </row>
    <row r="179" spans="1:6">
      <c r="A179">
        <v>1000627</v>
      </c>
      <c r="B179">
        <v>1</v>
      </c>
      <c r="C179">
        <v>627</v>
      </c>
      <c r="D179">
        <v>-0.35210000000000002</v>
      </c>
      <c r="E179">
        <v>6.7032999999999996</v>
      </c>
      <c r="F179">
        <v>8.2610000000000003E-2</v>
      </c>
    </row>
    <row r="180" spans="1:6">
      <c r="A180">
        <v>1000628</v>
      </c>
      <c r="B180">
        <v>1</v>
      </c>
      <c r="C180">
        <v>628</v>
      </c>
      <c r="D180">
        <v>-0.35210000000000002</v>
      </c>
      <c r="E180">
        <v>6.7283999999999997</v>
      </c>
      <c r="F180">
        <v>8.2589999999999997E-2</v>
      </c>
    </row>
    <row r="181" spans="1:6">
      <c r="A181">
        <v>1000629</v>
      </c>
      <c r="B181">
        <v>1</v>
      </c>
      <c r="C181">
        <v>629</v>
      </c>
      <c r="D181">
        <v>-0.35210000000000002</v>
      </c>
      <c r="E181">
        <v>6.7534999999999998</v>
      </c>
      <c r="F181">
        <v>8.2570000000000005E-2</v>
      </c>
    </row>
    <row r="182" spans="1:6">
      <c r="A182">
        <v>1000630</v>
      </c>
      <c r="B182">
        <v>1</v>
      </c>
      <c r="C182">
        <v>630</v>
      </c>
      <c r="D182">
        <v>-0.35210000000000002</v>
      </c>
      <c r="E182">
        <v>6.7786</v>
      </c>
      <c r="F182">
        <v>8.2549999999999998E-2</v>
      </c>
    </row>
    <row r="183" spans="1:6">
      <c r="A183">
        <v>1000631</v>
      </c>
      <c r="B183">
        <v>1</v>
      </c>
      <c r="C183">
        <v>631</v>
      </c>
      <c r="D183">
        <v>-0.35210000000000002</v>
      </c>
      <c r="E183">
        <v>6.8034999999999997</v>
      </c>
      <c r="F183">
        <v>8.2530000000000006E-2</v>
      </c>
    </row>
    <row r="184" spans="1:6">
      <c r="A184">
        <v>1000632</v>
      </c>
      <c r="B184">
        <v>1</v>
      </c>
      <c r="C184">
        <v>632</v>
      </c>
      <c r="D184">
        <v>-0.35210000000000002</v>
      </c>
      <c r="E184">
        <v>6.8285</v>
      </c>
      <c r="F184">
        <v>8.251E-2</v>
      </c>
    </row>
    <row r="185" spans="1:6">
      <c r="A185">
        <v>1000633</v>
      </c>
      <c r="B185">
        <v>1</v>
      </c>
      <c r="C185">
        <v>633</v>
      </c>
      <c r="D185">
        <v>-0.35210000000000002</v>
      </c>
      <c r="E185">
        <v>6.8532999999999999</v>
      </c>
      <c r="F185">
        <v>8.2489999999999994E-2</v>
      </c>
    </row>
    <row r="186" spans="1:6">
      <c r="A186">
        <v>1000634</v>
      </c>
      <c r="B186">
        <v>1</v>
      </c>
      <c r="C186">
        <v>634</v>
      </c>
      <c r="D186">
        <v>-0.35210000000000002</v>
      </c>
      <c r="E186">
        <v>6.8780999999999999</v>
      </c>
      <c r="F186">
        <v>8.2470000000000002E-2</v>
      </c>
    </row>
    <row r="187" spans="1:6">
      <c r="A187">
        <v>1000635</v>
      </c>
      <c r="B187">
        <v>1</v>
      </c>
      <c r="C187">
        <v>635</v>
      </c>
      <c r="D187">
        <v>-0.35210000000000002</v>
      </c>
      <c r="E187">
        <v>6.9028</v>
      </c>
      <c r="F187">
        <v>8.2449999999999996E-2</v>
      </c>
    </row>
    <row r="188" spans="1:6">
      <c r="A188">
        <v>1000636</v>
      </c>
      <c r="B188">
        <v>1</v>
      </c>
      <c r="C188">
        <v>636</v>
      </c>
      <c r="D188">
        <v>-0.35210000000000002</v>
      </c>
      <c r="E188">
        <v>6.9275000000000002</v>
      </c>
      <c r="F188">
        <v>8.2430000000000003E-2</v>
      </c>
    </row>
    <row r="189" spans="1:6">
      <c r="A189">
        <v>1000637</v>
      </c>
      <c r="B189">
        <v>1</v>
      </c>
      <c r="C189">
        <v>637</v>
      </c>
      <c r="D189">
        <v>-0.35210000000000002</v>
      </c>
      <c r="E189">
        <v>6.9520999999999997</v>
      </c>
      <c r="F189">
        <v>8.2409999999999997E-2</v>
      </c>
    </row>
    <row r="190" spans="1:6">
      <c r="A190">
        <v>1000638</v>
      </c>
      <c r="B190">
        <v>1</v>
      </c>
      <c r="C190">
        <v>638</v>
      </c>
      <c r="D190">
        <v>-0.35210000000000002</v>
      </c>
      <c r="E190">
        <v>6.9766000000000004</v>
      </c>
      <c r="F190">
        <v>8.2400000000000001E-2</v>
      </c>
    </row>
    <row r="191" spans="1:6">
      <c r="A191">
        <v>1000639</v>
      </c>
      <c r="B191">
        <v>1</v>
      </c>
      <c r="C191">
        <v>639</v>
      </c>
      <c r="D191">
        <v>-0.35210000000000002</v>
      </c>
      <c r="E191">
        <v>7.0011000000000001</v>
      </c>
      <c r="F191">
        <v>8.2379999999999995E-2</v>
      </c>
    </row>
    <row r="192" spans="1:6">
      <c r="A192">
        <v>1000640</v>
      </c>
      <c r="B192">
        <v>1</v>
      </c>
      <c r="C192">
        <v>640</v>
      </c>
      <c r="D192">
        <v>-0.35210000000000002</v>
      </c>
      <c r="E192">
        <v>7.0255000000000001</v>
      </c>
      <c r="F192">
        <v>8.2360000000000003E-2</v>
      </c>
    </row>
    <row r="193" spans="1:6">
      <c r="A193">
        <v>1000641</v>
      </c>
      <c r="B193">
        <v>1</v>
      </c>
      <c r="C193">
        <v>641</v>
      </c>
      <c r="D193">
        <v>-0.35210000000000002</v>
      </c>
      <c r="E193">
        <v>7.0499000000000001</v>
      </c>
      <c r="F193">
        <v>8.2350000000000007E-2</v>
      </c>
    </row>
    <row r="194" spans="1:6">
      <c r="A194">
        <v>1000642</v>
      </c>
      <c r="B194">
        <v>1</v>
      </c>
      <c r="C194">
        <v>642</v>
      </c>
      <c r="D194">
        <v>-0.35210000000000002</v>
      </c>
      <c r="E194">
        <v>7.0742000000000003</v>
      </c>
      <c r="F194">
        <v>8.233E-2</v>
      </c>
    </row>
    <row r="195" spans="1:6">
      <c r="A195">
        <v>1000643</v>
      </c>
      <c r="B195">
        <v>1</v>
      </c>
      <c r="C195">
        <v>643</v>
      </c>
      <c r="D195">
        <v>-0.35210000000000002</v>
      </c>
      <c r="E195">
        <v>7.0983999999999998</v>
      </c>
      <c r="F195">
        <v>8.2320000000000004E-2</v>
      </c>
    </row>
    <row r="196" spans="1:6">
      <c r="A196">
        <v>1000644</v>
      </c>
      <c r="B196">
        <v>1</v>
      </c>
      <c r="C196">
        <v>644</v>
      </c>
      <c r="D196">
        <v>-0.35210000000000002</v>
      </c>
      <c r="E196">
        <v>7.1226000000000003</v>
      </c>
      <c r="F196">
        <v>8.2299999999999998E-2</v>
      </c>
    </row>
    <row r="197" spans="1:6">
      <c r="A197">
        <v>1000645</v>
      </c>
      <c r="B197">
        <v>1</v>
      </c>
      <c r="C197">
        <v>645</v>
      </c>
      <c r="D197">
        <v>-0.35210000000000002</v>
      </c>
      <c r="E197">
        <v>7.1467000000000001</v>
      </c>
      <c r="F197">
        <v>8.2290000000000002E-2</v>
      </c>
    </row>
    <row r="198" spans="1:6">
      <c r="A198">
        <v>1000646</v>
      </c>
      <c r="B198">
        <v>1</v>
      </c>
      <c r="C198">
        <v>646</v>
      </c>
      <c r="D198">
        <v>-0.35210000000000002</v>
      </c>
      <c r="E198">
        <v>7.1707999999999998</v>
      </c>
      <c r="F198">
        <v>8.2280000000000006E-2</v>
      </c>
    </row>
    <row r="199" spans="1:6">
      <c r="A199">
        <v>1000647</v>
      </c>
      <c r="B199">
        <v>1</v>
      </c>
      <c r="C199">
        <v>647</v>
      </c>
      <c r="D199">
        <v>-0.35210000000000002</v>
      </c>
      <c r="E199">
        <v>7.1947999999999999</v>
      </c>
      <c r="F199">
        <v>8.2269999999999996E-2</v>
      </c>
    </row>
    <row r="200" spans="1:6">
      <c r="A200">
        <v>1000648</v>
      </c>
      <c r="B200">
        <v>1</v>
      </c>
      <c r="C200">
        <v>648</v>
      </c>
      <c r="D200">
        <v>-0.35210000000000002</v>
      </c>
      <c r="E200">
        <v>7.2187999999999999</v>
      </c>
      <c r="F200">
        <v>8.2250000000000004E-2</v>
      </c>
    </row>
    <row r="201" spans="1:6">
      <c r="A201">
        <v>1000649</v>
      </c>
      <c r="B201">
        <v>1</v>
      </c>
      <c r="C201">
        <v>649</v>
      </c>
      <c r="D201">
        <v>-0.35210000000000002</v>
      </c>
      <c r="E201">
        <v>7.2427000000000001</v>
      </c>
      <c r="F201">
        <v>8.2239999999999994E-2</v>
      </c>
    </row>
    <row r="202" spans="1:6">
      <c r="A202">
        <v>1000650</v>
      </c>
      <c r="B202">
        <v>1</v>
      </c>
      <c r="C202">
        <v>650</v>
      </c>
      <c r="D202">
        <v>-0.35210000000000002</v>
      </c>
      <c r="E202">
        <v>7.2666000000000004</v>
      </c>
      <c r="F202">
        <v>8.2229999999999998E-2</v>
      </c>
    </row>
    <row r="203" spans="1:6">
      <c r="A203">
        <v>1000651</v>
      </c>
      <c r="B203">
        <v>1</v>
      </c>
      <c r="C203">
        <v>651</v>
      </c>
      <c r="D203">
        <v>-0.35210000000000002</v>
      </c>
      <c r="E203">
        <v>7.2904999999999998</v>
      </c>
      <c r="F203">
        <v>8.2220000000000001E-2</v>
      </c>
    </row>
    <row r="204" spans="1:6">
      <c r="A204">
        <v>1000652</v>
      </c>
      <c r="B204">
        <v>1</v>
      </c>
      <c r="C204">
        <v>652</v>
      </c>
      <c r="D204">
        <v>-0.35210000000000002</v>
      </c>
      <c r="E204">
        <v>7.3143000000000002</v>
      </c>
      <c r="F204">
        <v>8.2210000000000005E-2</v>
      </c>
    </row>
    <row r="205" spans="1:6">
      <c r="A205">
        <v>1000653</v>
      </c>
      <c r="B205">
        <v>1</v>
      </c>
      <c r="C205">
        <v>653</v>
      </c>
      <c r="D205">
        <v>-0.35210000000000002</v>
      </c>
      <c r="E205">
        <v>7.3380000000000001</v>
      </c>
      <c r="F205">
        <v>8.2199999999999995E-2</v>
      </c>
    </row>
    <row r="206" spans="1:6">
      <c r="A206">
        <v>1000654</v>
      </c>
      <c r="B206">
        <v>1</v>
      </c>
      <c r="C206">
        <v>654</v>
      </c>
      <c r="D206">
        <v>-0.35210000000000002</v>
      </c>
      <c r="E206">
        <v>7.3616999999999999</v>
      </c>
      <c r="F206">
        <v>8.2189999999999999E-2</v>
      </c>
    </row>
    <row r="207" spans="1:6">
      <c r="A207">
        <v>1000655</v>
      </c>
      <c r="B207">
        <v>1</v>
      </c>
      <c r="C207">
        <v>655</v>
      </c>
      <c r="D207">
        <v>-0.35210000000000002</v>
      </c>
      <c r="E207">
        <v>7.3853999999999997</v>
      </c>
      <c r="F207">
        <v>8.2180000000000003E-2</v>
      </c>
    </row>
    <row r="208" spans="1:6">
      <c r="A208">
        <v>1000656</v>
      </c>
      <c r="B208">
        <v>1</v>
      </c>
      <c r="C208">
        <v>656</v>
      </c>
      <c r="D208">
        <v>-0.35210000000000002</v>
      </c>
      <c r="E208">
        <v>7.4090999999999996</v>
      </c>
      <c r="F208">
        <v>8.2180000000000003E-2</v>
      </c>
    </row>
    <row r="209" spans="1:6">
      <c r="A209">
        <v>1000657</v>
      </c>
      <c r="B209">
        <v>1</v>
      </c>
      <c r="C209">
        <v>657</v>
      </c>
      <c r="D209">
        <v>-0.35210000000000002</v>
      </c>
      <c r="E209">
        <v>7.4326999999999996</v>
      </c>
      <c r="F209">
        <v>8.2170000000000007E-2</v>
      </c>
    </row>
    <row r="210" spans="1:6">
      <c r="A210">
        <v>1000658</v>
      </c>
      <c r="B210">
        <v>1</v>
      </c>
      <c r="C210">
        <v>658</v>
      </c>
      <c r="D210">
        <v>-0.35210000000000002</v>
      </c>
      <c r="E210">
        <v>7.4562999999999997</v>
      </c>
      <c r="F210">
        <v>8.2159999999999997E-2</v>
      </c>
    </row>
    <row r="211" spans="1:6">
      <c r="A211">
        <v>1000659</v>
      </c>
      <c r="B211">
        <v>1</v>
      </c>
      <c r="C211">
        <v>659</v>
      </c>
      <c r="D211">
        <v>-0.35210000000000002</v>
      </c>
      <c r="E211">
        <v>7.4798999999999998</v>
      </c>
      <c r="F211">
        <v>8.2159999999999997E-2</v>
      </c>
    </row>
    <row r="212" spans="1:6">
      <c r="A212">
        <v>1000660</v>
      </c>
      <c r="B212">
        <v>1</v>
      </c>
      <c r="C212">
        <v>660</v>
      </c>
      <c r="D212">
        <v>-0.35210000000000002</v>
      </c>
      <c r="E212">
        <v>7.5034000000000001</v>
      </c>
      <c r="F212">
        <v>8.2150000000000001E-2</v>
      </c>
    </row>
    <row r="213" spans="1:6">
      <c r="A213">
        <v>1000661</v>
      </c>
      <c r="B213">
        <v>1</v>
      </c>
      <c r="C213">
        <v>661</v>
      </c>
      <c r="D213">
        <v>-0.35210000000000002</v>
      </c>
      <c r="E213">
        <v>7.5269000000000004</v>
      </c>
      <c r="F213">
        <v>8.2140000000000005E-2</v>
      </c>
    </row>
    <row r="214" spans="1:6">
      <c r="A214">
        <v>1000662</v>
      </c>
      <c r="B214">
        <v>1</v>
      </c>
      <c r="C214">
        <v>662</v>
      </c>
      <c r="D214">
        <v>-0.35210000000000002</v>
      </c>
      <c r="E214">
        <v>7.5503999999999998</v>
      </c>
      <c r="F214">
        <v>8.2140000000000005E-2</v>
      </c>
    </row>
    <row r="215" spans="1:6">
      <c r="A215">
        <v>1000663</v>
      </c>
      <c r="B215">
        <v>1</v>
      </c>
      <c r="C215">
        <v>663</v>
      </c>
      <c r="D215">
        <v>-0.35210000000000002</v>
      </c>
      <c r="E215">
        <v>7.5738000000000003</v>
      </c>
      <c r="F215">
        <v>8.2140000000000005E-2</v>
      </c>
    </row>
    <row r="216" spans="1:6">
      <c r="A216">
        <v>1000664</v>
      </c>
      <c r="B216">
        <v>1</v>
      </c>
      <c r="C216">
        <v>664</v>
      </c>
      <c r="D216">
        <v>-0.35210000000000002</v>
      </c>
      <c r="E216">
        <v>7.5972999999999997</v>
      </c>
      <c r="F216">
        <v>8.2129999999999995E-2</v>
      </c>
    </row>
    <row r="217" spans="1:6">
      <c r="A217">
        <v>1000665</v>
      </c>
      <c r="B217">
        <v>1</v>
      </c>
      <c r="C217">
        <v>665</v>
      </c>
      <c r="D217">
        <v>-0.35210000000000002</v>
      </c>
      <c r="E217">
        <v>7.6205999999999996</v>
      </c>
      <c r="F217">
        <v>8.2129999999999995E-2</v>
      </c>
    </row>
    <row r="218" spans="1:6">
      <c r="A218">
        <v>1000666</v>
      </c>
      <c r="B218">
        <v>1</v>
      </c>
      <c r="C218">
        <v>666</v>
      </c>
      <c r="D218">
        <v>-0.35210000000000002</v>
      </c>
      <c r="E218">
        <v>7.6440000000000001</v>
      </c>
      <c r="F218">
        <v>8.2129999999999995E-2</v>
      </c>
    </row>
    <row r="219" spans="1:6">
      <c r="A219">
        <v>1000667</v>
      </c>
      <c r="B219">
        <v>1</v>
      </c>
      <c r="C219">
        <v>667</v>
      </c>
      <c r="D219">
        <v>-0.35210000000000002</v>
      </c>
      <c r="E219">
        <v>7.6673</v>
      </c>
      <c r="F219">
        <v>8.2119999999999999E-2</v>
      </c>
    </row>
    <row r="220" spans="1:6">
      <c r="A220">
        <v>1000668</v>
      </c>
      <c r="B220">
        <v>1</v>
      </c>
      <c r="C220">
        <v>668</v>
      </c>
      <c r="D220">
        <v>-0.35210000000000002</v>
      </c>
      <c r="E220">
        <v>7.6905999999999999</v>
      </c>
      <c r="F220">
        <v>8.2119999999999999E-2</v>
      </c>
    </row>
    <row r="221" spans="1:6">
      <c r="A221">
        <v>1000669</v>
      </c>
      <c r="B221">
        <v>1</v>
      </c>
      <c r="C221">
        <v>669</v>
      </c>
      <c r="D221">
        <v>-0.35210000000000002</v>
      </c>
      <c r="E221">
        <v>7.7138</v>
      </c>
      <c r="F221">
        <v>8.2119999999999999E-2</v>
      </c>
    </row>
    <row r="222" spans="1:6">
      <c r="A222">
        <v>1000670</v>
      </c>
      <c r="B222">
        <v>1</v>
      </c>
      <c r="C222">
        <v>670</v>
      </c>
      <c r="D222">
        <v>-0.35210000000000002</v>
      </c>
      <c r="E222">
        <v>7.7370000000000001</v>
      </c>
      <c r="F222">
        <v>8.2119999999999999E-2</v>
      </c>
    </row>
    <row r="223" spans="1:6">
      <c r="A223">
        <v>1000671</v>
      </c>
      <c r="B223">
        <v>1</v>
      </c>
      <c r="C223">
        <v>671</v>
      </c>
      <c r="D223">
        <v>-0.35210000000000002</v>
      </c>
      <c r="E223">
        <v>7.7602000000000002</v>
      </c>
      <c r="F223">
        <v>8.2119999999999999E-2</v>
      </c>
    </row>
    <row r="224" spans="1:6">
      <c r="A224">
        <v>1000672</v>
      </c>
      <c r="B224">
        <v>1</v>
      </c>
      <c r="C224">
        <v>672</v>
      </c>
      <c r="D224">
        <v>-0.35210000000000002</v>
      </c>
      <c r="E224">
        <v>7.7834000000000003</v>
      </c>
      <c r="F224">
        <v>8.2119999999999999E-2</v>
      </c>
    </row>
    <row r="225" spans="1:6">
      <c r="A225">
        <v>1000673</v>
      </c>
      <c r="B225">
        <v>1</v>
      </c>
      <c r="C225">
        <v>673</v>
      </c>
      <c r="D225">
        <v>-0.35210000000000002</v>
      </c>
      <c r="E225">
        <v>7.8064999999999998</v>
      </c>
      <c r="F225">
        <v>8.2119999999999999E-2</v>
      </c>
    </row>
    <row r="226" spans="1:6">
      <c r="A226">
        <v>1000674</v>
      </c>
      <c r="B226">
        <v>1</v>
      </c>
      <c r="C226">
        <v>674</v>
      </c>
      <c r="D226">
        <v>-0.35210000000000002</v>
      </c>
      <c r="E226">
        <v>7.8296000000000001</v>
      </c>
      <c r="F226">
        <v>8.2119999999999999E-2</v>
      </c>
    </row>
    <row r="227" spans="1:6">
      <c r="A227">
        <v>1000675</v>
      </c>
      <c r="B227">
        <v>1</v>
      </c>
      <c r="C227">
        <v>675</v>
      </c>
      <c r="D227">
        <v>-0.35210000000000002</v>
      </c>
      <c r="E227">
        <v>7.8525999999999998</v>
      </c>
      <c r="F227">
        <v>8.2119999999999999E-2</v>
      </c>
    </row>
    <row r="228" spans="1:6">
      <c r="A228">
        <v>1000676</v>
      </c>
      <c r="B228">
        <v>1</v>
      </c>
      <c r="C228">
        <v>676</v>
      </c>
      <c r="D228">
        <v>-0.35210000000000002</v>
      </c>
      <c r="E228">
        <v>7.8757000000000001</v>
      </c>
      <c r="F228">
        <v>8.2119999999999999E-2</v>
      </c>
    </row>
    <row r="229" spans="1:6">
      <c r="A229">
        <v>1000677</v>
      </c>
      <c r="B229">
        <v>1</v>
      </c>
      <c r="C229">
        <v>677</v>
      </c>
      <c r="D229">
        <v>-0.35210000000000002</v>
      </c>
      <c r="E229">
        <v>7.8986000000000001</v>
      </c>
      <c r="F229">
        <v>8.2129999999999995E-2</v>
      </c>
    </row>
    <row r="230" spans="1:6">
      <c r="A230">
        <v>1000678</v>
      </c>
      <c r="B230">
        <v>1</v>
      </c>
      <c r="C230">
        <v>678</v>
      </c>
      <c r="D230">
        <v>-0.35210000000000002</v>
      </c>
      <c r="E230">
        <v>7.9215999999999998</v>
      </c>
      <c r="F230">
        <v>8.2129999999999995E-2</v>
      </c>
    </row>
    <row r="231" spans="1:6">
      <c r="A231">
        <v>1000679</v>
      </c>
      <c r="B231">
        <v>1</v>
      </c>
      <c r="C231">
        <v>679</v>
      </c>
      <c r="D231">
        <v>-0.35210000000000002</v>
      </c>
      <c r="E231">
        <v>7.9444999999999997</v>
      </c>
      <c r="F231">
        <v>8.2129999999999995E-2</v>
      </c>
    </row>
    <row r="232" spans="1:6">
      <c r="A232">
        <v>1000680</v>
      </c>
      <c r="B232">
        <v>1</v>
      </c>
      <c r="C232">
        <v>680</v>
      </c>
      <c r="D232">
        <v>-0.35210000000000002</v>
      </c>
      <c r="E232">
        <v>7.9673999999999996</v>
      </c>
      <c r="F232">
        <v>8.2140000000000005E-2</v>
      </c>
    </row>
    <row r="233" spans="1:6">
      <c r="A233">
        <v>1000681</v>
      </c>
      <c r="B233">
        <v>1</v>
      </c>
      <c r="C233">
        <v>681</v>
      </c>
      <c r="D233">
        <v>-0.35210000000000002</v>
      </c>
      <c r="E233">
        <v>7.9903000000000004</v>
      </c>
      <c r="F233">
        <v>8.2140000000000005E-2</v>
      </c>
    </row>
    <row r="234" spans="1:6">
      <c r="A234">
        <v>1000682</v>
      </c>
      <c r="B234">
        <v>1</v>
      </c>
      <c r="C234">
        <v>682</v>
      </c>
      <c r="D234">
        <v>-0.35210000000000002</v>
      </c>
      <c r="E234">
        <v>8.0131999999999994</v>
      </c>
      <c r="F234">
        <v>8.2140000000000005E-2</v>
      </c>
    </row>
    <row r="235" spans="1:6">
      <c r="A235">
        <v>1000683</v>
      </c>
      <c r="B235">
        <v>1</v>
      </c>
      <c r="C235">
        <v>683</v>
      </c>
      <c r="D235">
        <v>-0.35210000000000002</v>
      </c>
      <c r="E235">
        <v>8.0359999999999996</v>
      </c>
      <c r="F235">
        <v>8.2150000000000001E-2</v>
      </c>
    </row>
    <row r="236" spans="1:6">
      <c r="A236">
        <v>1000684</v>
      </c>
      <c r="B236">
        <v>1</v>
      </c>
      <c r="C236">
        <v>684</v>
      </c>
      <c r="D236">
        <v>-0.35210000000000002</v>
      </c>
      <c r="E236">
        <v>8.0587999999999997</v>
      </c>
      <c r="F236">
        <v>8.2150000000000001E-2</v>
      </c>
    </row>
    <row r="237" spans="1:6">
      <c r="A237">
        <v>1000685</v>
      </c>
      <c r="B237">
        <v>1</v>
      </c>
      <c r="C237">
        <v>685</v>
      </c>
      <c r="D237">
        <v>-0.35210000000000002</v>
      </c>
      <c r="E237">
        <v>8.0815999999999999</v>
      </c>
      <c r="F237">
        <v>8.2159999999999997E-2</v>
      </c>
    </row>
    <row r="238" spans="1:6">
      <c r="A238">
        <v>1000686</v>
      </c>
      <c r="B238">
        <v>1</v>
      </c>
      <c r="C238">
        <v>686</v>
      </c>
      <c r="D238">
        <v>-0.35210000000000002</v>
      </c>
      <c r="E238">
        <v>8.1044</v>
      </c>
      <c r="F238">
        <v>8.2170000000000007E-2</v>
      </c>
    </row>
    <row r="239" spans="1:6">
      <c r="A239">
        <v>1000687</v>
      </c>
      <c r="B239">
        <v>1</v>
      </c>
      <c r="C239">
        <v>687</v>
      </c>
      <c r="D239">
        <v>-0.35210000000000002</v>
      </c>
      <c r="E239">
        <v>8.1272000000000002</v>
      </c>
      <c r="F239">
        <v>8.2170000000000007E-2</v>
      </c>
    </row>
    <row r="240" spans="1:6">
      <c r="A240">
        <v>1000688</v>
      </c>
      <c r="B240">
        <v>1</v>
      </c>
      <c r="C240">
        <v>688</v>
      </c>
      <c r="D240">
        <v>-0.35210000000000002</v>
      </c>
      <c r="E240">
        <v>8.15</v>
      </c>
      <c r="F240">
        <v>8.2180000000000003E-2</v>
      </c>
    </row>
    <row r="241" spans="1:6">
      <c r="A241">
        <v>1000689</v>
      </c>
      <c r="B241">
        <v>1</v>
      </c>
      <c r="C241">
        <v>689</v>
      </c>
      <c r="D241">
        <v>-0.35210000000000002</v>
      </c>
      <c r="E241">
        <v>8.1727000000000007</v>
      </c>
      <c r="F241">
        <v>8.2189999999999999E-2</v>
      </c>
    </row>
    <row r="242" spans="1:6">
      <c r="A242">
        <v>1000690</v>
      </c>
      <c r="B242">
        <v>1</v>
      </c>
      <c r="C242">
        <v>690</v>
      </c>
      <c r="D242">
        <v>-0.35210000000000002</v>
      </c>
      <c r="E242">
        <v>8.1954999999999991</v>
      </c>
      <c r="F242">
        <v>8.2189999999999999E-2</v>
      </c>
    </row>
    <row r="243" spans="1:6">
      <c r="A243">
        <v>1000691</v>
      </c>
      <c r="B243">
        <v>1</v>
      </c>
      <c r="C243">
        <v>691</v>
      </c>
      <c r="D243">
        <v>-0.35210000000000002</v>
      </c>
      <c r="E243">
        <v>8.2182999999999993</v>
      </c>
      <c r="F243">
        <v>8.2199999999999995E-2</v>
      </c>
    </row>
    <row r="244" spans="1:6">
      <c r="A244">
        <v>1000692</v>
      </c>
      <c r="B244">
        <v>1</v>
      </c>
      <c r="C244">
        <v>692</v>
      </c>
      <c r="D244">
        <v>-0.35210000000000002</v>
      </c>
      <c r="E244">
        <v>8.2409999999999997</v>
      </c>
      <c r="F244">
        <v>8.2210000000000005E-2</v>
      </c>
    </row>
    <row r="245" spans="1:6">
      <c r="A245">
        <v>1000693</v>
      </c>
      <c r="B245">
        <v>1</v>
      </c>
      <c r="C245">
        <v>693</v>
      </c>
      <c r="D245">
        <v>-0.35210000000000002</v>
      </c>
      <c r="E245">
        <v>8.2637999999999998</v>
      </c>
      <c r="F245">
        <v>8.2220000000000001E-2</v>
      </c>
    </row>
    <row r="246" spans="1:6">
      <c r="A246">
        <v>1000694</v>
      </c>
      <c r="B246">
        <v>1</v>
      </c>
      <c r="C246">
        <v>694</v>
      </c>
      <c r="D246">
        <v>-0.35210000000000002</v>
      </c>
      <c r="E246">
        <v>8.2865000000000002</v>
      </c>
      <c r="F246">
        <v>8.2229999999999998E-2</v>
      </c>
    </row>
    <row r="247" spans="1:6">
      <c r="A247">
        <v>1000695</v>
      </c>
      <c r="B247">
        <v>1</v>
      </c>
      <c r="C247">
        <v>695</v>
      </c>
      <c r="D247">
        <v>-0.35210000000000002</v>
      </c>
      <c r="E247">
        <v>8.3092000000000006</v>
      </c>
      <c r="F247">
        <v>8.2239999999999994E-2</v>
      </c>
    </row>
    <row r="248" spans="1:6">
      <c r="A248">
        <v>1000696</v>
      </c>
      <c r="B248">
        <v>1</v>
      </c>
      <c r="C248">
        <v>696</v>
      </c>
      <c r="D248">
        <v>-0.35210000000000002</v>
      </c>
      <c r="E248">
        <v>8.3320000000000007</v>
      </c>
      <c r="F248">
        <v>8.2250000000000004E-2</v>
      </c>
    </row>
    <row r="249" spans="1:6">
      <c r="A249">
        <v>1000697</v>
      </c>
      <c r="B249">
        <v>1</v>
      </c>
      <c r="C249">
        <v>697</v>
      </c>
      <c r="D249">
        <v>-0.35210000000000002</v>
      </c>
      <c r="E249">
        <v>8.3546999999999993</v>
      </c>
      <c r="F249">
        <v>8.226E-2</v>
      </c>
    </row>
    <row r="250" spans="1:6">
      <c r="A250">
        <v>1000698</v>
      </c>
      <c r="B250">
        <v>1</v>
      </c>
      <c r="C250">
        <v>698</v>
      </c>
      <c r="D250">
        <v>-0.35210000000000002</v>
      </c>
      <c r="E250">
        <v>8.3773999999999997</v>
      </c>
      <c r="F250">
        <v>8.2269999999999996E-2</v>
      </c>
    </row>
    <row r="251" spans="1:6">
      <c r="A251">
        <v>1000699</v>
      </c>
      <c r="B251">
        <v>1</v>
      </c>
      <c r="C251">
        <v>699</v>
      </c>
      <c r="D251">
        <v>-0.35210000000000002</v>
      </c>
      <c r="E251">
        <v>8.4001000000000001</v>
      </c>
      <c r="F251">
        <v>8.2280000000000006E-2</v>
      </c>
    </row>
    <row r="252" spans="1:6">
      <c r="A252">
        <v>1000700</v>
      </c>
      <c r="B252">
        <v>1</v>
      </c>
      <c r="C252">
        <v>700</v>
      </c>
      <c r="D252">
        <v>-0.35210000000000002</v>
      </c>
      <c r="E252">
        <v>8.4227000000000007</v>
      </c>
      <c r="F252">
        <v>8.2290000000000002E-2</v>
      </c>
    </row>
    <row r="253" spans="1:6">
      <c r="A253">
        <v>1000701</v>
      </c>
      <c r="B253">
        <v>1</v>
      </c>
      <c r="C253">
        <v>701</v>
      </c>
      <c r="D253">
        <v>-0.35210000000000002</v>
      </c>
      <c r="E253">
        <v>8.4453999999999994</v>
      </c>
      <c r="F253">
        <v>8.2299999999999998E-2</v>
      </c>
    </row>
    <row r="254" spans="1:6">
      <c r="A254">
        <v>1000702</v>
      </c>
      <c r="B254">
        <v>1</v>
      </c>
      <c r="C254">
        <v>702</v>
      </c>
      <c r="D254">
        <v>-0.35210000000000002</v>
      </c>
      <c r="E254">
        <v>8.468</v>
      </c>
      <c r="F254">
        <v>8.2309999999999994E-2</v>
      </c>
    </row>
    <row r="255" spans="1:6">
      <c r="A255">
        <v>1000703</v>
      </c>
      <c r="B255">
        <v>1</v>
      </c>
      <c r="C255">
        <v>703</v>
      </c>
      <c r="D255">
        <v>-0.35210000000000002</v>
      </c>
      <c r="E255">
        <v>8.4906000000000006</v>
      </c>
      <c r="F255">
        <v>8.2320000000000004E-2</v>
      </c>
    </row>
    <row r="256" spans="1:6">
      <c r="A256">
        <v>1000704</v>
      </c>
      <c r="B256">
        <v>1</v>
      </c>
      <c r="C256">
        <v>704</v>
      </c>
      <c r="D256">
        <v>-0.35210000000000002</v>
      </c>
      <c r="E256">
        <v>8.5131999999999994</v>
      </c>
      <c r="F256">
        <v>8.233E-2</v>
      </c>
    </row>
    <row r="257" spans="1:6">
      <c r="A257">
        <v>1000705</v>
      </c>
      <c r="B257">
        <v>1</v>
      </c>
      <c r="C257">
        <v>705</v>
      </c>
      <c r="D257">
        <v>-0.35210000000000002</v>
      </c>
      <c r="E257">
        <v>8.5358000000000001</v>
      </c>
      <c r="F257">
        <v>8.2350000000000007E-2</v>
      </c>
    </row>
    <row r="258" spans="1:6">
      <c r="A258">
        <v>1000706</v>
      </c>
      <c r="B258">
        <v>1</v>
      </c>
      <c r="C258">
        <v>706</v>
      </c>
      <c r="D258">
        <v>-0.35210000000000002</v>
      </c>
      <c r="E258">
        <v>8.5582999999999991</v>
      </c>
      <c r="F258">
        <v>8.2360000000000003E-2</v>
      </c>
    </row>
    <row r="259" spans="1:6">
      <c r="A259">
        <v>1000707</v>
      </c>
      <c r="B259">
        <v>1</v>
      </c>
      <c r="C259">
        <v>707</v>
      </c>
      <c r="D259">
        <v>-0.35210000000000002</v>
      </c>
      <c r="E259">
        <v>8.5808</v>
      </c>
      <c r="F259">
        <v>8.2369999999999999E-2</v>
      </c>
    </row>
    <row r="260" spans="1:6">
      <c r="A260">
        <v>1000708</v>
      </c>
      <c r="B260">
        <v>1</v>
      </c>
      <c r="C260">
        <v>708</v>
      </c>
      <c r="D260">
        <v>-0.35210000000000002</v>
      </c>
      <c r="E260">
        <v>8.6031999999999993</v>
      </c>
      <c r="F260">
        <v>8.2379999999999995E-2</v>
      </c>
    </row>
    <row r="261" spans="1:6">
      <c r="A261">
        <v>1000709</v>
      </c>
      <c r="B261">
        <v>1</v>
      </c>
      <c r="C261">
        <v>709</v>
      </c>
      <c r="D261">
        <v>-0.35210000000000002</v>
      </c>
      <c r="E261">
        <v>8.6257000000000001</v>
      </c>
      <c r="F261">
        <v>8.2400000000000001E-2</v>
      </c>
    </row>
    <row r="262" spans="1:6">
      <c r="A262">
        <v>1000710</v>
      </c>
      <c r="B262">
        <v>1</v>
      </c>
      <c r="C262">
        <v>710</v>
      </c>
      <c r="D262">
        <v>-0.35210000000000002</v>
      </c>
      <c r="E262">
        <v>8.6479999999999997</v>
      </c>
      <c r="F262">
        <v>8.2409999999999997E-2</v>
      </c>
    </row>
    <row r="263" spans="1:6">
      <c r="A263">
        <v>1000711</v>
      </c>
      <c r="B263">
        <v>1</v>
      </c>
      <c r="C263">
        <v>711</v>
      </c>
      <c r="D263">
        <v>-0.35210000000000002</v>
      </c>
      <c r="E263">
        <v>8.6704000000000008</v>
      </c>
      <c r="F263">
        <v>8.2419999999999993E-2</v>
      </c>
    </row>
    <row r="264" spans="1:6">
      <c r="A264">
        <v>1000712</v>
      </c>
      <c r="B264">
        <v>1</v>
      </c>
      <c r="C264">
        <v>712</v>
      </c>
      <c r="D264">
        <v>-0.35210000000000002</v>
      </c>
      <c r="E264">
        <v>8.6927000000000003</v>
      </c>
      <c r="F264">
        <v>8.2430000000000003E-2</v>
      </c>
    </row>
    <row r="265" spans="1:6">
      <c r="A265">
        <v>1000713</v>
      </c>
      <c r="B265">
        <v>1</v>
      </c>
      <c r="C265">
        <v>713</v>
      </c>
      <c r="D265">
        <v>-0.35210000000000002</v>
      </c>
      <c r="E265">
        <v>8.7149999999999999</v>
      </c>
      <c r="F265">
        <v>8.2449999999999996E-2</v>
      </c>
    </row>
    <row r="266" spans="1:6">
      <c r="A266">
        <v>1000714</v>
      </c>
      <c r="B266">
        <v>1</v>
      </c>
      <c r="C266">
        <v>714</v>
      </c>
      <c r="D266">
        <v>-0.35210000000000002</v>
      </c>
      <c r="E266">
        <v>8.7371999999999996</v>
      </c>
      <c r="F266">
        <v>8.2460000000000006E-2</v>
      </c>
    </row>
    <row r="267" spans="1:6">
      <c r="A267">
        <v>1000715</v>
      </c>
      <c r="B267">
        <v>1</v>
      </c>
      <c r="C267">
        <v>715</v>
      </c>
      <c r="D267">
        <v>-0.35210000000000002</v>
      </c>
      <c r="E267">
        <v>8.7593999999999994</v>
      </c>
      <c r="F267">
        <v>8.2479999999999998E-2</v>
      </c>
    </row>
    <row r="268" spans="1:6">
      <c r="A268">
        <v>1000716</v>
      </c>
      <c r="B268">
        <v>1</v>
      </c>
      <c r="C268">
        <v>716</v>
      </c>
      <c r="D268">
        <v>-0.35210000000000002</v>
      </c>
      <c r="E268">
        <v>8.7814999999999994</v>
      </c>
      <c r="F268">
        <v>8.2489999999999994E-2</v>
      </c>
    </row>
    <row r="269" spans="1:6">
      <c r="A269">
        <v>1000717</v>
      </c>
      <c r="B269">
        <v>1</v>
      </c>
      <c r="C269">
        <v>717</v>
      </c>
      <c r="D269">
        <v>-0.35210000000000002</v>
      </c>
      <c r="E269">
        <v>8.8035999999999994</v>
      </c>
      <c r="F269">
        <v>8.2500000000000004E-2</v>
      </c>
    </row>
    <row r="270" spans="1:6">
      <c r="A270">
        <v>1000718</v>
      </c>
      <c r="B270">
        <v>1</v>
      </c>
      <c r="C270">
        <v>718</v>
      </c>
      <c r="D270">
        <v>-0.35210000000000002</v>
      </c>
      <c r="E270">
        <v>8.8256999999999994</v>
      </c>
      <c r="F270">
        <v>8.2519999999999996E-2</v>
      </c>
    </row>
    <row r="271" spans="1:6">
      <c r="A271">
        <v>1000719</v>
      </c>
      <c r="B271">
        <v>1</v>
      </c>
      <c r="C271">
        <v>719</v>
      </c>
      <c r="D271">
        <v>-0.35210000000000002</v>
      </c>
      <c r="E271">
        <v>8.8476999999999997</v>
      </c>
      <c r="F271">
        <v>8.2530000000000006E-2</v>
      </c>
    </row>
    <row r="272" spans="1:6">
      <c r="A272">
        <v>1000720</v>
      </c>
      <c r="B272">
        <v>1</v>
      </c>
      <c r="C272">
        <v>720</v>
      </c>
      <c r="D272">
        <v>-0.35210000000000002</v>
      </c>
      <c r="E272">
        <v>8.8696999999999999</v>
      </c>
      <c r="F272">
        <v>8.2540000000000002E-2</v>
      </c>
    </row>
    <row r="273" spans="1:6">
      <c r="A273">
        <v>1000721</v>
      </c>
      <c r="B273">
        <v>1</v>
      </c>
      <c r="C273">
        <v>721</v>
      </c>
      <c r="D273">
        <v>-0.35210000000000002</v>
      </c>
      <c r="E273">
        <v>8.8916000000000004</v>
      </c>
      <c r="F273">
        <v>8.2559999999999995E-2</v>
      </c>
    </row>
    <row r="274" spans="1:6">
      <c r="A274">
        <v>1000722</v>
      </c>
      <c r="B274">
        <v>1</v>
      </c>
      <c r="C274">
        <v>722</v>
      </c>
      <c r="D274">
        <v>-0.35210000000000002</v>
      </c>
      <c r="E274">
        <v>8.9135000000000009</v>
      </c>
      <c r="F274">
        <v>8.2570000000000005E-2</v>
      </c>
    </row>
    <row r="275" spans="1:6">
      <c r="A275">
        <v>1000723</v>
      </c>
      <c r="B275">
        <v>1</v>
      </c>
      <c r="C275">
        <v>723</v>
      </c>
      <c r="D275">
        <v>-0.35210000000000002</v>
      </c>
      <c r="E275">
        <v>8.9352999999999998</v>
      </c>
      <c r="F275">
        <v>8.2589999999999997E-2</v>
      </c>
    </row>
    <row r="276" spans="1:6">
      <c r="A276">
        <v>1000724</v>
      </c>
      <c r="B276">
        <v>1</v>
      </c>
      <c r="C276">
        <v>724</v>
      </c>
      <c r="D276">
        <v>-0.35210000000000002</v>
      </c>
      <c r="E276">
        <v>8.9571000000000005</v>
      </c>
      <c r="F276">
        <v>8.2600000000000007E-2</v>
      </c>
    </row>
    <row r="277" spans="1:6">
      <c r="A277">
        <v>1000725</v>
      </c>
      <c r="B277">
        <v>1</v>
      </c>
      <c r="C277">
        <v>725</v>
      </c>
      <c r="D277">
        <v>-0.35210000000000002</v>
      </c>
      <c r="E277">
        <v>8.9787999999999997</v>
      </c>
      <c r="F277">
        <v>8.2619999999999999E-2</v>
      </c>
    </row>
    <row r="278" spans="1:6">
      <c r="A278">
        <v>1000726</v>
      </c>
      <c r="B278">
        <v>1</v>
      </c>
      <c r="C278">
        <v>726</v>
      </c>
      <c r="D278">
        <v>-0.35210000000000002</v>
      </c>
      <c r="E278">
        <v>9.0005000000000006</v>
      </c>
      <c r="F278">
        <v>8.2629999999999995E-2</v>
      </c>
    </row>
    <row r="279" spans="1:6">
      <c r="A279">
        <v>1000727</v>
      </c>
      <c r="B279">
        <v>1</v>
      </c>
      <c r="C279">
        <v>727</v>
      </c>
      <c r="D279">
        <v>-0.35210000000000002</v>
      </c>
      <c r="E279">
        <v>9.0221</v>
      </c>
      <c r="F279">
        <v>8.2640000000000005E-2</v>
      </c>
    </row>
    <row r="280" spans="1:6">
      <c r="A280">
        <v>1000728</v>
      </c>
      <c r="B280">
        <v>1</v>
      </c>
      <c r="C280">
        <v>728</v>
      </c>
      <c r="D280">
        <v>-0.35210000000000002</v>
      </c>
      <c r="E280">
        <v>9.0435999999999996</v>
      </c>
      <c r="F280">
        <v>8.2659999999999997E-2</v>
      </c>
    </row>
    <row r="281" spans="1:6">
      <c r="A281">
        <v>1000729</v>
      </c>
      <c r="B281">
        <v>1</v>
      </c>
      <c r="C281">
        <v>729</v>
      </c>
      <c r="D281">
        <v>-0.35210000000000002</v>
      </c>
      <c r="E281">
        <v>9.0650999999999993</v>
      </c>
      <c r="F281">
        <v>8.2669999999999993E-2</v>
      </c>
    </row>
    <row r="282" spans="1:6">
      <c r="A282">
        <v>1000730</v>
      </c>
      <c r="B282">
        <v>1</v>
      </c>
      <c r="C282">
        <v>730</v>
      </c>
      <c r="D282">
        <v>-0.35210000000000002</v>
      </c>
      <c r="E282">
        <v>9.0864999999999991</v>
      </c>
      <c r="F282">
        <v>8.269E-2</v>
      </c>
    </row>
    <row r="283" spans="1:6">
      <c r="A283">
        <v>1000731</v>
      </c>
      <c r="B283">
        <v>1</v>
      </c>
      <c r="C283">
        <v>731</v>
      </c>
      <c r="D283">
        <v>-0.35210000000000002</v>
      </c>
      <c r="E283">
        <v>9.1079000000000008</v>
      </c>
      <c r="F283">
        <v>8.2699999999999996E-2</v>
      </c>
    </row>
    <row r="284" spans="1:6">
      <c r="A284">
        <v>1000732</v>
      </c>
      <c r="B284">
        <v>1</v>
      </c>
      <c r="C284">
        <v>732</v>
      </c>
      <c r="D284">
        <v>-0.35210000000000002</v>
      </c>
      <c r="E284">
        <v>9.1292000000000009</v>
      </c>
      <c r="F284">
        <v>8.2720000000000002E-2</v>
      </c>
    </row>
    <row r="285" spans="1:6">
      <c r="A285">
        <v>1000733</v>
      </c>
      <c r="B285">
        <v>1</v>
      </c>
      <c r="C285">
        <v>733</v>
      </c>
      <c r="D285">
        <v>-0.35210000000000002</v>
      </c>
      <c r="E285">
        <v>9.1503999999999994</v>
      </c>
      <c r="F285">
        <v>8.2729999999999998E-2</v>
      </c>
    </row>
    <row r="286" spans="1:6">
      <c r="A286">
        <v>1000734</v>
      </c>
      <c r="B286">
        <v>1</v>
      </c>
      <c r="C286">
        <v>734</v>
      </c>
      <c r="D286">
        <v>-0.35210000000000002</v>
      </c>
      <c r="E286">
        <v>9.1715999999999998</v>
      </c>
      <c r="F286">
        <v>8.2739999999999994E-2</v>
      </c>
    </row>
    <row r="287" spans="1:6">
      <c r="A287">
        <v>1000735</v>
      </c>
      <c r="B287">
        <v>1</v>
      </c>
      <c r="C287">
        <v>735</v>
      </c>
      <c r="D287">
        <v>-0.35210000000000002</v>
      </c>
      <c r="E287">
        <v>9.1927000000000003</v>
      </c>
      <c r="F287">
        <v>8.276E-2</v>
      </c>
    </row>
    <row r="288" spans="1:6">
      <c r="A288">
        <v>1000736</v>
      </c>
      <c r="B288">
        <v>1</v>
      </c>
      <c r="C288">
        <v>736</v>
      </c>
      <c r="D288">
        <v>-0.35210000000000002</v>
      </c>
      <c r="E288">
        <v>9.2136999999999993</v>
      </c>
      <c r="F288">
        <v>8.2769999999999996E-2</v>
      </c>
    </row>
    <row r="289" spans="1:6">
      <c r="A289">
        <v>1000737</v>
      </c>
      <c r="B289">
        <v>1</v>
      </c>
      <c r="C289">
        <v>737</v>
      </c>
      <c r="D289">
        <v>-0.35210000000000002</v>
      </c>
      <c r="E289">
        <v>9.2347000000000001</v>
      </c>
      <c r="F289">
        <v>8.2780000000000006E-2</v>
      </c>
    </row>
    <row r="290" spans="1:6">
      <c r="A290">
        <v>1000738</v>
      </c>
      <c r="B290">
        <v>1</v>
      </c>
      <c r="C290">
        <v>738</v>
      </c>
      <c r="D290">
        <v>-0.35210000000000002</v>
      </c>
      <c r="E290">
        <v>9.2556999999999992</v>
      </c>
      <c r="F290">
        <v>8.2799999999999999E-2</v>
      </c>
    </row>
    <row r="291" spans="1:6">
      <c r="A291">
        <v>1000739</v>
      </c>
      <c r="B291">
        <v>1</v>
      </c>
      <c r="C291">
        <v>739</v>
      </c>
      <c r="D291">
        <v>-0.35210000000000002</v>
      </c>
      <c r="E291">
        <v>9.2766000000000002</v>
      </c>
      <c r="F291">
        <v>8.2809999999999995E-2</v>
      </c>
    </row>
    <row r="292" spans="1:6">
      <c r="A292">
        <v>1000740</v>
      </c>
      <c r="B292">
        <v>1</v>
      </c>
      <c r="C292">
        <v>740</v>
      </c>
      <c r="D292">
        <v>-0.35210000000000002</v>
      </c>
      <c r="E292">
        <v>9.2973999999999997</v>
      </c>
      <c r="F292">
        <v>8.2830000000000001E-2</v>
      </c>
    </row>
    <row r="293" spans="1:6">
      <c r="A293">
        <v>1000741</v>
      </c>
      <c r="B293">
        <v>1</v>
      </c>
      <c r="C293">
        <v>741</v>
      </c>
      <c r="D293">
        <v>-0.35210000000000002</v>
      </c>
      <c r="E293">
        <v>9.3181999999999992</v>
      </c>
      <c r="F293">
        <v>8.2839999999999997E-2</v>
      </c>
    </row>
    <row r="294" spans="1:6">
      <c r="A294">
        <v>1000742</v>
      </c>
      <c r="B294">
        <v>1</v>
      </c>
      <c r="C294">
        <v>742</v>
      </c>
      <c r="D294">
        <v>-0.35210000000000002</v>
      </c>
      <c r="E294">
        <v>9.3390000000000004</v>
      </c>
      <c r="F294">
        <v>8.2849999999999993E-2</v>
      </c>
    </row>
    <row r="295" spans="1:6">
      <c r="A295">
        <v>1000743</v>
      </c>
      <c r="B295">
        <v>1</v>
      </c>
      <c r="C295">
        <v>743</v>
      </c>
      <c r="D295">
        <v>-0.35210000000000002</v>
      </c>
      <c r="E295">
        <v>9.3597000000000001</v>
      </c>
      <c r="F295">
        <v>8.2869999999999999E-2</v>
      </c>
    </row>
    <row r="296" spans="1:6">
      <c r="A296">
        <v>1000744</v>
      </c>
      <c r="B296">
        <v>1</v>
      </c>
      <c r="C296">
        <v>744</v>
      </c>
      <c r="D296">
        <v>-0.35210000000000002</v>
      </c>
      <c r="E296">
        <v>9.3803000000000001</v>
      </c>
      <c r="F296">
        <v>8.2879999999999995E-2</v>
      </c>
    </row>
    <row r="297" spans="1:6">
      <c r="A297">
        <v>1000745</v>
      </c>
      <c r="B297">
        <v>1</v>
      </c>
      <c r="C297">
        <v>745</v>
      </c>
      <c r="D297">
        <v>-0.35210000000000002</v>
      </c>
      <c r="E297">
        <v>9.4009999999999998</v>
      </c>
      <c r="F297">
        <v>8.2890000000000005E-2</v>
      </c>
    </row>
    <row r="298" spans="1:6">
      <c r="A298">
        <v>1000746</v>
      </c>
      <c r="B298">
        <v>1</v>
      </c>
      <c r="C298">
        <v>746</v>
      </c>
      <c r="D298">
        <v>-0.35210000000000002</v>
      </c>
      <c r="E298">
        <v>9.4215</v>
      </c>
      <c r="F298">
        <v>8.2900000000000001E-2</v>
      </c>
    </row>
    <row r="299" spans="1:6">
      <c r="A299">
        <v>1000747</v>
      </c>
      <c r="B299">
        <v>1</v>
      </c>
      <c r="C299">
        <v>747</v>
      </c>
      <c r="D299">
        <v>-0.35210000000000002</v>
      </c>
      <c r="E299">
        <v>9.4420000000000002</v>
      </c>
      <c r="F299">
        <v>8.2919999999999994E-2</v>
      </c>
    </row>
    <row r="300" spans="1:6">
      <c r="A300">
        <v>1000748</v>
      </c>
      <c r="B300">
        <v>1</v>
      </c>
      <c r="C300">
        <v>748</v>
      </c>
      <c r="D300">
        <v>-0.35210000000000002</v>
      </c>
      <c r="E300">
        <v>9.4625000000000004</v>
      </c>
      <c r="F300">
        <v>8.2930000000000004E-2</v>
      </c>
    </row>
    <row r="301" spans="1:6">
      <c r="A301">
        <v>1000749</v>
      </c>
      <c r="B301">
        <v>1</v>
      </c>
      <c r="C301">
        <v>749</v>
      </c>
      <c r="D301">
        <v>-0.35210000000000002</v>
      </c>
      <c r="E301">
        <v>9.4829000000000008</v>
      </c>
      <c r="F301">
        <v>8.294E-2</v>
      </c>
    </row>
    <row r="302" spans="1:6">
      <c r="A302">
        <v>1000750</v>
      </c>
      <c r="B302">
        <v>1</v>
      </c>
      <c r="C302">
        <v>750</v>
      </c>
      <c r="D302">
        <v>-0.35210000000000002</v>
      </c>
      <c r="E302">
        <v>9.5031999999999996</v>
      </c>
      <c r="F302">
        <v>8.2949999999999996E-2</v>
      </c>
    </row>
    <row r="303" spans="1:6">
      <c r="A303">
        <v>1000751</v>
      </c>
      <c r="B303">
        <v>1</v>
      </c>
      <c r="C303">
        <v>751</v>
      </c>
      <c r="D303">
        <v>-0.35210000000000002</v>
      </c>
      <c r="E303">
        <v>9.5235000000000003</v>
      </c>
      <c r="F303">
        <v>8.2970000000000002E-2</v>
      </c>
    </row>
    <row r="304" spans="1:6">
      <c r="A304">
        <v>1000752</v>
      </c>
      <c r="B304">
        <v>1</v>
      </c>
      <c r="C304">
        <v>752</v>
      </c>
      <c r="D304">
        <v>-0.35210000000000002</v>
      </c>
      <c r="E304">
        <v>9.5437999999999992</v>
      </c>
      <c r="F304">
        <v>8.2979999999999998E-2</v>
      </c>
    </row>
    <row r="305" spans="1:6">
      <c r="A305">
        <v>1000753</v>
      </c>
      <c r="B305">
        <v>1</v>
      </c>
      <c r="C305">
        <v>753</v>
      </c>
      <c r="D305">
        <v>-0.35210000000000002</v>
      </c>
      <c r="E305">
        <v>9.5639000000000003</v>
      </c>
      <c r="F305">
        <v>8.2989999999999994E-2</v>
      </c>
    </row>
    <row r="306" spans="1:6">
      <c r="A306">
        <v>1000754</v>
      </c>
      <c r="B306">
        <v>1</v>
      </c>
      <c r="C306">
        <v>754</v>
      </c>
      <c r="D306">
        <v>-0.35210000000000002</v>
      </c>
      <c r="E306">
        <v>9.5840999999999994</v>
      </c>
      <c r="F306">
        <v>8.3000000000000004E-2</v>
      </c>
    </row>
    <row r="307" spans="1:6">
      <c r="A307">
        <v>1000755</v>
      </c>
      <c r="B307">
        <v>1</v>
      </c>
      <c r="C307">
        <v>755</v>
      </c>
      <c r="D307">
        <v>-0.35210000000000002</v>
      </c>
      <c r="E307">
        <v>9.6041000000000007</v>
      </c>
      <c r="F307">
        <v>8.301E-2</v>
      </c>
    </row>
    <row r="308" spans="1:6">
      <c r="A308">
        <v>1000756</v>
      </c>
      <c r="B308">
        <v>1</v>
      </c>
      <c r="C308">
        <v>756</v>
      </c>
      <c r="D308">
        <v>-0.35210000000000002</v>
      </c>
      <c r="E308">
        <v>9.6241000000000003</v>
      </c>
      <c r="F308">
        <v>8.3019999999999997E-2</v>
      </c>
    </row>
    <row r="309" spans="1:6">
      <c r="A309">
        <v>1000757</v>
      </c>
      <c r="B309">
        <v>1</v>
      </c>
      <c r="C309">
        <v>757</v>
      </c>
      <c r="D309">
        <v>-0.35210000000000002</v>
      </c>
      <c r="E309">
        <v>9.6440000000000001</v>
      </c>
      <c r="F309">
        <v>8.3030000000000007E-2</v>
      </c>
    </row>
    <row r="310" spans="1:6">
      <c r="A310">
        <v>1000758</v>
      </c>
      <c r="B310">
        <v>1</v>
      </c>
      <c r="C310">
        <v>758</v>
      </c>
      <c r="D310">
        <v>-0.35210000000000002</v>
      </c>
      <c r="E310">
        <v>9.6638999999999999</v>
      </c>
      <c r="F310">
        <v>8.3049999999999999E-2</v>
      </c>
    </row>
    <row r="311" spans="1:6">
      <c r="A311">
        <v>1000759</v>
      </c>
      <c r="B311">
        <v>1</v>
      </c>
      <c r="C311">
        <v>759</v>
      </c>
      <c r="D311">
        <v>-0.35210000000000002</v>
      </c>
      <c r="E311">
        <v>9.6836000000000002</v>
      </c>
      <c r="F311">
        <v>8.3059999999999995E-2</v>
      </c>
    </row>
    <row r="312" spans="1:6">
      <c r="A312">
        <v>1000760</v>
      </c>
      <c r="B312">
        <v>1</v>
      </c>
      <c r="C312">
        <v>760</v>
      </c>
      <c r="D312">
        <v>-0.35210000000000002</v>
      </c>
      <c r="E312">
        <v>9.7033000000000005</v>
      </c>
      <c r="F312">
        <v>8.3070000000000005E-2</v>
      </c>
    </row>
    <row r="313" spans="1:6">
      <c r="A313">
        <v>1000761</v>
      </c>
      <c r="B313">
        <v>1</v>
      </c>
      <c r="C313">
        <v>761</v>
      </c>
      <c r="D313">
        <v>-0.35210000000000002</v>
      </c>
      <c r="E313">
        <v>9.7230000000000008</v>
      </c>
      <c r="F313">
        <v>8.3070000000000005E-2</v>
      </c>
    </row>
    <row r="314" spans="1:6">
      <c r="A314">
        <v>1000762</v>
      </c>
      <c r="B314">
        <v>1</v>
      </c>
      <c r="C314">
        <v>762</v>
      </c>
      <c r="D314">
        <v>-0.35210000000000002</v>
      </c>
      <c r="E314">
        <v>9.7424999999999997</v>
      </c>
      <c r="F314">
        <v>8.3080000000000001E-2</v>
      </c>
    </row>
    <row r="315" spans="1:6">
      <c r="A315">
        <v>1000763</v>
      </c>
      <c r="B315">
        <v>1</v>
      </c>
      <c r="C315">
        <v>763</v>
      </c>
      <c r="D315">
        <v>-0.35210000000000002</v>
      </c>
      <c r="E315">
        <v>9.7620000000000005</v>
      </c>
      <c r="F315">
        <v>8.3089999999999997E-2</v>
      </c>
    </row>
    <row r="316" spans="1:6">
      <c r="A316">
        <v>1000764</v>
      </c>
      <c r="B316">
        <v>1</v>
      </c>
      <c r="C316">
        <v>764</v>
      </c>
      <c r="D316">
        <v>-0.35210000000000002</v>
      </c>
      <c r="E316">
        <v>9.7813999999999997</v>
      </c>
      <c r="F316">
        <v>8.3099999999999993E-2</v>
      </c>
    </row>
    <row r="317" spans="1:6">
      <c r="A317">
        <v>1000765</v>
      </c>
      <c r="B317">
        <v>1</v>
      </c>
      <c r="C317">
        <v>765</v>
      </c>
      <c r="D317">
        <v>-0.35210000000000002</v>
      </c>
      <c r="E317">
        <v>9.8007000000000009</v>
      </c>
      <c r="F317">
        <v>8.3110000000000003E-2</v>
      </c>
    </row>
    <row r="318" spans="1:6">
      <c r="A318">
        <v>1000766</v>
      </c>
      <c r="B318">
        <v>1</v>
      </c>
      <c r="C318">
        <v>766</v>
      </c>
      <c r="D318">
        <v>-0.35210000000000002</v>
      </c>
      <c r="E318">
        <v>9.82</v>
      </c>
      <c r="F318">
        <v>8.3119999999999999E-2</v>
      </c>
    </row>
    <row r="319" spans="1:6">
      <c r="A319">
        <v>1000767</v>
      </c>
      <c r="B319">
        <v>1</v>
      </c>
      <c r="C319">
        <v>767</v>
      </c>
      <c r="D319">
        <v>-0.35210000000000002</v>
      </c>
      <c r="E319">
        <v>9.8391999999999999</v>
      </c>
      <c r="F319">
        <v>8.3119999999999999E-2</v>
      </c>
    </row>
    <row r="320" spans="1:6">
      <c r="A320">
        <v>1000768</v>
      </c>
      <c r="B320">
        <v>1</v>
      </c>
      <c r="C320">
        <v>768</v>
      </c>
      <c r="D320">
        <v>-0.35210000000000002</v>
      </c>
      <c r="E320">
        <v>9.8582999999999998</v>
      </c>
      <c r="F320">
        <v>8.3129999999999996E-2</v>
      </c>
    </row>
    <row r="321" spans="1:6">
      <c r="A321">
        <v>1000769</v>
      </c>
      <c r="B321">
        <v>1</v>
      </c>
      <c r="C321">
        <v>769</v>
      </c>
      <c r="D321">
        <v>-0.35210000000000002</v>
      </c>
      <c r="E321">
        <v>9.8773</v>
      </c>
      <c r="F321">
        <v>8.3140000000000006E-2</v>
      </c>
    </row>
    <row r="322" spans="1:6">
      <c r="A322">
        <v>1000770</v>
      </c>
      <c r="B322">
        <v>1</v>
      </c>
      <c r="C322">
        <v>770</v>
      </c>
      <c r="D322">
        <v>-0.35210000000000002</v>
      </c>
      <c r="E322">
        <v>9.8963000000000001</v>
      </c>
      <c r="F322">
        <v>8.3140000000000006E-2</v>
      </c>
    </row>
    <row r="323" spans="1:6">
      <c r="A323">
        <v>1000771</v>
      </c>
      <c r="B323">
        <v>1</v>
      </c>
      <c r="C323">
        <v>771</v>
      </c>
      <c r="D323">
        <v>-0.35210000000000002</v>
      </c>
      <c r="E323">
        <v>9.9152000000000005</v>
      </c>
      <c r="F323">
        <v>8.3150000000000002E-2</v>
      </c>
    </row>
    <row r="324" spans="1:6">
      <c r="A324">
        <v>1000772</v>
      </c>
      <c r="B324">
        <v>1</v>
      </c>
      <c r="C324">
        <v>772</v>
      </c>
      <c r="D324">
        <v>-0.35210000000000002</v>
      </c>
      <c r="E324">
        <v>9.9341000000000008</v>
      </c>
      <c r="F324">
        <v>8.3150000000000002E-2</v>
      </c>
    </row>
    <row r="325" spans="1:6">
      <c r="A325">
        <v>1000773</v>
      </c>
      <c r="B325">
        <v>1</v>
      </c>
      <c r="C325">
        <v>773</v>
      </c>
      <c r="D325">
        <v>-0.35210000000000002</v>
      </c>
      <c r="E325">
        <v>9.9527999999999999</v>
      </c>
      <c r="F325">
        <v>8.3159999999999998E-2</v>
      </c>
    </row>
    <row r="326" spans="1:6">
      <c r="A326">
        <v>1000774</v>
      </c>
      <c r="B326">
        <v>1</v>
      </c>
      <c r="C326">
        <v>774</v>
      </c>
      <c r="D326">
        <v>-0.35210000000000002</v>
      </c>
      <c r="E326">
        <v>9.9716000000000005</v>
      </c>
      <c r="F326">
        <v>8.3159999999999998E-2</v>
      </c>
    </row>
    <row r="327" spans="1:6">
      <c r="A327">
        <v>1000775</v>
      </c>
      <c r="B327">
        <v>1</v>
      </c>
      <c r="C327">
        <v>775</v>
      </c>
      <c r="D327">
        <v>-0.35210000000000002</v>
      </c>
      <c r="E327">
        <v>9.9901999999999997</v>
      </c>
      <c r="F327">
        <v>8.3169999999999994E-2</v>
      </c>
    </row>
    <row r="328" spans="1:6">
      <c r="A328">
        <v>1000776</v>
      </c>
      <c r="B328">
        <v>1</v>
      </c>
      <c r="C328">
        <v>776</v>
      </c>
      <c r="D328">
        <v>-0.35210000000000002</v>
      </c>
      <c r="E328">
        <v>10.008800000000001</v>
      </c>
      <c r="F328">
        <v>8.3169999999999994E-2</v>
      </c>
    </row>
    <row r="329" spans="1:6">
      <c r="A329">
        <v>1000777</v>
      </c>
      <c r="B329">
        <v>1</v>
      </c>
      <c r="C329">
        <v>777</v>
      </c>
      <c r="D329">
        <v>-0.35210000000000002</v>
      </c>
      <c r="E329">
        <v>10.0274</v>
      </c>
      <c r="F329">
        <v>8.3169999999999994E-2</v>
      </c>
    </row>
    <row r="330" spans="1:6">
      <c r="A330">
        <v>1000778</v>
      </c>
      <c r="B330">
        <v>1</v>
      </c>
      <c r="C330">
        <v>778</v>
      </c>
      <c r="D330">
        <v>-0.35210000000000002</v>
      </c>
      <c r="E330">
        <v>10.0459</v>
      </c>
      <c r="F330">
        <v>8.3180000000000004E-2</v>
      </c>
    </row>
    <row r="331" spans="1:6">
      <c r="A331">
        <v>1000779</v>
      </c>
      <c r="B331">
        <v>1</v>
      </c>
      <c r="C331">
        <v>779</v>
      </c>
      <c r="D331">
        <v>-0.35210000000000002</v>
      </c>
      <c r="E331">
        <v>10.064299999999999</v>
      </c>
      <c r="F331">
        <v>8.3180000000000004E-2</v>
      </c>
    </row>
    <row r="332" spans="1:6">
      <c r="A332">
        <v>1000780</v>
      </c>
      <c r="B332">
        <v>1</v>
      </c>
      <c r="C332">
        <v>780</v>
      </c>
      <c r="D332">
        <v>-0.35210000000000002</v>
      </c>
      <c r="E332">
        <v>10.082700000000001</v>
      </c>
      <c r="F332">
        <v>8.3180000000000004E-2</v>
      </c>
    </row>
    <row r="333" spans="1:6">
      <c r="A333">
        <v>1000781</v>
      </c>
      <c r="B333">
        <v>1</v>
      </c>
      <c r="C333">
        <v>781</v>
      </c>
      <c r="D333">
        <v>-0.35210000000000002</v>
      </c>
      <c r="E333">
        <v>10.101100000000001</v>
      </c>
      <c r="F333">
        <v>8.3180000000000004E-2</v>
      </c>
    </row>
    <row r="334" spans="1:6">
      <c r="A334">
        <v>1000782</v>
      </c>
      <c r="B334">
        <v>1</v>
      </c>
      <c r="C334">
        <v>782</v>
      </c>
      <c r="D334">
        <v>-0.35210000000000002</v>
      </c>
      <c r="E334">
        <v>10.119400000000001</v>
      </c>
      <c r="F334">
        <v>8.3180000000000004E-2</v>
      </c>
    </row>
    <row r="335" spans="1:6">
      <c r="A335">
        <v>1000783</v>
      </c>
      <c r="B335">
        <v>1</v>
      </c>
      <c r="C335">
        <v>783</v>
      </c>
      <c r="D335">
        <v>-0.35210000000000002</v>
      </c>
      <c r="E335">
        <v>10.137700000000001</v>
      </c>
      <c r="F335">
        <v>8.3180000000000004E-2</v>
      </c>
    </row>
    <row r="336" spans="1:6">
      <c r="A336">
        <v>1000784</v>
      </c>
      <c r="B336">
        <v>1</v>
      </c>
      <c r="C336">
        <v>784</v>
      </c>
      <c r="D336">
        <v>-0.35210000000000002</v>
      </c>
      <c r="E336">
        <v>10.155900000000001</v>
      </c>
      <c r="F336">
        <v>8.3180000000000004E-2</v>
      </c>
    </row>
    <row r="337" spans="1:6">
      <c r="A337">
        <v>1000785</v>
      </c>
      <c r="B337">
        <v>1</v>
      </c>
      <c r="C337">
        <v>785</v>
      </c>
      <c r="D337">
        <v>-0.35210000000000002</v>
      </c>
      <c r="E337">
        <v>10.174099999999999</v>
      </c>
      <c r="F337">
        <v>8.3180000000000004E-2</v>
      </c>
    </row>
    <row r="338" spans="1:6">
      <c r="A338">
        <v>1000786</v>
      </c>
      <c r="B338">
        <v>1</v>
      </c>
      <c r="C338">
        <v>786</v>
      </c>
      <c r="D338">
        <v>-0.35210000000000002</v>
      </c>
      <c r="E338">
        <v>10.192299999999999</v>
      </c>
      <c r="F338">
        <v>8.3169999999999994E-2</v>
      </c>
    </row>
    <row r="339" spans="1:6">
      <c r="A339">
        <v>1000787</v>
      </c>
      <c r="B339">
        <v>1</v>
      </c>
      <c r="C339">
        <v>787</v>
      </c>
      <c r="D339">
        <v>-0.35210000000000002</v>
      </c>
      <c r="E339">
        <v>10.2105</v>
      </c>
      <c r="F339">
        <v>8.3169999999999994E-2</v>
      </c>
    </row>
    <row r="340" spans="1:6">
      <c r="A340">
        <v>1000788</v>
      </c>
      <c r="B340">
        <v>1</v>
      </c>
      <c r="C340">
        <v>788</v>
      </c>
      <c r="D340">
        <v>-0.35210000000000002</v>
      </c>
      <c r="E340">
        <v>10.2286</v>
      </c>
      <c r="F340">
        <v>8.3169999999999994E-2</v>
      </c>
    </row>
    <row r="341" spans="1:6">
      <c r="A341">
        <v>1000789</v>
      </c>
      <c r="B341">
        <v>1</v>
      </c>
      <c r="C341">
        <v>789</v>
      </c>
      <c r="D341">
        <v>-0.35210000000000002</v>
      </c>
      <c r="E341">
        <v>10.2468</v>
      </c>
      <c r="F341">
        <v>8.3159999999999998E-2</v>
      </c>
    </row>
    <row r="342" spans="1:6">
      <c r="A342">
        <v>1000790</v>
      </c>
      <c r="B342">
        <v>1</v>
      </c>
      <c r="C342">
        <v>790</v>
      </c>
      <c r="D342">
        <v>-0.35210000000000002</v>
      </c>
      <c r="E342">
        <v>10.264900000000001</v>
      </c>
      <c r="F342">
        <v>8.3159999999999998E-2</v>
      </c>
    </row>
    <row r="343" spans="1:6">
      <c r="A343">
        <v>1000791</v>
      </c>
      <c r="B343">
        <v>1</v>
      </c>
      <c r="C343">
        <v>791</v>
      </c>
      <c r="D343">
        <v>-0.35210000000000002</v>
      </c>
      <c r="E343">
        <v>10.283099999999999</v>
      </c>
      <c r="F343">
        <v>8.3150000000000002E-2</v>
      </c>
    </row>
    <row r="344" spans="1:6">
      <c r="A344">
        <v>1000792</v>
      </c>
      <c r="B344">
        <v>1</v>
      </c>
      <c r="C344">
        <v>792</v>
      </c>
      <c r="D344">
        <v>-0.35210000000000002</v>
      </c>
      <c r="E344">
        <v>10.3012</v>
      </c>
      <c r="F344">
        <v>8.3150000000000002E-2</v>
      </c>
    </row>
    <row r="345" spans="1:6">
      <c r="A345">
        <v>1000793</v>
      </c>
      <c r="B345">
        <v>1</v>
      </c>
      <c r="C345">
        <v>793</v>
      </c>
      <c r="D345">
        <v>-0.35210000000000002</v>
      </c>
      <c r="E345">
        <v>10.3194</v>
      </c>
      <c r="F345">
        <v>8.3140000000000006E-2</v>
      </c>
    </row>
    <row r="346" spans="1:6">
      <c r="A346">
        <v>1000794</v>
      </c>
      <c r="B346">
        <v>1</v>
      </c>
      <c r="C346">
        <v>794</v>
      </c>
      <c r="D346">
        <v>-0.35210000000000002</v>
      </c>
      <c r="E346">
        <v>10.3376</v>
      </c>
      <c r="F346">
        <v>8.3129999999999996E-2</v>
      </c>
    </row>
    <row r="347" spans="1:6">
      <c r="A347">
        <v>1000795</v>
      </c>
      <c r="B347">
        <v>1</v>
      </c>
      <c r="C347">
        <v>795</v>
      </c>
      <c r="D347">
        <v>-0.35210000000000002</v>
      </c>
      <c r="E347">
        <v>10.3558</v>
      </c>
      <c r="F347">
        <v>8.3129999999999996E-2</v>
      </c>
    </row>
    <row r="348" spans="1:6">
      <c r="A348">
        <v>1000796</v>
      </c>
      <c r="B348">
        <v>1</v>
      </c>
      <c r="C348">
        <v>796</v>
      </c>
      <c r="D348">
        <v>-0.35210000000000002</v>
      </c>
      <c r="E348">
        <v>10.3741</v>
      </c>
      <c r="F348">
        <v>8.3119999999999999E-2</v>
      </c>
    </row>
    <row r="349" spans="1:6">
      <c r="A349">
        <v>1000797</v>
      </c>
      <c r="B349">
        <v>1</v>
      </c>
      <c r="C349">
        <v>797</v>
      </c>
      <c r="D349">
        <v>-0.35210000000000002</v>
      </c>
      <c r="E349">
        <v>10.392300000000001</v>
      </c>
      <c r="F349">
        <v>8.3110000000000003E-2</v>
      </c>
    </row>
    <row r="350" spans="1:6">
      <c r="A350">
        <v>1000798</v>
      </c>
      <c r="B350">
        <v>1</v>
      </c>
      <c r="C350">
        <v>798</v>
      </c>
      <c r="D350">
        <v>-0.35210000000000002</v>
      </c>
      <c r="E350">
        <v>10.4107</v>
      </c>
      <c r="F350">
        <v>8.3099999999999993E-2</v>
      </c>
    </row>
    <row r="351" spans="1:6">
      <c r="A351">
        <v>1000799</v>
      </c>
      <c r="B351">
        <v>1</v>
      </c>
      <c r="C351">
        <v>799</v>
      </c>
      <c r="D351">
        <v>-0.35210000000000002</v>
      </c>
      <c r="E351">
        <v>10.4291</v>
      </c>
      <c r="F351">
        <v>8.3089999999999997E-2</v>
      </c>
    </row>
    <row r="352" spans="1:6">
      <c r="A352">
        <v>1000800</v>
      </c>
      <c r="B352">
        <v>1</v>
      </c>
      <c r="C352">
        <v>800</v>
      </c>
      <c r="D352">
        <v>-0.35210000000000002</v>
      </c>
      <c r="E352">
        <v>10.4475</v>
      </c>
      <c r="F352">
        <v>8.3080000000000001E-2</v>
      </c>
    </row>
    <row r="353" spans="1:6">
      <c r="A353">
        <v>1000801</v>
      </c>
      <c r="B353">
        <v>1</v>
      </c>
      <c r="C353">
        <v>801</v>
      </c>
      <c r="D353">
        <v>-0.35210000000000002</v>
      </c>
      <c r="E353">
        <v>10.465999999999999</v>
      </c>
      <c r="F353">
        <v>8.3070000000000005E-2</v>
      </c>
    </row>
    <row r="354" spans="1:6">
      <c r="A354">
        <v>1000802</v>
      </c>
      <c r="B354">
        <v>1</v>
      </c>
      <c r="C354">
        <v>802</v>
      </c>
      <c r="D354">
        <v>-0.35210000000000002</v>
      </c>
      <c r="E354">
        <v>10.484500000000001</v>
      </c>
      <c r="F354">
        <v>8.3049999999999999E-2</v>
      </c>
    </row>
    <row r="355" spans="1:6">
      <c r="A355">
        <v>1000803</v>
      </c>
      <c r="B355">
        <v>1</v>
      </c>
      <c r="C355">
        <v>803</v>
      </c>
      <c r="D355">
        <v>-0.35210000000000002</v>
      </c>
      <c r="E355">
        <v>10.5031</v>
      </c>
      <c r="F355">
        <v>8.3040000000000003E-2</v>
      </c>
    </row>
    <row r="356" spans="1:6">
      <c r="A356">
        <v>1000804</v>
      </c>
      <c r="B356">
        <v>1</v>
      </c>
      <c r="C356">
        <v>804</v>
      </c>
      <c r="D356">
        <v>-0.35210000000000002</v>
      </c>
      <c r="E356">
        <v>10.521699999999999</v>
      </c>
      <c r="F356">
        <v>8.3030000000000007E-2</v>
      </c>
    </row>
    <row r="357" spans="1:6">
      <c r="A357">
        <v>1000805</v>
      </c>
      <c r="B357">
        <v>1</v>
      </c>
      <c r="C357">
        <v>805</v>
      </c>
      <c r="D357">
        <v>-0.35210000000000002</v>
      </c>
      <c r="E357">
        <v>10.5405</v>
      </c>
      <c r="F357">
        <v>8.301E-2</v>
      </c>
    </row>
    <row r="358" spans="1:6">
      <c r="A358">
        <v>1000806</v>
      </c>
      <c r="B358">
        <v>1</v>
      </c>
      <c r="C358">
        <v>806</v>
      </c>
      <c r="D358">
        <v>-0.35210000000000002</v>
      </c>
      <c r="E358">
        <v>10.559200000000001</v>
      </c>
      <c r="F358">
        <v>8.3000000000000004E-2</v>
      </c>
    </row>
    <row r="359" spans="1:6">
      <c r="A359">
        <v>1000807</v>
      </c>
      <c r="B359">
        <v>1</v>
      </c>
      <c r="C359">
        <v>807</v>
      </c>
      <c r="D359">
        <v>-0.35210000000000002</v>
      </c>
      <c r="E359">
        <v>10.578099999999999</v>
      </c>
      <c r="F359">
        <v>8.2979999999999998E-2</v>
      </c>
    </row>
    <row r="360" spans="1:6">
      <c r="A360">
        <v>1000808</v>
      </c>
      <c r="B360">
        <v>1</v>
      </c>
      <c r="C360">
        <v>808</v>
      </c>
      <c r="D360">
        <v>-0.35210000000000002</v>
      </c>
      <c r="E360">
        <v>10.597</v>
      </c>
      <c r="F360">
        <v>8.2970000000000002E-2</v>
      </c>
    </row>
    <row r="361" spans="1:6">
      <c r="A361">
        <v>1000809</v>
      </c>
      <c r="B361">
        <v>1</v>
      </c>
      <c r="C361">
        <v>809</v>
      </c>
      <c r="D361">
        <v>-0.35210000000000002</v>
      </c>
      <c r="E361">
        <v>10.616099999999999</v>
      </c>
      <c r="F361">
        <v>8.2949999999999996E-2</v>
      </c>
    </row>
    <row r="362" spans="1:6">
      <c r="A362">
        <v>1000810</v>
      </c>
      <c r="B362">
        <v>1</v>
      </c>
      <c r="C362">
        <v>810</v>
      </c>
      <c r="D362">
        <v>-0.35210000000000002</v>
      </c>
      <c r="E362">
        <v>10.635199999999999</v>
      </c>
      <c r="F362">
        <v>8.2930000000000004E-2</v>
      </c>
    </row>
    <row r="363" spans="1:6">
      <c r="A363">
        <v>1000811</v>
      </c>
      <c r="B363">
        <v>1</v>
      </c>
      <c r="C363">
        <v>811</v>
      </c>
      <c r="D363">
        <v>-0.35210000000000002</v>
      </c>
      <c r="E363">
        <v>10.654400000000001</v>
      </c>
      <c r="F363">
        <v>8.2909999999999998E-2</v>
      </c>
    </row>
    <row r="364" spans="1:6">
      <c r="A364">
        <v>1000812</v>
      </c>
      <c r="B364">
        <v>1</v>
      </c>
      <c r="C364">
        <v>812</v>
      </c>
      <c r="D364">
        <v>-0.35210000000000002</v>
      </c>
      <c r="E364">
        <v>10.6737</v>
      </c>
      <c r="F364">
        <v>8.2900000000000001E-2</v>
      </c>
    </row>
    <row r="365" spans="1:6">
      <c r="A365">
        <v>1000813</v>
      </c>
      <c r="B365">
        <v>1</v>
      </c>
      <c r="C365">
        <v>813</v>
      </c>
      <c r="D365">
        <v>-0.35210000000000002</v>
      </c>
      <c r="E365">
        <v>10.693099999999999</v>
      </c>
      <c r="F365">
        <v>8.2879999999999995E-2</v>
      </c>
    </row>
    <row r="366" spans="1:6">
      <c r="A366">
        <v>1000814</v>
      </c>
      <c r="B366">
        <v>1</v>
      </c>
      <c r="C366">
        <v>814</v>
      </c>
      <c r="D366">
        <v>-0.35210000000000002</v>
      </c>
      <c r="E366">
        <v>10.7126</v>
      </c>
      <c r="F366">
        <v>8.2860000000000003E-2</v>
      </c>
    </row>
    <row r="367" spans="1:6">
      <c r="A367">
        <v>1000815</v>
      </c>
      <c r="B367">
        <v>1</v>
      </c>
      <c r="C367">
        <v>815</v>
      </c>
      <c r="D367">
        <v>-0.35210000000000002</v>
      </c>
      <c r="E367">
        <v>10.732200000000001</v>
      </c>
      <c r="F367">
        <v>8.2839999999999997E-2</v>
      </c>
    </row>
    <row r="368" spans="1:6">
      <c r="A368">
        <v>1000816</v>
      </c>
      <c r="B368">
        <v>1</v>
      </c>
      <c r="C368">
        <v>816</v>
      </c>
      <c r="D368">
        <v>-0.35210000000000002</v>
      </c>
      <c r="E368">
        <v>10.752000000000001</v>
      </c>
      <c r="F368">
        <v>8.2820000000000005E-2</v>
      </c>
    </row>
    <row r="369" spans="1:6">
      <c r="A369">
        <v>1000817</v>
      </c>
      <c r="B369">
        <v>1</v>
      </c>
      <c r="C369">
        <v>817</v>
      </c>
      <c r="D369">
        <v>-0.35210000000000002</v>
      </c>
      <c r="E369">
        <v>10.771800000000001</v>
      </c>
      <c r="F369">
        <v>8.2790000000000002E-2</v>
      </c>
    </row>
    <row r="370" spans="1:6">
      <c r="A370">
        <v>1000818</v>
      </c>
      <c r="B370">
        <v>1</v>
      </c>
      <c r="C370">
        <v>818</v>
      </c>
      <c r="D370">
        <v>-0.35210000000000002</v>
      </c>
      <c r="E370">
        <v>10.7918</v>
      </c>
      <c r="F370">
        <v>8.2769999999999996E-2</v>
      </c>
    </row>
    <row r="371" spans="1:6">
      <c r="A371">
        <v>1000819</v>
      </c>
      <c r="B371">
        <v>1</v>
      </c>
      <c r="C371">
        <v>819</v>
      </c>
      <c r="D371">
        <v>-0.35210000000000002</v>
      </c>
      <c r="E371">
        <v>10.8119</v>
      </c>
      <c r="F371">
        <v>8.2750000000000004E-2</v>
      </c>
    </row>
    <row r="372" spans="1:6">
      <c r="A372">
        <v>1000820</v>
      </c>
      <c r="B372">
        <v>1</v>
      </c>
      <c r="C372">
        <v>820</v>
      </c>
      <c r="D372">
        <v>-0.35210000000000002</v>
      </c>
      <c r="E372">
        <v>10.832100000000001</v>
      </c>
      <c r="F372">
        <v>8.2729999999999998E-2</v>
      </c>
    </row>
    <row r="373" spans="1:6">
      <c r="A373">
        <v>1000821</v>
      </c>
      <c r="B373">
        <v>1</v>
      </c>
      <c r="C373">
        <v>821</v>
      </c>
      <c r="D373">
        <v>-0.35210000000000002</v>
      </c>
      <c r="E373">
        <v>10.852399999999999</v>
      </c>
      <c r="F373">
        <v>8.2699999999999996E-2</v>
      </c>
    </row>
    <row r="374" spans="1:6">
      <c r="A374">
        <v>1000822</v>
      </c>
      <c r="B374">
        <v>1</v>
      </c>
      <c r="C374">
        <v>822</v>
      </c>
      <c r="D374">
        <v>-0.35210000000000002</v>
      </c>
      <c r="E374">
        <v>10.8728</v>
      </c>
      <c r="F374">
        <v>8.2680000000000003E-2</v>
      </c>
    </row>
    <row r="375" spans="1:6">
      <c r="A375">
        <v>1000823</v>
      </c>
      <c r="B375">
        <v>1</v>
      </c>
      <c r="C375">
        <v>823</v>
      </c>
      <c r="D375">
        <v>-0.35210000000000002</v>
      </c>
      <c r="E375">
        <v>10.8934</v>
      </c>
      <c r="F375">
        <v>8.2650000000000001E-2</v>
      </c>
    </row>
    <row r="376" spans="1:6">
      <c r="A376">
        <v>1000824</v>
      </c>
      <c r="B376">
        <v>1</v>
      </c>
      <c r="C376">
        <v>824</v>
      </c>
      <c r="D376">
        <v>-0.35210000000000002</v>
      </c>
      <c r="E376">
        <v>10.914199999999999</v>
      </c>
      <c r="F376">
        <v>8.2629999999999995E-2</v>
      </c>
    </row>
    <row r="377" spans="1:6">
      <c r="A377">
        <v>1000825</v>
      </c>
      <c r="B377">
        <v>1</v>
      </c>
      <c r="C377">
        <v>825</v>
      </c>
      <c r="D377">
        <v>-0.35210000000000002</v>
      </c>
      <c r="E377">
        <v>10.935</v>
      </c>
      <c r="F377">
        <v>8.2600000000000007E-2</v>
      </c>
    </row>
    <row r="378" spans="1:6">
      <c r="A378">
        <v>1000826</v>
      </c>
      <c r="B378">
        <v>1</v>
      </c>
      <c r="C378">
        <v>826</v>
      </c>
      <c r="D378">
        <v>-0.35210000000000002</v>
      </c>
      <c r="E378">
        <v>10.956</v>
      </c>
      <c r="F378">
        <v>8.2580000000000001E-2</v>
      </c>
    </row>
    <row r="379" spans="1:6">
      <c r="A379">
        <v>1000827</v>
      </c>
      <c r="B379">
        <v>1</v>
      </c>
      <c r="C379">
        <v>827</v>
      </c>
      <c r="D379">
        <v>-0.35210000000000002</v>
      </c>
      <c r="E379">
        <v>10.9772</v>
      </c>
      <c r="F379">
        <v>8.2549999999999998E-2</v>
      </c>
    </row>
    <row r="380" spans="1:6">
      <c r="A380">
        <v>1000828</v>
      </c>
      <c r="B380">
        <v>1</v>
      </c>
      <c r="C380">
        <v>828</v>
      </c>
      <c r="D380">
        <v>-0.35210000000000002</v>
      </c>
      <c r="E380">
        <v>10.9985</v>
      </c>
      <c r="F380">
        <v>8.2519999999999996E-2</v>
      </c>
    </row>
    <row r="381" spans="1:6">
      <c r="A381">
        <v>1000829</v>
      </c>
      <c r="B381">
        <v>1</v>
      </c>
      <c r="C381">
        <v>829</v>
      </c>
      <c r="D381">
        <v>-0.35210000000000002</v>
      </c>
      <c r="E381">
        <v>11.0199</v>
      </c>
      <c r="F381">
        <v>8.2489999999999994E-2</v>
      </c>
    </row>
    <row r="382" spans="1:6">
      <c r="A382">
        <v>1000830</v>
      </c>
      <c r="B382">
        <v>1</v>
      </c>
      <c r="C382">
        <v>830</v>
      </c>
      <c r="D382">
        <v>-0.35210000000000002</v>
      </c>
      <c r="E382">
        <v>11.041499999999999</v>
      </c>
      <c r="F382">
        <v>8.2460000000000006E-2</v>
      </c>
    </row>
    <row r="383" spans="1:6">
      <c r="A383">
        <v>1000831</v>
      </c>
      <c r="B383">
        <v>1</v>
      </c>
      <c r="C383">
        <v>831</v>
      </c>
      <c r="D383">
        <v>-0.35210000000000002</v>
      </c>
      <c r="E383">
        <v>11.0632</v>
      </c>
      <c r="F383">
        <v>8.2439999999999999E-2</v>
      </c>
    </row>
    <row r="384" spans="1:6">
      <c r="A384">
        <v>1000832</v>
      </c>
      <c r="B384">
        <v>1</v>
      </c>
      <c r="C384">
        <v>832</v>
      </c>
      <c r="D384">
        <v>-0.35210000000000002</v>
      </c>
      <c r="E384">
        <v>11.085100000000001</v>
      </c>
      <c r="F384">
        <v>8.2409999999999997E-2</v>
      </c>
    </row>
    <row r="385" spans="1:6">
      <c r="A385">
        <v>1000833</v>
      </c>
      <c r="B385">
        <v>1</v>
      </c>
      <c r="C385">
        <v>833</v>
      </c>
      <c r="D385">
        <v>-0.35210000000000002</v>
      </c>
      <c r="E385">
        <v>11.107100000000001</v>
      </c>
      <c r="F385">
        <v>8.2379999999999995E-2</v>
      </c>
    </row>
    <row r="386" spans="1:6">
      <c r="A386">
        <v>1000834</v>
      </c>
      <c r="B386">
        <v>1</v>
      </c>
      <c r="C386">
        <v>834</v>
      </c>
      <c r="D386">
        <v>-0.35210000000000002</v>
      </c>
      <c r="E386">
        <v>11.129300000000001</v>
      </c>
      <c r="F386">
        <v>8.2350000000000007E-2</v>
      </c>
    </row>
    <row r="387" spans="1:6">
      <c r="A387">
        <v>1000835</v>
      </c>
      <c r="B387">
        <v>1</v>
      </c>
      <c r="C387">
        <v>835</v>
      </c>
      <c r="D387">
        <v>-0.35210000000000002</v>
      </c>
      <c r="E387">
        <v>11.1516</v>
      </c>
      <c r="F387">
        <v>8.2309999999999994E-2</v>
      </c>
    </row>
    <row r="388" spans="1:6">
      <c r="A388">
        <v>1000836</v>
      </c>
      <c r="B388">
        <v>1</v>
      </c>
      <c r="C388">
        <v>836</v>
      </c>
      <c r="D388">
        <v>-0.35210000000000002</v>
      </c>
      <c r="E388">
        <v>11.173999999999999</v>
      </c>
      <c r="F388">
        <v>8.2280000000000006E-2</v>
      </c>
    </row>
    <row r="389" spans="1:6">
      <c r="A389">
        <v>1000837</v>
      </c>
      <c r="B389">
        <v>1</v>
      </c>
      <c r="C389">
        <v>837</v>
      </c>
      <c r="D389">
        <v>-0.35210000000000002</v>
      </c>
      <c r="E389">
        <v>11.1966</v>
      </c>
      <c r="F389">
        <v>8.2250000000000004E-2</v>
      </c>
    </row>
    <row r="390" spans="1:6">
      <c r="A390">
        <v>1000838</v>
      </c>
      <c r="B390">
        <v>1</v>
      </c>
      <c r="C390">
        <v>838</v>
      </c>
      <c r="D390">
        <v>-0.35210000000000002</v>
      </c>
      <c r="E390">
        <v>11.2193</v>
      </c>
      <c r="F390">
        <v>8.2220000000000001E-2</v>
      </c>
    </row>
    <row r="391" spans="1:6">
      <c r="A391">
        <v>1000839</v>
      </c>
      <c r="B391">
        <v>1</v>
      </c>
      <c r="C391">
        <v>839</v>
      </c>
      <c r="D391">
        <v>-0.35210000000000002</v>
      </c>
      <c r="E391">
        <v>11.2422</v>
      </c>
      <c r="F391">
        <v>8.2189999999999999E-2</v>
      </c>
    </row>
    <row r="392" spans="1:6">
      <c r="A392">
        <v>1000840</v>
      </c>
      <c r="B392">
        <v>1</v>
      </c>
      <c r="C392">
        <v>840</v>
      </c>
      <c r="D392">
        <v>-0.35210000000000002</v>
      </c>
      <c r="E392">
        <v>11.2651</v>
      </c>
      <c r="F392">
        <v>8.2150000000000001E-2</v>
      </c>
    </row>
    <row r="393" spans="1:6">
      <c r="A393">
        <v>1000841</v>
      </c>
      <c r="B393">
        <v>1</v>
      </c>
      <c r="C393">
        <v>841</v>
      </c>
      <c r="D393">
        <v>-0.35210000000000002</v>
      </c>
      <c r="E393">
        <v>11.2882</v>
      </c>
      <c r="F393">
        <v>8.2119999999999999E-2</v>
      </c>
    </row>
    <row r="394" spans="1:6">
      <c r="A394">
        <v>1000842</v>
      </c>
      <c r="B394">
        <v>1</v>
      </c>
      <c r="C394">
        <v>842</v>
      </c>
      <c r="D394">
        <v>-0.35210000000000002</v>
      </c>
      <c r="E394">
        <v>11.311400000000001</v>
      </c>
      <c r="F394">
        <v>8.2089999999999996E-2</v>
      </c>
    </row>
    <row r="395" spans="1:6">
      <c r="A395">
        <v>1000843</v>
      </c>
      <c r="B395">
        <v>1</v>
      </c>
      <c r="C395">
        <v>843</v>
      </c>
      <c r="D395">
        <v>-0.35210000000000002</v>
      </c>
      <c r="E395">
        <v>11.3347</v>
      </c>
      <c r="F395">
        <v>8.2049999999999998E-2</v>
      </c>
    </row>
    <row r="396" spans="1:6">
      <c r="A396">
        <v>1000844</v>
      </c>
      <c r="B396">
        <v>1</v>
      </c>
      <c r="C396">
        <v>844</v>
      </c>
      <c r="D396">
        <v>-0.35210000000000002</v>
      </c>
      <c r="E396">
        <v>11.3581</v>
      </c>
      <c r="F396">
        <v>8.2019999999999996E-2</v>
      </c>
    </row>
    <row r="397" spans="1:6">
      <c r="A397">
        <v>1000845</v>
      </c>
      <c r="B397">
        <v>1</v>
      </c>
      <c r="C397">
        <v>845</v>
      </c>
      <c r="D397">
        <v>-0.35210000000000002</v>
      </c>
      <c r="E397">
        <v>11.3817</v>
      </c>
      <c r="F397">
        <v>8.1979999999999997E-2</v>
      </c>
    </row>
    <row r="398" spans="1:6">
      <c r="A398">
        <v>1000846</v>
      </c>
      <c r="B398">
        <v>1</v>
      </c>
      <c r="C398">
        <v>846</v>
      </c>
      <c r="D398">
        <v>-0.35210000000000002</v>
      </c>
      <c r="E398">
        <v>11.4053</v>
      </c>
      <c r="F398">
        <v>8.1949999999999995E-2</v>
      </c>
    </row>
    <row r="399" spans="1:6">
      <c r="A399">
        <v>1000847</v>
      </c>
      <c r="B399">
        <v>1</v>
      </c>
      <c r="C399">
        <v>847</v>
      </c>
      <c r="D399">
        <v>-0.35210000000000002</v>
      </c>
      <c r="E399">
        <v>11.429</v>
      </c>
      <c r="F399">
        <v>8.1909999999999997E-2</v>
      </c>
    </row>
    <row r="400" spans="1:6">
      <c r="A400">
        <v>1000848</v>
      </c>
      <c r="B400">
        <v>1</v>
      </c>
      <c r="C400">
        <v>848</v>
      </c>
      <c r="D400">
        <v>-0.35210000000000002</v>
      </c>
      <c r="E400">
        <v>11.4529</v>
      </c>
      <c r="F400">
        <v>8.1879999999999994E-2</v>
      </c>
    </row>
    <row r="401" spans="1:6">
      <c r="A401">
        <v>1000849</v>
      </c>
      <c r="B401">
        <v>1</v>
      </c>
      <c r="C401">
        <v>849</v>
      </c>
      <c r="D401">
        <v>-0.35210000000000002</v>
      </c>
      <c r="E401">
        <v>11.476800000000001</v>
      </c>
      <c r="F401">
        <v>8.1839999999999996E-2</v>
      </c>
    </row>
    <row r="402" spans="1:6">
      <c r="A402">
        <v>1000850</v>
      </c>
      <c r="B402">
        <v>1</v>
      </c>
      <c r="C402">
        <v>850</v>
      </c>
      <c r="D402">
        <v>-0.35210000000000002</v>
      </c>
      <c r="E402">
        <v>11.5007</v>
      </c>
      <c r="F402">
        <v>8.1809999999999994E-2</v>
      </c>
    </row>
    <row r="403" spans="1:6">
      <c r="A403">
        <v>1000851</v>
      </c>
      <c r="B403">
        <v>1</v>
      </c>
      <c r="C403">
        <v>851</v>
      </c>
      <c r="D403">
        <v>-0.35210000000000002</v>
      </c>
      <c r="E403">
        <v>11.524800000000001</v>
      </c>
      <c r="F403">
        <v>8.1769999999999995E-2</v>
      </c>
    </row>
    <row r="404" spans="1:6">
      <c r="A404">
        <v>1000852</v>
      </c>
      <c r="B404">
        <v>1</v>
      </c>
      <c r="C404">
        <v>852</v>
      </c>
      <c r="D404">
        <v>-0.35210000000000002</v>
      </c>
      <c r="E404">
        <v>11.548999999999999</v>
      </c>
      <c r="F404">
        <v>8.1739999999999993E-2</v>
      </c>
    </row>
    <row r="405" spans="1:6">
      <c r="A405">
        <v>1000853</v>
      </c>
      <c r="B405">
        <v>1</v>
      </c>
      <c r="C405">
        <v>853</v>
      </c>
      <c r="D405">
        <v>-0.35210000000000002</v>
      </c>
      <c r="E405">
        <v>11.5732</v>
      </c>
      <c r="F405">
        <v>8.1699999999999995E-2</v>
      </c>
    </row>
    <row r="406" spans="1:6">
      <c r="A406">
        <v>1000854</v>
      </c>
      <c r="B406">
        <v>1</v>
      </c>
      <c r="C406">
        <v>854</v>
      </c>
      <c r="D406">
        <v>-0.35210000000000002</v>
      </c>
      <c r="E406">
        <v>11.5975</v>
      </c>
      <c r="F406">
        <v>8.1659999999999996E-2</v>
      </c>
    </row>
    <row r="407" spans="1:6">
      <c r="A407">
        <v>1000855</v>
      </c>
      <c r="B407">
        <v>1</v>
      </c>
      <c r="C407">
        <v>855</v>
      </c>
      <c r="D407">
        <v>-0.35210000000000002</v>
      </c>
      <c r="E407">
        <v>11.6218</v>
      </c>
      <c r="F407">
        <v>8.1629999999999994E-2</v>
      </c>
    </row>
    <row r="408" spans="1:6">
      <c r="A408">
        <v>1000856</v>
      </c>
      <c r="B408">
        <v>1</v>
      </c>
      <c r="C408">
        <v>856</v>
      </c>
      <c r="D408">
        <v>-0.35210000000000002</v>
      </c>
      <c r="E408">
        <v>11.6462</v>
      </c>
      <c r="F408">
        <v>8.1589999999999996E-2</v>
      </c>
    </row>
    <row r="409" spans="1:6">
      <c r="A409">
        <v>1000857</v>
      </c>
      <c r="B409">
        <v>1</v>
      </c>
      <c r="C409">
        <v>857</v>
      </c>
      <c r="D409">
        <v>-0.35210000000000002</v>
      </c>
      <c r="E409">
        <v>11.6707</v>
      </c>
      <c r="F409">
        <v>8.1559999999999994E-2</v>
      </c>
    </row>
    <row r="410" spans="1:6">
      <c r="A410">
        <v>1000858</v>
      </c>
      <c r="B410">
        <v>1</v>
      </c>
      <c r="C410">
        <v>858</v>
      </c>
      <c r="D410">
        <v>-0.35210000000000002</v>
      </c>
      <c r="E410">
        <v>11.6952</v>
      </c>
      <c r="F410">
        <v>8.1519999999999995E-2</v>
      </c>
    </row>
    <row r="411" spans="1:6">
      <c r="A411">
        <v>1000859</v>
      </c>
      <c r="B411">
        <v>1</v>
      </c>
      <c r="C411">
        <v>859</v>
      </c>
      <c r="D411">
        <v>-0.35210000000000002</v>
      </c>
      <c r="E411">
        <v>11.719799999999999</v>
      </c>
      <c r="F411">
        <v>8.1479999999999997E-2</v>
      </c>
    </row>
    <row r="412" spans="1:6">
      <c r="A412">
        <v>1000860</v>
      </c>
      <c r="B412">
        <v>1</v>
      </c>
      <c r="C412">
        <v>860</v>
      </c>
      <c r="D412">
        <v>-0.35210000000000002</v>
      </c>
      <c r="E412">
        <v>11.744400000000001</v>
      </c>
      <c r="F412">
        <v>8.1449999999999995E-2</v>
      </c>
    </row>
    <row r="413" spans="1:6">
      <c r="A413">
        <v>1000861</v>
      </c>
      <c r="B413">
        <v>1</v>
      </c>
      <c r="C413">
        <v>861</v>
      </c>
      <c r="D413">
        <v>-0.35210000000000002</v>
      </c>
      <c r="E413">
        <v>11.769</v>
      </c>
      <c r="F413">
        <v>8.1409999999999996E-2</v>
      </c>
    </row>
    <row r="414" spans="1:6">
      <c r="A414">
        <v>1000862</v>
      </c>
      <c r="B414">
        <v>1</v>
      </c>
      <c r="C414">
        <v>862</v>
      </c>
      <c r="D414">
        <v>-0.35210000000000002</v>
      </c>
      <c r="E414">
        <v>11.793699999999999</v>
      </c>
      <c r="F414">
        <v>8.1379999999999994E-2</v>
      </c>
    </row>
    <row r="415" spans="1:6">
      <c r="A415">
        <v>1000863</v>
      </c>
      <c r="B415">
        <v>1</v>
      </c>
      <c r="C415">
        <v>863</v>
      </c>
      <c r="D415">
        <v>-0.35210000000000002</v>
      </c>
      <c r="E415">
        <v>11.8184</v>
      </c>
      <c r="F415">
        <v>8.1339999999999996E-2</v>
      </c>
    </row>
    <row r="416" spans="1:6">
      <c r="A416">
        <v>1000864</v>
      </c>
      <c r="B416">
        <v>1</v>
      </c>
      <c r="C416">
        <v>864</v>
      </c>
      <c r="D416">
        <v>-0.35210000000000002</v>
      </c>
      <c r="E416">
        <v>11.8431</v>
      </c>
      <c r="F416">
        <v>8.1309999999999993E-2</v>
      </c>
    </row>
    <row r="417" spans="1:6">
      <c r="A417">
        <v>1000865</v>
      </c>
      <c r="B417">
        <v>1</v>
      </c>
      <c r="C417">
        <v>865</v>
      </c>
      <c r="D417">
        <v>-0.35210000000000002</v>
      </c>
      <c r="E417">
        <v>11.867800000000001</v>
      </c>
      <c r="F417">
        <v>8.1280000000000005E-2</v>
      </c>
    </row>
    <row r="418" spans="1:6">
      <c r="A418">
        <v>1000866</v>
      </c>
      <c r="B418">
        <v>1</v>
      </c>
      <c r="C418">
        <v>866</v>
      </c>
      <c r="D418">
        <v>-0.35210000000000002</v>
      </c>
      <c r="E418">
        <v>11.8926</v>
      </c>
      <c r="F418">
        <v>8.1240000000000007E-2</v>
      </c>
    </row>
    <row r="419" spans="1:6">
      <c r="A419">
        <v>1000867</v>
      </c>
      <c r="B419">
        <v>1</v>
      </c>
      <c r="C419">
        <v>867</v>
      </c>
      <c r="D419">
        <v>-0.35210000000000002</v>
      </c>
      <c r="E419">
        <v>11.917299999999999</v>
      </c>
      <c r="F419">
        <v>8.1210000000000004E-2</v>
      </c>
    </row>
    <row r="420" spans="1:6">
      <c r="A420">
        <v>1000868</v>
      </c>
      <c r="B420">
        <v>1</v>
      </c>
      <c r="C420">
        <v>868</v>
      </c>
      <c r="D420">
        <v>-0.35210000000000002</v>
      </c>
      <c r="E420">
        <v>11.9421</v>
      </c>
      <c r="F420">
        <v>8.1180000000000002E-2</v>
      </c>
    </row>
    <row r="421" spans="1:6">
      <c r="A421">
        <v>1000869</v>
      </c>
      <c r="B421">
        <v>1</v>
      </c>
      <c r="C421">
        <v>869</v>
      </c>
      <c r="D421">
        <v>-0.35210000000000002</v>
      </c>
      <c r="E421">
        <v>11.966799999999999</v>
      </c>
      <c r="F421">
        <v>8.1140000000000004E-2</v>
      </c>
    </row>
    <row r="422" spans="1:6">
      <c r="A422">
        <v>1000870</v>
      </c>
      <c r="B422">
        <v>1</v>
      </c>
      <c r="C422">
        <v>870</v>
      </c>
      <c r="D422">
        <v>-0.35210000000000002</v>
      </c>
      <c r="E422">
        <v>11.9916</v>
      </c>
      <c r="F422">
        <v>8.1110000000000002E-2</v>
      </c>
    </row>
    <row r="423" spans="1:6">
      <c r="A423">
        <v>1000871</v>
      </c>
      <c r="B423">
        <v>1</v>
      </c>
      <c r="C423">
        <v>871</v>
      </c>
      <c r="D423">
        <v>-0.35210000000000002</v>
      </c>
      <c r="E423">
        <v>12.016299999999999</v>
      </c>
      <c r="F423">
        <v>8.1079999999999999E-2</v>
      </c>
    </row>
    <row r="424" spans="1:6">
      <c r="A424">
        <v>1000872</v>
      </c>
      <c r="B424">
        <v>1</v>
      </c>
      <c r="C424">
        <v>872</v>
      </c>
      <c r="D424">
        <v>-0.35210000000000002</v>
      </c>
      <c r="E424">
        <v>12.0411</v>
      </c>
      <c r="F424">
        <v>8.1049999999999997E-2</v>
      </c>
    </row>
    <row r="425" spans="1:6">
      <c r="A425">
        <v>1000873</v>
      </c>
      <c r="B425">
        <v>1</v>
      </c>
      <c r="C425">
        <v>873</v>
      </c>
      <c r="D425">
        <v>-0.35210000000000002</v>
      </c>
      <c r="E425">
        <v>12.065799999999999</v>
      </c>
      <c r="F425">
        <v>8.1019999999999995E-2</v>
      </c>
    </row>
    <row r="426" spans="1:6">
      <c r="A426">
        <v>1000874</v>
      </c>
      <c r="B426">
        <v>1</v>
      </c>
      <c r="C426">
        <v>874</v>
      </c>
      <c r="D426">
        <v>-0.35210000000000002</v>
      </c>
      <c r="E426">
        <v>12.0905</v>
      </c>
      <c r="F426">
        <v>8.0990000000000006E-2</v>
      </c>
    </row>
    <row r="427" spans="1:6">
      <c r="A427">
        <v>1000875</v>
      </c>
      <c r="B427">
        <v>1</v>
      </c>
      <c r="C427">
        <v>875</v>
      </c>
      <c r="D427">
        <v>-0.35210000000000002</v>
      </c>
      <c r="E427">
        <v>12.1152</v>
      </c>
      <c r="F427">
        <v>8.0960000000000004E-2</v>
      </c>
    </row>
    <row r="428" spans="1:6">
      <c r="A428">
        <v>1000876</v>
      </c>
      <c r="B428">
        <v>1</v>
      </c>
      <c r="C428">
        <v>876</v>
      </c>
      <c r="D428">
        <v>-0.35210000000000002</v>
      </c>
      <c r="E428">
        <v>12.139799999999999</v>
      </c>
      <c r="F428">
        <v>8.0930000000000002E-2</v>
      </c>
    </row>
    <row r="429" spans="1:6">
      <c r="A429">
        <v>1000877</v>
      </c>
      <c r="B429">
        <v>1</v>
      </c>
      <c r="C429">
        <v>877</v>
      </c>
      <c r="D429">
        <v>-0.35210000000000002</v>
      </c>
      <c r="E429">
        <v>12.1645</v>
      </c>
      <c r="F429">
        <v>8.09E-2</v>
      </c>
    </row>
    <row r="430" spans="1:6">
      <c r="A430">
        <v>1000878</v>
      </c>
      <c r="B430">
        <v>1</v>
      </c>
      <c r="C430">
        <v>878</v>
      </c>
      <c r="D430">
        <v>-0.35210000000000002</v>
      </c>
      <c r="E430">
        <v>12.1891</v>
      </c>
      <c r="F430">
        <v>8.0869999999999997E-2</v>
      </c>
    </row>
    <row r="431" spans="1:6">
      <c r="A431">
        <v>1000879</v>
      </c>
      <c r="B431">
        <v>1</v>
      </c>
      <c r="C431">
        <v>879</v>
      </c>
      <c r="D431">
        <v>-0.35210000000000002</v>
      </c>
      <c r="E431">
        <v>12.2136</v>
      </c>
      <c r="F431">
        <v>8.0839999999999995E-2</v>
      </c>
    </row>
    <row r="432" spans="1:6">
      <c r="A432">
        <v>1000880</v>
      </c>
      <c r="B432">
        <v>1</v>
      </c>
      <c r="C432">
        <v>880</v>
      </c>
      <c r="D432">
        <v>-0.35210000000000002</v>
      </c>
      <c r="E432">
        <v>12.238200000000001</v>
      </c>
      <c r="F432">
        <v>8.0820000000000003E-2</v>
      </c>
    </row>
    <row r="433" spans="1:6">
      <c r="A433">
        <v>1000881</v>
      </c>
      <c r="B433">
        <v>1</v>
      </c>
      <c r="C433">
        <v>881</v>
      </c>
      <c r="D433">
        <v>-0.35210000000000002</v>
      </c>
      <c r="E433">
        <v>12.262700000000001</v>
      </c>
      <c r="F433">
        <v>8.0790000000000001E-2</v>
      </c>
    </row>
    <row r="434" spans="1:6">
      <c r="A434">
        <v>1000882</v>
      </c>
      <c r="B434">
        <v>1</v>
      </c>
      <c r="C434">
        <v>882</v>
      </c>
      <c r="D434">
        <v>-0.35210000000000002</v>
      </c>
      <c r="E434">
        <v>12.287100000000001</v>
      </c>
      <c r="F434">
        <v>8.0759999999999998E-2</v>
      </c>
    </row>
    <row r="435" spans="1:6">
      <c r="A435">
        <v>1000883</v>
      </c>
      <c r="B435">
        <v>1</v>
      </c>
      <c r="C435">
        <v>883</v>
      </c>
      <c r="D435">
        <v>-0.35210000000000002</v>
      </c>
      <c r="E435">
        <v>12.3116</v>
      </c>
      <c r="F435">
        <v>8.0740000000000006E-2</v>
      </c>
    </row>
    <row r="436" spans="1:6">
      <c r="A436">
        <v>1000884</v>
      </c>
      <c r="B436">
        <v>1</v>
      </c>
      <c r="C436">
        <v>884</v>
      </c>
      <c r="D436">
        <v>-0.35210000000000002</v>
      </c>
      <c r="E436">
        <v>12.336</v>
      </c>
      <c r="F436">
        <v>8.0710000000000004E-2</v>
      </c>
    </row>
    <row r="437" spans="1:6">
      <c r="A437">
        <v>1000885</v>
      </c>
      <c r="B437">
        <v>1</v>
      </c>
      <c r="C437">
        <v>885</v>
      </c>
      <c r="D437">
        <v>-0.35210000000000002</v>
      </c>
      <c r="E437">
        <v>12.360300000000001</v>
      </c>
      <c r="F437">
        <v>8.0689999999999998E-2</v>
      </c>
    </row>
    <row r="438" spans="1:6">
      <c r="A438">
        <v>1000886</v>
      </c>
      <c r="B438">
        <v>1</v>
      </c>
      <c r="C438">
        <v>886</v>
      </c>
      <c r="D438">
        <v>-0.35210000000000002</v>
      </c>
      <c r="E438">
        <v>12.384600000000001</v>
      </c>
      <c r="F438">
        <v>8.0670000000000006E-2</v>
      </c>
    </row>
    <row r="439" spans="1:6">
      <c r="A439">
        <v>1000887</v>
      </c>
      <c r="B439">
        <v>1</v>
      </c>
      <c r="C439">
        <v>887</v>
      </c>
      <c r="D439">
        <v>-0.35210000000000002</v>
      </c>
      <c r="E439">
        <v>12.408899999999999</v>
      </c>
      <c r="F439">
        <v>8.0640000000000003E-2</v>
      </c>
    </row>
    <row r="440" spans="1:6">
      <c r="A440">
        <v>1000888</v>
      </c>
      <c r="B440">
        <v>1</v>
      </c>
      <c r="C440">
        <v>888</v>
      </c>
      <c r="D440">
        <v>-0.35210000000000002</v>
      </c>
      <c r="E440">
        <v>12.433199999999999</v>
      </c>
      <c r="F440">
        <v>8.0619999999999997E-2</v>
      </c>
    </row>
    <row r="441" spans="1:6">
      <c r="A441">
        <v>1000889</v>
      </c>
      <c r="B441">
        <v>1</v>
      </c>
      <c r="C441">
        <v>889</v>
      </c>
      <c r="D441">
        <v>-0.35210000000000002</v>
      </c>
      <c r="E441">
        <v>12.4574</v>
      </c>
      <c r="F441">
        <v>8.0600000000000005E-2</v>
      </c>
    </row>
    <row r="442" spans="1:6">
      <c r="A442">
        <v>1000890</v>
      </c>
      <c r="B442">
        <v>1</v>
      </c>
      <c r="C442">
        <v>890</v>
      </c>
      <c r="D442">
        <v>-0.35210000000000002</v>
      </c>
      <c r="E442">
        <v>12.4815</v>
      </c>
      <c r="F442">
        <v>8.0579999999999999E-2</v>
      </c>
    </row>
    <row r="443" spans="1:6">
      <c r="A443">
        <v>1000891</v>
      </c>
      <c r="B443">
        <v>1</v>
      </c>
      <c r="C443">
        <v>891</v>
      </c>
      <c r="D443">
        <v>-0.35210000000000002</v>
      </c>
      <c r="E443">
        <v>12.505699999999999</v>
      </c>
      <c r="F443">
        <v>8.0560000000000007E-2</v>
      </c>
    </row>
    <row r="444" spans="1:6">
      <c r="A444">
        <v>1000892</v>
      </c>
      <c r="B444">
        <v>1</v>
      </c>
      <c r="C444">
        <v>892</v>
      </c>
      <c r="D444">
        <v>-0.35210000000000002</v>
      </c>
      <c r="E444">
        <v>12.5298</v>
      </c>
      <c r="F444">
        <v>8.054E-2</v>
      </c>
    </row>
    <row r="445" spans="1:6">
      <c r="A445">
        <v>1000893</v>
      </c>
      <c r="B445">
        <v>1</v>
      </c>
      <c r="C445">
        <v>893</v>
      </c>
      <c r="D445">
        <v>-0.35210000000000002</v>
      </c>
      <c r="E445">
        <v>12.553800000000001</v>
      </c>
      <c r="F445">
        <v>8.0519999999999994E-2</v>
      </c>
    </row>
    <row r="446" spans="1:6">
      <c r="A446">
        <v>1000894</v>
      </c>
      <c r="B446">
        <v>1</v>
      </c>
      <c r="C446">
        <v>894</v>
      </c>
      <c r="D446">
        <v>-0.35210000000000002</v>
      </c>
      <c r="E446">
        <v>12.5778</v>
      </c>
      <c r="F446">
        <v>8.0500000000000002E-2</v>
      </c>
    </row>
    <row r="447" spans="1:6">
      <c r="A447">
        <v>1000895</v>
      </c>
      <c r="B447">
        <v>1</v>
      </c>
      <c r="C447">
        <v>895</v>
      </c>
      <c r="D447">
        <v>-0.35210000000000002</v>
      </c>
      <c r="E447">
        <v>12.601699999999999</v>
      </c>
      <c r="F447">
        <v>8.0479999999999996E-2</v>
      </c>
    </row>
    <row r="448" spans="1:6">
      <c r="A448">
        <v>1000896</v>
      </c>
      <c r="B448">
        <v>1</v>
      </c>
      <c r="C448">
        <v>896</v>
      </c>
      <c r="D448">
        <v>-0.35210000000000002</v>
      </c>
      <c r="E448">
        <v>12.6257</v>
      </c>
      <c r="F448">
        <v>8.047E-2</v>
      </c>
    </row>
    <row r="449" spans="1:6">
      <c r="A449">
        <v>1000897</v>
      </c>
      <c r="B449">
        <v>1</v>
      </c>
      <c r="C449">
        <v>897</v>
      </c>
      <c r="D449">
        <v>-0.35210000000000002</v>
      </c>
      <c r="E449">
        <v>12.6495</v>
      </c>
      <c r="F449">
        <v>8.0449999999999994E-2</v>
      </c>
    </row>
    <row r="450" spans="1:6">
      <c r="A450">
        <v>1000898</v>
      </c>
      <c r="B450">
        <v>1</v>
      </c>
      <c r="C450">
        <v>898</v>
      </c>
      <c r="D450">
        <v>-0.35210000000000002</v>
      </c>
      <c r="E450">
        <v>12.673400000000001</v>
      </c>
      <c r="F450">
        <v>8.0439999999999998E-2</v>
      </c>
    </row>
    <row r="451" spans="1:6">
      <c r="A451">
        <v>1000899</v>
      </c>
      <c r="B451">
        <v>1</v>
      </c>
      <c r="C451">
        <v>899</v>
      </c>
      <c r="D451">
        <v>-0.35210000000000002</v>
      </c>
      <c r="E451">
        <v>12.6972</v>
      </c>
      <c r="F451">
        <v>8.0420000000000005E-2</v>
      </c>
    </row>
    <row r="452" spans="1:6">
      <c r="A452">
        <v>1000900</v>
      </c>
      <c r="B452">
        <v>1</v>
      </c>
      <c r="C452">
        <v>900</v>
      </c>
      <c r="D452">
        <v>-0.35210000000000002</v>
      </c>
      <c r="E452">
        <v>12.7209</v>
      </c>
      <c r="F452">
        <v>8.0409999999999995E-2</v>
      </c>
    </row>
    <row r="453" spans="1:6">
      <c r="A453">
        <v>1000901</v>
      </c>
      <c r="B453">
        <v>1</v>
      </c>
      <c r="C453">
        <v>901</v>
      </c>
      <c r="D453">
        <v>-0.35210000000000002</v>
      </c>
      <c r="E453">
        <v>12.7446</v>
      </c>
      <c r="F453">
        <v>8.0390000000000003E-2</v>
      </c>
    </row>
    <row r="454" spans="1:6">
      <c r="A454">
        <v>1000902</v>
      </c>
      <c r="B454">
        <v>1</v>
      </c>
      <c r="C454">
        <v>902</v>
      </c>
      <c r="D454">
        <v>-0.35210000000000002</v>
      </c>
      <c r="E454">
        <v>12.7683</v>
      </c>
      <c r="F454">
        <v>8.0379999999999993E-2</v>
      </c>
    </row>
    <row r="455" spans="1:6">
      <c r="A455">
        <v>1000903</v>
      </c>
      <c r="B455">
        <v>1</v>
      </c>
      <c r="C455">
        <v>903</v>
      </c>
      <c r="D455">
        <v>-0.35210000000000002</v>
      </c>
      <c r="E455">
        <v>12.792</v>
      </c>
      <c r="F455">
        <v>8.0369999999999997E-2</v>
      </c>
    </row>
    <row r="456" spans="1:6">
      <c r="A456">
        <v>1000904</v>
      </c>
      <c r="B456">
        <v>1</v>
      </c>
      <c r="C456">
        <v>904</v>
      </c>
      <c r="D456">
        <v>-0.35210000000000002</v>
      </c>
      <c r="E456">
        <v>12.8156</v>
      </c>
      <c r="F456">
        <v>8.0350000000000005E-2</v>
      </c>
    </row>
    <row r="457" spans="1:6">
      <c r="A457">
        <v>1000905</v>
      </c>
      <c r="B457">
        <v>1</v>
      </c>
      <c r="C457">
        <v>905</v>
      </c>
      <c r="D457">
        <v>-0.35210000000000002</v>
      </c>
      <c r="E457">
        <v>12.8392</v>
      </c>
      <c r="F457">
        <v>8.0339999999999995E-2</v>
      </c>
    </row>
    <row r="458" spans="1:6">
      <c r="A458">
        <v>1000906</v>
      </c>
      <c r="B458">
        <v>1</v>
      </c>
      <c r="C458">
        <v>906</v>
      </c>
      <c r="D458">
        <v>-0.35210000000000002</v>
      </c>
      <c r="E458">
        <v>12.8628</v>
      </c>
      <c r="F458">
        <v>8.0329999999999999E-2</v>
      </c>
    </row>
    <row r="459" spans="1:6">
      <c r="A459">
        <v>1000907</v>
      </c>
      <c r="B459">
        <v>1</v>
      </c>
      <c r="C459">
        <v>907</v>
      </c>
      <c r="D459">
        <v>-0.35210000000000002</v>
      </c>
      <c r="E459">
        <v>12.8864</v>
      </c>
      <c r="F459">
        <v>8.0320000000000003E-2</v>
      </c>
    </row>
    <row r="460" spans="1:6">
      <c r="A460">
        <v>1000908</v>
      </c>
      <c r="B460">
        <v>1</v>
      </c>
      <c r="C460">
        <v>908</v>
      </c>
      <c r="D460">
        <v>-0.35210000000000002</v>
      </c>
      <c r="E460">
        <v>12.9099</v>
      </c>
      <c r="F460">
        <v>8.0310000000000006E-2</v>
      </c>
    </row>
    <row r="461" spans="1:6">
      <c r="A461">
        <v>1000909</v>
      </c>
      <c r="B461">
        <v>1</v>
      </c>
      <c r="C461">
        <v>909</v>
      </c>
      <c r="D461">
        <v>-0.35210000000000002</v>
      </c>
      <c r="E461">
        <v>12.933400000000001</v>
      </c>
      <c r="F461">
        <v>8.0299999999999996E-2</v>
      </c>
    </row>
    <row r="462" spans="1:6">
      <c r="A462">
        <v>1000910</v>
      </c>
      <c r="B462">
        <v>1</v>
      </c>
      <c r="C462">
        <v>910</v>
      </c>
      <c r="D462">
        <v>-0.35210000000000002</v>
      </c>
      <c r="E462">
        <v>12.956899999999999</v>
      </c>
      <c r="F462">
        <v>8.0299999999999996E-2</v>
      </c>
    </row>
    <row r="463" spans="1:6">
      <c r="A463">
        <v>1000911</v>
      </c>
      <c r="B463">
        <v>1</v>
      </c>
      <c r="C463">
        <v>911</v>
      </c>
      <c r="D463">
        <v>-0.35210000000000002</v>
      </c>
      <c r="E463">
        <v>12.980399999999999</v>
      </c>
      <c r="F463">
        <v>8.029E-2</v>
      </c>
    </row>
    <row r="464" spans="1:6">
      <c r="A464">
        <v>1000912</v>
      </c>
      <c r="B464">
        <v>1</v>
      </c>
      <c r="C464">
        <v>912</v>
      </c>
      <c r="D464">
        <v>-0.35210000000000002</v>
      </c>
      <c r="E464">
        <v>13.0038</v>
      </c>
      <c r="F464">
        <v>8.0280000000000004E-2</v>
      </c>
    </row>
    <row r="465" spans="1:6">
      <c r="A465">
        <v>1000913</v>
      </c>
      <c r="B465">
        <v>1</v>
      </c>
      <c r="C465">
        <v>913</v>
      </c>
      <c r="D465">
        <v>-0.35210000000000002</v>
      </c>
      <c r="E465">
        <v>13.0273</v>
      </c>
      <c r="F465">
        <v>8.0269999999999994E-2</v>
      </c>
    </row>
    <row r="466" spans="1:6">
      <c r="A466">
        <v>1000914</v>
      </c>
      <c r="B466">
        <v>1</v>
      </c>
      <c r="C466">
        <v>914</v>
      </c>
      <c r="D466">
        <v>-0.35210000000000002</v>
      </c>
      <c r="E466">
        <v>13.050700000000001</v>
      </c>
      <c r="F466">
        <v>8.0269999999999994E-2</v>
      </c>
    </row>
    <row r="467" spans="1:6">
      <c r="A467">
        <v>1000915</v>
      </c>
      <c r="B467">
        <v>1</v>
      </c>
      <c r="C467">
        <v>915</v>
      </c>
      <c r="D467">
        <v>-0.35210000000000002</v>
      </c>
      <c r="E467">
        <v>13.074199999999999</v>
      </c>
      <c r="F467">
        <v>8.0259999999999998E-2</v>
      </c>
    </row>
    <row r="468" spans="1:6">
      <c r="A468">
        <v>1000916</v>
      </c>
      <c r="B468">
        <v>1</v>
      </c>
      <c r="C468">
        <v>916</v>
      </c>
      <c r="D468">
        <v>-0.35210000000000002</v>
      </c>
      <c r="E468">
        <v>13.0976</v>
      </c>
      <c r="F468">
        <v>8.0259999999999998E-2</v>
      </c>
    </row>
    <row r="469" spans="1:6">
      <c r="A469">
        <v>1000917</v>
      </c>
      <c r="B469">
        <v>1</v>
      </c>
      <c r="C469">
        <v>917</v>
      </c>
      <c r="D469">
        <v>-0.35210000000000002</v>
      </c>
      <c r="E469">
        <v>13.120900000000001</v>
      </c>
      <c r="F469">
        <v>8.0250000000000002E-2</v>
      </c>
    </row>
    <row r="470" spans="1:6">
      <c r="A470">
        <v>1000918</v>
      </c>
      <c r="B470">
        <v>1</v>
      </c>
      <c r="C470">
        <v>918</v>
      </c>
      <c r="D470">
        <v>-0.35210000000000002</v>
      </c>
      <c r="E470">
        <v>13.144299999999999</v>
      </c>
      <c r="F470">
        <v>8.0250000000000002E-2</v>
      </c>
    </row>
    <row r="471" spans="1:6">
      <c r="A471">
        <v>1000919</v>
      </c>
      <c r="B471">
        <v>1</v>
      </c>
      <c r="C471">
        <v>919</v>
      </c>
      <c r="D471">
        <v>-0.35210000000000002</v>
      </c>
      <c r="E471">
        <v>13.1677</v>
      </c>
      <c r="F471">
        <v>8.0250000000000002E-2</v>
      </c>
    </row>
    <row r="472" spans="1:6">
      <c r="A472">
        <v>1000920</v>
      </c>
      <c r="B472">
        <v>1</v>
      </c>
      <c r="C472">
        <v>920</v>
      </c>
      <c r="D472">
        <v>-0.35210000000000002</v>
      </c>
      <c r="E472">
        <v>13.191000000000001</v>
      </c>
      <c r="F472">
        <v>8.0250000000000002E-2</v>
      </c>
    </row>
    <row r="473" spans="1:6">
      <c r="A473">
        <v>1000921</v>
      </c>
      <c r="B473">
        <v>1</v>
      </c>
      <c r="C473">
        <v>921</v>
      </c>
      <c r="D473">
        <v>-0.35210000000000002</v>
      </c>
      <c r="E473">
        <v>13.2143</v>
      </c>
      <c r="F473">
        <v>8.0250000000000002E-2</v>
      </c>
    </row>
    <row r="474" spans="1:6">
      <c r="A474">
        <v>1000922</v>
      </c>
      <c r="B474">
        <v>1</v>
      </c>
      <c r="C474">
        <v>922</v>
      </c>
      <c r="D474">
        <v>-0.35210000000000002</v>
      </c>
      <c r="E474">
        <v>13.2376</v>
      </c>
      <c r="F474">
        <v>8.0240000000000006E-2</v>
      </c>
    </row>
    <row r="475" spans="1:6">
      <c r="A475">
        <v>1000923</v>
      </c>
      <c r="B475">
        <v>1</v>
      </c>
      <c r="C475">
        <v>923</v>
      </c>
      <c r="D475">
        <v>-0.35210000000000002</v>
      </c>
      <c r="E475">
        <v>13.260899999999999</v>
      </c>
      <c r="F475">
        <v>8.0240000000000006E-2</v>
      </c>
    </row>
    <row r="476" spans="1:6">
      <c r="A476">
        <v>1000924</v>
      </c>
      <c r="B476">
        <v>1</v>
      </c>
      <c r="C476">
        <v>924</v>
      </c>
      <c r="D476">
        <v>-0.35210000000000002</v>
      </c>
      <c r="E476">
        <v>13.2842</v>
      </c>
      <c r="F476">
        <v>8.0240000000000006E-2</v>
      </c>
    </row>
    <row r="477" spans="1:6">
      <c r="A477">
        <v>1000925</v>
      </c>
      <c r="B477">
        <v>1</v>
      </c>
      <c r="C477">
        <v>925</v>
      </c>
      <c r="D477">
        <v>-0.35210000000000002</v>
      </c>
      <c r="E477">
        <v>13.307499999999999</v>
      </c>
      <c r="F477">
        <v>8.0250000000000002E-2</v>
      </c>
    </row>
    <row r="478" spans="1:6">
      <c r="A478">
        <v>1000926</v>
      </c>
      <c r="B478">
        <v>1</v>
      </c>
      <c r="C478">
        <v>926</v>
      </c>
      <c r="D478">
        <v>-0.35210000000000002</v>
      </c>
      <c r="E478">
        <v>13.3308</v>
      </c>
      <c r="F478">
        <v>8.0250000000000002E-2</v>
      </c>
    </row>
    <row r="479" spans="1:6">
      <c r="A479">
        <v>1000927</v>
      </c>
      <c r="B479">
        <v>1</v>
      </c>
      <c r="C479">
        <v>927</v>
      </c>
      <c r="D479">
        <v>-0.35210000000000002</v>
      </c>
      <c r="E479">
        <v>13.354100000000001</v>
      </c>
      <c r="F479">
        <v>8.0250000000000002E-2</v>
      </c>
    </row>
    <row r="480" spans="1:6">
      <c r="A480">
        <v>1000928</v>
      </c>
      <c r="B480">
        <v>1</v>
      </c>
      <c r="C480">
        <v>928</v>
      </c>
      <c r="D480">
        <v>-0.35210000000000002</v>
      </c>
      <c r="E480">
        <v>13.3773</v>
      </c>
      <c r="F480">
        <v>8.0250000000000002E-2</v>
      </c>
    </row>
    <row r="481" spans="1:6">
      <c r="A481">
        <v>1000929</v>
      </c>
      <c r="B481">
        <v>1</v>
      </c>
      <c r="C481">
        <v>929</v>
      </c>
      <c r="D481">
        <v>-0.35210000000000002</v>
      </c>
      <c r="E481">
        <v>13.400600000000001</v>
      </c>
      <c r="F481">
        <v>8.0259999999999998E-2</v>
      </c>
    </row>
    <row r="482" spans="1:6">
      <c r="A482">
        <v>1000930</v>
      </c>
      <c r="B482">
        <v>1</v>
      </c>
      <c r="C482">
        <v>930</v>
      </c>
      <c r="D482">
        <v>-0.35210000000000002</v>
      </c>
      <c r="E482">
        <v>13.4239</v>
      </c>
      <c r="F482">
        <v>8.0259999999999998E-2</v>
      </c>
    </row>
    <row r="483" spans="1:6">
      <c r="A483">
        <v>1000931</v>
      </c>
      <c r="B483">
        <v>1</v>
      </c>
      <c r="C483">
        <v>931</v>
      </c>
      <c r="D483">
        <v>-0.35210000000000002</v>
      </c>
      <c r="E483">
        <v>13.4472</v>
      </c>
      <c r="F483">
        <v>8.0269999999999994E-2</v>
      </c>
    </row>
    <row r="484" spans="1:6">
      <c r="A484">
        <v>1000932</v>
      </c>
      <c r="B484">
        <v>1</v>
      </c>
      <c r="C484">
        <v>932</v>
      </c>
      <c r="D484">
        <v>-0.35210000000000002</v>
      </c>
      <c r="E484">
        <v>13.470499999999999</v>
      </c>
      <c r="F484">
        <v>8.0269999999999994E-2</v>
      </c>
    </row>
    <row r="485" spans="1:6">
      <c r="A485">
        <v>1000933</v>
      </c>
      <c r="B485">
        <v>1</v>
      </c>
      <c r="C485">
        <v>933</v>
      </c>
      <c r="D485">
        <v>-0.35210000000000002</v>
      </c>
      <c r="E485">
        <v>13.4937</v>
      </c>
      <c r="F485">
        <v>8.0280000000000004E-2</v>
      </c>
    </row>
    <row r="486" spans="1:6">
      <c r="A486">
        <v>1000934</v>
      </c>
      <c r="B486">
        <v>1</v>
      </c>
      <c r="C486">
        <v>934</v>
      </c>
      <c r="D486">
        <v>-0.35210000000000002</v>
      </c>
      <c r="E486">
        <v>13.517099999999999</v>
      </c>
      <c r="F486">
        <v>8.0280000000000004E-2</v>
      </c>
    </row>
    <row r="487" spans="1:6">
      <c r="A487">
        <v>1000935</v>
      </c>
      <c r="B487">
        <v>1</v>
      </c>
      <c r="C487">
        <v>935</v>
      </c>
      <c r="D487">
        <v>-0.35210000000000002</v>
      </c>
      <c r="E487">
        <v>13.5404</v>
      </c>
      <c r="F487">
        <v>8.029E-2</v>
      </c>
    </row>
    <row r="488" spans="1:6">
      <c r="A488">
        <v>1000936</v>
      </c>
      <c r="B488">
        <v>1</v>
      </c>
      <c r="C488">
        <v>936</v>
      </c>
      <c r="D488">
        <v>-0.35210000000000002</v>
      </c>
      <c r="E488">
        <v>13.563700000000001</v>
      </c>
      <c r="F488">
        <v>8.0299999999999996E-2</v>
      </c>
    </row>
    <row r="489" spans="1:6">
      <c r="A489">
        <v>1000937</v>
      </c>
      <c r="B489">
        <v>1</v>
      </c>
      <c r="C489">
        <v>937</v>
      </c>
      <c r="D489">
        <v>-0.35210000000000002</v>
      </c>
      <c r="E489">
        <v>13.587</v>
      </c>
      <c r="F489">
        <v>8.0310000000000006E-2</v>
      </c>
    </row>
    <row r="490" spans="1:6">
      <c r="A490">
        <v>1000938</v>
      </c>
      <c r="B490">
        <v>1</v>
      </c>
      <c r="C490">
        <v>938</v>
      </c>
      <c r="D490">
        <v>-0.35210000000000002</v>
      </c>
      <c r="E490">
        <v>13.6104</v>
      </c>
      <c r="F490">
        <v>8.0320000000000003E-2</v>
      </c>
    </row>
    <row r="491" spans="1:6">
      <c r="A491">
        <v>1000939</v>
      </c>
      <c r="B491">
        <v>1</v>
      </c>
      <c r="C491">
        <v>939</v>
      </c>
      <c r="D491">
        <v>-0.35210000000000002</v>
      </c>
      <c r="E491">
        <v>13.633800000000001</v>
      </c>
      <c r="F491">
        <v>8.0329999999999999E-2</v>
      </c>
    </row>
    <row r="492" spans="1:6">
      <c r="A492">
        <v>1000940</v>
      </c>
      <c r="B492">
        <v>1</v>
      </c>
      <c r="C492">
        <v>940</v>
      </c>
      <c r="D492">
        <v>-0.35210000000000002</v>
      </c>
      <c r="E492">
        <v>13.6572</v>
      </c>
      <c r="F492">
        <v>8.0339999999999995E-2</v>
      </c>
    </row>
    <row r="493" spans="1:6">
      <c r="A493">
        <v>1000941</v>
      </c>
      <c r="B493">
        <v>1</v>
      </c>
      <c r="C493">
        <v>941</v>
      </c>
      <c r="D493">
        <v>-0.35210000000000002</v>
      </c>
      <c r="E493">
        <v>13.6806</v>
      </c>
      <c r="F493">
        <v>8.0350000000000005E-2</v>
      </c>
    </row>
    <row r="494" spans="1:6">
      <c r="A494">
        <v>1000942</v>
      </c>
      <c r="B494">
        <v>1</v>
      </c>
      <c r="C494">
        <v>942</v>
      </c>
      <c r="D494">
        <v>-0.35210000000000002</v>
      </c>
      <c r="E494">
        <v>13.7041</v>
      </c>
      <c r="F494">
        <v>8.0360000000000001E-2</v>
      </c>
    </row>
    <row r="495" spans="1:6">
      <c r="A495">
        <v>1000943</v>
      </c>
      <c r="B495">
        <v>1</v>
      </c>
      <c r="C495">
        <v>943</v>
      </c>
      <c r="D495">
        <v>-0.35210000000000002</v>
      </c>
      <c r="E495">
        <v>13.727499999999999</v>
      </c>
      <c r="F495">
        <v>8.0369999999999997E-2</v>
      </c>
    </row>
    <row r="496" spans="1:6">
      <c r="A496">
        <v>1000944</v>
      </c>
      <c r="B496">
        <v>1</v>
      </c>
      <c r="C496">
        <v>944</v>
      </c>
      <c r="D496">
        <v>-0.35210000000000002</v>
      </c>
      <c r="E496">
        <v>13.750999999999999</v>
      </c>
      <c r="F496">
        <v>8.0379999999999993E-2</v>
      </c>
    </row>
    <row r="497" spans="1:6">
      <c r="A497">
        <v>1000945</v>
      </c>
      <c r="B497">
        <v>1</v>
      </c>
      <c r="C497">
        <v>945</v>
      </c>
      <c r="D497">
        <v>-0.35210000000000002</v>
      </c>
      <c r="E497">
        <v>13.7746</v>
      </c>
      <c r="F497">
        <v>8.0399999999999999E-2</v>
      </c>
    </row>
    <row r="498" spans="1:6">
      <c r="A498">
        <v>1000946</v>
      </c>
      <c r="B498">
        <v>1</v>
      </c>
      <c r="C498">
        <v>946</v>
      </c>
      <c r="D498">
        <v>-0.35210000000000002</v>
      </c>
      <c r="E498">
        <v>13.7981</v>
      </c>
      <c r="F498">
        <v>8.0409999999999995E-2</v>
      </c>
    </row>
    <row r="499" spans="1:6">
      <c r="A499">
        <v>1000947</v>
      </c>
      <c r="B499">
        <v>1</v>
      </c>
      <c r="C499">
        <v>947</v>
      </c>
      <c r="D499">
        <v>-0.35210000000000002</v>
      </c>
      <c r="E499">
        <v>13.8217</v>
      </c>
      <c r="F499">
        <v>8.0430000000000001E-2</v>
      </c>
    </row>
    <row r="500" spans="1:6">
      <c r="A500">
        <v>1000948</v>
      </c>
      <c r="B500">
        <v>1</v>
      </c>
      <c r="C500">
        <v>948</v>
      </c>
      <c r="D500">
        <v>-0.35210000000000002</v>
      </c>
      <c r="E500">
        <v>13.8454</v>
      </c>
      <c r="F500">
        <v>8.0439999999999998E-2</v>
      </c>
    </row>
    <row r="501" spans="1:6">
      <c r="A501">
        <v>1000949</v>
      </c>
      <c r="B501">
        <v>1</v>
      </c>
      <c r="C501">
        <v>949</v>
      </c>
      <c r="D501">
        <v>-0.35210000000000002</v>
      </c>
      <c r="E501">
        <v>13.8691</v>
      </c>
      <c r="F501">
        <v>8.0460000000000004E-2</v>
      </c>
    </row>
    <row r="502" spans="1:6">
      <c r="A502">
        <v>1000950</v>
      </c>
      <c r="B502">
        <v>1</v>
      </c>
      <c r="C502">
        <v>950</v>
      </c>
      <c r="D502">
        <v>-0.35210000000000002</v>
      </c>
      <c r="E502">
        <v>13.892799999999999</v>
      </c>
      <c r="F502">
        <v>8.047E-2</v>
      </c>
    </row>
    <row r="503" spans="1:6">
      <c r="A503">
        <v>1000951</v>
      </c>
      <c r="B503">
        <v>1</v>
      </c>
      <c r="C503">
        <v>951</v>
      </c>
      <c r="D503">
        <v>-0.35210000000000002</v>
      </c>
      <c r="E503">
        <v>13.916499999999999</v>
      </c>
      <c r="F503">
        <v>8.0490000000000006E-2</v>
      </c>
    </row>
    <row r="504" spans="1:6">
      <c r="A504">
        <v>1000952</v>
      </c>
      <c r="B504">
        <v>1</v>
      </c>
      <c r="C504">
        <v>952</v>
      </c>
      <c r="D504">
        <v>-0.35210000000000002</v>
      </c>
      <c r="E504">
        <v>13.940300000000001</v>
      </c>
      <c r="F504">
        <v>8.0509999999999998E-2</v>
      </c>
    </row>
    <row r="505" spans="1:6">
      <c r="A505">
        <v>1000953</v>
      </c>
      <c r="B505">
        <v>1</v>
      </c>
      <c r="C505">
        <v>953</v>
      </c>
      <c r="D505">
        <v>-0.35210000000000002</v>
      </c>
      <c r="E505">
        <v>13.9642</v>
      </c>
      <c r="F505">
        <v>8.0519999999999994E-2</v>
      </c>
    </row>
    <row r="506" spans="1:6">
      <c r="A506">
        <v>1000954</v>
      </c>
      <c r="B506">
        <v>1</v>
      </c>
      <c r="C506">
        <v>954</v>
      </c>
      <c r="D506">
        <v>-0.35210000000000002</v>
      </c>
      <c r="E506">
        <v>13.988099999999999</v>
      </c>
      <c r="F506">
        <v>8.054E-2</v>
      </c>
    </row>
    <row r="507" spans="1:6">
      <c r="A507">
        <v>1000955</v>
      </c>
      <c r="B507">
        <v>1</v>
      </c>
      <c r="C507">
        <v>955</v>
      </c>
      <c r="D507">
        <v>-0.35210000000000002</v>
      </c>
      <c r="E507">
        <v>14.012</v>
      </c>
      <c r="F507">
        <v>8.0560000000000007E-2</v>
      </c>
    </row>
    <row r="508" spans="1:6">
      <c r="A508">
        <v>1000956</v>
      </c>
      <c r="B508">
        <v>1</v>
      </c>
      <c r="C508">
        <v>956</v>
      </c>
      <c r="D508">
        <v>-0.35210000000000002</v>
      </c>
      <c r="E508">
        <v>14.036</v>
      </c>
      <c r="F508">
        <v>8.0579999999999999E-2</v>
      </c>
    </row>
    <row r="509" spans="1:6">
      <c r="A509">
        <v>1000957</v>
      </c>
      <c r="B509">
        <v>1</v>
      </c>
      <c r="C509">
        <v>957</v>
      </c>
      <c r="D509">
        <v>-0.35210000000000002</v>
      </c>
      <c r="E509">
        <v>14.06</v>
      </c>
      <c r="F509">
        <v>8.0600000000000005E-2</v>
      </c>
    </row>
    <row r="510" spans="1:6">
      <c r="A510">
        <v>1000958</v>
      </c>
      <c r="B510">
        <v>1</v>
      </c>
      <c r="C510">
        <v>958</v>
      </c>
      <c r="D510">
        <v>-0.35210000000000002</v>
      </c>
      <c r="E510">
        <v>14.084099999999999</v>
      </c>
      <c r="F510">
        <v>8.0619999999999997E-2</v>
      </c>
    </row>
    <row r="511" spans="1:6">
      <c r="A511">
        <v>1000959</v>
      </c>
      <c r="B511">
        <v>1</v>
      </c>
      <c r="C511">
        <v>959</v>
      </c>
      <c r="D511">
        <v>-0.35210000000000002</v>
      </c>
      <c r="E511">
        <v>14.1083</v>
      </c>
      <c r="F511">
        <v>8.0640000000000003E-2</v>
      </c>
    </row>
    <row r="512" spans="1:6">
      <c r="A512">
        <v>1000960</v>
      </c>
      <c r="B512">
        <v>1</v>
      </c>
      <c r="C512">
        <v>960</v>
      </c>
      <c r="D512">
        <v>-0.35210000000000002</v>
      </c>
      <c r="E512">
        <v>14.1325</v>
      </c>
      <c r="F512">
        <v>8.0670000000000006E-2</v>
      </c>
    </row>
    <row r="513" spans="1:6">
      <c r="A513">
        <v>1000961</v>
      </c>
      <c r="B513">
        <v>1</v>
      </c>
      <c r="C513">
        <v>961</v>
      </c>
      <c r="D513">
        <v>-0.35210000000000002</v>
      </c>
      <c r="E513">
        <v>14.156700000000001</v>
      </c>
      <c r="F513">
        <v>8.0689999999999998E-2</v>
      </c>
    </row>
    <row r="514" spans="1:6">
      <c r="A514">
        <v>1000962</v>
      </c>
      <c r="B514">
        <v>1</v>
      </c>
      <c r="C514">
        <v>962</v>
      </c>
      <c r="D514">
        <v>-0.35210000000000002</v>
      </c>
      <c r="E514">
        <v>14.181100000000001</v>
      </c>
      <c r="F514">
        <v>8.0710000000000004E-2</v>
      </c>
    </row>
    <row r="515" spans="1:6">
      <c r="A515">
        <v>1000963</v>
      </c>
      <c r="B515">
        <v>1</v>
      </c>
      <c r="C515">
        <v>963</v>
      </c>
      <c r="D515">
        <v>-0.35210000000000002</v>
      </c>
      <c r="E515">
        <v>14.205500000000001</v>
      </c>
      <c r="F515">
        <v>8.0729999999999996E-2</v>
      </c>
    </row>
    <row r="516" spans="1:6">
      <c r="A516">
        <v>1000964</v>
      </c>
      <c r="B516">
        <v>1</v>
      </c>
      <c r="C516">
        <v>964</v>
      </c>
      <c r="D516">
        <v>-0.35210000000000002</v>
      </c>
      <c r="E516">
        <v>14.229900000000001</v>
      </c>
      <c r="F516">
        <v>8.0759999999999998E-2</v>
      </c>
    </row>
    <row r="517" spans="1:6">
      <c r="A517">
        <v>1000965</v>
      </c>
      <c r="B517">
        <v>1</v>
      </c>
      <c r="C517">
        <v>965</v>
      </c>
      <c r="D517">
        <v>-0.35210000000000002</v>
      </c>
      <c r="E517">
        <v>14.2544</v>
      </c>
      <c r="F517">
        <v>8.0780000000000005E-2</v>
      </c>
    </row>
    <row r="518" spans="1:6">
      <c r="A518">
        <v>1000966</v>
      </c>
      <c r="B518">
        <v>1</v>
      </c>
      <c r="C518">
        <v>966</v>
      </c>
      <c r="D518">
        <v>-0.35210000000000002</v>
      </c>
      <c r="E518">
        <v>14.279</v>
      </c>
      <c r="F518">
        <v>8.0810000000000007E-2</v>
      </c>
    </row>
    <row r="519" spans="1:6">
      <c r="A519">
        <v>1000967</v>
      </c>
      <c r="B519">
        <v>1</v>
      </c>
      <c r="C519">
        <v>967</v>
      </c>
      <c r="D519">
        <v>-0.35210000000000002</v>
      </c>
      <c r="E519">
        <v>14.303699999999999</v>
      </c>
      <c r="F519">
        <v>8.0829999999999999E-2</v>
      </c>
    </row>
    <row r="520" spans="1:6">
      <c r="A520">
        <v>1000968</v>
      </c>
      <c r="B520">
        <v>1</v>
      </c>
      <c r="C520">
        <v>968</v>
      </c>
      <c r="D520">
        <v>-0.35210000000000002</v>
      </c>
      <c r="E520">
        <v>14.3284</v>
      </c>
      <c r="F520">
        <v>8.0860000000000001E-2</v>
      </c>
    </row>
    <row r="521" spans="1:6">
      <c r="A521">
        <v>1000969</v>
      </c>
      <c r="B521">
        <v>1</v>
      </c>
      <c r="C521">
        <v>969</v>
      </c>
      <c r="D521">
        <v>-0.35210000000000002</v>
      </c>
      <c r="E521">
        <v>14.353300000000001</v>
      </c>
      <c r="F521">
        <v>8.0890000000000004E-2</v>
      </c>
    </row>
    <row r="522" spans="1:6">
      <c r="A522">
        <v>1000970</v>
      </c>
      <c r="B522">
        <v>1</v>
      </c>
      <c r="C522">
        <v>970</v>
      </c>
      <c r="D522">
        <v>-0.35210000000000002</v>
      </c>
      <c r="E522">
        <v>14.3782</v>
      </c>
      <c r="F522">
        <v>8.0920000000000006E-2</v>
      </c>
    </row>
    <row r="523" spans="1:6">
      <c r="A523">
        <v>1000971</v>
      </c>
      <c r="B523">
        <v>1</v>
      </c>
      <c r="C523">
        <v>971</v>
      </c>
      <c r="D523">
        <v>-0.35210000000000002</v>
      </c>
      <c r="E523">
        <v>14.4031</v>
      </c>
      <c r="F523">
        <v>8.0939999999999998E-2</v>
      </c>
    </row>
    <row r="524" spans="1:6">
      <c r="A524">
        <v>1000972</v>
      </c>
      <c r="B524">
        <v>1</v>
      </c>
      <c r="C524">
        <v>972</v>
      </c>
      <c r="D524">
        <v>-0.35210000000000002</v>
      </c>
      <c r="E524">
        <v>14.4282</v>
      </c>
      <c r="F524">
        <v>8.097E-2</v>
      </c>
    </row>
    <row r="525" spans="1:6">
      <c r="A525">
        <v>1000973</v>
      </c>
      <c r="B525">
        <v>1</v>
      </c>
      <c r="C525">
        <v>973</v>
      </c>
      <c r="D525">
        <v>-0.35210000000000002</v>
      </c>
      <c r="E525">
        <v>14.4533</v>
      </c>
      <c r="F525">
        <v>8.1000000000000003E-2</v>
      </c>
    </row>
    <row r="526" spans="1:6">
      <c r="A526">
        <v>1000974</v>
      </c>
      <c r="B526">
        <v>1</v>
      </c>
      <c r="C526">
        <v>974</v>
      </c>
      <c r="D526">
        <v>-0.35210000000000002</v>
      </c>
      <c r="E526">
        <v>14.4785</v>
      </c>
      <c r="F526">
        <v>8.1030000000000005E-2</v>
      </c>
    </row>
    <row r="527" spans="1:6">
      <c r="A527">
        <v>1000975</v>
      </c>
      <c r="B527">
        <v>1</v>
      </c>
      <c r="C527">
        <v>975</v>
      </c>
      <c r="D527">
        <v>-0.35210000000000002</v>
      </c>
      <c r="E527">
        <v>14.5038</v>
      </c>
      <c r="F527">
        <v>8.1059999999999993E-2</v>
      </c>
    </row>
    <row r="528" spans="1:6">
      <c r="A528">
        <v>1000976</v>
      </c>
      <c r="B528">
        <v>1</v>
      </c>
      <c r="C528">
        <v>976</v>
      </c>
      <c r="D528">
        <v>-0.35210000000000002</v>
      </c>
      <c r="E528">
        <v>14.529199999999999</v>
      </c>
      <c r="F528">
        <v>8.1089999999999995E-2</v>
      </c>
    </row>
    <row r="529" spans="1:6">
      <c r="A529">
        <v>1000977</v>
      </c>
      <c r="B529">
        <v>1</v>
      </c>
      <c r="C529">
        <v>977</v>
      </c>
      <c r="D529">
        <v>-0.35210000000000002</v>
      </c>
      <c r="E529">
        <v>14.5547</v>
      </c>
      <c r="F529">
        <v>8.1119999999999998E-2</v>
      </c>
    </row>
    <row r="530" spans="1:6">
      <c r="A530">
        <v>1000978</v>
      </c>
      <c r="B530">
        <v>1</v>
      </c>
      <c r="C530">
        <v>978</v>
      </c>
      <c r="D530">
        <v>-0.35210000000000002</v>
      </c>
      <c r="E530">
        <v>14.5802</v>
      </c>
      <c r="F530">
        <v>8.1159999999999996E-2</v>
      </c>
    </row>
    <row r="531" spans="1:6">
      <c r="A531">
        <v>1000979</v>
      </c>
      <c r="B531">
        <v>1</v>
      </c>
      <c r="C531">
        <v>979</v>
      </c>
      <c r="D531">
        <v>-0.35210000000000002</v>
      </c>
      <c r="E531">
        <v>14.6058</v>
      </c>
      <c r="F531">
        <v>8.1189999999999998E-2</v>
      </c>
    </row>
    <row r="532" spans="1:6">
      <c r="A532">
        <v>1000980</v>
      </c>
      <c r="B532">
        <v>1</v>
      </c>
      <c r="C532">
        <v>980</v>
      </c>
      <c r="D532">
        <v>-0.35210000000000002</v>
      </c>
      <c r="E532">
        <v>14.631600000000001</v>
      </c>
      <c r="F532">
        <v>8.1220000000000001E-2</v>
      </c>
    </row>
    <row r="533" spans="1:6">
      <c r="A533">
        <v>1000981</v>
      </c>
      <c r="B533">
        <v>1</v>
      </c>
      <c r="C533">
        <v>981</v>
      </c>
      <c r="D533">
        <v>-0.35210000000000002</v>
      </c>
      <c r="E533">
        <v>14.657400000000001</v>
      </c>
      <c r="F533">
        <v>8.1250000000000003E-2</v>
      </c>
    </row>
    <row r="534" spans="1:6">
      <c r="A534">
        <v>1000982</v>
      </c>
      <c r="B534">
        <v>1</v>
      </c>
      <c r="C534">
        <v>982</v>
      </c>
      <c r="D534">
        <v>-0.35210000000000002</v>
      </c>
      <c r="E534">
        <v>14.683199999999999</v>
      </c>
      <c r="F534">
        <v>8.1290000000000001E-2</v>
      </c>
    </row>
    <row r="535" spans="1:6">
      <c r="A535">
        <v>1000983</v>
      </c>
      <c r="B535">
        <v>1</v>
      </c>
      <c r="C535">
        <v>983</v>
      </c>
      <c r="D535">
        <v>-0.35210000000000002</v>
      </c>
      <c r="E535">
        <v>14.709199999999999</v>
      </c>
      <c r="F535">
        <v>8.1320000000000003E-2</v>
      </c>
    </row>
    <row r="536" spans="1:6">
      <c r="A536">
        <v>1000984</v>
      </c>
      <c r="B536">
        <v>1</v>
      </c>
      <c r="C536">
        <v>984</v>
      </c>
      <c r="D536">
        <v>-0.35210000000000002</v>
      </c>
      <c r="E536">
        <v>14.735300000000001</v>
      </c>
      <c r="F536">
        <v>8.1360000000000002E-2</v>
      </c>
    </row>
    <row r="537" spans="1:6">
      <c r="A537">
        <v>1000985</v>
      </c>
      <c r="B537">
        <v>1</v>
      </c>
      <c r="C537">
        <v>985</v>
      </c>
      <c r="D537">
        <v>-0.35210000000000002</v>
      </c>
      <c r="E537">
        <v>14.7614</v>
      </c>
      <c r="F537">
        <v>8.1390000000000004E-2</v>
      </c>
    </row>
    <row r="538" spans="1:6">
      <c r="A538">
        <v>1000986</v>
      </c>
      <c r="B538">
        <v>1</v>
      </c>
      <c r="C538">
        <v>986</v>
      </c>
      <c r="D538">
        <v>-0.35210000000000002</v>
      </c>
      <c r="E538">
        <v>14.787699999999999</v>
      </c>
      <c r="F538">
        <v>8.1430000000000002E-2</v>
      </c>
    </row>
    <row r="539" spans="1:6">
      <c r="A539">
        <v>1000987</v>
      </c>
      <c r="B539">
        <v>1</v>
      </c>
      <c r="C539">
        <v>987</v>
      </c>
      <c r="D539">
        <v>-0.35210000000000002</v>
      </c>
      <c r="E539">
        <v>14.814</v>
      </c>
      <c r="F539">
        <v>8.1460000000000005E-2</v>
      </c>
    </row>
    <row r="540" spans="1:6">
      <c r="A540">
        <v>1000988</v>
      </c>
      <c r="B540">
        <v>1</v>
      </c>
      <c r="C540">
        <v>988</v>
      </c>
      <c r="D540">
        <v>-0.35210000000000002</v>
      </c>
      <c r="E540">
        <v>14.840400000000001</v>
      </c>
      <c r="F540">
        <v>8.1500000000000003E-2</v>
      </c>
    </row>
    <row r="541" spans="1:6">
      <c r="A541">
        <v>1000989</v>
      </c>
      <c r="B541">
        <v>1</v>
      </c>
      <c r="C541">
        <v>989</v>
      </c>
      <c r="D541">
        <v>-0.35210000000000002</v>
      </c>
      <c r="E541">
        <v>14.866899999999999</v>
      </c>
      <c r="F541">
        <v>8.1540000000000001E-2</v>
      </c>
    </row>
    <row r="542" spans="1:6">
      <c r="A542">
        <v>1000990</v>
      </c>
      <c r="B542">
        <v>1</v>
      </c>
      <c r="C542">
        <v>990</v>
      </c>
      <c r="D542">
        <v>-0.35210000000000002</v>
      </c>
      <c r="E542">
        <v>14.8934</v>
      </c>
      <c r="F542">
        <v>8.1570000000000004E-2</v>
      </c>
    </row>
    <row r="543" spans="1:6">
      <c r="A543">
        <v>1000991</v>
      </c>
      <c r="B543">
        <v>1</v>
      </c>
      <c r="C543">
        <v>991</v>
      </c>
      <c r="D543">
        <v>-0.35210000000000002</v>
      </c>
      <c r="E543">
        <v>14.9201</v>
      </c>
      <c r="F543">
        <v>8.1610000000000002E-2</v>
      </c>
    </row>
    <row r="544" spans="1:6">
      <c r="A544">
        <v>1000992</v>
      </c>
      <c r="B544">
        <v>1</v>
      </c>
      <c r="C544">
        <v>992</v>
      </c>
      <c r="D544">
        <v>-0.35210000000000002</v>
      </c>
      <c r="E544">
        <v>14.9468</v>
      </c>
      <c r="F544">
        <v>8.165E-2</v>
      </c>
    </row>
    <row r="545" spans="1:6">
      <c r="A545">
        <v>1000993</v>
      </c>
      <c r="B545">
        <v>1</v>
      </c>
      <c r="C545">
        <v>993</v>
      </c>
      <c r="D545">
        <v>-0.35210000000000002</v>
      </c>
      <c r="E545">
        <v>14.973599999999999</v>
      </c>
      <c r="F545">
        <v>8.1689999999999999E-2</v>
      </c>
    </row>
    <row r="546" spans="1:6">
      <c r="A546">
        <v>1000994</v>
      </c>
      <c r="B546">
        <v>1</v>
      </c>
      <c r="C546">
        <v>994</v>
      </c>
      <c r="D546">
        <v>-0.35210000000000002</v>
      </c>
      <c r="E546">
        <v>15.000500000000001</v>
      </c>
      <c r="F546">
        <v>8.1729999999999997E-2</v>
      </c>
    </row>
    <row r="547" spans="1:6">
      <c r="A547">
        <v>1000995</v>
      </c>
      <c r="B547">
        <v>1</v>
      </c>
      <c r="C547">
        <v>995</v>
      </c>
      <c r="D547">
        <v>-0.35210000000000002</v>
      </c>
      <c r="E547">
        <v>15.0275</v>
      </c>
      <c r="F547">
        <v>8.1769999999999995E-2</v>
      </c>
    </row>
    <row r="548" spans="1:6">
      <c r="A548">
        <v>1000996</v>
      </c>
      <c r="B548">
        <v>1</v>
      </c>
      <c r="C548">
        <v>996</v>
      </c>
      <c r="D548">
        <v>-0.35210000000000002</v>
      </c>
      <c r="E548">
        <v>15.054600000000001</v>
      </c>
      <c r="F548">
        <v>8.1809999999999994E-2</v>
      </c>
    </row>
    <row r="549" spans="1:6">
      <c r="A549">
        <v>1000997</v>
      </c>
      <c r="B549">
        <v>1</v>
      </c>
      <c r="C549">
        <v>997</v>
      </c>
      <c r="D549">
        <v>-0.35210000000000002</v>
      </c>
      <c r="E549">
        <v>15.081799999999999</v>
      </c>
      <c r="F549">
        <v>8.1850000000000006E-2</v>
      </c>
    </row>
    <row r="550" spans="1:6">
      <c r="A550">
        <v>1000998</v>
      </c>
      <c r="B550">
        <v>1</v>
      </c>
      <c r="C550">
        <v>998</v>
      </c>
      <c r="D550">
        <v>-0.35210000000000002</v>
      </c>
      <c r="E550">
        <v>15.109</v>
      </c>
      <c r="F550">
        <v>8.1890000000000004E-2</v>
      </c>
    </row>
    <row r="551" spans="1:6">
      <c r="A551">
        <v>1000999</v>
      </c>
      <c r="B551">
        <v>1</v>
      </c>
      <c r="C551">
        <v>999</v>
      </c>
      <c r="D551">
        <v>-0.35210000000000002</v>
      </c>
      <c r="E551">
        <v>15.1363</v>
      </c>
      <c r="F551">
        <v>8.1939999999999999E-2</v>
      </c>
    </row>
    <row r="552" spans="1:6">
      <c r="A552">
        <v>1001000</v>
      </c>
      <c r="B552">
        <v>1</v>
      </c>
      <c r="C552">
        <v>1000</v>
      </c>
      <c r="D552">
        <v>-0.35210000000000002</v>
      </c>
      <c r="E552">
        <v>15.1637</v>
      </c>
      <c r="F552">
        <v>8.1979999999999997E-2</v>
      </c>
    </row>
    <row r="553" spans="1:6">
      <c r="A553">
        <v>1001001</v>
      </c>
      <c r="B553">
        <v>1</v>
      </c>
      <c r="C553">
        <v>1001</v>
      </c>
      <c r="D553">
        <v>-0.35210000000000002</v>
      </c>
      <c r="E553">
        <v>15.1912</v>
      </c>
      <c r="F553">
        <v>8.2019999999999996E-2</v>
      </c>
    </row>
    <row r="554" spans="1:6">
      <c r="A554">
        <v>1001002</v>
      </c>
      <c r="B554">
        <v>1</v>
      </c>
      <c r="C554">
        <v>1002</v>
      </c>
      <c r="D554">
        <v>-0.35210000000000002</v>
      </c>
      <c r="E554">
        <v>15.2187</v>
      </c>
      <c r="F554">
        <v>8.2059999999999994E-2</v>
      </c>
    </row>
    <row r="555" spans="1:6">
      <c r="A555">
        <v>1001003</v>
      </c>
      <c r="B555">
        <v>1</v>
      </c>
      <c r="C555">
        <v>1003</v>
      </c>
      <c r="D555">
        <v>-0.35210000000000002</v>
      </c>
      <c r="E555">
        <v>15.2463</v>
      </c>
      <c r="F555">
        <v>8.2110000000000002E-2</v>
      </c>
    </row>
    <row r="556" spans="1:6">
      <c r="A556">
        <v>1001004</v>
      </c>
      <c r="B556">
        <v>1</v>
      </c>
      <c r="C556">
        <v>1004</v>
      </c>
      <c r="D556">
        <v>-0.35210000000000002</v>
      </c>
      <c r="E556">
        <v>15.273999999999999</v>
      </c>
      <c r="F556">
        <v>8.2150000000000001E-2</v>
      </c>
    </row>
    <row r="557" spans="1:6">
      <c r="A557">
        <v>1001005</v>
      </c>
      <c r="B557">
        <v>1</v>
      </c>
      <c r="C557">
        <v>1005</v>
      </c>
      <c r="D557">
        <v>-0.35210000000000002</v>
      </c>
      <c r="E557">
        <v>15.3018</v>
      </c>
      <c r="F557">
        <v>8.2199999999999995E-2</v>
      </c>
    </row>
    <row r="558" spans="1:6">
      <c r="A558">
        <v>1001006</v>
      </c>
      <c r="B558">
        <v>1</v>
      </c>
      <c r="C558">
        <v>1006</v>
      </c>
      <c r="D558">
        <v>-0.35210000000000002</v>
      </c>
      <c r="E558">
        <v>15.329700000000001</v>
      </c>
      <c r="F558">
        <v>8.2239999999999994E-2</v>
      </c>
    </row>
    <row r="559" spans="1:6">
      <c r="A559">
        <v>1001007</v>
      </c>
      <c r="B559">
        <v>1</v>
      </c>
      <c r="C559">
        <v>1007</v>
      </c>
      <c r="D559">
        <v>-0.35210000000000002</v>
      </c>
      <c r="E559">
        <v>15.3576</v>
      </c>
      <c r="F559">
        <v>8.2290000000000002E-2</v>
      </c>
    </row>
    <row r="560" spans="1:6">
      <c r="A560">
        <v>1001008</v>
      </c>
      <c r="B560">
        <v>1</v>
      </c>
      <c r="C560">
        <v>1008</v>
      </c>
      <c r="D560">
        <v>-0.35210000000000002</v>
      </c>
      <c r="E560">
        <v>15.3856</v>
      </c>
      <c r="F560">
        <v>8.233E-2</v>
      </c>
    </row>
    <row r="561" spans="1:6">
      <c r="A561">
        <v>1001009</v>
      </c>
      <c r="B561">
        <v>1</v>
      </c>
      <c r="C561">
        <v>1009</v>
      </c>
      <c r="D561">
        <v>-0.35210000000000002</v>
      </c>
      <c r="E561">
        <v>15.4137</v>
      </c>
      <c r="F561">
        <v>8.2379999999999995E-2</v>
      </c>
    </row>
    <row r="562" spans="1:6">
      <c r="A562">
        <v>1001010</v>
      </c>
      <c r="B562">
        <v>1</v>
      </c>
      <c r="C562">
        <v>1010</v>
      </c>
      <c r="D562">
        <v>-0.35210000000000002</v>
      </c>
      <c r="E562">
        <v>15.4419</v>
      </c>
      <c r="F562">
        <v>8.2430000000000003E-2</v>
      </c>
    </row>
    <row r="563" spans="1:6">
      <c r="A563">
        <v>1001011</v>
      </c>
      <c r="B563">
        <v>1</v>
      </c>
      <c r="C563">
        <v>1011</v>
      </c>
      <c r="D563">
        <v>-0.35210000000000002</v>
      </c>
      <c r="E563">
        <v>15.4701</v>
      </c>
      <c r="F563">
        <v>8.2470000000000002E-2</v>
      </c>
    </row>
    <row r="564" spans="1:6">
      <c r="A564">
        <v>1001012</v>
      </c>
      <c r="B564">
        <v>1</v>
      </c>
      <c r="C564">
        <v>1012</v>
      </c>
      <c r="D564">
        <v>-0.35210000000000002</v>
      </c>
      <c r="E564">
        <v>15.4985</v>
      </c>
      <c r="F564">
        <v>8.2519999999999996E-2</v>
      </c>
    </row>
    <row r="565" spans="1:6">
      <c r="A565">
        <v>1001013</v>
      </c>
      <c r="B565">
        <v>1</v>
      </c>
      <c r="C565">
        <v>1013</v>
      </c>
      <c r="D565">
        <v>-0.35210000000000002</v>
      </c>
      <c r="E565">
        <v>15.5268</v>
      </c>
      <c r="F565">
        <v>8.2570000000000005E-2</v>
      </c>
    </row>
    <row r="566" spans="1:6">
      <c r="A566">
        <v>1001014</v>
      </c>
      <c r="B566">
        <v>1</v>
      </c>
      <c r="C566">
        <v>1014</v>
      </c>
      <c r="D566">
        <v>-0.35210000000000002</v>
      </c>
      <c r="E566">
        <v>15.555300000000001</v>
      </c>
      <c r="F566">
        <v>8.2619999999999999E-2</v>
      </c>
    </row>
    <row r="567" spans="1:6">
      <c r="A567">
        <v>1001015</v>
      </c>
      <c r="B567">
        <v>1</v>
      </c>
      <c r="C567">
        <v>1015</v>
      </c>
      <c r="D567">
        <v>-0.35210000000000002</v>
      </c>
      <c r="E567">
        <v>15.5838</v>
      </c>
      <c r="F567">
        <v>8.2669999999999993E-2</v>
      </c>
    </row>
    <row r="568" spans="1:6">
      <c r="A568">
        <v>1001016</v>
      </c>
      <c r="B568">
        <v>1</v>
      </c>
      <c r="C568">
        <v>1016</v>
      </c>
      <c r="D568">
        <v>-0.35210000000000002</v>
      </c>
      <c r="E568">
        <v>15.612500000000001</v>
      </c>
      <c r="F568">
        <v>8.2720000000000002E-2</v>
      </c>
    </row>
    <row r="569" spans="1:6">
      <c r="A569">
        <v>1001017</v>
      </c>
      <c r="B569">
        <v>1</v>
      </c>
      <c r="C569">
        <v>1017</v>
      </c>
      <c r="D569">
        <v>-0.35210000000000002</v>
      </c>
      <c r="E569">
        <v>15.6412</v>
      </c>
      <c r="F569">
        <v>8.2769999999999996E-2</v>
      </c>
    </row>
    <row r="570" spans="1:6">
      <c r="A570">
        <v>1001018</v>
      </c>
      <c r="B570">
        <v>1</v>
      </c>
      <c r="C570">
        <v>1018</v>
      </c>
      <c r="D570">
        <v>-0.35210000000000002</v>
      </c>
      <c r="E570">
        <v>15.6699</v>
      </c>
      <c r="F570">
        <v>8.2809999999999995E-2</v>
      </c>
    </row>
    <row r="571" spans="1:6">
      <c r="A571">
        <v>1001019</v>
      </c>
      <c r="B571">
        <v>1</v>
      </c>
      <c r="C571">
        <v>1019</v>
      </c>
      <c r="D571">
        <v>-0.35210000000000002</v>
      </c>
      <c r="E571">
        <v>15.698700000000001</v>
      </c>
      <c r="F571">
        <v>8.2869999999999999E-2</v>
      </c>
    </row>
    <row r="572" spans="1:6">
      <c r="A572">
        <v>1001020</v>
      </c>
      <c r="B572">
        <v>1</v>
      </c>
      <c r="C572">
        <v>1020</v>
      </c>
      <c r="D572">
        <v>-0.35210000000000002</v>
      </c>
      <c r="E572">
        <v>15.727600000000001</v>
      </c>
      <c r="F572">
        <v>8.2919999999999994E-2</v>
      </c>
    </row>
    <row r="573" spans="1:6">
      <c r="A573">
        <v>1001021</v>
      </c>
      <c r="B573">
        <v>1</v>
      </c>
      <c r="C573">
        <v>1021</v>
      </c>
      <c r="D573">
        <v>-0.35210000000000002</v>
      </c>
      <c r="E573">
        <v>15.756600000000001</v>
      </c>
      <c r="F573">
        <v>8.2970000000000002E-2</v>
      </c>
    </row>
    <row r="574" spans="1:6">
      <c r="A574">
        <v>1001022</v>
      </c>
      <c r="B574">
        <v>1</v>
      </c>
      <c r="C574">
        <v>1022</v>
      </c>
      <c r="D574">
        <v>-0.35210000000000002</v>
      </c>
      <c r="E574">
        <v>15.7857</v>
      </c>
      <c r="F574">
        <v>8.3019999999999997E-2</v>
      </c>
    </row>
    <row r="575" spans="1:6">
      <c r="A575">
        <v>1001023</v>
      </c>
      <c r="B575">
        <v>1</v>
      </c>
      <c r="C575">
        <v>1023</v>
      </c>
      <c r="D575">
        <v>-0.35210000000000002</v>
      </c>
      <c r="E575">
        <v>15.8148</v>
      </c>
      <c r="F575">
        <v>8.3070000000000005E-2</v>
      </c>
    </row>
    <row r="576" spans="1:6">
      <c r="A576">
        <v>1001024</v>
      </c>
      <c r="B576">
        <v>1</v>
      </c>
      <c r="C576">
        <v>1024</v>
      </c>
      <c r="D576">
        <v>-0.35210000000000002</v>
      </c>
      <c r="E576">
        <v>15.843999999999999</v>
      </c>
      <c r="F576">
        <v>8.3119999999999999E-2</v>
      </c>
    </row>
    <row r="577" spans="1:6">
      <c r="A577">
        <v>1001025</v>
      </c>
      <c r="B577">
        <v>1</v>
      </c>
      <c r="C577">
        <v>1025</v>
      </c>
      <c r="D577">
        <v>-0.35210000000000002</v>
      </c>
      <c r="E577">
        <v>15.873200000000001</v>
      </c>
      <c r="F577">
        <v>8.3169999999999994E-2</v>
      </c>
    </row>
    <row r="578" spans="1:6">
      <c r="A578">
        <v>1001026</v>
      </c>
      <c r="B578">
        <v>1</v>
      </c>
      <c r="C578">
        <v>1026</v>
      </c>
      <c r="D578">
        <v>-0.35210000000000002</v>
      </c>
      <c r="E578">
        <v>15.9026</v>
      </c>
      <c r="F578">
        <v>8.3220000000000002E-2</v>
      </c>
    </row>
    <row r="579" spans="1:6">
      <c r="A579">
        <v>1001027</v>
      </c>
      <c r="B579">
        <v>1</v>
      </c>
      <c r="C579">
        <v>1027</v>
      </c>
      <c r="D579">
        <v>-0.35210000000000002</v>
      </c>
      <c r="E579">
        <v>15.932</v>
      </c>
      <c r="F579">
        <v>8.3280000000000007E-2</v>
      </c>
    </row>
    <row r="580" spans="1:6">
      <c r="A580">
        <v>1001028</v>
      </c>
      <c r="B580">
        <v>1</v>
      </c>
      <c r="C580">
        <v>1028</v>
      </c>
      <c r="D580">
        <v>-0.35210000000000002</v>
      </c>
      <c r="E580">
        <v>15.961499999999999</v>
      </c>
      <c r="F580">
        <v>8.3330000000000001E-2</v>
      </c>
    </row>
    <row r="581" spans="1:6">
      <c r="A581">
        <v>1001029</v>
      </c>
      <c r="B581">
        <v>1</v>
      </c>
      <c r="C581">
        <v>1029</v>
      </c>
      <c r="D581">
        <v>-0.35210000000000002</v>
      </c>
      <c r="E581">
        <v>15.991</v>
      </c>
      <c r="F581">
        <v>8.3379999999999996E-2</v>
      </c>
    </row>
    <row r="582" spans="1:6">
      <c r="A582">
        <v>1001030</v>
      </c>
      <c r="B582">
        <v>1</v>
      </c>
      <c r="C582">
        <v>1030</v>
      </c>
      <c r="D582">
        <v>-0.35210000000000002</v>
      </c>
      <c r="E582">
        <v>16.020600000000002</v>
      </c>
      <c r="F582">
        <v>8.3430000000000004E-2</v>
      </c>
    </row>
    <row r="583" spans="1:6">
      <c r="A583">
        <v>1001031</v>
      </c>
      <c r="B583">
        <v>1</v>
      </c>
      <c r="C583">
        <v>1031</v>
      </c>
      <c r="D583">
        <v>-0.35210000000000002</v>
      </c>
      <c r="E583">
        <v>16.0503</v>
      </c>
      <c r="F583">
        <v>8.3489999999999995E-2</v>
      </c>
    </row>
    <row r="584" spans="1:6">
      <c r="A584">
        <v>1001032</v>
      </c>
      <c r="B584">
        <v>1</v>
      </c>
      <c r="C584">
        <v>1032</v>
      </c>
      <c r="D584">
        <v>-0.35210000000000002</v>
      </c>
      <c r="E584">
        <v>16.080100000000002</v>
      </c>
      <c r="F584">
        <v>8.3540000000000003E-2</v>
      </c>
    </row>
    <row r="585" spans="1:6">
      <c r="A585">
        <v>1001033</v>
      </c>
      <c r="B585">
        <v>1</v>
      </c>
      <c r="C585">
        <v>1033</v>
      </c>
      <c r="D585">
        <v>-0.35210000000000002</v>
      </c>
      <c r="E585">
        <v>16.1099</v>
      </c>
      <c r="F585">
        <v>8.3589999999999998E-2</v>
      </c>
    </row>
    <row r="586" spans="1:6">
      <c r="A586">
        <v>1001034</v>
      </c>
      <c r="B586">
        <v>1</v>
      </c>
      <c r="C586">
        <v>1034</v>
      </c>
      <c r="D586">
        <v>-0.35210000000000002</v>
      </c>
      <c r="E586">
        <v>16.139800000000001</v>
      </c>
      <c r="F586">
        <v>8.3650000000000002E-2</v>
      </c>
    </row>
    <row r="587" spans="1:6">
      <c r="A587">
        <v>1001035</v>
      </c>
      <c r="B587">
        <v>1</v>
      </c>
      <c r="C587">
        <v>1035</v>
      </c>
      <c r="D587">
        <v>-0.35210000000000002</v>
      </c>
      <c r="E587">
        <v>16.169699999999999</v>
      </c>
      <c r="F587">
        <v>8.3699999999999997E-2</v>
      </c>
    </row>
    <row r="588" spans="1:6">
      <c r="A588">
        <v>1001036</v>
      </c>
      <c r="B588">
        <v>1</v>
      </c>
      <c r="C588">
        <v>1036</v>
      </c>
      <c r="D588">
        <v>-0.35210000000000002</v>
      </c>
      <c r="E588">
        <v>16.1997</v>
      </c>
      <c r="F588">
        <v>8.3760000000000001E-2</v>
      </c>
    </row>
    <row r="589" spans="1:6">
      <c r="A589">
        <v>1001037</v>
      </c>
      <c r="B589">
        <v>1</v>
      </c>
      <c r="C589">
        <v>1037</v>
      </c>
      <c r="D589">
        <v>-0.35210000000000002</v>
      </c>
      <c r="E589">
        <v>16.229800000000001</v>
      </c>
      <c r="F589">
        <v>8.3809999999999996E-2</v>
      </c>
    </row>
    <row r="590" spans="1:6">
      <c r="A590">
        <v>1001038</v>
      </c>
      <c r="B590">
        <v>1</v>
      </c>
      <c r="C590">
        <v>1038</v>
      </c>
      <c r="D590">
        <v>-0.35210000000000002</v>
      </c>
      <c r="E590">
        <v>16.260000000000002</v>
      </c>
      <c r="F590">
        <v>8.3860000000000004E-2</v>
      </c>
    </row>
    <row r="591" spans="1:6">
      <c r="A591">
        <v>1001039</v>
      </c>
      <c r="B591">
        <v>1</v>
      </c>
      <c r="C591">
        <v>1039</v>
      </c>
      <c r="D591">
        <v>-0.35210000000000002</v>
      </c>
      <c r="E591">
        <v>16.290199999999999</v>
      </c>
      <c r="F591">
        <v>8.3919999999999995E-2</v>
      </c>
    </row>
    <row r="592" spans="1:6">
      <c r="A592">
        <v>1001040</v>
      </c>
      <c r="B592">
        <v>1</v>
      </c>
      <c r="C592">
        <v>1040</v>
      </c>
      <c r="D592">
        <v>-0.35210000000000002</v>
      </c>
      <c r="E592">
        <v>16.320399999999999</v>
      </c>
      <c r="F592">
        <v>8.3970000000000003E-2</v>
      </c>
    </row>
    <row r="593" spans="1:6">
      <c r="A593">
        <v>1001041</v>
      </c>
      <c r="B593">
        <v>1</v>
      </c>
      <c r="C593">
        <v>1041</v>
      </c>
      <c r="D593">
        <v>-0.35210000000000002</v>
      </c>
      <c r="E593">
        <v>16.3508</v>
      </c>
      <c r="F593">
        <v>8.4029999999999994E-2</v>
      </c>
    </row>
    <row r="594" spans="1:6">
      <c r="A594">
        <v>1001042</v>
      </c>
      <c r="B594">
        <v>1</v>
      </c>
      <c r="C594">
        <v>1042</v>
      </c>
      <c r="D594">
        <v>-0.35210000000000002</v>
      </c>
      <c r="E594">
        <v>16.3812</v>
      </c>
      <c r="F594">
        <v>8.4080000000000002E-2</v>
      </c>
    </row>
    <row r="595" spans="1:6">
      <c r="A595">
        <v>1001043</v>
      </c>
      <c r="B595">
        <v>1</v>
      </c>
      <c r="C595">
        <v>1043</v>
      </c>
      <c r="D595">
        <v>-0.35210000000000002</v>
      </c>
      <c r="E595">
        <v>16.4117</v>
      </c>
      <c r="F595">
        <v>8.4140000000000006E-2</v>
      </c>
    </row>
    <row r="596" spans="1:6">
      <c r="A596">
        <v>1001044</v>
      </c>
      <c r="B596">
        <v>1</v>
      </c>
      <c r="C596">
        <v>1044</v>
      </c>
      <c r="D596">
        <v>-0.35210000000000002</v>
      </c>
      <c r="E596">
        <v>16.4422</v>
      </c>
      <c r="F596">
        <v>8.4190000000000001E-2</v>
      </c>
    </row>
    <row r="597" spans="1:6">
      <c r="A597">
        <v>1001045</v>
      </c>
      <c r="B597">
        <v>1</v>
      </c>
      <c r="C597">
        <v>1045</v>
      </c>
      <c r="D597">
        <v>-0.35210000000000002</v>
      </c>
      <c r="E597">
        <v>16.472799999999999</v>
      </c>
      <c r="F597">
        <v>8.4250000000000005E-2</v>
      </c>
    </row>
    <row r="598" spans="1:6">
      <c r="A598">
        <v>1001046</v>
      </c>
      <c r="B598">
        <v>1</v>
      </c>
      <c r="C598">
        <v>1046</v>
      </c>
      <c r="D598">
        <v>-0.35210000000000002</v>
      </c>
      <c r="E598">
        <v>16.503499999999999</v>
      </c>
      <c r="F598">
        <v>8.4309999999999996E-2</v>
      </c>
    </row>
    <row r="599" spans="1:6">
      <c r="A599">
        <v>1001047</v>
      </c>
      <c r="B599">
        <v>1</v>
      </c>
      <c r="C599">
        <v>1047</v>
      </c>
      <c r="D599">
        <v>-0.35210000000000002</v>
      </c>
      <c r="E599">
        <v>16.534199999999998</v>
      </c>
      <c r="F599">
        <v>8.4360000000000004E-2</v>
      </c>
    </row>
    <row r="600" spans="1:6">
      <c r="A600">
        <v>1001048</v>
      </c>
      <c r="B600">
        <v>1</v>
      </c>
      <c r="C600">
        <v>1048</v>
      </c>
      <c r="D600">
        <v>-0.35210000000000002</v>
      </c>
      <c r="E600">
        <v>16.565000000000001</v>
      </c>
      <c r="F600">
        <v>8.4419999999999995E-2</v>
      </c>
    </row>
    <row r="601" spans="1:6">
      <c r="A601">
        <v>1001049</v>
      </c>
      <c r="B601">
        <v>1</v>
      </c>
      <c r="C601">
        <v>1049</v>
      </c>
      <c r="D601">
        <v>-0.35210000000000002</v>
      </c>
      <c r="E601">
        <v>16.5959</v>
      </c>
      <c r="F601">
        <v>8.4470000000000003E-2</v>
      </c>
    </row>
    <row r="602" spans="1:6">
      <c r="A602">
        <v>1001050</v>
      </c>
      <c r="B602">
        <v>1</v>
      </c>
      <c r="C602">
        <v>1050</v>
      </c>
      <c r="D602">
        <v>-0.35210000000000002</v>
      </c>
      <c r="E602">
        <v>16.626799999999999</v>
      </c>
      <c r="F602">
        <v>8.4529999999999994E-2</v>
      </c>
    </row>
    <row r="603" spans="1:6">
      <c r="A603">
        <v>1001051</v>
      </c>
      <c r="B603">
        <v>1</v>
      </c>
      <c r="C603">
        <v>1051</v>
      </c>
      <c r="D603">
        <v>-0.35210000000000002</v>
      </c>
      <c r="E603">
        <v>16.657900000000001</v>
      </c>
      <c r="F603">
        <v>8.4580000000000002E-2</v>
      </c>
    </row>
    <row r="604" spans="1:6">
      <c r="A604">
        <v>1001052</v>
      </c>
      <c r="B604">
        <v>1</v>
      </c>
      <c r="C604">
        <v>1052</v>
      </c>
      <c r="D604">
        <v>-0.35210000000000002</v>
      </c>
      <c r="E604">
        <v>16.6889</v>
      </c>
      <c r="F604">
        <v>8.4640000000000007E-2</v>
      </c>
    </row>
    <row r="605" spans="1:6">
      <c r="A605">
        <v>1001053</v>
      </c>
      <c r="B605">
        <v>1</v>
      </c>
      <c r="C605">
        <v>1053</v>
      </c>
      <c r="D605">
        <v>-0.35210000000000002</v>
      </c>
      <c r="E605">
        <v>16.720099999999999</v>
      </c>
      <c r="F605">
        <v>8.4699999999999998E-2</v>
      </c>
    </row>
    <row r="606" spans="1:6">
      <c r="A606">
        <v>1001054</v>
      </c>
      <c r="B606">
        <v>1</v>
      </c>
      <c r="C606">
        <v>1054</v>
      </c>
      <c r="D606">
        <v>-0.35210000000000002</v>
      </c>
      <c r="E606">
        <v>16.751300000000001</v>
      </c>
      <c r="F606">
        <v>8.4750000000000006E-2</v>
      </c>
    </row>
    <row r="607" spans="1:6">
      <c r="A607">
        <v>1001055</v>
      </c>
      <c r="B607">
        <v>1</v>
      </c>
      <c r="C607">
        <v>1055</v>
      </c>
      <c r="D607">
        <v>-0.35210000000000002</v>
      </c>
      <c r="E607">
        <v>16.782599999999999</v>
      </c>
      <c r="F607">
        <v>8.4809999999999997E-2</v>
      </c>
    </row>
    <row r="608" spans="1:6">
      <c r="A608">
        <v>1001056</v>
      </c>
      <c r="B608">
        <v>1</v>
      </c>
      <c r="C608">
        <v>1056</v>
      </c>
      <c r="D608">
        <v>-0.35210000000000002</v>
      </c>
      <c r="E608">
        <v>16.8139</v>
      </c>
      <c r="F608">
        <v>8.4870000000000001E-2</v>
      </c>
    </row>
    <row r="609" spans="1:6">
      <c r="A609">
        <v>1001057</v>
      </c>
      <c r="B609">
        <v>1</v>
      </c>
      <c r="C609">
        <v>1057</v>
      </c>
      <c r="D609">
        <v>-0.35210000000000002</v>
      </c>
      <c r="E609">
        <v>16.845400000000001</v>
      </c>
      <c r="F609">
        <v>8.4930000000000005E-2</v>
      </c>
    </row>
    <row r="610" spans="1:6">
      <c r="A610">
        <v>1001058</v>
      </c>
      <c r="B610">
        <v>1</v>
      </c>
      <c r="C610">
        <v>1058</v>
      </c>
      <c r="D610">
        <v>-0.35210000000000002</v>
      </c>
      <c r="E610">
        <v>16.876899999999999</v>
      </c>
      <c r="F610">
        <v>8.498E-2</v>
      </c>
    </row>
    <row r="611" spans="1:6">
      <c r="A611">
        <v>1001059</v>
      </c>
      <c r="B611">
        <v>1</v>
      </c>
      <c r="C611">
        <v>1059</v>
      </c>
      <c r="D611">
        <v>-0.35210000000000002</v>
      </c>
      <c r="E611">
        <v>16.9084</v>
      </c>
      <c r="F611">
        <v>8.5040000000000004E-2</v>
      </c>
    </row>
    <row r="612" spans="1:6">
      <c r="A612">
        <v>1001060</v>
      </c>
      <c r="B612">
        <v>1</v>
      </c>
      <c r="C612">
        <v>1060</v>
      </c>
      <c r="D612">
        <v>-0.35210000000000002</v>
      </c>
      <c r="E612">
        <v>16.940100000000001</v>
      </c>
      <c r="F612">
        <v>8.5099999999999995E-2</v>
      </c>
    </row>
    <row r="613" spans="1:6">
      <c r="A613">
        <v>1001061</v>
      </c>
      <c r="B613">
        <v>1</v>
      </c>
      <c r="C613">
        <v>1061</v>
      </c>
      <c r="D613">
        <v>-0.35210000000000002</v>
      </c>
      <c r="E613">
        <v>16.971800000000002</v>
      </c>
      <c r="F613">
        <v>8.516E-2</v>
      </c>
    </row>
    <row r="614" spans="1:6">
      <c r="A614">
        <v>1001062</v>
      </c>
      <c r="B614">
        <v>1</v>
      </c>
      <c r="C614">
        <v>1062</v>
      </c>
      <c r="D614">
        <v>-0.35210000000000002</v>
      </c>
      <c r="E614">
        <v>17.003599999999999</v>
      </c>
      <c r="F614">
        <v>8.5209999999999994E-2</v>
      </c>
    </row>
    <row r="615" spans="1:6">
      <c r="A615">
        <v>1001063</v>
      </c>
      <c r="B615">
        <v>1</v>
      </c>
      <c r="C615">
        <v>1063</v>
      </c>
      <c r="D615">
        <v>-0.35210000000000002</v>
      </c>
      <c r="E615">
        <v>17.035499999999999</v>
      </c>
      <c r="F615">
        <v>8.5269999999999999E-2</v>
      </c>
    </row>
    <row r="616" spans="1:6">
      <c r="A616">
        <v>1001064</v>
      </c>
      <c r="B616">
        <v>1</v>
      </c>
      <c r="C616">
        <v>1064</v>
      </c>
      <c r="D616">
        <v>-0.35210000000000002</v>
      </c>
      <c r="E616">
        <v>17.067399999999999</v>
      </c>
      <c r="F616">
        <v>8.5330000000000003E-2</v>
      </c>
    </row>
    <row r="617" spans="1:6">
      <c r="A617">
        <v>1001065</v>
      </c>
      <c r="B617">
        <v>1</v>
      </c>
      <c r="C617">
        <v>1065</v>
      </c>
      <c r="D617">
        <v>-0.35210000000000002</v>
      </c>
      <c r="E617">
        <v>17.099499999999999</v>
      </c>
      <c r="F617">
        <v>8.5389999999999994E-2</v>
      </c>
    </row>
    <row r="618" spans="1:6">
      <c r="A618">
        <v>1001066</v>
      </c>
      <c r="B618">
        <v>1</v>
      </c>
      <c r="C618">
        <v>1066</v>
      </c>
      <c r="D618">
        <v>-0.35210000000000002</v>
      </c>
      <c r="E618">
        <v>17.131599999999999</v>
      </c>
      <c r="F618">
        <v>8.5449999999999998E-2</v>
      </c>
    </row>
    <row r="619" spans="1:6">
      <c r="A619">
        <v>1001067</v>
      </c>
      <c r="B619">
        <v>1</v>
      </c>
      <c r="C619">
        <v>1067</v>
      </c>
      <c r="D619">
        <v>-0.35210000000000002</v>
      </c>
      <c r="E619">
        <v>17.163699999999999</v>
      </c>
      <c r="F619">
        <v>8.5510000000000003E-2</v>
      </c>
    </row>
    <row r="620" spans="1:6">
      <c r="A620">
        <v>1001068</v>
      </c>
      <c r="B620">
        <v>1</v>
      </c>
      <c r="C620">
        <v>1068</v>
      </c>
      <c r="D620">
        <v>-0.35210000000000002</v>
      </c>
      <c r="E620">
        <v>17.196000000000002</v>
      </c>
      <c r="F620">
        <v>8.5569999999999993E-2</v>
      </c>
    </row>
    <row r="621" spans="1:6">
      <c r="A621">
        <v>1001069</v>
      </c>
      <c r="B621">
        <v>1</v>
      </c>
      <c r="C621">
        <v>1069</v>
      </c>
      <c r="D621">
        <v>-0.35210000000000002</v>
      </c>
      <c r="E621">
        <v>17.228300000000001</v>
      </c>
      <c r="F621">
        <v>8.5620000000000002E-2</v>
      </c>
    </row>
    <row r="622" spans="1:6">
      <c r="A622">
        <v>1001070</v>
      </c>
      <c r="B622">
        <v>1</v>
      </c>
      <c r="C622">
        <v>1070</v>
      </c>
      <c r="D622">
        <v>-0.35210000000000002</v>
      </c>
      <c r="E622">
        <v>17.2607</v>
      </c>
      <c r="F622">
        <v>8.5680000000000006E-2</v>
      </c>
    </row>
    <row r="623" spans="1:6">
      <c r="A623">
        <v>1001071</v>
      </c>
      <c r="B623">
        <v>1</v>
      </c>
      <c r="C623">
        <v>1071</v>
      </c>
      <c r="D623">
        <v>-0.35210000000000002</v>
      </c>
      <c r="E623">
        <v>17.293099999999999</v>
      </c>
      <c r="F623">
        <v>8.5739999999999997E-2</v>
      </c>
    </row>
    <row r="624" spans="1:6">
      <c r="A624">
        <v>1001072</v>
      </c>
      <c r="B624">
        <v>1</v>
      </c>
      <c r="C624">
        <v>1072</v>
      </c>
      <c r="D624">
        <v>-0.35210000000000002</v>
      </c>
      <c r="E624">
        <v>17.325600000000001</v>
      </c>
      <c r="F624">
        <v>8.5800000000000001E-2</v>
      </c>
    </row>
    <row r="625" spans="1:6">
      <c r="A625">
        <v>1001073</v>
      </c>
      <c r="B625">
        <v>1</v>
      </c>
      <c r="C625">
        <v>1073</v>
      </c>
      <c r="D625">
        <v>-0.35210000000000002</v>
      </c>
      <c r="E625">
        <v>17.3582</v>
      </c>
      <c r="F625">
        <v>8.5860000000000006E-2</v>
      </c>
    </row>
    <row r="626" spans="1:6">
      <c r="A626">
        <v>1001074</v>
      </c>
      <c r="B626">
        <v>1</v>
      </c>
      <c r="C626">
        <v>1074</v>
      </c>
      <c r="D626">
        <v>-0.35210000000000002</v>
      </c>
      <c r="E626">
        <v>17.390899999999998</v>
      </c>
      <c r="F626">
        <v>8.5919999999999996E-2</v>
      </c>
    </row>
    <row r="627" spans="1:6">
      <c r="A627">
        <v>1001075</v>
      </c>
      <c r="B627">
        <v>1</v>
      </c>
      <c r="C627">
        <v>1075</v>
      </c>
      <c r="D627">
        <v>-0.35210000000000002</v>
      </c>
      <c r="E627">
        <v>17.4237</v>
      </c>
      <c r="F627">
        <v>8.5989999999999997E-2</v>
      </c>
    </row>
    <row r="628" spans="1:6">
      <c r="A628">
        <v>1001076</v>
      </c>
      <c r="B628">
        <v>1</v>
      </c>
      <c r="C628">
        <v>1076</v>
      </c>
      <c r="D628">
        <v>-0.35210000000000002</v>
      </c>
      <c r="E628">
        <v>17.456499999999998</v>
      </c>
      <c r="F628">
        <v>8.6050000000000001E-2</v>
      </c>
    </row>
    <row r="629" spans="1:6">
      <c r="A629">
        <v>1001077</v>
      </c>
      <c r="B629">
        <v>1</v>
      </c>
      <c r="C629">
        <v>1077</v>
      </c>
      <c r="D629">
        <v>-0.35210000000000002</v>
      </c>
      <c r="E629">
        <v>17.4894</v>
      </c>
      <c r="F629">
        <v>8.6110000000000006E-2</v>
      </c>
    </row>
    <row r="630" spans="1:6">
      <c r="A630">
        <v>1001078</v>
      </c>
      <c r="B630">
        <v>1</v>
      </c>
      <c r="C630">
        <v>1078</v>
      </c>
      <c r="D630">
        <v>-0.35210000000000002</v>
      </c>
      <c r="E630">
        <v>17.522400000000001</v>
      </c>
      <c r="F630">
        <v>8.6169999999999997E-2</v>
      </c>
    </row>
    <row r="631" spans="1:6">
      <c r="A631">
        <v>1001079</v>
      </c>
      <c r="B631">
        <v>1</v>
      </c>
      <c r="C631">
        <v>1079</v>
      </c>
      <c r="D631">
        <v>-0.35210000000000002</v>
      </c>
      <c r="E631">
        <v>17.555399999999999</v>
      </c>
      <c r="F631">
        <v>8.6230000000000001E-2</v>
      </c>
    </row>
    <row r="632" spans="1:6">
      <c r="A632">
        <v>1001080</v>
      </c>
      <c r="B632">
        <v>1</v>
      </c>
      <c r="C632">
        <v>1080</v>
      </c>
      <c r="D632">
        <v>-0.35210000000000002</v>
      </c>
      <c r="E632">
        <v>17.5885</v>
      </c>
      <c r="F632">
        <v>8.6290000000000006E-2</v>
      </c>
    </row>
    <row r="633" spans="1:6">
      <c r="A633">
        <v>1001081</v>
      </c>
      <c r="B633">
        <v>1</v>
      </c>
      <c r="C633">
        <v>1081</v>
      </c>
      <c r="D633">
        <v>-0.35210000000000002</v>
      </c>
      <c r="E633">
        <v>17.621700000000001</v>
      </c>
      <c r="F633">
        <v>8.6349999999999996E-2</v>
      </c>
    </row>
    <row r="634" spans="1:6">
      <c r="A634">
        <v>1001082</v>
      </c>
      <c r="B634">
        <v>1</v>
      </c>
      <c r="C634">
        <v>1082</v>
      </c>
      <c r="D634">
        <v>-0.35210000000000002</v>
      </c>
      <c r="E634">
        <v>17.655000000000001</v>
      </c>
      <c r="F634">
        <v>8.6410000000000001E-2</v>
      </c>
    </row>
    <row r="635" spans="1:6">
      <c r="A635">
        <v>1001083</v>
      </c>
      <c r="B635">
        <v>1</v>
      </c>
      <c r="C635">
        <v>1083</v>
      </c>
      <c r="D635">
        <v>-0.35210000000000002</v>
      </c>
      <c r="E635">
        <v>17.688400000000001</v>
      </c>
      <c r="F635">
        <v>8.6480000000000001E-2</v>
      </c>
    </row>
    <row r="636" spans="1:6">
      <c r="A636">
        <v>1001084</v>
      </c>
      <c r="B636">
        <v>1</v>
      </c>
      <c r="C636">
        <v>1084</v>
      </c>
      <c r="D636">
        <v>-0.35210000000000002</v>
      </c>
      <c r="E636">
        <v>17.721800000000002</v>
      </c>
      <c r="F636">
        <v>8.6540000000000006E-2</v>
      </c>
    </row>
    <row r="637" spans="1:6">
      <c r="A637">
        <v>1001085</v>
      </c>
      <c r="B637">
        <v>1</v>
      </c>
      <c r="C637">
        <v>1085</v>
      </c>
      <c r="D637">
        <v>-0.35210000000000002</v>
      </c>
      <c r="E637">
        <v>17.755299999999998</v>
      </c>
      <c r="F637">
        <v>8.6599999999999996E-2</v>
      </c>
    </row>
    <row r="638" spans="1:6">
      <c r="A638">
        <v>1001086</v>
      </c>
      <c r="B638">
        <v>1</v>
      </c>
      <c r="C638">
        <v>1086</v>
      </c>
      <c r="D638">
        <v>-0.35210000000000002</v>
      </c>
      <c r="E638">
        <v>17.788900000000002</v>
      </c>
      <c r="F638">
        <v>8.6660000000000001E-2</v>
      </c>
    </row>
    <row r="639" spans="1:6">
      <c r="A639">
        <v>1001087</v>
      </c>
      <c r="B639">
        <v>1</v>
      </c>
      <c r="C639">
        <v>1087</v>
      </c>
      <c r="D639">
        <v>-0.35210000000000002</v>
      </c>
      <c r="E639">
        <v>17.822600000000001</v>
      </c>
      <c r="F639">
        <v>8.6730000000000002E-2</v>
      </c>
    </row>
    <row r="640" spans="1:6">
      <c r="A640">
        <v>1001088</v>
      </c>
      <c r="B640">
        <v>1</v>
      </c>
      <c r="C640">
        <v>1088</v>
      </c>
      <c r="D640">
        <v>-0.35210000000000002</v>
      </c>
      <c r="E640">
        <v>17.856400000000001</v>
      </c>
      <c r="F640">
        <v>8.6790000000000006E-2</v>
      </c>
    </row>
    <row r="641" spans="1:6">
      <c r="A641">
        <v>1001089</v>
      </c>
      <c r="B641">
        <v>1</v>
      </c>
      <c r="C641">
        <v>1089</v>
      </c>
      <c r="D641">
        <v>-0.35210000000000002</v>
      </c>
      <c r="E641">
        <v>17.8903</v>
      </c>
      <c r="F641">
        <v>8.6849999999999997E-2</v>
      </c>
    </row>
    <row r="642" spans="1:6">
      <c r="A642">
        <v>1001090</v>
      </c>
      <c r="B642">
        <v>1</v>
      </c>
      <c r="C642">
        <v>1090</v>
      </c>
      <c r="D642">
        <v>-0.35210000000000002</v>
      </c>
      <c r="E642">
        <v>17.924199999999999</v>
      </c>
      <c r="F642">
        <v>8.6910000000000001E-2</v>
      </c>
    </row>
    <row r="643" spans="1:6">
      <c r="A643">
        <v>1001091</v>
      </c>
      <c r="B643">
        <v>1</v>
      </c>
      <c r="C643">
        <v>1091</v>
      </c>
      <c r="D643">
        <v>-0.35210000000000002</v>
      </c>
      <c r="E643">
        <v>17.958300000000001</v>
      </c>
      <c r="F643">
        <v>8.6980000000000002E-2</v>
      </c>
    </row>
    <row r="644" spans="1:6">
      <c r="A644">
        <v>1001092</v>
      </c>
      <c r="B644">
        <v>1</v>
      </c>
      <c r="C644">
        <v>1092</v>
      </c>
      <c r="D644">
        <v>-0.35210000000000002</v>
      </c>
      <c r="E644">
        <v>17.9924</v>
      </c>
      <c r="F644">
        <v>8.7040000000000006E-2</v>
      </c>
    </row>
    <row r="645" spans="1:6">
      <c r="A645">
        <v>1001093</v>
      </c>
      <c r="B645">
        <v>1</v>
      </c>
      <c r="C645">
        <v>1093</v>
      </c>
      <c r="D645">
        <v>-0.35210000000000002</v>
      </c>
      <c r="E645">
        <v>18.026700000000002</v>
      </c>
      <c r="F645">
        <v>8.7099999999999997E-2</v>
      </c>
    </row>
    <row r="646" spans="1:6">
      <c r="A646">
        <v>1001094</v>
      </c>
      <c r="B646">
        <v>1</v>
      </c>
      <c r="C646">
        <v>1094</v>
      </c>
      <c r="D646">
        <v>-0.35210000000000002</v>
      </c>
      <c r="E646">
        <v>18.061</v>
      </c>
      <c r="F646">
        <v>8.7169999999999997E-2</v>
      </c>
    </row>
    <row r="647" spans="1:6">
      <c r="A647">
        <v>1001095</v>
      </c>
      <c r="B647">
        <v>1</v>
      </c>
      <c r="C647">
        <v>1095</v>
      </c>
      <c r="D647">
        <v>-0.35210000000000002</v>
      </c>
      <c r="E647">
        <v>18.095400000000001</v>
      </c>
      <c r="F647">
        <v>8.7230000000000002E-2</v>
      </c>
    </row>
    <row r="648" spans="1:6">
      <c r="A648">
        <v>1001096</v>
      </c>
      <c r="B648">
        <v>1</v>
      </c>
      <c r="C648">
        <v>1096</v>
      </c>
      <c r="D648">
        <v>-0.35210000000000002</v>
      </c>
      <c r="E648">
        <v>18.129899999999999</v>
      </c>
      <c r="F648">
        <v>8.7300000000000003E-2</v>
      </c>
    </row>
    <row r="649" spans="1:6">
      <c r="A649">
        <v>1001097</v>
      </c>
      <c r="B649">
        <v>1</v>
      </c>
      <c r="C649">
        <v>1097</v>
      </c>
      <c r="D649">
        <v>-0.35210000000000002</v>
      </c>
      <c r="E649">
        <v>18.1645</v>
      </c>
      <c r="F649">
        <v>8.7359999999999993E-2</v>
      </c>
    </row>
    <row r="650" spans="1:6">
      <c r="A650">
        <v>1001098</v>
      </c>
      <c r="B650">
        <v>1</v>
      </c>
      <c r="C650">
        <v>1098</v>
      </c>
      <c r="D650">
        <v>-0.35210000000000002</v>
      </c>
      <c r="E650">
        <v>18.199200000000001</v>
      </c>
      <c r="F650">
        <v>8.7419999999999998E-2</v>
      </c>
    </row>
    <row r="651" spans="1:6">
      <c r="A651">
        <v>1001099</v>
      </c>
      <c r="B651">
        <v>1</v>
      </c>
      <c r="C651">
        <v>1099</v>
      </c>
      <c r="D651">
        <v>-0.35210000000000002</v>
      </c>
      <c r="E651">
        <v>18.234000000000002</v>
      </c>
      <c r="F651">
        <v>8.7489999999999998E-2</v>
      </c>
    </row>
    <row r="652" spans="1:6">
      <c r="A652">
        <v>1001100</v>
      </c>
      <c r="B652">
        <v>1</v>
      </c>
      <c r="C652">
        <v>1100</v>
      </c>
      <c r="D652">
        <v>-0.35210000000000002</v>
      </c>
      <c r="E652">
        <v>18.268899999999999</v>
      </c>
      <c r="F652">
        <v>8.7550000000000003E-2</v>
      </c>
    </row>
    <row r="653" spans="1:6">
      <c r="A653">
        <v>2000450</v>
      </c>
      <c r="B653">
        <v>2</v>
      </c>
      <c r="C653">
        <v>450</v>
      </c>
      <c r="D653">
        <v>-0.38329999999999997</v>
      </c>
      <c r="E653">
        <v>2.4607000000000001</v>
      </c>
      <c r="F653">
        <v>9.0289999999999995E-2</v>
      </c>
    </row>
    <row r="654" spans="1:6">
      <c r="A654">
        <v>2000451</v>
      </c>
      <c r="B654">
        <v>2</v>
      </c>
      <c r="C654">
        <v>451</v>
      </c>
      <c r="D654">
        <v>-0.38329999999999997</v>
      </c>
      <c r="E654">
        <v>2.4777</v>
      </c>
      <c r="F654">
        <v>9.0300000000000005E-2</v>
      </c>
    </row>
    <row r="655" spans="1:6">
      <c r="A655">
        <v>2000452</v>
      </c>
      <c r="B655">
        <v>2</v>
      </c>
      <c r="C655">
        <v>452</v>
      </c>
      <c r="D655">
        <v>-0.38329999999999997</v>
      </c>
      <c r="E655">
        <v>2.4946999999999999</v>
      </c>
      <c r="F655">
        <v>9.0300000000000005E-2</v>
      </c>
    </row>
    <row r="656" spans="1:6">
      <c r="A656">
        <v>2000453</v>
      </c>
      <c r="B656">
        <v>2</v>
      </c>
      <c r="C656">
        <v>453</v>
      </c>
      <c r="D656">
        <v>-0.38329999999999997</v>
      </c>
      <c r="E656">
        <v>2.5116999999999998</v>
      </c>
      <c r="F656">
        <v>9.0310000000000001E-2</v>
      </c>
    </row>
    <row r="657" spans="1:6">
      <c r="A657">
        <v>2000454</v>
      </c>
      <c r="B657">
        <v>2</v>
      </c>
      <c r="C657">
        <v>454</v>
      </c>
      <c r="D657">
        <v>-0.38329999999999997</v>
      </c>
      <c r="E657">
        <v>2.5287000000000002</v>
      </c>
      <c r="F657">
        <v>9.0319999999999998E-2</v>
      </c>
    </row>
    <row r="658" spans="1:6">
      <c r="A658">
        <v>2000455</v>
      </c>
      <c r="B658">
        <v>2</v>
      </c>
      <c r="C658">
        <v>455</v>
      </c>
      <c r="D658">
        <v>-0.38329999999999997</v>
      </c>
      <c r="E658">
        <v>2.5457000000000001</v>
      </c>
      <c r="F658">
        <v>9.0329999999999994E-2</v>
      </c>
    </row>
    <row r="659" spans="1:6">
      <c r="A659">
        <v>2000456</v>
      </c>
      <c r="B659">
        <v>2</v>
      </c>
      <c r="C659">
        <v>456</v>
      </c>
      <c r="D659">
        <v>-0.38329999999999997</v>
      </c>
      <c r="E659">
        <v>2.5627</v>
      </c>
      <c r="F659">
        <v>9.0329999999999994E-2</v>
      </c>
    </row>
    <row r="660" spans="1:6">
      <c r="A660">
        <v>2000457</v>
      </c>
      <c r="B660">
        <v>2</v>
      </c>
      <c r="C660">
        <v>457</v>
      </c>
      <c r="D660">
        <v>-0.38329999999999997</v>
      </c>
      <c r="E660">
        <v>2.5796999999999999</v>
      </c>
      <c r="F660">
        <v>9.0340000000000004E-2</v>
      </c>
    </row>
    <row r="661" spans="1:6">
      <c r="A661">
        <v>2000458</v>
      </c>
      <c r="B661">
        <v>2</v>
      </c>
      <c r="C661">
        <v>458</v>
      </c>
      <c r="D661">
        <v>-0.38329999999999997</v>
      </c>
      <c r="E661">
        <v>2.5966999999999998</v>
      </c>
      <c r="F661">
        <v>9.035E-2</v>
      </c>
    </row>
    <row r="662" spans="1:6">
      <c r="A662">
        <v>2000459</v>
      </c>
      <c r="B662">
        <v>2</v>
      </c>
      <c r="C662">
        <v>459</v>
      </c>
      <c r="D662">
        <v>-0.38329999999999997</v>
      </c>
      <c r="E662">
        <v>2.6137000000000001</v>
      </c>
      <c r="F662">
        <v>9.0359999999999996E-2</v>
      </c>
    </row>
    <row r="663" spans="1:6">
      <c r="A663">
        <v>2000460</v>
      </c>
      <c r="B663">
        <v>2</v>
      </c>
      <c r="C663">
        <v>460</v>
      </c>
      <c r="D663">
        <v>-0.38329999999999997</v>
      </c>
      <c r="E663">
        <v>2.6305999999999998</v>
      </c>
      <c r="F663">
        <v>9.0370000000000006E-2</v>
      </c>
    </row>
    <row r="664" spans="1:6">
      <c r="A664">
        <v>2000461</v>
      </c>
      <c r="B664">
        <v>2</v>
      </c>
      <c r="C664">
        <v>461</v>
      </c>
      <c r="D664">
        <v>-0.38329999999999997</v>
      </c>
      <c r="E664">
        <v>2.6476000000000002</v>
      </c>
      <c r="F664">
        <v>9.0370000000000006E-2</v>
      </c>
    </row>
    <row r="665" spans="1:6">
      <c r="A665">
        <v>2000462</v>
      </c>
      <c r="B665">
        <v>2</v>
      </c>
      <c r="C665">
        <v>462</v>
      </c>
      <c r="D665">
        <v>-0.38329999999999997</v>
      </c>
      <c r="E665">
        <v>2.6646000000000001</v>
      </c>
      <c r="F665">
        <v>9.0380000000000002E-2</v>
      </c>
    </row>
    <row r="666" spans="1:6">
      <c r="A666">
        <v>2000463</v>
      </c>
      <c r="B666">
        <v>2</v>
      </c>
      <c r="C666">
        <v>463</v>
      </c>
      <c r="D666">
        <v>-0.38329999999999997</v>
      </c>
      <c r="E666">
        <v>2.6816</v>
      </c>
      <c r="F666">
        <v>9.0389999999999998E-2</v>
      </c>
    </row>
    <row r="667" spans="1:6">
      <c r="A667">
        <v>2000464</v>
      </c>
      <c r="B667">
        <v>2</v>
      </c>
      <c r="C667">
        <v>464</v>
      </c>
      <c r="D667">
        <v>-0.38329999999999997</v>
      </c>
      <c r="E667">
        <v>2.6985999999999999</v>
      </c>
      <c r="F667">
        <v>9.0399999999999994E-2</v>
      </c>
    </row>
    <row r="668" spans="1:6">
      <c r="A668">
        <v>2000465</v>
      </c>
      <c r="B668">
        <v>2</v>
      </c>
      <c r="C668">
        <v>465</v>
      </c>
      <c r="D668">
        <v>-0.38329999999999997</v>
      </c>
      <c r="E668">
        <v>2.7155</v>
      </c>
      <c r="F668">
        <v>9.0399999999999994E-2</v>
      </c>
    </row>
    <row r="669" spans="1:6">
      <c r="A669">
        <v>2000466</v>
      </c>
      <c r="B669">
        <v>2</v>
      </c>
      <c r="C669">
        <v>466</v>
      </c>
      <c r="D669">
        <v>-0.38329999999999997</v>
      </c>
      <c r="E669">
        <v>2.7326000000000001</v>
      </c>
      <c r="F669">
        <v>9.0410000000000004E-2</v>
      </c>
    </row>
    <row r="670" spans="1:6">
      <c r="A670">
        <v>2000467</v>
      </c>
      <c r="B670">
        <v>2</v>
      </c>
      <c r="C670">
        <v>467</v>
      </c>
      <c r="D670">
        <v>-0.38329999999999997</v>
      </c>
      <c r="E670">
        <v>2.7496</v>
      </c>
      <c r="F670">
        <v>9.042E-2</v>
      </c>
    </row>
    <row r="671" spans="1:6">
      <c r="A671">
        <v>2000468</v>
      </c>
      <c r="B671">
        <v>2</v>
      </c>
      <c r="C671">
        <v>468</v>
      </c>
      <c r="D671">
        <v>-0.38329999999999997</v>
      </c>
      <c r="E671">
        <v>2.7665999999999999</v>
      </c>
      <c r="F671">
        <v>9.0429999999999996E-2</v>
      </c>
    </row>
    <row r="672" spans="1:6">
      <c r="A672">
        <v>2000469</v>
      </c>
      <c r="B672">
        <v>2</v>
      </c>
      <c r="C672">
        <v>469</v>
      </c>
      <c r="D672">
        <v>-0.38329999999999997</v>
      </c>
      <c r="E672">
        <v>2.7837000000000001</v>
      </c>
      <c r="F672">
        <v>9.0440000000000006E-2</v>
      </c>
    </row>
    <row r="673" spans="1:6">
      <c r="A673">
        <v>2000470</v>
      </c>
      <c r="B673">
        <v>2</v>
      </c>
      <c r="C673">
        <v>470</v>
      </c>
      <c r="D673">
        <v>-0.38329999999999997</v>
      </c>
      <c r="E673">
        <v>2.8007</v>
      </c>
      <c r="F673">
        <v>9.0440000000000006E-2</v>
      </c>
    </row>
    <row r="674" spans="1:6">
      <c r="A674">
        <v>2000471</v>
      </c>
      <c r="B674">
        <v>2</v>
      </c>
      <c r="C674">
        <v>471</v>
      </c>
      <c r="D674">
        <v>-0.38329999999999997</v>
      </c>
      <c r="E674">
        <v>2.8178999999999998</v>
      </c>
      <c r="F674">
        <v>9.0450000000000003E-2</v>
      </c>
    </row>
    <row r="675" spans="1:6">
      <c r="A675">
        <v>2000472</v>
      </c>
      <c r="B675">
        <v>2</v>
      </c>
      <c r="C675">
        <v>472</v>
      </c>
      <c r="D675">
        <v>-0.38329999999999997</v>
      </c>
      <c r="E675">
        <v>2.835</v>
      </c>
      <c r="F675">
        <v>9.0459999999999999E-2</v>
      </c>
    </row>
    <row r="676" spans="1:6">
      <c r="A676">
        <v>2000473</v>
      </c>
      <c r="B676">
        <v>2</v>
      </c>
      <c r="C676">
        <v>473</v>
      </c>
      <c r="D676">
        <v>-0.38329999999999997</v>
      </c>
      <c r="E676">
        <v>2.8521999999999998</v>
      </c>
      <c r="F676">
        <v>9.0469999999999995E-2</v>
      </c>
    </row>
    <row r="677" spans="1:6">
      <c r="A677">
        <v>2000474</v>
      </c>
      <c r="B677">
        <v>2</v>
      </c>
      <c r="C677">
        <v>474</v>
      </c>
      <c r="D677">
        <v>-0.38329999999999997</v>
      </c>
      <c r="E677">
        <v>2.8694000000000002</v>
      </c>
      <c r="F677">
        <v>9.0469999999999995E-2</v>
      </c>
    </row>
    <row r="678" spans="1:6">
      <c r="A678">
        <v>2000475</v>
      </c>
      <c r="B678">
        <v>2</v>
      </c>
      <c r="C678">
        <v>475</v>
      </c>
      <c r="D678">
        <v>-0.38329999999999997</v>
      </c>
      <c r="E678">
        <v>2.8866999999999998</v>
      </c>
      <c r="F678">
        <v>9.0480000000000005E-2</v>
      </c>
    </row>
    <row r="679" spans="1:6">
      <c r="A679">
        <v>2000476</v>
      </c>
      <c r="B679">
        <v>2</v>
      </c>
      <c r="C679">
        <v>476</v>
      </c>
      <c r="D679">
        <v>-0.38329999999999997</v>
      </c>
      <c r="E679">
        <v>2.9041000000000001</v>
      </c>
      <c r="F679">
        <v>9.0490000000000001E-2</v>
      </c>
    </row>
    <row r="680" spans="1:6">
      <c r="A680">
        <v>2000477</v>
      </c>
      <c r="B680">
        <v>2</v>
      </c>
      <c r="C680">
        <v>477</v>
      </c>
      <c r="D680">
        <v>-0.38329999999999997</v>
      </c>
      <c r="E680">
        <v>2.9215</v>
      </c>
      <c r="F680">
        <v>9.0499999999999997E-2</v>
      </c>
    </row>
    <row r="681" spans="1:6">
      <c r="A681">
        <v>2000478</v>
      </c>
      <c r="B681">
        <v>2</v>
      </c>
      <c r="C681">
        <v>478</v>
      </c>
      <c r="D681">
        <v>-0.38329999999999997</v>
      </c>
      <c r="E681">
        <v>2.9390000000000001</v>
      </c>
      <c r="F681">
        <v>9.0499999999999997E-2</v>
      </c>
    </row>
    <row r="682" spans="1:6">
      <c r="A682">
        <v>2000479</v>
      </c>
      <c r="B682">
        <v>2</v>
      </c>
      <c r="C682">
        <v>479</v>
      </c>
      <c r="D682">
        <v>-0.38329999999999997</v>
      </c>
      <c r="E682">
        <v>2.9565000000000001</v>
      </c>
      <c r="F682">
        <v>9.0509999999999993E-2</v>
      </c>
    </row>
    <row r="683" spans="1:6">
      <c r="A683">
        <v>2000480</v>
      </c>
      <c r="B683">
        <v>2</v>
      </c>
      <c r="C683">
        <v>480</v>
      </c>
      <c r="D683">
        <v>-0.38329999999999997</v>
      </c>
      <c r="E683">
        <v>2.9741</v>
      </c>
      <c r="F683">
        <v>9.0520000000000003E-2</v>
      </c>
    </row>
    <row r="684" spans="1:6">
      <c r="A684">
        <v>2000481</v>
      </c>
      <c r="B684">
        <v>2</v>
      </c>
      <c r="C684">
        <v>481</v>
      </c>
      <c r="D684">
        <v>-0.38329999999999997</v>
      </c>
      <c r="E684">
        <v>2.9918</v>
      </c>
      <c r="F684">
        <v>9.0529999999999999E-2</v>
      </c>
    </row>
    <row r="685" spans="1:6">
      <c r="A685">
        <v>2000482</v>
      </c>
      <c r="B685">
        <v>2</v>
      </c>
      <c r="C685">
        <v>482</v>
      </c>
      <c r="D685">
        <v>-0.38329999999999997</v>
      </c>
      <c r="E685">
        <v>3.0095999999999998</v>
      </c>
      <c r="F685">
        <v>9.0539999999999995E-2</v>
      </c>
    </row>
    <row r="686" spans="1:6">
      <c r="A686">
        <v>2000483</v>
      </c>
      <c r="B686">
        <v>2</v>
      </c>
      <c r="C686">
        <v>483</v>
      </c>
      <c r="D686">
        <v>-0.38329999999999997</v>
      </c>
      <c r="E686">
        <v>3.0274999999999999</v>
      </c>
      <c r="F686">
        <v>9.0539999999999995E-2</v>
      </c>
    </row>
    <row r="687" spans="1:6">
      <c r="A687">
        <v>2000484</v>
      </c>
      <c r="B687">
        <v>2</v>
      </c>
      <c r="C687">
        <v>484</v>
      </c>
      <c r="D687">
        <v>-0.38329999999999997</v>
      </c>
      <c r="E687">
        <v>3.0455000000000001</v>
      </c>
      <c r="F687">
        <v>9.0550000000000005E-2</v>
      </c>
    </row>
    <row r="688" spans="1:6">
      <c r="A688">
        <v>2000485</v>
      </c>
      <c r="B688">
        <v>2</v>
      </c>
      <c r="C688">
        <v>485</v>
      </c>
      <c r="D688">
        <v>-0.38329999999999997</v>
      </c>
      <c r="E688">
        <v>3.0636000000000001</v>
      </c>
      <c r="F688">
        <v>9.0560000000000002E-2</v>
      </c>
    </row>
    <row r="689" spans="1:6">
      <c r="A689">
        <v>2000486</v>
      </c>
      <c r="B689">
        <v>2</v>
      </c>
      <c r="C689">
        <v>486</v>
      </c>
      <c r="D689">
        <v>-0.38329999999999997</v>
      </c>
      <c r="E689">
        <v>3.0817999999999999</v>
      </c>
      <c r="F689">
        <v>9.0569999999999998E-2</v>
      </c>
    </row>
    <row r="690" spans="1:6">
      <c r="A690">
        <v>2000487</v>
      </c>
      <c r="B690">
        <v>2</v>
      </c>
      <c r="C690">
        <v>487</v>
      </c>
      <c r="D690">
        <v>-0.38329999999999997</v>
      </c>
      <c r="E690">
        <v>3.1000999999999999</v>
      </c>
      <c r="F690">
        <v>9.0569999999999998E-2</v>
      </c>
    </row>
    <row r="691" spans="1:6">
      <c r="A691">
        <v>2000488</v>
      </c>
      <c r="B691">
        <v>2</v>
      </c>
      <c r="C691">
        <v>488</v>
      </c>
      <c r="D691">
        <v>-0.38329999999999997</v>
      </c>
      <c r="E691">
        <v>3.1185999999999998</v>
      </c>
      <c r="F691">
        <v>9.0579999999999994E-2</v>
      </c>
    </row>
    <row r="692" spans="1:6">
      <c r="A692">
        <v>2000489</v>
      </c>
      <c r="B692">
        <v>2</v>
      </c>
      <c r="C692">
        <v>489</v>
      </c>
      <c r="D692">
        <v>-0.38329999999999997</v>
      </c>
      <c r="E692">
        <v>3.1372</v>
      </c>
      <c r="F692">
        <v>9.0590000000000004E-2</v>
      </c>
    </row>
    <row r="693" spans="1:6">
      <c r="A693">
        <v>2000490</v>
      </c>
      <c r="B693">
        <v>2</v>
      </c>
      <c r="C693">
        <v>490</v>
      </c>
      <c r="D693">
        <v>-0.38329999999999997</v>
      </c>
      <c r="E693">
        <v>3.1560000000000001</v>
      </c>
      <c r="F693">
        <v>9.06E-2</v>
      </c>
    </row>
    <row r="694" spans="1:6">
      <c r="A694">
        <v>2000491</v>
      </c>
      <c r="B694">
        <v>2</v>
      </c>
      <c r="C694">
        <v>491</v>
      </c>
      <c r="D694">
        <v>-0.38329999999999997</v>
      </c>
      <c r="E694">
        <v>3.1749000000000001</v>
      </c>
      <c r="F694">
        <v>9.0609999999999996E-2</v>
      </c>
    </row>
    <row r="695" spans="1:6">
      <c r="A695">
        <v>2000492</v>
      </c>
      <c r="B695">
        <v>2</v>
      </c>
      <c r="C695">
        <v>492</v>
      </c>
      <c r="D695">
        <v>-0.38329999999999997</v>
      </c>
      <c r="E695">
        <v>3.1939000000000002</v>
      </c>
      <c r="F695">
        <v>9.0609999999999996E-2</v>
      </c>
    </row>
    <row r="696" spans="1:6">
      <c r="A696">
        <v>2000493</v>
      </c>
      <c r="B696">
        <v>2</v>
      </c>
      <c r="C696">
        <v>493</v>
      </c>
      <c r="D696">
        <v>-0.38329999999999997</v>
      </c>
      <c r="E696">
        <v>3.2130999999999998</v>
      </c>
      <c r="F696">
        <v>9.0620000000000006E-2</v>
      </c>
    </row>
    <row r="697" spans="1:6">
      <c r="A697">
        <v>2000494</v>
      </c>
      <c r="B697">
        <v>2</v>
      </c>
      <c r="C697">
        <v>494</v>
      </c>
      <c r="D697">
        <v>-0.38329999999999997</v>
      </c>
      <c r="E697">
        <v>3.2324999999999999</v>
      </c>
      <c r="F697">
        <v>9.0630000000000002E-2</v>
      </c>
    </row>
    <row r="698" spans="1:6">
      <c r="A698">
        <v>2000495</v>
      </c>
      <c r="B698">
        <v>2</v>
      </c>
      <c r="C698">
        <v>495</v>
      </c>
      <c r="D698">
        <v>-0.38329999999999997</v>
      </c>
      <c r="E698">
        <v>3.2519999999999998</v>
      </c>
      <c r="F698">
        <v>9.0639999999999998E-2</v>
      </c>
    </row>
    <row r="699" spans="1:6">
      <c r="A699">
        <v>2000496</v>
      </c>
      <c r="B699">
        <v>2</v>
      </c>
      <c r="C699">
        <v>496</v>
      </c>
      <c r="D699">
        <v>-0.38329999999999997</v>
      </c>
      <c r="E699">
        <v>3.2717000000000001</v>
      </c>
      <c r="F699">
        <v>9.0649999999999994E-2</v>
      </c>
    </row>
    <row r="700" spans="1:6">
      <c r="A700">
        <v>2000497</v>
      </c>
      <c r="B700">
        <v>2</v>
      </c>
      <c r="C700">
        <v>497</v>
      </c>
      <c r="D700">
        <v>-0.38329999999999997</v>
      </c>
      <c r="E700">
        <v>3.2915000000000001</v>
      </c>
      <c r="F700">
        <v>9.0649999999999994E-2</v>
      </c>
    </row>
    <row r="701" spans="1:6">
      <c r="A701">
        <v>2000498</v>
      </c>
      <c r="B701">
        <v>2</v>
      </c>
      <c r="C701">
        <v>498</v>
      </c>
      <c r="D701">
        <v>-0.38329999999999997</v>
      </c>
      <c r="E701">
        <v>3.3113999999999999</v>
      </c>
      <c r="F701">
        <v>9.0660000000000004E-2</v>
      </c>
    </row>
    <row r="702" spans="1:6">
      <c r="A702">
        <v>2000499</v>
      </c>
      <c r="B702">
        <v>2</v>
      </c>
      <c r="C702">
        <v>499</v>
      </c>
      <c r="D702">
        <v>-0.38329999999999997</v>
      </c>
      <c r="E702">
        <v>3.3315999999999999</v>
      </c>
      <c r="F702">
        <v>9.0670000000000001E-2</v>
      </c>
    </row>
    <row r="703" spans="1:6">
      <c r="A703">
        <v>2000500</v>
      </c>
      <c r="B703">
        <v>2</v>
      </c>
      <c r="C703">
        <v>500</v>
      </c>
      <c r="D703">
        <v>-0.38329999999999997</v>
      </c>
      <c r="E703">
        <v>3.3517999999999999</v>
      </c>
      <c r="F703">
        <v>9.0679999999999997E-2</v>
      </c>
    </row>
    <row r="704" spans="1:6">
      <c r="A704">
        <v>2000501</v>
      </c>
      <c r="B704">
        <v>2</v>
      </c>
      <c r="C704">
        <v>501</v>
      </c>
      <c r="D704">
        <v>-0.38329999999999997</v>
      </c>
      <c r="E704">
        <v>3.3723000000000001</v>
      </c>
      <c r="F704">
        <v>9.0690000000000007E-2</v>
      </c>
    </row>
    <row r="705" spans="1:6">
      <c r="A705">
        <v>2000502</v>
      </c>
      <c r="B705">
        <v>2</v>
      </c>
      <c r="C705">
        <v>502</v>
      </c>
      <c r="D705">
        <v>-0.38329999999999997</v>
      </c>
      <c r="E705">
        <v>3.3929</v>
      </c>
      <c r="F705">
        <v>9.0690000000000007E-2</v>
      </c>
    </row>
    <row r="706" spans="1:6">
      <c r="A706">
        <v>2000503</v>
      </c>
      <c r="B706">
        <v>2</v>
      </c>
      <c r="C706">
        <v>503</v>
      </c>
      <c r="D706">
        <v>-0.38329999999999997</v>
      </c>
      <c r="E706">
        <v>3.4136000000000002</v>
      </c>
      <c r="F706">
        <v>9.0700000000000003E-2</v>
      </c>
    </row>
    <row r="707" spans="1:6">
      <c r="A707">
        <v>2000504</v>
      </c>
      <c r="B707">
        <v>2</v>
      </c>
      <c r="C707">
        <v>504</v>
      </c>
      <c r="D707">
        <v>-0.38329999999999997</v>
      </c>
      <c r="E707">
        <v>3.4346000000000001</v>
      </c>
      <c r="F707">
        <v>9.0709999999999999E-2</v>
      </c>
    </row>
    <row r="708" spans="1:6">
      <c r="A708">
        <v>2000505</v>
      </c>
      <c r="B708">
        <v>2</v>
      </c>
      <c r="C708">
        <v>505</v>
      </c>
      <c r="D708">
        <v>-0.38329999999999997</v>
      </c>
      <c r="E708">
        <v>3.4557000000000002</v>
      </c>
      <c r="F708">
        <v>9.0719999999999995E-2</v>
      </c>
    </row>
    <row r="709" spans="1:6">
      <c r="A709">
        <v>2000506</v>
      </c>
      <c r="B709">
        <v>2</v>
      </c>
      <c r="C709">
        <v>506</v>
      </c>
      <c r="D709">
        <v>-0.38329999999999997</v>
      </c>
      <c r="E709">
        <v>3.4769000000000001</v>
      </c>
      <c r="F709">
        <v>9.0730000000000005E-2</v>
      </c>
    </row>
    <row r="710" spans="1:6">
      <c r="A710">
        <v>2000507</v>
      </c>
      <c r="B710">
        <v>2</v>
      </c>
      <c r="C710">
        <v>507</v>
      </c>
      <c r="D710">
        <v>-0.38329999999999997</v>
      </c>
      <c r="E710">
        <v>3.4983</v>
      </c>
      <c r="F710">
        <v>9.0740000000000001E-2</v>
      </c>
    </row>
    <row r="711" spans="1:6">
      <c r="A711">
        <v>2000508</v>
      </c>
      <c r="B711">
        <v>2</v>
      </c>
      <c r="C711">
        <v>508</v>
      </c>
      <c r="D711">
        <v>-0.38329999999999997</v>
      </c>
      <c r="E711">
        <v>3.5198999999999998</v>
      </c>
      <c r="F711">
        <v>9.0740000000000001E-2</v>
      </c>
    </row>
    <row r="712" spans="1:6">
      <c r="A712">
        <v>2000509</v>
      </c>
      <c r="B712">
        <v>2</v>
      </c>
      <c r="C712">
        <v>509</v>
      </c>
      <c r="D712">
        <v>-0.38329999999999997</v>
      </c>
      <c r="E712">
        <v>3.5417000000000001</v>
      </c>
      <c r="F712">
        <v>9.0749999999999997E-2</v>
      </c>
    </row>
    <row r="713" spans="1:6">
      <c r="A713">
        <v>2000510</v>
      </c>
      <c r="B713">
        <v>2</v>
      </c>
      <c r="C713">
        <v>510</v>
      </c>
      <c r="D713">
        <v>-0.38329999999999997</v>
      </c>
      <c r="E713">
        <v>3.5636000000000001</v>
      </c>
      <c r="F713">
        <v>9.0759999999999993E-2</v>
      </c>
    </row>
    <row r="714" spans="1:6">
      <c r="A714">
        <v>2000511</v>
      </c>
      <c r="B714">
        <v>2</v>
      </c>
      <c r="C714">
        <v>511</v>
      </c>
      <c r="D714">
        <v>-0.38329999999999997</v>
      </c>
      <c r="E714">
        <v>3.5855999999999999</v>
      </c>
      <c r="F714">
        <v>9.0770000000000003E-2</v>
      </c>
    </row>
    <row r="715" spans="1:6">
      <c r="A715">
        <v>2000512</v>
      </c>
      <c r="B715">
        <v>2</v>
      </c>
      <c r="C715">
        <v>512</v>
      </c>
      <c r="D715">
        <v>-0.38329999999999997</v>
      </c>
      <c r="E715">
        <v>3.6078000000000001</v>
      </c>
      <c r="F715">
        <v>9.078E-2</v>
      </c>
    </row>
    <row r="716" spans="1:6">
      <c r="A716">
        <v>2000513</v>
      </c>
      <c r="B716">
        <v>2</v>
      </c>
      <c r="C716">
        <v>513</v>
      </c>
      <c r="D716">
        <v>-0.38329999999999997</v>
      </c>
      <c r="E716">
        <v>3.6301999999999999</v>
      </c>
      <c r="F716">
        <v>9.0789999999999996E-2</v>
      </c>
    </row>
    <row r="717" spans="1:6">
      <c r="A717">
        <v>2000514</v>
      </c>
      <c r="B717">
        <v>2</v>
      </c>
      <c r="C717">
        <v>514</v>
      </c>
      <c r="D717">
        <v>-0.38329999999999997</v>
      </c>
      <c r="E717">
        <v>3.6526999999999998</v>
      </c>
      <c r="F717">
        <v>9.0800000000000006E-2</v>
      </c>
    </row>
    <row r="718" spans="1:6">
      <c r="A718">
        <v>2000515</v>
      </c>
      <c r="B718">
        <v>2</v>
      </c>
      <c r="C718">
        <v>515</v>
      </c>
      <c r="D718">
        <v>-0.38329999999999997</v>
      </c>
      <c r="E718">
        <v>3.6753999999999998</v>
      </c>
      <c r="F718">
        <v>9.0800000000000006E-2</v>
      </c>
    </row>
    <row r="719" spans="1:6">
      <c r="A719">
        <v>2000516</v>
      </c>
      <c r="B719">
        <v>2</v>
      </c>
      <c r="C719">
        <v>516</v>
      </c>
      <c r="D719">
        <v>-0.38329999999999997</v>
      </c>
      <c r="E719">
        <v>3.6981999999999999</v>
      </c>
      <c r="F719">
        <v>9.0810000000000002E-2</v>
      </c>
    </row>
    <row r="720" spans="1:6">
      <c r="A720">
        <v>2000517</v>
      </c>
      <c r="B720">
        <v>2</v>
      </c>
      <c r="C720">
        <v>517</v>
      </c>
      <c r="D720">
        <v>-0.38329999999999997</v>
      </c>
      <c r="E720">
        <v>3.7212000000000001</v>
      </c>
      <c r="F720">
        <v>9.0819999999999998E-2</v>
      </c>
    </row>
    <row r="721" spans="1:6">
      <c r="A721">
        <v>2000518</v>
      </c>
      <c r="B721">
        <v>2</v>
      </c>
      <c r="C721">
        <v>518</v>
      </c>
      <c r="D721">
        <v>-0.38329999999999997</v>
      </c>
      <c r="E721">
        <v>3.7444000000000002</v>
      </c>
      <c r="F721">
        <v>9.0829999999999994E-2</v>
      </c>
    </row>
    <row r="722" spans="1:6">
      <c r="A722">
        <v>2000519</v>
      </c>
      <c r="B722">
        <v>2</v>
      </c>
      <c r="C722">
        <v>519</v>
      </c>
      <c r="D722">
        <v>-0.38329999999999997</v>
      </c>
      <c r="E722">
        <v>3.7677</v>
      </c>
      <c r="F722">
        <v>9.0840000000000004E-2</v>
      </c>
    </row>
    <row r="723" spans="1:6">
      <c r="A723">
        <v>2000520</v>
      </c>
      <c r="B723">
        <v>2</v>
      </c>
      <c r="C723">
        <v>520</v>
      </c>
      <c r="D723">
        <v>-0.38329999999999997</v>
      </c>
      <c r="E723">
        <v>3.7911000000000001</v>
      </c>
      <c r="F723">
        <v>9.085E-2</v>
      </c>
    </row>
    <row r="724" spans="1:6">
      <c r="A724">
        <v>2000521</v>
      </c>
      <c r="B724">
        <v>2</v>
      </c>
      <c r="C724">
        <v>521</v>
      </c>
      <c r="D724">
        <v>-0.38329999999999997</v>
      </c>
      <c r="E724">
        <v>3.8147000000000002</v>
      </c>
      <c r="F724">
        <v>9.0859999999999996E-2</v>
      </c>
    </row>
    <row r="725" spans="1:6">
      <c r="A725">
        <v>2000522</v>
      </c>
      <c r="B725">
        <v>2</v>
      </c>
      <c r="C725">
        <v>522</v>
      </c>
      <c r="D725">
        <v>-0.38329999999999997</v>
      </c>
      <c r="E725">
        <v>3.8384999999999998</v>
      </c>
      <c r="F725">
        <v>9.0859999999999996E-2</v>
      </c>
    </row>
    <row r="726" spans="1:6">
      <c r="A726">
        <v>2000523</v>
      </c>
      <c r="B726">
        <v>2</v>
      </c>
      <c r="C726">
        <v>523</v>
      </c>
      <c r="D726">
        <v>-0.38329999999999997</v>
      </c>
      <c r="E726">
        <v>3.8622999999999998</v>
      </c>
      <c r="F726">
        <v>9.0870000000000006E-2</v>
      </c>
    </row>
    <row r="727" spans="1:6">
      <c r="A727">
        <v>2000524</v>
      </c>
      <c r="B727">
        <v>2</v>
      </c>
      <c r="C727">
        <v>524</v>
      </c>
      <c r="D727">
        <v>-0.38329999999999997</v>
      </c>
      <c r="E727">
        <v>3.8862999999999999</v>
      </c>
      <c r="F727">
        <v>9.0880000000000002E-2</v>
      </c>
    </row>
    <row r="728" spans="1:6">
      <c r="A728">
        <v>2000525</v>
      </c>
      <c r="B728">
        <v>2</v>
      </c>
      <c r="C728">
        <v>525</v>
      </c>
      <c r="D728">
        <v>-0.38329999999999997</v>
      </c>
      <c r="E728">
        <v>3.9104999999999999</v>
      </c>
      <c r="F728">
        <v>9.0889999999999999E-2</v>
      </c>
    </row>
    <row r="729" spans="1:6">
      <c r="A729">
        <v>2000526</v>
      </c>
      <c r="B729">
        <v>2</v>
      </c>
      <c r="C729">
        <v>526</v>
      </c>
      <c r="D729">
        <v>-0.38329999999999997</v>
      </c>
      <c r="E729">
        <v>3.9348000000000001</v>
      </c>
      <c r="F729">
        <v>9.0899999999999995E-2</v>
      </c>
    </row>
    <row r="730" spans="1:6">
      <c r="A730">
        <v>2000527</v>
      </c>
      <c r="B730">
        <v>2</v>
      </c>
      <c r="C730">
        <v>527</v>
      </c>
      <c r="D730">
        <v>-0.38329999999999997</v>
      </c>
      <c r="E730">
        <v>3.9592000000000001</v>
      </c>
      <c r="F730">
        <v>9.0910000000000005E-2</v>
      </c>
    </row>
    <row r="731" spans="1:6">
      <c r="A731">
        <v>2000528</v>
      </c>
      <c r="B731">
        <v>2</v>
      </c>
      <c r="C731">
        <v>528</v>
      </c>
      <c r="D731">
        <v>-0.38329999999999997</v>
      </c>
      <c r="E731">
        <v>3.9836999999999998</v>
      </c>
      <c r="F731">
        <v>9.0920000000000001E-2</v>
      </c>
    </row>
    <row r="732" spans="1:6">
      <c r="A732">
        <v>2000529</v>
      </c>
      <c r="B732">
        <v>2</v>
      </c>
      <c r="C732">
        <v>529</v>
      </c>
      <c r="D732">
        <v>-0.38329999999999997</v>
      </c>
      <c r="E732">
        <v>4.0084</v>
      </c>
      <c r="F732">
        <v>9.0929999999999997E-2</v>
      </c>
    </row>
    <row r="733" spans="1:6">
      <c r="A733">
        <v>2000530</v>
      </c>
      <c r="B733">
        <v>2</v>
      </c>
      <c r="C733">
        <v>530</v>
      </c>
      <c r="D733">
        <v>-0.38329999999999997</v>
      </c>
      <c r="E733">
        <v>4.0331999999999999</v>
      </c>
      <c r="F733">
        <v>9.0929999999999997E-2</v>
      </c>
    </row>
    <row r="734" spans="1:6">
      <c r="A734">
        <v>2000531</v>
      </c>
      <c r="B734">
        <v>2</v>
      </c>
      <c r="C734">
        <v>531</v>
      </c>
      <c r="D734">
        <v>-0.38329999999999997</v>
      </c>
      <c r="E734">
        <v>4.0580999999999996</v>
      </c>
      <c r="F734">
        <v>9.0939999999999993E-2</v>
      </c>
    </row>
    <row r="735" spans="1:6">
      <c r="A735">
        <v>2000532</v>
      </c>
      <c r="B735">
        <v>2</v>
      </c>
      <c r="C735">
        <v>532</v>
      </c>
      <c r="D735">
        <v>-0.38329999999999997</v>
      </c>
      <c r="E735">
        <v>4.0831999999999997</v>
      </c>
      <c r="F735">
        <v>9.0950000000000003E-2</v>
      </c>
    </row>
    <row r="736" spans="1:6">
      <c r="A736">
        <v>2000533</v>
      </c>
      <c r="B736">
        <v>2</v>
      </c>
      <c r="C736">
        <v>533</v>
      </c>
      <c r="D736">
        <v>-0.38329999999999997</v>
      </c>
      <c r="E736">
        <v>4.1083999999999996</v>
      </c>
      <c r="F736">
        <v>9.0959999999999999E-2</v>
      </c>
    </row>
    <row r="737" spans="1:6">
      <c r="A737">
        <v>2000534</v>
      </c>
      <c r="B737">
        <v>2</v>
      </c>
      <c r="C737">
        <v>534</v>
      </c>
      <c r="D737">
        <v>-0.38329999999999997</v>
      </c>
      <c r="E737">
        <v>4.1337000000000002</v>
      </c>
      <c r="F737">
        <v>9.0969999999999995E-2</v>
      </c>
    </row>
    <row r="738" spans="1:6">
      <c r="A738">
        <v>2000535</v>
      </c>
      <c r="B738">
        <v>2</v>
      </c>
      <c r="C738">
        <v>535</v>
      </c>
      <c r="D738">
        <v>-0.38329999999999997</v>
      </c>
      <c r="E738">
        <v>4.1590999999999996</v>
      </c>
      <c r="F738">
        <v>9.0980000000000005E-2</v>
      </c>
    </row>
    <row r="739" spans="1:6">
      <c r="A739">
        <v>2000536</v>
      </c>
      <c r="B739">
        <v>2</v>
      </c>
      <c r="C739">
        <v>536</v>
      </c>
      <c r="D739">
        <v>-0.38329999999999997</v>
      </c>
      <c r="E739">
        <v>4.1845999999999997</v>
      </c>
      <c r="F739">
        <v>9.0990000000000001E-2</v>
      </c>
    </row>
    <row r="740" spans="1:6">
      <c r="A740">
        <v>2000537</v>
      </c>
      <c r="B740">
        <v>2</v>
      </c>
      <c r="C740">
        <v>537</v>
      </c>
      <c r="D740">
        <v>-0.38329999999999997</v>
      </c>
      <c r="E740">
        <v>4.2102000000000004</v>
      </c>
      <c r="F740">
        <v>9.0990000000000001E-2</v>
      </c>
    </row>
    <row r="741" spans="1:6">
      <c r="A741">
        <v>2000538</v>
      </c>
      <c r="B741">
        <v>2</v>
      </c>
      <c r="C741">
        <v>538</v>
      </c>
      <c r="D741">
        <v>-0.38329999999999997</v>
      </c>
      <c r="E741">
        <v>4.2359</v>
      </c>
      <c r="F741">
        <v>9.0999999999999998E-2</v>
      </c>
    </row>
    <row r="742" spans="1:6">
      <c r="A742">
        <v>2000539</v>
      </c>
      <c r="B742">
        <v>2</v>
      </c>
      <c r="C742">
        <v>539</v>
      </c>
      <c r="D742">
        <v>-0.38329999999999997</v>
      </c>
      <c r="E742">
        <v>4.2617000000000003</v>
      </c>
      <c r="F742">
        <v>9.1009999999999994E-2</v>
      </c>
    </row>
    <row r="743" spans="1:6">
      <c r="A743">
        <v>2000540</v>
      </c>
      <c r="B743">
        <v>2</v>
      </c>
      <c r="C743">
        <v>540</v>
      </c>
      <c r="D743">
        <v>-0.38329999999999997</v>
      </c>
      <c r="E743">
        <v>4.2874999999999996</v>
      </c>
      <c r="F743">
        <v>9.1020000000000004E-2</v>
      </c>
    </row>
    <row r="744" spans="1:6">
      <c r="A744">
        <v>2000541</v>
      </c>
      <c r="B744">
        <v>2</v>
      </c>
      <c r="C744">
        <v>541</v>
      </c>
      <c r="D744">
        <v>-0.38329999999999997</v>
      </c>
      <c r="E744">
        <v>4.3135000000000003</v>
      </c>
      <c r="F744">
        <v>9.103E-2</v>
      </c>
    </row>
    <row r="745" spans="1:6">
      <c r="A745">
        <v>2000542</v>
      </c>
      <c r="B745">
        <v>2</v>
      </c>
      <c r="C745">
        <v>542</v>
      </c>
      <c r="D745">
        <v>-0.38329999999999997</v>
      </c>
      <c r="E745">
        <v>4.3395000000000001</v>
      </c>
      <c r="F745">
        <v>9.1039999999999996E-2</v>
      </c>
    </row>
    <row r="746" spans="1:6">
      <c r="A746">
        <v>2000543</v>
      </c>
      <c r="B746">
        <v>2</v>
      </c>
      <c r="C746">
        <v>543</v>
      </c>
      <c r="D746">
        <v>-0.38329999999999997</v>
      </c>
      <c r="E746">
        <v>4.3654999999999999</v>
      </c>
      <c r="F746">
        <v>9.1050000000000006E-2</v>
      </c>
    </row>
    <row r="747" spans="1:6">
      <c r="A747">
        <v>2000544</v>
      </c>
      <c r="B747">
        <v>2</v>
      </c>
      <c r="C747">
        <v>544</v>
      </c>
      <c r="D747">
        <v>-0.38329999999999997</v>
      </c>
      <c r="E747">
        <v>4.3917000000000002</v>
      </c>
      <c r="F747">
        <v>9.1050000000000006E-2</v>
      </c>
    </row>
    <row r="748" spans="1:6">
      <c r="A748">
        <v>2000545</v>
      </c>
      <c r="B748">
        <v>2</v>
      </c>
      <c r="C748">
        <v>545</v>
      </c>
      <c r="D748">
        <v>-0.38329999999999997</v>
      </c>
      <c r="E748">
        <v>4.4179000000000004</v>
      </c>
      <c r="F748">
        <v>9.1060000000000002E-2</v>
      </c>
    </row>
    <row r="749" spans="1:6">
      <c r="A749">
        <v>2000546</v>
      </c>
      <c r="B749">
        <v>2</v>
      </c>
      <c r="C749">
        <v>546</v>
      </c>
      <c r="D749">
        <v>-0.38329999999999997</v>
      </c>
      <c r="E749">
        <v>4.4442000000000004</v>
      </c>
      <c r="F749">
        <v>9.1069999999999998E-2</v>
      </c>
    </row>
    <row r="750" spans="1:6">
      <c r="A750">
        <v>2000547</v>
      </c>
      <c r="B750">
        <v>2</v>
      </c>
      <c r="C750">
        <v>547</v>
      </c>
      <c r="D750">
        <v>-0.38329999999999997</v>
      </c>
      <c r="E750">
        <v>4.4705000000000004</v>
      </c>
      <c r="F750">
        <v>9.1079999999999994E-2</v>
      </c>
    </row>
    <row r="751" spans="1:6">
      <c r="A751">
        <v>2000548</v>
      </c>
      <c r="B751">
        <v>2</v>
      </c>
      <c r="C751">
        <v>548</v>
      </c>
      <c r="D751">
        <v>-0.38329999999999997</v>
      </c>
      <c r="E751">
        <v>4.4969000000000001</v>
      </c>
      <c r="F751">
        <v>9.1090000000000004E-2</v>
      </c>
    </row>
    <row r="752" spans="1:6">
      <c r="A752">
        <v>2000549</v>
      </c>
      <c r="B752">
        <v>2</v>
      </c>
      <c r="C752">
        <v>549</v>
      </c>
      <c r="D752">
        <v>-0.38329999999999997</v>
      </c>
      <c r="E752">
        <v>4.5232999999999999</v>
      </c>
      <c r="F752">
        <v>9.1090000000000004E-2</v>
      </c>
    </row>
    <row r="753" spans="1:6">
      <c r="A753">
        <v>2000550</v>
      </c>
      <c r="B753">
        <v>2</v>
      </c>
      <c r="C753">
        <v>550</v>
      </c>
      <c r="D753">
        <v>-0.38329999999999997</v>
      </c>
      <c r="E753">
        <v>4.5498000000000003</v>
      </c>
      <c r="F753">
        <v>9.11E-2</v>
      </c>
    </row>
    <row r="754" spans="1:6">
      <c r="A754">
        <v>2000551</v>
      </c>
      <c r="B754">
        <v>2</v>
      </c>
      <c r="C754">
        <v>551</v>
      </c>
      <c r="D754">
        <v>-0.38329999999999997</v>
      </c>
      <c r="E754">
        <v>4.5762999999999998</v>
      </c>
      <c r="F754">
        <v>9.1109999999999997E-2</v>
      </c>
    </row>
    <row r="755" spans="1:6">
      <c r="A755">
        <v>2000552</v>
      </c>
      <c r="B755">
        <v>2</v>
      </c>
      <c r="C755">
        <v>552</v>
      </c>
      <c r="D755">
        <v>-0.38329999999999997</v>
      </c>
      <c r="E755">
        <v>4.6029</v>
      </c>
      <c r="F755">
        <v>9.1120000000000007E-2</v>
      </c>
    </row>
    <row r="756" spans="1:6">
      <c r="A756">
        <v>2000553</v>
      </c>
      <c r="B756">
        <v>2</v>
      </c>
      <c r="C756">
        <v>553</v>
      </c>
      <c r="D756">
        <v>-0.38329999999999997</v>
      </c>
      <c r="E756">
        <v>4.6295000000000002</v>
      </c>
      <c r="F756">
        <v>9.1130000000000003E-2</v>
      </c>
    </row>
    <row r="757" spans="1:6">
      <c r="A757">
        <v>2000554</v>
      </c>
      <c r="B757">
        <v>2</v>
      </c>
      <c r="C757">
        <v>554</v>
      </c>
      <c r="D757">
        <v>-0.38329999999999997</v>
      </c>
      <c r="E757">
        <v>4.6561000000000003</v>
      </c>
      <c r="F757">
        <v>9.1130000000000003E-2</v>
      </c>
    </row>
    <row r="758" spans="1:6">
      <c r="A758">
        <v>2000555</v>
      </c>
      <c r="B758">
        <v>2</v>
      </c>
      <c r="C758">
        <v>555</v>
      </c>
      <c r="D758">
        <v>-0.38329999999999997</v>
      </c>
      <c r="E758">
        <v>4.6826999999999996</v>
      </c>
      <c r="F758">
        <v>9.1139999999999999E-2</v>
      </c>
    </row>
    <row r="759" spans="1:6">
      <c r="A759">
        <v>2000556</v>
      </c>
      <c r="B759">
        <v>2</v>
      </c>
      <c r="C759">
        <v>556</v>
      </c>
      <c r="D759">
        <v>-0.38329999999999997</v>
      </c>
      <c r="E759">
        <v>4.7093999999999996</v>
      </c>
      <c r="F759">
        <v>9.1149999999999995E-2</v>
      </c>
    </row>
    <row r="760" spans="1:6">
      <c r="A760">
        <v>2000557</v>
      </c>
      <c r="B760">
        <v>2</v>
      </c>
      <c r="C760">
        <v>557</v>
      </c>
      <c r="D760">
        <v>-0.38329999999999997</v>
      </c>
      <c r="E760">
        <v>4.7361000000000004</v>
      </c>
      <c r="F760">
        <v>9.1160000000000005E-2</v>
      </c>
    </row>
    <row r="761" spans="1:6">
      <c r="A761">
        <v>2000558</v>
      </c>
      <c r="B761">
        <v>2</v>
      </c>
      <c r="C761">
        <v>558</v>
      </c>
      <c r="D761">
        <v>-0.38329999999999997</v>
      </c>
      <c r="E761">
        <v>4.7628000000000004</v>
      </c>
      <c r="F761">
        <v>9.1160000000000005E-2</v>
      </c>
    </row>
    <row r="762" spans="1:6">
      <c r="A762">
        <v>2000559</v>
      </c>
      <c r="B762">
        <v>2</v>
      </c>
      <c r="C762">
        <v>559</v>
      </c>
      <c r="D762">
        <v>-0.38329999999999997</v>
      </c>
      <c r="E762">
        <v>4.7895000000000003</v>
      </c>
      <c r="F762">
        <v>9.1170000000000001E-2</v>
      </c>
    </row>
    <row r="763" spans="1:6">
      <c r="A763">
        <v>2000560</v>
      </c>
      <c r="B763">
        <v>2</v>
      </c>
      <c r="C763">
        <v>560</v>
      </c>
      <c r="D763">
        <v>-0.38329999999999997</v>
      </c>
      <c r="E763">
        <v>4.8162000000000003</v>
      </c>
      <c r="F763">
        <v>9.1179999999999997E-2</v>
      </c>
    </row>
    <row r="764" spans="1:6">
      <c r="A764">
        <v>2000561</v>
      </c>
      <c r="B764">
        <v>2</v>
      </c>
      <c r="C764">
        <v>561</v>
      </c>
      <c r="D764">
        <v>-0.38329999999999997</v>
      </c>
      <c r="E764">
        <v>4.843</v>
      </c>
      <c r="F764">
        <v>9.1189999999999993E-2</v>
      </c>
    </row>
    <row r="765" spans="1:6">
      <c r="A765">
        <v>2000562</v>
      </c>
      <c r="B765">
        <v>2</v>
      </c>
      <c r="C765">
        <v>562</v>
      </c>
      <c r="D765">
        <v>-0.38329999999999997</v>
      </c>
      <c r="E765">
        <v>4.8696999999999999</v>
      </c>
      <c r="F765">
        <v>9.1189999999999993E-2</v>
      </c>
    </row>
    <row r="766" spans="1:6">
      <c r="A766">
        <v>2000563</v>
      </c>
      <c r="B766">
        <v>2</v>
      </c>
      <c r="C766">
        <v>563</v>
      </c>
      <c r="D766">
        <v>-0.38329999999999997</v>
      </c>
      <c r="E766">
        <v>4.8963999999999999</v>
      </c>
      <c r="F766">
        <v>9.1200000000000003E-2</v>
      </c>
    </row>
    <row r="767" spans="1:6">
      <c r="A767">
        <v>2000564</v>
      </c>
      <c r="B767">
        <v>2</v>
      </c>
      <c r="C767">
        <v>564</v>
      </c>
      <c r="D767">
        <v>-0.38329999999999997</v>
      </c>
      <c r="E767">
        <v>4.9231999999999996</v>
      </c>
      <c r="F767">
        <v>9.1209999999999999E-2</v>
      </c>
    </row>
    <row r="768" spans="1:6">
      <c r="A768">
        <v>2000565</v>
      </c>
      <c r="B768">
        <v>2</v>
      </c>
      <c r="C768">
        <v>565</v>
      </c>
      <c r="D768">
        <v>-0.38329999999999997</v>
      </c>
      <c r="E768">
        <v>4.95</v>
      </c>
      <c r="F768">
        <v>9.1209999999999999E-2</v>
      </c>
    </row>
    <row r="769" spans="1:6">
      <c r="A769">
        <v>2000566</v>
      </c>
      <c r="B769">
        <v>2</v>
      </c>
      <c r="C769">
        <v>566</v>
      </c>
      <c r="D769">
        <v>-0.38329999999999997</v>
      </c>
      <c r="E769">
        <v>4.9767000000000001</v>
      </c>
      <c r="F769">
        <v>9.1219999999999996E-2</v>
      </c>
    </row>
    <row r="770" spans="1:6">
      <c r="A770">
        <v>2000567</v>
      </c>
      <c r="B770">
        <v>2</v>
      </c>
      <c r="C770">
        <v>567</v>
      </c>
      <c r="D770">
        <v>-0.38329999999999997</v>
      </c>
      <c r="E770">
        <v>5.0034000000000001</v>
      </c>
      <c r="F770">
        <v>9.1230000000000006E-2</v>
      </c>
    </row>
    <row r="771" spans="1:6">
      <c r="A771">
        <v>2000568</v>
      </c>
      <c r="B771">
        <v>2</v>
      </c>
      <c r="C771">
        <v>568</v>
      </c>
      <c r="D771">
        <v>-0.38329999999999997</v>
      </c>
      <c r="E771">
        <v>5.0301999999999998</v>
      </c>
      <c r="F771">
        <v>9.1230000000000006E-2</v>
      </c>
    </row>
    <row r="772" spans="1:6">
      <c r="A772">
        <v>2000569</v>
      </c>
      <c r="B772">
        <v>2</v>
      </c>
      <c r="C772">
        <v>569</v>
      </c>
      <c r="D772">
        <v>-0.38329999999999997</v>
      </c>
      <c r="E772">
        <v>5.0568999999999997</v>
      </c>
      <c r="F772">
        <v>9.1240000000000002E-2</v>
      </c>
    </row>
    <row r="773" spans="1:6">
      <c r="A773">
        <v>2000570</v>
      </c>
      <c r="B773">
        <v>2</v>
      </c>
      <c r="C773">
        <v>570</v>
      </c>
      <c r="D773">
        <v>-0.38329999999999997</v>
      </c>
      <c r="E773">
        <v>5.0837000000000003</v>
      </c>
      <c r="F773">
        <v>9.1249999999999998E-2</v>
      </c>
    </row>
    <row r="774" spans="1:6">
      <c r="A774">
        <v>2000571</v>
      </c>
      <c r="B774">
        <v>2</v>
      </c>
      <c r="C774">
        <v>571</v>
      </c>
      <c r="D774">
        <v>-0.38329999999999997</v>
      </c>
      <c r="E774">
        <v>5.1104000000000003</v>
      </c>
      <c r="F774">
        <v>9.1249999999999998E-2</v>
      </c>
    </row>
    <row r="775" spans="1:6">
      <c r="A775">
        <v>2000572</v>
      </c>
      <c r="B775">
        <v>2</v>
      </c>
      <c r="C775">
        <v>572</v>
      </c>
      <c r="D775">
        <v>-0.38329999999999997</v>
      </c>
      <c r="E775">
        <v>5.1371000000000002</v>
      </c>
      <c r="F775">
        <v>9.1259999999999994E-2</v>
      </c>
    </row>
    <row r="776" spans="1:6">
      <c r="A776">
        <v>2000573</v>
      </c>
      <c r="B776">
        <v>2</v>
      </c>
      <c r="C776">
        <v>573</v>
      </c>
      <c r="D776">
        <v>-0.38329999999999997</v>
      </c>
      <c r="E776">
        <v>5.1638999999999999</v>
      </c>
      <c r="F776">
        <v>9.1259999999999994E-2</v>
      </c>
    </row>
    <row r="777" spans="1:6">
      <c r="A777">
        <v>2000574</v>
      </c>
      <c r="B777">
        <v>2</v>
      </c>
      <c r="C777">
        <v>574</v>
      </c>
      <c r="D777">
        <v>-0.38329999999999997</v>
      </c>
      <c r="E777">
        <v>5.1905999999999999</v>
      </c>
      <c r="F777">
        <v>9.1270000000000004E-2</v>
      </c>
    </row>
    <row r="778" spans="1:6">
      <c r="A778">
        <v>2000575</v>
      </c>
      <c r="B778">
        <v>2</v>
      </c>
      <c r="C778">
        <v>575</v>
      </c>
      <c r="D778">
        <v>-0.38329999999999997</v>
      </c>
      <c r="E778">
        <v>5.2172999999999998</v>
      </c>
      <c r="F778">
        <v>9.128E-2</v>
      </c>
    </row>
    <row r="779" spans="1:6">
      <c r="A779">
        <v>2000576</v>
      </c>
      <c r="B779">
        <v>2</v>
      </c>
      <c r="C779">
        <v>576</v>
      </c>
      <c r="D779">
        <v>-0.38329999999999997</v>
      </c>
      <c r="E779">
        <v>5.2439999999999998</v>
      </c>
      <c r="F779">
        <v>9.128E-2</v>
      </c>
    </row>
    <row r="780" spans="1:6">
      <c r="A780">
        <v>2000577</v>
      </c>
      <c r="B780">
        <v>2</v>
      </c>
      <c r="C780">
        <v>577</v>
      </c>
      <c r="D780">
        <v>-0.38329999999999997</v>
      </c>
      <c r="E780">
        <v>5.2706999999999997</v>
      </c>
      <c r="F780">
        <v>9.1289999999999996E-2</v>
      </c>
    </row>
    <row r="781" spans="1:6">
      <c r="A781">
        <v>2000578</v>
      </c>
      <c r="B781">
        <v>2</v>
      </c>
      <c r="C781">
        <v>578</v>
      </c>
      <c r="D781">
        <v>-0.38329999999999997</v>
      </c>
      <c r="E781">
        <v>5.2973999999999997</v>
      </c>
      <c r="F781">
        <v>9.1289999999999996E-2</v>
      </c>
    </row>
    <row r="782" spans="1:6">
      <c r="A782">
        <v>2000579</v>
      </c>
      <c r="B782">
        <v>2</v>
      </c>
      <c r="C782">
        <v>579</v>
      </c>
      <c r="D782">
        <v>-0.38329999999999997</v>
      </c>
      <c r="E782">
        <v>5.3239999999999998</v>
      </c>
      <c r="F782">
        <v>9.1300000000000006E-2</v>
      </c>
    </row>
    <row r="783" spans="1:6">
      <c r="A783">
        <v>2000580</v>
      </c>
      <c r="B783">
        <v>2</v>
      </c>
      <c r="C783">
        <v>580</v>
      </c>
      <c r="D783">
        <v>-0.38329999999999997</v>
      </c>
      <c r="E783">
        <v>5.3506999999999998</v>
      </c>
      <c r="F783">
        <v>9.1300000000000006E-2</v>
      </c>
    </row>
    <row r="784" spans="1:6">
      <c r="A784">
        <v>2000581</v>
      </c>
      <c r="B784">
        <v>2</v>
      </c>
      <c r="C784">
        <v>581</v>
      </c>
      <c r="D784">
        <v>-0.38329999999999997</v>
      </c>
      <c r="E784">
        <v>5.3773</v>
      </c>
      <c r="F784">
        <v>9.1310000000000002E-2</v>
      </c>
    </row>
    <row r="785" spans="1:6">
      <c r="A785">
        <v>2000582</v>
      </c>
      <c r="B785">
        <v>2</v>
      </c>
      <c r="C785">
        <v>582</v>
      </c>
      <c r="D785">
        <v>-0.38329999999999997</v>
      </c>
      <c r="E785">
        <v>5.4039000000000001</v>
      </c>
      <c r="F785">
        <v>9.1310000000000002E-2</v>
      </c>
    </row>
    <row r="786" spans="1:6">
      <c r="A786">
        <v>2000583</v>
      </c>
      <c r="B786">
        <v>2</v>
      </c>
      <c r="C786">
        <v>583</v>
      </c>
      <c r="D786">
        <v>-0.38329999999999997</v>
      </c>
      <c r="E786">
        <v>5.4303999999999997</v>
      </c>
      <c r="F786">
        <v>9.1310000000000002E-2</v>
      </c>
    </row>
    <row r="787" spans="1:6">
      <c r="A787">
        <v>2000584</v>
      </c>
      <c r="B787">
        <v>2</v>
      </c>
      <c r="C787">
        <v>584</v>
      </c>
      <c r="D787">
        <v>-0.38329999999999997</v>
      </c>
      <c r="E787">
        <v>5.4569000000000001</v>
      </c>
      <c r="F787">
        <v>9.1319999999999998E-2</v>
      </c>
    </row>
    <row r="788" spans="1:6">
      <c r="A788">
        <v>2000585</v>
      </c>
      <c r="B788">
        <v>2</v>
      </c>
      <c r="C788">
        <v>585</v>
      </c>
      <c r="D788">
        <v>-0.38329999999999997</v>
      </c>
      <c r="E788">
        <v>5.4833999999999996</v>
      </c>
      <c r="F788">
        <v>9.1319999999999998E-2</v>
      </c>
    </row>
    <row r="789" spans="1:6">
      <c r="A789">
        <v>2000586</v>
      </c>
      <c r="B789">
        <v>2</v>
      </c>
      <c r="C789">
        <v>586</v>
      </c>
      <c r="D789">
        <v>-0.38329999999999997</v>
      </c>
      <c r="E789">
        <v>5.5098000000000003</v>
      </c>
      <c r="F789">
        <v>9.1329999999999995E-2</v>
      </c>
    </row>
    <row r="790" spans="1:6">
      <c r="A790">
        <v>2000587</v>
      </c>
      <c r="B790">
        <v>2</v>
      </c>
      <c r="C790">
        <v>587</v>
      </c>
      <c r="D790">
        <v>-0.38329999999999997</v>
      </c>
      <c r="E790">
        <v>5.5362</v>
      </c>
      <c r="F790">
        <v>9.1329999999999995E-2</v>
      </c>
    </row>
    <row r="791" spans="1:6">
      <c r="A791">
        <v>2000588</v>
      </c>
      <c r="B791">
        <v>2</v>
      </c>
      <c r="C791">
        <v>588</v>
      </c>
      <c r="D791">
        <v>-0.38329999999999997</v>
      </c>
      <c r="E791">
        <v>5.5625</v>
      </c>
      <c r="F791">
        <v>9.1329999999999995E-2</v>
      </c>
    </row>
    <row r="792" spans="1:6">
      <c r="A792">
        <v>2000589</v>
      </c>
      <c r="B792">
        <v>2</v>
      </c>
      <c r="C792">
        <v>589</v>
      </c>
      <c r="D792">
        <v>-0.38329999999999997</v>
      </c>
      <c r="E792">
        <v>5.5888</v>
      </c>
      <c r="F792">
        <v>9.1340000000000005E-2</v>
      </c>
    </row>
    <row r="793" spans="1:6">
      <c r="A793">
        <v>2000590</v>
      </c>
      <c r="B793">
        <v>2</v>
      </c>
      <c r="C793">
        <v>590</v>
      </c>
      <c r="D793">
        <v>-0.38329999999999997</v>
      </c>
      <c r="E793">
        <v>5.6151</v>
      </c>
      <c r="F793">
        <v>9.1340000000000005E-2</v>
      </c>
    </row>
    <row r="794" spans="1:6">
      <c r="A794">
        <v>2000591</v>
      </c>
      <c r="B794">
        <v>2</v>
      </c>
      <c r="C794">
        <v>591</v>
      </c>
      <c r="D794">
        <v>-0.38329999999999997</v>
      </c>
      <c r="E794">
        <v>5.6413000000000002</v>
      </c>
      <c r="F794">
        <v>9.1340000000000005E-2</v>
      </c>
    </row>
    <row r="795" spans="1:6">
      <c r="A795">
        <v>2000592</v>
      </c>
      <c r="B795">
        <v>2</v>
      </c>
      <c r="C795">
        <v>592</v>
      </c>
      <c r="D795">
        <v>-0.38329999999999997</v>
      </c>
      <c r="E795">
        <v>5.6673999999999998</v>
      </c>
      <c r="F795">
        <v>9.1350000000000001E-2</v>
      </c>
    </row>
    <row r="796" spans="1:6">
      <c r="A796">
        <v>2000593</v>
      </c>
      <c r="B796">
        <v>2</v>
      </c>
      <c r="C796">
        <v>593</v>
      </c>
      <c r="D796">
        <v>-0.38329999999999997</v>
      </c>
      <c r="E796">
        <v>5.6935000000000002</v>
      </c>
      <c r="F796">
        <v>9.1350000000000001E-2</v>
      </c>
    </row>
    <row r="797" spans="1:6">
      <c r="A797">
        <v>2000594</v>
      </c>
      <c r="B797">
        <v>2</v>
      </c>
      <c r="C797">
        <v>594</v>
      </c>
      <c r="D797">
        <v>-0.38329999999999997</v>
      </c>
      <c r="E797">
        <v>5.7195</v>
      </c>
      <c r="F797">
        <v>9.1350000000000001E-2</v>
      </c>
    </row>
    <row r="798" spans="1:6">
      <c r="A798">
        <v>2000595</v>
      </c>
      <c r="B798">
        <v>2</v>
      </c>
      <c r="C798">
        <v>595</v>
      </c>
      <c r="D798">
        <v>-0.38329999999999997</v>
      </c>
      <c r="E798">
        <v>5.7454000000000001</v>
      </c>
      <c r="F798">
        <v>9.1350000000000001E-2</v>
      </c>
    </row>
    <row r="799" spans="1:6">
      <c r="A799">
        <v>2000596</v>
      </c>
      <c r="B799">
        <v>2</v>
      </c>
      <c r="C799">
        <v>596</v>
      </c>
      <c r="D799">
        <v>-0.38329999999999997</v>
      </c>
      <c r="E799">
        <v>5.7713000000000001</v>
      </c>
      <c r="F799">
        <v>9.1359999999999997E-2</v>
      </c>
    </row>
    <row r="800" spans="1:6">
      <c r="A800">
        <v>2000597</v>
      </c>
      <c r="B800">
        <v>2</v>
      </c>
      <c r="C800">
        <v>597</v>
      </c>
      <c r="D800">
        <v>-0.38329999999999997</v>
      </c>
      <c r="E800">
        <v>5.7971000000000004</v>
      </c>
      <c r="F800">
        <v>9.1359999999999997E-2</v>
      </c>
    </row>
    <row r="801" spans="1:6">
      <c r="A801">
        <v>2000598</v>
      </c>
      <c r="B801">
        <v>2</v>
      </c>
      <c r="C801">
        <v>598</v>
      </c>
      <c r="D801">
        <v>-0.38329999999999997</v>
      </c>
      <c r="E801">
        <v>5.8228999999999997</v>
      </c>
      <c r="F801">
        <v>9.1359999999999997E-2</v>
      </c>
    </row>
    <row r="802" spans="1:6">
      <c r="A802">
        <v>2000599</v>
      </c>
      <c r="B802">
        <v>2</v>
      </c>
      <c r="C802">
        <v>599</v>
      </c>
      <c r="D802">
        <v>-0.38329999999999997</v>
      </c>
      <c r="E802">
        <v>5.8484999999999996</v>
      </c>
      <c r="F802">
        <v>9.1359999999999997E-2</v>
      </c>
    </row>
    <row r="803" spans="1:6">
      <c r="A803">
        <v>2000600</v>
      </c>
      <c r="B803">
        <v>2</v>
      </c>
      <c r="C803">
        <v>600</v>
      </c>
      <c r="D803">
        <v>-0.38329999999999997</v>
      </c>
      <c r="E803">
        <v>5.8742000000000001</v>
      </c>
      <c r="F803">
        <v>9.1359999999999997E-2</v>
      </c>
    </row>
    <row r="804" spans="1:6">
      <c r="A804">
        <v>2000601</v>
      </c>
      <c r="B804">
        <v>2</v>
      </c>
      <c r="C804">
        <v>601</v>
      </c>
      <c r="D804">
        <v>-0.38329999999999997</v>
      </c>
      <c r="E804">
        <v>5.8997000000000002</v>
      </c>
      <c r="F804">
        <v>9.1359999999999997E-2</v>
      </c>
    </row>
    <row r="805" spans="1:6">
      <c r="A805">
        <v>2000602</v>
      </c>
      <c r="B805">
        <v>2</v>
      </c>
      <c r="C805">
        <v>602</v>
      </c>
      <c r="D805">
        <v>-0.38329999999999997</v>
      </c>
      <c r="E805">
        <v>5.9252000000000002</v>
      </c>
      <c r="F805">
        <v>9.1370000000000007E-2</v>
      </c>
    </row>
    <row r="806" spans="1:6">
      <c r="A806">
        <v>2000603</v>
      </c>
      <c r="B806">
        <v>2</v>
      </c>
      <c r="C806">
        <v>603</v>
      </c>
      <c r="D806">
        <v>-0.38329999999999997</v>
      </c>
      <c r="E806">
        <v>5.9507000000000003</v>
      </c>
      <c r="F806">
        <v>9.1370000000000007E-2</v>
      </c>
    </row>
    <row r="807" spans="1:6">
      <c r="A807">
        <v>2000604</v>
      </c>
      <c r="B807">
        <v>2</v>
      </c>
      <c r="C807">
        <v>604</v>
      </c>
      <c r="D807">
        <v>-0.38329999999999997</v>
      </c>
      <c r="E807">
        <v>5.9760999999999997</v>
      </c>
      <c r="F807">
        <v>9.1370000000000007E-2</v>
      </c>
    </row>
    <row r="808" spans="1:6">
      <c r="A808">
        <v>2000605</v>
      </c>
      <c r="B808">
        <v>2</v>
      </c>
      <c r="C808">
        <v>605</v>
      </c>
      <c r="D808">
        <v>-0.38329999999999997</v>
      </c>
      <c r="E808">
        <v>6.0014000000000003</v>
      </c>
      <c r="F808">
        <v>9.1370000000000007E-2</v>
      </c>
    </row>
    <row r="809" spans="1:6">
      <c r="A809">
        <v>2000606</v>
      </c>
      <c r="B809">
        <v>2</v>
      </c>
      <c r="C809">
        <v>606</v>
      </c>
      <c r="D809">
        <v>-0.38329999999999997</v>
      </c>
      <c r="E809">
        <v>6.0266000000000002</v>
      </c>
      <c r="F809">
        <v>9.1370000000000007E-2</v>
      </c>
    </row>
    <row r="810" spans="1:6">
      <c r="A810">
        <v>2000607</v>
      </c>
      <c r="B810">
        <v>2</v>
      </c>
      <c r="C810">
        <v>607</v>
      </c>
      <c r="D810">
        <v>-0.38329999999999997</v>
      </c>
      <c r="E810">
        <v>6.0518000000000001</v>
      </c>
      <c r="F810">
        <v>9.1370000000000007E-2</v>
      </c>
    </row>
    <row r="811" spans="1:6">
      <c r="A811">
        <v>2000608</v>
      </c>
      <c r="B811">
        <v>2</v>
      </c>
      <c r="C811">
        <v>608</v>
      </c>
      <c r="D811">
        <v>-0.38329999999999997</v>
      </c>
      <c r="E811">
        <v>6.0769000000000002</v>
      </c>
      <c r="F811">
        <v>9.1370000000000007E-2</v>
      </c>
    </row>
    <row r="812" spans="1:6">
      <c r="A812">
        <v>2000609</v>
      </c>
      <c r="B812">
        <v>2</v>
      </c>
      <c r="C812">
        <v>609</v>
      </c>
      <c r="D812">
        <v>-0.38329999999999997</v>
      </c>
      <c r="E812">
        <v>6.1020000000000003</v>
      </c>
      <c r="F812">
        <v>9.1370000000000007E-2</v>
      </c>
    </row>
    <row r="813" spans="1:6">
      <c r="A813">
        <v>2000610</v>
      </c>
      <c r="B813">
        <v>2</v>
      </c>
      <c r="C813">
        <v>610</v>
      </c>
      <c r="D813">
        <v>-0.38329999999999997</v>
      </c>
      <c r="E813">
        <v>6.1269999999999998</v>
      </c>
      <c r="F813">
        <v>9.1370000000000007E-2</v>
      </c>
    </row>
    <row r="814" spans="1:6">
      <c r="A814">
        <v>2000611</v>
      </c>
      <c r="B814">
        <v>2</v>
      </c>
      <c r="C814">
        <v>611</v>
      </c>
      <c r="D814">
        <v>-0.38329999999999997</v>
      </c>
      <c r="E814">
        <v>6.1519000000000004</v>
      </c>
      <c r="F814">
        <v>9.1370000000000007E-2</v>
      </c>
    </row>
    <row r="815" spans="1:6">
      <c r="A815">
        <v>2000612</v>
      </c>
      <c r="B815">
        <v>2</v>
      </c>
      <c r="C815">
        <v>612</v>
      </c>
      <c r="D815">
        <v>-0.38329999999999997</v>
      </c>
      <c r="E815">
        <v>6.1768000000000001</v>
      </c>
      <c r="F815">
        <v>9.1359999999999997E-2</v>
      </c>
    </row>
    <row r="816" spans="1:6">
      <c r="A816">
        <v>2000613</v>
      </c>
      <c r="B816">
        <v>2</v>
      </c>
      <c r="C816">
        <v>613</v>
      </c>
      <c r="D816">
        <v>-0.38329999999999997</v>
      </c>
      <c r="E816">
        <v>6.2016999999999998</v>
      </c>
      <c r="F816">
        <v>9.1359999999999997E-2</v>
      </c>
    </row>
    <row r="817" spans="1:6">
      <c r="A817">
        <v>2000614</v>
      </c>
      <c r="B817">
        <v>2</v>
      </c>
      <c r="C817">
        <v>614</v>
      </c>
      <c r="D817">
        <v>-0.38329999999999997</v>
      </c>
      <c r="E817">
        <v>6.2263999999999999</v>
      </c>
      <c r="F817">
        <v>9.1359999999999997E-2</v>
      </c>
    </row>
    <row r="818" spans="1:6">
      <c r="A818">
        <v>2000615</v>
      </c>
      <c r="B818">
        <v>2</v>
      </c>
      <c r="C818">
        <v>615</v>
      </c>
      <c r="D818">
        <v>-0.38329999999999997</v>
      </c>
      <c r="E818">
        <v>6.2511000000000001</v>
      </c>
      <c r="F818">
        <v>9.1359999999999997E-2</v>
      </c>
    </row>
    <row r="819" spans="1:6">
      <c r="A819">
        <v>2000616</v>
      </c>
      <c r="B819">
        <v>2</v>
      </c>
      <c r="C819">
        <v>616</v>
      </c>
      <c r="D819">
        <v>-0.38329999999999997</v>
      </c>
      <c r="E819">
        <v>6.2758000000000003</v>
      </c>
      <c r="F819">
        <v>9.1359999999999997E-2</v>
      </c>
    </row>
    <row r="820" spans="1:6">
      <c r="A820">
        <v>2000617</v>
      </c>
      <c r="B820">
        <v>2</v>
      </c>
      <c r="C820">
        <v>617</v>
      </c>
      <c r="D820">
        <v>-0.38329999999999997</v>
      </c>
      <c r="E820">
        <v>6.3003999999999998</v>
      </c>
      <c r="F820">
        <v>9.1359999999999997E-2</v>
      </c>
    </row>
    <row r="821" spans="1:6">
      <c r="A821">
        <v>2000618</v>
      </c>
      <c r="B821">
        <v>2</v>
      </c>
      <c r="C821">
        <v>618</v>
      </c>
      <c r="D821">
        <v>-0.38329999999999997</v>
      </c>
      <c r="E821">
        <v>6.3249000000000004</v>
      </c>
      <c r="F821">
        <v>9.1350000000000001E-2</v>
      </c>
    </row>
    <row r="822" spans="1:6">
      <c r="A822">
        <v>2000619</v>
      </c>
      <c r="B822">
        <v>2</v>
      </c>
      <c r="C822">
        <v>619</v>
      </c>
      <c r="D822">
        <v>-0.38329999999999997</v>
      </c>
      <c r="E822">
        <v>6.3494000000000002</v>
      </c>
      <c r="F822">
        <v>9.1350000000000001E-2</v>
      </c>
    </row>
    <row r="823" spans="1:6">
      <c r="A823">
        <v>2000620</v>
      </c>
      <c r="B823">
        <v>2</v>
      </c>
      <c r="C823">
        <v>620</v>
      </c>
      <c r="D823">
        <v>-0.38329999999999997</v>
      </c>
      <c r="E823">
        <v>6.3738000000000001</v>
      </c>
      <c r="F823">
        <v>9.1350000000000001E-2</v>
      </c>
    </row>
    <row r="824" spans="1:6">
      <c r="A824">
        <v>2000621</v>
      </c>
      <c r="B824">
        <v>2</v>
      </c>
      <c r="C824">
        <v>621</v>
      </c>
      <c r="D824">
        <v>-0.38329999999999997</v>
      </c>
      <c r="E824">
        <v>6.3981000000000003</v>
      </c>
      <c r="F824">
        <v>9.1350000000000001E-2</v>
      </c>
    </row>
    <row r="825" spans="1:6">
      <c r="A825">
        <v>2000622</v>
      </c>
      <c r="B825">
        <v>2</v>
      </c>
      <c r="C825">
        <v>622</v>
      </c>
      <c r="D825">
        <v>-0.38329999999999997</v>
      </c>
      <c r="E825">
        <v>6.4223999999999997</v>
      </c>
      <c r="F825">
        <v>9.1340000000000005E-2</v>
      </c>
    </row>
    <row r="826" spans="1:6">
      <c r="A826">
        <v>2000623</v>
      </c>
      <c r="B826">
        <v>2</v>
      </c>
      <c r="C826">
        <v>623</v>
      </c>
      <c r="D826">
        <v>-0.38329999999999997</v>
      </c>
      <c r="E826">
        <v>6.4466000000000001</v>
      </c>
      <c r="F826">
        <v>9.1340000000000005E-2</v>
      </c>
    </row>
    <row r="827" spans="1:6">
      <c r="A827">
        <v>2000624</v>
      </c>
      <c r="B827">
        <v>2</v>
      </c>
      <c r="C827">
        <v>624</v>
      </c>
      <c r="D827">
        <v>-0.38329999999999997</v>
      </c>
      <c r="E827">
        <v>6.4707999999999997</v>
      </c>
      <c r="F827">
        <v>9.1340000000000005E-2</v>
      </c>
    </row>
    <row r="828" spans="1:6">
      <c r="A828">
        <v>2000625</v>
      </c>
      <c r="B828">
        <v>2</v>
      </c>
      <c r="C828">
        <v>625</v>
      </c>
      <c r="D828">
        <v>-0.38329999999999997</v>
      </c>
      <c r="E828">
        <v>6.4947999999999997</v>
      </c>
      <c r="F828">
        <v>9.1329999999999995E-2</v>
      </c>
    </row>
    <row r="829" spans="1:6">
      <c r="A829">
        <v>2000626</v>
      </c>
      <c r="B829">
        <v>2</v>
      </c>
      <c r="C829">
        <v>626</v>
      </c>
      <c r="D829">
        <v>-0.38329999999999997</v>
      </c>
      <c r="E829">
        <v>6.5189000000000004</v>
      </c>
      <c r="F829">
        <v>9.1329999999999995E-2</v>
      </c>
    </row>
    <row r="830" spans="1:6">
      <c r="A830">
        <v>2000627</v>
      </c>
      <c r="B830">
        <v>2</v>
      </c>
      <c r="C830">
        <v>627</v>
      </c>
      <c r="D830">
        <v>-0.38329999999999997</v>
      </c>
      <c r="E830">
        <v>6.5429000000000004</v>
      </c>
      <c r="F830">
        <v>9.1329999999999995E-2</v>
      </c>
    </row>
    <row r="831" spans="1:6">
      <c r="A831">
        <v>2000628</v>
      </c>
      <c r="B831">
        <v>2</v>
      </c>
      <c r="C831">
        <v>628</v>
      </c>
      <c r="D831">
        <v>-0.38329999999999997</v>
      </c>
      <c r="E831">
        <v>6.5667999999999997</v>
      </c>
      <c r="F831">
        <v>9.1319999999999998E-2</v>
      </c>
    </row>
    <row r="832" spans="1:6">
      <c r="A832">
        <v>2000629</v>
      </c>
      <c r="B832">
        <v>2</v>
      </c>
      <c r="C832">
        <v>629</v>
      </c>
      <c r="D832">
        <v>-0.38329999999999997</v>
      </c>
      <c r="E832">
        <v>6.5906000000000002</v>
      </c>
      <c r="F832">
        <v>9.1319999999999998E-2</v>
      </c>
    </row>
    <row r="833" spans="1:6">
      <c r="A833">
        <v>2000630</v>
      </c>
      <c r="B833">
        <v>2</v>
      </c>
      <c r="C833">
        <v>630</v>
      </c>
      <c r="D833">
        <v>-0.38329999999999997</v>
      </c>
      <c r="E833">
        <v>6.6143999999999998</v>
      </c>
      <c r="F833">
        <v>9.1310000000000002E-2</v>
      </c>
    </row>
    <row r="834" spans="1:6">
      <c r="A834">
        <v>2000631</v>
      </c>
      <c r="B834">
        <v>2</v>
      </c>
      <c r="C834">
        <v>631</v>
      </c>
      <c r="D834">
        <v>-0.38329999999999997</v>
      </c>
      <c r="E834">
        <v>6.6382000000000003</v>
      </c>
      <c r="F834">
        <v>9.1310000000000002E-2</v>
      </c>
    </row>
    <row r="835" spans="1:6">
      <c r="A835">
        <v>2000632</v>
      </c>
      <c r="B835">
        <v>2</v>
      </c>
      <c r="C835">
        <v>632</v>
      </c>
      <c r="D835">
        <v>-0.38329999999999997</v>
      </c>
      <c r="E835">
        <v>6.6619000000000002</v>
      </c>
      <c r="F835">
        <v>9.1300000000000006E-2</v>
      </c>
    </row>
    <row r="836" spans="1:6">
      <c r="A836">
        <v>2000633</v>
      </c>
      <c r="B836">
        <v>2</v>
      </c>
      <c r="C836">
        <v>633</v>
      </c>
      <c r="D836">
        <v>-0.38329999999999997</v>
      </c>
      <c r="E836">
        <v>6.6856</v>
      </c>
      <c r="F836">
        <v>9.1300000000000006E-2</v>
      </c>
    </row>
    <row r="837" spans="1:6">
      <c r="A837">
        <v>2000634</v>
      </c>
      <c r="B837">
        <v>2</v>
      </c>
      <c r="C837">
        <v>634</v>
      </c>
      <c r="D837">
        <v>-0.38329999999999997</v>
      </c>
      <c r="E837">
        <v>6.7092000000000001</v>
      </c>
      <c r="F837">
        <v>9.1289999999999996E-2</v>
      </c>
    </row>
    <row r="838" spans="1:6">
      <c r="A838">
        <v>2000635</v>
      </c>
      <c r="B838">
        <v>2</v>
      </c>
      <c r="C838">
        <v>635</v>
      </c>
      <c r="D838">
        <v>-0.38329999999999997</v>
      </c>
      <c r="E838">
        <v>6.7328000000000001</v>
      </c>
      <c r="F838">
        <v>9.1289999999999996E-2</v>
      </c>
    </row>
    <row r="839" spans="1:6">
      <c r="A839">
        <v>2000636</v>
      </c>
      <c r="B839">
        <v>2</v>
      </c>
      <c r="C839">
        <v>636</v>
      </c>
      <c r="D839">
        <v>-0.38329999999999997</v>
      </c>
      <c r="E839">
        <v>6.7563000000000004</v>
      </c>
      <c r="F839">
        <v>9.128E-2</v>
      </c>
    </row>
    <row r="840" spans="1:6">
      <c r="A840">
        <v>2000637</v>
      </c>
      <c r="B840">
        <v>2</v>
      </c>
      <c r="C840">
        <v>637</v>
      </c>
      <c r="D840">
        <v>-0.38329999999999997</v>
      </c>
      <c r="E840">
        <v>6.7797999999999998</v>
      </c>
      <c r="F840">
        <v>9.128E-2</v>
      </c>
    </row>
    <row r="841" spans="1:6">
      <c r="A841">
        <v>2000638</v>
      </c>
      <c r="B841">
        <v>2</v>
      </c>
      <c r="C841">
        <v>638</v>
      </c>
      <c r="D841">
        <v>-0.38329999999999997</v>
      </c>
      <c r="E841">
        <v>6.8033000000000001</v>
      </c>
      <c r="F841">
        <v>9.1270000000000004E-2</v>
      </c>
    </row>
    <row r="842" spans="1:6">
      <c r="A842">
        <v>2000639</v>
      </c>
      <c r="B842">
        <v>2</v>
      </c>
      <c r="C842">
        <v>639</v>
      </c>
      <c r="D842">
        <v>-0.38329999999999997</v>
      </c>
      <c r="E842">
        <v>6.8266999999999998</v>
      </c>
      <c r="F842">
        <v>9.1270000000000004E-2</v>
      </c>
    </row>
    <row r="843" spans="1:6">
      <c r="A843">
        <v>2000640</v>
      </c>
      <c r="B843">
        <v>2</v>
      </c>
      <c r="C843">
        <v>640</v>
      </c>
      <c r="D843">
        <v>-0.38329999999999997</v>
      </c>
      <c r="E843">
        <v>6.8501000000000003</v>
      </c>
      <c r="F843">
        <v>9.1259999999999994E-2</v>
      </c>
    </row>
    <row r="844" spans="1:6">
      <c r="A844">
        <v>2000641</v>
      </c>
      <c r="B844">
        <v>2</v>
      </c>
      <c r="C844">
        <v>641</v>
      </c>
      <c r="D844">
        <v>-0.38329999999999997</v>
      </c>
      <c r="E844">
        <v>6.8734000000000002</v>
      </c>
      <c r="F844">
        <v>9.1249999999999998E-2</v>
      </c>
    </row>
    <row r="845" spans="1:6">
      <c r="A845">
        <v>2000642</v>
      </c>
      <c r="B845">
        <v>2</v>
      </c>
      <c r="C845">
        <v>642</v>
      </c>
      <c r="D845">
        <v>-0.38329999999999997</v>
      </c>
      <c r="E845">
        <v>6.8967000000000001</v>
      </c>
      <c r="F845">
        <v>9.1249999999999998E-2</v>
      </c>
    </row>
    <row r="846" spans="1:6">
      <c r="A846">
        <v>2000643</v>
      </c>
      <c r="B846">
        <v>2</v>
      </c>
      <c r="C846">
        <v>643</v>
      </c>
      <c r="D846">
        <v>-0.38329999999999997</v>
      </c>
      <c r="E846">
        <v>6.9199000000000002</v>
      </c>
      <c r="F846">
        <v>9.1240000000000002E-2</v>
      </c>
    </row>
    <row r="847" spans="1:6">
      <c r="A847">
        <v>2000644</v>
      </c>
      <c r="B847">
        <v>2</v>
      </c>
      <c r="C847">
        <v>644</v>
      </c>
      <c r="D847">
        <v>-0.38329999999999997</v>
      </c>
      <c r="E847">
        <v>6.9431000000000003</v>
      </c>
      <c r="F847">
        <v>9.1230000000000006E-2</v>
      </c>
    </row>
    <row r="848" spans="1:6">
      <c r="A848">
        <v>2000645</v>
      </c>
      <c r="B848">
        <v>2</v>
      </c>
      <c r="C848">
        <v>645</v>
      </c>
      <c r="D848">
        <v>-0.38329999999999997</v>
      </c>
      <c r="E848">
        <v>6.9661999999999997</v>
      </c>
      <c r="F848">
        <v>9.1230000000000006E-2</v>
      </c>
    </row>
    <row r="849" spans="1:6">
      <c r="A849">
        <v>2000646</v>
      </c>
      <c r="B849">
        <v>2</v>
      </c>
      <c r="C849">
        <v>646</v>
      </c>
      <c r="D849">
        <v>-0.38329999999999997</v>
      </c>
      <c r="E849">
        <v>6.9893000000000001</v>
      </c>
      <c r="F849">
        <v>9.1219999999999996E-2</v>
      </c>
    </row>
    <row r="850" spans="1:6">
      <c r="A850">
        <v>2000647</v>
      </c>
      <c r="B850">
        <v>2</v>
      </c>
      <c r="C850">
        <v>647</v>
      </c>
      <c r="D850">
        <v>-0.38329999999999997</v>
      </c>
      <c r="E850">
        <v>7.0124000000000004</v>
      </c>
      <c r="F850">
        <v>9.1209999999999999E-2</v>
      </c>
    </row>
    <row r="851" spans="1:6">
      <c r="A851">
        <v>2000648</v>
      </c>
      <c r="B851">
        <v>2</v>
      </c>
      <c r="C851">
        <v>648</v>
      </c>
      <c r="D851">
        <v>-0.38329999999999997</v>
      </c>
      <c r="E851">
        <v>7.0354000000000001</v>
      </c>
      <c r="F851">
        <v>9.1200000000000003E-2</v>
      </c>
    </row>
    <row r="852" spans="1:6">
      <c r="A852">
        <v>2000649</v>
      </c>
      <c r="B852">
        <v>2</v>
      </c>
      <c r="C852">
        <v>649</v>
      </c>
      <c r="D852">
        <v>-0.38329999999999997</v>
      </c>
      <c r="E852">
        <v>7.0583</v>
      </c>
      <c r="F852">
        <v>9.1200000000000003E-2</v>
      </c>
    </row>
    <row r="853" spans="1:6">
      <c r="A853">
        <v>2000650</v>
      </c>
      <c r="B853">
        <v>2</v>
      </c>
      <c r="C853">
        <v>650</v>
      </c>
      <c r="D853">
        <v>-0.38329999999999997</v>
      </c>
      <c r="E853">
        <v>7.0811999999999999</v>
      </c>
      <c r="F853">
        <v>9.1189999999999993E-2</v>
      </c>
    </row>
    <row r="854" spans="1:6">
      <c r="A854">
        <v>2000651</v>
      </c>
      <c r="B854">
        <v>2</v>
      </c>
      <c r="C854">
        <v>651</v>
      </c>
      <c r="D854">
        <v>-0.38329999999999997</v>
      </c>
      <c r="E854">
        <v>7.1040999999999999</v>
      </c>
      <c r="F854">
        <v>9.1179999999999997E-2</v>
      </c>
    </row>
    <row r="855" spans="1:6">
      <c r="A855">
        <v>2000652</v>
      </c>
      <c r="B855">
        <v>2</v>
      </c>
      <c r="C855">
        <v>652</v>
      </c>
      <c r="D855">
        <v>-0.38329999999999997</v>
      </c>
      <c r="E855">
        <v>7.1269</v>
      </c>
      <c r="F855">
        <v>9.1170000000000001E-2</v>
      </c>
    </row>
    <row r="856" spans="1:6">
      <c r="A856">
        <v>2000653</v>
      </c>
      <c r="B856">
        <v>2</v>
      </c>
      <c r="C856">
        <v>653</v>
      </c>
      <c r="D856">
        <v>-0.38329999999999997</v>
      </c>
      <c r="E856">
        <v>7.1497000000000002</v>
      </c>
      <c r="F856">
        <v>9.1160000000000005E-2</v>
      </c>
    </row>
    <row r="857" spans="1:6">
      <c r="A857">
        <v>2000654</v>
      </c>
      <c r="B857">
        <v>2</v>
      </c>
      <c r="C857">
        <v>654</v>
      </c>
      <c r="D857">
        <v>-0.38329999999999997</v>
      </c>
      <c r="E857">
        <v>7.1723999999999997</v>
      </c>
      <c r="F857">
        <v>9.1160000000000005E-2</v>
      </c>
    </row>
    <row r="858" spans="1:6">
      <c r="A858">
        <v>2000655</v>
      </c>
      <c r="B858">
        <v>2</v>
      </c>
      <c r="C858">
        <v>655</v>
      </c>
      <c r="D858">
        <v>-0.38329999999999997</v>
      </c>
      <c r="E858">
        <v>7.1950000000000003</v>
      </c>
      <c r="F858">
        <v>9.1149999999999995E-2</v>
      </c>
    </row>
    <row r="859" spans="1:6">
      <c r="A859">
        <v>2000656</v>
      </c>
      <c r="B859">
        <v>2</v>
      </c>
      <c r="C859">
        <v>656</v>
      </c>
      <c r="D859">
        <v>-0.38329999999999997</v>
      </c>
      <c r="E859">
        <v>7.2176999999999998</v>
      </c>
      <c r="F859">
        <v>9.1139999999999999E-2</v>
      </c>
    </row>
    <row r="860" spans="1:6">
      <c r="A860">
        <v>2000657</v>
      </c>
      <c r="B860">
        <v>2</v>
      </c>
      <c r="C860">
        <v>657</v>
      </c>
      <c r="D860">
        <v>-0.38329999999999997</v>
      </c>
      <c r="E860">
        <v>7.2401999999999997</v>
      </c>
      <c r="F860">
        <v>9.1130000000000003E-2</v>
      </c>
    </row>
    <row r="861" spans="1:6">
      <c r="A861">
        <v>2000658</v>
      </c>
      <c r="B861">
        <v>2</v>
      </c>
      <c r="C861">
        <v>658</v>
      </c>
      <c r="D861">
        <v>-0.38329999999999997</v>
      </c>
      <c r="E861">
        <v>7.2626999999999997</v>
      </c>
      <c r="F861">
        <v>9.1120000000000007E-2</v>
      </c>
    </row>
    <row r="862" spans="1:6">
      <c r="A862">
        <v>2000659</v>
      </c>
      <c r="B862">
        <v>2</v>
      </c>
      <c r="C862">
        <v>659</v>
      </c>
      <c r="D862">
        <v>-0.38329999999999997</v>
      </c>
      <c r="E862">
        <v>7.2851999999999997</v>
      </c>
      <c r="F862">
        <v>9.1109999999999997E-2</v>
      </c>
    </row>
    <row r="863" spans="1:6">
      <c r="A863">
        <v>2000660</v>
      </c>
      <c r="B863">
        <v>2</v>
      </c>
      <c r="C863">
        <v>660</v>
      </c>
      <c r="D863">
        <v>-0.38329999999999997</v>
      </c>
      <c r="E863">
        <v>7.3075999999999999</v>
      </c>
      <c r="F863">
        <v>9.11E-2</v>
      </c>
    </row>
    <row r="864" spans="1:6">
      <c r="A864">
        <v>2000661</v>
      </c>
      <c r="B864">
        <v>2</v>
      </c>
      <c r="C864">
        <v>661</v>
      </c>
      <c r="D864">
        <v>-0.38329999999999997</v>
      </c>
      <c r="E864">
        <v>7.33</v>
      </c>
      <c r="F864">
        <v>9.1090000000000004E-2</v>
      </c>
    </row>
    <row r="865" spans="1:6">
      <c r="A865">
        <v>2000662</v>
      </c>
      <c r="B865">
        <v>2</v>
      </c>
      <c r="C865">
        <v>662</v>
      </c>
      <c r="D865">
        <v>-0.38329999999999997</v>
      </c>
      <c r="E865">
        <v>7.3522999999999996</v>
      </c>
      <c r="F865">
        <v>9.1090000000000004E-2</v>
      </c>
    </row>
    <row r="866" spans="1:6">
      <c r="A866">
        <v>2000663</v>
      </c>
      <c r="B866">
        <v>2</v>
      </c>
      <c r="C866">
        <v>663</v>
      </c>
      <c r="D866">
        <v>-0.38329999999999997</v>
      </c>
      <c r="E866">
        <v>7.3745000000000003</v>
      </c>
      <c r="F866">
        <v>9.1079999999999994E-2</v>
      </c>
    </row>
    <row r="867" spans="1:6">
      <c r="A867">
        <v>2000664</v>
      </c>
      <c r="B867">
        <v>2</v>
      </c>
      <c r="C867">
        <v>664</v>
      </c>
      <c r="D867">
        <v>-0.38329999999999997</v>
      </c>
      <c r="E867">
        <v>7.3967000000000001</v>
      </c>
      <c r="F867">
        <v>9.1069999999999998E-2</v>
      </c>
    </row>
    <row r="868" spans="1:6">
      <c r="A868">
        <v>2000665</v>
      </c>
      <c r="B868">
        <v>2</v>
      </c>
      <c r="C868">
        <v>665</v>
      </c>
      <c r="D868">
        <v>-0.38329999999999997</v>
      </c>
      <c r="E868">
        <v>7.4188999999999998</v>
      </c>
      <c r="F868">
        <v>9.1060000000000002E-2</v>
      </c>
    </row>
    <row r="869" spans="1:6">
      <c r="A869">
        <v>2000666</v>
      </c>
      <c r="B869">
        <v>2</v>
      </c>
      <c r="C869">
        <v>666</v>
      </c>
      <c r="D869">
        <v>-0.38329999999999997</v>
      </c>
      <c r="E869">
        <v>7.4409999999999998</v>
      </c>
      <c r="F869">
        <v>9.1050000000000006E-2</v>
      </c>
    </row>
    <row r="870" spans="1:6">
      <c r="A870">
        <v>2000667</v>
      </c>
      <c r="B870">
        <v>2</v>
      </c>
      <c r="C870">
        <v>667</v>
      </c>
      <c r="D870">
        <v>-0.38329999999999997</v>
      </c>
      <c r="E870">
        <v>7.4630000000000001</v>
      </c>
      <c r="F870">
        <v>9.1039999999999996E-2</v>
      </c>
    </row>
    <row r="871" spans="1:6">
      <c r="A871">
        <v>2000668</v>
      </c>
      <c r="B871">
        <v>2</v>
      </c>
      <c r="C871">
        <v>668</v>
      </c>
      <c r="D871">
        <v>-0.38329999999999997</v>
      </c>
      <c r="E871">
        <v>7.4850000000000003</v>
      </c>
      <c r="F871">
        <v>9.103E-2</v>
      </c>
    </row>
    <row r="872" spans="1:6">
      <c r="A872">
        <v>2000669</v>
      </c>
      <c r="B872">
        <v>2</v>
      </c>
      <c r="C872">
        <v>669</v>
      </c>
      <c r="D872">
        <v>-0.38329999999999997</v>
      </c>
      <c r="E872">
        <v>7.5068999999999999</v>
      </c>
      <c r="F872">
        <v>9.1020000000000004E-2</v>
      </c>
    </row>
    <row r="873" spans="1:6">
      <c r="A873">
        <v>2000670</v>
      </c>
      <c r="B873">
        <v>2</v>
      </c>
      <c r="C873">
        <v>670</v>
      </c>
      <c r="D873">
        <v>-0.38329999999999997</v>
      </c>
      <c r="E873">
        <v>7.5288000000000004</v>
      </c>
      <c r="F873">
        <v>9.1009999999999994E-2</v>
      </c>
    </row>
    <row r="874" spans="1:6">
      <c r="A874">
        <v>2000671</v>
      </c>
      <c r="B874">
        <v>2</v>
      </c>
      <c r="C874">
        <v>671</v>
      </c>
      <c r="D874">
        <v>-0.38329999999999997</v>
      </c>
      <c r="E874">
        <v>7.5507</v>
      </c>
      <c r="F874">
        <v>9.0999999999999998E-2</v>
      </c>
    </row>
    <row r="875" spans="1:6">
      <c r="A875">
        <v>2000672</v>
      </c>
      <c r="B875">
        <v>2</v>
      </c>
      <c r="C875">
        <v>672</v>
      </c>
      <c r="D875">
        <v>-0.38329999999999997</v>
      </c>
      <c r="E875">
        <v>7.5724</v>
      </c>
      <c r="F875">
        <v>9.0990000000000001E-2</v>
      </c>
    </row>
    <row r="876" spans="1:6">
      <c r="A876">
        <v>2000673</v>
      </c>
      <c r="B876">
        <v>2</v>
      </c>
      <c r="C876">
        <v>673</v>
      </c>
      <c r="D876">
        <v>-0.38329999999999997</v>
      </c>
      <c r="E876">
        <v>7.5941999999999998</v>
      </c>
      <c r="F876">
        <v>9.0980000000000005E-2</v>
      </c>
    </row>
    <row r="877" spans="1:6">
      <c r="A877">
        <v>2000674</v>
      </c>
      <c r="B877">
        <v>2</v>
      </c>
      <c r="C877">
        <v>674</v>
      </c>
      <c r="D877">
        <v>-0.38329999999999997</v>
      </c>
      <c r="E877">
        <v>7.6158000000000001</v>
      </c>
      <c r="F877">
        <v>9.0969999999999995E-2</v>
      </c>
    </row>
    <row r="878" spans="1:6">
      <c r="A878">
        <v>2000675</v>
      </c>
      <c r="B878">
        <v>2</v>
      </c>
      <c r="C878">
        <v>675</v>
      </c>
      <c r="D878">
        <v>-0.38329999999999997</v>
      </c>
      <c r="E878">
        <v>7.6375000000000002</v>
      </c>
      <c r="F878">
        <v>9.0959999999999999E-2</v>
      </c>
    </row>
    <row r="879" spans="1:6">
      <c r="A879">
        <v>2000676</v>
      </c>
      <c r="B879">
        <v>2</v>
      </c>
      <c r="C879">
        <v>676</v>
      </c>
      <c r="D879">
        <v>-0.38329999999999997</v>
      </c>
      <c r="E879">
        <v>7.6589999999999998</v>
      </c>
      <c r="F879">
        <v>9.0950000000000003E-2</v>
      </c>
    </row>
    <row r="880" spans="1:6">
      <c r="A880">
        <v>2000677</v>
      </c>
      <c r="B880">
        <v>2</v>
      </c>
      <c r="C880">
        <v>677</v>
      </c>
      <c r="D880">
        <v>-0.38329999999999997</v>
      </c>
      <c r="E880">
        <v>7.6806000000000001</v>
      </c>
      <c r="F880">
        <v>9.0939999999999993E-2</v>
      </c>
    </row>
    <row r="881" spans="1:6">
      <c r="A881">
        <v>2000678</v>
      </c>
      <c r="B881">
        <v>2</v>
      </c>
      <c r="C881">
        <v>678</v>
      </c>
      <c r="D881">
        <v>-0.38329999999999997</v>
      </c>
      <c r="E881">
        <v>7.702</v>
      </c>
      <c r="F881">
        <v>9.0929999999999997E-2</v>
      </c>
    </row>
    <row r="882" spans="1:6">
      <c r="A882">
        <v>2000679</v>
      </c>
      <c r="B882">
        <v>2</v>
      </c>
      <c r="C882">
        <v>679</v>
      </c>
      <c r="D882">
        <v>-0.38329999999999997</v>
      </c>
      <c r="E882">
        <v>7.7233999999999998</v>
      </c>
      <c r="F882">
        <v>9.0910000000000005E-2</v>
      </c>
    </row>
    <row r="883" spans="1:6">
      <c r="A883">
        <v>2000680</v>
      </c>
      <c r="B883">
        <v>2</v>
      </c>
      <c r="C883">
        <v>680</v>
      </c>
      <c r="D883">
        <v>-0.38329999999999997</v>
      </c>
      <c r="E883">
        <v>7.7447999999999997</v>
      </c>
      <c r="F883">
        <v>9.0899999999999995E-2</v>
      </c>
    </row>
    <row r="884" spans="1:6">
      <c r="A884">
        <v>2000681</v>
      </c>
      <c r="B884">
        <v>2</v>
      </c>
      <c r="C884">
        <v>681</v>
      </c>
      <c r="D884">
        <v>-0.38329999999999997</v>
      </c>
      <c r="E884">
        <v>7.7660999999999998</v>
      </c>
      <c r="F884">
        <v>9.0889999999999999E-2</v>
      </c>
    </row>
    <row r="885" spans="1:6">
      <c r="A885">
        <v>2000682</v>
      </c>
      <c r="B885">
        <v>2</v>
      </c>
      <c r="C885">
        <v>682</v>
      </c>
      <c r="D885">
        <v>-0.38329999999999997</v>
      </c>
      <c r="E885">
        <v>7.7873999999999999</v>
      </c>
      <c r="F885">
        <v>9.0880000000000002E-2</v>
      </c>
    </row>
    <row r="886" spans="1:6">
      <c r="A886">
        <v>2000683</v>
      </c>
      <c r="B886">
        <v>2</v>
      </c>
      <c r="C886">
        <v>683</v>
      </c>
      <c r="D886">
        <v>-0.38329999999999997</v>
      </c>
      <c r="E886">
        <v>7.8086000000000002</v>
      </c>
      <c r="F886">
        <v>9.0870000000000006E-2</v>
      </c>
    </row>
    <row r="887" spans="1:6">
      <c r="A887">
        <v>2000684</v>
      </c>
      <c r="B887">
        <v>2</v>
      </c>
      <c r="C887">
        <v>684</v>
      </c>
      <c r="D887">
        <v>-0.38329999999999997</v>
      </c>
      <c r="E887">
        <v>7.8297999999999996</v>
      </c>
      <c r="F887">
        <v>9.0859999999999996E-2</v>
      </c>
    </row>
    <row r="888" spans="1:6">
      <c r="A888">
        <v>2000685</v>
      </c>
      <c r="B888">
        <v>2</v>
      </c>
      <c r="C888">
        <v>685</v>
      </c>
      <c r="D888">
        <v>-0.38329999999999997</v>
      </c>
      <c r="E888">
        <v>7.8509000000000002</v>
      </c>
      <c r="F888">
        <v>9.085E-2</v>
      </c>
    </row>
    <row r="889" spans="1:6">
      <c r="A889">
        <v>2000686</v>
      </c>
      <c r="B889">
        <v>2</v>
      </c>
      <c r="C889">
        <v>686</v>
      </c>
      <c r="D889">
        <v>-0.38329999999999997</v>
      </c>
      <c r="E889">
        <v>7.8719999999999999</v>
      </c>
      <c r="F889">
        <v>9.0840000000000004E-2</v>
      </c>
    </row>
    <row r="890" spans="1:6">
      <c r="A890">
        <v>2000687</v>
      </c>
      <c r="B890">
        <v>2</v>
      </c>
      <c r="C890">
        <v>687</v>
      </c>
      <c r="D890">
        <v>-0.38329999999999997</v>
      </c>
      <c r="E890">
        <v>7.8929999999999998</v>
      </c>
      <c r="F890">
        <v>9.0829999999999994E-2</v>
      </c>
    </row>
    <row r="891" spans="1:6">
      <c r="A891">
        <v>2000688</v>
      </c>
      <c r="B891">
        <v>2</v>
      </c>
      <c r="C891">
        <v>688</v>
      </c>
      <c r="D891">
        <v>-0.38329999999999997</v>
      </c>
      <c r="E891">
        <v>7.9139999999999997</v>
      </c>
      <c r="F891">
        <v>9.0819999999999998E-2</v>
      </c>
    </row>
    <row r="892" spans="1:6">
      <c r="A892">
        <v>2000689</v>
      </c>
      <c r="B892">
        <v>2</v>
      </c>
      <c r="C892">
        <v>689</v>
      </c>
      <c r="D892">
        <v>-0.38329999999999997</v>
      </c>
      <c r="E892">
        <v>7.9349999999999996</v>
      </c>
      <c r="F892">
        <v>9.0800000000000006E-2</v>
      </c>
    </row>
    <row r="893" spans="1:6">
      <c r="A893">
        <v>2000690</v>
      </c>
      <c r="B893">
        <v>2</v>
      </c>
      <c r="C893">
        <v>690</v>
      </c>
      <c r="D893">
        <v>-0.38329999999999997</v>
      </c>
      <c r="E893">
        <v>7.9558999999999997</v>
      </c>
      <c r="F893">
        <v>9.0789999999999996E-2</v>
      </c>
    </row>
    <row r="894" spans="1:6">
      <c r="A894">
        <v>2000691</v>
      </c>
      <c r="B894">
        <v>2</v>
      </c>
      <c r="C894">
        <v>691</v>
      </c>
      <c r="D894">
        <v>-0.38329999999999997</v>
      </c>
      <c r="E894">
        <v>7.9767999999999999</v>
      </c>
      <c r="F894">
        <v>9.078E-2</v>
      </c>
    </row>
    <row r="895" spans="1:6">
      <c r="A895">
        <v>2000692</v>
      </c>
      <c r="B895">
        <v>2</v>
      </c>
      <c r="C895">
        <v>692</v>
      </c>
      <c r="D895">
        <v>-0.38329999999999997</v>
      </c>
      <c r="E895">
        <v>7.9976000000000003</v>
      </c>
      <c r="F895">
        <v>9.0770000000000003E-2</v>
      </c>
    </row>
    <row r="896" spans="1:6">
      <c r="A896">
        <v>2000693</v>
      </c>
      <c r="B896">
        <v>2</v>
      </c>
      <c r="C896">
        <v>693</v>
      </c>
      <c r="D896">
        <v>-0.38329999999999997</v>
      </c>
      <c r="E896">
        <v>8.0183999999999997</v>
      </c>
      <c r="F896">
        <v>9.0759999999999993E-2</v>
      </c>
    </row>
    <row r="897" spans="1:6">
      <c r="A897">
        <v>2000694</v>
      </c>
      <c r="B897">
        <v>2</v>
      </c>
      <c r="C897">
        <v>694</v>
      </c>
      <c r="D897">
        <v>-0.38329999999999997</v>
      </c>
      <c r="E897">
        <v>8.0391999999999992</v>
      </c>
      <c r="F897">
        <v>9.0749999999999997E-2</v>
      </c>
    </row>
    <row r="898" spans="1:6">
      <c r="A898">
        <v>2000695</v>
      </c>
      <c r="B898">
        <v>2</v>
      </c>
      <c r="C898">
        <v>695</v>
      </c>
      <c r="D898">
        <v>-0.38329999999999997</v>
      </c>
      <c r="E898">
        <v>8.0599000000000007</v>
      </c>
      <c r="F898">
        <v>9.0740000000000001E-2</v>
      </c>
    </row>
    <row r="899" spans="1:6">
      <c r="A899">
        <v>2000696</v>
      </c>
      <c r="B899">
        <v>2</v>
      </c>
      <c r="C899">
        <v>696</v>
      </c>
      <c r="D899">
        <v>-0.38329999999999997</v>
      </c>
      <c r="E899">
        <v>8.0806000000000004</v>
      </c>
      <c r="F899">
        <v>9.0719999999999995E-2</v>
      </c>
    </row>
    <row r="900" spans="1:6">
      <c r="A900">
        <v>2000697</v>
      </c>
      <c r="B900">
        <v>2</v>
      </c>
      <c r="C900">
        <v>697</v>
      </c>
      <c r="D900">
        <v>-0.38329999999999997</v>
      </c>
      <c r="E900">
        <v>8.1012000000000004</v>
      </c>
      <c r="F900">
        <v>9.0709999999999999E-2</v>
      </c>
    </row>
    <row r="901" spans="1:6">
      <c r="A901">
        <v>2000698</v>
      </c>
      <c r="B901">
        <v>2</v>
      </c>
      <c r="C901">
        <v>698</v>
      </c>
      <c r="D901">
        <v>-0.38329999999999997</v>
      </c>
      <c r="E901">
        <v>8.1218000000000004</v>
      </c>
      <c r="F901">
        <v>9.0700000000000003E-2</v>
      </c>
    </row>
    <row r="902" spans="1:6">
      <c r="A902">
        <v>2000699</v>
      </c>
      <c r="B902">
        <v>2</v>
      </c>
      <c r="C902">
        <v>699</v>
      </c>
      <c r="D902">
        <v>-0.38329999999999997</v>
      </c>
      <c r="E902">
        <v>8.1424000000000003</v>
      </c>
      <c r="F902">
        <v>9.0690000000000007E-2</v>
      </c>
    </row>
    <row r="903" spans="1:6">
      <c r="A903">
        <v>2000700</v>
      </c>
      <c r="B903">
        <v>2</v>
      </c>
      <c r="C903">
        <v>700</v>
      </c>
      <c r="D903">
        <v>-0.38329999999999997</v>
      </c>
      <c r="E903">
        <v>8.1630000000000003</v>
      </c>
      <c r="F903">
        <v>9.0679999999999997E-2</v>
      </c>
    </row>
    <row r="904" spans="1:6">
      <c r="A904">
        <v>2000701</v>
      </c>
      <c r="B904">
        <v>2</v>
      </c>
      <c r="C904">
        <v>701</v>
      </c>
      <c r="D904">
        <v>-0.38329999999999997</v>
      </c>
      <c r="E904">
        <v>8.1835000000000004</v>
      </c>
      <c r="F904">
        <v>9.0670000000000001E-2</v>
      </c>
    </row>
    <row r="905" spans="1:6">
      <c r="A905">
        <v>2000702</v>
      </c>
      <c r="B905">
        <v>2</v>
      </c>
      <c r="C905">
        <v>702</v>
      </c>
      <c r="D905">
        <v>-0.38329999999999997</v>
      </c>
      <c r="E905">
        <v>8.2039000000000009</v>
      </c>
      <c r="F905">
        <v>9.0649999999999994E-2</v>
      </c>
    </row>
    <row r="906" spans="1:6">
      <c r="A906">
        <v>2000703</v>
      </c>
      <c r="B906">
        <v>2</v>
      </c>
      <c r="C906">
        <v>703</v>
      </c>
      <c r="D906">
        <v>-0.38329999999999997</v>
      </c>
      <c r="E906">
        <v>8.2243999999999993</v>
      </c>
      <c r="F906">
        <v>9.0639999999999998E-2</v>
      </c>
    </row>
    <row r="907" spans="1:6">
      <c r="A907">
        <v>2000704</v>
      </c>
      <c r="B907">
        <v>2</v>
      </c>
      <c r="C907">
        <v>704</v>
      </c>
      <c r="D907">
        <v>-0.38329999999999997</v>
      </c>
      <c r="E907">
        <v>8.2447999999999997</v>
      </c>
      <c r="F907">
        <v>9.0630000000000002E-2</v>
      </c>
    </row>
    <row r="908" spans="1:6">
      <c r="A908">
        <v>2000705</v>
      </c>
      <c r="B908">
        <v>2</v>
      </c>
      <c r="C908">
        <v>705</v>
      </c>
      <c r="D908">
        <v>-0.38329999999999997</v>
      </c>
      <c r="E908">
        <v>8.2651000000000003</v>
      </c>
      <c r="F908">
        <v>9.0620000000000006E-2</v>
      </c>
    </row>
    <row r="909" spans="1:6">
      <c r="A909">
        <v>2000706</v>
      </c>
      <c r="B909">
        <v>2</v>
      </c>
      <c r="C909">
        <v>706</v>
      </c>
      <c r="D909">
        <v>-0.38329999999999997</v>
      </c>
      <c r="E909">
        <v>8.2855000000000008</v>
      </c>
      <c r="F909">
        <v>9.0609999999999996E-2</v>
      </c>
    </row>
    <row r="910" spans="1:6">
      <c r="A910">
        <v>2000707</v>
      </c>
      <c r="B910">
        <v>2</v>
      </c>
      <c r="C910">
        <v>707</v>
      </c>
      <c r="D910">
        <v>-0.38329999999999997</v>
      </c>
      <c r="E910">
        <v>8.3057999999999996</v>
      </c>
      <c r="F910">
        <v>9.0590000000000004E-2</v>
      </c>
    </row>
    <row r="911" spans="1:6">
      <c r="A911">
        <v>2000708</v>
      </c>
      <c r="B911">
        <v>2</v>
      </c>
      <c r="C911">
        <v>708</v>
      </c>
      <c r="D911">
        <v>-0.38329999999999997</v>
      </c>
      <c r="E911">
        <v>8.3261000000000003</v>
      </c>
      <c r="F911">
        <v>9.0579999999999994E-2</v>
      </c>
    </row>
    <row r="912" spans="1:6">
      <c r="A912">
        <v>2000709</v>
      </c>
      <c r="B912">
        <v>2</v>
      </c>
      <c r="C912">
        <v>709</v>
      </c>
      <c r="D912">
        <v>-0.38329999999999997</v>
      </c>
      <c r="E912">
        <v>8.3463999999999992</v>
      </c>
      <c r="F912">
        <v>9.0569999999999998E-2</v>
      </c>
    </row>
    <row r="913" spans="1:6">
      <c r="A913">
        <v>2000710</v>
      </c>
      <c r="B913">
        <v>2</v>
      </c>
      <c r="C913">
        <v>710</v>
      </c>
      <c r="D913">
        <v>-0.38329999999999997</v>
      </c>
      <c r="E913">
        <v>8.3666</v>
      </c>
      <c r="F913">
        <v>9.0560000000000002E-2</v>
      </c>
    </row>
    <row r="914" spans="1:6">
      <c r="A914">
        <v>2000711</v>
      </c>
      <c r="B914">
        <v>2</v>
      </c>
      <c r="C914">
        <v>711</v>
      </c>
      <c r="D914">
        <v>-0.38329999999999997</v>
      </c>
      <c r="E914">
        <v>8.3869000000000007</v>
      </c>
      <c r="F914">
        <v>9.0550000000000005E-2</v>
      </c>
    </row>
    <row r="915" spans="1:6">
      <c r="A915">
        <v>2000712</v>
      </c>
      <c r="B915">
        <v>2</v>
      </c>
      <c r="C915">
        <v>712</v>
      </c>
      <c r="D915">
        <v>-0.38329999999999997</v>
      </c>
      <c r="E915">
        <v>8.4070999999999998</v>
      </c>
      <c r="F915">
        <v>9.0529999999999999E-2</v>
      </c>
    </row>
    <row r="916" spans="1:6">
      <c r="A916">
        <v>2000713</v>
      </c>
      <c r="B916">
        <v>2</v>
      </c>
      <c r="C916">
        <v>713</v>
      </c>
      <c r="D916">
        <v>-0.38329999999999997</v>
      </c>
      <c r="E916">
        <v>8.4273000000000007</v>
      </c>
      <c r="F916">
        <v>9.0520000000000003E-2</v>
      </c>
    </row>
    <row r="917" spans="1:6">
      <c r="A917">
        <v>2000714</v>
      </c>
      <c r="B917">
        <v>2</v>
      </c>
      <c r="C917">
        <v>714</v>
      </c>
      <c r="D917">
        <v>-0.38329999999999997</v>
      </c>
      <c r="E917">
        <v>8.4474</v>
      </c>
      <c r="F917">
        <v>9.0509999999999993E-2</v>
      </c>
    </row>
    <row r="918" spans="1:6">
      <c r="A918">
        <v>2000715</v>
      </c>
      <c r="B918">
        <v>2</v>
      </c>
      <c r="C918">
        <v>715</v>
      </c>
      <c r="D918">
        <v>-0.38329999999999997</v>
      </c>
      <c r="E918">
        <v>8.4675999999999991</v>
      </c>
      <c r="F918">
        <v>9.0499999999999997E-2</v>
      </c>
    </row>
    <row r="919" spans="1:6">
      <c r="A919">
        <v>2000716</v>
      </c>
      <c r="B919">
        <v>2</v>
      </c>
      <c r="C919">
        <v>716</v>
      </c>
      <c r="D919">
        <v>-0.38329999999999997</v>
      </c>
      <c r="E919">
        <v>8.4877000000000002</v>
      </c>
      <c r="F919">
        <v>9.0480000000000005E-2</v>
      </c>
    </row>
    <row r="920" spans="1:6">
      <c r="A920">
        <v>2000717</v>
      </c>
      <c r="B920">
        <v>2</v>
      </c>
      <c r="C920">
        <v>717</v>
      </c>
      <c r="D920">
        <v>-0.38329999999999997</v>
      </c>
      <c r="E920">
        <v>8.5077999999999996</v>
      </c>
      <c r="F920">
        <v>9.0469999999999995E-2</v>
      </c>
    </row>
    <row r="921" spans="1:6">
      <c r="A921">
        <v>2000718</v>
      </c>
      <c r="B921">
        <v>2</v>
      </c>
      <c r="C921">
        <v>718</v>
      </c>
      <c r="D921">
        <v>-0.38329999999999997</v>
      </c>
      <c r="E921">
        <v>8.5277999999999992</v>
      </c>
      <c r="F921">
        <v>9.0459999999999999E-2</v>
      </c>
    </row>
    <row r="922" spans="1:6">
      <c r="A922">
        <v>2000719</v>
      </c>
      <c r="B922">
        <v>2</v>
      </c>
      <c r="C922">
        <v>719</v>
      </c>
      <c r="D922">
        <v>-0.38329999999999997</v>
      </c>
      <c r="E922">
        <v>8.5479000000000003</v>
      </c>
      <c r="F922">
        <v>9.0450000000000003E-2</v>
      </c>
    </row>
    <row r="923" spans="1:6">
      <c r="A923">
        <v>2000720</v>
      </c>
      <c r="B923">
        <v>2</v>
      </c>
      <c r="C923">
        <v>720</v>
      </c>
      <c r="D923">
        <v>-0.38329999999999997</v>
      </c>
      <c r="E923">
        <v>8.5678999999999998</v>
      </c>
      <c r="F923">
        <v>9.0429999999999996E-2</v>
      </c>
    </row>
    <row r="924" spans="1:6">
      <c r="A924">
        <v>2000721</v>
      </c>
      <c r="B924">
        <v>2</v>
      </c>
      <c r="C924">
        <v>721</v>
      </c>
      <c r="D924">
        <v>-0.38329999999999997</v>
      </c>
      <c r="E924">
        <v>8.5878999999999994</v>
      </c>
      <c r="F924">
        <v>9.042E-2</v>
      </c>
    </row>
    <row r="925" spans="1:6">
      <c r="A925">
        <v>2000722</v>
      </c>
      <c r="B925">
        <v>2</v>
      </c>
      <c r="C925">
        <v>722</v>
      </c>
      <c r="D925">
        <v>-0.38329999999999997</v>
      </c>
      <c r="E925">
        <v>8.6077999999999992</v>
      </c>
      <c r="F925">
        <v>9.0410000000000004E-2</v>
      </c>
    </row>
    <row r="926" spans="1:6">
      <c r="A926">
        <v>2000723</v>
      </c>
      <c r="B926">
        <v>2</v>
      </c>
      <c r="C926">
        <v>723</v>
      </c>
      <c r="D926">
        <v>-0.38329999999999997</v>
      </c>
      <c r="E926">
        <v>8.6277000000000008</v>
      </c>
      <c r="F926">
        <v>9.0399999999999994E-2</v>
      </c>
    </row>
    <row r="927" spans="1:6">
      <c r="A927">
        <v>2000724</v>
      </c>
      <c r="B927">
        <v>2</v>
      </c>
      <c r="C927">
        <v>724</v>
      </c>
      <c r="D927">
        <v>-0.38329999999999997</v>
      </c>
      <c r="E927">
        <v>8.6476000000000006</v>
      </c>
      <c r="F927">
        <v>9.0389999999999998E-2</v>
      </c>
    </row>
    <row r="928" spans="1:6">
      <c r="A928">
        <v>2000725</v>
      </c>
      <c r="B928">
        <v>2</v>
      </c>
      <c r="C928">
        <v>725</v>
      </c>
      <c r="D928">
        <v>-0.38329999999999997</v>
      </c>
      <c r="E928">
        <v>8.6674000000000007</v>
      </c>
      <c r="F928">
        <v>9.0370000000000006E-2</v>
      </c>
    </row>
    <row r="929" spans="1:6">
      <c r="A929">
        <v>2000726</v>
      </c>
      <c r="B929">
        <v>2</v>
      </c>
      <c r="C929">
        <v>726</v>
      </c>
      <c r="D929">
        <v>-0.38329999999999997</v>
      </c>
      <c r="E929">
        <v>8.6872000000000007</v>
      </c>
      <c r="F929">
        <v>9.0359999999999996E-2</v>
      </c>
    </row>
    <row r="930" spans="1:6">
      <c r="A930">
        <v>2000727</v>
      </c>
      <c r="B930">
        <v>2</v>
      </c>
      <c r="C930">
        <v>727</v>
      </c>
      <c r="D930">
        <v>-0.38329999999999997</v>
      </c>
      <c r="E930">
        <v>8.7070000000000007</v>
      </c>
      <c r="F930">
        <v>9.035E-2</v>
      </c>
    </row>
    <row r="931" spans="1:6">
      <c r="A931">
        <v>2000728</v>
      </c>
      <c r="B931">
        <v>2</v>
      </c>
      <c r="C931">
        <v>728</v>
      </c>
      <c r="D931">
        <v>-0.38329999999999997</v>
      </c>
      <c r="E931">
        <v>8.7266999999999992</v>
      </c>
      <c r="F931">
        <v>9.0340000000000004E-2</v>
      </c>
    </row>
    <row r="932" spans="1:6">
      <c r="A932">
        <v>2000729</v>
      </c>
      <c r="B932">
        <v>2</v>
      </c>
      <c r="C932">
        <v>729</v>
      </c>
      <c r="D932">
        <v>-0.38329999999999997</v>
      </c>
      <c r="E932">
        <v>8.7463999999999995</v>
      </c>
      <c r="F932">
        <v>9.0319999999999998E-2</v>
      </c>
    </row>
    <row r="933" spans="1:6">
      <c r="A933">
        <v>2000730</v>
      </c>
      <c r="B933">
        <v>2</v>
      </c>
      <c r="C933">
        <v>730</v>
      </c>
      <c r="D933">
        <v>-0.38329999999999997</v>
      </c>
      <c r="E933">
        <v>8.7660999999999998</v>
      </c>
      <c r="F933">
        <v>9.0310000000000001E-2</v>
      </c>
    </row>
    <row r="934" spans="1:6">
      <c r="A934">
        <v>2000731</v>
      </c>
      <c r="B934">
        <v>2</v>
      </c>
      <c r="C934">
        <v>731</v>
      </c>
      <c r="D934">
        <v>-0.38329999999999997</v>
      </c>
      <c r="E934">
        <v>8.7857000000000003</v>
      </c>
      <c r="F934">
        <v>9.0300000000000005E-2</v>
      </c>
    </row>
    <row r="935" spans="1:6">
      <c r="A935">
        <v>2000732</v>
      </c>
      <c r="B935">
        <v>2</v>
      </c>
      <c r="C935">
        <v>732</v>
      </c>
      <c r="D935">
        <v>-0.38329999999999997</v>
      </c>
      <c r="E935">
        <v>8.8053000000000008</v>
      </c>
      <c r="F935">
        <v>9.0279999999999999E-2</v>
      </c>
    </row>
    <row r="936" spans="1:6">
      <c r="A936">
        <v>2000733</v>
      </c>
      <c r="B936">
        <v>2</v>
      </c>
      <c r="C936">
        <v>733</v>
      </c>
      <c r="D936">
        <v>-0.38329999999999997</v>
      </c>
      <c r="E936">
        <v>8.8247999999999998</v>
      </c>
      <c r="F936">
        <v>9.0270000000000003E-2</v>
      </c>
    </row>
    <row r="937" spans="1:6">
      <c r="A937">
        <v>2000734</v>
      </c>
      <c r="B937">
        <v>2</v>
      </c>
      <c r="C937">
        <v>734</v>
      </c>
      <c r="D937">
        <v>-0.38329999999999997</v>
      </c>
      <c r="E937">
        <v>8.8443000000000005</v>
      </c>
      <c r="F937">
        <v>9.0260000000000007E-2</v>
      </c>
    </row>
    <row r="938" spans="1:6">
      <c r="A938">
        <v>2000735</v>
      </c>
      <c r="B938">
        <v>2</v>
      </c>
      <c r="C938">
        <v>735</v>
      </c>
      <c r="D938">
        <v>-0.38329999999999997</v>
      </c>
      <c r="E938">
        <v>8.8637999999999995</v>
      </c>
      <c r="F938">
        <v>9.0249999999999997E-2</v>
      </c>
    </row>
    <row r="939" spans="1:6">
      <c r="A939">
        <v>2000736</v>
      </c>
      <c r="B939">
        <v>2</v>
      </c>
      <c r="C939">
        <v>736</v>
      </c>
      <c r="D939">
        <v>-0.38329999999999997</v>
      </c>
      <c r="E939">
        <v>8.8831000000000007</v>
      </c>
      <c r="F939">
        <v>9.0230000000000005E-2</v>
      </c>
    </row>
    <row r="940" spans="1:6">
      <c r="A940">
        <v>2000737</v>
      </c>
      <c r="B940">
        <v>2</v>
      </c>
      <c r="C940">
        <v>737</v>
      </c>
      <c r="D940">
        <v>-0.38329999999999997</v>
      </c>
      <c r="E940">
        <v>8.9024999999999999</v>
      </c>
      <c r="F940">
        <v>9.0219999999999995E-2</v>
      </c>
    </row>
    <row r="941" spans="1:6">
      <c r="A941">
        <v>2000738</v>
      </c>
      <c r="B941">
        <v>2</v>
      </c>
      <c r="C941">
        <v>738</v>
      </c>
      <c r="D941">
        <v>-0.38329999999999997</v>
      </c>
      <c r="E941">
        <v>8.9216999999999995</v>
      </c>
      <c r="F941">
        <v>9.0209999999999999E-2</v>
      </c>
    </row>
    <row r="942" spans="1:6">
      <c r="A942">
        <v>2000739</v>
      </c>
      <c r="B942">
        <v>2</v>
      </c>
      <c r="C942">
        <v>739</v>
      </c>
      <c r="D942">
        <v>-0.38329999999999997</v>
      </c>
      <c r="E942">
        <v>8.9410000000000007</v>
      </c>
      <c r="F942">
        <v>9.0200000000000002E-2</v>
      </c>
    </row>
    <row r="943" spans="1:6">
      <c r="A943">
        <v>2000740</v>
      </c>
      <c r="B943">
        <v>2</v>
      </c>
      <c r="C943">
        <v>740</v>
      </c>
      <c r="D943">
        <v>-0.38329999999999997</v>
      </c>
      <c r="E943">
        <v>8.9601000000000006</v>
      </c>
      <c r="F943">
        <v>9.0179999999999996E-2</v>
      </c>
    </row>
    <row r="944" spans="1:6">
      <c r="A944">
        <v>2000741</v>
      </c>
      <c r="B944">
        <v>2</v>
      </c>
      <c r="C944">
        <v>741</v>
      </c>
      <c r="D944">
        <v>-0.38329999999999997</v>
      </c>
      <c r="E944">
        <v>8.9792000000000005</v>
      </c>
      <c r="F944">
        <v>9.017E-2</v>
      </c>
    </row>
    <row r="945" spans="1:6">
      <c r="A945">
        <v>2000742</v>
      </c>
      <c r="B945">
        <v>2</v>
      </c>
      <c r="C945">
        <v>742</v>
      </c>
      <c r="D945">
        <v>-0.38329999999999997</v>
      </c>
      <c r="E945">
        <v>8.9983000000000004</v>
      </c>
      <c r="F945">
        <v>9.0160000000000004E-2</v>
      </c>
    </row>
    <row r="946" spans="1:6">
      <c r="A946">
        <v>2000743</v>
      </c>
      <c r="B946">
        <v>2</v>
      </c>
      <c r="C946">
        <v>743</v>
      </c>
      <c r="D946">
        <v>-0.38329999999999997</v>
      </c>
      <c r="E946">
        <v>9.0173000000000005</v>
      </c>
      <c r="F946">
        <v>9.0139999999999998E-2</v>
      </c>
    </row>
    <row r="947" spans="1:6">
      <c r="A947">
        <v>2000744</v>
      </c>
      <c r="B947">
        <v>2</v>
      </c>
      <c r="C947">
        <v>744</v>
      </c>
      <c r="D947">
        <v>-0.38329999999999997</v>
      </c>
      <c r="E947">
        <v>9.0363000000000007</v>
      </c>
      <c r="F947">
        <v>9.0130000000000002E-2</v>
      </c>
    </row>
    <row r="948" spans="1:6">
      <c r="A948">
        <v>2000745</v>
      </c>
      <c r="B948">
        <v>2</v>
      </c>
      <c r="C948">
        <v>745</v>
      </c>
      <c r="D948">
        <v>-0.38329999999999997</v>
      </c>
      <c r="E948">
        <v>9.0551999999999992</v>
      </c>
      <c r="F948">
        <v>9.0120000000000006E-2</v>
      </c>
    </row>
    <row r="949" spans="1:6">
      <c r="A949">
        <v>2000746</v>
      </c>
      <c r="B949">
        <v>2</v>
      </c>
      <c r="C949">
        <v>746</v>
      </c>
      <c r="D949">
        <v>-0.38329999999999997</v>
      </c>
      <c r="E949">
        <v>9.0739999999999998</v>
      </c>
      <c r="F949">
        <v>9.0109999999999996E-2</v>
      </c>
    </row>
    <row r="950" spans="1:6">
      <c r="A950">
        <v>2000747</v>
      </c>
      <c r="B950">
        <v>2</v>
      </c>
      <c r="C950">
        <v>747</v>
      </c>
      <c r="D950">
        <v>-0.38329999999999997</v>
      </c>
      <c r="E950">
        <v>9.0928000000000004</v>
      </c>
      <c r="F950">
        <v>9.0090000000000003E-2</v>
      </c>
    </row>
    <row r="951" spans="1:6">
      <c r="A951">
        <v>2000748</v>
      </c>
      <c r="B951">
        <v>2</v>
      </c>
      <c r="C951">
        <v>748</v>
      </c>
      <c r="D951">
        <v>-0.38329999999999997</v>
      </c>
      <c r="E951">
        <v>9.1115999999999993</v>
      </c>
      <c r="F951">
        <v>9.0079999999999993E-2</v>
      </c>
    </row>
    <row r="952" spans="1:6">
      <c r="A952">
        <v>2000749</v>
      </c>
      <c r="B952">
        <v>2</v>
      </c>
      <c r="C952">
        <v>749</v>
      </c>
      <c r="D952">
        <v>-0.38329999999999997</v>
      </c>
      <c r="E952">
        <v>9.1303000000000001</v>
      </c>
      <c r="F952">
        <v>9.0069999999999997E-2</v>
      </c>
    </row>
    <row r="953" spans="1:6">
      <c r="A953">
        <v>2000750</v>
      </c>
      <c r="B953">
        <v>2</v>
      </c>
      <c r="C953">
        <v>750</v>
      </c>
      <c r="D953">
        <v>-0.38329999999999997</v>
      </c>
      <c r="E953">
        <v>9.1489999999999991</v>
      </c>
      <c r="F953">
        <v>9.0050000000000005E-2</v>
      </c>
    </row>
    <row r="954" spans="1:6">
      <c r="A954">
        <v>2000751</v>
      </c>
      <c r="B954">
        <v>2</v>
      </c>
      <c r="C954">
        <v>751</v>
      </c>
      <c r="D954">
        <v>-0.38329999999999997</v>
      </c>
      <c r="E954">
        <v>9.1676000000000002</v>
      </c>
      <c r="F954">
        <v>9.0039999999999995E-2</v>
      </c>
    </row>
    <row r="955" spans="1:6">
      <c r="A955">
        <v>2000752</v>
      </c>
      <c r="B955">
        <v>2</v>
      </c>
      <c r="C955">
        <v>752</v>
      </c>
      <c r="D955">
        <v>-0.38329999999999997</v>
      </c>
      <c r="E955">
        <v>9.1861999999999995</v>
      </c>
      <c r="F955">
        <v>9.0029999999999999E-2</v>
      </c>
    </row>
    <row r="956" spans="1:6">
      <c r="A956">
        <v>2000753</v>
      </c>
      <c r="B956">
        <v>2</v>
      </c>
      <c r="C956">
        <v>753</v>
      </c>
      <c r="D956">
        <v>-0.38329999999999997</v>
      </c>
      <c r="E956">
        <v>9.2048000000000005</v>
      </c>
      <c r="F956">
        <v>9.0010000000000007E-2</v>
      </c>
    </row>
    <row r="957" spans="1:6">
      <c r="A957">
        <v>2000754</v>
      </c>
      <c r="B957">
        <v>2</v>
      </c>
      <c r="C957">
        <v>754</v>
      </c>
      <c r="D957">
        <v>-0.38329999999999997</v>
      </c>
      <c r="E957">
        <v>9.2233000000000001</v>
      </c>
      <c r="F957">
        <v>0.09</v>
      </c>
    </row>
    <row r="958" spans="1:6">
      <c r="A958">
        <v>2000755</v>
      </c>
      <c r="B958">
        <v>2</v>
      </c>
      <c r="C958">
        <v>755</v>
      </c>
      <c r="D958">
        <v>-0.38329999999999997</v>
      </c>
      <c r="E958">
        <v>9.2417999999999996</v>
      </c>
      <c r="F958">
        <v>8.9990000000000001E-2</v>
      </c>
    </row>
    <row r="959" spans="1:6">
      <c r="A959">
        <v>2000756</v>
      </c>
      <c r="B959">
        <v>2</v>
      </c>
      <c r="C959">
        <v>756</v>
      </c>
      <c r="D959">
        <v>-0.38329999999999997</v>
      </c>
      <c r="E959">
        <v>9.2601999999999993</v>
      </c>
      <c r="F959">
        <v>8.9969999999999994E-2</v>
      </c>
    </row>
    <row r="960" spans="1:6">
      <c r="A960">
        <v>2000757</v>
      </c>
      <c r="B960">
        <v>2</v>
      </c>
      <c r="C960">
        <v>757</v>
      </c>
      <c r="D960">
        <v>-0.38329999999999997</v>
      </c>
      <c r="E960">
        <v>9.2786000000000008</v>
      </c>
      <c r="F960">
        <v>8.9959999999999998E-2</v>
      </c>
    </row>
    <row r="961" spans="1:6">
      <c r="A961">
        <v>2000758</v>
      </c>
      <c r="B961">
        <v>2</v>
      </c>
      <c r="C961">
        <v>758</v>
      </c>
      <c r="D961">
        <v>-0.38329999999999997</v>
      </c>
      <c r="E961">
        <v>9.2970000000000006</v>
      </c>
      <c r="F961">
        <v>8.9950000000000002E-2</v>
      </c>
    </row>
    <row r="962" spans="1:6">
      <c r="A962">
        <v>2000759</v>
      </c>
      <c r="B962">
        <v>2</v>
      </c>
      <c r="C962">
        <v>759</v>
      </c>
      <c r="D962">
        <v>-0.38329999999999997</v>
      </c>
      <c r="E962">
        <v>9.3154000000000003</v>
      </c>
      <c r="F962">
        <v>8.9929999999999996E-2</v>
      </c>
    </row>
    <row r="963" spans="1:6">
      <c r="A963">
        <v>2000760</v>
      </c>
      <c r="B963">
        <v>2</v>
      </c>
      <c r="C963">
        <v>760</v>
      </c>
      <c r="D963">
        <v>-0.38329999999999997</v>
      </c>
      <c r="E963">
        <v>9.3337000000000003</v>
      </c>
      <c r="F963">
        <v>8.992E-2</v>
      </c>
    </row>
    <row r="964" spans="1:6">
      <c r="A964">
        <v>2000761</v>
      </c>
      <c r="B964">
        <v>2</v>
      </c>
      <c r="C964">
        <v>761</v>
      </c>
      <c r="D964">
        <v>-0.38329999999999997</v>
      </c>
      <c r="E964">
        <v>9.3520000000000003</v>
      </c>
      <c r="F964">
        <v>8.9910000000000004E-2</v>
      </c>
    </row>
    <row r="965" spans="1:6">
      <c r="A965">
        <v>2000762</v>
      </c>
      <c r="B965">
        <v>2</v>
      </c>
      <c r="C965">
        <v>762</v>
      </c>
      <c r="D965">
        <v>-0.38329999999999997</v>
      </c>
      <c r="E965">
        <v>9.3703000000000003</v>
      </c>
      <c r="F965">
        <v>8.9889999999999998E-2</v>
      </c>
    </row>
    <row r="966" spans="1:6">
      <c r="A966">
        <v>2000763</v>
      </c>
      <c r="B966">
        <v>2</v>
      </c>
      <c r="C966">
        <v>763</v>
      </c>
      <c r="D966">
        <v>-0.38329999999999997</v>
      </c>
      <c r="E966">
        <v>9.3886000000000003</v>
      </c>
      <c r="F966">
        <v>8.9880000000000002E-2</v>
      </c>
    </row>
    <row r="967" spans="1:6">
      <c r="A967">
        <v>2000764</v>
      </c>
      <c r="B967">
        <v>2</v>
      </c>
      <c r="C967">
        <v>764</v>
      </c>
      <c r="D967">
        <v>-0.38329999999999997</v>
      </c>
      <c r="E967">
        <v>9.4069000000000003</v>
      </c>
      <c r="F967">
        <v>8.9870000000000005E-2</v>
      </c>
    </row>
    <row r="968" spans="1:6">
      <c r="A968">
        <v>2000765</v>
      </c>
      <c r="B968">
        <v>2</v>
      </c>
      <c r="C968">
        <v>765</v>
      </c>
      <c r="D968">
        <v>-0.38329999999999997</v>
      </c>
      <c r="E968">
        <v>9.4252000000000002</v>
      </c>
      <c r="F968">
        <v>8.9849999999999999E-2</v>
      </c>
    </row>
    <row r="969" spans="1:6">
      <c r="A969">
        <v>2000766</v>
      </c>
      <c r="B969">
        <v>2</v>
      </c>
      <c r="C969">
        <v>766</v>
      </c>
      <c r="D969">
        <v>-0.38329999999999997</v>
      </c>
      <c r="E969">
        <v>9.4435000000000002</v>
      </c>
      <c r="F969">
        <v>8.9840000000000003E-2</v>
      </c>
    </row>
    <row r="970" spans="1:6">
      <c r="A970">
        <v>2000767</v>
      </c>
      <c r="B970">
        <v>2</v>
      </c>
      <c r="C970">
        <v>767</v>
      </c>
      <c r="D970">
        <v>-0.38329999999999997</v>
      </c>
      <c r="E970">
        <v>9.4617000000000004</v>
      </c>
      <c r="F970">
        <v>8.9829999999999993E-2</v>
      </c>
    </row>
    <row r="971" spans="1:6">
      <c r="A971">
        <v>2000768</v>
      </c>
      <c r="B971">
        <v>2</v>
      </c>
      <c r="C971">
        <v>768</v>
      </c>
      <c r="D971">
        <v>-0.38329999999999997</v>
      </c>
      <c r="E971">
        <v>9.48</v>
      </c>
      <c r="F971">
        <v>8.9810000000000001E-2</v>
      </c>
    </row>
    <row r="972" spans="1:6">
      <c r="A972">
        <v>2000769</v>
      </c>
      <c r="B972">
        <v>2</v>
      </c>
      <c r="C972">
        <v>769</v>
      </c>
      <c r="D972">
        <v>-0.38329999999999997</v>
      </c>
      <c r="E972">
        <v>9.4983000000000004</v>
      </c>
      <c r="F972">
        <v>8.9800000000000005E-2</v>
      </c>
    </row>
    <row r="973" spans="1:6">
      <c r="A973">
        <v>2000770</v>
      </c>
      <c r="B973">
        <v>2</v>
      </c>
      <c r="C973">
        <v>770</v>
      </c>
      <c r="D973">
        <v>-0.38329999999999997</v>
      </c>
      <c r="E973">
        <v>9.5166000000000004</v>
      </c>
      <c r="F973">
        <v>8.9789999999999995E-2</v>
      </c>
    </row>
    <row r="974" spans="1:6">
      <c r="A974">
        <v>2000771</v>
      </c>
      <c r="B974">
        <v>2</v>
      </c>
      <c r="C974">
        <v>771</v>
      </c>
      <c r="D974">
        <v>-0.38329999999999997</v>
      </c>
      <c r="E974">
        <v>9.5350000000000001</v>
      </c>
      <c r="F974">
        <v>8.9770000000000003E-2</v>
      </c>
    </row>
    <row r="975" spans="1:6">
      <c r="A975">
        <v>2000772</v>
      </c>
      <c r="B975">
        <v>2</v>
      </c>
      <c r="C975">
        <v>772</v>
      </c>
      <c r="D975">
        <v>-0.38329999999999997</v>
      </c>
      <c r="E975">
        <v>9.5533000000000001</v>
      </c>
      <c r="F975">
        <v>8.9760000000000006E-2</v>
      </c>
    </row>
    <row r="976" spans="1:6">
      <c r="A976">
        <v>2000773</v>
      </c>
      <c r="B976">
        <v>2</v>
      </c>
      <c r="C976">
        <v>773</v>
      </c>
      <c r="D976">
        <v>-0.38329999999999997</v>
      </c>
      <c r="E976">
        <v>9.5716999999999999</v>
      </c>
      <c r="F976">
        <v>8.9749999999999996E-2</v>
      </c>
    </row>
    <row r="977" spans="1:6">
      <c r="A977">
        <v>2000774</v>
      </c>
      <c r="B977">
        <v>2</v>
      </c>
      <c r="C977">
        <v>774</v>
      </c>
      <c r="D977">
        <v>-0.38329999999999997</v>
      </c>
      <c r="E977">
        <v>9.5900999999999996</v>
      </c>
      <c r="F977">
        <v>8.9730000000000004E-2</v>
      </c>
    </row>
    <row r="978" spans="1:6">
      <c r="A978">
        <v>2000775</v>
      </c>
      <c r="B978">
        <v>2</v>
      </c>
      <c r="C978">
        <v>775</v>
      </c>
      <c r="D978">
        <v>-0.38329999999999997</v>
      </c>
      <c r="E978">
        <v>9.6085999999999991</v>
      </c>
      <c r="F978">
        <v>8.9719999999999994E-2</v>
      </c>
    </row>
    <row r="979" spans="1:6">
      <c r="A979">
        <v>2000776</v>
      </c>
      <c r="B979">
        <v>2</v>
      </c>
      <c r="C979">
        <v>776</v>
      </c>
      <c r="D979">
        <v>-0.38329999999999997</v>
      </c>
      <c r="E979">
        <v>9.6271000000000004</v>
      </c>
      <c r="F979">
        <v>8.9709999999999998E-2</v>
      </c>
    </row>
    <row r="980" spans="1:6">
      <c r="A980">
        <v>2000777</v>
      </c>
      <c r="B980">
        <v>2</v>
      </c>
      <c r="C980">
        <v>777</v>
      </c>
      <c r="D980">
        <v>-0.38329999999999997</v>
      </c>
      <c r="E980">
        <v>9.6456</v>
      </c>
      <c r="F980">
        <v>8.9690000000000006E-2</v>
      </c>
    </row>
    <row r="981" spans="1:6">
      <c r="A981">
        <v>2000778</v>
      </c>
      <c r="B981">
        <v>2</v>
      </c>
      <c r="C981">
        <v>778</v>
      </c>
      <c r="D981">
        <v>-0.38329999999999997</v>
      </c>
      <c r="E981">
        <v>9.6641999999999992</v>
      </c>
      <c r="F981">
        <v>8.9679999999999996E-2</v>
      </c>
    </row>
    <row r="982" spans="1:6">
      <c r="A982">
        <v>2000779</v>
      </c>
      <c r="B982">
        <v>2</v>
      </c>
      <c r="C982">
        <v>779</v>
      </c>
      <c r="D982">
        <v>-0.38329999999999997</v>
      </c>
      <c r="E982">
        <v>9.6828000000000003</v>
      </c>
      <c r="F982">
        <v>8.9660000000000004E-2</v>
      </c>
    </row>
    <row r="983" spans="1:6">
      <c r="A983">
        <v>2000780</v>
      </c>
      <c r="B983">
        <v>2</v>
      </c>
      <c r="C983">
        <v>780</v>
      </c>
      <c r="D983">
        <v>-0.38329999999999997</v>
      </c>
      <c r="E983">
        <v>9.7014999999999993</v>
      </c>
      <c r="F983">
        <v>8.9649999999999994E-2</v>
      </c>
    </row>
    <row r="984" spans="1:6">
      <c r="A984">
        <v>2000781</v>
      </c>
      <c r="B984">
        <v>2</v>
      </c>
      <c r="C984">
        <v>781</v>
      </c>
      <c r="D984">
        <v>-0.38329999999999997</v>
      </c>
      <c r="E984">
        <v>9.7202000000000002</v>
      </c>
      <c r="F984">
        <v>8.9639999999999997E-2</v>
      </c>
    </row>
    <row r="985" spans="1:6">
      <c r="A985">
        <v>2000782</v>
      </c>
      <c r="B985">
        <v>2</v>
      </c>
      <c r="C985">
        <v>782</v>
      </c>
      <c r="D985">
        <v>-0.38329999999999997</v>
      </c>
      <c r="E985">
        <v>9.7390000000000008</v>
      </c>
      <c r="F985">
        <v>8.9630000000000001E-2</v>
      </c>
    </row>
    <row r="986" spans="1:6">
      <c r="A986">
        <v>2000783</v>
      </c>
      <c r="B986">
        <v>2</v>
      </c>
      <c r="C986">
        <v>783</v>
      </c>
      <c r="D986">
        <v>-0.38329999999999997</v>
      </c>
      <c r="E986">
        <v>9.7577999999999996</v>
      </c>
      <c r="F986">
        <v>8.9609999999999995E-2</v>
      </c>
    </row>
    <row r="987" spans="1:6">
      <c r="A987">
        <v>2000784</v>
      </c>
      <c r="B987">
        <v>2</v>
      </c>
      <c r="C987">
        <v>784</v>
      </c>
      <c r="D987">
        <v>-0.38329999999999997</v>
      </c>
      <c r="E987">
        <v>9.7766999999999999</v>
      </c>
      <c r="F987">
        <v>8.9599999999999999E-2</v>
      </c>
    </row>
    <row r="988" spans="1:6">
      <c r="A988">
        <v>2000785</v>
      </c>
      <c r="B988">
        <v>2</v>
      </c>
      <c r="C988">
        <v>785</v>
      </c>
      <c r="D988">
        <v>-0.38329999999999997</v>
      </c>
      <c r="E988">
        <v>9.7957000000000001</v>
      </c>
      <c r="F988">
        <v>8.9590000000000003E-2</v>
      </c>
    </row>
    <row r="989" spans="1:6">
      <c r="A989">
        <v>2000786</v>
      </c>
      <c r="B989">
        <v>2</v>
      </c>
      <c r="C989">
        <v>786</v>
      </c>
      <c r="D989">
        <v>-0.38329999999999997</v>
      </c>
      <c r="E989">
        <v>9.8147000000000002</v>
      </c>
      <c r="F989">
        <v>8.9569999999999997E-2</v>
      </c>
    </row>
    <row r="990" spans="1:6">
      <c r="A990">
        <v>2000787</v>
      </c>
      <c r="B990">
        <v>2</v>
      </c>
      <c r="C990">
        <v>787</v>
      </c>
      <c r="D990">
        <v>-0.38329999999999997</v>
      </c>
      <c r="E990">
        <v>9.8338000000000001</v>
      </c>
      <c r="F990">
        <v>8.9560000000000001E-2</v>
      </c>
    </row>
    <row r="991" spans="1:6">
      <c r="A991">
        <v>2000788</v>
      </c>
      <c r="B991">
        <v>2</v>
      </c>
      <c r="C991">
        <v>788</v>
      </c>
      <c r="D991">
        <v>-0.38329999999999997</v>
      </c>
      <c r="E991">
        <v>9.8529999999999998</v>
      </c>
      <c r="F991">
        <v>8.9550000000000005E-2</v>
      </c>
    </row>
    <row r="992" spans="1:6">
      <c r="A992">
        <v>2000789</v>
      </c>
      <c r="B992">
        <v>2</v>
      </c>
      <c r="C992">
        <v>789</v>
      </c>
      <c r="D992">
        <v>-0.38329999999999997</v>
      </c>
      <c r="E992">
        <v>9.8721999999999994</v>
      </c>
      <c r="F992">
        <v>8.9529999999999998E-2</v>
      </c>
    </row>
    <row r="993" spans="1:6">
      <c r="A993">
        <v>2000790</v>
      </c>
      <c r="B993">
        <v>2</v>
      </c>
      <c r="C993">
        <v>790</v>
      </c>
      <c r="D993">
        <v>-0.38329999999999997</v>
      </c>
      <c r="E993">
        <v>9.8915000000000006</v>
      </c>
      <c r="F993">
        <v>8.9520000000000002E-2</v>
      </c>
    </row>
    <row r="994" spans="1:6">
      <c r="A994">
        <v>2000791</v>
      </c>
      <c r="B994">
        <v>2</v>
      </c>
      <c r="C994">
        <v>791</v>
      </c>
      <c r="D994">
        <v>-0.38329999999999997</v>
      </c>
      <c r="E994">
        <v>9.9108999999999998</v>
      </c>
      <c r="F994">
        <v>8.9510000000000006E-2</v>
      </c>
    </row>
    <row r="995" spans="1:6">
      <c r="A995">
        <v>2000792</v>
      </c>
      <c r="B995">
        <v>2</v>
      </c>
      <c r="C995">
        <v>792</v>
      </c>
      <c r="D995">
        <v>-0.38329999999999997</v>
      </c>
      <c r="E995">
        <v>9.9303000000000008</v>
      </c>
      <c r="F995">
        <v>8.9499999999999996E-2</v>
      </c>
    </row>
    <row r="996" spans="1:6">
      <c r="A996">
        <v>2000793</v>
      </c>
      <c r="B996">
        <v>2</v>
      </c>
      <c r="C996">
        <v>793</v>
      </c>
      <c r="D996">
        <v>-0.38329999999999997</v>
      </c>
      <c r="E996">
        <v>9.9498999999999995</v>
      </c>
      <c r="F996">
        <v>8.9480000000000004E-2</v>
      </c>
    </row>
    <row r="997" spans="1:6">
      <c r="A997">
        <v>2000794</v>
      </c>
      <c r="B997">
        <v>2</v>
      </c>
      <c r="C997">
        <v>794</v>
      </c>
      <c r="D997">
        <v>-0.38329999999999997</v>
      </c>
      <c r="E997">
        <v>9.9695</v>
      </c>
      <c r="F997">
        <v>8.9469999999999994E-2</v>
      </c>
    </row>
    <row r="998" spans="1:6">
      <c r="A998">
        <v>2000795</v>
      </c>
      <c r="B998">
        <v>2</v>
      </c>
      <c r="C998">
        <v>795</v>
      </c>
      <c r="D998">
        <v>-0.38329999999999997</v>
      </c>
      <c r="E998">
        <v>9.9892000000000003</v>
      </c>
      <c r="F998">
        <v>8.9459999999999998E-2</v>
      </c>
    </row>
    <row r="999" spans="1:6">
      <c r="A999">
        <v>2000796</v>
      </c>
      <c r="B999">
        <v>2</v>
      </c>
      <c r="C999">
        <v>796</v>
      </c>
      <c r="D999">
        <v>-0.38329999999999997</v>
      </c>
      <c r="E999">
        <v>10.009</v>
      </c>
      <c r="F999">
        <v>8.9450000000000002E-2</v>
      </c>
    </row>
    <row r="1000" spans="1:6">
      <c r="A1000">
        <v>2000797</v>
      </c>
      <c r="B1000">
        <v>2</v>
      </c>
      <c r="C1000">
        <v>797</v>
      </c>
      <c r="D1000">
        <v>-0.38329999999999997</v>
      </c>
      <c r="E1000">
        <v>10.0289</v>
      </c>
      <c r="F1000">
        <v>8.9429999999999996E-2</v>
      </c>
    </row>
    <row r="1001" spans="1:6">
      <c r="A1001">
        <v>2000798</v>
      </c>
      <c r="B1001">
        <v>2</v>
      </c>
      <c r="C1001">
        <v>798</v>
      </c>
      <c r="D1001">
        <v>-0.38329999999999997</v>
      </c>
      <c r="E1001">
        <v>10.0489</v>
      </c>
      <c r="F1001">
        <v>8.9419999999999999E-2</v>
      </c>
    </row>
    <row r="1002" spans="1:6">
      <c r="A1002">
        <v>2000799</v>
      </c>
      <c r="B1002">
        <v>2</v>
      </c>
      <c r="C1002">
        <v>799</v>
      </c>
      <c r="D1002">
        <v>-0.38329999999999997</v>
      </c>
      <c r="E1002">
        <v>10.069000000000001</v>
      </c>
      <c r="F1002">
        <v>8.9410000000000003E-2</v>
      </c>
    </row>
    <row r="1003" spans="1:6">
      <c r="A1003">
        <v>2000800</v>
      </c>
      <c r="B1003">
        <v>2</v>
      </c>
      <c r="C1003">
        <v>800</v>
      </c>
      <c r="D1003">
        <v>-0.38329999999999997</v>
      </c>
      <c r="E1003">
        <v>10.0891</v>
      </c>
      <c r="F1003">
        <v>8.9399999999999993E-2</v>
      </c>
    </row>
    <row r="1004" spans="1:6">
      <c r="A1004">
        <v>2000801</v>
      </c>
      <c r="B1004">
        <v>2</v>
      </c>
      <c r="C1004">
        <v>801</v>
      </c>
      <c r="D1004">
        <v>-0.38329999999999997</v>
      </c>
      <c r="E1004">
        <v>10.109400000000001</v>
      </c>
      <c r="F1004">
        <v>8.9389999999999997E-2</v>
      </c>
    </row>
    <row r="1005" spans="1:6">
      <c r="A1005">
        <v>2000802</v>
      </c>
      <c r="B1005">
        <v>2</v>
      </c>
      <c r="C1005">
        <v>802</v>
      </c>
      <c r="D1005">
        <v>-0.38329999999999997</v>
      </c>
      <c r="E1005">
        <v>10.129799999999999</v>
      </c>
      <c r="F1005">
        <v>8.9370000000000005E-2</v>
      </c>
    </row>
    <row r="1006" spans="1:6">
      <c r="A1006">
        <v>2000803</v>
      </c>
      <c r="B1006">
        <v>2</v>
      </c>
      <c r="C1006">
        <v>803</v>
      </c>
      <c r="D1006">
        <v>-0.38329999999999997</v>
      </c>
      <c r="E1006">
        <v>10.1503</v>
      </c>
      <c r="F1006">
        <v>8.9359999999999995E-2</v>
      </c>
    </row>
    <row r="1007" spans="1:6">
      <c r="A1007">
        <v>2000804</v>
      </c>
      <c r="B1007">
        <v>2</v>
      </c>
      <c r="C1007">
        <v>804</v>
      </c>
      <c r="D1007">
        <v>-0.38329999999999997</v>
      </c>
      <c r="E1007">
        <v>10.1709</v>
      </c>
      <c r="F1007">
        <v>8.9349999999999999E-2</v>
      </c>
    </row>
    <row r="1008" spans="1:6">
      <c r="A1008">
        <v>2000805</v>
      </c>
      <c r="B1008">
        <v>2</v>
      </c>
      <c r="C1008">
        <v>805</v>
      </c>
      <c r="D1008">
        <v>-0.38329999999999997</v>
      </c>
      <c r="E1008">
        <v>10.191599999999999</v>
      </c>
      <c r="F1008">
        <v>8.9340000000000003E-2</v>
      </c>
    </row>
    <row r="1009" spans="1:6">
      <c r="A1009">
        <v>2000806</v>
      </c>
      <c r="B1009">
        <v>2</v>
      </c>
      <c r="C1009">
        <v>806</v>
      </c>
      <c r="D1009">
        <v>-0.38329999999999997</v>
      </c>
      <c r="E1009">
        <v>10.212300000000001</v>
      </c>
      <c r="F1009">
        <v>8.9330000000000007E-2</v>
      </c>
    </row>
    <row r="1010" spans="1:6">
      <c r="A1010">
        <v>2000807</v>
      </c>
      <c r="B1010">
        <v>2</v>
      </c>
      <c r="C1010">
        <v>807</v>
      </c>
      <c r="D1010">
        <v>-0.38329999999999997</v>
      </c>
      <c r="E1010">
        <v>10.2332</v>
      </c>
      <c r="F1010">
        <v>8.9319999999999997E-2</v>
      </c>
    </row>
    <row r="1011" spans="1:6">
      <c r="A1011">
        <v>2000808</v>
      </c>
      <c r="B1011">
        <v>2</v>
      </c>
      <c r="C1011">
        <v>808</v>
      </c>
      <c r="D1011">
        <v>-0.38329999999999997</v>
      </c>
      <c r="E1011">
        <v>10.254200000000001</v>
      </c>
      <c r="F1011">
        <v>8.9300000000000004E-2</v>
      </c>
    </row>
    <row r="1012" spans="1:6">
      <c r="A1012">
        <v>2000809</v>
      </c>
      <c r="B1012">
        <v>2</v>
      </c>
      <c r="C1012">
        <v>809</v>
      </c>
      <c r="D1012">
        <v>-0.38329999999999997</v>
      </c>
      <c r="E1012">
        <v>10.2753</v>
      </c>
      <c r="F1012">
        <v>8.9289999999999994E-2</v>
      </c>
    </row>
    <row r="1013" spans="1:6">
      <c r="A1013">
        <v>2000810</v>
      </c>
      <c r="B1013">
        <v>2</v>
      </c>
      <c r="C1013">
        <v>810</v>
      </c>
      <c r="D1013">
        <v>-0.38329999999999997</v>
      </c>
      <c r="E1013">
        <v>10.2965</v>
      </c>
      <c r="F1013">
        <v>8.9279999999999998E-2</v>
      </c>
    </row>
    <row r="1014" spans="1:6">
      <c r="A1014">
        <v>2000811</v>
      </c>
      <c r="B1014">
        <v>2</v>
      </c>
      <c r="C1014">
        <v>811</v>
      </c>
      <c r="D1014">
        <v>-0.38329999999999997</v>
      </c>
      <c r="E1014">
        <v>10.3178</v>
      </c>
      <c r="F1014">
        <v>8.9270000000000002E-2</v>
      </c>
    </row>
    <row r="1015" spans="1:6">
      <c r="A1015">
        <v>2000812</v>
      </c>
      <c r="B1015">
        <v>2</v>
      </c>
      <c r="C1015">
        <v>812</v>
      </c>
      <c r="D1015">
        <v>-0.38329999999999997</v>
      </c>
      <c r="E1015">
        <v>10.3393</v>
      </c>
      <c r="F1015">
        <v>8.9260000000000006E-2</v>
      </c>
    </row>
    <row r="1016" spans="1:6">
      <c r="A1016">
        <v>2000813</v>
      </c>
      <c r="B1016">
        <v>2</v>
      </c>
      <c r="C1016">
        <v>813</v>
      </c>
      <c r="D1016">
        <v>-0.38329999999999997</v>
      </c>
      <c r="E1016">
        <v>10.360799999999999</v>
      </c>
      <c r="F1016">
        <v>8.9249999999999996E-2</v>
      </c>
    </row>
    <row r="1017" spans="1:6">
      <c r="A1017">
        <v>2000814</v>
      </c>
      <c r="B1017">
        <v>2</v>
      </c>
      <c r="C1017">
        <v>814</v>
      </c>
      <c r="D1017">
        <v>-0.38329999999999997</v>
      </c>
      <c r="E1017">
        <v>10.382400000000001</v>
      </c>
      <c r="F1017">
        <v>8.924E-2</v>
      </c>
    </row>
    <row r="1018" spans="1:6">
      <c r="A1018">
        <v>2000815</v>
      </c>
      <c r="B1018">
        <v>2</v>
      </c>
      <c r="C1018">
        <v>815</v>
      </c>
      <c r="D1018">
        <v>-0.38329999999999997</v>
      </c>
      <c r="E1018">
        <v>10.4041</v>
      </c>
      <c r="F1018">
        <v>8.9230000000000004E-2</v>
      </c>
    </row>
    <row r="1019" spans="1:6">
      <c r="A1019">
        <v>2000816</v>
      </c>
      <c r="B1019">
        <v>2</v>
      </c>
      <c r="C1019">
        <v>816</v>
      </c>
      <c r="D1019">
        <v>-0.38329999999999997</v>
      </c>
      <c r="E1019">
        <v>10.425800000000001</v>
      </c>
      <c r="F1019">
        <v>8.9219999999999994E-2</v>
      </c>
    </row>
    <row r="1020" spans="1:6">
      <c r="A1020">
        <v>2000817</v>
      </c>
      <c r="B1020">
        <v>2</v>
      </c>
      <c r="C1020">
        <v>817</v>
      </c>
      <c r="D1020">
        <v>-0.38329999999999997</v>
      </c>
      <c r="E1020">
        <v>10.447699999999999</v>
      </c>
      <c r="F1020">
        <v>8.9209999999999998E-2</v>
      </c>
    </row>
    <row r="1021" spans="1:6">
      <c r="A1021">
        <v>2000818</v>
      </c>
      <c r="B1021">
        <v>2</v>
      </c>
      <c r="C1021">
        <v>818</v>
      </c>
      <c r="D1021">
        <v>-0.38329999999999997</v>
      </c>
      <c r="E1021">
        <v>10.4697</v>
      </c>
      <c r="F1021">
        <v>8.9200000000000002E-2</v>
      </c>
    </row>
    <row r="1022" spans="1:6">
      <c r="A1022">
        <v>2000819</v>
      </c>
      <c r="B1022">
        <v>2</v>
      </c>
      <c r="C1022">
        <v>819</v>
      </c>
      <c r="D1022">
        <v>-0.38329999999999997</v>
      </c>
      <c r="E1022">
        <v>10.4918</v>
      </c>
      <c r="F1022">
        <v>8.9190000000000005E-2</v>
      </c>
    </row>
    <row r="1023" spans="1:6">
      <c r="A1023">
        <v>2000820</v>
      </c>
      <c r="B1023">
        <v>2</v>
      </c>
      <c r="C1023">
        <v>820</v>
      </c>
      <c r="D1023">
        <v>-0.38329999999999997</v>
      </c>
      <c r="E1023">
        <v>10.513999999999999</v>
      </c>
      <c r="F1023">
        <v>8.9179999999999995E-2</v>
      </c>
    </row>
    <row r="1024" spans="1:6">
      <c r="A1024">
        <v>2000821</v>
      </c>
      <c r="B1024">
        <v>2</v>
      </c>
      <c r="C1024">
        <v>821</v>
      </c>
      <c r="D1024">
        <v>-0.38329999999999997</v>
      </c>
      <c r="E1024">
        <v>10.536300000000001</v>
      </c>
      <c r="F1024">
        <v>8.9169999999999999E-2</v>
      </c>
    </row>
    <row r="1025" spans="1:6">
      <c r="A1025">
        <v>2000822</v>
      </c>
      <c r="B1025">
        <v>2</v>
      </c>
      <c r="C1025">
        <v>822</v>
      </c>
      <c r="D1025">
        <v>-0.38329999999999997</v>
      </c>
      <c r="E1025">
        <v>10.5586</v>
      </c>
      <c r="F1025">
        <v>8.9160000000000003E-2</v>
      </c>
    </row>
    <row r="1026" spans="1:6">
      <c r="A1026">
        <v>2000823</v>
      </c>
      <c r="B1026">
        <v>2</v>
      </c>
      <c r="C1026">
        <v>823</v>
      </c>
      <c r="D1026">
        <v>-0.38329999999999997</v>
      </c>
      <c r="E1026">
        <v>10.581099999999999</v>
      </c>
      <c r="F1026">
        <v>8.9149999999999993E-2</v>
      </c>
    </row>
    <row r="1027" spans="1:6">
      <c r="A1027">
        <v>2000824</v>
      </c>
      <c r="B1027">
        <v>2</v>
      </c>
      <c r="C1027">
        <v>824</v>
      </c>
      <c r="D1027">
        <v>-0.38329999999999997</v>
      </c>
      <c r="E1027">
        <v>10.6037</v>
      </c>
      <c r="F1027">
        <v>8.9149999999999993E-2</v>
      </c>
    </row>
    <row r="1028" spans="1:6">
      <c r="A1028">
        <v>2000825</v>
      </c>
      <c r="B1028">
        <v>2</v>
      </c>
      <c r="C1028">
        <v>825</v>
      </c>
      <c r="D1028">
        <v>-0.38329999999999997</v>
      </c>
      <c r="E1028">
        <v>10.626300000000001</v>
      </c>
      <c r="F1028">
        <v>8.9139999999999997E-2</v>
      </c>
    </row>
    <row r="1029" spans="1:6">
      <c r="A1029">
        <v>2000826</v>
      </c>
      <c r="B1029">
        <v>2</v>
      </c>
      <c r="C1029">
        <v>826</v>
      </c>
      <c r="D1029">
        <v>-0.38329999999999997</v>
      </c>
      <c r="E1029">
        <v>10.649100000000001</v>
      </c>
      <c r="F1029">
        <v>8.9130000000000001E-2</v>
      </c>
    </row>
    <row r="1030" spans="1:6">
      <c r="A1030">
        <v>2000827</v>
      </c>
      <c r="B1030">
        <v>2</v>
      </c>
      <c r="C1030">
        <v>827</v>
      </c>
      <c r="D1030">
        <v>-0.38329999999999997</v>
      </c>
      <c r="E1030">
        <v>10.671900000000001</v>
      </c>
      <c r="F1030">
        <v>8.9120000000000005E-2</v>
      </c>
    </row>
    <row r="1031" spans="1:6">
      <c r="A1031">
        <v>2000828</v>
      </c>
      <c r="B1031">
        <v>2</v>
      </c>
      <c r="C1031">
        <v>828</v>
      </c>
      <c r="D1031">
        <v>-0.38329999999999997</v>
      </c>
      <c r="E1031">
        <v>10.694800000000001</v>
      </c>
      <c r="F1031">
        <v>8.9109999999999995E-2</v>
      </c>
    </row>
    <row r="1032" spans="1:6">
      <c r="A1032">
        <v>2000829</v>
      </c>
      <c r="B1032">
        <v>2</v>
      </c>
      <c r="C1032">
        <v>829</v>
      </c>
      <c r="D1032">
        <v>-0.38329999999999997</v>
      </c>
      <c r="E1032">
        <v>10.7178</v>
      </c>
      <c r="F1032">
        <v>8.9099999999999999E-2</v>
      </c>
    </row>
    <row r="1033" spans="1:6">
      <c r="A1033">
        <v>2000830</v>
      </c>
      <c r="B1033">
        <v>2</v>
      </c>
      <c r="C1033">
        <v>830</v>
      </c>
      <c r="D1033">
        <v>-0.38329999999999997</v>
      </c>
      <c r="E1033">
        <v>10.741</v>
      </c>
      <c r="F1033">
        <v>8.9099999999999999E-2</v>
      </c>
    </row>
    <row r="1034" spans="1:6">
      <c r="A1034">
        <v>2000831</v>
      </c>
      <c r="B1034">
        <v>2</v>
      </c>
      <c r="C1034">
        <v>831</v>
      </c>
      <c r="D1034">
        <v>-0.38329999999999997</v>
      </c>
      <c r="E1034">
        <v>10.764099999999999</v>
      </c>
      <c r="F1034">
        <v>8.9090000000000003E-2</v>
      </c>
    </row>
    <row r="1035" spans="1:6">
      <c r="A1035">
        <v>2000832</v>
      </c>
      <c r="B1035">
        <v>2</v>
      </c>
      <c r="C1035">
        <v>832</v>
      </c>
      <c r="D1035">
        <v>-0.38329999999999997</v>
      </c>
      <c r="E1035">
        <v>10.7874</v>
      </c>
      <c r="F1035">
        <v>8.9080000000000006E-2</v>
      </c>
    </row>
    <row r="1036" spans="1:6">
      <c r="A1036">
        <v>2000833</v>
      </c>
      <c r="B1036">
        <v>2</v>
      </c>
      <c r="C1036">
        <v>833</v>
      </c>
      <c r="D1036">
        <v>-0.38329999999999997</v>
      </c>
      <c r="E1036">
        <v>10.8108</v>
      </c>
      <c r="F1036">
        <v>8.9069999999999996E-2</v>
      </c>
    </row>
    <row r="1037" spans="1:6">
      <c r="A1037">
        <v>2000834</v>
      </c>
      <c r="B1037">
        <v>2</v>
      </c>
      <c r="C1037">
        <v>834</v>
      </c>
      <c r="D1037">
        <v>-0.38329999999999997</v>
      </c>
      <c r="E1037">
        <v>10.834300000000001</v>
      </c>
      <c r="F1037">
        <v>8.9069999999999996E-2</v>
      </c>
    </row>
    <row r="1038" spans="1:6">
      <c r="A1038">
        <v>2000835</v>
      </c>
      <c r="B1038">
        <v>2</v>
      </c>
      <c r="C1038">
        <v>835</v>
      </c>
      <c r="D1038">
        <v>-0.38329999999999997</v>
      </c>
      <c r="E1038">
        <v>10.857799999999999</v>
      </c>
      <c r="F1038">
        <v>8.906E-2</v>
      </c>
    </row>
    <row r="1039" spans="1:6">
      <c r="A1039">
        <v>2000836</v>
      </c>
      <c r="B1039">
        <v>2</v>
      </c>
      <c r="C1039">
        <v>836</v>
      </c>
      <c r="D1039">
        <v>-0.38329999999999997</v>
      </c>
      <c r="E1039">
        <v>10.881399999999999</v>
      </c>
      <c r="F1039">
        <v>8.9050000000000004E-2</v>
      </c>
    </row>
    <row r="1040" spans="1:6">
      <c r="A1040">
        <v>2000837</v>
      </c>
      <c r="B1040">
        <v>2</v>
      </c>
      <c r="C1040">
        <v>837</v>
      </c>
      <c r="D1040">
        <v>-0.38329999999999997</v>
      </c>
      <c r="E1040">
        <v>10.905099999999999</v>
      </c>
      <c r="F1040">
        <v>8.9050000000000004E-2</v>
      </c>
    </row>
    <row r="1041" spans="1:6">
      <c r="A1041">
        <v>2000838</v>
      </c>
      <c r="B1041">
        <v>2</v>
      </c>
      <c r="C1041">
        <v>838</v>
      </c>
      <c r="D1041">
        <v>-0.38329999999999997</v>
      </c>
      <c r="E1041">
        <v>10.928900000000001</v>
      </c>
      <c r="F1041">
        <v>8.9039999999999994E-2</v>
      </c>
    </row>
    <row r="1042" spans="1:6">
      <c r="A1042">
        <v>2000839</v>
      </c>
      <c r="B1042">
        <v>2</v>
      </c>
      <c r="C1042">
        <v>839</v>
      </c>
      <c r="D1042">
        <v>-0.38329999999999997</v>
      </c>
      <c r="E1042">
        <v>10.9527</v>
      </c>
      <c r="F1042">
        <v>8.9029999999999998E-2</v>
      </c>
    </row>
    <row r="1043" spans="1:6">
      <c r="A1043">
        <v>2000840</v>
      </c>
      <c r="B1043">
        <v>2</v>
      </c>
      <c r="C1043">
        <v>840</v>
      </c>
      <c r="D1043">
        <v>-0.38329999999999997</v>
      </c>
      <c r="E1043">
        <v>10.976699999999999</v>
      </c>
      <c r="F1043">
        <v>8.9029999999999998E-2</v>
      </c>
    </row>
    <row r="1044" spans="1:6">
      <c r="A1044">
        <v>2000841</v>
      </c>
      <c r="B1044">
        <v>2</v>
      </c>
      <c r="C1044">
        <v>841</v>
      </c>
      <c r="D1044">
        <v>-0.38329999999999997</v>
      </c>
      <c r="E1044">
        <v>11.0007</v>
      </c>
      <c r="F1044">
        <v>8.9020000000000002E-2</v>
      </c>
    </row>
    <row r="1045" spans="1:6">
      <c r="A1045">
        <v>2000842</v>
      </c>
      <c r="B1045">
        <v>2</v>
      </c>
      <c r="C1045">
        <v>842</v>
      </c>
      <c r="D1045">
        <v>-0.38329999999999997</v>
      </c>
      <c r="E1045">
        <v>11.024800000000001</v>
      </c>
      <c r="F1045">
        <v>8.9020000000000002E-2</v>
      </c>
    </row>
    <row r="1046" spans="1:6">
      <c r="A1046">
        <v>2000843</v>
      </c>
      <c r="B1046">
        <v>2</v>
      </c>
      <c r="C1046">
        <v>843</v>
      </c>
      <c r="D1046">
        <v>-0.38329999999999997</v>
      </c>
      <c r="E1046">
        <v>11.0489</v>
      </c>
      <c r="F1046">
        <v>8.9010000000000006E-2</v>
      </c>
    </row>
    <row r="1047" spans="1:6">
      <c r="A1047">
        <v>2000844</v>
      </c>
      <c r="B1047">
        <v>2</v>
      </c>
      <c r="C1047">
        <v>844</v>
      </c>
      <c r="D1047">
        <v>-0.38329999999999997</v>
      </c>
      <c r="E1047">
        <v>11.0731</v>
      </c>
      <c r="F1047">
        <v>8.9010000000000006E-2</v>
      </c>
    </row>
    <row r="1048" spans="1:6">
      <c r="A1048">
        <v>2000845</v>
      </c>
      <c r="B1048">
        <v>2</v>
      </c>
      <c r="C1048">
        <v>845</v>
      </c>
      <c r="D1048">
        <v>-0.38329999999999997</v>
      </c>
      <c r="E1048">
        <v>11.0974</v>
      </c>
      <c r="F1048">
        <v>8.8999999999999996E-2</v>
      </c>
    </row>
    <row r="1049" spans="1:6">
      <c r="A1049">
        <v>2000846</v>
      </c>
      <c r="B1049">
        <v>2</v>
      </c>
      <c r="C1049">
        <v>846</v>
      </c>
      <c r="D1049">
        <v>-0.38329999999999997</v>
      </c>
      <c r="E1049">
        <v>11.1218</v>
      </c>
      <c r="F1049">
        <v>8.8999999999999996E-2</v>
      </c>
    </row>
    <row r="1050" spans="1:6">
      <c r="A1050">
        <v>2000847</v>
      </c>
      <c r="B1050">
        <v>2</v>
      </c>
      <c r="C1050">
        <v>847</v>
      </c>
      <c r="D1050">
        <v>-0.38329999999999997</v>
      </c>
      <c r="E1050">
        <v>11.1462</v>
      </c>
      <c r="F1050">
        <v>8.899E-2</v>
      </c>
    </row>
    <row r="1051" spans="1:6">
      <c r="A1051">
        <v>2000848</v>
      </c>
      <c r="B1051">
        <v>2</v>
      </c>
      <c r="C1051">
        <v>848</v>
      </c>
      <c r="D1051">
        <v>-0.38329999999999997</v>
      </c>
      <c r="E1051">
        <v>11.1707</v>
      </c>
      <c r="F1051">
        <v>8.899E-2</v>
      </c>
    </row>
    <row r="1052" spans="1:6">
      <c r="A1052">
        <v>2000849</v>
      </c>
      <c r="B1052">
        <v>2</v>
      </c>
      <c r="C1052">
        <v>849</v>
      </c>
      <c r="D1052">
        <v>-0.38329999999999997</v>
      </c>
      <c r="E1052">
        <v>11.1952</v>
      </c>
      <c r="F1052">
        <v>8.899E-2</v>
      </c>
    </row>
    <row r="1053" spans="1:6">
      <c r="A1053">
        <v>2000850</v>
      </c>
      <c r="B1053">
        <v>2</v>
      </c>
      <c r="C1053">
        <v>850</v>
      </c>
      <c r="D1053">
        <v>-0.38329999999999997</v>
      </c>
      <c r="E1053">
        <v>11.219799999999999</v>
      </c>
      <c r="F1053">
        <v>8.8980000000000004E-2</v>
      </c>
    </row>
    <row r="1054" spans="1:6">
      <c r="A1054">
        <v>2000851</v>
      </c>
      <c r="B1054">
        <v>2</v>
      </c>
      <c r="C1054">
        <v>851</v>
      </c>
      <c r="D1054">
        <v>-0.38329999999999997</v>
      </c>
      <c r="E1054">
        <v>11.244400000000001</v>
      </c>
      <c r="F1054">
        <v>8.8980000000000004E-2</v>
      </c>
    </row>
    <row r="1055" spans="1:6">
      <c r="A1055">
        <v>2000852</v>
      </c>
      <c r="B1055">
        <v>2</v>
      </c>
      <c r="C1055">
        <v>852</v>
      </c>
      <c r="D1055">
        <v>-0.38329999999999997</v>
      </c>
      <c r="E1055">
        <v>11.2691</v>
      </c>
      <c r="F1055">
        <v>8.8969999999999994E-2</v>
      </c>
    </row>
    <row r="1056" spans="1:6">
      <c r="A1056">
        <v>2000853</v>
      </c>
      <c r="B1056">
        <v>2</v>
      </c>
      <c r="C1056">
        <v>853</v>
      </c>
      <c r="D1056">
        <v>-0.38329999999999997</v>
      </c>
      <c r="E1056">
        <v>11.293900000000001</v>
      </c>
      <c r="F1056">
        <v>8.8969999999999994E-2</v>
      </c>
    </row>
    <row r="1057" spans="1:6">
      <c r="A1057">
        <v>2000854</v>
      </c>
      <c r="B1057">
        <v>2</v>
      </c>
      <c r="C1057">
        <v>854</v>
      </c>
      <c r="D1057">
        <v>-0.38329999999999997</v>
      </c>
      <c r="E1057">
        <v>11.3187</v>
      </c>
      <c r="F1057">
        <v>8.8969999999999994E-2</v>
      </c>
    </row>
    <row r="1058" spans="1:6">
      <c r="A1058">
        <v>2000855</v>
      </c>
      <c r="B1058">
        <v>2</v>
      </c>
      <c r="C1058">
        <v>855</v>
      </c>
      <c r="D1058">
        <v>-0.38329999999999997</v>
      </c>
      <c r="E1058">
        <v>11.343500000000001</v>
      </c>
      <c r="F1058">
        <v>8.8969999999999994E-2</v>
      </c>
    </row>
    <row r="1059" spans="1:6">
      <c r="A1059">
        <v>2000856</v>
      </c>
      <c r="B1059">
        <v>2</v>
      </c>
      <c r="C1059">
        <v>856</v>
      </c>
      <c r="D1059">
        <v>-0.38329999999999997</v>
      </c>
      <c r="E1059">
        <v>11.368399999999999</v>
      </c>
      <c r="F1059">
        <v>8.8959999999999997E-2</v>
      </c>
    </row>
    <row r="1060" spans="1:6">
      <c r="A1060">
        <v>2000857</v>
      </c>
      <c r="B1060">
        <v>2</v>
      </c>
      <c r="C1060">
        <v>857</v>
      </c>
      <c r="D1060">
        <v>-0.38329999999999997</v>
      </c>
      <c r="E1060">
        <v>11.3934</v>
      </c>
      <c r="F1060">
        <v>8.8959999999999997E-2</v>
      </c>
    </row>
    <row r="1061" spans="1:6">
      <c r="A1061">
        <v>2000858</v>
      </c>
      <c r="B1061">
        <v>2</v>
      </c>
      <c r="C1061">
        <v>858</v>
      </c>
      <c r="D1061">
        <v>-0.38329999999999997</v>
      </c>
      <c r="E1061">
        <v>11.4183</v>
      </c>
      <c r="F1061">
        <v>8.8959999999999997E-2</v>
      </c>
    </row>
    <row r="1062" spans="1:6">
      <c r="A1062">
        <v>2000859</v>
      </c>
      <c r="B1062">
        <v>2</v>
      </c>
      <c r="C1062">
        <v>859</v>
      </c>
      <c r="D1062">
        <v>-0.38329999999999997</v>
      </c>
      <c r="E1062">
        <v>11.4434</v>
      </c>
      <c r="F1062">
        <v>8.8959999999999997E-2</v>
      </c>
    </row>
    <row r="1063" spans="1:6">
      <c r="A1063">
        <v>2000860</v>
      </c>
      <c r="B1063">
        <v>2</v>
      </c>
      <c r="C1063">
        <v>860</v>
      </c>
      <c r="D1063">
        <v>-0.38329999999999997</v>
      </c>
      <c r="E1063">
        <v>11.468400000000001</v>
      </c>
      <c r="F1063">
        <v>8.8950000000000001E-2</v>
      </c>
    </row>
    <row r="1064" spans="1:6">
      <c r="A1064">
        <v>2000861</v>
      </c>
      <c r="B1064">
        <v>2</v>
      </c>
      <c r="C1064">
        <v>861</v>
      </c>
      <c r="D1064">
        <v>-0.38329999999999997</v>
      </c>
      <c r="E1064">
        <v>11.493499999999999</v>
      </c>
      <c r="F1064">
        <v>8.8950000000000001E-2</v>
      </c>
    </row>
    <row r="1065" spans="1:6">
      <c r="A1065">
        <v>2000862</v>
      </c>
      <c r="B1065">
        <v>2</v>
      </c>
      <c r="C1065">
        <v>862</v>
      </c>
      <c r="D1065">
        <v>-0.38329999999999997</v>
      </c>
      <c r="E1065">
        <v>11.518599999999999</v>
      </c>
      <c r="F1065">
        <v>8.8950000000000001E-2</v>
      </c>
    </row>
    <row r="1066" spans="1:6">
      <c r="A1066">
        <v>2000863</v>
      </c>
      <c r="B1066">
        <v>2</v>
      </c>
      <c r="C1066">
        <v>863</v>
      </c>
      <c r="D1066">
        <v>-0.38329999999999997</v>
      </c>
      <c r="E1066">
        <v>11.543699999999999</v>
      </c>
      <c r="F1066">
        <v>8.8950000000000001E-2</v>
      </c>
    </row>
    <row r="1067" spans="1:6">
      <c r="A1067">
        <v>2000864</v>
      </c>
      <c r="B1067">
        <v>2</v>
      </c>
      <c r="C1067">
        <v>864</v>
      </c>
      <c r="D1067">
        <v>-0.38329999999999997</v>
      </c>
      <c r="E1067">
        <v>11.568899999999999</v>
      </c>
      <c r="F1067">
        <v>8.8950000000000001E-2</v>
      </c>
    </row>
    <row r="1068" spans="1:6">
      <c r="A1068">
        <v>2000865</v>
      </c>
      <c r="B1068">
        <v>2</v>
      </c>
      <c r="C1068">
        <v>865</v>
      </c>
      <c r="D1068">
        <v>-0.38329999999999997</v>
      </c>
      <c r="E1068">
        <v>11.593999999999999</v>
      </c>
      <c r="F1068">
        <v>8.8950000000000001E-2</v>
      </c>
    </row>
    <row r="1069" spans="1:6">
      <c r="A1069">
        <v>2000866</v>
      </c>
      <c r="B1069">
        <v>2</v>
      </c>
      <c r="C1069">
        <v>866</v>
      </c>
      <c r="D1069">
        <v>-0.38329999999999997</v>
      </c>
      <c r="E1069">
        <v>11.619199999999999</v>
      </c>
      <c r="F1069">
        <v>8.8950000000000001E-2</v>
      </c>
    </row>
    <row r="1070" spans="1:6">
      <c r="A1070">
        <v>2000867</v>
      </c>
      <c r="B1070">
        <v>2</v>
      </c>
      <c r="C1070">
        <v>867</v>
      </c>
      <c r="D1070">
        <v>-0.38329999999999997</v>
      </c>
      <c r="E1070">
        <v>11.644399999999999</v>
      </c>
      <c r="F1070">
        <v>8.8950000000000001E-2</v>
      </c>
    </row>
    <row r="1071" spans="1:6">
      <c r="A1071">
        <v>2000868</v>
      </c>
      <c r="B1071">
        <v>2</v>
      </c>
      <c r="C1071">
        <v>868</v>
      </c>
      <c r="D1071">
        <v>-0.38329999999999997</v>
      </c>
      <c r="E1071">
        <v>11.669600000000001</v>
      </c>
      <c r="F1071">
        <v>8.8950000000000001E-2</v>
      </c>
    </row>
    <row r="1072" spans="1:6">
      <c r="A1072">
        <v>2000869</v>
      </c>
      <c r="B1072">
        <v>2</v>
      </c>
      <c r="C1072">
        <v>869</v>
      </c>
      <c r="D1072">
        <v>-0.38329999999999997</v>
      </c>
      <c r="E1072">
        <v>11.694800000000001</v>
      </c>
      <c r="F1072">
        <v>8.8950000000000001E-2</v>
      </c>
    </row>
    <row r="1073" spans="1:6">
      <c r="A1073">
        <v>2000870</v>
      </c>
      <c r="B1073">
        <v>2</v>
      </c>
      <c r="C1073">
        <v>870</v>
      </c>
      <c r="D1073">
        <v>-0.38329999999999997</v>
      </c>
      <c r="E1073">
        <v>11.7201</v>
      </c>
      <c r="F1073">
        <v>8.8950000000000001E-2</v>
      </c>
    </row>
    <row r="1074" spans="1:6">
      <c r="A1074">
        <v>2000871</v>
      </c>
      <c r="B1074">
        <v>2</v>
      </c>
      <c r="C1074">
        <v>871</v>
      </c>
      <c r="D1074">
        <v>-0.38329999999999997</v>
      </c>
      <c r="E1074">
        <v>11.7453</v>
      </c>
      <c r="F1074">
        <v>8.8950000000000001E-2</v>
      </c>
    </row>
    <row r="1075" spans="1:6">
      <c r="A1075">
        <v>2000872</v>
      </c>
      <c r="B1075">
        <v>2</v>
      </c>
      <c r="C1075">
        <v>872</v>
      </c>
      <c r="D1075">
        <v>-0.38329999999999997</v>
      </c>
      <c r="E1075">
        <v>11.7705</v>
      </c>
      <c r="F1075">
        <v>8.8950000000000001E-2</v>
      </c>
    </row>
    <row r="1076" spans="1:6">
      <c r="A1076">
        <v>2000873</v>
      </c>
      <c r="B1076">
        <v>2</v>
      </c>
      <c r="C1076">
        <v>873</v>
      </c>
      <c r="D1076">
        <v>-0.38329999999999997</v>
      </c>
      <c r="E1076">
        <v>11.7957</v>
      </c>
      <c r="F1076">
        <v>8.8950000000000001E-2</v>
      </c>
    </row>
    <row r="1077" spans="1:6">
      <c r="A1077">
        <v>2000874</v>
      </c>
      <c r="B1077">
        <v>2</v>
      </c>
      <c r="C1077">
        <v>874</v>
      </c>
      <c r="D1077">
        <v>-0.38329999999999997</v>
      </c>
      <c r="E1077">
        <v>11.8209</v>
      </c>
      <c r="F1077">
        <v>8.8950000000000001E-2</v>
      </c>
    </row>
    <row r="1078" spans="1:6">
      <c r="A1078">
        <v>2000875</v>
      </c>
      <c r="B1078">
        <v>2</v>
      </c>
      <c r="C1078">
        <v>875</v>
      </c>
      <c r="D1078">
        <v>-0.38329999999999997</v>
      </c>
      <c r="E1078">
        <v>11.8461</v>
      </c>
      <c r="F1078">
        <v>8.8950000000000001E-2</v>
      </c>
    </row>
    <row r="1079" spans="1:6">
      <c r="A1079">
        <v>2000876</v>
      </c>
      <c r="B1079">
        <v>2</v>
      </c>
      <c r="C1079">
        <v>876</v>
      </c>
      <c r="D1079">
        <v>-0.38329999999999997</v>
      </c>
      <c r="E1079">
        <v>11.8713</v>
      </c>
      <c r="F1079">
        <v>8.8959999999999997E-2</v>
      </c>
    </row>
    <row r="1080" spans="1:6">
      <c r="A1080">
        <v>2000877</v>
      </c>
      <c r="B1080">
        <v>2</v>
      </c>
      <c r="C1080">
        <v>877</v>
      </c>
      <c r="D1080">
        <v>-0.38329999999999997</v>
      </c>
      <c r="E1080">
        <v>11.8965</v>
      </c>
      <c r="F1080">
        <v>8.8959999999999997E-2</v>
      </c>
    </row>
    <row r="1081" spans="1:6">
      <c r="A1081">
        <v>2000878</v>
      </c>
      <c r="B1081">
        <v>2</v>
      </c>
      <c r="C1081">
        <v>878</v>
      </c>
      <c r="D1081">
        <v>-0.38329999999999997</v>
      </c>
      <c r="E1081">
        <v>11.9217</v>
      </c>
      <c r="F1081">
        <v>8.8959999999999997E-2</v>
      </c>
    </row>
    <row r="1082" spans="1:6">
      <c r="A1082">
        <v>2000879</v>
      </c>
      <c r="B1082">
        <v>2</v>
      </c>
      <c r="C1082">
        <v>879</v>
      </c>
      <c r="D1082">
        <v>-0.38329999999999997</v>
      </c>
      <c r="E1082">
        <v>11.9468</v>
      </c>
      <c r="F1082">
        <v>8.8959999999999997E-2</v>
      </c>
    </row>
    <row r="1083" spans="1:6">
      <c r="A1083">
        <v>2000880</v>
      </c>
      <c r="B1083">
        <v>2</v>
      </c>
      <c r="C1083">
        <v>880</v>
      </c>
      <c r="D1083">
        <v>-0.38329999999999997</v>
      </c>
      <c r="E1083">
        <v>11.972</v>
      </c>
      <c r="F1083">
        <v>8.8959999999999997E-2</v>
      </c>
    </row>
    <row r="1084" spans="1:6">
      <c r="A1084">
        <v>2000881</v>
      </c>
      <c r="B1084">
        <v>2</v>
      </c>
      <c r="C1084">
        <v>881</v>
      </c>
      <c r="D1084">
        <v>-0.38329999999999997</v>
      </c>
      <c r="E1084">
        <v>11.9971</v>
      </c>
      <c r="F1084">
        <v>8.8969999999999994E-2</v>
      </c>
    </row>
    <row r="1085" spans="1:6">
      <c r="A1085">
        <v>2000882</v>
      </c>
      <c r="B1085">
        <v>2</v>
      </c>
      <c r="C1085">
        <v>882</v>
      </c>
      <c r="D1085">
        <v>-0.38329999999999997</v>
      </c>
      <c r="E1085">
        <v>12.0223</v>
      </c>
      <c r="F1085">
        <v>8.8969999999999994E-2</v>
      </c>
    </row>
    <row r="1086" spans="1:6">
      <c r="A1086">
        <v>2000883</v>
      </c>
      <c r="B1086">
        <v>2</v>
      </c>
      <c r="C1086">
        <v>883</v>
      </c>
      <c r="D1086">
        <v>-0.38329999999999997</v>
      </c>
      <c r="E1086">
        <v>12.0474</v>
      </c>
      <c r="F1086">
        <v>8.8969999999999994E-2</v>
      </c>
    </row>
    <row r="1087" spans="1:6">
      <c r="A1087">
        <v>2000884</v>
      </c>
      <c r="B1087">
        <v>2</v>
      </c>
      <c r="C1087">
        <v>884</v>
      </c>
      <c r="D1087">
        <v>-0.38329999999999997</v>
      </c>
      <c r="E1087">
        <v>12.0725</v>
      </c>
      <c r="F1087">
        <v>8.8980000000000004E-2</v>
      </c>
    </row>
    <row r="1088" spans="1:6">
      <c r="A1088">
        <v>2000885</v>
      </c>
      <c r="B1088">
        <v>2</v>
      </c>
      <c r="C1088">
        <v>885</v>
      </c>
      <c r="D1088">
        <v>-0.38329999999999997</v>
      </c>
      <c r="E1088">
        <v>12.0976</v>
      </c>
      <c r="F1088">
        <v>8.8980000000000004E-2</v>
      </c>
    </row>
    <row r="1089" spans="1:6">
      <c r="A1089">
        <v>2000886</v>
      </c>
      <c r="B1089">
        <v>2</v>
      </c>
      <c r="C1089">
        <v>886</v>
      </c>
      <c r="D1089">
        <v>-0.38329999999999997</v>
      </c>
      <c r="E1089">
        <v>12.1227</v>
      </c>
      <c r="F1089">
        <v>8.8980000000000004E-2</v>
      </c>
    </row>
    <row r="1090" spans="1:6">
      <c r="A1090">
        <v>2000887</v>
      </c>
      <c r="B1090">
        <v>2</v>
      </c>
      <c r="C1090">
        <v>887</v>
      </c>
      <c r="D1090">
        <v>-0.38329999999999997</v>
      </c>
      <c r="E1090">
        <v>12.1478</v>
      </c>
      <c r="F1090">
        <v>8.899E-2</v>
      </c>
    </row>
    <row r="1091" spans="1:6">
      <c r="A1091">
        <v>2000888</v>
      </c>
      <c r="B1091">
        <v>2</v>
      </c>
      <c r="C1091">
        <v>888</v>
      </c>
      <c r="D1091">
        <v>-0.38329999999999997</v>
      </c>
      <c r="E1091">
        <v>12.172800000000001</v>
      </c>
      <c r="F1091">
        <v>8.899E-2</v>
      </c>
    </row>
    <row r="1092" spans="1:6">
      <c r="A1092">
        <v>2000889</v>
      </c>
      <c r="B1092">
        <v>2</v>
      </c>
      <c r="C1092">
        <v>889</v>
      </c>
      <c r="D1092">
        <v>-0.38329999999999997</v>
      </c>
      <c r="E1092">
        <v>12.197800000000001</v>
      </c>
      <c r="F1092">
        <v>8.8999999999999996E-2</v>
      </c>
    </row>
    <row r="1093" spans="1:6">
      <c r="A1093">
        <v>2000890</v>
      </c>
      <c r="B1093">
        <v>2</v>
      </c>
      <c r="C1093">
        <v>890</v>
      </c>
      <c r="D1093">
        <v>-0.38329999999999997</v>
      </c>
      <c r="E1093">
        <v>12.222899999999999</v>
      </c>
      <c r="F1093">
        <v>8.8999999999999996E-2</v>
      </c>
    </row>
    <row r="1094" spans="1:6">
      <c r="A1094">
        <v>2000891</v>
      </c>
      <c r="B1094">
        <v>2</v>
      </c>
      <c r="C1094">
        <v>891</v>
      </c>
      <c r="D1094">
        <v>-0.38329999999999997</v>
      </c>
      <c r="E1094">
        <v>12.2479</v>
      </c>
      <c r="F1094">
        <v>8.9010000000000006E-2</v>
      </c>
    </row>
    <row r="1095" spans="1:6">
      <c r="A1095">
        <v>2000892</v>
      </c>
      <c r="B1095">
        <v>2</v>
      </c>
      <c r="C1095">
        <v>892</v>
      </c>
      <c r="D1095">
        <v>-0.38329999999999997</v>
      </c>
      <c r="E1095">
        <v>12.2729</v>
      </c>
      <c r="F1095">
        <v>8.9010000000000006E-2</v>
      </c>
    </row>
    <row r="1096" spans="1:6">
      <c r="A1096">
        <v>2000893</v>
      </c>
      <c r="B1096">
        <v>2</v>
      </c>
      <c r="C1096">
        <v>893</v>
      </c>
      <c r="D1096">
        <v>-0.38329999999999997</v>
      </c>
      <c r="E1096">
        <v>12.297800000000001</v>
      </c>
      <c r="F1096">
        <v>8.9020000000000002E-2</v>
      </c>
    </row>
    <row r="1097" spans="1:6">
      <c r="A1097">
        <v>2000894</v>
      </c>
      <c r="B1097">
        <v>2</v>
      </c>
      <c r="C1097">
        <v>894</v>
      </c>
      <c r="D1097">
        <v>-0.38329999999999997</v>
      </c>
      <c r="E1097">
        <v>12.322800000000001</v>
      </c>
      <c r="F1097">
        <v>8.9020000000000002E-2</v>
      </c>
    </row>
    <row r="1098" spans="1:6">
      <c r="A1098">
        <v>2000895</v>
      </c>
      <c r="B1098">
        <v>2</v>
      </c>
      <c r="C1098">
        <v>895</v>
      </c>
      <c r="D1098">
        <v>-0.38329999999999997</v>
      </c>
      <c r="E1098">
        <v>12.3477</v>
      </c>
      <c r="F1098">
        <v>8.9029999999999998E-2</v>
      </c>
    </row>
    <row r="1099" spans="1:6">
      <c r="A1099">
        <v>2000896</v>
      </c>
      <c r="B1099">
        <v>2</v>
      </c>
      <c r="C1099">
        <v>896</v>
      </c>
      <c r="D1099">
        <v>-0.38329999999999997</v>
      </c>
      <c r="E1099">
        <v>12.3727</v>
      </c>
      <c r="F1099">
        <v>8.9029999999999998E-2</v>
      </c>
    </row>
    <row r="1100" spans="1:6">
      <c r="A1100">
        <v>2000897</v>
      </c>
      <c r="B1100">
        <v>2</v>
      </c>
      <c r="C1100">
        <v>897</v>
      </c>
      <c r="D1100">
        <v>-0.38329999999999997</v>
      </c>
      <c r="E1100">
        <v>12.397600000000001</v>
      </c>
      <c r="F1100">
        <v>8.9039999999999994E-2</v>
      </c>
    </row>
    <row r="1101" spans="1:6">
      <c r="A1101">
        <v>2000898</v>
      </c>
      <c r="B1101">
        <v>2</v>
      </c>
      <c r="C1101">
        <v>898</v>
      </c>
      <c r="D1101">
        <v>-0.38329999999999997</v>
      </c>
      <c r="E1101">
        <v>12.422499999999999</v>
      </c>
      <c r="F1101">
        <v>8.9039999999999994E-2</v>
      </c>
    </row>
    <row r="1102" spans="1:6">
      <c r="A1102">
        <v>2000899</v>
      </c>
      <c r="B1102">
        <v>2</v>
      </c>
      <c r="C1102">
        <v>899</v>
      </c>
      <c r="D1102">
        <v>-0.38329999999999997</v>
      </c>
      <c r="E1102">
        <v>12.4474</v>
      </c>
      <c r="F1102">
        <v>8.9050000000000004E-2</v>
      </c>
    </row>
    <row r="1103" spans="1:6">
      <c r="A1103">
        <v>2000900</v>
      </c>
      <c r="B1103">
        <v>2</v>
      </c>
      <c r="C1103">
        <v>900</v>
      </c>
      <c r="D1103">
        <v>-0.38329999999999997</v>
      </c>
      <c r="E1103">
        <v>12.472300000000001</v>
      </c>
      <c r="F1103">
        <v>8.906E-2</v>
      </c>
    </row>
    <row r="1104" spans="1:6">
      <c r="A1104">
        <v>2000901</v>
      </c>
      <c r="B1104">
        <v>2</v>
      </c>
      <c r="C1104">
        <v>901</v>
      </c>
      <c r="D1104">
        <v>-0.38329999999999997</v>
      </c>
      <c r="E1104">
        <v>12.4971</v>
      </c>
      <c r="F1104">
        <v>8.906E-2</v>
      </c>
    </row>
    <row r="1105" spans="1:6">
      <c r="A1105">
        <v>2000902</v>
      </c>
      <c r="B1105">
        <v>2</v>
      </c>
      <c r="C1105">
        <v>902</v>
      </c>
      <c r="D1105">
        <v>-0.38329999999999997</v>
      </c>
      <c r="E1105">
        <v>12.522</v>
      </c>
      <c r="F1105">
        <v>8.9069999999999996E-2</v>
      </c>
    </row>
    <row r="1106" spans="1:6">
      <c r="A1106">
        <v>2000903</v>
      </c>
      <c r="B1106">
        <v>2</v>
      </c>
      <c r="C1106">
        <v>903</v>
      </c>
      <c r="D1106">
        <v>-0.38329999999999997</v>
      </c>
      <c r="E1106">
        <v>12.546799999999999</v>
      </c>
      <c r="F1106">
        <v>8.9080000000000006E-2</v>
      </c>
    </row>
    <row r="1107" spans="1:6">
      <c r="A1107">
        <v>2000904</v>
      </c>
      <c r="B1107">
        <v>2</v>
      </c>
      <c r="C1107">
        <v>904</v>
      </c>
      <c r="D1107">
        <v>-0.38329999999999997</v>
      </c>
      <c r="E1107">
        <v>12.5717</v>
      </c>
      <c r="F1107">
        <v>8.9090000000000003E-2</v>
      </c>
    </row>
    <row r="1108" spans="1:6">
      <c r="A1108">
        <v>2000905</v>
      </c>
      <c r="B1108">
        <v>2</v>
      </c>
      <c r="C1108">
        <v>905</v>
      </c>
      <c r="D1108">
        <v>-0.38329999999999997</v>
      </c>
      <c r="E1108">
        <v>12.596500000000001</v>
      </c>
      <c r="F1108">
        <v>8.9090000000000003E-2</v>
      </c>
    </row>
    <row r="1109" spans="1:6">
      <c r="A1109">
        <v>2000906</v>
      </c>
      <c r="B1109">
        <v>2</v>
      </c>
      <c r="C1109">
        <v>906</v>
      </c>
      <c r="D1109">
        <v>-0.38329999999999997</v>
      </c>
      <c r="E1109">
        <v>12.6213</v>
      </c>
      <c r="F1109">
        <v>8.9099999999999999E-2</v>
      </c>
    </row>
    <row r="1110" spans="1:6">
      <c r="A1110">
        <v>2000907</v>
      </c>
      <c r="B1110">
        <v>2</v>
      </c>
      <c r="C1110">
        <v>907</v>
      </c>
      <c r="D1110">
        <v>-0.38329999999999997</v>
      </c>
      <c r="E1110">
        <v>12.646100000000001</v>
      </c>
      <c r="F1110">
        <v>8.9109999999999995E-2</v>
      </c>
    </row>
    <row r="1111" spans="1:6">
      <c r="A1111">
        <v>2000908</v>
      </c>
      <c r="B1111">
        <v>2</v>
      </c>
      <c r="C1111">
        <v>908</v>
      </c>
      <c r="D1111">
        <v>-0.38329999999999997</v>
      </c>
      <c r="E1111">
        <v>12.6709</v>
      </c>
      <c r="F1111">
        <v>8.9120000000000005E-2</v>
      </c>
    </row>
    <row r="1112" spans="1:6">
      <c r="A1112">
        <v>2000909</v>
      </c>
      <c r="B1112">
        <v>2</v>
      </c>
      <c r="C1112">
        <v>909</v>
      </c>
      <c r="D1112">
        <v>-0.38329999999999997</v>
      </c>
      <c r="E1112">
        <v>12.6957</v>
      </c>
      <c r="F1112">
        <v>8.9120000000000005E-2</v>
      </c>
    </row>
    <row r="1113" spans="1:6">
      <c r="A1113">
        <v>2000910</v>
      </c>
      <c r="B1113">
        <v>2</v>
      </c>
      <c r="C1113">
        <v>910</v>
      </c>
      <c r="D1113">
        <v>-0.38329999999999997</v>
      </c>
      <c r="E1113">
        <v>12.720499999999999</v>
      </c>
      <c r="F1113">
        <v>8.9130000000000001E-2</v>
      </c>
    </row>
    <row r="1114" spans="1:6">
      <c r="A1114">
        <v>2000911</v>
      </c>
      <c r="B1114">
        <v>2</v>
      </c>
      <c r="C1114">
        <v>911</v>
      </c>
      <c r="D1114">
        <v>-0.38329999999999997</v>
      </c>
      <c r="E1114">
        <v>12.7453</v>
      </c>
      <c r="F1114">
        <v>8.9139999999999997E-2</v>
      </c>
    </row>
    <row r="1115" spans="1:6">
      <c r="A1115">
        <v>2000912</v>
      </c>
      <c r="B1115">
        <v>2</v>
      </c>
      <c r="C1115">
        <v>912</v>
      </c>
      <c r="D1115">
        <v>-0.38329999999999997</v>
      </c>
      <c r="E1115">
        <v>12.77</v>
      </c>
      <c r="F1115">
        <v>8.9149999999999993E-2</v>
      </c>
    </row>
    <row r="1116" spans="1:6">
      <c r="A1116">
        <v>2000913</v>
      </c>
      <c r="B1116">
        <v>2</v>
      </c>
      <c r="C1116">
        <v>913</v>
      </c>
      <c r="D1116">
        <v>-0.38329999999999997</v>
      </c>
      <c r="E1116">
        <v>12.7948</v>
      </c>
      <c r="F1116">
        <v>8.9160000000000003E-2</v>
      </c>
    </row>
    <row r="1117" spans="1:6">
      <c r="A1117">
        <v>2000914</v>
      </c>
      <c r="B1117">
        <v>2</v>
      </c>
      <c r="C1117">
        <v>914</v>
      </c>
      <c r="D1117">
        <v>-0.38329999999999997</v>
      </c>
      <c r="E1117">
        <v>12.819599999999999</v>
      </c>
      <c r="F1117">
        <v>8.9169999999999999E-2</v>
      </c>
    </row>
    <row r="1118" spans="1:6">
      <c r="A1118">
        <v>2000915</v>
      </c>
      <c r="B1118">
        <v>2</v>
      </c>
      <c r="C1118">
        <v>915</v>
      </c>
      <c r="D1118">
        <v>-0.38329999999999997</v>
      </c>
      <c r="E1118">
        <v>12.8443</v>
      </c>
      <c r="F1118">
        <v>8.9179999999999995E-2</v>
      </c>
    </row>
    <row r="1119" spans="1:6">
      <c r="A1119">
        <v>2000916</v>
      </c>
      <c r="B1119">
        <v>2</v>
      </c>
      <c r="C1119">
        <v>916</v>
      </c>
      <c r="D1119">
        <v>-0.38329999999999997</v>
      </c>
      <c r="E1119">
        <v>12.8691</v>
      </c>
      <c r="F1119">
        <v>8.9190000000000005E-2</v>
      </c>
    </row>
    <row r="1120" spans="1:6">
      <c r="A1120">
        <v>2000917</v>
      </c>
      <c r="B1120">
        <v>2</v>
      </c>
      <c r="C1120">
        <v>917</v>
      </c>
      <c r="D1120">
        <v>-0.38329999999999997</v>
      </c>
      <c r="E1120">
        <v>12.8939</v>
      </c>
      <c r="F1120">
        <v>8.9200000000000002E-2</v>
      </c>
    </row>
    <row r="1121" spans="1:6">
      <c r="A1121">
        <v>2000918</v>
      </c>
      <c r="B1121">
        <v>2</v>
      </c>
      <c r="C1121">
        <v>918</v>
      </c>
      <c r="D1121">
        <v>-0.38329999999999997</v>
      </c>
      <c r="E1121">
        <v>12.9186</v>
      </c>
      <c r="F1121">
        <v>8.9209999999999998E-2</v>
      </c>
    </row>
    <row r="1122" spans="1:6">
      <c r="A1122">
        <v>2000919</v>
      </c>
      <c r="B1122">
        <v>2</v>
      </c>
      <c r="C1122">
        <v>919</v>
      </c>
      <c r="D1122">
        <v>-0.38329999999999997</v>
      </c>
      <c r="E1122">
        <v>12.9434</v>
      </c>
      <c r="F1122">
        <v>8.9219999999999994E-2</v>
      </c>
    </row>
    <row r="1123" spans="1:6">
      <c r="A1123">
        <v>2000920</v>
      </c>
      <c r="B1123">
        <v>2</v>
      </c>
      <c r="C1123">
        <v>920</v>
      </c>
      <c r="D1123">
        <v>-0.38329999999999997</v>
      </c>
      <c r="E1123">
        <v>12.9681</v>
      </c>
      <c r="F1123">
        <v>8.9230000000000004E-2</v>
      </c>
    </row>
    <row r="1124" spans="1:6">
      <c r="A1124">
        <v>2000921</v>
      </c>
      <c r="B1124">
        <v>2</v>
      </c>
      <c r="C1124">
        <v>921</v>
      </c>
      <c r="D1124">
        <v>-0.38329999999999997</v>
      </c>
      <c r="E1124">
        <v>12.992900000000001</v>
      </c>
      <c r="F1124">
        <v>8.924E-2</v>
      </c>
    </row>
    <row r="1125" spans="1:6">
      <c r="A1125">
        <v>2000922</v>
      </c>
      <c r="B1125">
        <v>2</v>
      </c>
      <c r="C1125">
        <v>922</v>
      </c>
      <c r="D1125">
        <v>-0.38329999999999997</v>
      </c>
      <c r="E1125">
        <v>13.0177</v>
      </c>
      <c r="F1125">
        <v>8.9249999999999996E-2</v>
      </c>
    </row>
    <row r="1126" spans="1:6">
      <c r="A1126">
        <v>2000923</v>
      </c>
      <c r="B1126">
        <v>2</v>
      </c>
      <c r="C1126">
        <v>923</v>
      </c>
      <c r="D1126">
        <v>-0.38329999999999997</v>
      </c>
      <c r="E1126">
        <v>13.042400000000001</v>
      </c>
      <c r="F1126">
        <v>8.9260000000000006E-2</v>
      </c>
    </row>
    <row r="1127" spans="1:6">
      <c r="A1127">
        <v>2000924</v>
      </c>
      <c r="B1127">
        <v>2</v>
      </c>
      <c r="C1127">
        <v>924</v>
      </c>
      <c r="D1127">
        <v>-0.38329999999999997</v>
      </c>
      <c r="E1127">
        <v>13.0672</v>
      </c>
      <c r="F1127">
        <v>8.9270000000000002E-2</v>
      </c>
    </row>
    <row r="1128" spans="1:6">
      <c r="A1128">
        <v>2000925</v>
      </c>
      <c r="B1128">
        <v>2</v>
      </c>
      <c r="C1128">
        <v>925</v>
      </c>
      <c r="D1128">
        <v>-0.38329999999999997</v>
      </c>
      <c r="E1128">
        <v>13.092000000000001</v>
      </c>
      <c r="F1128">
        <v>8.9279999999999998E-2</v>
      </c>
    </row>
    <row r="1129" spans="1:6">
      <c r="A1129">
        <v>2000926</v>
      </c>
      <c r="B1129">
        <v>2</v>
      </c>
      <c r="C1129">
        <v>926</v>
      </c>
      <c r="D1129">
        <v>-0.38329999999999997</v>
      </c>
      <c r="E1129">
        <v>13.1167</v>
      </c>
      <c r="F1129">
        <v>8.9300000000000004E-2</v>
      </c>
    </row>
    <row r="1130" spans="1:6">
      <c r="A1130">
        <v>2000927</v>
      </c>
      <c r="B1130">
        <v>2</v>
      </c>
      <c r="C1130">
        <v>927</v>
      </c>
      <c r="D1130">
        <v>-0.38329999999999997</v>
      </c>
      <c r="E1130">
        <v>13.141500000000001</v>
      </c>
      <c r="F1130">
        <v>8.931E-2</v>
      </c>
    </row>
    <row r="1131" spans="1:6">
      <c r="A1131">
        <v>2000928</v>
      </c>
      <c r="B1131">
        <v>2</v>
      </c>
      <c r="C1131">
        <v>928</v>
      </c>
      <c r="D1131">
        <v>-0.38329999999999997</v>
      </c>
      <c r="E1131">
        <v>13.1663</v>
      </c>
      <c r="F1131">
        <v>8.9319999999999997E-2</v>
      </c>
    </row>
    <row r="1132" spans="1:6">
      <c r="A1132">
        <v>2000929</v>
      </c>
      <c r="B1132">
        <v>2</v>
      </c>
      <c r="C1132">
        <v>929</v>
      </c>
      <c r="D1132">
        <v>-0.38329999999999997</v>
      </c>
      <c r="E1132">
        <v>13.1911</v>
      </c>
      <c r="F1132">
        <v>8.9330000000000007E-2</v>
      </c>
    </row>
    <row r="1133" spans="1:6">
      <c r="A1133">
        <v>2000930</v>
      </c>
      <c r="B1133">
        <v>2</v>
      </c>
      <c r="C1133">
        <v>930</v>
      </c>
      <c r="D1133">
        <v>-0.38329999999999997</v>
      </c>
      <c r="E1133">
        <v>13.2158</v>
      </c>
      <c r="F1133">
        <v>8.9340000000000003E-2</v>
      </c>
    </row>
    <row r="1134" spans="1:6">
      <c r="A1134">
        <v>2000931</v>
      </c>
      <c r="B1134">
        <v>2</v>
      </c>
      <c r="C1134">
        <v>931</v>
      </c>
      <c r="D1134">
        <v>-0.38329999999999997</v>
      </c>
      <c r="E1134">
        <v>13.240600000000001</v>
      </c>
      <c r="F1134">
        <v>8.9359999999999995E-2</v>
      </c>
    </row>
    <row r="1135" spans="1:6">
      <c r="A1135">
        <v>2000932</v>
      </c>
      <c r="B1135">
        <v>2</v>
      </c>
      <c r="C1135">
        <v>932</v>
      </c>
      <c r="D1135">
        <v>-0.38329999999999997</v>
      </c>
      <c r="E1135">
        <v>13.2654</v>
      </c>
      <c r="F1135">
        <v>8.9370000000000005E-2</v>
      </c>
    </row>
    <row r="1136" spans="1:6">
      <c r="A1136">
        <v>2000933</v>
      </c>
      <c r="B1136">
        <v>2</v>
      </c>
      <c r="C1136">
        <v>933</v>
      </c>
      <c r="D1136">
        <v>-0.38329999999999997</v>
      </c>
      <c r="E1136">
        <v>13.2902</v>
      </c>
      <c r="F1136">
        <v>8.9380000000000001E-2</v>
      </c>
    </row>
    <row r="1137" spans="1:6">
      <c r="A1137">
        <v>2000934</v>
      </c>
      <c r="B1137">
        <v>2</v>
      </c>
      <c r="C1137">
        <v>934</v>
      </c>
      <c r="D1137">
        <v>-0.38329999999999997</v>
      </c>
      <c r="E1137">
        <v>13.315099999999999</v>
      </c>
      <c r="F1137">
        <v>8.9399999999999993E-2</v>
      </c>
    </row>
    <row r="1138" spans="1:6">
      <c r="A1138">
        <v>2000935</v>
      </c>
      <c r="B1138">
        <v>2</v>
      </c>
      <c r="C1138">
        <v>935</v>
      </c>
      <c r="D1138">
        <v>-0.38329999999999997</v>
      </c>
      <c r="E1138">
        <v>13.3399</v>
      </c>
      <c r="F1138">
        <v>8.9410000000000003E-2</v>
      </c>
    </row>
    <row r="1139" spans="1:6">
      <c r="A1139">
        <v>2000936</v>
      </c>
      <c r="B1139">
        <v>2</v>
      </c>
      <c r="C1139">
        <v>936</v>
      </c>
      <c r="D1139">
        <v>-0.38329999999999997</v>
      </c>
      <c r="E1139">
        <v>13.364699999999999</v>
      </c>
      <c r="F1139">
        <v>8.9419999999999999E-2</v>
      </c>
    </row>
    <row r="1140" spans="1:6">
      <c r="A1140">
        <v>2000937</v>
      </c>
      <c r="B1140">
        <v>2</v>
      </c>
      <c r="C1140">
        <v>937</v>
      </c>
      <c r="D1140">
        <v>-0.38329999999999997</v>
      </c>
      <c r="E1140">
        <v>13.3896</v>
      </c>
      <c r="F1140">
        <v>8.9440000000000006E-2</v>
      </c>
    </row>
    <row r="1141" spans="1:6">
      <c r="A1141">
        <v>2000938</v>
      </c>
      <c r="B1141">
        <v>2</v>
      </c>
      <c r="C1141">
        <v>938</v>
      </c>
      <c r="D1141">
        <v>-0.38329999999999997</v>
      </c>
      <c r="E1141">
        <v>13.4145</v>
      </c>
      <c r="F1141">
        <v>8.9450000000000002E-2</v>
      </c>
    </row>
    <row r="1142" spans="1:6">
      <c r="A1142">
        <v>2000939</v>
      </c>
      <c r="B1142">
        <v>2</v>
      </c>
      <c r="C1142">
        <v>939</v>
      </c>
      <c r="D1142">
        <v>-0.38329999999999997</v>
      </c>
      <c r="E1142">
        <v>13.439399999999999</v>
      </c>
      <c r="F1142">
        <v>8.9469999999999994E-2</v>
      </c>
    </row>
    <row r="1143" spans="1:6">
      <c r="A1143">
        <v>2000940</v>
      </c>
      <c r="B1143">
        <v>2</v>
      </c>
      <c r="C1143">
        <v>940</v>
      </c>
      <c r="D1143">
        <v>-0.38329999999999997</v>
      </c>
      <c r="E1143">
        <v>13.4643</v>
      </c>
      <c r="F1143">
        <v>8.9480000000000004E-2</v>
      </c>
    </row>
    <row r="1144" spans="1:6">
      <c r="A1144">
        <v>2000941</v>
      </c>
      <c r="B1144">
        <v>2</v>
      </c>
      <c r="C1144">
        <v>941</v>
      </c>
      <c r="D1144">
        <v>-0.38329999999999997</v>
      </c>
      <c r="E1144">
        <v>13.4892</v>
      </c>
      <c r="F1144">
        <v>8.949E-2</v>
      </c>
    </row>
    <row r="1145" spans="1:6">
      <c r="A1145">
        <v>2000942</v>
      </c>
      <c r="B1145">
        <v>2</v>
      </c>
      <c r="C1145">
        <v>942</v>
      </c>
      <c r="D1145">
        <v>-0.38329999999999997</v>
      </c>
      <c r="E1145">
        <v>13.514200000000001</v>
      </c>
      <c r="F1145">
        <v>8.9510000000000006E-2</v>
      </c>
    </row>
    <row r="1146" spans="1:6">
      <c r="A1146">
        <v>2000943</v>
      </c>
      <c r="B1146">
        <v>2</v>
      </c>
      <c r="C1146">
        <v>943</v>
      </c>
      <c r="D1146">
        <v>-0.38329999999999997</v>
      </c>
      <c r="E1146">
        <v>13.539099999999999</v>
      </c>
      <c r="F1146">
        <v>8.9520000000000002E-2</v>
      </c>
    </row>
    <row r="1147" spans="1:6">
      <c r="A1147">
        <v>2000944</v>
      </c>
      <c r="B1147">
        <v>2</v>
      </c>
      <c r="C1147">
        <v>944</v>
      </c>
      <c r="D1147">
        <v>-0.38329999999999997</v>
      </c>
      <c r="E1147">
        <v>13.5641</v>
      </c>
      <c r="F1147">
        <v>8.9539999999999995E-2</v>
      </c>
    </row>
    <row r="1148" spans="1:6">
      <c r="A1148">
        <v>2000945</v>
      </c>
      <c r="B1148">
        <v>2</v>
      </c>
      <c r="C1148">
        <v>945</v>
      </c>
      <c r="D1148">
        <v>-0.38329999999999997</v>
      </c>
      <c r="E1148">
        <v>13.5892</v>
      </c>
      <c r="F1148">
        <v>8.9550000000000005E-2</v>
      </c>
    </row>
    <row r="1149" spans="1:6">
      <c r="A1149">
        <v>2000946</v>
      </c>
      <c r="B1149">
        <v>2</v>
      </c>
      <c r="C1149">
        <v>946</v>
      </c>
      <c r="D1149">
        <v>-0.38329999999999997</v>
      </c>
      <c r="E1149">
        <v>13.6142</v>
      </c>
      <c r="F1149">
        <v>8.9569999999999997E-2</v>
      </c>
    </row>
    <row r="1150" spans="1:6">
      <c r="A1150">
        <v>2000947</v>
      </c>
      <c r="B1150">
        <v>2</v>
      </c>
      <c r="C1150">
        <v>947</v>
      </c>
      <c r="D1150">
        <v>-0.38329999999999997</v>
      </c>
      <c r="E1150">
        <v>13.6393</v>
      </c>
      <c r="F1150">
        <v>8.9590000000000003E-2</v>
      </c>
    </row>
    <row r="1151" spans="1:6">
      <c r="A1151">
        <v>2000948</v>
      </c>
      <c r="B1151">
        <v>2</v>
      </c>
      <c r="C1151">
        <v>948</v>
      </c>
      <c r="D1151">
        <v>-0.38329999999999997</v>
      </c>
      <c r="E1151">
        <v>13.664400000000001</v>
      </c>
      <c r="F1151">
        <v>8.9599999999999999E-2</v>
      </c>
    </row>
    <row r="1152" spans="1:6">
      <c r="A1152">
        <v>2000949</v>
      </c>
      <c r="B1152">
        <v>2</v>
      </c>
      <c r="C1152">
        <v>949</v>
      </c>
      <c r="D1152">
        <v>-0.38329999999999997</v>
      </c>
      <c r="E1152">
        <v>13.689500000000001</v>
      </c>
      <c r="F1152">
        <v>8.9620000000000005E-2</v>
      </c>
    </row>
    <row r="1153" spans="1:6">
      <c r="A1153">
        <v>2000950</v>
      </c>
      <c r="B1153">
        <v>2</v>
      </c>
      <c r="C1153">
        <v>950</v>
      </c>
      <c r="D1153">
        <v>-0.38329999999999997</v>
      </c>
      <c r="E1153">
        <v>13.714600000000001</v>
      </c>
      <c r="F1153">
        <v>8.9630000000000001E-2</v>
      </c>
    </row>
    <row r="1154" spans="1:6">
      <c r="A1154">
        <v>2000951</v>
      </c>
      <c r="B1154">
        <v>2</v>
      </c>
      <c r="C1154">
        <v>951</v>
      </c>
      <c r="D1154">
        <v>-0.38329999999999997</v>
      </c>
      <c r="E1154">
        <v>13.739800000000001</v>
      </c>
      <c r="F1154">
        <v>8.9649999999999994E-2</v>
      </c>
    </row>
    <row r="1155" spans="1:6">
      <c r="A1155">
        <v>2000952</v>
      </c>
      <c r="B1155">
        <v>2</v>
      </c>
      <c r="C1155">
        <v>952</v>
      </c>
      <c r="D1155">
        <v>-0.38329999999999997</v>
      </c>
      <c r="E1155">
        <v>13.765000000000001</v>
      </c>
      <c r="F1155">
        <v>8.967E-2</v>
      </c>
    </row>
    <row r="1156" spans="1:6">
      <c r="A1156">
        <v>2000953</v>
      </c>
      <c r="B1156">
        <v>2</v>
      </c>
      <c r="C1156">
        <v>953</v>
      </c>
      <c r="D1156">
        <v>-0.38329999999999997</v>
      </c>
      <c r="E1156">
        <v>13.7902</v>
      </c>
      <c r="F1156">
        <v>8.9679999999999996E-2</v>
      </c>
    </row>
    <row r="1157" spans="1:6">
      <c r="A1157">
        <v>2000954</v>
      </c>
      <c r="B1157">
        <v>2</v>
      </c>
      <c r="C1157">
        <v>954</v>
      </c>
      <c r="D1157">
        <v>-0.38329999999999997</v>
      </c>
      <c r="E1157">
        <v>13.8155</v>
      </c>
      <c r="F1157">
        <v>8.9700000000000002E-2</v>
      </c>
    </row>
    <row r="1158" spans="1:6">
      <c r="A1158">
        <v>2000955</v>
      </c>
      <c r="B1158">
        <v>2</v>
      </c>
      <c r="C1158">
        <v>955</v>
      </c>
      <c r="D1158">
        <v>-0.38329999999999997</v>
      </c>
      <c r="E1158">
        <v>13.8408</v>
      </c>
      <c r="F1158">
        <v>8.9719999999999994E-2</v>
      </c>
    </row>
    <row r="1159" spans="1:6">
      <c r="A1159">
        <v>2000956</v>
      </c>
      <c r="B1159">
        <v>2</v>
      </c>
      <c r="C1159">
        <v>956</v>
      </c>
      <c r="D1159">
        <v>-0.38329999999999997</v>
      </c>
      <c r="E1159">
        <v>13.866099999999999</v>
      </c>
      <c r="F1159">
        <v>8.974E-2</v>
      </c>
    </row>
    <row r="1160" spans="1:6">
      <c r="A1160">
        <v>2000957</v>
      </c>
      <c r="B1160">
        <v>2</v>
      </c>
      <c r="C1160">
        <v>957</v>
      </c>
      <c r="D1160">
        <v>-0.38329999999999997</v>
      </c>
      <c r="E1160">
        <v>13.891400000000001</v>
      </c>
      <c r="F1160">
        <v>8.9749999999999996E-2</v>
      </c>
    </row>
    <row r="1161" spans="1:6">
      <c r="A1161">
        <v>2000958</v>
      </c>
      <c r="B1161">
        <v>2</v>
      </c>
      <c r="C1161">
        <v>958</v>
      </c>
      <c r="D1161">
        <v>-0.38329999999999997</v>
      </c>
      <c r="E1161">
        <v>13.9168</v>
      </c>
      <c r="F1161">
        <v>8.9770000000000003E-2</v>
      </c>
    </row>
    <row r="1162" spans="1:6">
      <c r="A1162">
        <v>2000959</v>
      </c>
      <c r="B1162">
        <v>2</v>
      </c>
      <c r="C1162">
        <v>959</v>
      </c>
      <c r="D1162">
        <v>-0.38329999999999997</v>
      </c>
      <c r="E1162">
        <v>13.9422</v>
      </c>
      <c r="F1162">
        <v>8.9789999999999995E-2</v>
      </c>
    </row>
    <row r="1163" spans="1:6">
      <c r="A1163">
        <v>2000960</v>
      </c>
      <c r="B1163">
        <v>2</v>
      </c>
      <c r="C1163">
        <v>960</v>
      </c>
      <c r="D1163">
        <v>-0.38329999999999997</v>
      </c>
      <c r="E1163">
        <v>13.967599999999999</v>
      </c>
      <c r="F1163">
        <v>8.9810000000000001E-2</v>
      </c>
    </row>
    <row r="1164" spans="1:6">
      <c r="A1164">
        <v>2000961</v>
      </c>
      <c r="B1164">
        <v>2</v>
      </c>
      <c r="C1164">
        <v>961</v>
      </c>
      <c r="D1164">
        <v>-0.38329999999999997</v>
      </c>
      <c r="E1164">
        <v>13.9931</v>
      </c>
      <c r="F1164">
        <v>8.9829999999999993E-2</v>
      </c>
    </row>
    <row r="1165" spans="1:6">
      <c r="A1165">
        <v>2000962</v>
      </c>
      <c r="B1165">
        <v>2</v>
      </c>
      <c r="C1165">
        <v>962</v>
      </c>
      <c r="D1165">
        <v>-0.38329999999999997</v>
      </c>
      <c r="E1165">
        <v>14.018599999999999</v>
      </c>
      <c r="F1165">
        <v>8.9840000000000003E-2</v>
      </c>
    </row>
    <row r="1166" spans="1:6">
      <c r="A1166">
        <v>2000963</v>
      </c>
      <c r="B1166">
        <v>2</v>
      </c>
      <c r="C1166">
        <v>963</v>
      </c>
      <c r="D1166">
        <v>-0.38329999999999997</v>
      </c>
      <c r="E1166">
        <v>14.0441</v>
      </c>
      <c r="F1166">
        <v>8.9859999999999995E-2</v>
      </c>
    </row>
    <row r="1167" spans="1:6">
      <c r="A1167">
        <v>2000964</v>
      </c>
      <c r="B1167">
        <v>2</v>
      </c>
      <c r="C1167">
        <v>964</v>
      </c>
      <c r="D1167">
        <v>-0.38329999999999997</v>
      </c>
      <c r="E1167">
        <v>14.069699999999999</v>
      </c>
      <c r="F1167">
        <v>8.9880000000000002E-2</v>
      </c>
    </row>
    <row r="1168" spans="1:6">
      <c r="A1168">
        <v>2000965</v>
      </c>
      <c r="B1168">
        <v>2</v>
      </c>
      <c r="C1168">
        <v>965</v>
      </c>
      <c r="D1168">
        <v>-0.38329999999999997</v>
      </c>
      <c r="E1168">
        <v>14.0953</v>
      </c>
      <c r="F1168">
        <v>8.9899999999999994E-2</v>
      </c>
    </row>
    <row r="1169" spans="1:6">
      <c r="A1169">
        <v>2000966</v>
      </c>
      <c r="B1169">
        <v>2</v>
      </c>
      <c r="C1169">
        <v>966</v>
      </c>
      <c r="D1169">
        <v>-0.38329999999999997</v>
      </c>
      <c r="E1169">
        <v>14.120900000000001</v>
      </c>
      <c r="F1169">
        <v>8.992E-2</v>
      </c>
    </row>
    <row r="1170" spans="1:6">
      <c r="A1170">
        <v>2000967</v>
      </c>
      <c r="B1170">
        <v>2</v>
      </c>
      <c r="C1170">
        <v>967</v>
      </c>
      <c r="D1170">
        <v>-0.38329999999999997</v>
      </c>
      <c r="E1170">
        <v>14.146599999999999</v>
      </c>
      <c r="F1170">
        <v>8.9940000000000006E-2</v>
      </c>
    </row>
    <row r="1171" spans="1:6">
      <c r="A1171">
        <v>2000968</v>
      </c>
      <c r="B1171">
        <v>2</v>
      </c>
      <c r="C1171">
        <v>968</v>
      </c>
      <c r="D1171">
        <v>-0.38329999999999997</v>
      </c>
      <c r="E1171">
        <v>14.1724</v>
      </c>
      <c r="F1171">
        <v>8.9959999999999998E-2</v>
      </c>
    </row>
    <row r="1172" spans="1:6">
      <c r="A1172">
        <v>2000969</v>
      </c>
      <c r="B1172">
        <v>2</v>
      </c>
      <c r="C1172">
        <v>969</v>
      </c>
      <c r="D1172">
        <v>-0.38329999999999997</v>
      </c>
      <c r="E1172">
        <v>14.1981</v>
      </c>
      <c r="F1172">
        <v>8.9980000000000004E-2</v>
      </c>
    </row>
    <row r="1173" spans="1:6">
      <c r="A1173">
        <v>2000970</v>
      </c>
      <c r="B1173">
        <v>2</v>
      </c>
      <c r="C1173">
        <v>970</v>
      </c>
      <c r="D1173">
        <v>-0.38329999999999997</v>
      </c>
      <c r="E1173">
        <v>14.2239</v>
      </c>
      <c r="F1173">
        <v>0.09</v>
      </c>
    </row>
    <row r="1174" spans="1:6">
      <c r="A1174">
        <v>2000971</v>
      </c>
      <c r="B1174">
        <v>2</v>
      </c>
      <c r="C1174">
        <v>971</v>
      </c>
      <c r="D1174">
        <v>-0.38329999999999997</v>
      </c>
      <c r="E1174">
        <v>14.2498</v>
      </c>
      <c r="F1174">
        <v>9.0020000000000003E-2</v>
      </c>
    </row>
    <row r="1175" spans="1:6">
      <c r="A1175">
        <v>2000972</v>
      </c>
      <c r="B1175">
        <v>2</v>
      </c>
      <c r="C1175">
        <v>972</v>
      </c>
      <c r="D1175">
        <v>-0.38329999999999997</v>
      </c>
      <c r="E1175">
        <v>14.275700000000001</v>
      </c>
      <c r="F1175">
        <v>9.0039999999999995E-2</v>
      </c>
    </row>
    <row r="1176" spans="1:6">
      <c r="A1176">
        <v>2000973</v>
      </c>
      <c r="B1176">
        <v>2</v>
      </c>
      <c r="C1176">
        <v>973</v>
      </c>
      <c r="D1176">
        <v>-0.38329999999999997</v>
      </c>
      <c r="E1176">
        <v>14.301600000000001</v>
      </c>
      <c r="F1176">
        <v>9.0060000000000001E-2</v>
      </c>
    </row>
    <row r="1177" spans="1:6">
      <c r="A1177">
        <v>2000974</v>
      </c>
      <c r="B1177">
        <v>2</v>
      </c>
      <c r="C1177">
        <v>974</v>
      </c>
      <c r="D1177">
        <v>-0.38329999999999997</v>
      </c>
      <c r="E1177">
        <v>14.3276</v>
      </c>
      <c r="F1177">
        <v>9.0079999999999993E-2</v>
      </c>
    </row>
    <row r="1178" spans="1:6">
      <c r="A1178">
        <v>2000975</v>
      </c>
      <c r="B1178">
        <v>2</v>
      </c>
      <c r="C1178">
        <v>975</v>
      </c>
      <c r="D1178">
        <v>-0.38329999999999997</v>
      </c>
      <c r="E1178">
        <v>14.3537</v>
      </c>
      <c r="F1178">
        <v>9.01E-2</v>
      </c>
    </row>
    <row r="1179" spans="1:6">
      <c r="A1179">
        <v>2000976</v>
      </c>
      <c r="B1179">
        <v>2</v>
      </c>
      <c r="C1179">
        <v>976</v>
      </c>
      <c r="D1179">
        <v>-0.38329999999999997</v>
      </c>
      <c r="E1179">
        <v>14.379799999999999</v>
      </c>
      <c r="F1179">
        <v>9.0120000000000006E-2</v>
      </c>
    </row>
    <row r="1180" spans="1:6">
      <c r="A1180">
        <v>2000977</v>
      </c>
      <c r="B1180">
        <v>2</v>
      </c>
      <c r="C1180">
        <v>977</v>
      </c>
      <c r="D1180">
        <v>-0.38329999999999997</v>
      </c>
      <c r="E1180">
        <v>14.405900000000001</v>
      </c>
      <c r="F1180">
        <v>9.0149999999999994E-2</v>
      </c>
    </row>
    <row r="1181" spans="1:6">
      <c r="A1181">
        <v>2000978</v>
      </c>
      <c r="B1181">
        <v>2</v>
      </c>
      <c r="C1181">
        <v>978</v>
      </c>
      <c r="D1181">
        <v>-0.38329999999999997</v>
      </c>
      <c r="E1181">
        <v>14.4321</v>
      </c>
      <c r="F1181">
        <v>9.017E-2</v>
      </c>
    </row>
    <row r="1182" spans="1:6">
      <c r="A1182">
        <v>2000979</v>
      </c>
      <c r="B1182">
        <v>2</v>
      </c>
      <c r="C1182">
        <v>979</v>
      </c>
      <c r="D1182">
        <v>-0.38329999999999997</v>
      </c>
      <c r="E1182">
        <v>14.458399999999999</v>
      </c>
      <c r="F1182">
        <v>9.0190000000000006E-2</v>
      </c>
    </row>
    <row r="1183" spans="1:6">
      <c r="A1183">
        <v>2000980</v>
      </c>
      <c r="B1183">
        <v>2</v>
      </c>
      <c r="C1183">
        <v>980</v>
      </c>
      <c r="D1183">
        <v>-0.38329999999999997</v>
      </c>
      <c r="E1183">
        <v>14.4848</v>
      </c>
      <c r="F1183">
        <v>9.0209999999999999E-2</v>
      </c>
    </row>
    <row r="1184" spans="1:6">
      <c r="A1184">
        <v>2000981</v>
      </c>
      <c r="B1184">
        <v>2</v>
      </c>
      <c r="C1184">
        <v>981</v>
      </c>
      <c r="D1184">
        <v>-0.38329999999999997</v>
      </c>
      <c r="E1184">
        <v>14.511200000000001</v>
      </c>
      <c r="F1184">
        <v>9.0230000000000005E-2</v>
      </c>
    </row>
    <row r="1185" spans="1:6">
      <c r="A1185">
        <v>2000982</v>
      </c>
      <c r="B1185">
        <v>2</v>
      </c>
      <c r="C1185">
        <v>982</v>
      </c>
      <c r="D1185">
        <v>-0.38329999999999997</v>
      </c>
      <c r="E1185">
        <v>14.537599999999999</v>
      </c>
      <c r="F1185">
        <v>9.0260000000000007E-2</v>
      </c>
    </row>
    <row r="1186" spans="1:6">
      <c r="A1186">
        <v>2000983</v>
      </c>
      <c r="B1186">
        <v>2</v>
      </c>
      <c r="C1186">
        <v>983</v>
      </c>
      <c r="D1186">
        <v>-0.38329999999999997</v>
      </c>
      <c r="E1186">
        <v>14.5642</v>
      </c>
      <c r="F1186">
        <v>9.0279999999999999E-2</v>
      </c>
    </row>
    <row r="1187" spans="1:6">
      <c r="A1187">
        <v>2000984</v>
      </c>
      <c r="B1187">
        <v>2</v>
      </c>
      <c r="C1187">
        <v>984</v>
      </c>
      <c r="D1187">
        <v>-0.38329999999999997</v>
      </c>
      <c r="E1187">
        <v>14.5908</v>
      </c>
      <c r="F1187">
        <v>9.0300000000000005E-2</v>
      </c>
    </row>
    <row r="1188" spans="1:6">
      <c r="A1188">
        <v>2000985</v>
      </c>
      <c r="B1188">
        <v>2</v>
      </c>
      <c r="C1188">
        <v>985</v>
      </c>
      <c r="D1188">
        <v>-0.38329999999999997</v>
      </c>
      <c r="E1188">
        <v>14.6174</v>
      </c>
      <c r="F1188">
        <v>9.0329999999999994E-2</v>
      </c>
    </row>
    <row r="1189" spans="1:6">
      <c r="A1189">
        <v>2000986</v>
      </c>
      <c r="B1189">
        <v>2</v>
      </c>
      <c r="C1189">
        <v>986</v>
      </c>
      <c r="D1189">
        <v>-0.38329999999999997</v>
      </c>
      <c r="E1189">
        <v>14.6442</v>
      </c>
      <c r="F1189">
        <v>9.035E-2</v>
      </c>
    </row>
    <row r="1190" spans="1:6">
      <c r="A1190">
        <v>2000987</v>
      </c>
      <c r="B1190">
        <v>2</v>
      </c>
      <c r="C1190">
        <v>987</v>
      </c>
      <c r="D1190">
        <v>-0.38329999999999997</v>
      </c>
      <c r="E1190">
        <v>14.670999999999999</v>
      </c>
      <c r="F1190">
        <v>9.0370000000000006E-2</v>
      </c>
    </row>
    <row r="1191" spans="1:6">
      <c r="A1191">
        <v>2000988</v>
      </c>
      <c r="B1191">
        <v>2</v>
      </c>
      <c r="C1191">
        <v>988</v>
      </c>
      <c r="D1191">
        <v>-0.38329999999999997</v>
      </c>
      <c r="E1191">
        <v>14.697900000000001</v>
      </c>
      <c r="F1191">
        <v>9.0399999999999994E-2</v>
      </c>
    </row>
    <row r="1192" spans="1:6">
      <c r="A1192">
        <v>2000989</v>
      </c>
      <c r="B1192">
        <v>2</v>
      </c>
      <c r="C1192">
        <v>989</v>
      </c>
      <c r="D1192">
        <v>-0.38329999999999997</v>
      </c>
      <c r="E1192">
        <v>14.7248</v>
      </c>
      <c r="F1192">
        <v>9.042E-2</v>
      </c>
    </row>
    <row r="1193" spans="1:6">
      <c r="A1193">
        <v>2000990</v>
      </c>
      <c r="B1193">
        <v>2</v>
      </c>
      <c r="C1193">
        <v>990</v>
      </c>
      <c r="D1193">
        <v>-0.38329999999999997</v>
      </c>
      <c r="E1193">
        <v>14.751899999999999</v>
      </c>
      <c r="F1193">
        <v>9.0440000000000006E-2</v>
      </c>
    </row>
    <row r="1194" spans="1:6">
      <c r="A1194">
        <v>2000991</v>
      </c>
      <c r="B1194">
        <v>2</v>
      </c>
      <c r="C1194">
        <v>991</v>
      </c>
      <c r="D1194">
        <v>-0.38329999999999997</v>
      </c>
      <c r="E1194">
        <v>14.779</v>
      </c>
      <c r="F1194">
        <v>9.0469999999999995E-2</v>
      </c>
    </row>
    <row r="1195" spans="1:6">
      <c r="A1195">
        <v>2000992</v>
      </c>
      <c r="B1195">
        <v>2</v>
      </c>
      <c r="C1195">
        <v>992</v>
      </c>
      <c r="D1195">
        <v>-0.38329999999999997</v>
      </c>
      <c r="E1195">
        <v>14.8062</v>
      </c>
      <c r="F1195">
        <v>9.0490000000000001E-2</v>
      </c>
    </row>
    <row r="1196" spans="1:6">
      <c r="A1196">
        <v>2000993</v>
      </c>
      <c r="B1196">
        <v>2</v>
      </c>
      <c r="C1196">
        <v>993</v>
      </c>
      <c r="D1196">
        <v>-0.38329999999999997</v>
      </c>
      <c r="E1196">
        <v>14.833399999999999</v>
      </c>
      <c r="F1196">
        <v>9.0520000000000003E-2</v>
      </c>
    </row>
    <row r="1197" spans="1:6">
      <c r="A1197">
        <v>2000994</v>
      </c>
      <c r="B1197">
        <v>2</v>
      </c>
      <c r="C1197">
        <v>994</v>
      </c>
      <c r="D1197">
        <v>-0.38329999999999997</v>
      </c>
      <c r="E1197">
        <v>14.860799999999999</v>
      </c>
      <c r="F1197">
        <v>9.0539999999999995E-2</v>
      </c>
    </row>
    <row r="1198" spans="1:6">
      <c r="A1198">
        <v>2000995</v>
      </c>
      <c r="B1198">
        <v>2</v>
      </c>
      <c r="C1198">
        <v>995</v>
      </c>
      <c r="D1198">
        <v>-0.38329999999999997</v>
      </c>
      <c r="E1198">
        <v>14.888199999999999</v>
      </c>
      <c r="F1198">
        <v>9.0569999999999998E-2</v>
      </c>
    </row>
    <row r="1199" spans="1:6">
      <c r="A1199">
        <v>2000996</v>
      </c>
      <c r="B1199">
        <v>2</v>
      </c>
      <c r="C1199">
        <v>996</v>
      </c>
      <c r="D1199">
        <v>-0.38329999999999997</v>
      </c>
      <c r="E1199">
        <v>14.915699999999999</v>
      </c>
      <c r="F1199">
        <v>9.0590000000000004E-2</v>
      </c>
    </row>
    <row r="1200" spans="1:6">
      <c r="A1200">
        <v>2000997</v>
      </c>
      <c r="B1200">
        <v>2</v>
      </c>
      <c r="C1200">
        <v>997</v>
      </c>
      <c r="D1200">
        <v>-0.38329999999999997</v>
      </c>
      <c r="E1200">
        <v>14.9434</v>
      </c>
      <c r="F1200">
        <v>9.0620000000000006E-2</v>
      </c>
    </row>
    <row r="1201" spans="1:6">
      <c r="A1201">
        <v>2000998</v>
      </c>
      <c r="B1201">
        <v>2</v>
      </c>
      <c r="C1201">
        <v>998</v>
      </c>
      <c r="D1201">
        <v>-0.38329999999999997</v>
      </c>
      <c r="E1201">
        <v>14.9711</v>
      </c>
      <c r="F1201">
        <v>9.0639999999999998E-2</v>
      </c>
    </row>
    <row r="1202" spans="1:6">
      <c r="A1202">
        <v>2000999</v>
      </c>
      <c r="B1202">
        <v>2</v>
      </c>
      <c r="C1202">
        <v>999</v>
      </c>
      <c r="D1202">
        <v>-0.38329999999999997</v>
      </c>
      <c r="E1202">
        <v>14.998900000000001</v>
      </c>
      <c r="F1202">
        <v>9.0670000000000001E-2</v>
      </c>
    </row>
    <row r="1203" spans="1:6">
      <c r="A1203">
        <v>2001000</v>
      </c>
      <c r="B1203">
        <v>2</v>
      </c>
      <c r="C1203">
        <v>1000</v>
      </c>
      <c r="D1203">
        <v>-0.38329999999999997</v>
      </c>
      <c r="E1203">
        <v>15.0267</v>
      </c>
      <c r="F1203">
        <v>9.0690000000000007E-2</v>
      </c>
    </row>
    <row r="1204" spans="1:6">
      <c r="A1204">
        <v>2001001</v>
      </c>
      <c r="B1204">
        <v>2</v>
      </c>
      <c r="C1204">
        <v>1001</v>
      </c>
      <c r="D1204">
        <v>-0.38329999999999997</v>
      </c>
      <c r="E1204">
        <v>15.0547</v>
      </c>
      <c r="F1204">
        <v>9.0719999999999995E-2</v>
      </c>
    </row>
    <row r="1205" spans="1:6">
      <c r="A1205">
        <v>2001002</v>
      </c>
      <c r="B1205">
        <v>2</v>
      </c>
      <c r="C1205">
        <v>1002</v>
      </c>
      <c r="D1205">
        <v>-0.38329999999999997</v>
      </c>
      <c r="E1205">
        <v>15.082800000000001</v>
      </c>
      <c r="F1205">
        <v>9.0749999999999997E-2</v>
      </c>
    </row>
    <row r="1206" spans="1:6">
      <c r="A1206">
        <v>2001003</v>
      </c>
      <c r="B1206">
        <v>2</v>
      </c>
      <c r="C1206">
        <v>1003</v>
      </c>
      <c r="D1206">
        <v>-0.38329999999999997</v>
      </c>
      <c r="E1206">
        <v>15.110900000000001</v>
      </c>
      <c r="F1206">
        <v>9.0770000000000003E-2</v>
      </c>
    </row>
    <row r="1207" spans="1:6">
      <c r="A1207">
        <v>2001004</v>
      </c>
      <c r="B1207">
        <v>2</v>
      </c>
      <c r="C1207">
        <v>1004</v>
      </c>
      <c r="D1207">
        <v>-0.38329999999999997</v>
      </c>
      <c r="E1207">
        <v>15.139200000000001</v>
      </c>
      <c r="F1207">
        <v>9.0800000000000006E-2</v>
      </c>
    </row>
    <row r="1208" spans="1:6">
      <c r="A1208">
        <v>2001005</v>
      </c>
      <c r="B1208">
        <v>2</v>
      </c>
      <c r="C1208">
        <v>1005</v>
      </c>
      <c r="D1208">
        <v>-0.38329999999999997</v>
      </c>
      <c r="E1208">
        <v>15.1676</v>
      </c>
      <c r="F1208">
        <v>9.0829999999999994E-2</v>
      </c>
    </row>
    <row r="1209" spans="1:6">
      <c r="A1209">
        <v>2001006</v>
      </c>
      <c r="B1209">
        <v>2</v>
      </c>
      <c r="C1209">
        <v>1006</v>
      </c>
      <c r="D1209">
        <v>-0.38329999999999997</v>
      </c>
      <c r="E1209">
        <v>15.196</v>
      </c>
      <c r="F1209">
        <v>9.085E-2</v>
      </c>
    </row>
    <row r="1210" spans="1:6">
      <c r="A1210">
        <v>2001007</v>
      </c>
      <c r="B1210">
        <v>2</v>
      </c>
      <c r="C1210">
        <v>1007</v>
      </c>
      <c r="D1210">
        <v>-0.38329999999999997</v>
      </c>
      <c r="E1210">
        <v>15.224600000000001</v>
      </c>
      <c r="F1210">
        <v>9.0880000000000002E-2</v>
      </c>
    </row>
    <row r="1211" spans="1:6">
      <c r="A1211">
        <v>2001008</v>
      </c>
      <c r="B1211">
        <v>2</v>
      </c>
      <c r="C1211">
        <v>1008</v>
      </c>
      <c r="D1211">
        <v>-0.38329999999999997</v>
      </c>
      <c r="E1211">
        <v>15.2532</v>
      </c>
      <c r="F1211">
        <v>9.0910000000000005E-2</v>
      </c>
    </row>
    <row r="1212" spans="1:6">
      <c r="A1212">
        <v>2001009</v>
      </c>
      <c r="B1212">
        <v>2</v>
      </c>
      <c r="C1212">
        <v>1009</v>
      </c>
      <c r="D1212">
        <v>-0.38329999999999997</v>
      </c>
      <c r="E1212">
        <v>15.2819</v>
      </c>
      <c r="F1212">
        <v>9.0929999999999997E-2</v>
      </c>
    </row>
    <row r="1213" spans="1:6">
      <c r="A1213">
        <v>2001010</v>
      </c>
      <c r="B1213">
        <v>2</v>
      </c>
      <c r="C1213">
        <v>1010</v>
      </c>
      <c r="D1213">
        <v>-0.38329999999999997</v>
      </c>
      <c r="E1213">
        <v>15.3108</v>
      </c>
      <c r="F1213">
        <v>9.0959999999999999E-2</v>
      </c>
    </row>
    <row r="1214" spans="1:6">
      <c r="A1214">
        <v>2001011</v>
      </c>
      <c r="B1214">
        <v>2</v>
      </c>
      <c r="C1214">
        <v>1011</v>
      </c>
      <c r="D1214">
        <v>-0.38329999999999997</v>
      </c>
      <c r="E1214">
        <v>15.339700000000001</v>
      </c>
      <c r="F1214">
        <v>9.0990000000000001E-2</v>
      </c>
    </row>
    <row r="1215" spans="1:6">
      <c r="A1215">
        <v>2001012</v>
      </c>
      <c r="B1215">
        <v>2</v>
      </c>
      <c r="C1215">
        <v>1012</v>
      </c>
      <c r="D1215">
        <v>-0.38329999999999997</v>
      </c>
      <c r="E1215">
        <v>15.3687</v>
      </c>
      <c r="F1215">
        <v>9.1020000000000004E-2</v>
      </c>
    </row>
    <row r="1216" spans="1:6">
      <c r="A1216">
        <v>2001013</v>
      </c>
      <c r="B1216">
        <v>2</v>
      </c>
      <c r="C1216">
        <v>1013</v>
      </c>
      <c r="D1216">
        <v>-0.38329999999999997</v>
      </c>
      <c r="E1216">
        <v>15.3979</v>
      </c>
      <c r="F1216">
        <v>9.1050000000000006E-2</v>
      </c>
    </row>
    <row r="1217" spans="1:6">
      <c r="A1217">
        <v>2001014</v>
      </c>
      <c r="B1217">
        <v>2</v>
      </c>
      <c r="C1217">
        <v>1014</v>
      </c>
      <c r="D1217">
        <v>-0.38329999999999997</v>
      </c>
      <c r="E1217">
        <v>15.427099999999999</v>
      </c>
      <c r="F1217">
        <v>9.1069999999999998E-2</v>
      </c>
    </row>
    <row r="1218" spans="1:6">
      <c r="A1218">
        <v>2001015</v>
      </c>
      <c r="B1218">
        <v>2</v>
      </c>
      <c r="C1218">
        <v>1015</v>
      </c>
      <c r="D1218">
        <v>-0.38329999999999997</v>
      </c>
      <c r="E1218">
        <v>15.4564</v>
      </c>
      <c r="F1218">
        <v>9.11E-2</v>
      </c>
    </row>
    <row r="1219" spans="1:6">
      <c r="A1219">
        <v>2001016</v>
      </c>
      <c r="B1219">
        <v>2</v>
      </c>
      <c r="C1219">
        <v>1016</v>
      </c>
      <c r="D1219">
        <v>-0.38329999999999997</v>
      </c>
      <c r="E1219">
        <v>15.485799999999999</v>
      </c>
      <c r="F1219">
        <v>9.1130000000000003E-2</v>
      </c>
    </row>
    <row r="1220" spans="1:6">
      <c r="A1220">
        <v>2001017</v>
      </c>
      <c r="B1220">
        <v>2</v>
      </c>
      <c r="C1220">
        <v>1017</v>
      </c>
      <c r="D1220">
        <v>-0.38329999999999997</v>
      </c>
      <c r="E1220">
        <v>15.5154</v>
      </c>
      <c r="F1220">
        <v>9.1160000000000005E-2</v>
      </c>
    </row>
    <row r="1221" spans="1:6">
      <c r="A1221">
        <v>2001018</v>
      </c>
      <c r="B1221">
        <v>2</v>
      </c>
      <c r="C1221">
        <v>1018</v>
      </c>
      <c r="D1221">
        <v>-0.38329999999999997</v>
      </c>
      <c r="E1221">
        <v>15.545</v>
      </c>
      <c r="F1221">
        <v>9.1189999999999993E-2</v>
      </c>
    </row>
    <row r="1222" spans="1:6">
      <c r="A1222">
        <v>2001019</v>
      </c>
      <c r="B1222">
        <v>2</v>
      </c>
      <c r="C1222">
        <v>1019</v>
      </c>
      <c r="D1222">
        <v>-0.38329999999999997</v>
      </c>
      <c r="E1222">
        <v>15.5747</v>
      </c>
      <c r="F1222">
        <v>9.1219999999999996E-2</v>
      </c>
    </row>
    <row r="1223" spans="1:6">
      <c r="A1223">
        <v>2001020</v>
      </c>
      <c r="B1223">
        <v>2</v>
      </c>
      <c r="C1223">
        <v>1020</v>
      </c>
      <c r="D1223">
        <v>-0.38329999999999997</v>
      </c>
      <c r="E1223">
        <v>15.6046</v>
      </c>
      <c r="F1223">
        <v>9.1249999999999998E-2</v>
      </c>
    </row>
    <row r="1224" spans="1:6">
      <c r="A1224">
        <v>2001021</v>
      </c>
      <c r="B1224">
        <v>2</v>
      </c>
      <c r="C1224">
        <v>1021</v>
      </c>
      <c r="D1224">
        <v>-0.38329999999999997</v>
      </c>
      <c r="E1224">
        <v>15.634499999999999</v>
      </c>
      <c r="F1224">
        <v>9.128E-2</v>
      </c>
    </row>
    <row r="1225" spans="1:6">
      <c r="A1225">
        <v>2001022</v>
      </c>
      <c r="B1225">
        <v>2</v>
      </c>
      <c r="C1225">
        <v>1022</v>
      </c>
      <c r="D1225">
        <v>-0.38329999999999997</v>
      </c>
      <c r="E1225">
        <v>15.6646</v>
      </c>
      <c r="F1225">
        <v>9.1310000000000002E-2</v>
      </c>
    </row>
    <row r="1226" spans="1:6">
      <c r="A1226">
        <v>2001023</v>
      </c>
      <c r="B1226">
        <v>2</v>
      </c>
      <c r="C1226">
        <v>1023</v>
      </c>
      <c r="D1226">
        <v>-0.38329999999999997</v>
      </c>
      <c r="E1226">
        <v>15.694699999999999</v>
      </c>
      <c r="F1226">
        <v>9.1329999999999995E-2</v>
      </c>
    </row>
    <row r="1227" spans="1:6">
      <c r="A1227">
        <v>2001024</v>
      </c>
      <c r="B1227">
        <v>2</v>
      </c>
      <c r="C1227">
        <v>1024</v>
      </c>
      <c r="D1227">
        <v>-0.38329999999999997</v>
      </c>
      <c r="E1227">
        <v>15.725</v>
      </c>
      <c r="F1227">
        <v>9.1359999999999997E-2</v>
      </c>
    </row>
    <row r="1228" spans="1:6">
      <c r="A1228">
        <v>2001025</v>
      </c>
      <c r="B1228">
        <v>2</v>
      </c>
      <c r="C1228">
        <v>1025</v>
      </c>
      <c r="D1228">
        <v>-0.38329999999999997</v>
      </c>
      <c r="E1228">
        <v>15.7553</v>
      </c>
      <c r="F1228">
        <v>9.1389999999999999E-2</v>
      </c>
    </row>
    <row r="1229" spans="1:6">
      <c r="A1229">
        <v>2001026</v>
      </c>
      <c r="B1229">
        <v>2</v>
      </c>
      <c r="C1229">
        <v>1026</v>
      </c>
      <c r="D1229">
        <v>-0.38329999999999997</v>
      </c>
      <c r="E1229">
        <v>15.7858</v>
      </c>
      <c r="F1229">
        <v>9.1420000000000001E-2</v>
      </c>
    </row>
    <row r="1230" spans="1:6">
      <c r="A1230">
        <v>2001027</v>
      </c>
      <c r="B1230">
        <v>2</v>
      </c>
      <c r="C1230">
        <v>1027</v>
      </c>
      <c r="D1230">
        <v>-0.38329999999999997</v>
      </c>
      <c r="E1230">
        <v>15.8164</v>
      </c>
      <c r="F1230">
        <v>9.146E-2</v>
      </c>
    </row>
    <row r="1231" spans="1:6">
      <c r="A1231">
        <v>2001028</v>
      </c>
      <c r="B1231">
        <v>2</v>
      </c>
      <c r="C1231">
        <v>1028</v>
      </c>
      <c r="D1231">
        <v>-0.38329999999999997</v>
      </c>
      <c r="E1231">
        <v>15.847</v>
      </c>
      <c r="F1231">
        <v>9.1490000000000002E-2</v>
      </c>
    </row>
    <row r="1232" spans="1:6">
      <c r="A1232">
        <v>2001029</v>
      </c>
      <c r="B1232">
        <v>2</v>
      </c>
      <c r="C1232">
        <v>1029</v>
      </c>
      <c r="D1232">
        <v>-0.38329999999999997</v>
      </c>
      <c r="E1232">
        <v>15.877800000000001</v>
      </c>
      <c r="F1232">
        <v>9.1520000000000004E-2</v>
      </c>
    </row>
    <row r="1233" spans="1:6">
      <c r="A1233">
        <v>2001030</v>
      </c>
      <c r="B1233">
        <v>2</v>
      </c>
      <c r="C1233">
        <v>1030</v>
      </c>
      <c r="D1233">
        <v>-0.38329999999999997</v>
      </c>
      <c r="E1233">
        <v>15.9087</v>
      </c>
      <c r="F1233">
        <v>9.1550000000000006E-2</v>
      </c>
    </row>
    <row r="1234" spans="1:6">
      <c r="A1234">
        <v>2001031</v>
      </c>
      <c r="B1234">
        <v>2</v>
      </c>
      <c r="C1234">
        <v>1031</v>
      </c>
      <c r="D1234">
        <v>-0.38329999999999997</v>
      </c>
      <c r="E1234">
        <v>15.9396</v>
      </c>
      <c r="F1234">
        <v>9.1579999999999995E-2</v>
      </c>
    </row>
    <row r="1235" spans="1:6">
      <c r="A1235">
        <v>2001032</v>
      </c>
      <c r="B1235">
        <v>2</v>
      </c>
      <c r="C1235">
        <v>1032</v>
      </c>
      <c r="D1235">
        <v>-0.38329999999999997</v>
      </c>
      <c r="E1235">
        <v>15.970700000000001</v>
      </c>
      <c r="F1235">
        <v>9.1609999999999997E-2</v>
      </c>
    </row>
    <row r="1236" spans="1:6">
      <c r="A1236">
        <v>2001033</v>
      </c>
      <c r="B1236">
        <v>2</v>
      </c>
      <c r="C1236">
        <v>1033</v>
      </c>
      <c r="D1236">
        <v>-0.38329999999999997</v>
      </c>
      <c r="E1236">
        <v>16.001899999999999</v>
      </c>
      <c r="F1236">
        <v>9.1639999999999999E-2</v>
      </c>
    </row>
    <row r="1237" spans="1:6">
      <c r="A1237">
        <v>2001034</v>
      </c>
      <c r="B1237">
        <v>2</v>
      </c>
      <c r="C1237">
        <v>1034</v>
      </c>
      <c r="D1237">
        <v>-0.38329999999999997</v>
      </c>
      <c r="E1237">
        <v>16.033200000000001</v>
      </c>
      <c r="F1237">
        <v>9.1670000000000001E-2</v>
      </c>
    </row>
    <row r="1238" spans="1:6">
      <c r="A1238">
        <v>2001035</v>
      </c>
      <c r="B1238">
        <v>2</v>
      </c>
      <c r="C1238">
        <v>1035</v>
      </c>
      <c r="D1238">
        <v>-0.38329999999999997</v>
      </c>
      <c r="E1238">
        <v>16.064499999999999</v>
      </c>
      <c r="F1238">
        <v>9.1700000000000004E-2</v>
      </c>
    </row>
    <row r="1239" spans="1:6">
      <c r="A1239">
        <v>2001036</v>
      </c>
      <c r="B1239">
        <v>2</v>
      </c>
      <c r="C1239">
        <v>1036</v>
      </c>
      <c r="D1239">
        <v>-0.38329999999999997</v>
      </c>
      <c r="E1239">
        <v>16.096</v>
      </c>
      <c r="F1239">
        <v>9.1730000000000006E-2</v>
      </c>
    </row>
    <row r="1240" spans="1:6">
      <c r="A1240">
        <v>2001037</v>
      </c>
      <c r="B1240">
        <v>2</v>
      </c>
      <c r="C1240">
        <v>1037</v>
      </c>
      <c r="D1240">
        <v>-0.38329999999999997</v>
      </c>
      <c r="E1240">
        <v>16.127600000000001</v>
      </c>
      <c r="F1240">
        <v>9.1770000000000004E-2</v>
      </c>
    </row>
    <row r="1241" spans="1:6">
      <c r="A1241">
        <v>2001038</v>
      </c>
      <c r="B1241">
        <v>2</v>
      </c>
      <c r="C1241">
        <v>1038</v>
      </c>
      <c r="D1241">
        <v>-0.38329999999999997</v>
      </c>
      <c r="E1241">
        <v>16.159300000000002</v>
      </c>
      <c r="F1241">
        <v>9.1800000000000007E-2</v>
      </c>
    </row>
    <row r="1242" spans="1:6">
      <c r="A1242">
        <v>2001039</v>
      </c>
      <c r="B1242">
        <v>2</v>
      </c>
      <c r="C1242">
        <v>1039</v>
      </c>
      <c r="D1242">
        <v>-0.38329999999999997</v>
      </c>
      <c r="E1242">
        <v>16.190999999999999</v>
      </c>
      <c r="F1242">
        <v>9.1829999999999995E-2</v>
      </c>
    </row>
    <row r="1243" spans="1:6">
      <c r="A1243">
        <v>2001040</v>
      </c>
      <c r="B1243">
        <v>2</v>
      </c>
      <c r="C1243">
        <v>1040</v>
      </c>
      <c r="D1243">
        <v>-0.38329999999999997</v>
      </c>
      <c r="E1243">
        <v>16.222899999999999</v>
      </c>
      <c r="F1243">
        <v>9.1859999999999997E-2</v>
      </c>
    </row>
    <row r="1244" spans="1:6">
      <c r="A1244">
        <v>2001041</v>
      </c>
      <c r="B1244">
        <v>2</v>
      </c>
      <c r="C1244">
        <v>1041</v>
      </c>
      <c r="D1244">
        <v>-0.38329999999999997</v>
      </c>
      <c r="E1244">
        <v>16.254899999999999</v>
      </c>
      <c r="F1244">
        <v>9.1899999999999996E-2</v>
      </c>
    </row>
    <row r="1245" spans="1:6">
      <c r="A1245">
        <v>2001042</v>
      </c>
      <c r="B1245">
        <v>2</v>
      </c>
      <c r="C1245">
        <v>1042</v>
      </c>
      <c r="D1245">
        <v>-0.38329999999999997</v>
      </c>
      <c r="E1245">
        <v>16.286999999999999</v>
      </c>
      <c r="F1245">
        <v>9.1929999999999998E-2</v>
      </c>
    </row>
    <row r="1246" spans="1:6">
      <c r="A1246">
        <v>2001043</v>
      </c>
      <c r="B1246">
        <v>2</v>
      </c>
      <c r="C1246">
        <v>1043</v>
      </c>
      <c r="D1246">
        <v>-0.38329999999999997</v>
      </c>
      <c r="E1246">
        <v>16.319099999999999</v>
      </c>
      <c r="F1246">
        <v>9.196E-2</v>
      </c>
    </row>
    <row r="1247" spans="1:6">
      <c r="A1247">
        <v>2001044</v>
      </c>
      <c r="B1247">
        <v>2</v>
      </c>
      <c r="C1247">
        <v>1044</v>
      </c>
      <c r="D1247">
        <v>-0.38329999999999997</v>
      </c>
      <c r="E1247">
        <v>16.351400000000002</v>
      </c>
      <c r="F1247">
        <v>9.1990000000000002E-2</v>
      </c>
    </row>
    <row r="1248" spans="1:6">
      <c r="A1248">
        <v>2001045</v>
      </c>
      <c r="B1248">
        <v>2</v>
      </c>
      <c r="C1248">
        <v>1045</v>
      </c>
      <c r="D1248">
        <v>-0.38329999999999997</v>
      </c>
      <c r="E1248">
        <v>16.383700000000001</v>
      </c>
      <c r="F1248">
        <v>9.2030000000000001E-2</v>
      </c>
    </row>
    <row r="1249" spans="1:6">
      <c r="A1249">
        <v>2001046</v>
      </c>
      <c r="B1249">
        <v>2</v>
      </c>
      <c r="C1249">
        <v>1046</v>
      </c>
      <c r="D1249">
        <v>-0.38329999999999997</v>
      </c>
      <c r="E1249">
        <v>16.4162</v>
      </c>
      <c r="F1249">
        <v>9.2060000000000003E-2</v>
      </c>
    </row>
    <row r="1250" spans="1:6">
      <c r="A1250">
        <v>2001047</v>
      </c>
      <c r="B1250">
        <v>2</v>
      </c>
      <c r="C1250">
        <v>1047</v>
      </c>
      <c r="D1250">
        <v>-0.38329999999999997</v>
      </c>
      <c r="E1250">
        <v>16.448799999999999</v>
      </c>
      <c r="F1250">
        <v>9.2090000000000005E-2</v>
      </c>
    </row>
    <row r="1251" spans="1:6">
      <c r="A1251">
        <v>2001048</v>
      </c>
      <c r="B1251">
        <v>2</v>
      </c>
      <c r="C1251">
        <v>1048</v>
      </c>
      <c r="D1251">
        <v>-0.38329999999999997</v>
      </c>
      <c r="E1251">
        <v>16.481400000000001</v>
      </c>
      <c r="F1251">
        <v>9.2130000000000004E-2</v>
      </c>
    </row>
    <row r="1252" spans="1:6">
      <c r="A1252">
        <v>2001049</v>
      </c>
      <c r="B1252">
        <v>2</v>
      </c>
      <c r="C1252">
        <v>1049</v>
      </c>
      <c r="D1252">
        <v>-0.38329999999999997</v>
      </c>
      <c r="E1252">
        <v>16.514199999999999</v>
      </c>
      <c r="F1252">
        <v>9.2160000000000006E-2</v>
      </c>
    </row>
    <row r="1253" spans="1:6">
      <c r="A1253">
        <v>2001050</v>
      </c>
      <c r="B1253">
        <v>2</v>
      </c>
      <c r="C1253">
        <v>1050</v>
      </c>
      <c r="D1253">
        <v>-0.38329999999999997</v>
      </c>
      <c r="E1253">
        <v>16.547000000000001</v>
      </c>
      <c r="F1253">
        <v>9.2189999999999994E-2</v>
      </c>
    </row>
    <row r="1254" spans="1:6">
      <c r="A1254">
        <v>2001051</v>
      </c>
      <c r="B1254">
        <v>2</v>
      </c>
      <c r="C1254">
        <v>1051</v>
      </c>
      <c r="D1254">
        <v>-0.38329999999999997</v>
      </c>
      <c r="E1254">
        <v>16.579999999999998</v>
      </c>
      <c r="F1254">
        <v>9.2230000000000006E-2</v>
      </c>
    </row>
    <row r="1255" spans="1:6">
      <c r="A1255">
        <v>2001052</v>
      </c>
      <c r="B1255">
        <v>2</v>
      </c>
      <c r="C1255">
        <v>1052</v>
      </c>
      <c r="D1255">
        <v>-0.38329999999999997</v>
      </c>
      <c r="E1255">
        <v>16.613099999999999</v>
      </c>
      <c r="F1255">
        <v>9.2259999999999995E-2</v>
      </c>
    </row>
    <row r="1256" spans="1:6">
      <c r="A1256">
        <v>2001053</v>
      </c>
      <c r="B1256">
        <v>2</v>
      </c>
      <c r="C1256">
        <v>1053</v>
      </c>
      <c r="D1256">
        <v>-0.38329999999999997</v>
      </c>
      <c r="E1256">
        <v>16.6462</v>
      </c>
      <c r="F1256">
        <v>9.2289999999999997E-2</v>
      </c>
    </row>
    <row r="1257" spans="1:6">
      <c r="A1257">
        <v>2001054</v>
      </c>
      <c r="B1257">
        <v>2</v>
      </c>
      <c r="C1257">
        <v>1054</v>
      </c>
      <c r="D1257">
        <v>-0.38329999999999997</v>
      </c>
      <c r="E1257">
        <v>16.679500000000001</v>
      </c>
      <c r="F1257">
        <v>9.2329999999999995E-2</v>
      </c>
    </row>
    <row r="1258" spans="1:6">
      <c r="A1258">
        <v>2001055</v>
      </c>
      <c r="B1258">
        <v>2</v>
      </c>
      <c r="C1258">
        <v>1055</v>
      </c>
      <c r="D1258">
        <v>-0.38329999999999997</v>
      </c>
      <c r="E1258">
        <v>16.712900000000001</v>
      </c>
      <c r="F1258">
        <v>9.2359999999999998E-2</v>
      </c>
    </row>
    <row r="1259" spans="1:6">
      <c r="A1259">
        <v>2001056</v>
      </c>
      <c r="B1259">
        <v>2</v>
      </c>
      <c r="C1259">
        <v>1056</v>
      </c>
      <c r="D1259">
        <v>-0.38329999999999997</v>
      </c>
      <c r="E1259">
        <v>16.746400000000001</v>
      </c>
      <c r="F1259">
        <v>9.2399999999999996E-2</v>
      </c>
    </row>
    <row r="1260" spans="1:6">
      <c r="A1260">
        <v>2001057</v>
      </c>
      <c r="B1260">
        <v>2</v>
      </c>
      <c r="C1260">
        <v>1057</v>
      </c>
      <c r="D1260">
        <v>-0.38329999999999997</v>
      </c>
      <c r="E1260">
        <v>16.78</v>
      </c>
      <c r="F1260">
        <v>9.2429999999999998E-2</v>
      </c>
    </row>
    <row r="1261" spans="1:6">
      <c r="A1261">
        <v>2001058</v>
      </c>
      <c r="B1261">
        <v>2</v>
      </c>
      <c r="C1261">
        <v>1058</v>
      </c>
      <c r="D1261">
        <v>-0.38329999999999997</v>
      </c>
      <c r="E1261">
        <v>16.813700000000001</v>
      </c>
      <c r="F1261">
        <v>9.2469999999999997E-2</v>
      </c>
    </row>
    <row r="1262" spans="1:6">
      <c r="A1262">
        <v>2001059</v>
      </c>
      <c r="B1262">
        <v>2</v>
      </c>
      <c r="C1262">
        <v>1059</v>
      </c>
      <c r="D1262">
        <v>-0.38329999999999997</v>
      </c>
      <c r="E1262">
        <v>16.8475</v>
      </c>
      <c r="F1262">
        <v>9.2499999999999999E-2</v>
      </c>
    </row>
    <row r="1263" spans="1:6">
      <c r="A1263">
        <v>2001060</v>
      </c>
      <c r="B1263">
        <v>2</v>
      </c>
      <c r="C1263">
        <v>1060</v>
      </c>
      <c r="D1263">
        <v>-0.38329999999999997</v>
      </c>
      <c r="E1263">
        <v>16.881399999999999</v>
      </c>
      <c r="F1263">
        <v>9.2539999999999997E-2</v>
      </c>
    </row>
    <row r="1264" spans="1:6">
      <c r="A1264">
        <v>2001061</v>
      </c>
      <c r="B1264">
        <v>2</v>
      </c>
      <c r="C1264">
        <v>1061</v>
      </c>
      <c r="D1264">
        <v>-0.38329999999999997</v>
      </c>
      <c r="E1264">
        <v>16.915400000000002</v>
      </c>
      <c r="F1264">
        <v>9.257E-2</v>
      </c>
    </row>
    <row r="1265" spans="1:6">
      <c r="A1265">
        <v>2001062</v>
      </c>
      <c r="B1265">
        <v>2</v>
      </c>
      <c r="C1265">
        <v>1062</v>
      </c>
      <c r="D1265">
        <v>-0.38329999999999997</v>
      </c>
      <c r="E1265">
        <v>16.9496</v>
      </c>
      <c r="F1265">
        <v>9.2609999999999998E-2</v>
      </c>
    </row>
    <row r="1266" spans="1:6">
      <c r="A1266">
        <v>2001063</v>
      </c>
      <c r="B1266">
        <v>2</v>
      </c>
      <c r="C1266">
        <v>1063</v>
      </c>
      <c r="D1266">
        <v>-0.38329999999999997</v>
      </c>
      <c r="E1266">
        <v>16.983799999999999</v>
      </c>
      <c r="F1266">
        <v>9.264E-2</v>
      </c>
    </row>
    <row r="1267" spans="1:6">
      <c r="A1267">
        <v>2001064</v>
      </c>
      <c r="B1267">
        <v>2</v>
      </c>
      <c r="C1267">
        <v>1064</v>
      </c>
      <c r="D1267">
        <v>-0.38329999999999997</v>
      </c>
      <c r="E1267">
        <v>17.0182</v>
      </c>
      <c r="F1267">
        <v>9.2679999999999998E-2</v>
      </c>
    </row>
    <row r="1268" spans="1:6">
      <c r="A1268">
        <v>2001065</v>
      </c>
      <c r="B1268">
        <v>2</v>
      </c>
      <c r="C1268">
        <v>1065</v>
      </c>
      <c r="D1268">
        <v>-0.38329999999999997</v>
      </c>
      <c r="E1268">
        <v>17.052700000000002</v>
      </c>
      <c r="F1268">
        <v>9.2710000000000001E-2</v>
      </c>
    </row>
    <row r="1269" spans="1:6">
      <c r="A1269">
        <v>2001066</v>
      </c>
      <c r="B1269">
        <v>2</v>
      </c>
      <c r="C1269">
        <v>1066</v>
      </c>
      <c r="D1269">
        <v>-0.38329999999999997</v>
      </c>
      <c r="E1269">
        <v>17.087299999999999</v>
      </c>
      <c r="F1269">
        <v>9.2749999999999999E-2</v>
      </c>
    </row>
    <row r="1270" spans="1:6">
      <c r="A1270">
        <v>2001067</v>
      </c>
      <c r="B1270">
        <v>2</v>
      </c>
      <c r="C1270">
        <v>1067</v>
      </c>
      <c r="D1270">
        <v>-0.38329999999999997</v>
      </c>
      <c r="E1270">
        <v>17.122</v>
      </c>
      <c r="F1270">
        <v>9.2780000000000001E-2</v>
      </c>
    </row>
    <row r="1271" spans="1:6">
      <c r="A1271">
        <v>2001068</v>
      </c>
      <c r="B1271">
        <v>2</v>
      </c>
      <c r="C1271">
        <v>1068</v>
      </c>
      <c r="D1271">
        <v>-0.38329999999999997</v>
      </c>
      <c r="E1271">
        <v>17.1569</v>
      </c>
      <c r="F1271">
        <v>9.282E-2</v>
      </c>
    </row>
    <row r="1272" spans="1:6">
      <c r="A1272">
        <v>2001069</v>
      </c>
      <c r="B1272">
        <v>2</v>
      </c>
      <c r="C1272">
        <v>1069</v>
      </c>
      <c r="D1272">
        <v>-0.38329999999999997</v>
      </c>
      <c r="E1272">
        <v>17.191800000000001</v>
      </c>
      <c r="F1272">
        <v>9.2859999999999998E-2</v>
      </c>
    </row>
    <row r="1273" spans="1:6">
      <c r="A1273">
        <v>2001070</v>
      </c>
      <c r="B1273">
        <v>2</v>
      </c>
      <c r="C1273">
        <v>1070</v>
      </c>
      <c r="D1273">
        <v>-0.38329999999999997</v>
      </c>
      <c r="E1273">
        <v>17.226900000000001</v>
      </c>
      <c r="F1273">
        <v>9.289E-2</v>
      </c>
    </row>
    <row r="1274" spans="1:6">
      <c r="A1274">
        <v>2001071</v>
      </c>
      <c r="B1274">
        <v>2</v>
      </c>
      <c r="C1274">
        <v>1071</v>
      </c>
      <c r="D1274">
        <v>-0.38329999999999997</v>
      </c>
      <c r="E1274">
        <v>17.262</v>
      </c>
      <c r="F1274">
        <v>9.2929999999999999E-2</v>
      </c>
    </row>
    <row r="1275" spans="1:6">
      <c r="A1275">
        <v>2001072</v>
      </c>
      <c r="B1275">
        <v>2</v>
      </c>
      <c r="C1275">
        <v>1072</v>
      </c>
      <c r="D1275">
        <v>-0.38329999999999997</v>
      </c>
      <c r="E1275">
        <v>17.2973</v>
      </c>
      <c r="F1275">
        <v>9.2960000000000001E-2</v>
      </c>
    </row>
    <row r="1276" spans="1:6">
      <c r="A1276">
        <v>2001073</v>
      </c>
      <c r="B1276">
        <v>2</v>
      </c>
      <c r="C1276">
        <v>1073</v>
      </c>
      <c r="D1276">
        <v>-0.38329999999999997</v>
      </c>
      <c r="E1276">
        <v>17.332699999999999</v>
      </c>
      <c r="F1276">
        <v>9.2999999999999999E-2</v>
      </c>
    </row>
    <row r="1277" spans="1:6">
      <c r="A1277">
        <v>2001074</v>
      </c>
      <c r="B1277">
        <v>2</v>
      </c>
      <c r="C1277">
        <v>1074</v>
      </c>
      <c r="D1277">
        <v>-0.38329999999999997</v>
      </c>
      <c r="E1277">
        <v>17.368300000000001</v>
      </c>
      <c r="F1277">
        <v>9.3039999999999998E-2</v>
      </c>
    </row>
    <row r="1278" spans="1:6">
      <c r="A1278">
        <v>2001075</v>
      </c>
      <c r="B1278">
        <v>2</v>
      </c>
      <c r="C1278">
        <v>1075</v>
      </c>
      <c r="D1278">
        <v>-0.38329999999999997</v>
      </c>
      <c r="E1278">
        <v>17.4039</v>
      </c>
      <c r="F1278">
        <v>9.307E-2</v>
      </c>
    </row>
    <row r="1279" spans="1:6">
      <c r="A1279">
        <v>2001076</v>
      </c>
      <c r="B1279">
        <v>2</v>
      </c>
      <c r="C1279">
        <v>1076</v>
      </c>
      <c r="D1279">
        <v>-0.38329999999999997</v>
      </c>
      <c r="E1279">
        <v>17.439699999999998</v>
      </c>
      <c r="F1279">
        <v>9.3109999999999998E-2</v>
      </c>
    </row>
    <row r="1280" spans="1:6">
      <c r="A1280">
        <v>2001077</v>
      </c>
      <c r="B1280">
        <v>2</v>
      </c>
      <c r="C1280">
        <v>1077</v>
      </c>
      <c r="D1280">
        <v>-0.38329999999999997</v>
      </c>
      <c r="E1280">
        <v>17.4755</v>
      </c>
      <c r="F1280">
        <v>9.3149999999999997E-2</v>
      </c>
    </row>
    <row r="1281" spans="1:6">
      <c r="A1281">
        <v>2001078</v>
      </c>
      <c r="B1281">
        <v>2</v>
      </c>
      <c r="C1281">
        <v>1078</v>
      </c>
      <c r="D1281">
        <v>-0.38329999999999997</v>
      </c>
      <c r="E1281">
        <v>17.511500000000002</v>
      </c>
      <c r="F1281">
        <v>9.3179999999999999E-2</v>
      </c>
    </row>
    <row r="1282" spans="1:6">
      <c r="A1282">
        <v>2001079</v>
      </c>
      <c r="B1282">
        <v>2</v>
      </c>
      <c r="C1282">
        <v>1079</v>
      </c>
      <c r="D1282">
        <v>-0.38329999999999997</v>
      </c>
      <c r="E1282">
        <v>17.547599999999999</v>
      </c>
      <c r="F1282">
        <v>9.3219999999999997E-2</v>
      </c>
    </row>
    <row r="1283" spans="1:6">
      <c r="A1283">
        <v>2001080</v>
      </c>
      <c r="B1283">
        <v>2</v>
      </c>
      <c r="C1283">
        <v>1080</v>
      </c>
      <c r="D1283">
        <v>-0.38329999999999997</v>
      </c>
      <c r="E1283">
        <v>17.5839</v>
      </c>
      <c r="F1283">
        <v>9.3259999999999996E-2</v>
      </c>
    </row>
    <row r="1284" spans="1:6">
      <c r="A1284">
        <v>2001081</v>
      </c>
      <c r="B1284">
        <v>2</v>
      </c>
      <c r="C1284">
        <v>1081</v>
      </c>
      <c r="D1284">
        <v>-0.38329999999999997</v>
      </c>
      <c r="E1284">
        <v>17.620200000000001</v>
      </c>
      <c r="F1284">
        <v>9.3289999999999998E-2</v>
      </c>
    </row>
    <row r="1285" spans="1:6">
      <c r="A1285">
        <v>2001082</v>
      </c>
      <c r="B1285">
        <v>2</v>
      </c>
      <c r="C1285">
        <v>1082</v>
      </c>
      <c r="D1285">
        <v>-0.38329999999999997</v>
      </c>
      <c r="E1285">
        <v>17.656700000000001</v>
      </c>
      <c r="F1285">
        <v>9.3329999999999996E-2</v>
      </c>
    </row>
    <row r="1286" spans="1:6">
      <c r="A1286">
        <v>2001083</v>
      </c>
      <c r="B1286">
        <v>2</v>
      </c>
      <c r="C1286">
        <v>1083</v>
      </c>
      <c r="D1286">
        <v>-0.38329999999999997</v>
      </c>
      <c r="E1286">
        <v>17.693200000000001</v>
      </c>
      <c r="F1286">
        <v>9.3369999999999995E-2</v>
      </c>
    </row>
    <row r="1287" spans="1:6">
      <c r="A1287">
        <v>2001084</v>
      </c>
      <c r="B1287">
        <v>2</v>
      </c>
      <c r="C1287">
        <v>1084</v>
      </c>
      <c r="D1287">
        <v>-0.38329999999999997</v>
      </c>
      <c r="E1287">
        <v>17.729900000000001</v>
      </c>
      <c r="F1287">
        <v>9.3410000000000007E-2</v>
      </c>
    </row>
    <row r="1288" spans="1:6">
      <c r="A1288">
        <v>2001085</v>
      </c>
      <c r="B1288">
        <v>2</v>
      </c>
      <c r="C1288">
        <v>1085</v>
      </c>
      <c r="D1288">
        <v>-0.38329999999999997</v>
      </c>
      <c r="E1288">
        <v>17.7668</v>
      </c>
      <c r="F1288">
        <v>9.3439999999999995E-2</v>
      </c>
    </row>
    <row r="1289" spans="1:6">
      <c r="A1289">
        <v>2001086</v>
      </c>
      <c r="B1289">
        <v>2</v>
      </c>
      <c r="C1289">
        <v>1086</v>
      </c>
      <c r="D1289">
        <v>-0.38329999999999997</v>
      </c>
      <c r="E1289">
        <v>17.803699999999999</v>
      </c>
      <c r="F1289">
        <v>9.3479999999999994E-2</v>
      </c>
    </row>
    <row r="1290" spans="1:6">
      <c r="A1290">
        <v>2001087</v>
      </c>
      <c r="B1290">
        <v>2</v>
      </c>
      <c r="C1290">
        <v>1087</v>
      </c>
      <c r="D1290">
        <v>-0.38329999999999997</v>
      </c>
      <c r="E1290">
        <v>17.840699999999998</v>
      </c>
      <c r="F1290">
        <v>9.3520000000000006E-2</v>
      </c>
    </row>
    <row r="1291" spans="1:6">
      <c r="A1291">
        <v>2001088</v>
      </c>
      <c r="B1291">
        <v>2</v>
      </c>
      <c r="C1291">
        <v>1088</v>
      </c>
      <c r="D1291">
        <v>-0.38329999999999997</v>
      </c>
      <c r="E1291">
        <v>17.8779</v>
      </c>
      <c r="F1291">
        <v>9.3560000000000004E-2</v>
      </c>
    </row>
    <row r="1292" spans="1:6">
      <c r="A1292">
        <v>2001089</v>
      </c>
      <c r="B1292">
        <v>2</v>
      </c>
      <c r="C1292">
        <v>1089</v>
      </c>
      <c r="D1292">
        <v>-0.38329999999999997</v>
      </c>
      <c r="E1292">
        <v>17.915199999999999</v>
      </c>
      <c r="F1292">
        <v>9.3590000000000007E-2</v>
      </c>
    </row>
    <row r="1293" spans="1:6">
      <c r="A1293">
        <v>2001090</v>
      </c>
      <c r="B1293">
        <v>2</v>
      </c>
      <c r="C1293">
        <v>1090</v>
      </c>
      <c r="D1293">
        <v>-0.38329999999999997</v>
      </c>
      <c r="E1293">
        <v>17.9526</v>
      </c>
      <c r="F1293">
        <v>9.3630000000000005E-2</v>
      </c>
    </row>
    <row r="1294" spans="1:6">
      <c r="A1294">
        <v>2001091</v>
      </c>
      <c r="B1294">
        <v>2</v>
      </c>
      <c r="C1294">
        <v>1091</v>
      </c>
      <c r="D1294">
        <v>-0.38329999999999997</v>
      </c>
      <c r="E1294">
        <v>17.990100000000002</v>
      </c>
      <c r="F1294">
        <v>9.3670000000000003E-2</v>
      </c>
    </row>
    <row r="1295" spans="1:6">
      <c r="A1295">
        <v>2001092</v>
      </c>
      <c r="B1295">
        <v>2</v>
      </c>
      <c r="C1295">
        <v>1092</v>
      </c>
      <c r="D1295">
        <v>-0.38329999999999997</v>
      </c>
      <c r="E1295">
        <v>18.027699999999999</v>
      </c>
      <c r="F1295">
        <v>9.3710000000000002E-2</v>
      </c>
    </row>
    <row r="1296" spans="1:6">
      <c r="A1296">
        <v>2001093</v>
      </c>
      <c r="B1296">
        <v>2</v>
      </c>
      <c r="C1296">
        <v>1093</v>
      </c>
      <c r="D1296">
        <v>-0.38329999999999997</v>
      </c>
      <c r="E1296">
        <v>18.0654</v>
      </c>
      <c r="F1296">
        <v>9.375E-2</v>
      </c>
    </row>
    <row r="1297" spans="1:6">
      <c r="A1297">
        <v>2001094</v>
      </c>
      <c r="B1297">
        <v>2</v>
      </c>
      <c r="C1297">
        <v>1094</v>
      </c>
      <c r="D1297">
        <v>-0.38329999999999997</v>
      </c>
      <c r="E1297">
        <v>18.103300000000001</v>
      </c>
      <c r="F1297">
        <v>9.3780000000000002E-2</v>
      </c>
    </row>
    <row r="1298" spans="1:6">
      <c r="A1298">
        <v>2001095</v>
      </c>
      <c r="B1298">
        <v>2</v>
      </c>
      <c r="C1298">
        <v>1095</v>
      </c>
      <c r="D1298">
        <v>-0.38329999999999997</v>
      </c>
      <c r="E1298">
        <v>18.141200000000001</v>
      </c>
      <c r="F1298">
        <v>9.3820000000000001E-2</v>
      </c>
    </row>
    <row r="1299" spans="1:6">
      <c r="A1299">
        <v>2001096</v>
      </c>
      <c r="B1299">
        <v>2</v>
      </c>
      <c r="C1299">
        <v>1096</v>
      </c>
      <c r="D1299">
        <v>-0.38329999999999997</v>
      </c>
      <c r="E1299">
        <v>18.179200000000002</v>
      </c>
      <c r="F1299">
        <v>9.3859999999999999E-2</v>
      </c>
    </row>
    <row r="1300" spans="1:6">
      <c r="A1300">
        <v>2001097</v>
      </c>
      <c r="B1300">
        <v>2</v>
      </c>
      <c r="C1300">
        <v>1097</v>
      </c>
      <c r="D1300">
        <v>-0.38329999999999997</v>
      </c>
      <c r="E1300">
        <v>18.217400000000001</v>
      </c>
      <c r="F1300">
        <v>9.3899999999999997E-2</v>
      </c>
    </row>
    <row r="1301" spans="1:6">
      <c r="A1301">
        <v>2001098</v>
      </c>
      <c r="B1301">
        <v>2</v>
      </c>
      <c r="C1301">
        <v>1098</v>
      </c>
      <c r="D1301">
        <v>-0.38329999999999997</v>
      </c>
      <c r="E1301">
        <v>18.255600000000001</v>
      </c>
      <c r="F1301">
        <v>9.3939999999999996E-2</v>
      </c>
    </row>
    <row r="1302" spans="1:6">
      <c r="A1302">
        <v>2001099</v>
      </c>
      <c r="B1302">
        <v>2</v>
      </c>
      <c r="C1302">
        <v>1099</v>
      </c>
      <c r="D1302">
        <v>-0.38329999999999997</v>
      </c>
      <c r="E1302">
        <v>18.294</v>
      </c>
      <c r="F1302">
        <v>9.3969999999999998E-2</v>
      </c>
    </row>
    <row r="1303" spans="1:6">
      <c r="A1303">
        <v>2001100</v>
      </c>
      <c r="B1303">
        <v>2</v>
      </c>
      <c r="C1303">
        <v>1100</v>
      </c>
      <c r="D1303">
        <v>-0.38329999999999997</v>
      </c>
      <c r="E1303">
        <v>18.3324</v>
      </c>
      <c r="F1303">
        <v>9.4009999999999996E-2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03"/>
  <sheetViews>
    <sheetView workbookViewId="0"/>
  </sheetViews>
  <sheetFormatPr defaultRowHeight="15"/>
  <sheetData>
    <row r="1" spans="1:6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</row>
    <row r="2" spans="1:6">
      <c r="A2">
        <v>1000650</v>
      </c>
      <c r="B2">
        <v>1</v>
      </c>
      <c r="C2">
        <v>650</v>
      </c>
      <c r="D2">
        <v>-0.35210000000000002</v>
      </c>
      <c r="E2">
        <v>7.4326999999999996</v>
      </c>
      <c r="F2">
        <v>8.2170000000000007E-2</v>
      </c>
    </row>
    <row r="3" spans="1:6">
      <c r="A3">
        <v>1000651</v>
      </c>
      <c r="B3">
        <v>1</v>
      </c>
      <c r="C3">
        <v>651</v>
      </c>
      <c r="D3">
        <v>-0.35210000000000002</v>
      </c>
      <c r="E3">
        <v>7.4562999999999997</v>
      </c>
      <c r="F3">
        <v>8.2159999999999997E-2</v>
      </c>
    </row>
    <row r="4" spans="1:6">
      <c r="A4">
        <v>1000652</v>
      </c>
      <c r="B4">
        <v>1</v>
      </c>
      <c r="C4">
        <v>652</v>
      </c>
      <c r="D4">
        <v>-0.35210000000000002</v>
      </c>
      <c r="E4">
        <v>7.4798999999999998</v>
      </c>
      <c r="F4">
        <v>8.2159999999999997E-2</v>
      </c>
    </row>
    <row r="5" spans="1:6">
      <c r="A5">
        <v>1000653</v>
      </c>
      <c r="B5">
        <v>1</v>
      </c>
      <c r="C5">
        <v>653</v>
      </c>
      <c r="D5">
        <v>-0.35210000000000002</v>
      </c>
      <c r="E5">
        <v>7.5034000000000001</v>
      </c>
      <c r="F5">
        <v>8.2150000000000001E-2</v>
      </c>
    </row>
    <row r="6" spans="1:6">
      <c r="A6">
        <v>1000654</v>
      </c>
      <c r="B6">
        <v>1</v>
      </c>
      <c r="C6">
        <v>654</v>
      </c>
      <c r="D6">
        <v>-0.35210000000000002</v>
      </c>
      <c r="E6">
        <v>7.5269000000000004</v>
      </c>
      <c r="F6">
        <v>8.2140000000000005E-2</v>
      </c>
    </row>
    <row r="7" spans="1:6">
      <c r="A7">
        <v>1000655</v>
      </c>
      <c r="B7">
        <v>1</v>
      </c>
      <c r="C7">
        <v>655</v>
      </c>
      <c r="D7">
        <v>-0.35210000000000002</v>
      </c>
      <c r="E7">
        <v>7.5503999999999998</v>
      </c>
      <c r="F7">
        <v>8.2140000000000005E-2</v>
      </c>
    </row>
    <row r="8" spans="1:6">
      <c r="A8">
        <v>1000656</v>
      </c>
      <c r="B8">
        <v>1</v>
      </c>
      <c r="C8">
        <v>656</v>
      </c>
      <c r="D8">
        <v>-0.35210000000000002</v>
      </c>
      <c r="E8">
        <v>7.5738000000000003</v>
      </c>
      <c r="F8">
        <v>8.2140000000000005E-2</v>
      </c>
    </row>
    <row r="9" spans="1:6">
      <c r="A9">
        <v>1000657</v>
      </c>
      <c r="B9">
        <v>1</v>
      </c>
      <c r="C9">
        <v>657</v>
      </c>
      <c r="D9">
        <v>-0.35210000000000002</v>
      </c>
      <c r="E9">
        <v>7.5972999999999997</v>
      </c>
      <c r="F9">
        <v>8.2129999999999995E-2</v>
      </c>
    </row>
    <row r="10" spans="1:6">
      <c r="A10">
        <v>1000658</v>
      </c>
      <c r="B10">
        <v>1</v>
      </c>
      <c r="C10">
        <v>658</v>
      </c>
      <c r="D10">
        <v>-0.35210000000000002</v>
      </c>
      <c r="E10">
        <v>7.6205999999999996</v>
      </c>
      <c r="F10">
        <v>8.2129999999999995E-2</v>
      </c>
    </row>
    <row r="11" spans="1:6">
      <c r="A11">
        <v>1000659</v>
      </c>
      <c r="B11">
        <v>1</v>
      </c>
      <c r="C11">
        <v>659</v>
      </c>
      <c r="D11">
        <v>-0.35210000000000002</v>
      </c>
      <c r="E11">
        <v>7.6440000000000001</v>
      </c>
      <c r="F11">
        <v>8.2129999999999995E-2</v>
      </c>
    </row>
    <row r="12" spans="1:6">
      <c r="A12">
        <v>1000660</v>
      </c>
      <c r="B12">
        <v>1</v>
      </c>
      <c r="C12">
        <v>660</v>
      </c>
      <c r="D12">
        <v>-0.35210000000000002</v>
      </c>
      <c r="E12">
        <v>7.6673</v>
      </c>
      <c r="F12">
        <v>8.2119999999999999E-2</v>
      </c>
    </row>
    <row r="13" spans="1:6">
      <c r="A13">
        <v>1000661</v>
      </c>
      <c r="B13">
        <v>1</v>
      </c>
      <c r="C13">
        <v>661</v>
      </c>
      <c r="D13">
        <v>-0.35210000000000002</v>
      </c>
      <c r="E13">
        <v>7.6905999999999999</v>
      </c>
      <c r="F13">
        <v>8.2119999999999999E-2</v>
      </c>
    </row>
    <row r="14" spans="1:6">
      <c r="A14">
        <v>1000662</v>
      </c>
      <c r="B14">
        <v>1</v>
      </c>
      <c r="C14">
        <v>662</v>
      </c>
      <c r="D14">
        <v>-0.35210000000000002</v>
      </c>
      <c r="E14">
        <v>7.7138</v>
      </c>
      <c r="F14">
        <v>8.2119999999999999E-2</v>
      </c>
    </row>
    <row r="15" spans="1:6">
      <c r="A15">
        <v>1000663</v>
      </c>
      <c r="B15">
        <v>1</v>
      </c>
      <c r="C15">
        <v>663</v>
      </c>
      <c r="D15">
        <v>-0.35210000000000002</v>
      </c>
      <c r="E15">
        <v>7.7370000000000001</v>
      </c>
      <c r="F15">
        <v>8.2119999999999999E-2</v>
      </c>
    </row>
    <row r="16" spans="1:6">
      <c r="A16">
        <v>1000664</v>
      </c>
      <c r="B16">
        <v>1</v>
      </c>
      <c r="C16">
        <v>664</v>
      </c>
      <c r="D16">
        <v>-0.35210000000000002</v>
      </c>
      <c r="E16">
        <v>7.7602000000000002</v>
      </c>
      <c r="F16">
        <v>8.2119999999999999E-2</v>
      </c>
    </row>
    <row r="17" spans="1:6">
      <c r="A17">
        <v>1000665</v>
      </c>
      <c r="B17">
        <v>1</v>
      </c>
      <c r="C17">
        <v>665</v>
      </c>
      <c r="D17">
        <v>-0.35210000000000002</v>
      </c>
      <c r="E17">
        <v>7.7834000000000003</v>
      </c>
      <c r="F17">
        <v>8.2119999999999999E-2</v>
      </c>
    </row>
    <row r="18" spans="1:6">
      <c r="A18">
        <v>1000666</v>
      </c>
      <c r="B18">
        <v>1</v>
      </c>
      <c r="C18">
        <v>666</v>
      </c>
      <c r="D18">
        <v>-0.35210000000000002</v>
      </c>
      <c r="E18">
        <v>7.8064999999999998</v>
      </c>
      <c r="F18">
        <v>8.2119999999999999E-2</v>
      </c>
    </row>
    <row r="19" spans="1:6">
      <c r="A19">
        <v>1000667</v>
      </c>
      <c r="B19">
        <v>1</v>
      </c>
      <c r="C19">
        <v>667</v>
      </c>
      <c r="D19">
        <v>-0.35210000000000002</v>
      </c>
      <c r="E19">
        <v>7.8296000000000001</v>
      </c>
      <c r="F19">
        <v>8.2119999999999999E-2</v>
      </c>
    </row>
    <row r="20" spans="1:6">
      <c r="A20">
        <v>1000668</v>
      </c>
      <c r="B20">
        <v>1</v>
      </c>
      <c r="C20">
        <v>668</v>
      </c>
      <c r="D20">
        <v>-0.35210000000000002</v>
      </c>
      <c r="E20">
        <v>7.8525999999999998</v>
      </c>
      <c r="F20">
        <v>8.2119999999999999E-2</v>
      </c>
    </row>
    <row r="21" spans="1:6">
      <c r="A21">
        <v>1000669</v>
      </c>
      <c r="B21">
        <v>1</v>
      </c>
      <c r="C21">
        <v>669</v>
      </c>
      <c r="D21">
        <v>-0.35210000000000002</v>
      </c>
      <c r="E21">
        <v>7.8757000000000001</v>
      </c>
      <c r="F21">
        <v>8.2119999999999999E-2</v>
      </c>
    </row>
    <row r="22" spans="1:6">
      <c r="A22">
        <v>1000670</v>
      </c>
      <c r="B22">
        <v>1</v>
      </c>
      <c r="C22">
        <v>670</v>
      </c>
      <c r="D22">
        <v>-0.35210000000000002</v>
      </c>
      <c r="E22">
        <v>7.8986000000000001</v>
      </c>
      <c r="F22">
        <v>8.2129999999999995E-2</v>
      </c>
    </row>
    <row r="23" spans="1:6">
      <c r="A23">
        <v>1000671</v>
      </c>
      <c r="B23">
        <v>1</v>
      </c>
      <c r="C23">
        <v>671</v>
      </c>
      <c r="D23">
        <v>-0.35210000000000002</v>
      </c>
      <c r="E23">
        <v>7.9215999999999998</v>
      </c>
      <c r="F23">
        <v>8.2129999999999995E-2</v>
      </c>
    </row>
    <row r="24" spans="1:6">
      <c r="A24">
        <v>1000672</v>
      </c>
      <c r="B24">
        <v>1</v>
      </c>
      <c r="C24">
        <v>672</v>
      </c>
      <c r="D24">
        <v>-0.35210000000000002</v>
      </c>
      <c r="E24">
        <v>7.9444999999999997</v>
      </c>
      <c r="F24">
        <v>8.2129999999999995E-2</v>
      </c>
    </row>
    <row r="25" spans="1:6">
      <c r="A25">
        <v>1000673</v>
      </c>
      <c r="B25">
        <v>1</v>
      </c>
      <c r="C25">
        <v>673</v>
      </c>
      <c r="D25">
        <v>-0.35210000000000002</v>
      </c>
      <c r="E25">
        <v>7.9673999999999996</v>
      </c>
      <c r="F25">
        <v>8.2140000000000005E-2</v>
      </c>
    </row>
    <row r="26" spans="1:6">
      <c r="A26">
        <v>1000674</v>
      </c>
      <c r="B26">
        <v>1</v>
      </c>
      <c r="C26">
        <v>674</v>
      </c>
      <c r="D26">
        <v>-0.35210000000000002</v>
      </c>
      <c r="E26">
        <v>7.9903000000000004</v>
      </c>
      <c r="F26">
        <v>8.2140000000000005E-2</v>
      </c>
    </row>
    <row r="27" spans="1:6">
      <c r="A27">
        <v>1000675</v>
      </c>
      <c r="B27">
        <v>1</v>
      </c>
      <c r="C27">
        <v>675</v>
      </c>
      <c r="D27">
        <v>-0.35210000000000002</v>
      </c>
      <c r="E27">
        <v>8.0131999999999994</v>
      </c>
      <c r="F27">
        <v>8.2140000000000005E-2</v>
      </c>
    </row>
    <row r="28" spans="1:6">
      <c r="A28">
        <v>1000676</v>
      </c>
      <c r="B28">
        <v>1</v>
      </c>
      <c r="C28">
        <v>676</v>
      </c>
      <c r="D28">
        <v>-0.35210000000000002</v>
      </c>
      <c r="E28">
        <v>8.0359999999999996</v>
      </c>
      <c r="F28">
        <v>8.2150000000000001E-2</v>
      </c>
    </row>
    <row r="29" spans="1:6">
      <c r="A29">
        <v>1000677</v>
      </c>
      <c r="B29">
        <v>1</v>
      </c>
      <c r="C29">
        <v>677</v>
      </c>
      <c r="D29">
        <v>-0.35210000000000002</v>
      </c>
      <c r="E29">
        <v>8.0587999999999997</v>
      </c>
      <c r="F29">
        <v>8.2150000000000001E-2</v>
      </c>
    </row>
    <row r="30" spans="1:6">
      <c r="A30">
        <v>1000678</v>
      </c>
      <c r="B30">
        <v>1</v>
      </c>
      <c r="C30">
        <v>678</v>
      </c>
      <c r="D30">
        <v>-0.35210000000000002</v>
      </c>
      <c r="E30">
        <v>8.0815999999999999</v>
      </c>
      <c r="F30">
        <v>8.2159999999999997E-2</v>
      </c>
    </row>
    <row r="31" spans="1:6">
      <c r="A31">
        <v>1000679</v>
      </c>
      <c r="B31">
        <v>1</v>
      </c>
      <c r="C31">
        <v>679</v>
      </c>
      <c r="D31">
        <v>-0.35210000000000002</v>
      </c>
      <c r="E31">
        <v>8.1044</v>
      </c>
      <c r="F31">
        <v>8.2170000000000007E-2</v>
      </c>
    </row>
    <row r="32" spans="1:6">
      <c r="A32">
        <v>1000680</v>
      </c>
      <c r="B32">
        <v>1</v>
      </c>
      <c r="C32">
        <v>680</v>
      </c>
      <c r="D32">
        <v>-0.35210000000000002</v>
      </c>
      <c r="E32">
        <v>8.1272000000000002</v>
      </c>
      <c r="F32">
        <v>8.2170000000000007E-2</v>
      </c>
    </row>
    <row r="33" spans="1:6">
      <c r="A33">
        <v>1000681</v>
      </c>
      <c r="B33">
        <v>1</v>
      </c>
      <c r="C33">
        <v>681</v>
      </c>
      <c r="D33">
        <v>-0.35210000000000002</v>
      </c>
      <c r="E33">
        <v>8.15</v>
      </c>
      <c r="F33">
        <v>8.2180000000000003E-2</v>
      </c>
    </row>
    <row r="34" spans="1:6">
      <c r="A34">
        <v>1000682</v>
      </c>
      <c r="B34">
        <v>1</v>
      </c>
      <c r="C34">
        <v>682</v>
      </c>
      <c r="D34">
        <v>-0.35210000000000002</v>
      </c>
      <c r="E34">
        <v>8.1727000000000007</v>
      </c>
      <c r="F34">
        <v>8.2189999999999999E-2</v>
      </c>
    </row>
    <row r="35" spans="1:6">
      <c r="A35">
        <v>1000683</v>
      </c>
      <c r="B35">
        <v>1</v>
      </c>
      <c r="C35">
        <v>683</v>
      </c>
      <c r="D35">
        <v>-0.35210000000000002</v>
      </c>
      <c r="E35">
        <v>8.1954999999999991</v>
      </c>
      <c r="F35">
        <v>8.2189999999999999E-2</v>
      </c>
    </row>
    <row r="36" spans="1:6">
      <c r="A36">
        <v>1000684</v>
      </c>
      <c r="B36">
        <v>1</v>
      </c>
      <c r="C36">
        <v>684</v>
      </c>
      <c r="D36">
        <v>-0.35210000000000002</v>
      </c>
      <c r="E36">
        <v>8.2182999999999993</v>
      </c>
      <c r="F36">
        <v>8.2199999999999995E-2</v>
      </c>
    </row>
    <row r="37" spans="1:6">
      <c r="A37">
        <v>1000685</v>
      </c>
      <c r="B37">
        <v>1</v>
      </c>
      <c r="C37">
        <v>685</v>
      </c>
      <c r="D37">
        <v>-0.35210000000000002</v>
      </c>
      <c r="E37">
        <v>8.2409999999999997</v>
      </c>
      <c r="F37">
        <v>8.2210000000000005E-2</v>
      </c>
    </row>
    <row r="38" spans="1:6">
      <c r="A38">
        <v>1000686</v>
      </c>
      <c r="B38">
        <v>1</v>
      </c>
      <c r="C38">
        <v>686</v>
      </c>
      <c r="D38">
        <v>-0.35210000000000002</v>
      </c>
      <c r="E38">
        <v>8.2637999999999998</v>
      </c>
      <c r="F38">
        <v>8.2220000000000001E-2</v>
      </c>
    </row>
    <row r="39" spans="1:6">
      <c r="A39">
        <v>1000687</v>
      </c>
      <c r="B39">
        <v>1</v>
      </c>
      <c r="C39">
        <v>687</v>
      </c>
      <c r="D39">
        <v>-0.35210000000000002</v>
      </c>
      <c r="E39">
        <v>8.2865000000000002</v>
      </c>
      <c r="F39">
        <v>8.2229999999999998E-2</v>
      </c>
    </row>
    <row r="40" spans="1:6">
      <c r="A40">
        <v>1000688</v>
      </c>
      <c r="B40">
        <v>1</v>
      </c>
      <c r="C40">
        <v>688</v>
      </c>
      <c r="D40">
        <v>-0.35210000000000002</v>
      </c>
      <c r="E40">
        <v>8.3092000000000006</v>
      </c>
      <c r="F40">
        <v>8.2239999999999994E-2</v>
      </c>
    </row>
    <row r="41" spans="1:6">
      <c r="A41">
        <v>1000689</v>
      </c>
      <c r="B41">
        <v>1</v>
      </c>
      <c r="C41">
        <v>689</v>
      </c>
      <c r="D41">
        <v>-0.35210000000000002</v>
      </c>
      <c r="E41">
        <v>8.3320000000000007</v>
      </c>
      <c r="F41">
        <v>8.2250000000000004E-2</v>
      </c>
    </row>
    <row r="42" spans="1:6">
      <c r="A42">
        <v>1000690</v>
      </c>
      <c r="B42">
        <v>1</v>
      </c>
      <c r="C42">
        <v>690</v>
      </c>
      <c r="D42">
        <v>-0.35210000000000002</v>
      </c>
      <c r="E42">
        <v>8.3546999999999993</v>
      </c>
      <c r="F42">
        <v>8.226E-2</v>
      </c>
    </row>
    <row r="43" spans="1:6">
      <c r="A43">
        <v>1000691</v>
      </c>
      <c r="B43">
        <v>1</v>
      </c>
      <c r="C43">
        <v>691</v>
      </c>
      <c r="D43">
        <v>-0.35210000000000002</v>
      </c>
      <c r="E43">
        <v>8.3773999999999997</v>
      </c>
      <c r="F43">
        <v>8.2269999999999996E-2</v>
      </c>
    </row>
    <row r="44" spans="1:6">
      <c r="A44">
        <v>1000692</v>
      </c>
      <c r="B44">
        <v>1</v>
      </c>
      <c r="C44">
        <v>692</v>
      </c>
      <c r="D44">
        <v>-0.35210000000000002</v>
      </c>
      <c r="E44">
        <v>8.4001000000000001</v>
      </c>
      <c r="F44">
        <v>8.2280000000000006E-2</v>
      </c>
    </row>
    <row r="45" spans="1:6">
      <c r="A45">
        <v>1000693</v>
      </c>
      <c r="B45">
        <v>1</v>
      </c>
      <c r="C45">
        <v>693</v>
      </c>
      <c r="D45">
        <v>-0.35210000000000002</v>
      </c>
      <c r="E45">
        <v>8.4227000000000007</v>
      </c>
      <c r="F45">
        <v>8.2290000000000002E-2</v>
      </c>
    </row>
    <row r="46" spans="1:6">
      <c r="A46">
        <v>1000694</v>
      </c>
      <c r="B46">
        <v>1</v>
      </c>
      <c r="C46">
        <v>694</v>
      </c>
      <c r="D46">
        <v>-0.35210000000000002</v>
      </c>
      <c r="E46">
        <v>8.4453999999999994</v>
      </c>
      <c r="F46">
        <v>8.2299999999999998E-2</v>
      </c>
    </row>
    <row r="47" spans="1:6">
      <c r="A47">
        <v>1000695</v>
      </c>
      <c r="B47">
        <v>1</v>
      </c>
      <c r="C47">
        <v>695</v>
      </c>
      <c r="D47">
        <v>-0.35210000000000002</v>
      </c>
      <c r="E47">
        <v>8.468</v>
      </c>
      <c r="F47">
        <v>8.2309999999999994E-2</v>
      </c>
    </row>
    <row r="48" spans="1:6">
      <c r="A48">
        <v>1000696</v>
      </c>
      <c r="B48">
        <v>1</v>
      </c>
      <c r="C48">
        <v>696</v>
      </c>
      <c r="D48">
        <v>-0.35210000000000002</v>
      </c>
      <c r="E48">
        <v>8.4906000000000006</v>
      </c>
      <c r="F48">
        <v>8.2320000000000004E-2</v>
      </c>
    </row>
    <row r="49" spans="1:6">
      <c r="A49">
        <v>1000697</v>
      </c>
      <c r="B49">
        <v>1</v>
      </c>
      <c r="C49">
        <v>697</v>
      </c>
      <c r="D49">
        <v>-0.35210000000000002</v>
      </c>
      <c r="E49">
        <v>8.5131999999999994</v>
      </c>
      <c r="F49">
        <v>8.233E-2</v>
      </c>
    </row>
    <row r="50" spans="1:6">
      <c r="A50">
        <v>1000698</v>
      </c>
      <c r="B50">
        <v>1</v>
      </c>
      <c r="C50">
        <v>698</v>
      </c>
      <c r="D50">
        <v>-0.35210000000000002</v>
      </c>
      <c r="E50">
        <v>8.5358000000000001</v>
      </c>
      <c r="F50">
        <v>8.2350000000000007E-2</v>
      </c>
    </row>
    <row r="51" spans="1:6">
      <c r="A51">
        <v>1000699</v>
      </c>
      <c r="B51">
        <v>1</v>
      </c>
      <c r="C51">
        <v>699</v>
      </c>
      <c r="D51">
        <v>-0.35210000000000002</v>
      </c>
      <c r="E51">
        <v>8.5582999999999991</v>
      </c>
      <c r="F51">
        <v>8.2360000000000003E-2</v>
      </c>
    </row>
    <row r="52" spans="1:6">
      <c r="A52">
        <v>1000700</v>
      </c>
      <c r="B52">
        <v>1</v>
      </c>
      <c r="C52">
        <v>700</v>
      </c>
      <c r="D52">
        <v>-0.35210000000000002</v>
      </c>
      <c r="E52">
        <v>8.5808</v>
      </c>
      <c r="F52">
        <v>8.2369999999999999E-2</v>
      </c>
    </row>
    <row r="53" spans="1:6">
      <c r="A53">
        <v>1000701</v>
      </c>
      <c r="B53">
        <v>1</v>
      </c>
      <c r="C53">
        <v>701</v>
      </c>
      <c r="D53">
        <v>-0.35210000000000002</v>
      </c>
      <c r="E53">
        <v>8.6031999999999993</v>
      </c>
      <c r="F53">
        <v>8.2379999999999995E-2</v>
      </c>
    </row>
    <row r="54" spans="1:6">
      <c r="A54">
        <v>1000702</v>
      </c>
      <c r="B54">
        <v>1</v>
      </c>
      <c r="C54">
        <v>702</v>
      </c>
      <c r="D54">
        <v>-0.35210000000000002</v>
      </c>
      <c r="E54">
        <v>8.6257000000000001</v>
      </c>
      <c r="F54">
        <v>8.2400000000000001E-2</v>
      </c>
    </row>
    <row r="55" spans="1:6">
      <c r="A55">
        <v>1000703</v>
      </c>
      <c r="B55">
        <v>1</v>
      </c>
      <c r="C55">
        <v>703</v>
      </c>
      <c r="D55">
        <v>-0.35210000000000002</v>
      </c>
      <c r="E55">
        <v>8.6479999999999997</v>
      </c>
      <c r="F55">
        <v>8.2409999999999997E-2</v>
      </c>
    </row>
    <row r="56" spans="1:6">
      <c r="A56">
        <v>1000704</v>
      </c>
      <c r="B56">
        <v>1</v>
      </c>
      <c r="C56">
        <v>704</v>
      </c>
      <c r="D56">
        <v>-0.35210000000000002</v>
      </c>
      <c r="E56">
        <v>8.6704000000000008</v>
      </c>
      <c r="F56">
        <v>8.2419999999999993E-2</v>
      </c>
    </row>
    <row r="57" spans="1:6">
      <c r="A57">
        <v>1000705</v>
      </c>
      <c r="B57">
        <v>1</v>
      </c>
      <c r="C57">
        <v>705</v>
      </c>
      <c r="D57">
        <v>-0.35210000000000002</v>
      </c>
      <c r="E57">
        <v>8.6927000000000003</v>
      </c>
      <c r="F57">
        <v>8.2430000000000003E-2</v>
      </c>
    </row>
    <row r="58" spans="1:6">
      <c r="A58">
        <v>1000706</v>
      </c>
      <c r="B58">
        <v>1</v>
      </c>
      <c r="C58">
        <v>706</v>
      </c>
      <c r="D58">
        <v>-0.35210000000000002</v>
      </c>
      <c r="E58">
        <v>8.7149999999999999</v>
      </c>
      <c r="F58">
        <v>8.2449999999999996E-2</v>
      </c>
    </row>
    <row r="59" spans="1:6">
      <c r="A59">
        <v>1000707</v>
      </c>
      <c r="B59">
        <v>1</v>
      </c>
      <c r="C59">
        <v>707</v>
      </c>
      <c r="D59">
        <v>-0.35210000000000002</v>
      </c>
      <c r="E59">
        <v>8.7371999999999996</v>
      </c>
      <c r="F59">
        <v>8.2460000000000006E-2</v>
      </c>
    </row>
    <row r="60" spans="1:6">
      <c r="A60">
        <v>1000708</v>
      </c>
      <c r="B60">
        <v>1</v>
      </c>
      <c r="C60">
        <v>708</v>
      </c>
      <c r="D60">
        <v>-0.35210000000000002</v>
      </c>
      <c r="E60">
        <v>8.7593999999999994</v>
      </c>
      <c r="F60">
        <v>8.2479999999999998E-2</v>
      </c>
    </row>
    <row r="61" spans="1:6">
      <c r="A61">
        <v>1000709</v>
      </c>
      <c r="B61">
        <v>1</v>
      </c>
      <c r="C61">
        <v>709</v>
      </c>
      <c r="D61">
        <v>-0.35210000000000002</v>
      </c>
      <c r="E61">
        <v>8.7814999999999994</v>
      </c>
      <c r="F61">
        <v>8.2489999999999994E-2</v>
      </c>
    </row>
    <row r="62" spans="1:6">
      <c r="A62">
        <v>1000710</v>
      </c>
      <c r="B62">
        <v>1</v>
      </c>
      <c r="C62">
        <v>710</v>
      </c>
      <c r="D62">
        <v>-0.35210000000000002</v>
      </c>
      <c r="E62">
        <v>8.8035999999999994</v>
      </c>
      <c r="F62">
        <v>8.2500000000000004E-2</v>
      </c>
    </row>
    <row r="63" spans="1:6">
      <c r="A63">
        <v>1000711</v>
      </c>
      <c r="B63">
        <v>1</v>
      </c>
      <c r="C63">
        <v>711</v>
      </c>
      <c r="D63">
        <v>-0.35210000000000002</v>
      </c>
      <c r="E63">
        <v>8.8256999999999994</v>
      </c>
      <c r="F63">
        <v>8.2519999999999996E-2</v>
      </c>
    </row>
    <row r="64" spans="1:6">
      <c r="A64">
        <v>1000712</v>
      </c>
      <c r="B64">
        <v>1</v>
      </c>
      <c r="C64">
        <v>712</v>
      </c>
      <c r="D64">
        <v>-0.35210000000000002</v>
      </c>
      <c r="E64">
        <v>8.8476999999999997</v>
      </c>
      <c r="F64">
        <v>8.2530000000000006E-2</v>
      </c>
    </row>
    <row r="65" spans="1:6">
      <c r="A65">
        <v>1000713</v>
      </c>
      <c r="B65">
        <v>1</v>
      </c>
      <c r="C65">
        <v>713</v>
      </c>
      <c r="D65">
        <v>-0.35210000000000002</v>
      </c>
      <c r="E65">
        <v>8.8696999999999999</v>
      </c>
      <c r="F65">
        <v>8.2540000000000002E-2</v>
      </c>
    </row>
    <row r="66" spans="1:6">
      <c r="A66">
        <v>1000714</v>
      </c>
      <c r="B66">
        <v>1</v>
      </c>
      <c r="C66">
        <v>714</v>
      </c>
      <c r="D66">
        <v>-0.35210000000000002</v>
      </c>
      <c r="E66">
        <v>8.8916000000000004</v>
      </c>
      <c r="F66">
        <v>8.2559999999999995E-2</v>
      </c>
    </row>
    <row r="67" spans="1:6">
      <c r="A67">
        <v>1000715</v>
      </c>
      <c r="B67">
        <v>1</v>
      </c>
      <c r="C67">
        <v>715</v>
      </c>
      <c r="D67">
        <v>-0.35210000000000002</v>
      </c>
      <c r="E67">
        <v>8.9135000000000009</v>
      </c>
      <c r="F67">
        <v>8.2570000000000005E-2</v>
      </c>
    </row>
    <row r="68" spans="1:6">
      <c r="A68">
        <v>1000716</v>
      </c>
      <c r="B68">
        <v>1</v>
      </c>
      <c r="C68">
        <v>716</v>
      </c>
      <c r="D68">
        <v>-0.35210000000000002</v>
      </c>
      <c r="E68">
        <v>8.9352999999999998</v>
      </c>
      <c r="F68">
        <v>8.2589999999999997E-2</v>
      </c>
    </row>
    <row r="69" spans="1:6">
      <c r="A69">
        <v>1000717</v>
      </c>
      <c r="B69">
        <v>1</v>
      </c>
      <c r="C69">
        <v>717</v>
      </c>
      <c r="D69">
        <v>-0.35210000000000002</v>
      </c>
      <c r="E69">
        <v>8.9571000000000005</v>
      </c>
      <c r="F69">
        <v>8.2600000000000007E-2</v>
      </c>
    </row>
    <row r="70" spans="1:6">
      <c r="A70">
        <v>1000718</v>
      </c>
      <c r="B70">
        <v>1</v>
      </c>
      <c r="C70">
        <v>718</v>
      </c>
      <c r="D70">
        <v>-0.35210000000000002</v>
      </c>
      <c r="E70">
        <v>8.9787999999999997</v>
      </c>
      <c r="F70">
        <v>8.2619999999999999E-2</v>
      </c>
    </row>
    <row r="71" spans="1:6">
      <c r="A71">
        <v>1000719</v>
      </c>
      <c r="B71">
        <v>1</v>
      </c>
      <c r="C71">
        <v>719</v>
      </c>
      <c r="D71">
        <v>-0.35210000000000002</v>
      </c>
      <c r="E71">
        <v>9.0005000000000006</v>
      </c>
      <c r="F71">
        <v>8.2629999999999995E-2</v>
      </c>
    </row>
    <row r="72" spans="1:6">
      <c r="A72">
        <v>1000720</v>
      </c>
      <c r="B72">
        <v>1</v>
      </c>
      <c r="C72">
        <v>720</v>
      </c>
      <c r="D72">
        <v>-0.35210000000000002</v>
      </c>
      <c r="E72">
        <v>9.0221</v>
      </c>
      <c r="F72">
        <v>8.2640000000000005E-2</v>
      </c>
    </row>
    <row r="73" spans="1:6">
      <c r="A73">
        <v>1000721</v>
      </c>
      <c r="B73">
        <v>1</v>
      </c>
      <c r="C73">
        <v>721</v>
      </c>
      <c r="D73">
        <v>-0.35210000000000002</v>
      </c>
      <c r="E73">
        <v>9.0435999999999996</v>
      </c>
      <c r="F73">
        <v>8.2659999999999997E-2</v>
      </c>
    </row>
    <row r="74" spans="1:6">
      <c r="A74">
        <v>1000722</v>
      </c>
      <c r="B74">
        <v>1</v>
      </c>
      <c r="C74">
        <v>722</v>
      </c>
      <c r="D74">
        <v>-0.35210000000000002</v>
      </c>
      <c r="E74">
        <v>9.0650999999999993</v>
      </c>
      <c r="F74">
        <v>8.2669999999999993E-2</v>
      </c>
    </row>
    <row r="75" spans="1:6">
      <c r="A75">
        <v>1000723</v>
      </c>
      <c r="B75">
        <v>1</v>
      </c>
      <c r="C75">
        <v>723</v>
      </c>
      <c r="D75">
        <v>-0.35210000000000002</v>
      </c>
      <c r="E75">
        <v>9.0864999999999991</v>
      </c>
      <c r="F75">
        <v>8.269E-2</v>
      </c>
    </row>
    <row r="76" spans="1:6">
      <c r="A76">
        <v>1000724</v>
      </c>
      <c r="B76">
        <v>1</v>
      </c>
      <c r="C76">
        <v>724</v>
      </c>
      <c r="D76">
        <v>-0.35210000000000002</v>
      </c>
      <c r="E76">
        <v>9.1079000000000008</v>
      </c>
      <c r="F76">
        <v>8.2699999999999996E-2</v>
      </c>
    </row>
    <row r="77" spans="1:6">
      <c r="A77">
        <v>1000725</v>
      </c>
      <c r="B77">
        <v>1</v>
      </c>
      <c r="C77">
        <v>725</v>
      </c>
      <c r="D77">
        <v>-0.35210000000000002</v>
      </c>
      <c r="E77">
        <v>9.1292000000000009</v>
      </c>
      <c r="F77">
        <v>8.2720000000000002E-2</v>
      </c>
    </row>
    <row r="78" spans="1:6">
      <c r="A78">
        <v>1000726</v>
      </c>
      <c r="B78">
        <v>1</v>
      </c>
      <c r="C78">
        <v>726</v>
      </c>
      <c r="D78">
        <v>-0.35210000000000002</v>
      </c>
      <c r="E78">
        <v>9.1503999999999994</v>
      </c>
      <c r="F78">
        <v>8.2729999999999998E-2</v>
      </c>
    </row>
    <row r="79" spans="1:6">
      <c r="A79">
        <v>1000727</v>
      </c>
      <c r="B79">
        <v>1</v>
      </c>
      <c r="C79">
        <v>727</v>
      </c>
      <c r="D79">
        <v>-0.35210000000000002</v>
      </c>
      <c r="E79">
        <v>9.1715999999999998</v>
      </c>
      <c r="F79">
        <v>8.2739999999999994E-2</v>
      </c>
    </row>
    <row r="80" spans="1:6">
      <c r="A80">
        <v>1000728</v>
      </c>
      <c r="B80">
        <v>1</v>
      </c>
      <c r="C80">
        <v>728</v>
      </c>
      <c r="D80">
        <v>-0.35210000000000002</v>
      </c>
      <c r="E80">
        <v>9.1927000000000003</v>
      </c>
      <c r="F80">
        <v>8.276E-2</v>
      </c>
    </row>
    <row r="81" spans="1:6">
      <c r="A81">
        <v>1000729</v>
      </c>
      <c r="B81">
        <v>1</v>
      </c>
      <c r="C81">
        <v>729</v>
      </c>
      <c r="D81">
        <v>-0.35210000000000002</v>
      </c>
      <c r="E81">
        <v>9.2136999999999993</v>
      </c>
      <c r="F81">
        <v>8.2769999999999996E-2</v>
      </c>
    </row>
    <row r="82" spans="1:6">
      <c r="A82">
        <v>1000730</v>
      </c>
      <c r="B82">
        <v>1</v>
      </c>
      <c r="C82">
        <v>730</v>
      </c>
      <c r="D82">
        <v>-0.35210000000000002</v>
      </c>
      <c r="E82">
        <v>9.2347000000000001</v>
      </c>
      <c r="F82">
        <v>8.2780000000000006E-2</v>
      </c>
    </row>
    <row r="83" spans="1:6">
      <c r="A83">
        <v>1000731</v>
      </c>
      <c r="B83">
        <v>1</v>
      </c>
      <c r="C83">
        <v>731</v>
      </c>
      <c r="D83">
        <v>-0.35210000000000002</v>
      </c>
      <c r="E83">
        <v>9.2556999999999992</v>
      </c>
      <c r="F83">
        <v>8.2799999999999999E-2</v>
      </c>
    </row>
    <row r="84" spans="1:6">
      <c r="A84">
        <v>1000732</v>
      </c>
      <c r="B84">
        <v>1</v>
      </c>
      <c r="C84">
        <v>732</v>
      </c>
      <c r="D84">
        <v>-0.35210000000000002</v>
      </c>
      <c r="E84">
        <v>9.2766000000000002</v>
      </c>
      <c r="F84">
        <v>8.2809999999999995E-2</v>
      </c>
    </row>
    <row r="85" spans="1:6">
      <c r="A85">
        <v>1000733</v>
      </c>
      <c r="B85">
        <v>1</v>
      </c>
      <c r="C85">
        <v>733</v>
      </c>
      <c r="D85">
        <v>-0.35210000000000002</v>
      </c>
      <c r="E85">
        <v>9.2973999999999997</v>
      </c>
      <c r="F85">
        <v>8.2830000000000001E-2</v>
      </c>
    </row>
    <row r="86" spans="1:6">
      <c r="A86">
        <v>1000734</v>
      </c>
      <c r="B86">
        <v>1</v>
      </c>
      <c r="C86">
        <v>734</v>
      </c>
      <c r="D86">
        <v>-0.35210000000000002</v>
      </c>
      <c r="E86">
        <v>9.3181999999999992</v>
      </c>
      <c r="F86">
        <v>8.2839999999999997E-2</v>
      </c>
    </row>
    <row r="87" spans="1:6">
      <c r="A87">
        <v>1000735</v>
      </c>
      <c r="B87">
        <v>1</v>
      </c>
      <c r="C87">
        <v>735</v>
      </c>
      <c r="D87">
        <v>-0.35210000000000002</v>
      </c>
      <c r="E87">
        <v>9.3390000000000004</v>
      </c>
      <c r="F87">
        <v>8.2849999999999993E-2</v>
      </c>
    </row>
    <row r="88" spans="1:6">
      <c r="A88">
        <v>1000736</v>
      </c>
      <c r="B88">
        <v>1</v>
      </c>
      <c r="C88">
        <v>736</v>
      </c>
      <c r="D88">
        <v>-0.35210000000000002</v>
      </c>
      <c r="E88">
        <v>9.3597000000000001</v>
      </c>
      <c r="F88">
        <v>8.2869999999999999E-2</v>
      </c>
    </row>
    <row r="89" spans="1:6">
      <c r="A89">
        <v>1000737</v>
      </c>
      <c r="B89">
        <v>1</v>
      </c>
      <c r="C89">
        <v>737</v>
      </c>
      <c r="D89">
        <v>-0.35210000000000002</v>
      </c>
      <c r="E89">
        <v>9.3803000000000001</v>
      </c>
      <c r="F89">
        <v>8.2879999999999995E-2</v>
      </c>
    </row>
    <row r="90" spans="1:6">
      <c r="A90">
        <v>1000738</v>
      </c>
      <c r="B90">
        <v>1</v>
      </c>
      <c r="C90">
        <v>738</v>
      </c>
      <c r="D90">
        <v>-0.35210000000000002</v>
      </c>
      <c r="E90">
        <v>9.4009999999999998</v>
      </c>
      <c r="F90">
        <v>8.2890000000000005E-2</v>
      </c>
    </row>
    <row r="91" spans="1:6">
      <c r="A91">
        <v>1000739</v>
      </c>
      <c r="B91">
        <v>1</v>
      </c>
      <c r="C91">
        <v>739</v>
      </c>
      <c r="D91">
        <v>-0.35210000000000002</v>
      </c>
      <c r="E91">
        <v>9.4215</v>
      </c>
      <c r="F91">
        <v>8.2900000000000001E-2</v>
      </c>
    </row>
    <row r="92" spans="1:6">
      <c r="A92">
        <v>1000740</v>
      </c>
      <c r="B92">
        <v>1</v>
      </c>
      <c r="C92">
        <v>740</v>
      </c>
      <c r="D92">
        <v>-0.35210000000000002</v>
      </c>
      <c r="E92">
        <v>9.4420000000000002</v>
      </c>
      <c r="F92">
        <v>8.2919999999999994E-2</v>
      </c>
    </row>
    <row r="93" spans="1:6">
      <c r="A93">
        <v>1000741</v>
      </c>
      <c r="B93">
        <v>1</v>
      </c>
      <c r="C93">
        <v>741</v>
      </c>
      <c r="D93">
        <v>-0.35210000000000002</v>
      </c>
      <c r="E93">
        <v>9.4625000000000004</v>
      </c>
      <c r="F93">
        <v>8.2930000000000004E-2</v>
      </c>
    </row>
    <row r="94" spans="1:6">
      <c r="A94">
        <v>1000742</v>
      </c>
      <c r="B94">
        <v>1</v>
      </c>
      <c r="C94">
        <v>742</v>
      </c>
      <c r="D94">
        <v>-0.35210000000000002</v>
      </c>
      <c r="E94">
        <v>9.4829000000000008</v>
      </c>
      <c r="F94">
        <v>8.294E-2</v>
      </c>
    </row>
    <row r="95" spans="1:6">
      <c r="A95">
        <v>1000743</v>
      </c>
      <c r="B95">
        <v>1</v>
      </c>
      <c r="C95">
        <v>743</v>
      </c>
      <c r="D95">
        <v>-0.35210000000000002</v>
      </c>
      <c r="E95">
        <v>9.5031999999999996</v>
      </c>
      <c r="F95">
        <v>8.2949999999999996E-2</v>
      </c>
    </row>
    <row r="96" spans="1:6">
      <c r="A96">
        <v>1000744</v>
      </c>
      <c r="B96">
        <v>1</v>
      </c>
      <c r="C96">
        <v>744</v>
      </c>
      <c r="D96">
        <v>-0.35210000000000002</v>
      </c>
      <c r="E96">
        <v>9.5235000000000003</v>
      </c>
      <c r="F96">
        <v>8.2970000000000002E-2</v>
      </c>
    </row>
    <row r="97" spans="1:6">
      <c r="A97">
        <v>1000745</v>
      </c>
      <c r="B97">
        <v>1</v>
      </c>
      <c r="C97">
        <v>745</v>
      </c>
      <c r="D97">
        <v>-0.35210000000000002</v>
      </c>
      <c r="E97">
        <v>9.5437999999999992</v>
      </c>
      <c r="F97">
        <v>8.2979999999999998E-2</v>
      </c>
    </row>
    <row r="98" spans="1:6">
      <c r="A98">
        <v>1000746</v>
      </c>
      <c r="B98">
        <v>1</v>
      </c>
      <c r="C98">
        <v>746</v>
      </c>
      <c r="D98">
        <v>-0.35210000000000002</v>
      </c>
      <c r="E98">
        <v>9.5639000000000003</v>
      </c>
      <c r="F98">
        <v>8.2989999999999994E-2</v>
      </c>
    </row>
    <row r="99" spans="1:6">
      <c r="A99">
        <v>1000747</v>
      </c>
      <c r="B99">
        <v>1</v>
      </c>
      <c r="C99">
        <v>747</v>
      </c>
      <c r="D99">
        <v>-0.35210000000000002</v>
      </c>
      <c r="E99">
        <v>9.5840999999999994</v>
      </c>
      <c r="F99">
        <v>8.3000000000000004E-2</v>
      </c>
    </row>
    <row r="100" spans="1:6">
      <c r="A100">
        <v>1000748</v>
      </c>
      <c r="B100">
        <v>1</v>
      </c>
      <c r="C100">
        <v>748</v>
      </c>
      <c r="D100">
        <v>-0.35210000000000002</v>
      </c>
      <c r="E100">
        <v>9.6041000000000007</v>
      </c>
      <c r="F100">
        <v>8.301E-2</v>
      </c>
    </row>
    <row r="101" spans="1:6">
      <c r="A101">
        <v>1000749</v>
      </c>
      <c r="B101">
        <v>1</v>
      </c>
      <c r="C101">
        <v>749</v>
      </c>
      <c r="D101">
        <v>-0.35210000000000002</v>
      </c>
      <c r="E101">
        <v>9.6241000000000003</v>
      </c>
      <c r="F101">
        <v>8.3019999999999997E-2</v>
      </c>
    </row>
    <row r="102" spans="1:6">
      <c r="A102">
        <v>1000750</v>
      </c>
      <c r="B102">
        <v>1</v>
      </c>
      <c r="C102">
        <v>750</v>
      </c>
      <c r="D102">
        <v>-0.35210000000000002</v>
      </c>
      <c r="E102">
        <v>9.6440000000000001</v>
      </c>
      <c r="F102">
        <v>8.3030000000000007E-2</v>
      </c>
    </row>
    <row r="103" spans="1:6">
      <c r="A103">
        <v>1000751</v>
      </c>
      <c r="B103">
        <v>1</v>
      </c>
      <c r="C103">
        <v>751</v>
      </c>
      <c r="D103">
        <v>-0.35210000000000002</v>
      </c>
      <c r="E103">
        <v>9.6638999999999999</v>
      </c>
      <c r="F103">
        <v>8.3049999999999999E-2</v>
      </c>
    </row>
    <row r="104" spans="1:6">
      <c r="A104">
        <v>1000752</v>
      </c>
      <c r="B104">
        <v>1</v>
      </c>
      <c r="C104">
        <v>752</v>
      </c>
      <c r="D104">
        <v>-0.35210000000000002</v>
      </c>
      <c r="E104">
        <v>9.6836000000000002</v>
      </c>
      <c r="F104">
        <v>8.3059999999999995E-2</v>
      </c>
    </row>
    <row r="105" spans="1:6">
      <c r="A105">
        <v>1000753</v>
      </c>
      <c r="B105">
        <v>1</v>
      </c>
      <c r="C105">
        <v>753</v>
      </c>
      <c r="D105">
        <v>-0.35210000000000002</v>
      </c>
      <c r="E105">
        <v>9.7033000000000005</v>
      </c>
      <c r="F105">
        <v>8.3070000000000005E-2</v>
      </c>
    </row>
    <row r="106" spans="1:6">
      <c r="A106">
        <v>1000754</v>
      </c>
      <c r="B106">
        <v>1</v>
      </c>
      <c r="C106">
        <v>754</v>
      </c>
      <c r="D106">
        <v>-0.35210000000000002</v>
      </c>
      <c r="E106">
        <v>9.7230000000000008</v>
      </c>
      <c r="F106">
        <v>8.3070000000000005E-2</v>
      </c>
    </row>
    <row r="107" spans="1:6">
      <c r="A107">
        <v>1000755</v>
      </c>
      <c r="B107">
        <v>1</v>
      </c>
      <c r="C107">
        <v>755</v>
      </c>
      <c r="D107">
        <v>-0.35210000000000002</v>
      </c>
      <c r="E107">
        <v>9.7424999999999997</v>
      </c>
      <c r="F107">
        <v>8.3080000000000001E-2</v>
      </c>
    </row>
    <row r="108" spans="1:6">
      <c r="A108">
        <v>1000756</v>
      </c>
      <c r="B108">
        <v>1</v>
      </c>
      <c r="C108">
        <v>756</v>
      </c>
      <c r="D108">
        <v>-0.35210000000000002</v>
      </c>
      <c r="E108">
        <v>9.7620000000000005</v>
      </c>
      <c r="F108">
        <v>8.3089999999999997E-2</v>
      </c>
    </row>
    <row r="109" spans="1:6">
      <c r="A109">
        <v>1000757</v>
      </c>
      <c r="B109">
        <v>1</v>
      </c>
      <c r="C109">
        <v>757</v>
      </c>
      <c r="D109">
        <v>-0.35210000000000002</v>
      </c>
      <c r="E109">
        <v>9.7813999999999997</v>
      </c>
      <c r="F109">
        <v>8.3099999999999993E-2</v>
      </c>
    </row>
    <row r="110" spans="1:6">
      <c r="A110">
        <v>1000758</v>
      </c>
      <c r="B110">
        <v>1</v>
      </c>
      <c r="C110">
        <v>758</v>
      </c>
      <c r="D110">
        <v>-0.35210000000000002</v>
      </c>
      <c r="E110">
        <v>9.8007000000000009</v>
      </c>
      <c r="F110">
        <v>8.3110000000000003E-2</v>
      </c>
    </row>
    <row r="111" spans="1:6">
      <c r="A111">
        <v>1000759</v>
      </c>
      <c r="B111">
        <v>1</v>
      </c>
      <c r="C111">
        <v>759</v>
      </c>
      <c r="D111">
        <v>-0.35210000000000002</v>
      </c>
      <c r="E111">
        <v>9.82</v>
      </c>
      <c r="F111">
        <v>8.3119999999999999E-2</v>
      </c>
    </row>
    <row r="112" spans="1:6">
      <c r="A112">
        <v>1000760</v>
      </c>
      <c r="B112">
        <v>1</v>
      </c>
      <c r="C112">
        <v>760</v>
      </c>
      <c r="D112">
        <v>-0.35210000000000002</v>
      </c>
      <c r="E112">
        <v>9.8391999999999999</v>
      </c>
      <c r="F112">
        <v>8.3119999999999999E-2</v>
      </c>
    </row>
    <row r="113" spans="1:6">
      <c r="A113">
        <v>1000761</v>
      </c>
      <c r="B113">
        <v>1</v>
      </c>
      <c r="C113">
        <v>761</v>
      </c>
      <c r="D113">
        <v>-0.35210000000000002</v>
      </c>
      <c r="E113">
        <v>9.8582999999999998</v>
      </c>
      <c r="F113">
        <v>8.3129999999999996E-2</v>
      </c>
    </row>
    <row r="114" spans="1:6">
      <c r="A114">
        <v>1000762</v>
      </c>
      <c r="B114">
        <v>1</v>
      </c>
      <c r="C114">
        <v>762</v>
      </c>
      <c r="D114">
        <v>-0.35210000000000002</v>
      </c>
      <c r="E114">
        <v>9.8773</v>
      </c>
      <c r="F114">
        <v>8.3140000000000006E-2</v>
      </c>
    </row>
    <row r="115" spans="1:6">
      <c r="A115">
        <v>1000763</v>
      </c>
      <c r="B115">
        <v>1</v>
      </c>
      <c r="C115">
        <v>763</v>
      </c>
      <c r="D115">
        <v>-0.35210000000000002</v>
      </c>
      <c r="E115">
        <v>9.8963000000000001</v>
      </c>
      <c r="F115">
        <v>8.3140000000000006E-2</v>
      </c>
    </row>
    <row r="116" spans="1:6">
      <c r="A116">
        <v>1000764</v>
      </c>
      <c r="B116">
        <v>1</v>
      </c>
      <c r="C116">
        <v>764</v>
      </c>
      <c r="D116">
        <v>-0.35210000000000002</v>
      </c>
      <c r="E116">
        <v>9.9152000000000005</v>
      </c>
      <c r="F116">
        <v>8.3150000000000002E-2</v>
      </c>
    </row>
    <row r="117" spans="1:6">
      <c r="A117">
        <v>1000765</v>
      </c>
      <c r="B117">
        <v>1</v>
      </c>
      <c r="C117">
        <v>765</v>
      </c>
      <c r="D117">
        <v>-0.35210000000000002</v>
      </c>
      <c r="E117">
        <v>9.9341000000000008</v>
      </c>
      <c r="F117">
        <v>8.3150000000000002E-2</v>
      </c>
    </row>
    <row r="118" spans="1:6">
      <c r="A118">
        <v>1000766</v>
      </c>
      <c r="B118">
        <v>1</v>
      </c>
      <c r="C118">
        <v>766</v>
      </c>
      <c r="D118">
        <v>-0.35210000000000002</v>
      </c>
      <c r="E118">
        <v>9.9527999999999999</v>
      </c>
      <c r="F118">
        <v>8.3159999999999998E-2</v>
      </c>
    </row>
    <row r="119" spans="1:6">
      <c r="A119">
        <v>1000767</v>
      </c>
      <c r="B119">
        <v>1</v>
      </c>
      <c r="C119">
        <v>767</v>
      </c>
      <c r="D119">
        <v>-0.35210000000000002</v>
      </c>
      <c r="E119">
        <v>9.9716000000000005</v>
      </c>
      <c r="F119">
        <v>8.3159999999999998E-2</v>
      </c>
    </row>
    <row r="120" spans="1:6">
      <c r="A120">
        <v>1000768</v>
      </c>
      <c r="B120">
        <v>1</v>
      </c>
      <c r="C120">
        <v>768</v>
      </c>
      <c r="D120">
        <v>-0.35210000000000002</v>
      </c>
      <c r="E120">
        <v>9.9901999999999997</v>
      </c>
      <c r="F120">
        <v>8.3169999999999994E-2</v>
      </c>
    </row>
    <row r="121" spans="1:6">
      <c r="A121">
        <v>1000769</v>
      </c>
      <c r="B121">
        <v>1</v>
      </c>
      <c r="C121">
        <v>769</v>
      </c>
      <c r="D121">
        <v>-0.35210000000000002</v>
      </c>
      <c r="E121">
        <v>10.008800000000001</v>
      </c>
      <c r="F121">
        <v>8.3169999999999994E-2</v>
      </c>
    </row>
    <row r="122" spans="1:6">
      <c r="A122">
        <v>1000770</v>
      </c>
      <c r="B122">
        <v>1</v>
      </c>
      <c r="C122">
        <v>770</v>
      </c>
      <c r="D122">
        <v>-0.35210000000000002</v>
      </c>
      <c r="E122">
        <v>10.0274</v>
      </c>
      <c r="F122">
        <v>8.3169999999999994E-2</v>
      </c>
    </row>
    <row r="123" spans="1:6">
      <c r="A123">
        <v>1000771</v>
      </c>
      <c r="B123">
        <v>1</v>
      </c>
      <c r="C123">
        <v>771</v>
      </c>
      <c r="D123">
        <v>-0.35210000000000002</v>
      </c>
      <c r="E123">
        <v>10.0459</v>
      </c>
      <c r="F123">
        <v>8.3180000000000004E-2</v>
      </c>
    </row>
    <row r="124" spans="1:6">
      <c r="A124">
        <v>1000772</v>
      </c>
      <c r="B124">
        <v>1</v>
      </c>
      <c r="C124">
        <v>772</v>
      </c>
      <c r="D124">
        <v>-0.35210000000000002</v>
      </c>
      <c r="E124">
        <v>10.064299999999999</v>
      </c>
      <c r="F124">
        <v>8.3180000000000004E-2</v>
      </c>
    </row>
    <row r="125" spans="1:6">
      <c r="A125">
        <v>1000773</v>
      </c>
      <c r="B125">
        <v>1</v>
      </c>
      <c r="C125">
        <v>773</v>
      </c>
      <c r="D125">
        <v>-0.35210000000000002</v>
      </c>
      <c r="E125">
        <v>10.082700000000001</v>
      </c>
      <c r="F125">
        <v>8.3180000000000004E-2</v>
      </c>
    </row>
    <row r="126" spans="1:6">
      <c r="A126">
        <v>1000774</v>
      </c>
      <c r="B126">
        <v>1</v>
      </c>
      <c r="C126">
        <v>774</v>
      </c>
      <c r="D126">
        <v>-0.35210000000000002</v>
      </c>
      <c r="E126">
        <v>10.101100000000001</v>
      </c>
      <c r="F126">
        <v>8.3180000000000004E-2</v>
      </c>
    </row>
    <row r="127" spans="1:6">
      <c r="A127">
        <v>1000775</v>
      </c>
      <c r="B127">
        <v>1</v>
      </c>
      <c r="C127">
        <v>775</v>
      </c>
      <c r="D127">
        <v>-0.35210000000000002</v>
      </c>
      <c r="E127">
        <v>10.119400000000001</v>
      </c>
      <c r="F127">
        <v>8.3180000000000004E-2</v>
      </c>
    </row>
    <row r="128" spans="1:6">
      <c r="A128">
        <v>1000776</v>
      </c>
      <c r="B128">
        <v>1</v>
      </c>
      <c r="C128">
        <v>776</v>
      </c>
      <c r="D128">
        <v>-0.35210000000000002</v>
      </c>
      <c r="E128">
        <v>10.137700000000001</v>
      </c>
      <c r="F128">
        <v>8.3180000000000004E-2</v>
      </c>
    </row>
    <row r="129" spans="1:6">
      <c r="A129">
        <v>1000777</v>
      </c>
      <c r="B129">
        <v>1</v>
      </c>
      <c r="C129">
        <v>777</v>
      </c>
      <c r="D129">
        <v>-0.35210000000000002</v>
      </c>
      <c r="E129">
        <v>10.155900000000001</v>
      </c>
      <c r="F129">
        <v>8.3180000000000004E-2</v>
      </c>
    </row>
    <row r="130" spans="1:6">
      <c r="A130">
        <v>1000778</v>
      </c>
      <c r="B130">
        <v>1</v>
      </c>
      <c r="C130">
        <v>778</v>
      </c>
      <c r="D130">
        <v>-0.35210000000000002</v>
      </c>
      <c r="E130">
        <v>10.174099999999999</v>
      </c>
      <c r="F130">
        <v>8.3180000000000004E-2</v>
      </c>
    </row>
    <row r="131" spans="1:6">
      <c r="A131">
        <v>1000779</v>
      </c>
      <c r="B131">
        <v>1</v>
      </c>
      <c r="C131">
        <v>779</v>
      </c>
      <c r="D131">
        <v>-0.35210000000000002</v>
      </c>
      <c r="E131">
        <v>10.192299999999999</v>
      </c>
      <c r="F131">
        <v>8.3169999999999994E-2</v>
      </c>
    </row>
    <row r="132" spans="1:6">
      <c r="A132">
        <v>1000780</v>
      </c>
      <c r="B132">
        <v>1</v>
      </c>
      <c r="C132">
        <v>780</v>
      </c>
      <c r="D132">
        <v>-0.35210000000000002</v>
      </c>
      <c r="E132">
        <v>10.2105</v>
      </c>
      <c r="F132">
        <v>8.3169999999999994E-2</v>
      </c>
    </row>
    <row r="133" spans="1:6">
      <c r="A133">
        <v>1000781</v>
      </c>
      <c r="B133">
        <v>1</v>
      </c>
      <c r="C133">
        <v>781</v>
      </c>
      <c r="D133">
        <v>-0.35210000000000002</v>
      </c>
      <c r="E133">
        <v>10.2286</v>
      </c>
      <c r="F133">
        <v>8.3169999999999994E-2</v>
      </c>
    </row>
    <row r="134" spans="1:6">
      <c r="A134">
        <v>1000782</v>
      </c>
      <c r="B134">
        <v>1</v>
      </c>
      <c r="C134">
        <v>782</v>
      </c>
      <c r="D134">
        <v>-0.35210000000000002</v>
      </c>
      <c r="E134">
        <v>10.2468</v>
      </c>
      <c r="F134">
        <v>8.3159999999999998E-2</v>
      </c>
    </row>
    <row r="135" spans="1:6">
      <c r="A135">
        <v>1000783</v>
      </c>
      <c r="B135">
        <v>1</v>
      </c>
      <c r="C135">
        <v>783</v>
      </c>
      <c r="D135">
        <v>-0.35210000000000002</v>
      </c>
      <c r="E135">
        <v>10.264900000000001</v>
      </c>
      <c r="F135">
        <v>8.3159999999999998E-2</v>
      </c>
    </row>
    <row r="136" spans="1:6">
      <c r="A136">
        <v>1000784</v>
      </c>
      <c r="B136">
        <v>1</v>
      </c>
      <c r="C136">
        <v>784</v>
      </c>
      <c r="D136">
        <v>-0.35210000000000002</v>
      </c>
      <c r="E136">
        <v>10.283099999999999</v>
      </c>
      <c r="F136">
        <v>8.3150000000000002E-2</v>
      </c>
    </row>
    <row r="137" spans="1:6">
      <c r="A137">
        <v>1000785</v>
      </c>
      <c r="B137">
        <v>1</v>
      </c>
      <c r="C137">
        <v>785</v>
      </c>
      <c r="D137">
        <v>-0.35210000000000002</v>
      </c>
      <c r="E137">
        <v>10.3012</v>
      </c>
      <c r="F137">
        <v>8.3150000000000002E-2</v>
      </c>
    </row>
    <row r="138" spans="1:6">
      <c r="A138">
        <v>1000786</v>
      </c>
      <c r="B138">
        <v>1</v>
      </c>
      <c r="C138">
        <v>786</v>
      </c>
      <c r="D138">
        <v>-0.35210000000000002</v>
      </c>
      <c r="E138">
        <v>10.3194</v>
      </c>
      <c r="F138">
        <v>8.3140000000000006E-2</v>
      </c>
    </row>
    <row r="139" spans="1:6">
      <c r="A139">
        <v>1000787</v>
      </c>
      <c r="B139">
        <v>1</v>
      </c>
      <c r="C139">
        <v>787</v>
      </c>
      <c r="D139">
        <v>-0.35210000000000002</v>
      </c>
      <c r="E139">
        <v>10.3376</v>
      </c>
      <c r="F139">
        <v>8.3129999999999996E-2</v>
      </c>
    </row>
    <row r="140" spans="1:6">
      <c r="A140">
        <v>1000788</v>
      </c>
      <c r="B140">
        <v>1</v>
      </c>
      <c r="C140">
        <v>788</v>
      </c>
      <c r="D140">
        <v>-0.35210000000000002</v>
      </c>
      <c r="E140">
        <v>10.3558</v>
      </c>
      <c r="F140">
        <v>8.3129999999999996E-2</v>
      </c>
    </row>
    <row r="141" spans="1:6">
      <c r="A141">
        <v>1000789</v>
      </c>
      <c r="B141">
        <v>1</v>
      </c>
      <c r="C141">
        <v>789</v>
      </c>
      <c r="D141">
        <v>-0.35210000000000002</v>
      </c>
      <c r="E141">
        <v>10.3741</v>
      </c>
      <c r="F141">
        <v>8.3119999999999999E-2</v>
      </c>
    </row>
    <row r="142" spans="1:6">
      <c r="A142">
        <v>1000790</v>
      </c>
      <c r="B142">
        <v>1</v>
      </c>
      <c r="C142">
        <v>790</v>
      </c>
      <c r="D142">
        <v>-0.35210000000000002</v>
      </c>
      <c r="E142">
        <v>10.392300000000001</v>
      </c>
      <c r="F142">
        <v>8.3110000000000003E-2</v>
      </c>
    </row>
    <row r="143" spans="1:6">
      <c r="A143">
        <v>1000791</v>
      </c>
      <c r="B143">
        <v>1</v>
      </c>
      <c r="C143">
        <v>791</v>
      </c>
      <c r="D143">
        <v>-0.35210000000000002</v>
      </c>
      <c r="E143">
        <v>10.4107</v>
      </c>
      <c r="F143">
        <v>8.3099999999999993E-2</v>
      </c>
    </row>
    <row r="144" spans="1:6">
      <c r="A144">
        <v>1000792</v>
      </c>
      <c r="B144">
        <v>1</v>
      </c>
      <c r="C144">
        <v>792</v>
      </c>
      <c r="D144">
        <v>-0.35210000000000002</v>
      </c>
      <c r="E144">
        <v>10.4291</v>
      </c>
      <c r="F144">
        <v>8.3089999999999997E-2</v>
      </c>
    </row>
    <row r="145" spans="1:6">
      <c r="A145">
        <v>1000793</v>
      </c>
      <c r="B145">
        <v>1</v>
      </c>
      <c r="C145">
        <v>793</v>
      </c>
      <c r="D145">
        <v>-0.35210000000000002</v>
      </c>
      <c r="E145">
        <v>10.4475</v>
      </c>
      <c r="F145">
        <v>8.3080000000000001E-2</v>
      </c>
    </row>
    <row r="146" spans="1:6">
      <c r="A146">
        <v>1000794</v>
      </c>
      <c r="B146">
        <v>1</v>
      </c>
      <c r="C146">
        <v>794</v>
      </c>
      <c r="D146">
        <v>-0.35210000000000002</v>
      </c>
      <c r="E146">
        <v>10.465999999999999</v>
      </c>
      <c r="F146">
        <v>8.3070000000000005E-2</v>
      </c>
    </row>
    <row r="147" spans="1:6">
      <c r="A147">
        <v>1000795</v>
      </c>
      <c r="B147">
        <v>1</v>
      </c>
      <c r="C147">
        <v>795</v>
      </c>
      <c r="D147">
        <v>-0.35210000000000002</v>
      </c>
      <c r="E147">
        <v>10.484500000000001</v>
      </c>
      <c r="F147">
        <v>8.3049999999999999E-2</v>
      </c>
    </row>
    <row r="148" spans="1:6">
      <c r="A148">
        <v>1000796</v>
      </c>
      <c r="B148">
        <v>1</v>
      </c>
      <c r="C148">
        <v>796</v>
      </c>
      <c r="D148">
        <v>-0.35210000000000002</v>
      </c>
      <c r="E148">
        <v>10.5031</v>
      </c>
      <c r="F148">
        <v>8.3040000000000003E-2</v>
      </c>
    </row>
    <row r="149" spans="1:6">
      <c r="A149">
        <v>1000797</v>
      </c>
      <c r="B149">
        <v>1</v>
      </c>
      <c r="C149">
        <v>797</v>
      </c>
      <c r="D149">
        <v>-0.35210000000000002</v>
      </c>
      <c r="E149">
        <v>10.521699999999999</v>
      </c>
      <c r="F149">
        <v>8.3030000000000007E-2</v>
      </c>
    </row>
    <row r="150" spans="1:6">
      <c r="A150">
        <v>1000798</v>
      </c>
      <c r="B150">
        <v>1</v>
      </c>
      <c r="C150">
        <v>798</v>
      </c>
      <c r="D150">
        <v>-0.35210000000000002</v>
      </c>
      <c r="E150">
        <v>10.5405</v>
      </c>
      <c r="F150">
        <v>8.301E-2</v>
      </c>
    </row>
    <row r="151" spans="1:6">
      <c r="A151">
        <v>1000799</v>
      </c>
      <c r="B151">
        <v>1</v>
      </c>
      <c r="C151">
        <v>799</v>
      </c>
      <c r="D151">
        <v>-0.35210000000000002</v>
      </c>
      <c r="E151">
        <v>10.559200000000001</v>
      </c>
      <c r="F151">
        <v>8.3000000000000004E-2</v>
      </c>
    </row>
    <row r="152" spans="1:6">
      <c r="A152">
        <v>1000800</v>
      </c>
      <c r="B152">
        <v>1</v>
      </c>
      <c r="C152">
        <v>800</v>
      </c>
      <c r="D152">
        <v>-0.35210000000000002</v>
      </c>
      <c r="E152">
        <v>10.578099999999999</v>
      </c>
      <c r="F152">
        <v>8.2979999999999998E-2</v>
      </c>
    </row>
    <row r="153" spans="1:6">
      <c r="A153">
        <v>1000801</v>
      </c>
      <c r="B153">
        <v>1</v>
      </c>
      <c r="C153">
        <v>801</v>
      </c>
      <c r="D153">
        <v>-0.35210000000000002</v>
      </c>
      <c r="E153">
        <v>10.597</v>
      </c>
      <c r="F153">
        <v>8.2970000000000002E-2</v>
      </c>
    </row>
    <row r="154" spans="1:6">
      <c r="A154">
        <v>1000802</v>
      </c>
      <c r="B154">
        <v>1</v>
      </c>
      <c r="C154">
        <v>802</v>
      </c>
      <c r="D154">
        <v>-0.35210000000000002</v>
      </c>
      <c r="E154">
        <v>10.616099999999999</v>
      </c>
      <c r="F154">
        <v>8.2949999999999996E-2</v>
      </c>
    </row>
    <row r="155" spans="1:6">
      <c r="A155">
        <v>1000803</v>
      </c>
      <c r="B155">
        <v>1</v>
      </c>
      <c r="C155">
        <v>803</v>
      </c>
      <c r="D155">
        <v>-0.35210000000000002</v>
      </c>
      <c r="E155">
        <v>10.635199999999999</v>
      </c>
      <c r="F155">
        <v>8.2930000000000004E-2</v>
      </c>
    </row>
    <row r="156" spans="1:6">
      <c r="A156">
        <v>1000804</v>
      </c>
      <c r="B156">
        <v>1</v>
      </c>
      <c r="C156">
        <v>804</v>
      </c>
      <c r="D156">
        <v>-0.35210000000000002</v>
      </c>
      <c r="E156">
        <v>10.654400000000001</v>
      </c>
      <c r="F156">
        <v>8.2909999999999998E-2</v>
      </c>
    </row>
    <row r="157" spans="1:6">
      <c r="A157">
        <v>1000805</v>
      </c>
      <c r="B157">
        <v>1</v>
      </c>
      <c r="C157">
        <v>805</v>
      </c>
      <c r="D157">
        <v>-0.35210000000000002</v>
      </c>
      <c r="E157">
        <v>10.6737</v>
      </c>
      <c r="F157">
        <v>8.2900000000000001E-2</v>
      </c>
    </row>
    <row r="158" spans="1:6">
      <c r="A158">
        <v>1000806</v>
      </c>
      <c r="B158">
        <v>1</v>
      </c>
      <c r="C158">
        <v>806</v>
      </c>
      <c r="D158">
        <v>-0.35210000000000002</v>
      </c>
      <c r="E158">
        <v>10.693099999999999</v>
      </c>
      <c r="F158">
        <v>8.2879999999999995E-2</v>
      </c>
    </row>
    <row r="159" spans="1:6">
      <c r="A159">
        <v>1000807</v>
      </c>
      <c r="B159">
        <v>1</v>
      </c>
      <c r="C159">
        <v>807</v>
      </c>
      <c r="D159">
        <v>-0.35210000000000002</v>
      </c>
      <c r="E159">
        <v>10.7126</v>
      </c>
      <c r="F159">
        <v>8.2860000000000003E-2</v>
      </c>
    </row>
    <row r="160" spans="1:6">
      <c r="A160">
        <v>1000808</v>
      </c>
      <c r="B160">
        <v>1</v>
      </c>
      <c r="C160">
        <v>808</v>
      </c>
      <c r="D160">
        <v>-0.35210000000000002</v>
      </c>
      <c r="E160">
        <v>10.732200000000001</v>
      </c>
      <c r="F160">
        <v>8.2839999999999997E-2</v>
      </c>
    </row>
    <row r="161" spans="1:6">
      <c r="A161">
        <v>1000809</v>
      </c>
      <c r="B161">
        <v>1</v>
      </c>
      <c r="C161">
        <v>809</v>
      </c>
      <c r="D161">
        <v>-0.35210000000000002</v>
      </c>
      <c r="E161">
        <v>10.752000000000001</v>
      </c>
      <c r="F161">
        <v>8.2820000000000005E-2</v>
      </c>
    </row>
    <row r="162" spans="1:6">
      <c r="A162">
        <v>1000810</v>
      </c>
      <c r="B162">
        <v>1</v>
      </c>
      <c r="C162">
        <v>810</v>
      </c>
      <c r="D162">
        <v>-0.35210000000000002</v>
      </c>
      <c r="E162">
        <v>10.771800000000001</v>
      </c>
      <c r="F162">
        <v>8.2790000000000002E-2</v>
      </c>
    </row>
    <row r="163" spans="1:6">
      <c r="A163">
        <v>1000811</v>
      </c>
      <c r="B163">
        <v>1</v>
      </c>
      <c r="C163">
        <v>811</v>
      </c>
      <c r="D163">
        <v>-0.35210000000000002</v>
      </c>
      <c r="E163">
        <v>10.7918</v>
      </c>
      <c r="F163">
        <v>8.2769999999999996E-2</v>
      </c>
    </row>
    <row r="164" spans="1:6">
      <c r="A164">
        <v>1000812</v>
      </c>
      <c r="B164">
        <v>1</v>
      </c>
      <c r="C164">
        <v>812</v>
      </c>
      <c r="D164">
        <v>-0.35210000000000002</v>
      </c>
      <c r="E164">
        <v>10.8119</v>
      </c>
      <c r="F164">
        <v>8.2750000000000004E-2</v>
      </c>
    </row>
    <row r="165" spans="1:6">
      <c r="A165">
        <v>1000813</v>
      </c>
      <c r="B165">
        <v>1</v>
      </c>
      <c r="C165">
        <v>813</v>
      </c>
      <c r="D165">
        <v>-0.35210000000000002</v>
      </c>
      <c r="E165">
        <v>10.832100000000001</v>
      </c>
      <c r="F165">
        <v>8.2729999999999998E-2</v>
      </c>
    </row>
    <row r="166" spans="1:6">
      <c r="A166">
        <v>1000814</v>
      </c>
      <c r="B166">
        <v>1</v>
      </c>
      <c r="C166">
        <v>814</v>
      </c>
      <c r="D166">
        <v>-0.35210000000000002</v>
      </c>
      <c r="E166">
        <v>10.852399999999999</v>
      </c>
      <c r="F166">
        <v>8.2699999999999996E-2</v>
      </c>
    </row>
    <row r="167" spans="1:6">
      <c r="A167">
        <v>1000815</v>
      </c>
      <c r="B167">
        <v>1</v>
      </c>
      <c r="C167">
        <v>815</v>
      </c>
      <c r="D167">
        <v>-0.35210000000000002</v>
      </c>
      <c r="E167">
        <v>10.8728</v>
      </c>
      <c r="F167">
        <v>8.2680000000000003E-2</v>
      </c>
    </row>
    <row r="168" spans="1:6">
      <c r="A168">
        <v>1000816</v>
      </c>
      <c r="B168">
        <v>1</v>
      </c>
      <c r="C168">
        <v>816</v>
      </c>
      <c r="D168">
        <v>-0.35210000000000002</v>
      </c>
      <c r="E168">
        <v>10.8934</v>
      </c>
      <c r="F168">
        <v>8.2650000000000001E-2</v>
      </c>
    </row>
    <row r="169" spans="1:6">
      <c r="A169">
        <v>1000817</v>
      </c>
      <c r="B169">
        <v>1</v>
      </c>
      <c r="C169">
        <v>817</v>
      </c>
      <c r="D169">
        <v>-0.35210000000000002</v>
      </c>
      <c r="E169">
        <v>10.914199999999999</v>
      </c>
      <c r="F169">
        <v>8.2629999999999995E-2</v>
      </c>
    </row>
    <row r="170" spans="1:6">
      <c r="A170">
        <v>1000818</v>
      </c>
      <c r="B170">
        <v>1</v>
      </c>
      <c r="C170">
        <v>818</v>
      </c>
      <c r="D170">
        <v>-0.35210000000000002</v>
      </c>
      <c r="E170">
        <v>10.935</v>
      </c>
      <c r="F170">
        <v>8.2600000000000007E-2</v>
      </c>
    </row>
    <row r="171" spans="1:6">
      <c r="A171">
        <v>1000819</v>
      </c>
      <c r="B171">
        <v>1</v>
      </c>
      <c r="C171">
        <v>819</v>
      </c>
      <c r="D171">
        <v>-0.35210000000000002</v>
      </c>
      <c r="E171">
        <v>10.956</v>
      </c>
      <c r="F171">
        <v>8.2580000000000001E-2</v>
      </c>
    </row>
    <row r="172" spans="1:6">
      <c r="A172">
        <v>1000820</v>
      </c>
      <c r="B172">
        <v>1</v>
      </c>
      <c r="C172">
        <v>820</v>
      </c>
      <c r="D172">
        <v>-0.35210000000000002</v>
      </c>
      <c r="E172">
        <v>10.9772</v>
      </c>
      <c r="F172">
        <v>8.2549999999999998E-2</v>
      </c>
    </row>
    <row r="173" spans="1:6">
      <c r="A173">
        <v>1000821</v>
      </c>
      <c r="B173">
        <v>1</v>
      </c>
      <c r="C173">
        <v>821</v>
      </c>
      <c r="D173">
        <v>-0.35210000000000002</v>
      </c>
      <c r="E173">
        <v>10.9985</v>
      </c>
      <c r="F173">
        <v>8.2519999999999996E-2</v>
      </c>
    </row>
    <row r="174" spans="1:6">
      <c r="A174">
        <v>1000822</v>
      </c>
      <c r="B174">
        <v>1</v>
      </c>
      <c r="C174">
        <v>822</v>
      </c>
      <c r="D174">
        <v>-0.35210000000000002</v>
      </c>
      <c r="E174">
        <v>11.0199</v>
      </c>
      <c r="F174">
        <v>8.2489999999999994E-2</v>
      </c>
    </row>
    <row r="175" spans="1:6">
      <c r="A175">
        <v>1000823</v>
      </c>
      <c r="B175">
        <v>1</v>
      </c>
      <c r="C175">
        <v>823</v>
      </c>
      <c r="D175">
        <v>-0.35210000000000002</v>
      </c>
      <c r="E175">
        <v>11.041499999999999</v>
      </c>
      <c r="F175">
        <v>8.2460000000000006E-2</v>
      </c>
    </row>
    <row r="176" spans="1:6">
      <c r="A176">
        <v>1000824</v>
      </c>
      <c r="B176">
        <v>1</v>
      </c>
      <c r="C176">
        <v>824</v>
      </c>
      <c r="D176">
        <v>-0.35210000000000002</v>
      </c>
      <c r="E176">
        <v>11.0632</v>
      </c>
      <c r="F176">
        <v>8.2439999999999999E-2</v>
      </c>
    </row>
    <row r="177" spans="1:6">
      <c r="A177">
        <v>1000825</v>
      </c>
      <c r="B177">
        <v>1</v>
      </c>
      <c r="C177">
        <v>825</v>
      </c>
      <c r="D177">
        <v>-0.35210000000000002</v>
      </c>
      <c r="E177">
        <v>11.085100000000001</v>
      </c>
      <c r="F177">
        <v>8.2409999999999997E-2</v>
      </c>
    </row>
    <row r="178" spans="1:6">
      <c r="A178">
        <v>1000826</v>
      </c>
      <c r="B178">
        <v>1</v>
      </c>
      <c r="C178">
        <v>826</v>
      </c>
      <c r="D178">
        <v>-0.35210000000000002</v>
      </c>
      <c r="E178">
        <v>11.107100000000001</v>
      </c>
      <c r="F178">
        <v>8.2379999999999995E-2</v>
      </c>
    </row>
    <row r="179" spans="1:6">
      <c r="A179">
        <v>1000827</v>
      </c>
      <c r="B179">
        <v>1</v>
      </c>
      <c r="C179">
        <v>827</v>
      </c>
      <c r="D179">
        <v>-0.35210000000000002</v>
      </c>
      <c r="E179">
        <v>11.129300000000001</v>
      </c>
      <c r="F179">
        <v>8.2350000000000007E-2</v>
      </c>
    </row>
    <row r="180" spans="1:6">
      <c r="A180">
        <v>1000828</v>
      </c>
      <c r="B180">
        <v>1</v>
      </c>
      <c r="C180">
        <v>828</v>
      </c>
      <c r="D180">
        <v>-0.35210000000000002</v>
      </c>
      <c r="E180">
        <v>11.1516</v>
      </c>
      <c r="F180">
        <v>8.2309999999999994E-2</v>
      </c>
    </row>
    <row r="181" spans="1:6">
      <c r="A181">
        <v>1000829</v>
      </c>
      <c r="B181">
        <v>1</v>
      </c>
      <c r="C181">
        <v>829</v>
      </c>
      <c r="D181">
        <v>-0.35210000000000002</v>
      </c>
      <c r="E181">
        <v>11.173999999999999</v>
      </c>
      <c r="F181">
        <v>8.2280000000000006E-2</v>
      </c>
    </row>
    <row r="182" spans="1:6">
      <c r="A182">
        <v>1000830</v>
      </c>
      <c r="B182">
        <v>1</v>
      </c>
      <c r="C182">
        <v>830</v>
      </c>
      <c r="D182">
        <v>-0.35210000000000002</v>
      </c>
      <c r="E182">
        <v>11.1966</v>
      </c>
      <c r="F182">
        <v>8.2250000000000004E-2</v>
      </c>
    </row>
    <row r="183" spans="1:6">
      <c r="A183">
        <v>1000831</v>
      </c>
      <c r="B183">
        <v>1</v>
      </c>
      <c r="C183">
        <v>831</v>
      </c>
      <c r="D183">
        <v>-0.35210000000000002</v>
      </c>
      <c r="E183">
        <v>11.2193</v>
      </c>
      <c r="F183">
        <v>8.2220000000000001E-2</v>
      </c>
    </row>
    <row r="184" spans="1:6">
      <c r="A184">
        <v>1000832</v>
      </c>
      <c r="B184">
        <v>1</v>
      </c>
      <c r="C184">
        <v>832</v>
      </c>
      <c r="D184">
        <v>-0.35210000000000002</v>
      </c>
      <c r="E184">
        <v>11.2422</v>
      </c>
      <c r="F184">
        <v>8.2189999999999999E-2</v>
      </c>
    </row>
    <row r="185" spans="1:6">
      <c r="A185">
        <v>1000833</v>
      </c>
      <c r="B185">
        <v>1</v>
      </c>
      <c r="C185">
        <v>833</v>
      </c>
      <c r="D185">
        <v>-0.35210000000000002</v>
      </c>
      <c r="E185">
        <v>11.2651</v>
      </c>
      <c r="F185">
        <v>8.2150000000000001E-2</v>
      </c>
    </row>
    <row r="186" spans="1:6">
      <c r="A186">
        <v>1000834</v>
      </c>
      <c r="B186">
        <v>1</v>
      </c>
      <c r="C186">
        <v>834</v>
      </c>
      <c r="D186">
        <v>-0.35210000000000002</v>
      </c>
      <c r="E186">
        <v>11.2882</v>
      </c>
      <c r="F186">
        <v>8.2119999999999999E-2</v>
      </c>
    </row>
    <row r="187" spans="1:6">
      <c r="A187">
        <v>1000835</v>
      </c>
      <c r="B187">
        <v>1</v>
      </c>
      <c r="C187">
        <v>835</v>
      </c>
      <c r="D187">
        <v>-0.35210000000000002</v>
      </c>
      <c r="E187">
        <v>11.311400000000001</v>
      </c>
      <c r="F187">
        <v>8.2089999999999996E-2</v>
      </c>
    </row>
    <row r="188" spans="1:6">
      <c r="A188">
        <v>1000836</v>
      </c>
      <c r="B188">
        <v>1</v>
      </c>
      <c r="C188">
        <v>836</v>
      </c>
      <c r="D188">
        <v>-0.35210000000000002</v>
      </c>
      <c r="E188">
        <v>11.3347</v>
      </c>
      <c r="F188">
        <v>8.2049999999999998E-2</v>
      </c>
    </row>
    <row r="189" spans="1:6">
      <c r="A189">
        <v>1000837</v>
      </c>
      <c r="B189">
        <v>1</v>
      </c>
      <c r="C189">
        <v>837</v>
      </c>
      <c r="D189">
        <v>-0.35210000000000002</v>
      </c>
      <c r="E189">
        <v>11.3581</v>
      </c>
      <c r="F189">
        <v>8.2019999999999996E-2</v>
      </c>
    </row>
    <row r="190" spans="1:6">
      <c r="A190">
        <v>1000838</v>
      </c>
      <c r="B190">
        <v>1</v>
      </c>
      <c r="C190">
        <v>838</v>
      </c>
      <c r="D190">
        <v>-0.35210000000000002</v>
      </c>
      <c r="E190">
        <v>11.3817</v>
      </c>
      <c r="F190">
        <v>8.1979999999999997E-2</v>
      </c>
    </row>
    <row r="191" spans="1:6">
      <c r="A191">
        <v>1000839</v>
      </c>
      <c r="B191">
        <v>1</v>
      </c>
      <c r="C191">
        <v>839</v>
      </c>
      <c r="D191">
        <v>-0.35210000000000002</v>
      </c>
      <c r="E191">
        <v>11.4053</v>
      </c>
      <c r="F191">
        <v>8.1949999999999995E-2</v>
      </c>
    </row>
    <row r="192" spans="1:6">
      <c r="A192">
        <v>1000840</v>
      </c>
      <c r="B192">
        <v>1</v>
      </c>
      <c r="C192">
        <v>840</v>
      </c>
      <c r="D192">
        <v>-0.35210000000000002</v>
      </c>
      <c r="E192">
        <v>11.429</v>
      </c>
      <c r="F192">
        <v>8.1909999999999997E-2</v>
      </c>
    </row>
    <row r="193" spans="1:6">
      <c r="A193">
        <v>1000841</v>
      </c>
      <c r="B193">
        <v>1</v>
      </c>
      <c r="C193">
        <v>841</v>
      </c>
      <c r="D193">
        <v>-0.35210000000000002</v>
      </c>
      <c r="E193">
        <v>11.4529</v>
      </c>
      <c r="F193">
        <v>8.1879999999999994E-2</v>
      </c>
    </row>
    <row r="194" spans="1:6">
      <c r="A194">
        <v>1000842</v>
      </c>
      <c r="B194">
        <v>1</v>
      </c>
      <c r="C194">
        <v>842</v>
      </c>
      <c r="D194">
        <v>-0.35210000000000002</v>
      </c>
      <c r="E194">
        <v>11.476800000000001</v>
      </c>
      <c r="F194">
        <v>8.1839999999999996E-2</v>
      </c>
    </row>
    <row r="195" spans="1:6">
      <c r="A195">
        <v>1000843</v>
      </c>
      <c r="B195">
        <v>1</v>
      </c>
      <c r="C195">
        <v>843</v>
      </c>
      <c r="D195">
        <v>-0.35210000000000002</v>
      </c>
      <c r="E195">
        <v>11.5007</v>
      </c>
      <c r="F195">
        <v>8.1809999999999994E-2</v>
      </c>
    </row>
    <row r="196" spans="1:6">
      <c r="A196">
        <v>1000844</v>
      </c>
      <c r="B196">
        <v>1</v>
      </c>
      <c r="C196">
        <v>844</v>
      </c>
      <c r="D196">
        <v>-0.35210000000000002</v>
      </c>
      <c r="E196">
        <v>11.524800000000001</v>
      </c>
      <c r="F196">
        <v>8.1769999999999995E-2</v>
      </c>
    </row>
    <row r="197" spans="1:6">
      <c r="A197">
        <v>1000845</v>
      </c>
      <c r="B197">
        <v>1</v>
      </c>
      <c r="C197">
        <v>845</v>
      </c>
      <c r="D197">
        <v>-0.35210000000000002</v>
      </c>
      <c r="E197">
        <v>11.548999999999999</v>
      </c>
      <c r="F197">
        <v>8.1739999999999993E-2</v>
      </c>
    </row>
    <row r="198" spans="1:6">
      <c r="A198">
        <v>1000846</v>
      </c>
      <c r="B198">
        <v>1</v>
      </c>
      <c r="C198">
        <v>846</v>
      </c>
      <c r="D198">
        <v>-0.35210000000000002</v>
      </c>
      <c r="E198">
        <v>11.5732</v>
      </c>
      <c r="F198">
        <v>8.1699999999999995E-2</v>
      </c>
    </row>
    <row r="199" spans="1:6">
      <c r="A199">
        <v>1000847</v>
      </c>
      <c r="B199">
        <v>1</v>
      </c>
      <c r="C199">
        <v>847</v>
      </c>
      <c r="D199">
        <v>-0.35210000000000002</v>
      </c>
      <c r="E199">
        <v>11.5975</v>
      </c>
      <c r="F199">
        <v>8.1659999999999996E-2</v>
      </c>
    </row>
    <row r="200" spans="1:6">
      <c r="A200">
        <v>1000848</v>
      </c>
      <c r="B200">
        <v>1</v>
      </c>
      <c r="C200">
        <v>848</v>
      </c>
      <c r="D200">
        <v>-0.35210000000000002</v>
      </c>
      <c r="E200">
        <v>11.6218</v>
      </c>
      <c r="F200">
        <v>8.1629999999999994E-2</v>
      </c>
    </row>
    <row r="201" spans="1:6">
      <c r="A201">
        <v>1000849</v>
      </c>
      <c r="B201">
        <v>1</v>
      </c>
      <c r="C201">
        <v>849</v>
      </c>
      <c r="D201">
        <v>-0.35210000000000002</v>
      </c>
      <c r="E201">
        <v>11.6462</v>
      </c>
      <c r="F201">
        <v>8.1589999999999996E-2</v>
      </c>
    </row>
    <row r="202" spans="1:6">
      <c r="A202">
        <v>1000850</v>
      </c>
      <c r="B202">
        <v>1</v>
      </c>
      <c r="C202">
        <v>850</v>
      </c>
      <c r="D202">
        <v>-0.35210000000000002</v>
      </c>
      <c r="E202">
        <v>11.6707</v>
      </c>
      <c r="F202">
        <v>8.1559999999999994E-2</v>
      </c>
    </row>
    <row r="203" spans="1:6">
      <c r="A203">
        <v>1000851</v>
      </c>
      <c r="B203">
        <v>1</v>
      </c>
      <c r="C203">
        <v>851</v>
      </c>
      <c r="D203">
        <v>-0.35210000000000002</v>
      </c>
      <c r="E203">
        <v>11.6952</v>
      </c>
      <c r="F203">
        <v>8.1519999999999995E-2</v>
      </c>
    </row>
    <row r="204" spans="1:6">
      <c r="A204">
        <v>1000852</v>
      </c>
      <c r="B204">
        <v>1</v>
      </c>
      <c r="C204">
        <v>852</v>
      </c>
      <c r="D204">
        <v>-0.35210000000000002</v>
      </c>
      <c r="E204">
        <v>11.719799999999999</v>
      </c>
      <c r="F204">
        <v>8.1479999999999997E-2</v>
      </c>
    </row>
    <row r="205" spans="1:6">
      <c r="A205">
        <v>1000853</v>
      </c>
      <c r="B205">
        <v>1</v>
      </c>
      <c r="C205">
        <v>853</v>
      </c>
      <c r="D205">
        <v>-0.35210000000000002</v>
      </c>
      <c r="E205">
        <v>11.744400000000001</v>
      </c>
      <c r="F205">
        <v>8.1449999999999995E-2</v>
      </c>
    </row>
    <row r="206" spans="1:6">
      <c r="A206">
        <v>1000854</v>
      </c>
      <c r="B206">
        <v>1</v>
      </c>
      <c r="C206">
        <v>854</v>
      </c>
      <c r="D206">
        <v>-0.35210000000000002</v>
      </c>
      <c r="E206">
        <v>11.769</v>
      </c>
      <c r="F206">
        <v>8.1409999999999996E-2</v>
      </c>
    </row>
    <row r="207" spans="1:6">
      <c r="A207">
        <v>1000855</v>
      </c>
      <c r="B207">
        <v>1</v>
      </c>
      <c r="C207">
        <v>855</v>
      </c>
      <c r="D207">
        <v>-0.35210000000000002</v>
      </c>
      <c r="E207">
        <v>11.793699999999999</v>
      </c>
      <c r="F207">
        <v>8.1379999999999994E-2</v>
      </c>
    </row>
    <row r="208" spans="1:6">
      <c r="A208">
        <v>1000856</v>
      </c>
      <c r="B208">
        <v>1</v>
      </c>
      <c r="C208">
        <v>856</v>
      </c>
      <c r="D208">
        <v>-0.35210000000000002</v>
      </c>
      <c r="E208">
        <v>11.8184</v>
      </c>
      <c r="F208">
        <v>8.1339999999999996E-2</v>
      </c>
    </row>
    <row r="209" spans="1:6">
      <c r="A209">
        <v>1000857</v>
      </c>
      <c r="B209">
        <v>1</v>
      </c>
      <c r="C209">
        <v>857</v>
      </c>
      <c r="D209">
        <v>-0.35210000000000002</v>
      </c>
      <c r="E209">
        <v>11.8431</v>
      </c>
      <c r="F209">
        <v>8.1309999999999993E-2</v>
      </c>
    </row>
    <row r="210" spans="1:6">
      <c r="A210">
        <v>1000858</v>
      </c>
      <c r="B210">
        <v>1</v>
      </c>
      <c r="C210">
        <v>858</v>
      </c>
      <c r="D210">
        <v>-0.35210000000000002</v>
      </c>
      <c r="E210">
        <v>11.867800000000001</v>
      </c>
      <c r="F210">
        <v>8.1280000000000005E-2</v>
      </c>
    </row>
    <row r="211" spans="1:6">
      <c r="A211">
        <v>1000859</v>
      </c>
      <c r="B211">
        <v>1</v>
      </c>
      <c r="C211">
        <v>859</v>
      </c>
      <c r="D211">
        <v>-0.35210000000000002</v>
      </c>
      <c r="E211">
        <v>11.8926</v>
      </c>
      <c r="F211">
        <v>8.1240000000000007E-2</v>
      </c>
    </row>
    <row r="212" spans="1:6">
      <c r="A212">
        <v>1000860</v>
      </c>
      <c r="B212">
        <v>1</v>
      </c>
      <c r="C212">
        <v>860</v>
      </c>
      <c r="D212">
        <v>-0.35210000000000002</v>
      </c>
      <c r="E212">
        <v>11.917299999999999</v>
      </c>
      <c r="F212">
        <v>8.1210000000000004E-2</v>
      </c>
    </row>
    <row r="213" spans="1:6">
      <c r="A213">
        <v>1000861</v>
      </c>
      <c r="B213">
        <v>1</v>
      </c>
      <c r="C213">
        <v>861</v>
      </c>
      <c r="D213">
        <v>-0.35210000000000002</v>
      </c>
      <c r="E213">
        <v>11.9421</v>
      </c>
      <c r="F213">
        <v>8.1180000000000002E-2</v>
      </c>
    </row>
    <row r="214" spans="1:6">
      <c r="A214">
        <v>1000862</v>
      </c>
      <c r="B214">
        <v>1</v>
      </c>
      <c r="C214">
        <v>862</v>
      </c>
      <c r="D214">
        <v>-0.35210000000000002</v>
      </c>
      <c r="E214">
        <v>11.966799999999999</v>
      </c>
      <c r="F214">
        <v>8.1140000000000004E-2</v>
      </c>
    </row>
    <row r="215" spans="1:6">
      <c r="A215">
        <v>1000863</v>
      </c>
      <c r="B215">
        <v>1</v>
      </c>
      <c r="C215">
        <v>863</v>
      </c>
      <c r="D215">
        <v>-0.35210000000000002</v>
      </c>
      <c r="E215">
        <v>11.9916</v>
      </c>
      <c r="F215">
        <v>8.1110000000000002E-2</v>
      </c>
    </row>
    <row r="216" spans="1:6">
      <c r="A216">
        <v>1000864</v>
      </c>
      <c r="B216">
        <v>1</v>
      </c>
      <c r="C216">
        <v>864</v>
      </c>
      <c r="D216">
        <v>-0.35210000000000002</v>
      </c>
      <c r="E216">
        <v>12.016299999999999</v>
      </c>
      <c r="F216">
        <v>8.1079999999999999E-2</v>
      </c>
    </row>
    <row r="217" spans="1:6">
      <c r="A217">
        <v>1000865</v>
      </c>
      <c r="B217">
        <v>1</v>
      </c>
      <c r="C217">
        <v>865</v>
      </c>
      <c r="D217">
        <v>-0.35210000000000002</v>
      </c>
      <c r="E217">
        <v>12.0411</v>
      </c>
      <c r="F217">
        <v>8.1049999999999997E-2</v>
      </c>
    </row>
    <row r="218" spans="1:6">
      <c r="A218">
        <v>1000866</v>
      </c>
      <c r="B218">
        <v>1</v>
      </c>
      <c r="C218">
        <v>866</v>
      </c>
      <c r="D218">
        <v>-0.35210000000000002</v>
      </c>
      <c r="E218">
        <v>12.065799999999999</v>
      </c>
      <c r="F218">
        <v>8.1019999999999995E-2</v>
      </c>
    </row>
    <row r="219" spans="1:6">
      <c r="A219">
        <v>1000867</v>
      </c>
      <c r="B219">
        <v>1</v>
      </c>
      <c r="C219">
        <v>867</v>
      </c>
      <c r="D219">
        <v>-0.35210000000000002</v>
      </c>
      <c r="E219">
        <v>12.0905</v>
      </c>
      <c r="F219">
        <v>8.0990000000000006E-2</v>
      </c>
    </row>
    <row r="220" spans="1:6">
      <c r="A220">
        <v>1000868</v>
      </c>
      <c r="B220">
        <v>1</v>
      </c>
      <c r="C220">
        <v>868</v>
      </c>
      <c r="D220">
        <v>-0.35210000000000002</v>
      </c>
      <c r="E220">
        <v>12.1152</v>
      </c>
      <c r="F220">
        <v>8.0960000000000004E-2</v>
      </c>
    </row>
    <row r="221" spans="1:6">
      <c r="A221">
        <v>1000869</v>
      </c>
      <c r="B221">
        <v>1</v>
      </c>
      <c r="C221">
        <v>869</v>
      </c>
      <c r="D221">
        <v>-0.35210000000000002</v>
      </c>
      <c r="E221">
        <v>12.139799999999999</v>
      </c>
      <c r="F221">
        <v>8.0930000000000002E-2</v>
      </c>
    </row>
    <row r="222" spans="1:6">
      <c r="A222">
        <v>1000870</v>
      </c>
      <c r="B222">
        <v>1</v>
      </c>
      <c r="C222">
        <v>870</v>
      </c>
      <c r="D222">
        <v>-0.35210000000000002</v>
      </c>
      <c r="E222">
        <v>12.1645</v>
      </c>
      <c r="F222">
        <v>8.09E-2</v>
      </c>
    </row>
    <row r="223" spans="1:6">
      <c r="A223">
        <v>1000871</v>
      </c>
      <c r="B223">
        <v>1</v>
      </c>
      <c r="C223">
        <v>871</v>
      </c>
      <c r="D223">
        <v>-0.35210000000000002</v>
      </c>
      <c r="E223">
        <v>12.1891</v>
      </c>
      <c r="F223">
        <v>8.0869999999999997E-2</v>
      </c>
    </row>
    <row r="224" spans="1:6">
      <c r="A224">
        <v>1000872</v>
      </c>
      <c r="B224">
        <v>1</v>
      </c>
      <c r="C224">
        <v>872</v>
      </c>
      <c r="D224">
        <v>-0.35210000000000002</v>
      </c>
      <c r="E224">
        <v>12.2136</v>
      </c>
      <c r="F224">
        <v>8.0839999999999995E-2</v>
      </c>
    </row>
    <row r="225" spans="1:6">
      <c r="A225">
        <v>1000873</v>
      </c>
      <c r="B225">
        <v>1</v>
      </c>
      <c r="C225">
        <v>873</v>
      </c>
      <c r="D225">
        <v>-0.35210000000000002</v>
      </c>
      <c r="E225">
        <v>12.238200000000001</v>
      </c>
      <c r="F225">
        <v>8.0820000000000003E-2</v>
      </c>
    </row>
    <row r="226" spans="1:6">
      <c r="A226">
        <v>1000874</v>
      </c>
      <c r="B226">
        <v>1</v>
      </c>
      <c r="C226">
        <v>874</v>
      </c>
      <c r="D226">
        <v>-0.35210000000000002</v>
      </c>
      <c r="E226">
        <v>12.262700000000001</v>
      </c>
      <c r="F226">
        <v>8.0790000000000001E-2</v>
      </c>
    </row>
    <row r="227" spans="1:6">
      <c r="A227">
        <v>1000875</v>
      </c>
      <c r="B227">
        <v>1</v>
      </c>
      <c r="C227">
        <v>875</v>
      </c>
      <c r="D227">
        <v>-0.35210000000000002</v>
      </c>
      <c r="E227">
        <v>12.287100000000001</v>
      </c>
      <c r="F227">
        <v>8.0759999999999998E-2</v>
      </c>
    </row>
    <row r="228" spans="1:6">
      <c r="A228">
        <v>1000876</v>
      </c>
      <c r="B228">
        <v>1</v>
      </c>
      <c r="C228">
        <v>876</v>
      </c>
      <c r="D228">
        <v>-0.35210000000000002</v>
      </c>
      <c r="E228">
        <v>12.3116</v>
      </c>
      <c r="F228">
        <v>8.0740000000000006E-2</v>
      </c>
    </row>
    <row r="229" spans="1:6">
      <c r="A229">
        <v>1000877</v>
      </c>
      <c r="B229">
        <v>1</v>
      </c>
      <c r="C229">
        <v>877</v>
      </c>
      <c r="D229">
        <v>-0.35210000000000002</v>
      </c>
      <c r="E229">
        <v>12.336</v>
      </c>
      <c r="F229">
        <v>8.0710000000000004E-2</v>
      </c>
    </row>
    <row r="230" spans="1:6">
      <c r="A230">
        <v>1000878</v>
      </c>
      <c r="B230">
        <v>1</v>
      </c>
      <c r="C230">
        <v>878</v>
      </c>
      <c r="D230">
        <v>-0.35210000000000002</v>
      </c>
      <c r="E230">
        <v>12.360300000000001</v>
      </c>
      <c r="F230">
        <v>8.0689999999999998E-2</v>
      </c>
    </row>
    <row r="231" spans="1:6">
      <c r="A231">
        <v>1000879</v>
      </c>
      <c r="B231">
        <v>1</v>
      </c>
      <c r="C231">
        <v>879</v>
      </c>
      <c r="D231">
        <v>-0.35210000000000002</v>
      </c>
      <c r="E231">
        <v>12.384600000000001</v>
      </c>
      <c r="F231">
        <v>8.0670000000000006E-2</v>
      </c>
    </row>
    <row r="232" spans="1:6">
      <c r="A232">
        <v>1000880</v>
      </c>
      <c r="B232">
        <v>1</v>
      </c>
      <c r="C232">
        <v>880</v>
      </c>
      <c r="D232">
        <v>-0.35210000000000002</v>
      </c>
      <c r="E232">
        <v>12.408899999999999</v>
      </c>
      <c r="F232">
        <v>8.0640000000000003E-2</v>
      </c>
    </row>
    <row r="233" spans="1:6">
      <c r="A233">
        <v>1000881</v>
      </c>
      <c r="B233">
        <v>1</v>
      </c>
      <c r="C233">
        <v>881</v>
      </c>
      <c r="D233">
        <v>-0.35210000000000002</v>
      </c>
      <c r="E233">
        <v>12.433199999999999</v>
      </c>
      <c r="F233">
        <v>8.0619999999999997E-2</v>
      </c>
    </row>
    <row r="234" spans="1:6">
      <c r="A234">
        <v>1000882</v>
      </c>
      <c r="B234">
        <v>1</v>
      </c>
      <c r="C234">
        <v>882</v>
      </c>
      <c r="D234">
        <v>-0.35210000000000002</v>
      </c>
      <c r="E234">
        <v>12.4574</v>
      </c>
      <c r="F234">
        <v>8.0600000000000005E-2</v>
      </c>
    </row>
    <row r="235" spans="1:6">
      <c r="A235">
        <v>1000883</v>
      </c>
      <c r="B235">
        <v>1</v>
      </c>
      <c r="C235">
        <v>883</v>
      </c>
      <c r="D235">
        <v>-0.35210000000000002</v>
      </c>
      <c r="E235">
        <v>12.4815</v>
      </c>
      <c r="F235">
        <v>8.0579999999999999E-2</v>
      </c>
    </row>
    <row r="236" spans="1:6">
      <c r="A236">
        <v>1000884</v>
      </c>
      <c r="B236">
        <v>1</v>
      </c>
      <c r="C236">
        <v>884</v>
      </c>
      <c r="D236">
        <v>-0.35210000000000002</v>
      </c>
      <c r="E236">
        <v>12.505699999999999</v>
      </c>
      <c r="F236">
        <v>8.0560000000000007E-2</v>
      </c>
    </row>
    <row r="237" spans="1:6">
      <c r="A237">
        <v>1000885</v>
      </c>
      <c r="B237">
        <v>1</v>
      </c>
      <c r="C237">
        <v>885</v>
      </c>
      <c r="D237">
        <v>-0.35210000000000002</v>
      </c>
      <c r="E237">
        <v>12.5298</v>
      </c>
      <c r="F237">
        <v>8.054E-2</v>
      </c>
    </row>
    <row r="238" spans="1:6">
      <c r="A238">
        <v>1000886</v>
      </c>
      <c r="B238">
        <v>1</v>
      </c>
      <c r="C238">
        <v>886</v>
      </c>
      <c r="D238">
        <v>-0.35210000000000002</v>
      </c>
      <c r="E238">
        <v>12.553800000000001</v>
      </c>
      <c r="F238">
        <v>8.0519999999999994E-2</v>
      </c>
    </row>
    <row r="239" spans="1:6">
      <c r="A239">
        <v>1000887</v>
      </c>
      <c r="B239">
        <v>1</v>
      </c>
      <c r="C239">
        <v>887</v>
      </c>
      <c r="D239">
        <v>-0.35210000000000002</v>
      </c>
      <c r="E239">
        <v>12.5778</v>
      </c>
      <c r="F239">
        <v>8.0500000000000002E-2</v>
      </c>
    </row>
    <row r="240" spans="1:6">
      <c r="A240">
        <v>1000888</v>
      </c>
      <c r="B240">
        <v>1</v>
      </c>
      <c r="C240">
        <v>888</v>
      </c>
      <c r="D240">
        <v>-0.35210000000000002</v>
      </c>
      <c r="E240">
        <v>12.601699999999999</v>
      </c>
      <c r="F240">
        <v>8.0479999999999996E-2</v>
      </c>
    </row>
    <row r="241" spans="1:6">
      <c r="A241">
        <v>1000889</v>
      </c>
      <c r="B241">
        <v>1</v>
      </c>
      <c r="C241">
        <v>889</v>
      </c>
      <c r="D241">
        <v>-0.35210000000000002</v>
      </c>
      <c r="E241">
        <v>12.6257</v>
      </c>
      <c r="F241">
        <v>8.047E-2</v>
      </c>
    </row>
    <row r="242" spans="1:6">
      <c r="A242">
        <v>1000890</v>
      </c>
      <c r="B242">
        <v>1</v>
      </c>
      <c r="C242">
        <v>890</v>
      </c>
      <c r="D242">
        <v>-0.35210000000000002</v>
      </c>
      <c r="E242">
        <v>12.6495</v>
      </c>
      <c r="F242">
        <v>8.0449999999999994E-2</v>
      </c>
    </row>
    <row r="243" spans="1:6">
      <c r="A243">
        <v>1000891</v>
      </c>
      <c r="B243">
        <v>1</v>
      </c>
      <c r="C243">
        <v>891</v>
      </c>
      <c r="D243">
        <v>-0.35210000000000002</v>
      </c>
      <c r="E243">
        <v>12.673400000000001</v>
      </c>
      <c r="F243">
        <v>8.0439999999999998E-2</v>
      </c>
    </row>
    <row r="244" spans="1:6">
      <c r="A244">
        <v>1000892</v>
      </c>
      <c r="B244">
        <v>1</v>
      </c>
      <c r="C244">
        <v>892</v>
      </c>
      <c r="D244">
        <v>-0.35210000000000002</v>
      </c>
      <c r="E244">
        <v>12.6972</v>
      </c>
      <c r="F244">
        <v>8.0420000000000005E-2</v>
      </c>
    </row>
    <row r="245" spans="1:6">
      <c r="A245">
        <v>1000893</v>
      </c>
      <c r="B245">
        <v>1</v>
      </c>
      <c r="C245">
        <v>893</v>
      </c>
      <c r="D245">
        <v>-0.35210000000000002</v>
      </c>
      <c r="E245">
        <v>12.7209</v>
      </c>
      <c r="F245">
        <v>8.0409999999999995E-2</v>
      </c>
    </row>
    <row r="246" spans="1:6">
      <c r="A246">
        <v>1000894</v>
      </c>
      <c r="B246">
        <v>1</v>
      </c>
      <c r="C246">
        <v>894</v>
      </c>
      <c r="D246">
        <v>-0.35210000000000002</v>
      </c>
      <c r="E246">
        <v>12.7446</v>
      </c>
      <c r="F246">
        <v>8.0390000000000003E-2</v>
      </c>
    </row>
    <row r="247" spans="1:6">
      <c r="A247">
        <v>1000895</v>
      </c>
      <c r="B247">
        <v>1</v>
      </c>
      <c r="C247">
        <v>895</v>
      </c>
      <c r="D247">
        <v>-0.35210000000000002</v>
      </c>
      <c r="E247">
        <v>12.7683</v>
      </c>
      <c r="F247">
        <v>8.0379999999999993E-2</v>
      </c>
    </row>
    <row r="248" spans="1:6">
      <c r="A248">
        <v>1000896</v>
      </c>
      <c r="B248">
        <v>1</v>
      </c>
      <c r="C248">
        <v>896</v>
      </c>
      <c r="D248">
        <v>-0.35210000000000002</v>
      </c>
      <c r="E248">
        <v>12.792</v>
      </c>
      <c r="F248">
        <v>8.0369999999999997E-2</v>
      </c>
    </row>
    <row r="249" spans="1:6">
      <c r="A249">
        <v>1000897</v>
      </c>
      <c r="B249">
        <v>1</v>
      </c>
      <c r="C249">
        <v>897</v>
      </c>
      <c r="D249">
        <v>-0.35210000000000002</v>
      </c>
      <c r="E249">
        <v>12.8156</v>
      </c>
      <c r="F249">
        <v>8.0350000000000005E-2</v>
      </c>
    </row>
    <row r="250" spans="1:6">
      <c r="A250">
        <v>1000898</v>
      </c>
      <c r="B250">
        <v>1</v>
      </c>
      <c r="C250">
        <v>898</v>
      </c>
      <c r="D250">
        <v>-0.35210000000000002</v>
      </c>
      <c r="E250">
        <v>12.8392</v>
      </c>
      <c r="F250">
        <v>8.0339999999999995E-2</v>
      </c>
    </row>
    <row r="251" spans="1:6">
      <c r="A251">
        <v>1000899</v>
      </c>
      <c r="B251">
        <v>1</v>
      </c>
      <c r="C251">
        <v>899</v>
      </c>
      <c r="D251">
        <v>-0.35210000000000002</v>
      </c>
      <c r="E251">
        <v>12.8628</v>
      </c>
      <c r="F251">
        <v>8.0329999999999999E-2</v>
      </c>
    </row>
    <row r="252" spans="1:6">
      <c r="A252">
        <v>1000900</v>
      </c>
      <c r="B252">
        <v>1</v>
      </c>
      <c r="C252">
        <v>900</v>
      </c>
      <c r="D252">
        <v>-0.35210000000000002</v>
      </c>
      <c r="E252">
        <v>12.8864</v>
      </c>
      <c r="F252">
        <v>8.0320000000000003E-2</v>
      </c>
    </row>
    <row r="253" spans="1:6">
      <c r="A253">
        <v>1000901</v>
      </c>
      <c r="B253">
        <v>1</v>
      </c>
      <c r="C253">
        <v>901</v>
      </c>
      <c r="D253">
        <v>-0.35210000000000002</v>
      </c>
      <c r="E253">
        <v>12.9099</v>
      </c>
      <c r="F253">
        <v>8.0310000000000006E-2</v>
      </c>
    </row>
    <row r="254" spans="1:6">
      <c r="A254">
        <v>1000902</v>
      </c>
      <c r="B254">
        <v>1</v>
      </c>
      <c r="C254">
        <v>902</v>
      </c>
      <c r="D254">
        <v>-0.35210000000000002</v>
      </c>
      <c r="E254">
        <v>12.933400000000001</v>
      </c>
      <c r="F254">
        <v>8.0299999999999996E-2</v>
      </c>
    </row>
    <row r="255" spans="1:6">
      <c r="A255">
        <v>1000903</v>
      </c>
      <c r="B255">
        <v>1</v>
      </c>
      <c r="C255">
        <v>903</v>
      </c>
      <c r="D255">
        <v>-0.35210000000000002</v>
      </c>
      <c r="E255">
        <v>12.956899999999999</v>
      </c>
      <c r="F255">
        <v>8.0299999999999996E-2</v>
      </c>
    </row>
    <row r="256" spans="1:6">
      <c r="A256">
        <v>1000904</v>
      </c>
      <c r="B256">
        <v>1</v>
      </c>
      <c r="C256">
        <v>904</v>
      </c>
      <c r="D256">
        <v>-0.35210000000000002</v>
      </c>
      <c r="E256">
        <v>12.980399999999999</v>
      </c>
      <c r="F256">
        <v>8.029E-2</v>
      </c>
    </row>
    <row r="257" spans="1:6">
      <c r="A257">
        <v>1000905</v>
      </c>
      <c r="B257">
        <v>1</v>
      </c>
      <c r="C257">
        <v>905</v>
      </c>
      <c r="D257">
        <v>-0.35210000000000002</v>
      </c>
      <c r="E257">
        <v>13.0038</v>
      </c>
      <c r="F257">
        <v>8.0280000000000004E-2</v>
      </c>
    </row>
    <row r="258" spans="1:6">
      <c r="A258">
        <v>1000906</v>
      </c>
      <c r="B258">
        <v>1</v>
      </c>
      <c r="C258">
        <v>906</v>
      </c>
      <c r="D258">
        <v>-0.35210000000000002</v>
      </c>
      <c r="E258">
        <v>13.0273</v>
      </c>
      <c r="F258">
        <v>8.0269999999999994E-2</v>
      </c>
    </row>
    <row r="259" spans="1:6">
      <c r="A259">
        <v>1000907</v>
      </c>
      <c r="B259">
        <v>1</v>
      </c>
      <c r="C259">
        <v>907</v>
      </c>
      <c r="D259">
        <v>-0.35210000000000002</v>
      </c>
      <c r="E259">
        <v>13.050700000000001</v>
      </c>
      <c r="F259">
        <v>8.0269999999999994E-2</v>
      </c>
    </row>
    <row r="260" spans="1:6">
      <c r="A260">
        <v>1000908</v>
      </c>
      <c r="B260">
        <v>1</v>
      </c>
      <c r="C260">
        <v>908</v>
      </c>
      <c r="D260">
        <v>-0.35210000000000002</v>
      </c>
      <c r="E260">
        <v>13.074199999999999</v>
      </c>
      <c r="F260">
        <v>8.0259999999999998E-2</v>
      </c>
    </row>
    <row r="261" spans="1:6">
      <c r="A261">
        <v>1000909</v>
      </c>
      <c r="B261">
        <v>1</v>
      </c>
      <c r="C261">
        <v>909</v>
      </c>
      <c r="D261">
        <v>-0.35210000000000002</v>
      </c>
      <c r="E261">
        <v>13.0976</v>
      </c>
      <c r="F261">
        <v>8.0259999999999998E-2</v>
      </c>
    </row>
    <row r="262" spans="1:6">
      <c r="A262">
        <v>1000910</v>
      </c>
      <c r="B262">
        <v>1</v>
      </c>
      <c r="C262">
        <v>910</v>
      </c>
      <c r="D262">
        <v>-0.35210000000000002</v>
      </c>
      <c r="E262">
        <v>13.120900000000001</v>
      </c>
      <c r="F262">
        <v>8.0250000000000002E-2</v>
      </c>
    </row>
    <row r="263" spans="1:6">
      <c r="A263">
        <v>1000911</v>
      </c>
      <c r="B263">
        <v>1</v>
      </c>
      <c r="C263">
        <v>911</v>
      </c>
      <c r="D263">
        <v>-0.35210000000000002</v>
      </c>
      <c r="E263">
        <v>13.144299999999999</v>
      </c>
      <c r="F263">
        <v>8.0250000000000002E-2</v>
      </c>
    </row>
    <row r="264" spans="1:6">
      <c r="A264">
        <v>1000912</v>
      </c>
      <c r="B264">
        <v>1</v>
      </c>
      <c r="C264">
        <v>912</v>
      </c>
      <c r="D264">
        <v>-0.35210000000000002</v>
      </c>
      <c r="E264">
        <v>13.1677</v>
      </c>
      <c r="F264">
        <v>8.0250000000000002E-2</v>
      </c>
    </row>
    <row r="265" spans="1:6">
      <c r="A265">
        <v>1000913</v>
      </c>
      <c r="B265">
        <v>1</v>
      </c>
      <c r="C265">
        <v>913</v>
      </c>
      <c r="D265">
        <v>-0.35210000000000002</v>
      </c>
      <c r="E265">
        <v>13.191000000000001</v>
      </c>
      <c r="F265">
        <v>8.0250000000000002E-2</v>
      </c>
    </row>
    <row r="266" spans="1:6">
      <c r="A266">
        <v>1000914</v>
      </c>
      <c r="B266">
        <v>1</v>
      </c>
      <c r="C266">
        <v>914</v>
      </c>
      <c r="D266">
        <v>-0.35210000000000002</v>
      </c>
      <c r="E266">
        <v>13.2143</v>
      </c>
      <c r="F266">
        <v>8.0250000000000002E-2</v>
      </c>
    </row>
    <row r="267" spans="1:6">
      <c r="A267">
        <v>1000915</v>
      </c>
      <c r="B267">
        <v>1</v>
      </c>
      <c r="C267">
        <v>915</v>
      </c>
      <c r="D267">
        <v>-0.35210000000000002</v>
      </c>
      <c r="E267">
        <v>13.2376</v>
      </c>
      <c r="F267">
        <v>8.0240000000000006E-2</v>
      </c>
    </row>
    <row r="268" spans="1:6">
      <c r="A268">
        <v>1000916</v>
      </c>
      <c r="B268">
        <v>1</v>
      </c>
      <c r="C268">
        <v>916</v>
      </c>
      <c r="D268">
        <v>-0.35210000000000002</v>
      </c>
      <c r="E268">
        <v>13.260899999999999</v>
      </c>
      <c r="F268">
        <v>8.0240000000000006E-2</v>
      </c>
    </row>
    <row r="269" spans="1:6">
      <c r="A269">
        <v>1000917</v>
      </c>
      <c r="B269">
        <v>1</v>
      </c>
      <c r="C269">
        <v>917</v>
      </c>
      <c r="D269">
        <v>-0.35210000000000002</v>
      </c>
      <c r="E269">
        <v>13.2842</v>
      </c>
      <c r="F269">
        <v>8.0240000000000006E-2</v>
      </c>
    </row>
    <row r="270" spans="1:6">
      <c r="A270">
        <v>1000918</v>
      </c>
      <c r="B270">
        <v>1</v>
      </c>
      <c r="C270">
        <v>918</v>
      </c>
      <c r="D270">
        <v>-0.35210000000000002</v>
      </c>
      <c r="E270">
        <v>13.307499999999999</v>
      </c>
      <c r="F270">
        <v>8.0250000000000002E-2</v>
      </c>
    </row>
    <row r="271" spans="1:6">
      <c r="A271">
        <v>1000919</v>
      </c>
      <c r="B271">
        <v>1</v>
      </c>
      <c r="C271">
        <v>919</v>
      </c>
      <c r="D271">
        <v>-0.35210000000000002</v>
      </c>
      <c r="E271">
        <v>13.3308</v>
      </c>
      <c r="F271">
        <v>8.0250000000000002E-2</v>
      </c>
    </row>
    <row r="272" spans="1:6">
      <c r="A272">
        <v>1000920</v>
      </c>
      <c r="B272">
        <v>1</v>
      </c>
      <c r="C272">
        <v>920</v>
      </c>
      <c r="D272">
        <v>-0.35210000000000002</v>
      </c>
      <c r="E272">
        <v>13.354100000000001</v>
      </c>
      <c r="F272">
        <v>8.0250000000000002E-2</v>
      </c>
    </row>
    <row r="273" spans="1:6">
      <c r="A273">
        <v>1000921</v>
      </c>
      <c r="B273">
        <v>1</v>
      </c>
      <c r="C273">
        <v>921</v>
      </c>
      <c r="D273">
        <v>-0.35210000000000002</v>
      </c>
      <c r="E273">
        <v>13.3773</v>
      </c>
      <c r="F273">
        <v>8.0250000000000002E-2</v>
      </c>
    </row>
    <row r="274" spans="1:6">
      <c r="A274">
        <v>1000922</v>
      </c>
      <c r="B274">
        <v>1</v>
      </c>
      <c r="C274">
        <v>922</v>
      </c>
      <c r="D274">
        <v>-0.35210000000000002</v>
      </c>
      <c r="E274">
        <v>13.400600000000001</v>
      </c>
      <c r="F274">
        <v>8.0259999999999998E-2</v>
      </c>
    </row>
    <row r="275" spans="1:6">
      <c r="A275">
        <v>1000923</v>
      </c>
      <c r="B275">
        <v>1</v>
      </c>
      <c r="C275">
        <v>923</v>
      </c>
      <c r="D275">
        <v>-0.35210000000000002</v>
      </c>
      <c r="E275">
        <v>13.4239</v>
      </c>
      <c r="F275">
        <v>8.0259999999999998E-2</v>
      </c>
    </row>
    <row r="276" spans="1:6">
      <c r="A276">
        <v>1000924</v>
      </c>
      <c r="B276">
        <v>1</v>
      </c>
      <c r="C276">
        <v>924</v>
      </c>
      <c r="D276">
        <v>-0.35210000000000002</v>
      </c>
      <c r="E276">
        <v>13.4472</v>
      </c>
      <c r="F276">
        <v>8.0269999999999994E-2</v>
      </c>
    </row>
    <row r="277" spans="1:6">
      <c r="A277">
        <v>1000925</v>
      </c>
      <c r="B277">
        <v>1</v>
      </c>
      <c r="C277">
        <v>925</v>
      </c>
      <c r="D277">
        <v>-0.35210000000000002</v>
      </c>
      <c r="E277">
        <v>13.470499999999999</v>
      </c>
      <c r="F277">
        <v>8.0269999999999994E-2</v>
      </c>
    </row>
    <row r="278" spans="1:6">
      <c r="A278">
        <v>1000926</v>
      </c>
      <c r="B278">
        <v>1</v>
      </c>
      <c r="C278">
        <v>926</v>
      </c>
      <c r="D278">
        <v>-0.35210000000000002</v>
      </c>
      <c r="E278">
        <v>13.4937</v>
      </c>
      <c r="F278">
        <v>8.0280000000000004E-2</v>
      </c>
    </row>
    <row r="279" spans="1:6">
      <c r="A279">
        <v>1000927</v>
      </c>
      <c r="B279">
        <v>1</v>
      </c>
      <c r="C279">
        <v>927</v>
      </c>
      <c r="D279">
        <v>-0.35210000000000002</v>
      </c>
      <c r="E279">
        <v>13.517099999999999</v>
      </c>
      <c r="F279">
        <v>8.0280000000000004E-2</v>
      </c>
    </row>
    <row r="280" spans="1:6">
      <c r="A280">
        <v>1000928</v>
      </c>
      <c r="B280">
        <v>1</v>
      </c>
      <c r="C280">
        <v>928</v>
      </c>
      <c r="D280">
        <v>-0.35210000000000002</v>
      </c>
      <c r="E280">
        <v>13.5404</v>
      </c>
      <c r="F280">
        <v>8.029E-2</v>
      </c>
    </row>
    <row r="281" spans="1:6">
      <c r="A281">
        <v>1000929</v>
      </c>
      <c r="B281">
        <v>1</v>
      </c>
      <c r="C281">
        <v>929</v>
      </c>
      <c r="D281">
        <v>-0.35210000000000002</v>
      </c>
      <c r="E281">
        <v>13.563700000000001</v>
      </c>
      <c r="F281">
        <v>8.0299999999999996E-2</v>
      </c>
    </row>
    <row r="282" spans="1:6">
      <c r="A282">
        <v>1000930</v>
      </c>
      <c r="B282">
        <v>1</v>
      </c>
      <c r="C282">
        <v>930</v>
      </c>
      <c r="D282">
        <v>-0.35210000000000002</v>
      </c>
      <c r="E282">
        <v>13.587</v>
      </c>
      <c r="F282">
        <v>8.0310000000000006E-2</v>
      </c>
    </row>
    <row r="283" spans="1:6">
      <c r="A283">
        <v>1000931</v>
      </c>
      <c r="B283">
        <v>1</v>
      </c>
      <c r="C283">
        <v>931</v>
      </c>
      <c r="D283">
        <v>-0.35210000000000002</v>
      </c>
      <c r="E283">
        <v>13.6104</v>
      </c>
      <c r="F283">
        <v>8.0320000000000003E-2</v>
      </c>
    </row>
    <row r="284" spans="1:6">
      <c r="A284">
        <v>1000932</v>
      </c>
      <c r="B284">
        <v>1</v>
      </c>
      <c r="C284">
        <v>932</v>
      </c>
      <c r="D284">
        <v>-0.35210000000000002</v>
      </c>
      <c r="E284">
        <v>13.633800000000001</v>
      </c>
      <c r="F284">
        <v>8.0329999999999999E-2</v>
      </c>
    </row>
    <row r="285" spans="1:6">
      <c r="A285">
        <v>1000933</v>
      </c>
      <c r="B285">
        <v>1</v>
      </c>
      <c r="C285">
        <v>933</v>
      </c>
      <c r="D285">
        <v>-0.35210000000000002</v>
      </c>
      <c r="E285">
        <v>13.6572</v>
      </c>
      <c r="F285">
        <v>8.0339999999999995E-2</v>
      </c>
    </row>
    <row r="286" spans="1:6">
      <c r="A286">
        <v>1000934</v>
      </c>
      <c r="B286">
        <v>1</v>
      </c>
      <c r="C286">
        <v>934</v>
      </c>
      <c r="D286">
        <v>-0.35210000000000002</v>
      </c>
      <c r="E286">
        <v>13.6806</v>
      </c>
      <c r="F286">
        <v>8.0350000000000005E-2</v>
      </c>
    </row>
    <row r="287" spans="1:6">
      <c r="A287">
        <v>1000935</v>
      </c>
      <c r="B287">
        <v>1</v>
      </c>
      <c r="C287">
        <v>935</v>
      </c>
      <c r="D287">
        <v>-0.35210000000000002</v>
      </c>
      <c r="E287">
        <v>13.7041</v>
      </c>
      <c r="F287">
        <v>8.0360000000000001E-2</v>
      </c>
    </row>
    <row r="288" spans="1:6">
      <c r="A288">
        <v>1000936</v>
      </c>
      <c r="B288">
        <v>1</v>
      </c>
      <c r="C288">
        <v>936</v>
      </c>
      <c r="D288">
        <v>-0.35210000000000002</v>
      </c>
      <c r="E288">
        <v>13.727499999999999</v>
      </c>
      <c r="F288">
        <v>8.0369999999999997E-2</v>
      </c>
    </row>
    <row r="289" spans="1:6">
      <c r="A289">
        <v>1000937</v>
      </c>
      <c r="B289">
        <v>1</v>
      </c>
      <c r="C289">
        <v>937</v>
      </c>
      <c r="D289">
        <v>-0.35210000000000002</v>
      </c>
      <c r="E289">
        <v>13.750999999999999</v>
      </c>
      <c r="F289">
        <v>8.0379999999999993E-2</v>
      </c>
    </row>
    <row r="290" spans="1:6">
      <c r="A290">
        <v>1000938</v>
      </c>
      <c r="B290">
        <v>1</v>
      </c>
      <c r="C290">
        <v>938</v>
      </c>
      <c r="D290">
        <v>-0.35210000000000002</v>
      </c>
      <c r="E290">
        <v>13.7746</v>
      </c>
      <c r="F290">
        <v>8.0399999999999999E-2</v>
      </c>
    </row>
    <row r="291" spans="1:6">
      <c r="A291">
        <v>1000939</v>
      </c>
      <c r="B291">
        <v>1</v>
      </c>
      <c r="C291">
        <v>939</v>
      </c>
      <c r="D291">
        <v>-0.35210000000000002</v>
      </c>
      <c r="E291">
        <v>13.7981</v>
      </c>
      <c r="F291">
        <v>8.0409999999999995E-2</v>
      </c>
    </row>
    <row r="292" spans="1:6">
      <c r="A292">
        <v>1000940</v>
      </c>
      <c r="B292">
        <v>1</v>
      </c>
      <c r="C292">
        <v>940</v>
      </c>
      <c r="D292">
        <v>-0.35210000000000002</v>
      </c>
      <c r="E292">
        <v>13.8217</v>
      </c>
      <c r="F292">
        <v>8.0430000000000001E-2</v>
      </c>
    </row>
    <row r="293" spans="1:6">
      <c r="A293">
        <v>1000941</v>
      </c>
      <c r="B293">
        <v>1</v>
      </c>
      <c r="C293">
        <v>941</v>
      </c>
      <c r="D293">
        <v>-0.35210000000000002</v>
      </c>
      <c r="E293">
        <v>13.8454</v>
      </c>
      <c r="F293">
        <v>8.0439999999999998E-2</v>
      </c>
    </row>
    <row r="294" spans="1:6">
      <c r="A294">
        <v>1000942</v>
      </c>
      <c r="B294">
        <v>1</v>
      </c>
      <c r="C294">
        <v>942</v>
      </c>
      <c r="D294">
        <v>-0.35210000000000002</v>
      </c>
      <c r="E294">
        <v>13.8691</v>
      </c>
      <c r="F294">
        <v>8.0460000000000004E-2</v>
      </c>
    </row>
    <row r="295" spans="1:6">
      <c r="A295">
        <v>1000943</v>
      </c>
      <c r="B295">
        <v>1</v>
      </c>
      <c r="C295">
        <v>943</v>
      </c>
      <c r="D295">
        <v>-0.35210000000000002</v>
      </c>
      <c r="E295">
        <v>13.892799999999999</v>
      </c>
      <c r="F295">
        <v>8.047E-2</v>
      </c>
    </row>
    <row r="296" spans="1:6">
      <c r="A296">
        <v>1000944</v>
      </c>
      <c r="B296">
        <v>1</v>
      </c>
      <c r="C296">
        <v>944</v>
      </c>
      <c r="D296">
        <v>-0.35210000000000002</v>
      </c>
      <c r="E296">
        <v>13.916499999999999</v>
      </c>
      <c r="F296">
        <v>8.0490000000000006E-2</v>
      </c>
    </row>
    <row r="297" spans="1:6">
      <c r="A297">
        <v>1000945</v>
      </c>
      <c r="B297">
        <v>1</v>
      </c>
      <c r="C297">
        <v>945</v>
      </c>
      <c r="D297">
        <v>-0.35210000000000002</v>
      </c>
      <c r="E297">
        <v>13.940300000000001</v>
      </c>
      <c r="F297">
        <v>8.0509999999999998E-2</v>
      </c>
    </row>
    <row r="298" spans="1:6">
      <c r="A298">
        <v>1000946</v>
      </c>
      <c r="B298">
        <v>1</v>
      </c>
      <c r="C298">
        <v>946</v>
      </c>
      <c r="D298">
        <v>-0.35210000000000002</v>
      </c>
      <c r="E298">
        <v>13.9642</v>
      </c>
      <c r="F298">
        <v>8.0519999999999994E-2</v>
      </c>
    </row>
    <row r="299" spans="1:6">
      <c r="A299">
        <v>1000947</v>
      </c>
      <c r="B299">
        <v>1</v>
      </c>
      <c r="C299">
        <v>947</v>
      </c>
      <c r="D299">
        <v>-0.35210000000000002</v>
      </c>
      <c r="E299">
        <v>13.988099999999999</v>
      </c>
      <c r="F299">
        <v>8.054E-2</v>
      </c>
    </row>
    <row r="300" spans="1:6">
      <c r="A300">
        <v>1000948</v>
      </c>
      <c r="B300">
        <v>1</v>
      </c>
      <c r="C300">
        <v>948</v>
      </c>
      <c r="D300">
        <v>-0.35210000000000002</v>
      </c>
      <c r="E300">
        <v>14.012</v>
      </c>
      <c r="F300">
        <v>8.0560000000000007E-2</v>
      </c>
    </row>
    <row r="301" spans="1:6">
      <c r="A301">
        <v>1000949</v>
      </c>
      <c r="B301">
        <v>1</v>
      </c>
      <c r="C301">
        <v>949</v>
      </c>
      <c r="D301">
        <v>-0.35210000000000002</v>
      </c>
      <c r="E301">
        <v>14.036</v>
      </c>
      <c r="F301">
        <v>8.0579999999999999E-2</v>
      </c>
    </row>
    <row r="302" spans="1:6">
      <c r="A302">
        <v>1000950</v>
      </c>
      <c r="B302">
        <v>1</v>
      </c>
      <c r="C302">
        <v>950</v>
      </c>
      <c r="D302">
        <v>-0.35210000000000002</v>
      </c>
      <c r="E302">
        <v>14.06</v>
      </c>
      <c r="F302">
        <v>8.0600000000000005E-2</v>
      </c>
    </row>
    <row r="303" spans="1:6">
      <c r="A303">
        <v>1000951</v>
      </c>
      <c r="B303">
        <v>1</v>
      </c>
      <c r="C303">
        <v>951</v>
      </c>
      <c r="D303">
        <v>-0.35210000000000002</v>
      </c>
      <c r="E303">
        <v>14.084099999999999</v>
      </c>
      <c r="F303">
        <v>8.0619999999999997E-2</v>
      </c>
    </row>
    <row r="304" spans="1:6">
      <c r="A304">
        <v>1000952</v>
      </c>
      <c r="B304">
        <v>1</v>
      </c>
      <c r="C304">
        <v>952</v>
      </c>
      <c r="D304">
        <v>-0.35210000000000002</v>
      </c>
      <c r="E304">
        <v>14.1083</v>
      </c>
      <c r="F304">
        <v>8.0640000000000003E-2</v>
      </c>
    </row>
    <row r="305" spans="1:6">
      <c r="A305">
        <v>1000953</v>
      </c>
      <c r="B305">
        <v>1</v>
      </c>
      <c r="C305">
        <v>953</v>
      </c>
      <c r="D305">
        <v>-0.35210000000000002</v>
      </c>
      <c r="E305">
        <v>14.1325</v>
      </c>
      <c r="F305">
        <v>8.0670000000000006E-2</v>
      </c>
    </row>
    <row r="306" spans="1:6">
      <c r="A306">
        <v>1000954</v>
      </c>
      <c r="B306">
        <v>1</v>
      </c>
      <c r="C306">
        <v>954</v>
      </c>
      <c r="D306">
        <v>-0.35210000000000002</v>
      </c>
      <c r="E306">
        <v>14.156700000000001</v>
      </c>
      <c r="F306">
        <v>8.0689999999999998E-2</v>
      </c>
    </row>
    <row r="307" spans="1:6">
      <c r="A307">
        <v>1000955</v>
      </c>
      <c r="B307">
        <v>1</v>
      </c>
      <c r="C307">
        <v>955</v>
      </c>
      <c r="D307">
        <v>-0.35210000000000002</v>
      </c>
      <c r="E307">
        <v>14.181100000000001</v>
      </c>
      <c r="F307">
        <v>8.0710000000000004E-2</v>
      </c>
    </row>
    <row r="308" spans="1:6">
      <c r="A308">
        <v>1000956</v>
      </c>
      <c r="B308">
        <v>1</v>
      </c>
      <c r="C308">
        <v>956</v>
      </c>
      <c r="D308">
        <v>-0.35210000000000002</v>
      </c>
      <c r="E308">
        <v>14.205500000000001</v>
      </c>
      <c r="F308">
        <v>8.0729999999999996E-2</v>
      </c>
    </row>
    <row r="309" spans="1:6">
      <c r="A309">
        <v>1000957</v>
      </c>
      <c r="B309">
        <v>1</v>
      </c>
      <c r="C309">
        <v>957</v>
      </c>
      <c r="D309">
        <v>-0.35210000000000002</v>
      </c>
      <c r="E309">
        <v>14.229900000000001</v>
      </c>
      <c r="F309">
        <v>8.0759999999999998E-2</v>
      </c>
    </row>
    <row r="310" spans="1:6">
      <c r="A310">
        <v>1000958</v>
      </c>
      <c r="B310">
        <v>1</v>
      </c>
      <c r="C310">
        <v>958</v>
      </c>
      <c r="D310">
        <v>-0.35210000000000002</v>
      </c>
      <c r="E310">
        <v>14.2544</v>
      </c>
      <c r="F310">
        <v>8.0780000000000005E-2</v>
      </c>
    </row>
    <row r="311" spans="1:6">
      <c r="A311">
        <v>1000959</v>
      </c>
      <c r="B311">
        <v>1</v>
      </c>
      <c r="C311">
        <v>959</v>
      </c>
      <c r="D311">
        <v>-0.35210000000000002</v>
      </c>
      <c r="E311">
        <v>14.279</v>
      </c>
      <c r="F311">
        <v>8.0810000000000007E-2</v>
      </c>
    </row>
    <row r="312" spans="1:6">
      <c r="A312">
        <v>1000960</v>
      </c>
      <c r="B312">
        <v>1</v>
      </c>
      <c r="C312">
        <v>960</v>
      </c>
      <c r="D312">
        <v>-0.35210000000000002</v>
      </c>
      <c r="E312">
        <v>14.303699999999999</v>
      </c>
      <c r="F312">
        <v>8.0829999999999999E-2</v>
      </c>
    </row>
    <row r="313" spans="1:6">
      <c r="A313">
        <v>1000961</v>
      </c>
      <c r="B313">
        <v>1</v>
      </c>
      <c r="C313">
        <v>961</v>
      </c>
      <c r="D313">
        <v>-0.35210000000000002</v>
      </c>
      <c r="E313">
        <v>14.3284</v>
      </c>
      <c r="F313">
        <v>8.0860000000000001E-2</v>
      </c>
    </row>
    <row r="314" spans="1:6">
      <c r="A314">
        <v>1000962</v>
      </c>
      <c r="B314">
        <v>1</v>
      </c>
      <c r="C314">
        <v>962</v>
      </c>
      <c r="D314">
        <v>-0.35210000000000002</v>
      </c>
      <c r="E314">
        <v>14.353300000000001</v>
      </c>
      <c r="F314">
        <v>8.0890000000000004E-2</v>
      </c>
    </row>
    <row r="315" spans="1:6">
      <c r="A315">
        <v>1000963</v>
      </c>
      <c r="B315">
        <v>1</v>
      </c>
      <c r="C315">
        <v>963</v>
      </c>
      <c r="D315">
        <v>-0.35210000000000002</v>
      </c>
      <c r="E315">
        <v>14.3782</v>
      </c>
      <c r="F315">
        <v>8.0920000000000006E-2</v>
      </c>
    </row>
    <row r="316" spans="1:6">
      <c r="A316">
        <v>1000964</v>
      </c>
      <c r="B316">
        <v>1</v>
      </c>
      <c r="C316">
        <v>964</v>
      </c>
      <c r="D316">
        <v>-0.35210000000000002</v>
      </c>
      <c r="E316">
        <v>14.4031</v>
      </c>
      <c r="F316">
        <v>8.0939999999999998E-2</v>
      </c>
    </row>
    <row r="317" spans="1:6">
      <c r="A317">
        <v>1000965</v>
      </c>
      <c r="B317">
        <v>1</v>
      </c>
      <c r="C317">
        <v>965</v>
      </c>
      <c r="D317">
        <v>-0.35210000000000002</v>
      </c>
      <c r="E317">
        <v>14.4282</v>
      </c>
      <c r="F317">
        <v>8.097E-2</v>
      </c>
    </row>
    <row r="318" spans="1:6">
      <c r="A318">
        <v>1000966</v>
      </c>
      <c r="B318">
        <v>1</v>
      </c>
      <c r="C318">
        <v>966</v>
      </c>
      <c r="D318">
        <v>-0.35210000000000002</v>
      </c>
      <c r="E318">
        <v>14.4533</v>
      </c>
      <c r="F318">
        <v>8.1000000000000003E-2</v>
      </c>
    </row>
    <row r="319" spans="1:6">
      <c r="A319">
        <v>1000967</v>
      </c>
      <c r="B319">
        <v>1</v>
      </c>
      <c r="C319">
        <v>967</v>
      </c>
      <c r="D319">
        <v>-0.35210000000000002</v>
      </c>
      <c r="E319">
        <v>14.4785</v>
      </c>
      <c r="F319">
        <v>8.1030000000000005E-2</v>
      </c>
    </row>
    <row r="320" spans="1:6">
      <c r="A320">
        <v>1000968</v>
      </c>
      <c r="B320">
        <v>1</v>
      </c>
      <c r="C320">
        <v>968</v>
      </c>
      <c r="D320">
        <v>-0.35210000000000002</v>
      </c>
      <c r="E320">
        <v>14.5038</v>
      </c>
      <c r="F320">
        <v>8.1059999999999993E-2</v>
      </c>
    </row>
    <row r="321" spans="1:6">
      <c r="A321">
        <v>1000969</v>
      </c>
      <c r="B321">
        <v>1</v>
      </c>
      <c r="C321">
        <v>969</v>
      </c>
      <c r="D321">
        <v>-0.35210000000000002</v>
      </c>
      <c r="E321">
        <v>14.529199999999999</v>
      </c>
      <c r="F321">
        <v>8.1089999999999995E-2</v>
      </c>
    </row>
    <row r="322" spans="1:6">
      <c r="A322">
        <v>1000970</v>
      </c>
      <c r="B322">
        <v>1</v>
      </c>
      <c r="C322">
        <v>970</v>
      </c>
      <c r="D322">
        <v>-0.35210000000000002</v>
      </c>
      <c r="E322">
        <v>14.5547</v>
      </c>
      <c r="F322">
        <v>8.1119999999999998E-2</v>
      </c>
    </row>
    <row r="323" spans="1:6">
      <c r="A323">
        <v>1000971</v>
      </c>
      <c r="B323">
        <v>1</v>
      </c>
      <c r="C323">
        <v>971</v>
      </c>
      <c r="D323">
        <v>-0.35210000000000002</v>
      </c>
      <c r="E323">
        <v>14.5802</v>
      </c>
      <c r="F323">
        <v>8.1159999999999996E-2</v>
      </c>
    </row>
    <row r="324" spans="1:6">
      <c r="A324">
        <v>1000972</v>
      </c>
      <c r="B324">
        <v>1</v>
      </c>
      <c r="C324">
        <v>972</v>
      </c>
      <c r="D324">
        <v>-0.35210000000000002</v>
      </c>
      <c r="E324">
        <v>14.6058</v>
      </c>
      <c r="F324">
        <v>8.1189999999999998E-2</v>
      </c>
    </row>
    <row r="325" spans="1:6">
      <c r="A325">
        <v>1000973</v>
      </c>
      <c r="B325">
        <v>1</v>
      </c>
      <c r="C325">
        <v>973</v>
      </c>
      <c r="D325">
        <v>-0.35210000000000002</v>
      </c>
      <c r="E325">
        <v>14.631600000000001</v>
      </c>
      <c r="F325">
        <v>8.1220000000000001E-2</v>
      </c>
    </row>
    <row r="326" spans="1:6">
      <c r="A326">
        <v>1000974</v>
      </c>
      <c r="B326">
        <v>1</v>
      </c>
      <c r="C326">
        <v>974</v>
      </c>
      <c r="D326">
        <v>-0.35210000000000002</v>
      </c>
      <c r="E326">
        <v>14.657400000000001</v>
      </c>
      <c r="F326">
        <v>8.1250000000000003E-2</v>
      </c>
    </row>
    <row r="327" spans="1:6">
      <c r="A327">
        <v>1000975</v>
      </c>
      <c r="B327">
        <v>1</v>
      </c>
      <c r="C327">
        <v>975</v>
      </c>
      <c r="D327">
        <v>-0.35210000000000002</v>
      </c>
      <c r="E327">
        <v>14.683199999999999</v>
      </c>
      <c r="F327">
        <v>8.1290000000000001E-2</v>
      </c>
    </row>
    <row r="328" spans="1:6">
      <c r="A328">
        <v>1000976</v>
      </c>
      <c r="B328">
        <v>1</v>
      </c>
      <c r="C328">
        <v>976</v>
      </c>
      <c r="D328">
        <v>-0.35210000000000002</v>
      </c>
      <c r="E328">
        <v>14.709199999999999</v>
      </c>
      <c r="F328">
        <v>8.1320000000000003E-2</v>
      </c>
    </row>
    <row r="329" spans="1:6">
      <c r="A329">
        <v>1000977</v>
      </c>
      <c r="B329">
        <v>1</v>
      </c>
      <c r="C329">
        <v>977</v>
      </c>
      <c r="D329">
        <v>-0.35210000000000002</v>
      </c>
      <c r="E329">
        <v>14.735300000000001</v>
      </c>
      <c r="F329">
        <v>8.1360000000000002E-2</v>
      </c>
    </row>
    <row r="330" spans="1:6">
      <c r="A330">
        <v>1000978</v>
      </c>
      <c r="B330">
        <v>1</v>
      </c>
      <c r="C330">
        <v>978</v>
      </c>
      <c r="D330">
        <v>-0.35210000000000002</v>
      </c>
      <c r="E330">
        <v>14.7614</v>
      </c>
      <c r="F330">
        <v>8.1390000000000004E-2</v>
      </c>
    </row>
    <row r="331" spans="1:6">
      <c r="A331">
        <v>1000979</v>
      </c>
      <c r="B331">
        <v>1</v>
      </c>
      <c r="C331">
        <v>979</v>
      </c>
      <c r="D331">
        <v>-0.35210000000000002</v>
      </c>
      <c r="E331">
        <v>14.787699999999999</v>
      </c>
      <c r="F331">
        <v>8.1430000000000002E-2</v>
      </c>
    </row>
    <row r="332" spans="1:6">
      <c r="A332">
        <v>1000980</v>
      </c>
      <c r="B332">
        <v>1</v>
      </c>
      <c r="C332">
        <v>980</v>
      </c>
      <c r="D332">
        <v>-0.35210000000000002</v>
      </c>
      <c r="E332">
        <v>14.814</v>
      </c>
      <c r="F332">
        <v>8.1460000000000005E-2</v>
      </c>
    </row>
    <row r="333" spans="1:6">
      <c r="A333">
        <v>1000981</v>
      </c>
      <c r="B333">
        <v>1</v>
      </c>
      <c r="C333">
        <v>981</v>
      </c>
      <c r="D333">
        <v>-0.35210000000000002</v>
      </c>
      <c r="E333">
        <v>14.840400000000001</v>
      </c>
      <c r="F333">
        <v>8.1500000000000003E-2</v>
      </c>
    </row>
    <row r="334" spans="1:6">
      <c r="A334">
        <v>1000982</v>
      </c>
      <c r="B334">
        <v>1</v>
      </c>
      <c r="C334">
        <v>982</v>
      </c>
      <c r="D334">
        <v>-0.35210000000000002</v>
      </c>
      <c r="E334">
        <v>14.866899999999999</v>
      </c>
      <c r="F334">
        <v>8.1540000000000001E-2</v>
      </c>
    </row>
    <row r="335" spans="1:6">
      <c r="A335">
        <v>1000983</v>
      </c>
      <c r="B335">
        <v>1</v>
      </c>
      <c r="C335">
        <v>983</v>
      </c>
      <c r="D335">
        <v>-0.35210000000000002</v>
      </c>
      <c r="E335">
        <v>14.8934</v>
      </c>
      <c r="F335">
        <v>8.1570000000000004E-2</v>
      </c>
    </row>
    <row r="336" spans="1:6">
      <c r="A336">
        <v>1000984</v>
      </c>
      <c r="B336">
        <v>1</v>
      </c>
      <c r="C336">
        <v>984</v>
      </c>
      <c r="D336">
        <v>-0.35210000000000002</v>
      </c>
      <c r="E336">
        <v>14.9201</v>
      </c>
      <c r="F336">
        <v>8.1610000000000002E-2</v>
      </c>
    </row>
    <row r="337" spans="1:6">
      <c r="A337">
        <v>1000985</v>
      </c>
      <c r="B337">
        <v>1</v>
      </c>
      <c r="C337">
        <v>985</v>
      </c>
      <c r="D337">
        <v>-0.35210000000000002</v>
      </c>
      <c r="E337">
        <v>14.9468</v>
      </c>
      <c r="F337">
        <v>8.165E-2</v>
      </c>
    </row>
    <row r="338" spans="1:6">
      <c r="A338">
        <v>1000986</v>
      </c>
      <c r="B338">
        <v>1</v>
      </c>
      <c r="C338">
        <v>986</v>
      </c>
      <c r="D338">
        <v>-0.35210000000000002</v>
      </c>
      <c r="E338">
        <v>14.973599999999999</v>
      </c>
      <c r="F338">
        <v>8.1689999999999999E-2</v>
      </c>
    </row>
    <row r="339" spans="1:6">
      <c r="A339">
        <v>1000987</v>
      </c>
      <c r="B339">
        <v>1</v>
      </c>
      <c r="C339">
        <v>987</v>
      </c>
      <c r="D339">
        <v>-0.35210000000000002</v>
      </c>
      <c r="E339">
        <v>15.000500000000001</v>
      </c>
      <c r="F339">
        <v>8.1729999999999997E-2</v>
      </c>
    </row>
    <row r="340" spans="1:6">
      <c r="A340">
        <v>1000988</v>
      </c>
      <c r="B340">
        <v>1</v>
      </c>
      <c r="C340">
        <v>988</v>
      </c>
      <c r="D340">
        <v>-0.35210000000000002</v>
      </c>
      <c r="E340">
        <v>15.0275</v>
      </c>
      <c r="F340">
        <v>8.1769999999999995E-2</v>
      </c>
    </row>
    <row r="341" spans="1:6">
      <c r="A341">
        <v>1000989</v>
      </c>
      <c r="B341">
        <v>1</v>
      </c>
      <c r="C341">
        <v>989</v>
      </c>
      <c r="D341">
        <v>-0.35210000000000002</v>
      </c>
      <c r="E341">
        <v>15.054600000000001</v>
      </c>
      <c r="F341">
        <v>8.1809999999999994E-2</v>
      </c>
    </row>
    <row r="342" spans="1:6">
      <c r="A342">
        <v>1000990</v>
      </c>
      <c r="B342">
        <v>1</v>
      </c>
      <c r="C342">
        <v>990</v>
      </c>
      <c r="D342">
        <v>-0.35210000000000002</v>
      </c>
      <c r="E342">
        <v>15.081799999999999</v>
      </c>
      <c r="F342">
        <v>8.1850000000000006E-2</v>
      </c>
    </row>
    <row r="343" spans="1:6">
      <c r="A343">
        <v>1000991</v>
      </c>
      <c r="B343">
        <v>1</v>
      </c>
      <c r="C343">
        <v>991</v>
      </c>
      <c r="D343">
        <v>-0.35210000000000002</v>
      </c>
      <c r="E343">
        <v>15.109</v>
      </c>
      <c r="F343">
        <v>8.1890000000000004E-2</v>
      </c>
    </row>
    <row r="344" spans="1:6">
      <c r="A344">
        <v>1000992</v>
      </c>
      <c r="B344">
        <v>1</v>
      </c>
      <c r="C344">
        <v>992</v>
      </c>
      <c r="D344">
        <v>-0.35210000000000002</v>
      </c>
      <c r="E344">
        <v>15.1363</v>
      </c>
      <c r="F344">
        <v>8.1939999999999999E-2</v>
      </c>
    </row>
    <row r="345" spans="1:6">
      <c r="A345">
        <v>1000993</v>
      </c>
      <c r="B345">
        <v>1</v>
      </c>
      <c r="C345">
        <v>993</v>
      </c>
      <c r="D345">
        <v>-0.35210000000000002</v>
      </c>
      <c r="E345">
        <v>15.1637</v>
      </c>
      <c r="F345">
        <v>8.1979999999999997E-2</v>
      </c>
    </row>
    <row r="346" spans="1:6">
      <c r="A346">
        <v>1000994</v>
      </c>
      <c r="B346">
        <v>1</v>
      </c>
      <c r="C346">
        <v>994</v>
      </c>
      <c r="D346">
        <v>-0.35210000000000002</v>
      </c>
      <c r="E346">
        <v>15.1912</v>
      </c>
      <c r="F346">
        <v>8.2019999999999996E-2</v>
      </c>
    </row>
    <row r="347" spans="1:6">
      <c r="A347">
        <v>1000995</v>
      </c>
      <c r="B347">
        <v>1</v>
      </c>
      <c r="C347">
        <v>995</v>
      </c>
      <c r="D347">
        <v>-0.35210000000000002</v>
      </c>
      <c r="E347">
        <v>15.2187</v>
      </c>
      <c r="F347">
        <v>8.2059999999999994E-2</v>
      </c>
    </row>
    <row r="348" spans="1:6">
      <c r="A348">
        <v>1000996</v>
      </c>
      <c r="B348">
        <v>1</v>
      </c>
      <c r="C348">
        <v>996</v>
      </c>
      <c r="D348">
        <v>-0.35210000000000002</v>
      </c>
      <c r="E348">
        <v>15.2463</v>
      </c>
      <c r="F348">
        <v>8.2110000000000002E-2</v>
      </c>
    </row>
    <row r="349" spans="1:6">
      <c r="A349">
        <v>1000997</v>
      </c>
      <c r="B349">
        <v>1</v>
      </c>
      <c r="C349">
        <v>997</v>
      </c>
      <c r="D349">
        <v>-0.35210000000000002</v>
      </c>
      <c r="E349">
        <v>15.273999999999999</v>
      </c>
      <c r="F349">
        <v>8.2150000000000001E-2</v>
      </c>
    </row>
    <row r="350" spans="1:6">
      <c r="A350">
        <v>1000998</v>
      </c>
      <c r="B350">
        <v>1</v>
      </c>
      <c r="C350">
        <v>998</v>
      </c>
      <c r="D350">
        <v>-0.35210000000000002</v>
      </c>
      <c r="E350">
        <v>15.3018</v>
      </c>
      <c r="F350">
        <v>8.2199999999999995E-2</v>
      </c>
    </row>
    <row r="351" spans="1:6">
      <c r="A351">
        <v>1000999</v>
      </c>
      <c r="B351">
        <v>1</v>
      </c>
      <c r="C351">
        <v>999</v>
      </c>
      <c r="D351">
        <v>-0.35210000000000002</v>
      </c>
      <c r="E351">
        <v>15.329700000000001</v>
      </c>
      <c r="F351">
        <v>8.2239999999999994E-2</v>
      </c>
    </row>
    <row r="352" spans="1:6">
      <c r="A352">
        <v>1001000</v>
      </c>
      <c r="B352">
        <v>1</v>
      </c>
      <c r="C352">
        <v>1000</v>
      </c>
      <c r="D352">
        <v>-0.35210000000000002</v>
      </c>
      <c r="E352">
        <v>15.3576</v>
      </c>
      <c r="F352">
        <v>8.2290000000000002E-2</v>
      </c>
    </row>
    <row r="353" spans="1:6">
      <c r="A353">
        <v>1001001</v>
      </c>
      <c r="B353">
        <v>1</v>
      </c>
      <c r="C353">
        <v>1001</v>
      </c>
      <c r="D353">
        <v>-0.35210000000000002</v>
      </c>
      <c r="E353">
        <v>15.3856</v>
      </c>
      <c r="F353">
        <v>8.233E-2</v>
      </c>
    </row>
    <row r="354" spans="1:6">
      <c r="A354">
        <v>1001002</v>
      </c>
      <c r="B354">
        <v>1</v>
      </c>
      <c r="C354">
        <v>1002</v>
      </c>
      <c r="D354">
        <v>-0.35210000000000002</v>
      </c>
      <c r="E354">
        <v>15.4137</v>
      </c>
      <c r="F354">
        <v>8.2379999999999995E-2</v>
      </c>
    </row>
    <row r="355" spans="1:6">
      <c r="A355">
        <v>1001003</v>
      </c>
      <c r="B355">
        <v>1</v>
      </c>
      <c r="C355">
        <v>1003</v>
      </c>
      <c r="D355">
        <v>-0.35210000000000002</v>
      </c>
      <c r="E355">
        <v>15.4419</v>
      </c>
      <c r="F355">
        <v>8.2430000000000003E-2</v>
      </c>
    </row>
    <row r="356" spans="1:6">
      <c r="A356">
        <v>1001004</v>
      </c>
      <c r="B356">
        <v>1</v>
      </c>
      <c r="C356">
        <v>1004</v>
      </c>
      <c r="D356">
        <v>-0.35210000000000002</v>
      </c>
      <c r="E356">
        <v>15.4701</v>
      </c>
      <c r="F356">
        <v>8.2470000000000002E-2</v>
      </c>
    </row>
    <row r="357" spans="1:6">
      <c r="A357">
        <v>1001005</v>
      </c>
      <c r="B357">
        <v>1</v>
      </c>
      <c r="C357">
        <v>1005</v>
      </c>
      <c r="D357">
        <v>-0.35210000000000002</v>
      </c>
      <c r="E357">
        <v>15.4985</v>
      </c>
      <c r="F357">
        <v>8.2519999999999996E-2</v>
      </c>
    </row>
    <row r="358" spans="1:6">
      <c r="A358">
        <v>1001006</v>
      </c>
      <c r="B358">
        <v>1</v>
      </c>
      <c r="C358">
        <v>1006</v>
      </c>
      <c r="D358">
        <v>-0.35210000000000002</v>
      </c>
      <c r="E358">
        <v>15.5268</v>
      </c>
      <c r="F358">
        <v>8.2570000000000005E-2</v>
      </c>
    </row>
    <row r="359" spans="1:6">
      <c r="A359">
        <v>1001007</v>
      </c>
      <c r="B359">
        <v>1</v>
      </c>
      <c r="C359">
        <v>1007</v>
      </c>
      <c r="D359">
        <v>-0.35210000000000002</v>
      </c>
      <c r="E359">
        <v>15.555300000000001</v>
      </c>
      <c r="F359">
        <v>8.2619999999999999E-2</v>
      </c>
    </row>
    <row r="360" spans="1:6">
      <c r="A360">
        <v>1001008</v>
      </c>
      <c r="B360">
        <v>1</v>
      </c>
      <c r="C360">
        <v>1008</v>
      </c>
      <c r="D360">
        <v>-0.35210000000000002</v>
      </c>
      <c r="E360">
        <v>15.5838</v>
      </c>
      <c r="F360">
        <v>8.2669999999999993E-2</v>
      </c>
    </row>
    <row r="361" spans="1:6">
      <c r="A361">
        <v>1001009</v>
      </c>
      <c r="B361">
        <v>1</v>
      </c>
      <c r="C361">
        <v>1009</v>
      </c>
      <c r="D361">
        <v>-0.35210000000000002</v>
      </c>
      <c r="E361">
        <v>15.612500000000001</v>
      </c>
      <c r="F361">
        <v>8.2720000000000002E-2</v>
      </c>
    </row>
    <row r="362" spans="1:6">
      <c r="A362">
        <v>1001010</v>
      </c>
      <c r="B362">
        <v>1</v>
      </c>
      <c r="C362">
        <v>1010</v>
      </c>
      <c r="D362">
        <v>-0.35210000000000002</v>
      </c>
      <c r="E362">
        <v>15.6412</v>
      </c>
      <c r="F362">
        <v>8.2769999999999996E-2</v>
      </c>
    </row>
    <row r="363" spans="1:6">
      <c r="A363">
        <v>1001011</v>
      </c>
      <c r="B363">
        <v>1</v>
      </c>
      <c r="C363">
        <v>1011</v>
      </c>
      <c r="D363">
        <v>-0.35210000000000002</v>
      </c>
      <c r="E363">
        <v>15.6699</v>
      </c>
      <c r="F363">
        <v>8.2809999999999995E-2</v>
      </c>
    </row>
    <row r="364" spans="1:6">
      <c r="A364">
        <v>1001012</v>
      </c>
      <c r="B364">
        <v>1</v>
      </c>
      <c r="C364">
        <v>1012</v>
      </c>
      <c r="D364">
        <v>-0.35210000000000002</v>
      </c>
      <c r="E364">
        <v>15.698700000000001</v>
      </c>
      <c r="F364">
        <v>8.2869999999999999E-2</v>
      </c>
    </row>
    <row r="365" spans="1:6">
      <c r="A365">
        <v>1001013</v>
      </c>
      <c r="B365">
        <v>1</v>
      </c>
      <c r="C365">
        <v>1013</v>
      </c>
      <c r="D365">
        <v>-0.35210000000000002</v>
      </c>
      <c r="E365">
        <v>15.727600000000001</v>
      </c>
      <c r="F365">
        <v>8.2919999999999994E-2</v>
      </c>
    </row>
    <row r="366" spans="1:6">
      <c r="A366">
        <v>1001014</v>
      </c>
      <c r="B366">
        <v>1</v>
      </c>
      <c r="C366">
        <v>1014</v>
      </c>
      <c r="D366">
        <v>-0.35210000000000002</v>
      </c>
      <c r="E366">
        <v>15.756600000000001</v>
      </c>
      <c r="F366">
        <v>8.2970000000000002E-2</v>
      </c>
    </row>
    <row r="367" spans="1:6">
      <c r="A367">
        <v>1001015</v>
      </c>
      <c r="B367">
        <v>1</v>
      </c>
      <c r="C367">
        <v>1015</v>
      </c>
      <c r="D367">
        <v>-0.35210000000000002</v>
      </c>
      <c r="E367">
        <v>15.7857</v>
      </c>
      <c r="F367">
        <v>8.3019999999999997E-2</v>
      </c>
    </row>
    <row r="368" spans="1:6">
      <c r="A368">
        <v>1001016</v>
      </c>
      <c r="B368">
        <v>1</v>
      </c>
      <c r="C368">
        <v>1016</v>
      </c>
      <c r="D368">
        <v>-0.35210000000000002</v>
      </c>
      <c r="E368">
        <v>15.8148</v>
      </c>
      <c r="F368">
        <v>8.3070000000000005E-2</v>
      </c>
    </row>
    <row r="369" spans="1:6">
      <c r="A369">
        <v>1001017</v>
      </c>
      <c r="B369">
        <v>1</v>
      </c>
      <c r="C369">
        <v>1017</v>
      </c>
      <c r="D369">
        <v>-0.35210000000000002</v>
      </c>
      <c r="E369">
        <v>15.843999999999999</v>
      </c>
      <c r="F369">
        <v>8.3119999999999999E-2</v>
      </c>
    </row>
    <row r="370" spans="1:6">
      <c r="A370">
        <v>1001018</v>
      </c>
      <c r="B370">
        <v>1</v>
      </c>
      <c r="C370">
        <v>1018</v>
      </c>
      <c r="D370">
        <v>-0.35210000000000002</v>
      </c>
      <c r="E370">
        <v>15.873200000000001</v>
      </c>
      <c r="F370">
        <v>8.3169999999999994E-2</v>
      </c>
    </row>
    <row r="371" spans="1:6">
      <c r="A371">
        <v>1001019</v>
      </c>
      <c r="B371">
        <v>1</v>
      </c>
      <c r="C371">
        <v>1019</v>
      </c>
      <c r="D371">
        <v>-0.35210000000000002</v>
      </c>
      <c r="E371">
        <v>15.9026</v>
      </c>
      <c r="F371">
        <v>8.3220000000000002E-2</v>
      </c>
    </row>
    <row r="372" spans="1:6">
      <c r="A372">
        <v>1001020</v>
      </c>
      <c r="B372">
        <v>1</v>
      </c>
      <c r="C372">
        <v>1020</v>
      </c>
      <c r="D372">
        <v>-0.35210000000000002</v>
      </c>
      <c r="E372">
        <v>15.932</v>
      </c>
      <c r="F372">
        <v>8.3280000000000007E-2</v>
      </c>
    </row>
    <row r="373" spans="1:6">
      <c r="A373">
        <v>1001021</v>
      </c>
      <c r="B373">
        <v>1</v>
      </c>
      <c r="C373">
        <v>1021</v>
      </c>
      <c r="D373">
        <v>-0.35210000000000002</v>
      </c>
      <c r="E373">
        <v>15.961499999999999</v>
      </c>
      <c r="F373">
        <v>8.3330000000000001E-2</v>
      </c>
    </row>
    <row r="374" spans="1:6">
      <c r="A374">
        <v>1001022</v>
      </c>
      <c r="B374">
        <v>1</v>
      </c>
      <c r="C374">
        <v>1022</v>
      </c>
      <c r="D374">
        <v>-0.35210000000000002</v>
      </c>
      <c r="E374">
        <v>15.991</v>
      </c>
      <c r="F374">
        <v>8.3379999999999996E-2</v>
      </c>
    </row>
    <row r="375" spans="1:6">
      <c r="A375">
        <v>1001023</v>
      </c>
      <c r="B375">
        <v>1</v>
      </c>
      <c r="C375">
        <v>1023</v>
      </c>
      <c r="D375">
        <v>-0.35210000000000002</v>
      </c>
      <c r="E375">
        <v>16.020600000000002</v>
      </c>
      <c r="F375">
        <v>8.3430000000000004E-2</v>
      </c>
    </row>
    <row r="376" spans="1:6">
      <c r="A376">
        <v>1001024</v>
      </c>
      <c r="B376">
        <v>1</v>
      </c>
      <c r="C376">
        <v>1024</v>
      </c>
      <c r="D376">
        <v>-0.35210000000000002</v>
      </c>
      <c r="E376">
        <v>16.0503</v>
      </c>
      <c r="F376">
        <v>8.3489999999999995E-2</v>
      </c>
    </row>
    <row r="377" spans="1:6">
      <c r="A377">
        <v>1001025</v>
      </c>
      <c r="B377">
        <v>1</v>
      </c>
      <c r="C377">
        <v>1025</v>
      </c>
      <c r="D377">
        <v>-0.35210000000000002</v>
      </c>
      <c r="E377">
        <v>16.080100000000002</v>
      </c>
      <c r="F377">
        <v>8.3540000000000003E-2</v>
      </c>
    </row>
    <row r="378" spans="1:6">
      <c r="A378">
        <v>1001026</v>
      </c>
      <c r="B378">
        <v>1</v>
      </c>
      <c r="C378">
        <v>1026</v>
      </c>
      <c r="D378">
        <v>-0.35210000000000002</v>
      </c>
      <c r="E378">
        <v>16.1099</v>
      </c>
      <c r="F378">
        <v>8.3589999999999998E-2</v>
      </c>
    </row>
    <row r="379" spans="1:6">
      <c r="A379">
        <v>1001027</v>
      </c>
      <c r="B379">
        <v>1</v>
      </c>
      <c r="C379">
        <v>1027</v>
      </c>
      <c r="D379">
        <v>-0.35210000000000002</v>
      </c>
      <c r="E379">
        <v>16.139800000000001</v>
      </c>
      <c r="F379">
        <v>8.3650000000000002E-2</v>
      </c>
    </row>
    <row r="380" spans="1:6">
      <c r="A380">
        <v>1001028</v>
      </c>
      <c r="B380">
        <v>1</v>
      </c>
      <c r="C380">
        <v>1028</v>
      </c>
      <c r="D380">
        <v>-0.35210000000000002</v>
      </c>
      <c r="E380">
        <v>16.169699999999999</v>
      </c>
      <c r="F380">
        <v>8.3699999999999997E-2</v>
      </c>
    </row>
    <row r="381" spans="1:6">
      <c r="A381">
        <v>1001029</v>
      </c>
      <c r="B381">
        <v>1</v>
      </c>
      <c r="C381">
        <v>1029</v>
      </c>
      <c r="D381">
        <v>-0.35210000000000002</v>
      </c>
      <c r="E381">
        <v>16.1997</v>
      </c>
      <c r="F381">
        <v>8.3760000000000001E-2</v>
      </c>
    </row>
    <row r="382" spans="1:6">
      <c r="A382">
        <v>1001030</v>
      </c>
      <c r="B382">
        <v>1</v>
      </c>
      <c r="C382">
        <v>1030</v>
      </c>
      <c r="D382">
        <v>-0.35210000000000002</v>
      </c>
      <c r="E382">
        <v>16.229800000000001</v>
      </c>
      <c r="F382">
        <v>8.3809999999999996E-2</v>
      </c>
    </row>
    <row r="383" spans="1:6">
      <c r="A383">
        <v>1001031</v>
      </c>
      <c r="B383">
        <v>1</v>
      </c>
      <c r="C383">
        <v>1031</v>
      </c>
      <c r="D383">
        <v>-0.35210000000000002</v>
      </c>
      <c r="E383">
        <v>16.260000000000002</v>
      </c>
      <c r="F383">
        <v>8.3860000000000004E-2</v>
      </c>
    </row>
    <row r="384" spans="1:6">
      <c r="A384">
        <v>1001032</v>
      </c>
      <c r="B384">
        <v>1</v>
      </c>
      <c r="C384">
        <v>1032</v>
      </c>
      <c r="D384">
        <v>-0.35210000000000002</v>
      </c>
      <c r="E384">
        <v>16.290199999999999</v>
      </c>
      <c r="F384">
        <v>8.3919999999999995E-2</v>
      </c>
    </row>
    <row r="385" spans="1:6">
      <c r="A385">
        <v>1001033</v>
      </c>
      <c r="B385">
        <v>1</v>
      </c>
      <c r="C385">
        <v>1033</v>
      </c>
      <c r="D385">
        <v>-0.35210000000000002</v>
      </c>
      <c r="E385">
        <v>16.320399999999999</v>
      </c>
      <c r="F385">
        <v>8.3970000000000003E-2</v>
      </c>
    </row>
    <row r="386" spans="1:6">
      <c r="A386">
        <v>1001034</v>
      </c>
      <c r="B386">
        <v>1</v>
      </c>
      <c r="C386">
        <v>1034</v>
      </c>
      <c r="D386">
        <v>-0.35210000000000002</v>
      </c>
      <c r="E386">
        <v>16.3508</v>
      </c>
      <c r="F386">
        <v>8.4029999999999994E-2</v>
      </c>
    </row>
    <row r="387" spans="1:6">
      <c r="A387">
        <v>1001035</v>
      </c>
      <c r="B387">
        <v>1</v>
      </c>
      <c r="C387">
        <v>1035</v>
      </c>
      <c r="D387">
        <v>-0.35210000000000002</v>
      </c>
      <c r="E387">
        <v>16.3812</v>
      </c>
      <c r="F387">
        <v>8.4080000000000002E-2</v>
      </c>
    </row>
    <row r="388" spans="1:6">
      <c r="A388">
        <v>1001036</v>
      </c>
      <c r="B388">
        <v>1</v>
      </c>
      <c r="C388">
        <v>1036</v>
      </c>
      <c r="D388">
        <v>-0.35210000000000002</v>
      </c>
      <c r="E388">
        <v>16.4117</v>
      </c>
      <c r="F388">
        <v>8.4140000000000006E-2</v>
      </c>
    </row>
    <row r="389" spans="1:6">
      <c r="A389">
        <v>1001037</v>
      </c>
      <c r="B389">
        <v>1</v>
      </c>
      <c r="C389">
        <v>1037</v>
      </c>
      <c r="D389">
        <v>-0.35210000000000002</v>
      </c>
      <c r="E389">
        <v>16.4422</v>
      </c>
      <c r="F389">
        <v>8.4190000000000001E-2</v>
      </c>
    </row>
    <row r="390" spans="1:6">
      <c r="A390">
        <v>1001038</v>
      </c>
      <c r="B390">
        <v>1</v>
      </c>
      <c r="C390">
        <v>1038</v>
      </c>
      <c r="D390">
        <v>-0.35210000000000002</v>
      </c>
      <c r="E390">
        <v>16.472799999999999</v>
      </c>
      <c r="F390">
        <v>8.4250000000000005E-2</v>
      </c>
    </row>
    <row r="391" spans="1:6">
      <c r="A391">
        <v>1001039</v>
      </c>
      <c r="B391">
        <v>1</v>
      </c>
      <c r="C391">
        <v>1039</v>
      </c>
      <c r="D391">
        <v>-0.35210000000000002</v>
      </c>
      <c r="E391">
        <v>16.503499999999999</v>
      </c>
      <c r="F391">
        <v>8.4309999999999996E-2</v>
      </c>
    </row>
    <row r="392" spans="1:6">
      <c r="A392">
        <v>1001040</v>
      </c>
      <c r="B392">
        <v>1</v>
      </c>
      <c r="C392">
        <v>1040</v>
      </c>
      <c r="D392">
        <v>-0.35210000000000002</v>
      </c>
      <c r="E392">
        <v>16.534199999999998</v>
      </c>
      <c r="F392">
        <v>8.4360000000000004E-2</v>
      </c>
    </row>
    <row r="393" spans="1:6">
      <c r="A393">
        <v>1001041</v>
      </c>
      <c r="B393">
        <v>1</v>
      </c>
      <c r="C393">
        <v>1041</v>
      </c>
      <c r="D393">
        <v>-0.35210000000000002</v>
      </c>
      <c r="E393">
        <v>16.565000000000001</v>
      </c>
      <c r="F393">
        <v>8.4419999999999995E-2</v>
      </c>
    </row>
    <row r="394" spans="1:6">
      <c r="A394">
        <v>1001042</v>
      </c>
      <c r="B394">
        <v>1</v>
      </c>
      <c r="C394">
        <v>1042</v>
      </c>
      <c r="D394">
        <v>-0.35210000000000002</v>
      </c>
      <c r="E394">
        <v>16.5959</v>
      </c>
      <c r="F394">
        <v>8.4470000000000003E-2</v>
      </c>
    </row>
    <row r="395" spans="1:6">
      <c r="A395">
        <v>1001043</v>
      </c>
      <c r="B395">
        <v>1</v>
      </c>
      <c r="C395">
        <v>1043</v>
      </c>
      <c r="D395">
        <v>-0.35210000000000002</v>
      </c>
      <c r="E395">
        <v>16.626799999999999</v>
      </c>
      <c r="F395">
        <v>8.4529999999999994E-2</v>
      </c>
    </row>
    <row r="396" spans="1:6">
      <c r="A396">
        <v>1001044</v>
      </c>
      <c r="B396">
        <v>1</v>
      </c>
      <c r="C396">
        <v>1044</v>
      </c>
      <c r="D396">
        <v>-0.35210000000000002</v>
      </c>
      <c r="E396">
        <v>16.657900000000001</v>
      </c>
      <c r="F396">
        <v>8.4580000000000002E-2</v>
      </c>
    </row>
    <row r="397" spans="1:6">
      <c r="A397">
        <v>1001045</v>
      </c>
      <c r="B397">
        <v>1</v>
      </c>
      <c r="C397">
        <v>1045</v>
      </c>
      <c r="D397">
        <v>-0.35210000000000002</v>
      </c>
      <c r="E397">
        <v>16.6889</v>
      </c>
      <c r="F397">
        <v>8.4640000000000007E-2</v>
      </c>
    </row>
    <row r="398" spans="1:6">
      <c r="A398">
        <v>1001046</v>
      </c>
      <c r="B398">
        <v>1</v>
      </c>
      <c r="C398">
        <v>1046</v>
      </c>
      <c r="D398">
        <v>-0.35210000000000002</v>
      </c>
      <c r="E398">
        <v>16.720099999999999</v>
      </c>
      <c r="F398">
        <v>8.4699999999999998E-2</v>
      </c>
    </row>
    <row r="399" spans="1:6">
      <c r="A399">
        <v>1001047</v>
      </c>
      <c r="B399">
        <v>1</v>
      </c>
      <c r="C399">
        <v>1047</v>
      </c>
      <c r="D399">
        <v>-0.35210000000000002</v>
      </c>
      <c r="E399">
        <v>16.751300000000001</v>
      </c>
      <c r="F399">
        <v>8.4750000000000006E-2</v>
      </c>
    </row>
    <row r="400" spans="1:6">
      <c r="A400">
        <v>1001048</v>
      </c>
      <c r="B400">
        <v>1</v>
      </c>
      <c r="C400">
        <v>1048</v>
      </c>
      <c r="D400">
        <v>-0.35210000000000002</v>
      </c>
      <c r="E400">
        <v>16.782599999999999</v>
      </c>
      <c r="F400">
        <v>8.4809999999999997E-2</v>
      </c>
    </row>
    <row r="401" spans="1:6">
      <c r="A401">
        <v>1001049</v>
      </c>
      <c r="B401">
        <v>1</v>
      </c>
      <c r="C401">
        <v>1049</v>
      </c>
      <c r="D401">
        <v>-0.35210000000000002</v>
      </c>
      <c r="E401">
        <v>16.8139</v>
      </c>
      <c r="F401">
        <v>8.4870000000000001E-2</v>
      </c>
    </row>
    <row r="402" spans="1:6">
      <c r="A402">
        <v>1001050</v>
      </c>
      <c r="B402">
        <v>1</v>
      </c>
      <c r="C402">
        <v>1050</v>
      </c>
      <c r="D402">
        <v>-0.35210000000000002</v>
      </c>
      <c r="E402">
        <v>16.845400000000001</v>
      </c>
      <c r="F402">
        <v>8.4930000000000005E-2</v>
      </c>
    </row>
    <row r="403" spans="1:6">
      <c r="A403">
        <v>1001051</v>
      </c>
      <c r="B403">
        <v>1</v>
      </c>
      <c r="C403">
        <v>1051</v>
      </c>
      <c r="D403">
        <v>-0.35210000000000002</v>
      </c>
      <c r="E403">
        <v>16.876899999999999</v>
      </c>
      <c r="F403">
        <v>8.498E-2</v>
      </c>
    </row>
    <row r="404" spans="1:6">
      <c r="A404">
        <v>1001052</v>
      </c>
      <c r="B404">
        <v>1</v>
      </c>
      <c r="C404">
        <v>1052</v>
      </c>
      <c r="D404">
        <v>-0.35210000000000002</v>
      </c>
      <c r="E404">
        <v>16.9084</v>
      </c>
      <c r="F404">
        <v>8.5040000000000004E-2</v>
      </c>
    </row>
    <row r="405" spans="1:6">
      <c r="A405">
        <v>1001053</v>
      </c>
      <c r="B405">
        <v>1</v>
      </c>
      <c r="C405">
        <v>1053</v>
      </c>
      <c r="D405">
        <v>-0.35210000000000002</v>
      </c>
      <c r="E405">
        <v>16.940100000000001</v>
      </c>
      <c r="F405">
        <v>8.5099999999999995E-2</v>
      </c>
    </row>
    <row r="406" spans="1:6">
      <c r="A406">
        <v>1001054</v>
      </c>
      <c r="B406">
        <v>1</v>
      </c>
      <c r="C406">
        <v>1054</v>
      </c>
      <c r="D406">
        <v>-0.35210000000000002</v>
      </c>
      <c r="E406">
        <v>16.971800000000002</v>
      </c>
      <c r="F406">
        <v>8.516E-2</v>
      </c>
    </row>
    <row r="407" spans="1:6">
      <c r="A407">
        <v>1001055</v>
      </c>
      <c r="B407">
        <v>1</v>
      </c>
      <c r="C407">
        <v>1055</v>
      </c>
      <c r="D407">
        <v>-0.35210000000000002</v>
      </c>
      <c r="E407">
        <v>17.003599999999999</v>
      </c>
      <c r="F407">
        <v>8.5209999999999994E-2</v>
      </c>
    </row>
    <row r="408" spans="1:6">
      <c r="A408">
        <v>1001056</v>
      </c>
      <c r="B408">
        <v>1</v>
      </c>
      <c r="C408">
        <v>1056</v>
      </c>
      <c r="D408">
        <v>-0.35210000000000002</v>
      </c>
      <c r="E408">
        <v>17.035499999999999</v>
      </c>
      <c r="F408">
        <v>8.5269999999999999E-2</v>
      </c>
    </row>
    <row r="409" spans="1:6">
      <c r="A409">
        <v>1001057</v>
      </c>
      <c r="B409">
        <v>1</v>
      </c>
      <c r="C409">
        <v>1057</v>
      </c>
      <c r="D409">
        <v>-0.35210000000000002</v>
      </c>
      <c r="E409">
        <v>17.067399999999999</v>
      </c>
      <c r="F409">
        <v>8.5330000000000003E-2</v>
      </c>
    </row>
    <row r="410" spans="1:6">
      <c r="A410">
        <v>1001058</v>
      </c>
      <c r="B410">
        <v>1</v>
      </c>
      <c r="C410">
        <v>1058</v>
      </c>
      <c r="D410">
        <v>-0.35210000000000002</v>
      </c>
      <c r="E410">
        <v>17.099499999999999</v>
      </c>
      <c r="F410">
        <v>8.5389999999999994E-2</v>
      </c>
    </row>
    <row r="411" spans="1:6">
      <c r="A411">
        <v>1001059</v>
      </c>
      <c r="B411">
        <v>1</v>
      </c>
      <c r="C411">
        <v>1059</v>
      </c>
      <c r="D411">
        <v>-0.35210000000000002</v>
      </c>
      <c r="E411">
        <v>17.131599999999999</v>
      </c>
      <c r="F411">
        <v>8.5449999999999998E-2</v>
      </c>
    </row>
    <row r="412" spans="1:6">
      <c r="A412">
        <v>1001060</v>
      </c>
      <c r="B412">
        <v>1</v>
      </c>
      <c r="C412">
        <v>1060</v>
      </c>
      <c r="D412">
        <v>-0.35210000000000002</v>
      </c>
      <c r="E412">
        <v>17.163699999999999</v>
      </c>
      <c r="F412">
        <v>8.5510000000000003E-2</v>
      </c>
    </row>
    <row r="413" spans="1:6">
      <c r="A413">
        <v>1001061</v>
      </c>
      <c r="B413">
        <v>1</v>
      </c>
      <c r="C413">
        <v>1061</v>
      </c>
      <c r="D413">
        <v>-0.35210000000000002</v>
      </c>
      <c r="E413">
        <v>17.196000000000002</v>
      </c>
      <c r="F413">
        <v>8.5569999999999993E-2</v>
      </c>
    </row>
    <row r="414" spans="1:6">
      <c r="A414">
        <v>1001062</v>
      </c>
      <c r="B414">
        <v>1</v>
      </c>
      <c r="C414">
        <v>1062</v>
      </c>
      <c r="D414">
        <v>-0.35210000000000002</v>
      </c>
      <c r="E414">
        <v>17.228300000000001</v>
      </c>
      <c r="F414">
        <v>8.5620000000000002E-2</v>
      </c>
    </row>
    <row r="415" spans="1:6">
      <c r="A415">
        <v>1001063</v>
      </c>
      <c r="B415">
        <v>1</v>
      </c>
      <c r="C415">
        <v>1063</v>
      </c>
      <c r="D415">
        <v>-0.35210000000000002</v>
      </c>
      <c r="E415">
        <v>17.2607</v>
      </c>
      <c r="F415">
        <v>8.5680000000000006E-2</v>
      </c>
    </row>
    <row r="416" spans="1:6">
      <c r="A416">
        <v>1001064</v>
      </c>
      <c r="B416">
        <v>1</v>
      </c>
      <c r="C416">
        <v>1064</v>
      </c>
      <c r="D416">
        <v>-0.35210000000000002</v>
      </c>
      <c r="E416">
        <v>17.293099999999999</v>
      </c>
      <c r="F416">
        <v>8.5739999999999997E-2</v>
      </c>
    </row>
    <row r="417" spans="1:6">
      <c r="A417">
        <v>1001065</v>
      </c>
      <c r="B417">
        <v>1</v>
      </c>
      <c r="C417">
        <v>1065</v>
      </c>
      <c r="D417">
        <v>-0.35210000000000002</v>
      </c>
      <c r="E417">
        <v>17.325600000000001</v>
      </c>
      <c r="F417">
        <v>8.5800000000000001E-2</v>
      </c>
    </row>
    <row r="418" spans="1:6">
      <c r="A418">
        <v>1001066</v>
      </c>
      <c r="B418">
        <v>1</v>
      </c>
      <c r="C418">
        <v>1066</v>
      </c>
      <c r="D418">
        <v>-0.35210000000000002</v>
      </c>
      <c r="E418">
        <v>17.3582</v>
      </c>
      <c r="F418">
        <v>8.5860000000000006E-2</v>
      </c>
    </row>
    <row r="419" spans="1:6">
      <c r="A419">
        <v>1001067</v>
      </c>
      <c r="B419">
        <v>1</v>
      </c>
      <c r="C419">
        <v>1067</v>
      </c>
      <c r="D419">
        <v>-0.35210000000000002</v>
      </c>
      <c r="E419">
        <v>17.390899999999998</v>
      </c>
      <c r="F419">
        <v>8.5919999999999996E-2</v>
      </c>
    </row>
    <row r="420" spans="1:6">
      <c r="A420">
        <v>1001068</v>
      </c>
      <c r="B420">
        <v>1</v>
      </c>
      <c r="C420">
        <v>1068</v>
      </c>
      <c r="D420">
        <v>-0.35210000000000002</v>
      </c>
      <c r="E420">
        <v>17.4237</v>
      </c>
      <c r="F420">
        <v>8.5989999999999997E-2</v>
      </c>
    </row>
    <row r="421" spans="1:6">
      <c r="A421">
        <v>1001069</v>
      </c>
      <c r="B421">
        <v>1</v>
      </c>
      <c r="C421">
        <v>1069</v>
      </c>
      <c r="D421">
        <v>-0.35210000000000002</v>
      </c>
      <c r="E421">
        <v>17.456499999999998</v>
      </c>
      <c r="F421">
        <v>8.6050000000000001E-2</v>
      </c>
    </row>
    <row r="422" spans="1:6">
      <c r="A422">
        <v>1001070</v>
      </c>
      <c r="B422">
        <v>1</v>
      </c>
      <c r="C422">
        <v>1070</v>
      </c>
      <c r="D422">
        <v>-0.35210000000000002</v>
      </c>
      <c r="E422">
        <v>17.4894</v>
      </c>
      <c r="F422">
        <v>8.6110000000000006E-2</v>
      </c>
    </row>
    <row r="423" spans="1:6">
      <c r="A423">
        <v>1001071</v>
      </c>
      <c r="B423">
        <v>1</v>
      </c>
      <c r="C423">
        <v>1071</v>
      </c>
      <c r="D423">
        <v>-0.35210000000000002</v>
      </c>
      <c r="E423">
        <v>17.522400000000001</v>
      </c>
      <c r="F423">
        <v>8.6169999999999997E-2</v>
      </c>
    </row>
    <row r="424" spans="1:6">
      <c r="A424">
        <v>1001072</v>
      </c>
      <c r="B424">
        <v>1</v>
      </c>
      <c r="C424">
        <v>1072</v>
      </c>
      <c r="D424">
        <v>-0.35210000000000002</v>
      </c>
      <c r="E424">
        <v>17.555399999999999</v>
      </c>
      <c r="F424">
        <v>8.6230000000000001E-2</v>
      </c>
    </row>
    <row r="425" spans="1:6">
      <c r="A425">
        <v>1001073</v>
      </c>
      <c r="B425">
        <v>1</v>
      </c>
      <c r="C425">
        <v>1073</v>
      </c>
      <c r="D425">
        <v>-0.35210000000000002</v>
      </c>
      <c r="E425">
        <v>17.5885</v>
      </c>
      <c r="F425">
        <v>8.6290000000000006E-2</v>
      </c>
    </row>
    <row r="426" spans="1:6">
      <c r="A426">
        <v>1001074</v>
      </c>
      <c r="B426">
        <v>1</v>
      </c>
      <c r="C426">
        <v>1074</v>
      </c>
      <c r="D426">
        <v>-0.35210000000000002</v>
      </c>
      <c r="E426">
        <v>17.621700000000001</v>
      </c>
      <c r="F426">
        <v>8.6349999999999996E-2</v>
      </c>
    </row>
    <row r="427" spans="1:6">
      <c r="A427">
        <v>1001075</v>
      </c>
      <c r="B427">
        <v>1</v>
      </c>
      <c r="C427">
        <v>1075</v>
      </c>
      <c r="D427">
        <v>-0.35210000000000002</v>
      </c>
      <c r="E427">
        <v>17.655000000000001</v>
      </c>
      <c r="F427">
        <v>8.6410000000000001E-2</v>
      </c>
    </row>
    <row r="428" spans="1:6">
      <c r="A428">
        <v>1001076</v>
      </c>
      <c r="B428">
        <v>1</v>
      </c>
      <c r="C428">
        <v>1076</v>
      </c>
      <c r="D428">
        <v>-0.35210000000000002</v>
      </c>
      <c r="E428">
        <v>17.688400000000001</v>
      </c>
      <c r="F428">
        <v>8.6480000000000001E-2</v>
      </c>
    </row>
    <row r="429" spans="1:6">
      <c r="A429">
        <v>1001077</v>
      </c>
      <c r="B429">
        <v>1</v>
      </c>
      <c r="C429">
        <v>1077</v>
      </c>
      <c r="D429">
        <v>-0.35210000000000002</v>
      </c>
      <c r="E429">
        <v>17.721800000000002</v>
      </c>
      <c r="F429">
        <v>8.6540000000000006E-2</v>
      </c>
    </row>
    <row r="430" spans="1:6">
      <c r="A430">
        <v>1001078</v>
      </c>
      <c r="B430">
        <v>1</v>
      </c>
      <c r="C430">
        <v>1078</v>
      </c>
      <c r="D430">
        <v>-0.35210000000000002</v>
      </c>
      <c r="E430">
        <v>17.755299999999998</v>
      </c>
      <c r="F430">
        <v>8.6599999999999996E-2</v>
      </c>
    </row>
    <row r="431" spans="1:6">
      <c r="A431">
        <v>1001079</v>
      </c>
      <c r="B431">
        <v>1</v>
      </c>
      <c r="C431">
        <v>1079</v>
      </c>
      <c r="D431">
        <v>-0.35210000000000002</v>
      </c>
      <c r="E431">
        <v>17.788900000000002</v>
      </c>
      <c r="F431">
        <v>8.6660000000000001E-2</v>
      </c>
    </row>
    <row r="432" spans="1:6">
      <c r="A432">
        <v>1001080</v>
      </c>
      <c r="B432">
        <v>1</v>
      </c>
      <c r="C432">
        <v>1080</v>
      </c>
      <c r="D432">
        <v>-0.35210000000000002</v>
      </c>
      <c r="E432">
        <v>17.822600000000001</v>
      </c>
      <c r="F432">
        <v>8.6730000000000002E-2</v>
      </c>
    </row>
    <row r="433" spans="1:6">
      <c r="A433">
        <v>1001081</v>
      </c>
      <c r="B433">
        <v>1</v>
      </c>
      <c r="C433">
        <v>1081</v>
      </c>
      <c r="D433">
        <v>-0.35210000000000002</v>
      </c>
      <c r="E433">
        <v>17.856400000000001</v>
      </c>
      <c r="F433">
        <v>8.6790000000000006E-2</v>
      </c>
    </row>
    <row r="434" spans="1:6">
      <c r="A434">
        <v>1001082</v>
      </c>
      <c r="B434">
        <v>1</v>
      </c>
      <c r="C434">
        <v>1082</v>
      </c>
      <c r="D434">
        <v>-0.35210000000000002</v>
      </c>
      <c r="E434">
        <v>17.8903</v>
      </c>
      <c r="F434">
        <v>8.6849999999999997E-2</v>
      </c>
    </row>
    <row r="435" spans="1:6">
      <c r="A435">
        <v>1001083</v>
      </c>
      <c r="B435">
        <v>1</v>
      </c>
      <c r="C435">
        <v>1083</v>
      </c>
      <c r="D435">
        <v>-0.35210000000000002</v>
      </c>
      <c r="E435">
        <v>17.924199999999999</v>
      </c>
      <c r="F435">
        <v>8.6910000000000001E-2</v>
      </c>
    </row>
    <row r="436" spans="1:6">
      <c r="A436">
        <v>1001084</v>
      </c>
      <c r="B436">
        <v>1</v>
      </c>
      <c r="C436">
        <v>1084</v>
      </c>
      <c r="D436">
        <v>-0.35210000000000002</v>
      </c>
      <c r="E436">
        <v>17.958300000000001</v>
      </c>
      <c r="F436">
        <v>8.6980000000000002E-2</v>
      </c>
    </row>
    <row r="437" spans="1:6">
      <c r="A437">
        <v>1001085</v>
      </c>
      <c r="B437">
        <v>1</v>
      </c>
      <c r="C437">
        <v>1085</v>
      </c>
      <c r="D437">
        <v>-0.35210000000000002</v>
      </c>
      <c r="E437">
        <v>17.9924</v>
      </c>
      <c r="F437">
        <v>8.7040000000000006E-2</v>
      </c>
    </row>
    <row r="438" spans="1:6">
      <c r="A438">
        <v>1001086</v>
      </c>
      <c r="B438">
        <v>1</v>
      </c>
      <c r="C438">
        <v>1086</v>
      </c>
      <c r="D438">
        <v>-0.35210000000000002</v>
      </c>
      <c r="E438">
        <v>18.026700000000002</v>
      </c>
      <c r="F438">
        <v>8.7099999999999997E-2</v>
      </c>
    </row>
    <row r="439" spans="1:6">
      <c r="A439">
        <v>1001087</v>
      </c>
      <c r="B439">
        <v>1</v>
      </c>
      <c r="C439">
        <v>1087</v>
      </c>
      <c r="D439">
        <v>-0.35210000000000002</v>
      </c>
      <c r="E439">
        <v>18.061</v>
      </c>
      <c r="F439">
        <v>8.7169999999999997E-2</v>
      </c>
    </row>
    <row r="440" spans="1:6">
      <c r="A440">
        <v>1001088</v>
      </c>
      <c r="B440">
        <v>1</v>
      </c>
      <c r="C440">
        <v>1088</v>
      </c>
      <c r="D440">
        <v>-0.35210000000000002</v>
      </c>
      <c r="E440">
        <v>18.095400000000001</v>
      </c>
      <c r="F440">
        <v>8.7230000000000002E-2</v>
      </c>
    </row>
    <row r="441" spans="1:6">
      <c r="A441">
        <v>1001089</v>
      </c>
      <c r="B441">
        <v>1</v>
      </c>
      <c r="C441">
        <v>1089</v>
      </c>
      <c r="D441">
        <v>-0.35210000000000002</v>
      </c>
      <c r="E441">
        <v>18.129899999999999</v>
      </c>
      <c r="F441">
        <v>8.7300000000000003E-2</v>
      </c>
    </row>
    <row r="442" spans="1:6">
      <c r="A442">
        <v>1001090</v>
      </c>
      <c r="B442">
        <v>1</v>
      </c>
      <c r="C442">
        <v>1090</v>
      </c>
      <c r="D442">
        <v>-0.35210000000000002</v>
      </c>
      <c r="E442">
        <v>18.1645</v>
      </c>
      <c r="F442">
        <v>8.7359999999999993E-2</v>
      </c>
    </row>
    <row r="443" spans="1:6">
      <c r="A443">
        <v>1001091</v>
      </c>
      <c r="B443">
        <v>1</v>
      </c>
      <c r="C443">
        <v>1091</v>
      </c>
      <c r="D443">
        <v>-0.35210000000000002</v>
      </c>
      <c r="E443">
        <v>18.199200000000001</v>
      </c>
      <c r="F443">
        <v>8.7419999999999998E-2</v>
      </c>
    </row>
    <row r="444" spans="1:6">
      <c r="A444">
        <v>1001092</v>
      </c>
      <c r="B444">
        <v>1</v>
      </c>
      <c r="C444">
        <v>1092</v>
      </c>
      <c r="D444">
        <v>-0.35210000000000002</v>
      </c>
      <c r="E444">
        <v>18.234000000000002</v>
      </c>
      <c r="F444">
        <v>8.7489999999999998E-2</v>
      </c>
    </row>
    <row r="445" spans="1:6">
      <c r="A445">
        <v>1001093</v>
      </c>
      <c r="B445">
        <v>1</v>
      </c>
      <c r="C445">
        <v>1093</v>
      </c>
      <c r="D445">
        <v>-0.35210000000000002</v>
      </c>
      <c r="E445">
        <v>18.268899999999999</v>
      </c>
      <c r="F445">
        <v>8.7550000000000003E-2</v>
      </c>
    </row>
    <row r="446" spans="1:6">
      <c r="A446">
        <v>1001094</v>
      </c>
      <c r="B446">
        <v>1</v>
      </c>
      <c r="C446">
        <v>1094</v>
      </c>
      <c r="D446">
        <v>-0.35210000000000002</v>
      </c>
      <c r="E446">
        <v>18.303899999999999</v>
      </c>
      <c r="F446">
        <v>8.7620000000000003E-2</v>
      </c>
    </row>
    <row r="447" spans="1:6">
      <c r="A447">
        <v>1001095</v>
      </c>
      <c r="B447">
        <v>1</v>
      </c>
      <c r="C447">
        <v>1095</v>
      </c>
      <c r="D447">
        <v>-0.35210000000000002</v>
      </c>
      <c r="E447">
        <v>18.338999999999999</v>
      </c>
      <c r="F447">
        <v>8.7679999999999994E-2</v>
      </c>
    </row>
    <row r="448" spans="1:6">
      <c r="A448">
        <v>1001096</v>
      </c>
      <c r="B448">
        <v>1</v>
      </c>
      <c r="C448">
        <v>1096</v>
      </c>
      <c r="D448">
        <v>-0.35210000000000002</v>
      </c>
      <c r="E448">
        <v>18.374199999999998</v>
      </c>
      <c r="F448">
        <v>8.7739999999999999E-2</v>
      </c>
    </row>
    <row r="449" spans="1:6">
      <c r="A449">
        <v>1001097</v>
      </c>
      <c r="B449">
        <v>1</v>
      </c>
      <c r="C449">
        <v>1097</v>
      </c>
      <c r="D449">
        <v>-0.35210000000000002</v>
      </c>
      <c r="E449">
        <v>18.409400000000002</v>
      </c>
      <c r="F449">
        <v>8.7809999999999999E-2</v>
      </c>
    </row>
    <row r="450" spans="1:6">
      <c r="A450">
        <v>1001098</v>
      </c>
      <c r="B450">
        <v>1</v>
      </c>
      <c r="C450">
        <v>1098</v>
      </c>
      <c r="D450">
        <v>-0.35210000000000002</v>
      </c>
      <c r="E450">
        <v>18.444800000000001</v>
      </c>
      <c r="F450">
        <v>8.7870000000000004E-2</v>
      </c>
    </row>
    <row r="451" spans="1:6">
      <c r="A451">
        <v>1001099</v>
      </c>
      <c r="B451">
        <v>1</v>
      </c>
      <c r="C451">
        <v>1099</v>
      </c>
      <c r="D451">
        <v>-0.35210000000000002</v>
      </c>
      <c r="E451">
        <v>18.4802</v>
      </c>
      <c r="F451">
        <v>8.7940000000000004E-2</v>
      </c>
    </row>
    <row r="452" spans="1:6">
      <c r="A452">
        <v>1001100</v>
      </c>
      <c r="B452">
        <v>1</v>
      </c>
      <c r="C452">
        <v>1100</v>
      </c>
      <c r="D452">
        <v>-0.35210000000000002</v>
      </c>
      <c r="E452">
        <v>18.515799999999999</v>
      </c>
      <c r="F452">
        <v>8.7999999999999995E-2</v>
      </c>
    </row>
    <row r="453" spans="1:6">
      <c r="A453">
        <v>1001101</v>
      </c>
      <c r="B453">
        <v>1</v>
      </c>
      <c r="C453">
        <v>1101</v>
      </c>
      <c r="D453">
        <v>-0.35210000000000002</v>
      </c>
      <c r="E453">
        <v>18.551400000000001</v>
      </c>
      <c r="F453">
        <v>8.8059999999999999E-2</v>
      </c>
    </row>
    <row r="454" spans="1:6">
      <c r="A454">
        <v>1001102</v>
      </c>
      <c r="B454">
        <v>1</v>
      </c>
      <c r="C454">
        <v>1102</v>
      </c>
      <c r="D454">
        <v>-0.35210000000000002</v>
      </c>
      <c r="E454">
        <v>18.5871</v>
      </c>
      <c r="F454">
        <v>8.813E-2</v>
      </c>
    </row>
    <row r="455" spans="1:6">
      <c r="A455">
        <v>1001103</v>
      </c>
      <c r="B455">
        <v>1</v>
      </c>
      <c r="C455">
        <v>1103</v>
      </c>
      <c r="D455">
        <v>-0.35210000000000002</v>
      </c>
      <c r="E455">
        <v>18.622900000000001</v>
      </c>
      <c r="F455">
        <v>8.8190000000000004E-2</v>
      </c>
    </row>
    <row r="456" spans="1:6">
      <c r="A456">
        <v>1001104</v>
      </c>
      <c r="B456">
        <v>1</v>
      </c>
      <c r="C456">
        <v>1104</v>
      </c>
      <c r="D456">
        <v>-0.35210000000000002</v>
      </c>
      <c r="E456">
        <v>18.658799999999999</v>
      </c>
      <c r="F456">
        <v>8.8260000000000005E-2</v>
      </c>
    </row>
    <row r="457" spans="1:6">
      <c r="A457">
        <v>1001105</v>
      </c>
      <c r="B457">
        <v>1</v>
      </c>
      <c r="C457">
        <v>1105</v>
      </c>
      <c r="D457">
        <v>-0.35210000000000002</v>
      </c>
      <c r="E457">
        <v>18.694800000000001</v>
      </c>
      <c r="F457">
        <v>8.8319999999999996E-2</v>
      </c>
    </row>
    <row r="458" spans="1:6">
      <c r="A458">
        <v>1001106</v>
      </c>
      <c r="B458">
        <v>1</v>
      </c>
      <c r="C458">
        <v>1106</v>
      </c>
      <c r="D458">
        <v>-0.35210000000000002</v>
      </c>
      <c r="E458">
        <v>18.730799999999999</v>
      </c>
      <c r="F458">
        <v>8.838E-2</v>
      </c>
    </row>
    <row r="459" spans="1:6">
      <c r="A459">
        <v>1001107</v>
      </c>
      <c r="B459">
        <v>1</v>
      </c>
      <c r="C459">
        <v>1107</v>
      </c>
      <c r="D459">
        <v>-0.35210000000000002</v>
      </c>
      <c r="E459">
        <v>18.766999999999999</v>
      </c>
      <c r="F459">
        <v>8.8450000000000001E-2</v>
      </c>
    </row>
    <row r="460" spans="1:6">
      <c r="A460">
        <v>1001108</v>
      </c>
      <c r="B460">
        <v>1</v>
      </c>
      <c r="C460">
        <v>1108</v>
      </c>
      <c r="D460">
        <v>-0.35210000000000002</v>
      </c>
      <c r="E460">
        <v>18.8032</v>
      </c>
      <c r="F460">
        <v>8.8510000000000005E-2</v>
      </c>
    </row>
    <row r="461" spans="1:6">
      <c r="A461">
        <v>1001109</v>
      </c>
      <c r="B461">
        <v>1</v>
      </c>
      <c r="C461">
        <v>1109</v>
      </c>
      <c r="D461">
        <v>-0.35210000000000002</v>
      </c>
      <c r="E461">
        <v>18.839500000000001</v>
      </c>
      <c r="F461">
        <v>8.8580000000000006E-2</v>
      </c>
    </row>
    <row r="462" spans="1:6">
      <c r="A462">
        <v>1001110</v>
      </c>
      <c r="B462">
        <v>1</v>
      </c>
      <c r="C462">
        <v>1110</v>
      </c>
      <c r="D462">
        <v>-0.35210000000000002</v>
      </c>
      <c r="E462">
        <v>18.875900000000001</v>
      </c>
      <c r="F462">
        <v>8.8639999999999997E-2</v>
      </c>
    </row>
    <row r="463" spans="1:6">
      <c r="A463">
        <v>1001111</v>
      </c>
      <c r="B463">
        <v>1</v>
      </c>
      <c r="C463">
        <v>1111</v>
      </c>
      <c r="D463">
        <v>-0.35210000000000002</v>
      </c>
      <c r="E463">
        <v>18.912299999999998</v>
      </c>
      <c r="F463">
        <v>8.8709999999999997E-2</v>
      </c>
    </row>
    <row r="464" spans="1:6">
      <c r="A464">
        <v>1001112</v>
      </c>
      <c r="B464">
        <v>1</v>
      </c>
      <c r="C464">
        <v>1112</v>
      </c>
      <c r="D464">
        <v>-0.35210000000000002</v>
      </c>
      <c r="E464">
        <v>18.948899999999998</v>
      </c>
      <c r="F464">
        <v>8.8770000000000002E-2</v>
      </c>
    </row>
    <row r="465" spans="1:6">
      <c r="A465">
        <v>1001113</v>
      </c>
      <c r="B465">
        <v>1</v>
      </c>
      <c r="C465">
        <v>1113</v>
      </c>
      <c r="D465">
        <v>-0.35210000000000002</v>
      </c>
      <c r="E465">
        <v>18.985499999999998</v>
      </c>
      <c r="F465">
        <v>8.8830000000000006E-2</v>
      </c>
    </row>
    <row r="466" spans="1:6">
      <c r="A466">
        <v>1001114</v>
      </c>
      <c r="B466">
        <v>1</v>
      </c>
      <c r="C466">
        <v>1114</v>
      </c>
      <c r="D466">
        <v>-0.35210000000000002</v>
      </c>
      <c r="E466">
        <v>19.022200000000002</v>
      </c>
      <c r="F466">
        <v>8.8900000000000007E-2</v>
      </c>
    </row>
    <row r="467" spans="1:6">
      <c r="A467">
        <v>1001115</v>
      </c>
      <c r="B467">
        <v>1</v>
      </c>
      <c r="C467">
        <v>1115</v>
      </c>
      <c r="D467">
        <v>-0.35210000000000002</v>
      </c>
      <c r="E467">
        <v>19.059000000000001</v>
      </c>
      <c r="F467">
        <v>8.8959999999999997E-2</v>
      </c>
    </row>
    <row r="468" spans="1:6">
      <c r="A468">
        <v>1001116</v>
      </c>
      <c r="B468">
        <v>1</v>
      </c>
      <c r="C468">
        <v>1116</v>
      </c>
      <c r="D468">
        <v>-0.35210000000000002</v>
      </c>
      <c r="E468">
        <v>19.095800000000001</v>
      </c>
      <c r="F468">
        <v>8.9029999999999998E-2</v>
      </c>
    </row>
    <row r="469" spans="1:6">
      <c r="A469">
        <v>1001117</v>
      </c>
      <c r="B469">
        <v>1</v>
      </c>
      <c r="C469">
        <v>1117</v>
      </c>
      <c r="D469">
        <v>-0.35210000000000002</v>
      </c>
      <c r="E469">
        <v>19.1327</v>
      </c>
      <c r="F469">
        <v>8.9090000000000003E-2</v>
      </c>
    </row>
    <row r="470" spans="1:6">
      <c r="A470">
        <v>1001118</v>
      </c>
      <c r="B470">
        <v>1</v>
      </c>
      <c r="C470">
        <v>1118</v>
      </c>
      <c r="D470">
        <v>-0.35210000000000002</v>
      </c>
      <c r="E470">
        <v>19.169699999999999</v>
      </c>
      <c r="F470">
        <v>8.9149999999999993E-2</v>
      </c>
    </row>
    <row r="471" spans="1:6">
      <c r="A471">
        <v>1001119</v>
      </c>
      <c r="B471">
        <v>1</v>
      </c>
      <c r="C471">
        <v>1119</v>
      </c>
      <c r="D471">
        <v>-0.35210000000000002</v>
      </c>
      <c r="E471">
        <v>19.206700000000001</v>
      </c>
      <c r="F471">
        <v>8.9219999999999994E-2</v>
      </c>
    </row>
    <row r="472" spans="1:6">
      <c r="A472">
        <v>1001120</v>
      </c>
      <c r="B472">
        <v>1</v>
      </c>
      <c r="C472">
        <v>1120</v>
      </c>
      <c r="D472">
        <v>-0.35210000000000002</v>
      </c>
      <c r="E472">
        <v>19.2439</v>
      </c>
      <c r="F472">
        <v>8.9279999999999998E-2</v>
      </c>
    </row>
    <row r="473" spans="1:6">
      <c r="A473">
        <v>1001121</v>
      </c>
      <c r="B473">
        <v>1</v>
      </c>
      <c r="C473">
        <v>1121</v>
      </c>
      <c r="D473">
        <v>-0.35210000000000002</v>
      </c>
      <c r="E473">
        <v>19.280999999999999</v>
      </c>
      <c r="F473">
        <v>8.9340000000000003E-2</v>
      </c>
    </row>
    <row r="474" spans="1:6">
      <c r="A474">
        <v>1001122</v>
      </c>
      <c r="B474">
        <v>1</v>
      </c>
      <c r="C474">
        <v>1122</v>
      </c>
      <c r="D474">
        <v>-0.35210000000000002</v>
      </c>
      <c r="E474">
        <v>19.318300000000001</v>
      </c>
      <c r="F474">
        <v>8.9410000000000003E-2</v>
      </c>
    </row>
    <row r="475" spans="1:6">
      <c r="A475">
        <v>1001123</v>
      </c>
      <c r="B475">
        <v>1</v>
      </c>
      <c r="C475">
        <v>1123</v>
      </c>
      <c r="D475">
        <v>-0.35210000000000002</v>
      </c>
      <c r="E475">
        <v>19.355599999999999</v>
      </c>
      <c r="F475">
        <v>8.9469999999999994E-2</v>
      </c>
    </row>
    <row r="476" spans="1:6">
      <c r="A476">
        <v>1001124</v>
      </c>
      <c r="B476">
        <v>1</v>
      </c>
      <c r="C476">
        <v>1124</v>
      </c>
      <c r="D476">
        <v>-0.35210000000000002</v>
      </c>
      <c r="E476">
        <v>19.393000000000001</v>
      </c>
      <c r="F476">
        <v>8.9529999999999998E-2</v>
      </c>
    </row>
    <row r="477" spans="1:6">
      <c r="A477">
        <v>1001125</v>
      </c>
      <c r="B477">
        <v>1</v>
      </c>
      <c r="C477">
        <v>1125</v>
      </c>
      <c r="D477">
        <v>-0.35210000000000002</v>
      </c>
      <c r="E477">
        <v>19.430399999999999</v>
      </c>
      <c r="F477">
        <v>8.9599999999999999E-2</v>
      </c>
    </row>
    <row r="478" spans="1:6">
      <c r="A478">
        <v>1001126</v>
      </c>
      <c r="B478">
        <v>1</v>
      </c>
      <c r="C478">
        <v>1126</v>
      </c>
      <c r="D478">
        <v>-0.35210000000000002</v>
      </c>
      <c r="E478">
        <v>19.4679</v>
      </c>
      <c r="F478">
        <v>8.9660000000000004E-2</v>
      </c>
    </row>
    <row r="479" spans="1:6">
      <c r="A479">
        <v>1001127</v>
      </c>
      <c r="B479">
        <v>1</v>
      </c>
      <c r="C479">
        <v>1127</v>
      </c>
      <c r="D479">
        <v>-0.35210000000000002</v>
      </c>
      <c r="E479">
        <v>19.505500000000001</v>
      </c>
      <c r="F479">
        <v>8.9719999999999994E-2</v>
      </c>
    </row>
    <row r="480" spans="1:6">
      <c r="A480">
        <v>1001128</v>
      </c>
      <c r="B480">
        <v>1</v>
      </c>
      <c r="C480">
        <v>1128</v>
      </c>
      <c r="D480">
        <v>-0.35210000000000002</v>
      </c>
      <c r="E480">
        <v>19.543099999999999</v>
      </c>
      <c r="F480">
        <v>8.9789999999999995E-2</v>
      </c>
    </row>
    <row r="481" spans="1:6">
      <c r="A481">
        <v>1001129</v>
      </c>
      <c r="B481">
        <v>1</v>
      </c>
      <c r="C481">
        <v>1129</v>
      </c>
      <c r="D481">
        <v>-0.35210000000000002</v>
      </c>
      <c r="E481">
        <v>19.5807</v>
      </c>
      <c r="F481">
        <v>8.9849999999999999E-2</v>
      </c>
    </row>
    <row r="482" spans="1:6">
      <c r="A482">
        <v>1001130</v>
      </c>
      <c r="B482">
        <v>1</v>
      </c>
      <c r="C482">
        <v>1130</v>
      </c>
      <c r="D482">
        <v>-0.35210000000000002</v>
      </c>
      <c r="E482">
        <v>19.618500000000001</v>
      </c>
      <c r="F482">
        <v>8.9910000000000004E-2</v>
      </c>
    </row>
    <row r="483" spans="1:6">
      <c r="A483">
        <v>1001131</v>
      </c>
      <c r="B483">
        <v>1</v>
      </c>
      <c r="C483">
        <v>1131</v>
      </c>
      <c r="D483">
        <v>-0.35210000000000002</v>
      </c>
      <c r="E483">
        <v>19.656300000000002</v>
      </c>
      <c r="F483">
        <v>8.9969999999999994E-2</v>
      </c>
    </row>
    <row r="484" spans="1:6">
      <c r="A484">
        <v>1001132</v>
      </c>
      <c r="B484">
        <v>1</v>
      </c>
      <c r="C484">
        <v>1132</v>
      </c>
      <c r="D484">
        <v>-0.35210000000000002</v>
      </c>
      <c r="E484">
        <v>19.694099999999999</v>
      </c>
      <c r="F484">
        <v>9.0039999999999995E-2</v>
      </c>
    </row>
    <row r="485" spans="1:6">
      <c r="A485">
        <v>1001133</v>
      </c>
      <c r="B485">
        <v>1</v>
      </c>
      <c r="C485">
        <v>1133</v>
      </c>
      <c r="D485">
        <v>-0.35210000000000002</v>
      </c>
      <c r="E485">
        <v>19.732099999999999</v>
      </c>
      <c r="F485">
        <v>9.01E-2</v>
      </c>
    </row>
    <row r="486" spans="1:6">
      <c r="A486">
        <v>1001134</v>
      </c>
      <c r="B486">
        <v>1</v>
      </c>
      <c r="C486">
        <v>1134</v>
      </c>
      <c r="D486">
        <v>-0.35210000000000002</v>
      </c>
      <c r="E486">
        <v>19.77</v>
      </c>
      <c r="F486">
        <v>9.0160000000000004E-2</v>
      </c>
    </row>
    <row r="487" spans="1:6">
      <c r="A487">
        <v>1001135</v>
      </c>
      <c r="B487">
        <v>1</v>
      </c>
      <c r="C487">
        <v>1135</v>
      </c>
      <c r="D487">
        <v>-0.35210000000000002</v>
      </c>
      <c r="E487">
        <v>19.8081</v>
      </c>
      <c r="F487">
        <v>9.0219999999999995E-2</v>
      </c>
    </row>
    <row r="488" spans="1:6">
      <c r="A488">
        <v>1001136</v>
      </c>
      <c r="B488">
        <v>1</v>
      </c>
      <c r="C488">
        <v>1136</v>
      </c>
      <c r="D488">
        <v>-0.35210000000000002</v>
      </c>
      <c r="E488">
        <v>19.8461</v>
      </c>
      <c r="F488">
        <v>9.0289999999999995E-2</v>
      </c>
    </row>
    <row r="489" spans="1:6">
      <c r="A489">
        <v>1001137</v>
      </c>
      <c r="B489">
        <v>1</v>
      </c>
      <c r="C489">
        <v>1137</v>
      </c>
      <c r="D489">
        <v>-0.35210000000000002</v>
      </c>
      <c r="E489">
        <v>19.8843</v>
      </c>
      <c r="F489">
        <v>9.035E-2</v>
      </c>
    </row>
    <row r="490" spans="1:6">
      <c r="A490">
        <v>1001138</v>
      </c>
      <c r="B490">
        <v>1</v>
      </c>
      <c r="C490">
        <v>1138</v>
      </c>
      <c r="D490">
        <v>-0.35210000000000002</v>
      </c>
      <c r="E490">
        <v>19.922499999999999</v>
      </c>
      <c r="F490">
        <v>9.0410000000000004E-2</v>
      </c>
    </row>
    <row r="491" spans="1:6">
      <c r="A491">
        <v>1001139</v>
      </c>
      <c r="B491">
        <v>1</v>
      </c>
      <c r="C491">
        <v>1139</v>
      </c>
      <c r="D491">
        <v>-0.35210000000000002</v>
      </c>
      <c r="E491">
        <v>19.960699999999999</v>
      </c>
      <c r="F491">
        <v>9.0469999999999995E-2</v>
      </c>
    </row>
    <row r="492" spans="1:6">
      <c r="A492">
        <v>1001140</v>
      </c>
      <c r="B492">
        <v>1</v>
      </c>
      <c r="C492">
        <v>1140</v>
      </c>
      <c r="D492">
        <v>-0.35210000000000002</v>
      </c>
      <c r="E492">
        <v>19.998999999999999</v>
      </c>
      <c r="F492">
        <v>9.0539999999999995E-2</v>
      </c>
    </row>
    <row r="493" spans="1:6">
      <c r="A493">
        <v>1001141</v>
      </c>
      <c r="B493">
        <v>1</v>
      </c>
      <c r="C493">
        <v>1141</v>
      </c>
      <c r="D493">
        <v>-0.35210000000000002</v>
      </c>
      <c r="E493">
        <v>20.037299999999998</v>
      </c>
      <c r="F493">
        <v>9.06E-2</v>
      </c>
    </row>
    <row r="494" spans="1:6">
      <c r="A494">
        <v>1001142</v>
      </c>
      <c r="B494">
        <v>1</v>
      </c>
      <c r="C494">
        <v>1142</v>
      </c>
      <c r="D494">
        <v>-0.35210000000000002</v>
      </c>
      <c r="E494">
        <v>20.075700000000001</v>
      </c>
      <c r="F494">
        <v>9.0660000000000004E-2</v>
      </c>
    </row>
    <row r="495" spans="1:6">
      <c r="A495">
        <v>1001143</v>
      </c>
      <c r="B495">
        <v>1</v>
      </c>
      <c r="C495">
        <v>1143</v>
      </c>
      <c r="D495">
        <v>-0.35210000000000002</v>
      </c>
      <c r="E495">
        <v>20.1142</v>
      </c>
      <c r="F495">
        <v>9.0719999999999995E-2</v>
      </c>
    </row>
    <row r="496" spans="1:6">
      <c r="A496">
        <v>1001144</v>
      </c>
      <c r="B496">
        <v>1</v>
      </c>
      <c r="C496">
        <v>1144</v>
      </c>
      <c r="D496">
        <v>-0.35210000000000002</v>
      </c>
      <c r="E496">
        <v>20.152699999999999</v>
      </c>
      <c r="F496">
        <v>9.0789999999999996E-2</v>
      </c>
    </row>
    <row r="497" spans="1:6">
      <c r="A497">
        <v>1001145</v>
      </c>
      <c r="B497">
        <v>1</v>
      </c>
      <c r="C497">
        <v>1145</v>
      </c>
      <c r="D497">
        <v>-0.35210000000000002</v>
      </c>
      <c r="E497">
        <v>20.191199999999998</v>
      </c>
      <c r="F497">
        <v>9.085E-2</v>
      </c>
    </row>
    <row r="498" spans="1:6">
      <c r="A498">
        <v>1001146</v>
      </c>
      <c r="B498">
        <v>1</v>
      </c>
      <c r="C498">
        <v>1146</v>
      </c>
      <c r="D498">
        <v>-0.35210000000000002</v>
      </c>
      <c r="E498">
        <v>20.229800000000001</v>
      </c>
      <c r="F498">
        <v>9.0910000000000005E-2</v>
      </c>
    </row>
    <row r="499" spans="1:6">
      <c r="A499">
        <v>1001147</v>
      </c>
      <c r="B499">
        <v>1</v>
      </c>
      <c r="C499">
        <v>1147</v>
      </c>
      <c r="D499">
        <v>-0.35210000000000002</v>
      </c>
      <c r="E499">
        <v>20.2684</v>
      </c>
      <c r="F499">
        <v>9.0969999999999995E-2</v>
      </c>
    </row>
    <row r="500" spans="1:6">
      <c r="A500">
        <v>1001148</v>
      </c>
      <c r="B500">
        <v>1</v>
      </c>
      <c r="C500">
        <v>1148</v>
      </c>
      <c r="D500">
        <v>-0.35210000000000002</v>
      </c>
      <c r="E500">
        <v>20.307099999999998</v>
      </c>
      <c r="F500">
        <v>9.103E-2</v>
      </c>
    </row>
    <row r="501" spans="1:6">
      <c r="A501">
        <v>1001149</v>
      </c>
      <c r="B501">
        <v>1</v>
      </c>
      <c r="C501">
        <v>1149</v>
      </c>
      <c r="D501">
        <v>-0.35210000000000002</v>
      </c>
      <c r="E501">
        <v>20.345800000000001</v>
      </c>
      <c r="F501">
        <v>9.11E-2</v>
      </c>
    </row>
    <row r="502" spans="1:6">
      <c r="A502">
        <v>1001150</v>
      </c>
      <c r="B502">
        <v>1</v>
      </c>
      <c r="C502">
        <v>1150</v>
      </c>
      <c r="D502">
        <v>-0.35210000000000002</v>
      </c>
      <c r="E502">
        <v>20.384599999999999</v>
      </c>
      <c r="F502">
        <v>9.1160000000000005E-2</v>
      </c>
    </row>
    <row r="503" spans="1:6">
      <c r="A503">
        <v>1001151</v>
      </c>
      <c r="B503">
        <v>1</v>
      </c>
      <c r="C503">
        <v>1151</v>
      </c>
      <c r="D503">
        <v>-0.35210000000000002</v>
      </c>
      <c r="E503">
        <v>20.423300000000001</v>
      </c>
      <c r="F503">
        <v>9.1219999999999996E-2</v>
      </c>
    </row>
    <row r="504" spans="1:6">
      <c r="A504">
        <v>1001152</v>
      </c>
      <c r="B504">
        <v>1</v>
      </c>
      <c r="C504">
        <v>1152</v>
      </c>
      <c r="D504">
        <v>-0.35210000000000002</v>
      </c>
      <c r="E504">
        <v>20.462199999999999</v>
      </c>
      <c r="F504">
        <v>9.128E-2</v>
      </c>
    </row>
    <row r="505" spans="1:6">
      <c r="A505">
        <v>1001153</v>
      </c>
      <c r="B505">
        <v>1</v>
      </c>
      <c r="C505">
        <v>1153</v>
      </c>
      <c r="D505">
        <v>-0.35210000000000002</v>
      </c>
      <c r="E505">
        <v>20.501000000000001</v>
      </c>
      <c r="F505">
        <v>9.1340000000000005E-2</v>
      </c>
    </row>
    <row r="506" spans="1:6">
      <c r="A506">
        <v>1001154</v>
      </c>
      <c r="B506">
        <v>1</v>
      </c>
      <c r="C506">
        <v>1154</v>
      </c>
      <c r="D506">
        <v>-0.35210000000000002</v>
      </c>
      <c r="E506">
        <v>20.54</v>
      </c>
      <c r="F506">
        <v>9.1399999999999995E-2</v>
      </c>
    </row>
    <row r="507" spans="1:6">
      <c r="A507">
        <v>1001155</v>
      </c>
      <c r="B507">
        <v>1</v>
      </c>
      <c r="C507">
        <v>1155</v>
      </c>
      <c r="D507">
        <v>-0.35210000000000002</v>
      </c>
      <c r="E507">
        <v>20.578900000000001</v>
      </c>
      <c r="F507">
        <v>9.1469999999999996E-2</v>
      </c>
    </row>
    <row r="508" spans="1:6">
      <c r="A508">
        <v>1001156</v>
      </c>
      <c r="B508">
        <v>1</v>
      </c>
      <c r="C508">
        <v>1156</v>
      </c>
      <c r="D508">
        <v>-0.35210000000000002</v>
      </c>
      <c r="E508">
        <v>20.617899999999999</v>
      </c>
      <c r="F508">
        <v>9.153E-2</v>
      </c>
    </row>
    <row r="509" spans="1:6">
      <c r="A509">
        <v>1001157</v>
      </c>
      <c r="B509">
        <v>1</v>
      </c>
      <c r="C509">
        <v>1157</v>
      </c>
      <c r="D509">
        <v>-0.35210000000000002</v>
      </c>
      <c r="E509">
        <v>20.6569</v>
      </c>
      <c r="F509">
        <v>9.1590000000000005E-2</v>
      </c>
    </row>
    <row r="510" spans="1:6">
      <c r="A510">
        <v>1001158</v>
      </c>
      <c r="B510">
        <v>1</v>
      </c>
      <c r="C510">
        <v>1158</v>
      </c>
      <c r="D510">
        <v>-0.35210000000000002</v>
      </c>
      <c r="E510">
        <v>20.695900000000002</v>
      </c>
      <c r="F510">
        <v>9.1649999999999995E-2</v>
      </c>
    </row>
    <row r="511" spans="1:6">
      <c r="A511">
        <v>1001159</v>
      </c>
      <c r="B511">
        <v>1</v>
      </c>
      <c r="C511">
        <v>1159</v>
      </c>
      <c r="D511">
        <v>-0.35210000000000002</v>
      </c>
      <c r="E511">
        <v>20.734999999999999</v>
      </c>
      <c r="F511">
        <v>9.171E-2</v>
      </c>
    </row>
    <row r="512" spans="1:6">
      <c r="A512">
        <v>1001160</v>
      </c>
      <c r="B512">
        <v>1</v>
      </c>
      <c r="C512">
        <v>1160</v>
      </c>
      <c r="D512">
        <v>-0.35210000000000002</v>
      </c>
      <c r="E512">
        <v>20.774100000000001</v>
      </c>
      <c r="F512">
        <v>9.1770000000000004E-2</v>
      </c>
    </row>
    <row r="513" spans="1:6">
      <c r="A513">
        <v>1001161</v>
      </c>
      <c r="B513">
        <v>1</v>
      </c>
      <c r="C513">
        <v>1161</v>
      </c>
      <c r="D513">
        <v>-0.35210000000000002</v>
      </c>
      <c r="E513">
        <v>20.813199999999998</v>
      </c>
      <c r="F513">
        <v>9.1829999999999995E-2</v>
      </c>
    </row>
    <row r="514" spans="1:6">
      <c r="A514">
        <v>1001162</v>
      </c>
      <c r="B514">
        <v>1</v>
      </c>
      <c r="C514">
        <v>1162</v>
      </c>
      <c r="D514">
        <v>-0.35210000000000002</v>
      </c>
      <c r="E514">
        <v>20.852399999999999</v>
      </c>
      <c r="F514">
        <v>9.1899999999999996E-2</v>
      </c>
    </row>
    <row r="515" spans="1:6">
      <c r="A515">
        <v>1001163</v>
      </c>
      <c r="B515">
        <v>1</v>
      </c>
      <c r="C515">
        <v>1163</v>
      </c>
      <c r="D515">
        <v>-0.35210000000000002</v>
      </c>
      <c r="E515">
        <v>20.8916</v>
      </c>
      <c r="F515">
        <v>9.196E-2</v>
      </c>
    </row>
    <row r="516" spans="1:6">
      <c r="A516">
        <v>1001164</v>
      </c>
      <c r="B516">
        <v>1</v>
      </c>
      <c r="C516">
        <v>1164</v>
      </c>
      <c r="D516">
        <v>-0.35210000000000002</v>
      </c>
      <c r="E516">
        <v>20.930800000000001</v>
      </c>
      <c r="F516">
        <v>9.2020000000000005E-2</v>
      </c>
    </row>
    <row r="517" spans="1:6">
      <c r="A517">
        <v>1001165</v>
      </c>
      <c r="B517">
        <v>1</v>
      </c>
      <c r="C517">
        <v>1165</v>
      </c>
      <c r="D517">
        <v>-0.35210000000000002</v>
      </c>
      <c r="E517">
        <v>20.97</v>
      </c>
      <c r="F517">
        <v>9.2079999999999995E-2</v>
      </c>
    </row>
    <row r="518" spans="1:6">
      <c r="A518">
        <v>1001166</v>
      </c>
      <c r="B518">
        <v>1</v>
      </c>
      <c r="C518">
        <v>1166</v>
      </c>
      <c r="D518">
        <v>-0.35210000000000002</v>
      </c>
      <c r="E518">
        <v>21.0093</v>
      </c>
      <c r="F518">
        <v>9.214E-2</v>
      </c>
    </row>
    <row r="519" spans="1:6">
      <c r="A519">
        <v>1001167</v>
      </c>
      <c r="B519">
        <v>1</v>
      </c>
      <c r="C519">
        <v>1167</v>
      </c>
      <c r="D519">
        <v>-0.35210000000000002</v>
      </c>
      <c r="E519">
        <v>21.0486</v>
      </c>
      <c r="F519">
        <v>9.2200000000000004E-2</v>
      </c>
    </row>
    <row r="520" spans="1:6">
      <c r="A520">
        <v>1001168</v>
      </c>
      <c r="B520">
        <v>1</v>
      </c>
      <c r="C520">
        <v>1168</v>
      </c>
      <c r="D520">
        <v>-0.35210000000000002</v>
      </c>
      <c r="E520">
        <v>21.087900000000001</v>
      </c>
      <c r="F520">
        <v>9.2270000000000005E-2</v>
      </c>
    </row>
    <row r="521" spans="1:6">
      <c r="A521">
        <v>1001169</v>
      </c>
      <c r="B521">
        <v>1</v>
      </c>
      <c r="C521">
        <v>1169</v>
      </c>
      <c r="D521">
        <v>-0.35210000000000002</v>
      </c>
      <c r="E521">
        <v>21.127199999999998</v>
      </c>
      <c r="F521">
        <v>9.2329999999999995E-2</v>
      </c>
    </row>
    <row r="522" spans="1:6">
      <c r="A522">
        <v>1001170</v>
      </c>
      <c r="B522">
        <v>1</v>
      </c>
      <c r="C522">
        <v>1170</v>
      </c>
      <c r="D522">
        <v>-0.35210000000000002</v>
      </c>
      <c r="E522">
        <v>21.166599999999999</v>
      </c>
      <c r="F522">
        <v>9.239E-2</v>
      </c>
    </row>
    <row r="523" spans="1:6">
      <c r="A523">
        <v>1001171</v>
      </c>
      <c r="B523">
        <v>1</v>
      </c>
      <c r="C523">
        <v>1171</v>
      </c>
      <c r="D523">
        <v>-0.35210000000000002</v>
      </c>
      <c r="E523">
        <v>21.2059</v>
      </c>
      <c r="F523">
        <v>9.2450000000000004E-2</v>
      </c>
    </row>
    <row r="524" spans="1:6">
      <c r="A524">
        <v>1001172</v>
      </c>
      <c r="B524">
        <v>1</v>
      </c>
      <c r="C524">
        <v>1172</v>
      </c>
      <c r="D524">
        <v>-0.35210000000000002</v>
      </c>
      <c r="E524">
        <v>21.2453</v>
      </c>
      <c r="F524">
        <v>9.2509999999999995E-2</v>
      </c>
    </row>
    <row r="525" spans="1:6">
      <c r="A525">
        <v>1001173</v>
      </c>
      <c r="B525">
        <v>1</v>
      </c>
      <c r="C525">
        <v>1173</v>
      </c>
      <c r="D525">
        <v>-0.35210000000000002</v>
      </c>
      <c r="E525">
        <v>21.284700000000001</v>
      </c>
      <c r="F525">
        <v>9.257E-2</v>
      </c>
    </row>
    <row r="526" spans="1:6">
      <c r="A526">
        <v>1001174</v>
      </c>
      <c r="B526">
        <v>1</v>
      </c>
      <c r="C526">
        <v>1174</v>
      </c>
      <c r="D526">
        <v>-0.35210000000000002</v>
      </c>
      <c r="E526">
        <v>21.324200000000001</v>
      </c>
      <c r="F526">
        <v>9.2630000000000004E-2</v>
      </c>
    </row>
    <row r="527" spans="1:6">
      <c r="A527">
        <v>1001175</v>
      </c>
      <c r="B527">
        <v>1</v>
      </c>
      <c r="C527">
        <v>1175</v>
      </c>
      <c r="D527">
        <v>-0.35210000000000002</v>
      </c>
      <c r="E527">
        <v>21.363600000000002</v>
      </c>
      <c r="F527">
        <v>9.2700000000000005E-2</v>
      </c>
    </row>
    <row r="528" spans="1:6">
      <c r="A528">
        <v>1001176</v>
      </c>
      <c r="B528">
        <v>1</v>
      </c>
      <c r="C528">
        <v>1176</v>
      </c>
      <c r="D528">
        <v>-0.35210000000000002</v>
      </c>
      <c r="E528">
        <v>21.403099999999998</v>
      </c>
      <c r="F528">
        <v>9.2759999999999995E-2</v>
      </c>
    </row>
    <row r="529" spans="1:6">
      <c r="A529">
        <v>1001177</v>
      </c>
      <c r="B529">
        <v>1</v>
      </c>
      <c r="C529">
        <v>1177</v>
      </c>
      <c r="D529">
        <v>-0.35210000000000002</v>
      </c>
      <c r="E529">
        <v>21.442599999999999</v>
      </c>
      <c r="F529">
        <v>9.282E-2</v>
      </c>
    </row>
    <row r="530" spans="1:6">
      <c r="A530">
        <v>1001178</v>
      </c>
      <c r="B530">
        <v>1</v>
      </c>
      <c r="C530">
        <v>1178</v>
      </c>
      <c r="D530">
        <v>-0.35210000000000002</v>
      </c>
      <c r="E530">
        <v>21.481999999999999</v>
      </c>
      <c r="F530">
        <v>9.2880000000000004E-2</v>
      </c>
    </row>
    <row r="531" spans="1:6">
      <c r="A531">
        <v>1001179</v>
      </c>
      <c r="B531">
        <v>1</v>
      </c>
      <c r="C531">
        <v>1179</v>
      </c>
      <c r="D531">
        <v>-0.35210000000000002</v>
      </c>
      <c r="E531">
        <v>21.5215</v>
      </c>
      <c r="F531">
        <v>9.2939999999999995E-2</v>
      </c>
    </row>
    <row r="532" spans="1:6">
      <c r="A532">
        <v>1001180</v>
      </c>
      <c r="B532">
        <v>1</v>
      </c>
      <c r="C532">
        <v>1180</v>
      </c>
      <c r="D532">
        <v>-0.35210000000000002</v>
      </c>
      <c r="E532">
        <v>21.5611</v>
      </c>
      <c r="F532">
        <v>9.2999999999999999E-2</v>
      </c>
    </row>
    <row r="533" spans="1:6">
      <c r="A533">
        <v>1001181</v>
      </c>
      <c r="B533">
        <v>1</v>
      </c>
      <c r="C533">
        <v>1181</v>
      </c>
      <c r="D533">
        <v>-0.35210000000000002</v>
      </c>
      <c r="E533">
        <v>21.6006</v>
      </c>
      <c r="F533">
        <v>9.307E-2</v>
      </c>
    </row>
    <row r="534" spans="1:6">
      <c r="A534">
        <v>1001182</v>
      </c>
      <c r="B534">
        <v>1</v>
      </c>
      <c r="C534">
        <v>1182</v>
      </c>
      <c r="D534">
        <v>-0.35210000000000002</v>
      </c>
      <c r="E534">
        <v>21.6401</v>
      </c>
      <c r="F534">
        <v>9.3130000000000004E-2</v>
      </c>
    </row>
    <row r="535" spans="1:6">
      <c r="A535">
        <v>1001183</v>
      </c>
      <c r="B535">
        <v>1</v>
      </c>
      <c r="C535">
        <v>1183</v>
      </c>
      <c r="D535">
        <v>-0.35210000000000002</v>
      </c>
      <c r="E535">
        <v>21.6797</v>
      </c>
      <c r="F535">
        <v>9.3189999999999995E-2</v>
      </c>
    </row>
    <row r="536" spans="1:6">
      <c r="A536">
        <v>1001184</v>
      </c>
      <c r="B536">
        <v>1</v>
      </c>
      <c r="C536">
        <v>1184</v>
      </c>
      <c r="D536">
        <v>-0.35210000000000002</v>
      </c>
      <c r="E536">
        <v>21.7193</v>
      </c>
      <c r="F536">
        <v>9.325E-2</v>
      </c>
    </row>
    <row r="537" spans="1:6">
      <c r="A537">
        <v>1001185</v>
      </c>
      <c r="B537">
        <v>1</v>
      </c>
      <c r="C537">
        <v>1185</v>
      </c>
      <c r="D537">
        <v>-0.35210000000000002</v>
      </c>
      <c r="E537">
        <v>21.758800000000001</v>
      </c>
      <c r="F537">
        <v>9.3310000000000004E-2</v>
      </c>
    </row>
    <row r="538" spans="1:6">
      <c r="A538">
        <v>1001186</v>
      </c>
      <c r="B538">
        <v>1</v>
      </c>
      <c r="C538">
        <v>1186</v>
      </c>
      <c r="D538">
        <v>-0.35210000000000002</v>
      </c>
      <c r="E538">
        <v>21.798400000000001</v>
      </c>
      <c r="F538">
        <v>9.3380000000000005E-2</v>
      </c>
    </row>
    <row r="539" spans="1:6">
      <c r="A539">
        <v>1001187</v>
      </c>
      <c r="B539">
        <v>1</v>
      </c>
      <c r="C539">
        <v>1187</v>
      </c>
      <c r="D539">
        <v>-0.35210000000000002</v>
      </c>
      <c r="E539">
        <v>21.838000000000001</v>
      </c>
      <c r="F539">
        <v>9.3439999999999995E-2</v>
      </c>
    </row>
    <row r="540" spans="1:6">
      <c r="A540">
        <v>1001188</v>
      </c>
      <c r="B540">
        <v>1</v>
      </c>
      <c r="C540">
        <v>1188</v>
      </c>
      <c r="D540">
        <v>-0.35210000000000002</v>
      </c>
      <c r="E540">
        <v>21.877600000000001</v>
      </c>
      <c r="F540">
        <v>9.35E-2</v>
      </c>
    </row>
    <row r="541" spans="1:6">
      <c r="A541">
        <v>1001189</v>
      </c>
      <c r="B541">
        <v>1</v>
      </c>
      <c r="C541">
        <v>1189</v>
      </c>
      <c r="D541">
        <v>-0.35210000000000002</v>
      </c>
      <c r="E541">
        <v>21.917200000000001</v>
      </c>
      <c r="F541">
        <v>9.3560000000000004E-2</v>
      </c>
    </row>
    <row r="542" spans="1:6">
      <c r="A542">
        <v>1001190</v>
      </c>
      <c r="B542">
        <v>1</v>
      </c>
      <c r="C542">
        <v>1190</v>
      </c>
      <c r="D542">
        <v>-0.35210000000000002</v>
      </c>
      <c r="E542">
        <v>21.956800000000001</v>
      </c>
      <c r="F542">
        <v>9.3619999999999995E-2</v>
      </c>
    </row>
    <row r="543" spans="1:6">
      <c r="A543">
        <v>1001191</v>
      </c>
      <c r="B543">
        <v>1</v>
      </c>
      <c r="C543">
        <v>1191</v>
      </c>
      <c r="D543">
        <v>-0.35210000000000002</v>
      </c>
      <c r="E543">
        <v>21.996400000000001</v>
      </c>
      <c r="F543">
        <v>9.3679999999999999E-2</v>
      </c>
    </row>
    <row r="544" spans="1:6">
      <c r="A544">
        <v>1001192</v>
      </c>
      <c r="B544">
        <v>1</v>
      </c>
      <c r="C544">
        <v>1192</v>
      </c>
      <c r="D544">
        <v>-0.35210000000000002</v>
      </c>
      <c r="E544">
        <v>22.036000000000001</v>
      </c>
      <c r="F544">
        <v>9.375E-2</v>
      </c>
    </row>
    <row r="545" spans="1:6">
      <c r="A545">
        <v>1001193</v>
      </c>
      <c r="B545">
        <v>1</v>
      </c>
      <c r="C545">
        <v>1193</v>
      </c>
      <c r="D545">
        <v>-0.35210000000000002</v>
      </c>
      <c r="E545">
        <v>22.075700000000001</v>
      </c>
      <c r="F545">
        <v>9.3810000000000004E-2</v>
      </c>
    </row>
    <row r="546" spans="1:6">
      <c r="A546">
        <v>1001194</v>
      </c>
      <c r="B546">
        <v>1</v>
      </c>
      <c r="C546">
        <v>1194</v>
      </c>
      <c r="D546">
        <v>-0.35210000000000002</v>
      </c>
      <c r="E546">
        <v>22.115300000000001</v>
      </c>
      <c r="F546">
        <v>9.3869999999999995E-2</v>
      </c>
    </row>
    <row r="547" spans="1:6">
      <c r="A547">
        <v>1001195</v>
      </c>
      <c r="B547">
        <v>1</v>
      </c>
      <c r="C547">
        <v>1195</v>
      </c>
      <c r="D547">
        <v>-0.35210000000000002</v>
      </c>
      <c r="E547">
        <v>22.154900000000001</v>
      </c>
      <c r="F547">
        <v>9.393E-2</v>
      </c>
    </row>
    <row r="548" spans="1:6">
      <c r="A548">
        <v>1001196</v>
      </c>
      <c r="B548">
        <v>1</v>
      </c>
      <c r="C548">
        <v>1196</v>
      </c>
      <c r="D548">
        <v>-0.35210000000000002</v>
      </c>
      <c r="E548">
        <v>22.194500000000001</v>
      </c>
      <c r="F548">
        <v>9.3990000000000004E-2</v>
      </c>
    </row>
    <row r="549" spans="1:6">
      <c r="A549">
        <v>1001197</v>
      </c>
      <c r="B549">
        <v>1</v>
      </c>
      <c r="C549">
        <v>1197</v>
      </c>
      <c r="D549">
        <v>-0.35210000000000002</v>
      </c>
      <c r="E549">
        <v>22.234100000000002</v>
      </c>
      <c r="F549">
        <v>9.4060000000000005E-2</v>
      </c>
    </row>
    <row r="550" spans="1:6">
      <c r="A550">
        <v>1001198</v>
      </c>
      <c r="B550">
        <v>1</v>
      </c>
      <c r="C550">
        <v>1198</v>
      </c>
      <c r="D550">
        <v>-0.35210000000000002</v>
      </c>
      <c r="E550">
        <v>22.273800000000001</v>
      </c>
      <c r="F550">
        <v>9.4119999999999995E-2</v>
      </c>
    </row>
    <row r="551" spans="1:6">
      <c r="A551">
        <v>1001199</v>
      </c>
      <c r="B551">
        <v>1</v>
      </c>
      <c r="C551">
        <v>1199</v>
      </c>
      <c r="D551">
        <v>-0.35210000000000002</v>
      </c>
      <c r="E551">
        <v>22.313400000000001</v>
      </c>
      <c r="F551">
        <v>9.418E-2</v>
      </c>
    </row>
    <row r="552" spans="1:6">
      <c r="A552">
        <v>1001200</v>
      </c>
      <c r="B552">
        <v>1</v>
      </c>
      <c r="C552">
        <v>1200</v>
      </c>
      <c r="D552">
        <v>-0.35210000000000002</v>
      </c>
      <c r="E552">
        <v>22.353000000000002</v>
      </c>
      <c r="F552">
        <v>9.4240000000000004E-2</v>
      </c>
    </row>
    <row r="553" spans="1:6">
      <c r="A553">
        <v>2000650</v>
      </c>
      <c r="B553">
        <v>2</v>
      </c>
      <c r="C553">
        <v>650</v>
      </c>
      <c r="D553">
        <v>-0.38329999999999997</v>
      </c>
      <c r="E553">
        <v>7.2401999999999997</v>
      </c>
      <c r="F553">
        <v>9.1130000000000003E-2</v>
      </c>
    </row>
    <row r="554" spans="1:6">
      <c r="A554">
        <v>2000651</v>
      </c>
      <c r="B554">
        <v>2</v>
      </c>
      <c r="C554">
        <v>651</v>
      </c>
      <c r="D554">
        <v>-0.38329999999999997</v>
      </c>
      <c r="E554">
        <v>7.2626999999999997</v>
      </c>
      <c r="F554">
        <v>9.1120000000000007E-2</v>
      </c>
    </row>
    <row r="555" spans="1:6">
      <c r="A555">
        <v>2000652</v>
      </c>
      <c r="B555">
        <v>2</v>
      </c>
      <c r="C555">
        <v>652</v>
      </c>
      <c r="D555">
        <v>-0.38329999999999997</v>
      </c>
      <c r="E555">
        <v>7.2851999999999997</v>
      </c>
      <c r="F555">
        <v>9.1109999999999997E-2</v>
      </c>
    </row>
    <row r="556" spans="1:6">
      <c r="A556">
        <v>2000653</v>
      </c>
      <c r="B556">
        <v>2</v>
      </c>
      <c r="C556">
        <v>653</v>
      </c>
      <c r="D556">
        <v>-0.38329999999999997</v>
      </c>
      <c r="E556">
        <v>7.3075999999999999</v>
      </c>
      <c r="F556">
        <v>9.11E-2</v>
      </c>
    </row>
    <row r="557" spans="1:6">
      <c r="A557">
        <v>2000654</v>
      </c>
      <c r="B557">
        <v>2</v>
      </c>
      <c r="C557">
        <v>654</v>
      </c>
      <c r="D557">
        <v>-0.38329999999999997</v>
      </c>
      <c r="E557">
        <v>7.33</v>
      </c>
      <c r="F557">
        <v>9.1090000000000004E-2</v>
      </c>
    </row>
    <row r="558" spans="1:6">
      <c r="A558">
        <v>2000655</v>
      </c>
      <c r="B558">
        <v>2</v>
      </c>
      <c r="C558">
        <v>655</v>
      </c>
      <c r="D558">
        <v>-0.38329999999999997</v>
      </c>
      <c r="E558">
        <v>7.3522999999999996</v>
      </c>
      <c r="F558">
        <v>9.1090000000000004E-2</v>
      </c>
    </row>
    <row r="559" spans="1:6">
      <c r="A559">
        <v>2000656</v>
      </c>
      <c r="B559">
        <v>2</v>
      </c>
      <c r="C559">
        <v>656</v>
      </c>
      <c r="D559">
        <v>-0.38329999999999997</v>
      </c>
      <c r="E559">
        <v>7.3745000000000003</v>
      </c>
      <c r="F559">
        <v>9.1079999999999994E-2</v>
      </c>
    </row>
    <row r="560" spans="1:6">
      <c r="A560">
        <v>2000657</v>
      </c>
      <c r="B560">
        <v>2</v>
      </c>
      <c r="C560">
        <v>657</v>
      </c>
      <c r="D560">
        <v>-0.38329999999999997</v>
      </c>
      <c r="E560">
        <v>7.3967000000000001</v>
      </c>
      <c r="F560">
        <v>9.1069999999999998E-2</v>
      </c>
    </row>
    <row r="561" spans="1:6">
      <c r="A561">
        <v>2000658</v>
      </c>
      <c r="B561">
        <v>2</v>
      </c>
      <c r="C561">
        <v>658</v>
      </c>
      <c r="D561">
        <v>-0.38329999999999997</v>
      </c>
      <c r="E561">
        <v>7.4188999999999998</v>
      </c>
      <c r="F561">
        <v>9.1060000000000002E-2</v>
      </c>
    </row>
    <row r="562" spans="1:6">
      <c r="A562">
        <v>2000659</v>
      </c>
      <c r="B562">
        <v>2</v>
      </c>
      <c r="C562">
        <v>659</v>
      </c>
      <c r="D562">
        <v>-0.38329999999999997</v>
      </c>
      <c r="E562">
        <v>7.4409999999999998</v>
      </c>
      <c r="F562">
        <v>9.1050000000000006E-2</v>
      </c>
    </row>
    <row r="563" spans="1:6">
      <c r="A563">
        <v>2000660</v>
      </c>
      <c r="B563">
        <v>2</v>
      </c>
      <c r="C563">
        <v>660</v>
      </c>
      <c r="D563">
        <v>-0.38329999999999997</v>
      </c>
      <c r="E563">
        <v>7.4630000000000001</v>
      </c>
      <c r="F563">
        <v>9.1039999999999996E-2</v>
      </c>
    </row>
    <row r="564" spans="1:6">
      <c r="A564">
        <v>2000661</v>
      </c>
      <c r="B564">
        <v>2</v>
      </c>
      <c r="C564">
        <v>661</v>
      </c>
      <c r="D564">
        <v>-0.38329999999999997</v>
      </c>
      <c r="E564">
        <v>7.4850000000000003</v>
      </c>
      <c r="F564">
        <v>9.103E-2</v>
      </c>
    </row>
    <row r="565" spans="1:6">
      <c r="A565">
        <v>2000662</v>
      </c>
      <c r="B565">
        <v>2</v>
      </c>
      <c r="C565">
        <v>662</v>
      </c>
      <c r="D565">
        <v>-0.38329999999999997</v>
      </c>
      <c r="E565">
        <v>7.5068999999999999</v>
      </c>
      <c r="F565">
        <v>9.1020000000000004E-2</v>
      </c>
    </row>
    <row r="566" spans="1:6">
      <c r="A566">
        <v>2000663</v>
      </c>
      <c r="B566">
        <v>2</v>
      </c>
      <c r="C566">
        <v>663</v>
      </c>
      <c r="D566">
        <v>-0.38329999999999997</v>
      </c>
      <c r="E566">
        <v>7.5288000000000004</v>
      </c>
      <c r="F566">
        <v>9.1009999999999994E-2</v>
      </c>
    </row>
    <row r="567" spans="1:6">
      <c r="A567">
        <v>2000664</v>
      </c>
      <c r="B567">
        <v>2</v>
      </c>
      <c r="C567">
        <v>664</v>
      </c>
      <c r="D567">
        <v>-0.38329999999999997</v>
      </c>
      <c r="E567">
        <v>7.5507</v>
      </c>
      <c r="F567">
        <v>9.0999999999999998E-2</v>
      </c>
    </row>
    <row r="568" spans="1:6">
      <c r="A568">
        <v>2000665</v>
      </c>
      <c r="B568">
        <v>2</v>
      </c>
      <c r="C568">
        <v>665</v>
      </c>
      <c r="D568">
        <v>-0.38329999999999997</v>
      </c>
      <c r="E568">
        <v>7.5724</v>
      </c>
      <c r="F568">
        <v>9.0990000000000001E-2</v>
      </c>
    </row>
    <row r="569" spans="1:6">
      <c r="A569">
        <v>2000666</v>
      </c>
      <c r="B569">
        <v>2</v>
      </c>
      <c r="C569">
        <v>666</v>
      </c>
      <c r="D569">
        <v>-0.38329999999999997</v>
      </c>
      <c r="E569">
        <v>7.5941999999999998</v>
      </c>
      <c r="F569">
        <v>9.0980000000000005E-2</v>
      </c>
    </row>
    <row r="570" spans="1:6">
      <c r="A570">
        <v>2000667</v>
      </c>
      <c r="B570">
        <v>2</v>
      </c>
      <c r="C570">
        <v>667</v>
      </c>
      <c r="D570">
        <v>-0.38329999999999997</v>
      </c>
      <c r="E570">
        <v>7.6158000000000001</v>
      </c>
      <c r="F570">
        <v>9.0969999999999995E-2</v>
      </c>
    </row>
    <row r="571" spans="1:6">
      <c r="A571">
        <v>2000668</v>
      </c>
      <c r="B571">
        <v>2</v>
      </c>
      <c r="C571">
        <v>668</v>
      </c>
      <c r="D571">
        <v>-0.38329999999999997</v>
      </c>
      <c r="E571">
        <v>7.6375000000000002</v>
      </c>
      <c r="F571">
        <v>9.0959999999999999E-2</v>
      </c>
    </row>
    <row r="572" spans="1:6">
      <c r="A572">
        <v>2000669</v>
      </c>
      <c r="B572">
        <v>2</v>
      </c>
      <c r="C572">
        <v>669</v>
      </c>
      <c r="D572">
        <v>-0.38329999999999997</v>
      </c>
      <c r="E572">
        <v>7.6589999999999998</v>
      </c>
      <c r="F572">
        <v>9.0950000000000003E-2</v>
      </c>
    </row>
    <row r="573" spans="1:6">
      <c r="A573">
        <v>2000670</v>
      </c>
      <c r="B573">
        <v>2</v>
      </c>
      <c r="C573">
        <v>670</v>
      </c>
      <c r="D573">
        <v>-0.38329999999999997</v>
      </c>
      <c r="E573">
        <v>7.6806000000000001</v>
      </c>
      <c r="F573">
        <v>9.0939999999999993E-2</v>
      </c>
    </row>
    <row r="574" spans="1:6">
      <c r="A574">
        <v>2000671</v>
      </c>
      <c r="B574">
        <v>2</v>
      </c>
      <c r="C574">
        <v>671</v>
      </c>
      <c r="D574">
        <v>-0.38329999999999997</v>
      </c>
      <c r="E574">
        <v>7.702</v>
      </c>
      <c r="F574">
        <v>9.0929999999999997E-2</v>
      </c>
    </row>
    <row r="575" spans="1:6">
      <c r="A575">
        <v>2000672</v>
      </c>
      <c r="B575">
        <v>2</v>
      </c>
      <c r="C575">
        <v>672</v>
      </c>
      <c r="D575">
        <v>-0.38329999999999997</v>
      </c>
      <c r="E575">
        <v>7.7233999999999998</v>
      </c>
      <c r="F575">
        <v>9.0910000000000005E-2</v>
      </c>
    </row>
    <row r="576" spans="1:6">
      <c r="A576">
        <v>2000673</v>
      </c>
      <c r="B576">
        <v>2</v>
      </c>
      <c r="C576">
        <v>673</v>
      </c>
      <c r="D576">
        <v>-0.38329999999999997</v>
      </c>
      <c r="E576">
        <v>7.7447999999999997</v>
      </c>
      <c r="F576">
        <v>9.0899999999999995E-2</v>
      </c>
    </row>
    <row r="577" spans="1:6">
      <c r="A577">
        <v>2000674</v>
      </c>
      <c r="B577">
        <v>2</v>
      </c>
      <c r="C577">
        <v>674</v>
      </c>
      <c r="D577">
        <v>-0.38329999999999997</v>
      </c>
      <c r="E577">
        <v>7.7660999999999998</v>
      </c>
      <c r="F577">
        <v>9.0889999999999999E-2</v>
      </c>
    </row>
    <row r="578" spans="1:6">
      <c r="A578">
        <v>2000675</v>
      </c>
      <c r="B578">
        <v>2</v>
      </c>
      <c r="C578">
        <v>675</v>
      </c>
      <c r="D578">
        <v>-0.38329999999999997</v>
      </c>
      <c r="E578">
        <v>7.7873999999999999</v>
      </c>
      <c r="F578">
        <v>9.0880000000000002E-2</v>
      </c>
    </row>
    <row r="579" spans="1:6">
      <c r="A579">
        <v>2000676</v>
      </c>
      <c r="B579">
        <v>2</v>
      </c>
      <c r="C579">
        <v>676</v>
      </c>
      <c r="D579">
        <v>-0.38329999999999997</v>
      </c>
      <c r="E579">
        <v>7.8086000000000002</v>
      </c>
      <c r="F579">
        <v>9.0870000000000006E-2</v>
      </c>
    </row>
    <row r="580" spans="1:6">
      <c r="A580">
        <v>2000677</v>
      </c>
      <c r="B580">
        <v>2</v>
      </c>
      <c r="C580">
        <v>677</v>
      </c>
      <c r="D580">
        <v>-0.38329999999999997</v>
      </c>
      <c r="E580">
        <v>7.8297999999999996</v>
      </c>
      <c r="F580">
        <v>9.0859999999999996E-2</v>
      </c>
    </row>
    <row r="581" spans="1:6">
      <c r="A581">
        <v>2000678</v>
      </c>
      <c r="B581">
        <v>2</v>
      </c>
      <c r="C581">
        <v>678</v>
      </c>
      <c r="D581">
        <v>-0.38329999999999997</v>
      </c>
      <c r="E581">
        <v>7.8509000000000002</v>
      </c>
      <c r="F581">
        <v>9.085E-2</v>
      </c>
    </row>
    <row r="582" spans="1:6">
      <c r="A582">
        <v>2000679</v>
      </c>
      <c r="B582">
        <v>2</v>
      </c>
      <c r="C582">
        <v>679</v>
      </c>
      <c r="D582">
        <v>-0.38329999999999997</v>
      </c>
      <c r="E582">
        <v>7.8719999999999999</v>
      </c>
      <c r="F582">
        <v>9.0840000000000004E-2</v>
      </c>
    </row>
    <row r="583" spans="1:6">
      <c r="A583">
        <v>2000680</v>
      </c>
      <c r="B583">
        <v>2</v>
      </c>
      <c r="C583">
        <v>680</v>
      </c>
      <c r="D583">
        <v>-0.38329999999999997</v>
      </c>
      <c r="E583">
        <v>7.8929999999999998</v>
      </c>
      <c r="F583">
        <v>9.0829999999999994E-2</v>
      </c>
    </row>
    <row r="584" spans="1:6">
      <c r="A584">
        <v>2000681</v>
      </c>
      <c r="B584">
        <v>2</v>
      </c>
      <c r="C584">
        <v>681</v>
      </c>
      <c r="D584">
        <v>-0.38329999999999997</v>
      </c>
      <c r="E584">
        <v>7.9139999999999997</v>
      </c>
      <c r="F584">
        <v>9.0819999999999998E-2</v>
      </c>
    </row>
    <row r="585" spans="1:6">
      <c r="A585">
        <v>2000682</v>
      </c>
      <c r="B585">
        <v>2</v>
      </c>
      <c r="C585">
        <v>682</v>
      </c>
      <c r="D585">
        <v>-0.38329999999999997</v>
      </c>
      <c r="E585">
        <v>7.9349999999999996</v>
      </c>
      <c r="F585">
        <v>9.0800000000000006E-2</v>
      </c>
    </row>
    <row r="586" spans="1:6">
      <c r="A586">
        <v>2000683</v>
      </c>
      <c r="B586">
        <v>2</v>
      </c>
      <c r="C586">
        <v>683</v>
      </c>
      <c r="D586">
        <v>-0.38329999999999997</v>
      </c>
      <c r="E586">
        <v>7.9558999999999997</v>
      </c>
      <c r="F586">
        <v>9.0789999999999996E-2</v>
      </c>
    </row>
    <row r="587" spans="1:6">
      <c r="A587">
        <v>2000684</v>
      </c>
      <c r="B587">
        <v>2</v>
      </c>
      <c r="C587">
        <v>684</v>
      </c>
      <c r="D587">
        <v>-0.38329999999999997</v>
      </c>
      <c r="E587">
        <v>7.9767999999999999</v>
      </c>
      <c r="F587">
        <v>9.078E-2</v>
      </c>
    </row>
    <row r="588" spans="1:6">
      <c r="A588">
        <v>2000685</v>
      </c>
      <c r="B588">
        <v>2</v>
      </c>
      <c r="C588">
        <v>685</v>
      </c>
      <c r="D588">
        <v>-0.38329999999999997</v>
      </c>
      <c r="E588">
        <v>7.9976000000000003</v>
      </c>
      <c r="F588">
        <v>9.0770000000000003E-2</v>
      </c>
    </row>
    <row r="589" spans="1:6">
      <c r="A589">
        <v>2000686</v>
      </c>
      <c r="B589">
        <v>2</v>
      </c>
      <c r="C589">
        <v>686</v>
      </c>
      <c r="D589">
        <v>-0.38329999999999997</v>
      </c>
      <c r="E589">
        <v>8.0183999999999997</v>
      </c>
      <c r="F589">
        <v>9.0759999999999993E-2</v>
      </c>
    </row>
    <row r="590" spans="1:6">
      <c r="A590">
        <v>2000687</v>
      </c>
      <c r="B590">
        <v>2</v>
      </c>
      <c r="C590">
        <v>687</v>
      </c>
      <c r="D590">
        <v>-0.38329999999999997</v>
      </c>
      <c r="E590">
        <v>8.0391999999999992</v>
      </c>
      <c r="F590">
        <v>9.0749999999999997E-2</v>
      </c>
    </row>
    <row r="591" spans="1:6">
      <c r="A591">
        <v>2000688</v>
      </c>
      <c r="B591">
        <v>2</v>
      </c>
      <c r="C591">
        <v>688</v>
      </c>
      <c r="D591">
        <v>-0.38329999999999997</v>
      </c>
      <c r="E591">
        <v>8.0599000000000007</v>
      </c>
      <c r="F591">
        <v>9.0740000000000001E-2</v>
      </c>
    </row>
    <row r="592" spans="1:6">
      <c r="A592">
        <v>2000689</v>
      </c>
      <c r="B592">
        <v>2</v>
      </c>
      <c r="C592">
        <v>689</v>
      </c>
      <c r="D592">
        <v>-0.38329999999999997</v>
      </c>
      <c r="E592">
        <v>8.0806000000000004</v>
      </c>
      <c r="F592">
        <v>9.0719999999999995E-2</v>
      </c>
    </row>
    <row r="593" spans="1:6">
      <c r="A593">
        <v>2000690</v>
      </c>
      <c r="B593">
        <v>2</v>
      </c>
      <c r="C593">
        <v>690</v>
      </c>
      <c r="D593">
        <v>-0.38329999999999997</v>
      </c>
      <c r="E593">
        <v>8.1012000000000004</v>
      </c>
      <c r="F593">
        <v>9.0709999999999999E-2</v>
      </c>
    </row>
    <row r="594" spans="1:6">
      <c r="A594">
        <v>2000691</v>
      </c>
      <c r="B594">
        <v>2</v>
      </c>
      <c r="C594">
        <v>691</v>
      </c>
      <c r="D594">
        <v>-0.38329999999999997</v>
      </c>
      <c r="E594">
        <v>8.1218000000000004</v>
      </c>
      <c r="F594">
        <v>9.0700000000000003E-2</v>
      </c>
    </row>
    <row r="595" spans="1:6">
      <c r="A595">
        <v>2000692</v>
      </c>
      <c r="B595">
        <v>2</v>
      </c>
      <c r="C595">
        <v>692</v>
      </c>
      <c r="D595">
        <v>-0.38329999999999997</v>
      </c>
      <c r="E595">
        <v>8.1424000000000003</v>
      </c>
      <c r="F595">
        <v>9.0690000000000007E-2</v>
      </c>
    </row>
    <row r="596" spans="1:6">
      <c r="A596">
        <v>2000693</v>
      </c>
      <c r="B596">
        <v>2</v>
      </c>
      <c r="C596">
        <v>693</v>
      </c>
      <c r="D596">
        <v>-0.38329999999999997</v>
      </c>
      <c r="E596">
        <v>8.1630000000000003</v>
      </c>
      <c r="F596">
        <v>9.0679999999999997E-2</v>
      </c>
    </row>
    <row r="597" spans="1:6">
      <c r="A597">
        <v>2000694</v>
      </c>
      <c r="B597">
        <v>2</v>
      </c>
      <c r="C597">
        <v>694</v>
      </c>
      <c r="D597">
        <v>-0.38329999999999997</v>
      </c>
      <c r="E597">
        <v>8.1835000000000004</v>
      </c>
      <c r="F597">
        <v>9.0670000000000001E-2</v>
      </c>
    </row>
    <row r="598" spans="1:6">
      <c r="A598">
        <v>2000695</v>
      </c>
      <c r="B598">
        <v>2</v>
      </c>
      <c r="C598">
        <v>695</v>
      </c>
      <c r="D598">
        <v>-0.38329999999999997</v>
      </c>
      <c r="E598">
        <v>8.2039000000000009</v>
      </c>
      <c r="F598">
        <v>9.0649999999999994E-2</v>
      </c>
    </row>
    <row r="599" spans="1:6">
      <c r="A599">
        <v>2000696</v>
      </c>
      <c r="B599">
        <v>2</v>
      </c>
      <c r="C599">
        <v>696</v>
      </c>
      <c r="D599">
        <v>-0.38329999999999997</v>
      </c>
      <c r="E599">
        <v>8.2243999999999993</v>
      </c>
      <c r="F599">
        <v>9.0639999999999998E-2</v>
      </c>
    </row>
    <row r="600" spans="1:6">
      <c r="A600">
        <v>2000697</v>
      </c>
      <c r="B600">
        <v>2</v>
      </c>
      <c r="C600">
        <v>697</v>
      </c>
      <c r="D600">
        <v>-0.38329999999999997</v>
      </c>
      <c r="E600">
        <v>8.2447999999999997</v>
      </c>
      <c r="F600">
        <v>9.0630000000000002E-2</v>
      </c>
    </row>
    <row r="601" spans="1:6">
      <c r="A601">
        <v>2000698</v>
      </c>
      <c r="B601">
        <v>2</v>
      </c>
      <c r="C601">
        <v>698</v>
      </c>
      <c r="D601">
        <v>-0.38329999999999997</v>
      </c>
      <c r="E601">
        <v>8.2651000000000003</v>
      </c>
      <c r="F601">
        <v>9.0620000000000006E-2</v>
      </c>
    </row>
    <row r="602" spans="1:6">
      <c r="A602">
        <v>2000699</v>
      </c>
      <c r="B602">
        <v>2</v>
      </c>
      <c r="C602">
        <v>699</v>
      </c>
      <c r="D602">
        <v>-0.38329999999999997</v>
      </c>
      <c r="E602">
        <v>8.2855000000000008</v>
      </c>
      <c r="F602">
        <v>9.0609999999999996E-2</v>
      </c>
    </row>
    <row r="603" spans="1:6">
      <c r="A603">
        <v>2000700</v>
      </c>
      <c r="B603">
        <v>2</v>
      </c>
      <c r="C603">
        <v>700</v>
      </c>
      <c r="D603">
        <v>-0.38329999999999997</v>
      </c>
      <c r="E603">
        <v>8.3057999999999996</v>
      </c>
      <c r="F603">
        <v>9.0590000000000004E-2</v>
      </c>
    </row>
    <row r="604" spans="1:6">
      <c r="A604">
        <v>2000701</v>
      </c>
      <c r="B604">
        <v>2</v>
      </c>
      <c r="C604">
        <v>701</v>
      </c>
      <c r="D604">
        <v>-0.38329999999999997</v>
      </c>
      <c r="E604">
        <v>8.3261000000000003</v>
      </c>
      <c r="F604">
        <v>9.0579999999999994E-2</v>
      </c>
    </row>
    <row r="605" spans="1:6">
      <c r="A605">
        <v>2000702</v>
      </c>
      <c r="B605">
        <v>2</v>
      </c>
      <c r="C605">
        <v>702</v>
      </c>
      <c r="D605">
        <v>-0.38329999999999997</v>
      </c>
      <c r="E605">
        <v>8.3463999999999992</v>
      </c>
      <c r="F605">
        <v>9.0569999999999998E-2</v>
      </c>
    </row>
    <row r="606" spans="1:6">
      <c r="A606">
        <v>2000703</v>
      </c>
      <c r="B606">
        <v>2</v>
      </c>
      <c r="C606">
        <v>703</v>
      </c>
      <c r="D606">
        <v>-0.38329999999999997</v>
      </c>
      <c r="E606">
        <v>8.3666</v>
      </c>
      <c r="F606">
        <v>9.0560000000000002E-2</v>
      </c>
    </row>
    <row r="607" spans="1:6">
      <c r="A607">
        <v>2000704</v>
      </c>
      <c r="B607">
        <v>2</v>
      </c>
      <c r="C607">
        <v>704</v>
      </c>
      <c r="D607">
        <v>-0.38329999999999997</v>
      </c>
      <c r="E607">
        <v>8.3869000000000007</v>
      </c>
      <c r="F607">
        <v>9.0550000000000005E-2</v>
      </c>
    </row>
    <row r="608" spans="1:6">
      <c r="A608">
        <v>2000705</v>
      </c>
      <c r="B608">
        <v>2</v>
      </c>
      <c r="C608">
        <v>705</v>
      </c>
      <c r="D608">
        <v>-0.38329999999999997</v>
      </c>
      <c r="E608">
        <v>8.4070999999999998</v>
      </c>
      <c r="F608">
        <v>9.0529999999999999E-2</v>
      </c>
    </row>
    <row r="609" spans="1:6">
      <c r="A609">
        <v>2000706</v>
      </c>
      <c r="B609">
        <v>2</v>
      </c>
      <c r="C609">
        <v>706</v>
      </c>
      <c r="D609">
        <v>-0.38329999999999997</v>
      </c>
      <c r="E609">
        <v>8.4273000000000007</v>
      </c>
      <c r="F609">
        <v>9.0520000000000003E-2</v>
      </c>
    </row>
    <row r="610" spans="1:6">
      <c r="A610">
        <v>2000707</v>
      </c>
      <c r="B610">
        <v>2</v>
      </c>
      <c r="C610">
        <v>707</v>
      </c>
      <c r="D610">
        <v>-0.38329999999999997</v>
      </c>
      <c r="E610">
        <v>8.4474</v>
      </c>
      <c r="F610">
        <v>9.0509999999999993E-2</v>
      </c>
    </row>
    <row r="611" spans="1:6">
      <c r="A611">
        <v>2000708</v>
      </c>
      <c r="B611">
        <v>2</v>
      </c>
      <c r="C611">
        <v>708</v>
      </c>
      <c r="D611">
        <v>-0.38329999999999997</v>
      </c>
      <c r="E611">
        <v>8.4675999999999991</v>
      </c>
      <c r="F611">
        <v>9.0499999999999997E-2</v>
      </c>
    </row>
    <row r="612" spans="1:6">
      <c r="A612">
        <v>2000709</v>
      </c>
      <c r="B612">
        <v>2</v>
      </c>
      <c r="C612">
        <v>709</v>
      </c>
      <c r="D612">
        <v>-0.38329999999999997</v>
      </c>
      <c r="E612">
        <v>8.4877000000000002</v>
      </c>
      <c r="F612">
        <v>9.0480000000000005E-2</v>
      </c>
    </row>
    <row r="613" spans="1:6">
      <c r="A613">
        <v>2000710</v>
      </c>
      <c r="B613">
        <v>2</v>
      </c>
      <c r="C613">
        <v>710</v>
      </c>
      <c r="D613">
        <v>-0.38329999999999997</v>
      </c>
      <c r="E613">
        <v>8.5077999999999996</v>
      </c>
      <c r="F613">
        <v>9.0469999999999995E-2</v>
      </c>
    </row>
    <row r="614" spans="1:6">
      <c r="A614">
        <v>2000711</v>
      </c>
      <c r="B614">
        <v>2</v>
      </c>
      <c r="C614">
        <v>711</v>
      </c>
      <c r="D614">
        <v>-0.38329999999999997</v>
      </c>
      <c r="E614">
        <v>8.5277999999999992</v>
      </c>
      <c r="F614">
        <v>9.0459999999999999E-2</v>
      </c>
    </row>
    <row r="615" spans="1:6">
      <c r="A615">
        <v>2000712</v>
      </c>
      <c r="B615">
        <v>2</v>
      </c>
      <c r="C615">
        <v>712</v>
      </c>
      <c r="D615">
        <v>-0.38329999999999997</v>
      </c>
      <c r="E615">
        <v>8.5479000000000003</v>
      </c>
      <c r="F615">
        <v>9.0450000000000003E-2</v>
      </c>
    </row>
    <row r="616" spans="1:6">
      <c r="A616">
        <v>2000713</v>
      </c>
      <c r="B616">
        <v>2</v>
      </c>
      <c r="C616">
        <v>713</v>
      </c>
      <c r="D616">
        <v>-0.38329999999999997</v>
      </c>
      <c r="E616">
        <v>8.5678999999999998</v>
      </c>
      <c r="F616">
        <v>9.0429999999999996E-2</v>
      </c>
    </row>
    <row r="617" spans="1:6">
      <c r="A617">
        <v>2000714</v>
      </c>
      <c r="B617">
        <v>2</v>
      </c>
      <c r="C617">
        <v>714</v>
      </c>
      <c r="D617">
        <v>-0.38329999999999997</v>
      </c>
      <c r="E617">
        <v>8.5878999999999994</v>
      </c>
      <c r="F617">
        <v>9.042E-2</v>
      </c>
    </row>
    <row r="618" spans="1:6">
      <c r="A618">
        <v>2000715</v>
      </c>
      <c r="B618">
        <v>2</v>
      </c>
      <c r="C618">
        <v>715</v>
      </c>
      <c r="D618">
        <v>-0.38329999999999997</v>
      </c>
      <c r="E618">
        <v>8.6077999999999992</v>
      </c>
      <c r="F618">
        <v>9.0410000000000004E-2</v>
      </c>
    </row>
    <row r="619" spans="1:6">
      <c r="A619">
        <v>2000716</v>
      </c>
      <c r="B619">
        <v>2</v>
      </c>
      <c r="C619">
        <v>716</v>
      </c>
      <c r="D619">
        <v>-0.38329999999999997</v>
      </c>
      <c r="E619">
        <v>8.6277000000000008</v>
      </c>
      <c r="F619">
        <v>9.0399999999999994E-2</v>
      </c>
    </row>
    <row r="620" spans="1:6">
      <c r="A620">
        <v>2000717</v>
      </c>
      <c r="B620">
        <v>2</v>
      </c>
      <c r="C620">
        <v>717</v>
      </c>
      <c r="D620">
        <v>-0.38329999999999997</v>
      </c>
      <c r="E620">
        <v>8.6476000000000006</v>
      </c>
      <c r="F620">
        <v>9.0389999999999998E-2</v>
      </c>
    </row>
    <row r="621" spans="1:6">
      <c r="A621">
        <v>2000718</v>
      </c>
      <c r="B621">
        <v>2</v>
      </c>
      <c r="C621">
        <v>718</v>
      </c>
      <c r="D621">
        <v>-0.38329999999999997</v>
      </c>
      <c r="E621">
        <v>8.6674000000000007</v>
      </c>
      <c r="F621">
        <v>9.0370000000000006E-2</v>
      </c>
    </row>
    <row r="622" spans="1:6">
      <c r="A622">
        <v>2000719</v>
      </c>
      <c r="B622">
        <v>2</v>
      </c>
      <c r="C622">
        <v>719</v>
      </c>
      <c r="D622">
        <v>-0.38329999999999997</v>
      </c>
      <c r="E622">
        <v>8.6872000000000007</v>
      </c>
      <c r="F622">
        <v>9.0359999999999996E-2</v>
      </c>
    </row>
    <row r="623" spans="1:6">
      <c r="A623">
        <v>2000720</v>
      </c>
      <c r="B623">
        <v>2</v>
      </c>
      <c r="C623">
        <v>720</v>
      </c>
      <c r="D623">
        <v>-0.38329999999999997</v>
      </c>
      <c r="E623">
        <v>8.7070000000000007</v>
      </c>
      <c r="F623">
        <v>9.035E-2</v>
      </c>
    </row>
    <row r="624" spans="1:6">
      <c r="A624">
        <v>2000721</v>
      </c>
      <c r="B624">
        <v>2</v>
      </c>
      <c r="C624">
        <v>721</v>
      </c>
      <c r="D624">
        <v>-0.38329999999999997</v>
      </c>
      <c r="E624">
        <v>8.7266999999999992</v>
      </c>
      <c r="F624">
        <v>9.0340000000000004E-2</v>
      </c>
    </row>
    <row r="625" spans="1:6">
      <c r="A625">
        <v>2000722</v>
      </c>
      <c r="B625">
        <v>2</v>
      </c>
      <c r="C625">
        <v>722</v>
      </c>
      <c r="D625">
        <v>-0.38329999999999997</v>
      </c>
      <c r="E625">
        <v>8.7463999999999995</v>
      </c>
      <c r="F625">
        <v>9.0319999999999998E-2</v>
      </c>
    </row>
    <row r="626" spans="1:6">
      <c r="A626">
        <v>2000723</v>
      </c>
      <c r="B626">
        <v>2</v>
      </c>
      <c r="C626">
        <v>723</v>
      </c>
      <c r="D626">
        <v>-0.38329999999999997</v>
      </c>
      <c r="E626">
        <v>8.7660999999999998</v>
      </c>
      <c r="F626">
        <v>9.0310000000000001E-2</v>
      </c>
    </row>
    <row r="627" spans="1:6">
      <c r="A627">
        <v>2000724</v>
      </c>
      <c r="B627">
        <v>2</v>
      </c>
      <c r="C627">
        <v>724</v>
      </c>
      <c r="D627">
        <v>-0.38329999999999997</v>
      </c>
      <c r="E627">
        <v>8.7857000000000003</v>
      </c>
      <c r="F627">
        <v>9.0300000000000005E-2</v>
      </c>
    </row>
    <row r="628" spans="1:6">
      <c r="A628">
        <v>2000725</v>
      </c>
      <c r="B628">
        <v>2</v>
      </c>
      <c r="C628">
        <v>725</v>
      </c>
      <c r="D628">
        <v>-0.38329999999999997</v>
      </c>
      <c r="E628">
        <v>8.8053000000000008</v>
      </c>
      <c r="F628">
        <v>9.0279999999999999E-2</v>
      </c>
    </row>
    <row r="629" spans="1:6">
      <c r="A629">
        <v>2000726</v>
      </c>
      <c r="B629">
        <v>2</v>
      </c>
      <c r="C629">
        <v>726</v>
      </c>
      <c r="D629">
        <v>-0.38329999999999997</v>
      </c>
      <c r="E629">
        <v>8.8247999999999998</v>
      </c>
      <c r="F629">
        <v>9.0270000000000003E-2</v>
      </c>
    </row>
    <row r="630" spans="1:6">
      <c r="A630">
        <v>2000727</v>
      </c>
      <c r="B630">
        <v>2</v>
      </c>
      <c r="C630">
        <v>727</v>
      </c>
      <c r="D630">
        <v>-0.38329999999999997</v>
      </c>
      <c r="E630">
        <v>8.8443000000000005</v>
      </c>
      <c r="F630">
        <v>9.0260000000000007E-2</v>
      </c>
    </row>
    <row r="631" spans="1:6">
      <c r="A631">
        <v>2000728</v>
      </c>
      <c r="B631">
        <v>2</v>
      </c>
      <c r="C631">
        <v>728</v>
      </c>
      <c r="D631">
        <v>-0.38329999999999997</v>
      </c>
      <c r="E631">
        <v>8.8637999999999995</v>
      </c>
      <c r="F631">
        <v>9.0249999999999997E-2</v>
      </c>
    </row>
    <row r="632" spans="1:6">
      <c r="A632">
        <v>2000729</v>
      </c>
      <c r="B632">
        <v>2</v>
      </c>
      <c r="C632">
        <v>729</v>
      </c>
      <c r="D632">
        <v>-0.38329999999999997</v>
      </c>
      <c r="E632">
        <v>8.8831000000000007</v>
      </c>
      <c r="F632">
        <v>9.0230000000000005E-2</v>
      </c>
    </row>
    <row r="633" spans="1:6">
      <c r="A633">
        <v>2000730</v>
      </c>
      <c r="B633">
        <v>2</v>
      </c>
      <c r="C633">
        <v>730</v>
      </c>
      <c r="D633">
        <v>-0.38329999999999997</v>
      </c>
      <c r="E633">
        <v>8.9024999999999999</v>
      </c>
      <c r="F633">
        <v>9.0219999999999995E-2</v>
      </c>
    </row>
    <row r="634" spans="1:6">
      <c r="A634">
        <v>2000731</v>
      </c>
      <c r="B634">
        <v>2</v>
      </c>
      <c r="C634">
        <v>731</v>
      </c>
      <c r="D634">
        <v>-0.38329999999999997</v>
      </c>
      <c r="E634">
        <v>8.9216999999999995</v>
      </c>
      <c r="F634">
        <v>9.0209999999999999E-2</v>
      </c>
    </row>
    <row r="635" spans="1:6">
      <c r="A635">
        <v>2000732</v>
      </c>
      <c r="B635">
        <v>2</v>
      </c>
      <c r="C635">
        <v>732</v>
      </c>
      <c r="D635">
        <v>-0.38329999999999997</v>
      </c>
      <c r="E635">
        <v>8.9410000000000007</v>
      </c>
      <c r="F635">
        <v>9.0200000000000002E-2</v>
      </c>
    </row>
    <row r="636" spans="1:6">
      <c r="A636">
        <v>2000733</v>
      </c>
      <c r="B636">
        <v>2</v>
      </c>
      <c r="C636">
        <v>733</v>
      </c>
      <c r="D636">
        <v>-0.38329999999999997</v>
      </c>
      <c r="E636">
        <v>8.9601000000000006</v>
      </c>
      <c r="F636">
        <v>9.0179999999999996E-2</v>
      </c>
    </row>
    <row r="637" spans="1:6">
      <c r="A637">
        <v>2000734</v>
      </c>
      <c r="B637">
        <v>2</v>
      </c>
      <c r="C637">
        <v>734</v>
      </c>
      <c r="D637">
        <v>-0.38329999999999997</v>
      </c>
      <c r="E637">
        <v>8.9792000000000005</v>
      </c>
      <c r="F637">
        <v>9.017E-2</v>
      </c>
    </row>
    <row r="638" spans="1:6">
      <c r="A638">
        <v>2000735</v>
      </c>
      <c r="B638">
        <v>2</v>
      </c>
      <c r="C638">
        <v>735</v>
      </c>
      <c r="D638">
        <v>-0.38329999999999997</v>
      </c>
      <c r="E638">
        <v>8.9983000000000004</v>
      </c>
      <c r="F638">
        <v>9.0160000000000004E-2</v>
      </c>
    </row>
    <row r="639" spans="1:6">
      <c r="A639">
        <v>2000736</v>
      </c>
      <c r="B639">
        <v>2</v>
      </c>
      <c r="C639">
        <v>736</v>
      </c>
      <c r="D639">
        <v>-0.38329999999999997</v>
      </c>
      <c r="E639">
        <v>9.0173000000000005</v>
      </c>
      <c r="F639">
        <v>9.0139999999999998E-2</v>
      </c>
    </row>
    <row r="640" spans="1:6">
      <c r="A640">
        <v>2000737</v>
      </c>
      <c r="B640">
        <v>2</v>
      </c>
      <c r="C640">
        <v>737</v>
      </c>
      <c r="D640">
        <v>-0.38329999999999997</v>
      </c>
      <c r="E640">
        <v>9.0363000000000007</v>
      </c>
      <c r="F640">
        <v>9.0130000000000002E-2</v>
      </c>
    </row>
    <row r="641" spans="1:6">
      <c r="A641">
        <v>2000738</v>
      </c>
      <c r="B641">
        <v>2</v>
      </c>
      <c r="C641">
        <v>738</v>
      </c>
      <c r="D641">
        <v>-0.38329999999999997</v>
      </c>
      <c r="E641">
        <v>9.0551999999999992</v>
      </c>
      <c r="F641">
        <v>9.0120000000000006E-2</v>
      </c>
    </row>
    <row r="642" spans="1:6">
      <c r="A642">
        <v>2000739</v>
      </c>
      <c r="B642">
        <v>2</v>
      </c>
      <c r="C642">
        <v>739</v>
      </c>
      <c r="D642">
        <v>-0.38329999999999997</v>
      </c>
      <c r="E642">
        <v>9.0739999999999998</v>
      </c>
      <c r="F642">
        <v>9.0109999999999996E-2</v>
      </c>
    </row>
    <row r="643" spans="1:6">
      <c r="A643">
        <v>2000740</v>
      </c>
      <c r="B643">
        <v>2</v>
      </c>
      <c r="C643">
        <v>740</v>
      </c>
      <c r="D643">
        <v>-0.38329999999999997</v>
      </c>
      <c r="E643">
        <v>9.0928000000000004</v>
      </c>
      <c r="F643">
        <v>9.0090000000000003E-2</v>
      </c>
    </row>
    <row r="644" spans="1:6">
      <c r="A644">
        <v>2000741</v>
      </c>
      <c r="B644">
        <v>2</v>
      </c>
      <c r="C644">
        <v>741</v>
      </c>
      <c r="D644">
        <v>-0.38329999999999997</v>
      </c>
      <c r="E644">
        <v>9.1115999999999993</v>
      </c>
      <c r="F644">
        <v>9.0079999999999993E-2</v>
      </c>
    </row>
    <row r="645" spans="1:6">
      <c r="A645">
        <v>2000742</v>
      </c>
      <c r="B645">
        <v>2</v>
      </c>
      <c r="C645">
        <v>742</v>
      </c>
      <c r="D645">
        <v>-0.38329999999999997</v>
      </c>
      <c r="E645">
        <v>9.1303000000000001</v>
      </c>
      <c r="F645">
        <v>9.0069999999999997E-2</v>
      </c>
    </row>
    <row r="646" spans="1:6">
      <c r="A646">
        <v>2000743</v>
      </c>
      <c r="B646">
        <v>2</v>
      </c>
      <c r="C646">
        <v>743</v>
      </c>
      <c r="D646">
        <v>-0.38329999999999997</v>
      </c>
      <c r="E646">
        <v>9.1489999999999991</v>
      </c>
      <c r="F646">
        <v>9.0050000000000005E-2</v>
      </c>
    </row>
    <row r="647" spans="1:6">
      <c r="A647">
        <v>2000744</v>
      </c>
      <c r="B647">
        <v>2</v>
      </c>
      <c r="C647">
        <v>744</v>
      </c>
      <c r="D647">
        <v>-0.38329999999999997</v>
      </c>
      <c r="E647">
        <v>9.1676000000000002</v>
      </c>
      <c r="F647">
        <v>9.0039999999999995E-2</v>
      </c>
    </row>
    <row r="648" spans="1:6">
      <c r="A648">
        <v>2000745</v>
      </c>
      <c r="B648">
        <v>2</v>
      </c>
      <c r="C648">
        <v>745</v>
      </c>
      <c r="D648">
        <v>-0.38329999999999997</v>
      </c>
      <c r="E648">
        <v>9.1861999999999995</v>
      </c>
      <c r="F648">
        <v>9.0029999999999999E-2</v>
      </c>
    </row>
    <row r="649" spans="1:6">
      <c r="A649">
        <v>2000746</v>
      </c>
      <c r="B649">
        <v>2</v>
      </c>
      <c r="C649">
        <v>746</v>
      </c>
      <c r="D649">
        <v>-0.38329999999999997</v>
      </c>
      <c r="E649">
        <v>9.2048000000000005</v>
      </c>
      <c r="F649">
        <v>9.0010000000000007E-2</v>
      </c>
    </row>
    <row r="650" spans="1:6">
      <c r="A650">
        <v>2000747</v>
      </c>
      <c r="B650">
        <v>2</v>
      </c>
      <c r="C650">
        <v>747</v>
      </c>
      <c r="D650">
        <v>-0.38329999999999997</v>
      </c>
      <c r="E650">
        <v>9.2233000000000001</v>
      </c>
      <c r="F650">
        <v>0.09</v>
      </c>
    </row>
    <row r="651" spans="1:6">
      <c r="A651">
        <v>2000748</v>
      </c>
      <c r="B651">
        <v>2</v>
      </c>
      <c r="C651">
        <v>748</v>
      </c>
      <c r="D651">
        <v>-0.38329999999999997</v>
      </c>
      <c r="E651">
        <v>9.2417999999999996</v>
      </c>
      <c r="F651">
        <v>8.9990000000000001E-2</v>
      </c>
    </row>
    <row r="652" spans="1:6">
      <c r="A652">
        <v>2000749</v>
      </c>
      <c r="B652">
        <v>2</v>
      </c>
      <c r="C652">
        <v>749</v>
      </c>
      <c r="D652">
        <v>-0.38329999999999997</v>
      </c>
      <c r="E652">
        <v>9.2601999999999993</v>
      </c>
      <c r="F652">
        <v>8.9969999999999994E-2</v>
      </c>
    </row>
    <row r="653" spans="1:6">
      <c r="A653">
        <v>2000750</v>
      </c>
      <c r="B653">
        <v>2</v>
      </c>
      <c r="C653">
        <v>750</v>
      </c>
      <c r="D653">
        <v>-0.38329999999999997</v>
      </c>
      <c r="E653">
        <v>9.2786000000000008</v>
      </c>
      <c r="F653">
        <v>8.9959999999999998E-2</v>
      </c>
    </row>
    <row r="654" spans="1:6">
      <c r="A654">
        <v>2000751</v>
      </c>
      <c r="B654">
        <v>2</v>
      </c>
      <c r="C654">
        <v>751</v>
      </c>
      <c r="D654">
        <v>-0.38329999999999997</v>
      </c>
      <c r="E654">
        <v>9.2970000000000006</v>
      </c>
      <c r="F654">
        <v>8.9950000000000002E-2</v>
      </c>
    </row>
    <row r="655" spans="1:6">
      <c r="A655">
        <v>2000752</v>
      </c>
      <c r="B655">
        <v>2</v>
      </c>
      <c r="C655">
        <v>752</v>
      </c>
      <c r="D655">
        <v>-0.38329999999999997</v>
      </c>
      <c r="E655">
        <v>9.3154000000000003</v>
      </c>
      <c r="F655">
        <v>8.9929999999999996E-2</v>
      </c>
    </row>
    <row r="656" spans="1:6">
      <c r="A656">
        <v>2000753</v>
      </c>
      <c r="B656">
        <v>2</v>
      </c>
      <c r="C656">
        <v>753</v>
      </c>
      <c r="D656">
        <v>-0.38329999999999997</v>
      </c>
      <c r="E656">
        <v>9.3337000000000003</v>
      </c>
      <c r="F656">
        <v>8.992E-2</v>
      </c>
    </row>
    <row r="657" spans="1:6">
      <c r="A657">
        <v>2000754</v>
      </c>
      <c r="B657">
        <v>2</v>
      </c>
      <c r="C657">
        <v>754</v>
      </c>
      <c r="D657">
        <v>-0.38329999999999997</v>
      </c>
      <c r="E657">
        <v>9.3520000000000003</v>
      </c>
      <c r="F657">
        <v>8.9910000000000004E-2</v>
      </c>
    </row>
    <row r="658" spans="1:6">
      <c r="A658">
        <v>2000755</v>
      </c>
      <c r="B658">
        <v>2</v>
      </c>
      <c r="C658">
        <v>755</v>
      </c>
      <c r="D658">
        <v>-0.38329999999999997</v>
      </c>
      <c r="E658">
        <v>9.3703000000000003</v>
      </c>
      <c r="F658">
        <v>8.9889999999999998E-2</v>
      </c>
    </row>
    <row r="659" spans="1:6">
      <c r="A659">
        <v>2000756</v>
      </c>
      <c r="B659">
        <v>2</v>
      </c>
      <c r="C659">
        <v>756</v>
      </c>
      <c r="D659">
        <v>-0.38329999999999997</v>
      </c>
      <c r="E659">
        <v>9.3886000000000003</v>
      </c>
      <c r="F659">
        <v>8.9880000000000002E-2</v>
      </c>
    </row>
    <row r="660" spans="1:6">
      <c r="A660">
        <v>2000757</v>
      </c>
      <c r="B660">
        <v>2</v>
      </c>
      <c r="C660">
        <v>757</v>
      </c>
      <c r="D660">
        <v>-0.38329999999999997</v>
      </c>
      <c r="E660">
        <v>9.4069000000000003</v>
      </c>
      <c r="F660">
        <v>8.9870000000000005E-2</v>
      </c>
    </row>
    <row r="661" spans="1:6">
      <c r="A661">
        <v>2000758</v>
      </c>
      <c r="B661">
        <v>2</v>
      </c>
      <c r="C661">
        <v>758</v>
      </c>
      <c r="D661">
        <v>-0.38329999999999997</v>
      </c>
      <c r="E661">
        <v>9.4252000000000002</v>
      </c>
      <c r="F661">
        <v>8.9849999999999999E-2</v>
      </c>
    </row>
    <row r="662" spans="1:6">
      <c r="A662">
        <v>2000759</v>
      </c>
      <c r="B662">
        <v>2</v>
      </c>
      <c r="C662">
        <v>759</v>
      </c>
      <c r="D662">
        <v>-0.38329999999999997</v>
      </c>
      <c r="E662">
        <v>9.4435000000000002</v>
      </c>
      <c r="F662">
        <v>8.9840000000000003E-2</v>
      </c>
    </row>
    <row r="663" spans="1:6">
      <c r="A663">
        <v>2000760</v>
      </c>
      <c r="B663">
        <v>2</v>
      </c>
      <c r="C663">
        <v>760</v>
      </c>
      <c r="D663">
        <v>-0.38329999999999997</v>
      </c>
      <c r="E663">
        <v>9.4617000000000004</v>
      </c>
      <c r="F663">
        <v>8.9829999999999993E-2</v>
      </c>
    </row>
    <row r="664" spans="1:6">
      <c r="A664">
        <v>2000761</v>
      </c>
      <c r="B664">
        <v>2</v>
      </c>
      <c r="C664">
        <v>761</v>
      </c>
      <c r="D664">
        <v>-0.38329999999999997</v>
      </c>
      <c r="E664">
        <v>9.48</v>
      </c>
      <c r="F664">
        <v>8.9810000000000001E-2</v>
      </c>
    </row>
    <row r="665" spans="1:6">
      <c r="A665">
        <v>2000762</v>
      </c>
      <c r="B665">
        <v>2</v>
      </c>
      <c r="C665">
        <v>762</v>
      </c>
      <c r="D665">
        <v>-0.38329999999999997</v>
      </c>
      <c r="E665">
        <v>9.4983000000000004</v>
      </c>
      <c r="F665">
        <v>8.9800000000000005E-2</v>
      </c>
    </row>
    <row r="666" spans="1:6">
      <c r="A666">
        <v>2000763</v>
      </c>
      <c r="B666">
        <v>2</v>
      </c>
      <c r="C666">
        <v>763</v>
      </c>
      <c r="D666">
        <v>-0.38329999999999997</v>
      </c>
      <c r="E666">
        <v>9.5166000000000004</v>
      </c>
      <c r="F666">
        <v>8.9789999999999995E-2</v>
      </c>
    </row>
    <row r="667" spans="1:6">
      <c r="A667">
        <v>2000764</v>
      </c>
      <c r="B667">
        <v>2</v>
      </c>
      <c r="C667">
        <v>764</v>
      </c>
      <c r="D667">
        <v>-0.38329999999999997</v>
      </c>
      <c r="E667">
        <v>9.5350000000000001</v>
      </c>
      <c r="F667">
        <v>8.9770000000000003E-2</v>
      </c>
    </row>
    <row r="668" spans="1:6">
      <c r="A668">
        <v>2000765</v>
      </c>
      <c r="B668">
        <v>2</v>
      </c>
      <c r="C668">
        <v>765</v>
      </c>
      <c r="D668">
        <v>-0.38329999999999997</v>
      </c>
      <c r="E668">
        <v>9.5533000000000001</v>
      </c>
      <c r="F668">
        <v>8.9760000000000006E-2</v>
      </c>
    </row>
    <row r="669" spans="1:6">
      <c r="A669">
        <v>2000766</v>
      </c>
      <c r="B669">
        <v>2</v>
      </c>
      <c r="C669">
        <v>766</v>
      </c>
      <c r="D669">
        <v>-0.38329999999999997</v>
      </c>
      <c r="E669">
        <v>9.5716999999999999</v>
      </c>
      <c r="F669">
        <v>8.9749999999999996E-2</v>
      </c>
    </row>
    <row r="670" spans="1:6">
      <c r="A670">
        <v>2000767</v>
      </c>
      <c r="B670">
        <v>2</v>
      </c>
      <c r="C670">
        <v>767</v>
      </c>
      <c r="D670">
        <v>-0.38329999999999997</v>
      </c>
      <c r="E670">
        <v>9.5900999999999996</v>
      </c>
      <c r="F670">
        <v>8.9730000000000004E-2</v>
      </c>
    </row>
    <row r="671" spans="1:6">
      <c r="A671">
        <v>2000768</v>
      </c>
      <c r="B671">
        <v>2</v>
      </c>
      <c r="C671">
        <v>768</v>
      </c>
      <c r="D671">
        <v>-0.38329999999999997</v>
      </c>
      <c r="E671">
        <v>9.6085999999999991</v>
      </c>
      <c r="F671">
        <v>8.9719999999999994E-2</v>
      </c>
    </row>
    <row r="672" spans="1:6">
      <c r="A672">
        <v>2000769</v>
      </c>
      <c r="B672">
        <v>2</v>
      </c>
      <c r="C672">
        <v>769</v>
      </c>
      <c r="D672">
        <v>-0.38329999999999997</v>
      </c>
      <c r="E672">
        <v>9.6271000000000004</v>
      </c>
      <c r="F672">
        <v>8.9709999999999998E-2</v>
      </c>
    </row>
    <row r="673" spans="1:6">
      <c r="A673">
        <v>2000770</v>
      </c>
      <c r="B673">
        <v>2</v>
      </c>
      <c r="C673">
        <v>770</v>
      </c>
      <c r="D673">
        <v>-0.38329999999999997</v>
      </c>
      <c r="E673">
        <v>9.6456</v>
      </c>
      <c r="F673">
        <v>8.9690000000000006E-2</v>
      </c>
    </row>
    <row r="674" spans="1:6">
      <c r="A674">
        <v>2000771</v>
      </c>
      <c r="B674">
        <v>2</v>
      </c>
      <c r="C674">
        <v>771</v>
      </c>
      <c r="D674">
        <v>-0.38329999999999997</v>
      </c>
      <c r="E674">
        <v>9.6641999999999992</v>
      </c>
      <c r="F674">
        <v>8.9679999999999996E-2</v>
      </c>
    </row>
    <row r="675" spans="1:6">
      <c r="A675">
        <v>2000772</v>
      </c>
      <c r="B675">
        <v>2</v>
      </c>
      <c r="C675">
        <v>772</v>
      </c>
      <c r="D675">
        <v>-0.38329999999999997</v>
      </c>
      <c r="E675">
        <v>9.6828000000000003</v>
      </c>
      <c r="F675">
        <v>8.9660000000000004E-2</v>
      </c>
    </row>
    <row r="676" spans="1:6">
      <c r="A676">
        <v>2000773</v>
      </c>
      <c r="B676">
        <v>2</v>
      </c>
      <c r="C676">
        <v>773</v>
      </c>
      <c r="D676">
        <v>-0.38329999999999997</v>
      </c>
      <c r="E676">
        <v>9.7014999999999993</v>
      </c>
      <c r="F676">
        <v>8.9649999999999994E-2</v>
      </c>
    </row>
    <row r="677" spans="1:6">
      <c r="A677">
        <v>2000774</v>
      </c>
      <c r="B677">
        <v>2</v>
      </c>
      <c r="C677">
        <v>774</v>
      </c>
      <c r="D677">
        <v>-0.38329999999999997</v>
      </c>
      <c r="E677">
        <v>9.7202000000000002</v>
      </c>
      <c r="F677">
        <v>8.9639999999999997E-2</v>
      </c>
    </row>
    <row r="678" spans="1:6">
      <c r="A678">
        <v>2000775</v>
      </c>
      <c r="B678">
        <v>2</v>
      </c>
      <c r="C678">
        <v>775</v>
      </c>
      <c r="D678">
        <v>-0.38329999999999997</v>
      </c>
      <c r="E678">
        <v>9.7390000000000008</v>
      </c>
      <c r="F678">
        <v>8.9630000000000001E-2</v>
      </c>
    </row>
    <row r="679" spans="1:6">
      <c r="A679">
        <v>2000776</v>
      </c>
      <c r="B679">
        <v>2</v>
      </c>
      <c r="C679">
        <v>776</v>
      </c>
      <c r="D679">
        <v>-0.38329999999999997</v>
      </c>
      <c r="E679">
        <v>9.7577999999999996</v>
      </c>
      <c r="F679">
        <v>8.9609999999999995E-2</v>
      </c>
    </row>
    <row r="680" spans="1:6">
      <c r="A680">
        <v>2000777</v>
      </c>
      <c r="B680">
        <v>2</v>
      </c>
      <c r="C680">
        <v>777</v>
      </c>
      <c r="D680">
        <v>-0.38329999999999997</v>
      </c>
      <c r="E680">
        <v>9.7766999999999999</v>
      </c>
      <c r="F680">
        <v>8.9599999999999999E-2</v>
      </c>
    </row>
    <row r="681" spans="1:6">
      <c r="A681">
        <v>2000778</v>
      </c>
      <c r="B681">
        <v>2</v>
      </c>
      <c r="C681">
        <v>778</v>
      </c>
      <c r="D681">
        <v>-0.38329999999999997</v>
      </c>
      <c r="E681">
        <v>9.7957000000000001</v>
      </c>
      <c r="F681">
        <v>8.9590000000000003E-2</v>
      </c>
    </row>
    <row r="682" spans="1:6">
      <c r="A682">
        <v>2000779</v>
      </c>
      <c r="B682">
        <v>2</v>
      </c>
      <c r="C682">
        <v>779</v>
      </c>
      <c r="D682">
        <v>-0.38329999999999997</v>
      </c>
      <c r="E682">
        <v>9.8147000000000002</v>
      </c>
      <c r="F682">
        <v>8.9569999999999997E-2</v>
      </c>
    </row>
    <row r="683" spans="1:6">
      <c r="A683">
        <v>2000780</v>
      </c>
      <c r="B683">
        <v>2</v>
      </c>
      <c r="C683">
        <v>780</v>
      </c>
      <c r="D683">
        <v>-0.38329999999999997</v>
      </c>
      <c r="E683">
        <v>9.8338000000000001</v>
      </c>
      <c r="F683">
        <v>8.9560000000000001E-2</v>
      </c>
    </row>
    <row r="684" spans="1:6">
      <c r="A684">
        <v>2000781</v>
      </c>
      <c r="B684">
        <v>2</v>
      </c>
      <c r="C684">
        <v>781</v>
      </c>
      <c r="D684">
        <v>-0.38329999999999997</v>
      </c>
      <c r="E684">
        <v>9.8529999999999998</v>
      </c>
      <c r="F684">
        <v>8.9550000000000005E-2</v>
      </c>
    </row>
    <row r="685" spans="1:6">
      <c r="A685">
        <v>2000782</v>
      </c>
      <c r="B685">
        <v>2</v>
      </c>
      <c r="C685">
        <v>782</v>
      </c>
      <c r="D685">
        <v>-0.38329999999999997</v>
      </c>
      <c r="E685">
        <v>9.8721999999999994</v>
      </c>
      <c r="F685">
        <v>8.9529999999999998E-2</v>
      </c>
    </row>
    <row r="686" spans="1:6">
      <c r="A686">
        <v>2000783</v>
      </c>
      <c r="B686">
        <v>2</v>
      </c>
      <c r="C686">
        <v>783</v>
      </c>
      <c r="D686">
        <v>-0.38329999999999997</v>
      </c>
      <c r="E686">
        <v>9.8915000000000006</v>
      </c>
      <c r="F686">
        <v>8.9520000000000002E-2</v>
      </c>
    </row>
    <row r="687" spans="1:6">
      <c r="A687">
        <v>2000784</v>
      </c>
      <c r="B687">
        <v>2</v>
      </c>
      <c r="C687">
        <v>784</v>
      </c>
      <c r="D687">
        <v>-0.38329999999999997</v>
      </c>
      <c r="E687">
        <v>9.9108999999999998</v>
      </c>
      <c r="F687">
        <v>8.9510000000000006E-2</v>
      </c>
    </row>
    <row r="688" spans="1:6">
      <c r="A688">
        <v>2000785</v>
      </c>
      <c r="B688">
        <v>2</v>
      </c>
      <c r="C688">
        <v>785</v>
      </c>
      <c r="D688">
        <v>-0.38329999999999997</v>
      </c>
      <c r="E688">
        <v>9.9303000000000008</v>
      </c>
      <c r="F688">
        <v>8.9499999999999996E-2</v>
      </c>
    </row>
    <row r="689" spans="1:6">
      <c r="A689">
        <v>2000786</v>
      </c>
      <c r="B689">
        <v>2</v>
      </c>
      <c r="C689">
        <v>786</v>
      </c>
      <c r="D689">
        <v>-0.38329999999999997</v>
      </c>
      <c r="E689">
        <v>9.9498999999999995</v>
      </c>
      <c r="F689">
        <v>8.9480000000000004E-2</v>
      </c>
    </row>
    <row r="690" spans="1:6">
      <c r="A690">
        <v>2000787</v>
      </c>
      <c r="B690">
        <v>2</v>
      </c>
      <c r="C690">
        <v>787</v>
      </c>
      <c r="D690">
        <v>-0.38329999999999997</v>
      </c>
      <c r="E690">
        <v>9.9695</v>
      </c>
      <c r="F690">
        <v>8.9469999999999994E-2</v>
      </c>
    </row>
    <row r="691" spans="1:6">
      <c r="A691">
        <v>2000788</v>
      </c>
      <c r="B691">
        <v>2</v>
      </c>
      <c r="C691">
        <v>788</v>
      </c>
      <c r="D691">
        <v>-0.38329999999999997</v>
      </c>
      <c r="E691">
        <v>9.9892000000000003</v>
      </c>
      <c r="F691">
        <v>8.9459999999999998E-2</v>
      </c>
    </row>
    <row r="692" spans="1:6">
      <c r="A692">
        <v>2000789</v>
      </c>
      <c r="B692">
        <v>2</v>
      </c>
      <c r="C692">
        <v>789</v>
      </c>
      <c r="D692">
        <v>-0.38329999999999997</v>
      </c>
      <c r="E692">
        <v>10.009</v>
      </c>
      <c r="F692">
        <v>8.9450000000000002E-2</v>
      </c>
    </row>
    <row r="693" spans="1:6">
      <c r="A693">
        <v>2000790</v>
      </c>
      <c r="B693">
        <v>2</v>
      </c>
      <c r="C693">
        <v>790</v>
      </c>
      <c r="D693">
        <v>-0.38329999999999997</v>
      </c>
      <c r="E693">
        <v>10.0289</v>
      </c>
      <c r="F693">
        <v>8.9429999999999996E-2</v>
      </c>
    </row>
    <row r="694" spans="1:6">
      <c r="A694">
        <v>2000791</v>
      </c>
      <c r="B694">
        <v>2</v>
      </c>
      <c r="C694">
        <v>791</v>
      </c>
      <c r="D694">
        <v>-0.38329999999999997</v>
      </c>
      <c r="E694">
        <v>10.0489</v>
      </c>
      <c r="F694">
        <v>8.9419999999999999E-2</v>
      </c>
    </row>
    <row r="695" spans="1:6">
      <c r="A695">
        <v>2000792</v>
      </c>
      <c r="B695">
        <v>2</v>
      </c>
      <c r="C695">
        <v>792</v>
      </c>
      <c r="D695">
        <v>-0.38329999999999997</v>
      </c>
      <c r="E695">
        <v>10.069000000000001</v>
      </c>
      <c r="F695">
        <v>8.9410000000000003E-2</v>
      </c>
    </row>
    <row r="696" spans="1:6">
      <c r="A696">
        <v>2000793</v>
      </c>
      <c r="B696">
        <v>2</v>
      </c>
      <c r="C696">
        <v>793</v>
      </c>
      <c r="D696">
        <v>-0.38329999999999997</v>
      </c>
      <c r="E696">
        <v>10.0891</v>
      </c>
      <c r="F696">
        <v>8.9399999999999993E-2</v>
      </c>
    </row>
    <row r="697" spans="1:6">
      <c r="A697">
        <v>2000794</v>
      </c>
      <c r="B697">
        <v>2</v>
      </c>
      <c r="C697">
        <v>794</v>
      </c>
      <c r="D697">
        <v>-0.38329999999999997</v>
      </c>
      <c r="E697">
        <v>10.109400000000001</v>
      </c>
      <c r="F697">
        <v>8.9389999999999997E-2</v>
      </c>
    </row>
    <row r="698" spans="1:6">
      <c r="A698">
        <v>2000795</v>
      </c>
      <c r="B698">
        <v>2</v>
      </c>
      <c r="C698">
        <v>795</v>
      </c>
      <c r="D698">
        <v>-0.38329999999999997</v>
      </c>
      <c r="E698">
        <v>10.129799999999999</v>
      </c>
      <c r="F698">
        <v>8.9370000000000005E-2</v>
      </c>
    </row>
    <row r="699" spans="1:6">
      <c r="A699">
        <v>2000796</v>
      </c>
      <c r="B699">
        <v>2</v>
      </c>
      <c r="C699">
        <v>796</v>
      </c>
      <c r="D699">
        <v>-0.38329999999999997</v>
      </c>
      <c r="E699">
        <v>10.1503</v>
      </c>
      <c r="F699">
        <v>8.9359999999999995E-2</v>
      </c>
    </row>
    <row r="700" spans="1:6">
      <c r="A700">
        <v>2000797</v>
      </c>
      <c r="B700">
        <v>2</v>
      </c>
      <c r="C700">
        <v>797</v>
      </c>
      <c r="D700">
        <v>-0.38329999999999997</v>
      </c>
      <c r="E700">
        <v>10.1709</v>
      </c>
      <c r="F700">
        <v>8.9349999999999999E-2</v>
      </c>
    </row>
    <row r="701" spans="1:6">
      <c r="A701">
        <v>2000798</v>
      </c>
      <c r="B701">
        <v>2</v>
      </c>
      <c r="C701">
        <v>798</v>
      </c>
      <c r="D701">
        <v>-0.38329999999999997</v>
      </c>
      <c r="E701">
        <v>10.191599999999999</v>
      </c>
      <c r="F701">
        <v>8.9340000000000003E-2</v>
      </c>
    </row>
    <row r="702" spans="1:6">
      <c r="A702">
        <v>2000799</v>
      </c>
      <c r="B702">
        <v>2</v>
      </c>
      <c r="C702">
        <v>799</v>
      </c>
      <c r="D702">
        <v>-0.38329999999999997</v>
      </c>
      <c r="E702">
        <v>10.212300000000001</v>
      </c>
      <c r="F702">
        <v>8.9330000000000007E-2</v>
      </c>
    </row>
    <row r="703" spans="1:6">
      <c r="A703">
        <v>2000800</v>
      </c>
      <c r="B703">
        <v>2</v>
      </c>
      <c r="C703">
        <v>800</v>
      </c>
      <c r="D703">
        <v>-0.38329999999999997</v>
      </c>
      <c r="E703">
        <v>10.2332</v>
      </c>
      <c r="F703">
        <v>8.9319999999999997E-2</v>
      </c>
    </row>
    <row r="704" spans="1:6">
      <c r="A704">
        <v>2000801</v>
      </c>
      <c r="B704">
        <v>2</v>
      </c>
      <c r="C704">
        <v>801</v>
      </c>
      <c r="D704">
        <v>-0.38329999999999997</v>
      </c>
      <c r="E704">
        <v>10.254200000000001</v>
      </c>
      <c r="F704">
        <v>8.9300000000000004E-2</v>
      </c>
    </row>
    <row r="705" spans="1:6">
      <c r="A705">
        <v>2000802</v>
      </c>
      <c r="B705">
        <v>2</v>
      </c>
      <c r="C705">
        <v>802</v>
      </c>
      <c r="D705">
        <v>-0.38329999999999997</v>
      </c>
      <c r="E705">
        <v>10.2753</v>
      </c>
      <c r="F705">
        <v>8.9289999999999994E-2</v>
      </c>
    </row>
    <row r="706" spans="1:6">
      <c r="A706">
        <v>2000803</v>
      </c>
      <c r="B706">
        <v>2</v>
      </c>
      <c r="C706">
        <v>803</v>
      </c>
      <c r="D706">
        <v>-0.38329999999999997</v>
      </c>
      <c r="E706">
        <v>10.2965</v>
      </c>
      <c r="F706">
        <v>8.9279999999999998E-2</v>
      </c>
    </row>
    <row r="707" spans="1:6">
      <c r="A707">
        <v>2000804</v>
      </c>
      <c r="B707">
        <v>2</v>
      </c>
      <c r="C707">
        <v>804</v>
      </c>
      <c r="D707">
        <v>-0.38329999999999997</v>
      </c>
      <c r="E707">
        <v>10.3178</v>
      </c>
      <c r="F707">
        <v>8.9270000000000002E-2</v>
      </c>
    </row>
    <row r="708" spans="1:6">
      <c r="A708">
        <v>2000805</v>
      </c>
      <c r="B708">
        <v>2</v>
      </c>
      <c r="C708">
        <v>805</v>
      </c>
      <c r="D708">
        <v>-0.38329999999999997</v>
      </c>
      <c r="E708">
        <v>10.3393</v>
      </c>
      <c r="F708">
        <v>8.9260000000000006E-2</v>
      </c>
    </row>
    <row r="709" spans="1:6">
      <c r="A709">
        <v>2000806</v>
      </c>
      <c r="B709">
        <v>2</v>
      </c>
      <c r="C709">
        <v>806</v>
      </c>
      <c r="D709">
        <v>-0.38329999999999997</v>
      </c>
      <c r="E709">
        <v>10.360799999999999</v>
      </c>
      <c r="F709">
        <v>8.9249999999999996E-2</v>
      </c>
    </row>
    <row r="710" spans="1:6">
      <c r="A710">
        <v>2000807</v>
      </c>
      <c r="B710">
        <v>2</v>
      </c>
      <c r="C710">
        <v>807</v>
      </c>
      <c r="D710">
        <v>-0.38329999999999997</v>
      </c>
      <c r="E710">
        <v>10.382400000000001</v>
      </c>
      <c r="F710">
        <v>8.924E-2</v>
      </c>
    </row>
    <row r="711" spans="1:6">
      <c r="A711">
        <v>2000808</v>
      </c>
      <c r="B711">
        <v>2</v>
      </c>
      <c r="C711">
        <v>808</v>
      </c>
      <c r="D711">
        <v>-0.38329999999999997</v>
      </c>
      <c r="E711">
        <v>10.4041</v>
      </c>
      <c r="F711">
        <v>8.9230000000000004E-2</v>
      </c>
    </row>
    <row r="712" spans="1:6">
      <c r="A712">
        <v>2000809</v>
      </c>
      <c r="B712">
        <v>2</v>
      </c>
      <c r="C712">
        <v>809</v>
      </c>
      <c r="D712">
        <v>-0.38329999999999997</v>
      </c>
      <c r="E712">
        <v>10.425800000000001</v>
      </c>
      <c r="F712">
        <v>8.9219999999999994E-2</v>
      </c>
    </row>
    <row r="713" spans="1:6">
      <c r="A713">
        <v>2000810</v>
      </c>
      <c r="B713">
        <v>2</v>
      </c>
      <c r="C713">
        <v>810</v>
      </c>
      <c r="D713">
        <v>-0.38329999999999997</v>
      </c>
      <c r="E713">
        <v>10.447699999999999</v>
      </c>
      <c r="F713">
        <v>8.9209999999999998E-2</v>
      </c>
    </row>
    <row r="714" spans="1:6">
      <c r="A714">
        <v>2000811</v>
      </c>
      <c r="B714">
        <v>2</v>
      </c>
      <c r="C714">
        <v>811</v>
      </c>
      <c r="D714">
        <v>-0.38329999999999997</v>
      </c>
      <c r="E714">
        <v>10.4697</v>
      </c>
      <c r="F714">
        <v>8.9200000000000002E-2</v>
      </c>
    </row>
    <row r="715" spans="1:6">
      <c r="A715">
        <v>2000812</v>
      </c>
      <c r="B715">
        <v>2</v>
      </c>
      <c r="C715">
        <v>812</v>
      </c>
      <c r="D715">
        <v>-0.38329999999999997</v>
      </c>
      <c r="E715">
        <v>10.4918</v>
      </c>
      <c r="F715">
        <v>8.9190000000000005E-2</v>
      </c>
    </row>
    <row r="716" spans="1:6">
      <c r="A716">
        <v>2000813</v>
      </c>
      <c r="B716">
        <v>2</v>
      </c>
      <c r="C716">
        <v>813</v>
      </c>
      <c r="D716">
        <v>-0.38329999999999997</v>
      </c>
      <c r="E716">
        <v>10.513999999999999</v>
      </c>
      <c r="F716">
        <v>8.9179999999999995E-2</v>
      </c>
    </row>
    <row r="717" spans="1:6">
      <c r="A717">
        <v>2000814</v>
      </c>
      <c r="B717">
        <v>2</v>
      </c>
      <c r="C717">
        <v>814</v>
      </c>
      <c r="D717">
        <v>-0.38329999999999997</v>
      </c>
      <c r="E717">
        <v>10.536300000000001</v>
      </c>
      <c r="F717">
        <v>8.9169999999999999E-2</v>
      </c>
    </row>
    <row r="718" spans="1:6">
      <c r="A718">
        <v>2000815</v>
      </c>
      <c r="B718">
        <v>2</v>
      </c>
      <c r="C718">
        <v>815</v>
      </c>
      <c r="D718">
        <v>-0.38329999999999997</v>
      </c>
      <c r="E718">
        <v>10.5586</v>
      </c>
      <c r="F718">
        <v>8.9160000000000003E-2</v>
      </c>
    </row>
    <row r="719" spans="1:6">
      <c r="A719">
        <v>2000816</v>
      </c>
      <c r="B719">
        <v>2</v>
      </c>
      <c r="C719">
        <v>816</v>
      </c>
      <c r="D719">
        <v>-0.38329999999999997</v>
      </c>
      <c r="E719">
        <v>10.581099999999999</v>
      </c>
      <c r="F719">
        <v>8.9149999999999993E-2</v>
      </c>
    </row>
    <row r="720" spans="1:6">
      <c r="A720">
        <v>2000817</v>
      </c>
      <c r="B720">
        <v>2</v>
      </c>
      <c r="C720">
        <v>817</v>
      </c>
      <c r="D720">
        <v>-0.38329999999999997</v>
      </c>
      <c r="E720">
        <v>10.6037</v>
      </c>
      <c r="F720">
        <v>8.9149999999999993E-2</v>
      </c>
    </row>
    <row r="721" spans="1:6">
      <c r="A721">
        <v>2000818</v>
      </c>
      <c r="B721">
        <v>2</v>
      </c>
      <c r="C721">
        <v>818</v>
      </c>
      <c r="D721">
        <v>-0.38329999999999997</v>
      </c>
      <c r="E721">
        <v>10.626300000000001</v>
      </c>
      <c r="F721">
        <v>8.9139999999999997E-2</v>
      </c>
    </row>
    <row r="722" spans="1:6">
      <c r="A722">
        <v>2000819</v>
      </c>
      <c r="B722">
        <v>2</v>
      </c>
      <c r="C722">
        <v>819</v>
      </c>
      <c r="D722">
        <v>-0.38329999999999997</v>
      </c>
      <c r="E722">
        <v>10.649100000000001</v>
      </c>
      <c r="F722">
        <v>8.9130000000000001E-2</v>
      </c>
    </row>
    <row r="723" spans="1:6">
      <c r="A723">
        <v>2000820</v>
      </c>
      <c r="B723">
        <v>2</v>
      </c>
      <c r="C723">
        <v>820</v>
      </c>
      <c r="D723">
        <v>-0.38329999999999997</v>
      </c>
      <c r="E723">
        <v>10.671900000000001</v>
      </c>
      <c r="F723">
        <v>8.9120000000000005E-2</v>
      </c>
    </row>
    <row r="724" spans="1:6">
      <c r="A724">
        <v>2000821</v>
      </c>
      <c r="B724">
        <v>2</v>
      </c>
      <c r="C724">
        <v>821</v>
      </c>
      <c r="D724">
        <v>-0.38329999999999997</v>
      </c>
      <c r="E724">
        <v>10.694800000000001</v>
      </c>
      <c r="F724">
        <v>8.9109999999999995E-2</v>
      </c>
    </row>
    <row r="725" spans="1:6">
      <c r="A725">
        <v>2000822</v>
      </c>
      <c r="B725">
        <v>2</v>
      </c>
      <c r="C725">
        <v>822</v>
      </c>
      <c r="D725">
        <v>-0.38329999999999997</v>
      </c>
      <c r="E725">
        <v>10.7178</v>
      </c>
      <c r="F725">
        <v>8.9099999999999999E-2</v>
      </c>
    </row>
    <row r="726" spans="1:6">
      <c r="A726">
        <v>2000823</v>
      </c>
      <c r="B726">
        <v>2</v>
      </c>
      <c r="C726">
        <v>823</v>
      </c>
      <c r="D726">
        <v>-0.38329999999999997</v>
      </c>
      <c r="E726">
        <v>10.741</v>
      </c>
      <c r="F726">
        <v>8.9099999999999999E-2</v>
      </c>
    </row>
    <row r="727" spans="1:6">
      <c r="A727">
        <v>2000824</v>
      </c>
      <c r="B727">
        <v>2</v>
      </c>
      <c r="C727">
        <v>824</v>
      </c>
      <c r="D727">
        <v>-0.38329999999999997</v>
      </c>
      <c r="E727">
        <v>10.764099999999999</v>
      </c>
      <c r="F727">
        <v>8.9090000000000003E-2</v>
      </c>
    </row>
    <row r="728" spans="1:6">
      <c r="A728">
        <v>2000825</v>
      </c>
      <c r="B728">
        <v>2</v>
      </c>
      <c r="C728">
        <v>825</v>
      </c>
      <c r="D728">
        <v>-0.38329999999999997</v>
      </c>
      <c r="E728">
        <v>10.7874</v>
      </c>
      <c r="F728">
        <v>8.9080000000000006E-2</v>
      </c>
    </row>
    <row r="729" spans="1:6">
      <c r="A729">
        <v>2000826</v>
      </c>
      <c r="B729">
        <v>2</v>
      </c>
      <c r="C729">
        <v>826</v>
      </c>
      <c r="D729">
        <v>-0.38329999999999997</v>
      </c>
      <c r="E729">
        <v>10.8108</v>
      </c>
      <c r="F729">
        <v>8.9069999999999996E-2</v>
      </c>
    </row>
    <row r="730" spans="1:6">
      <c r="A730">
        <v>2000827</v>
      </c>
      <c r="B730">
        <v>2</v>
      </c>
      <c r="C730">
        <v>827</v>
      </c>
      <c r="D730">
        <v>-0.38329999999999997</v>
      </c>
      <c r="E730">
        <v>10.834300000000001</v>
      </c>
      <c r="F730">
        <v>8.9069999999999996E-2</v>
      </c>
    </row>
    <row r="731" spans="1:6">
      <c r="A731">
        <v>2000828</v>
      </c>
      <c r="B731">
        <v>2</v>
      </c>
      <c r="C731">
        <v>828</v>
      </c>
      <c r="D731">
        <v>-0.38329999999999997</v>
      </c>
      <c r="E731">
        <v>10.857799999999999</v>
      </c>
      <c r="F731">
        <v>8.906E-2</v>
      </c>
    </row>
    <row r="732" spans="1:6">
      <c r="A732">
        <v>2000829</v>
      </c>
      <c r="B732">
        <v>2</v>
      </c>
      <c r="C732">
        <v>829</v>
      </c>
      <c r="D732">
        <v>-0.38329999999999997</v>
      </c>
      <c r="E732">
        <v>10.881399999999999</v>
      </c>
      <c r="F732">
        <v>8.9050000000000004E-2</v>
      </c>
    </row>
    <row r="733" spans="1:6">
      <c r="A733">
        <v>2000830</v>
      </c>
      <c r="B733">
        <v>2</v>
      </c>
      <c r="C733">
        <v>830</v>
      </c>
      <c r="D733">
        <v>-0.38329999999999997</v>
      </c>
      <c r="E733">
        <v>10.905099999999999</v>
      </c>
      <c r="F733">
        <v>8.9050000000000004E-2</v>
      </c>
    </row>
    <row r="734" spans="1:6">
      <c r="A734">
        <v>2000831</v>
      </c>
      <c r="B734">
        <v>2</v>
      </c>
      <c r="C734">
        <v>831</v>
      </c>
      <c r="D734">
        <v>-0.38329999999999997</v>
      </c>
      <c r="E734">
        <v>10.928900000000001</v>
      </c>
      <c r="F734">
        <v>8.9039999999999994E-2</v>
      </c>
    </row>
    <row r="735" spans="1:6">
      <c r="A735">
        <v>2000832</v>
      </c>
      <c r="B735">
        <v>2</v>
      </c>
      <c r="C735">
        <v>832</v>
      </c>
      <c r="D735">
        <v>-0.38329999999999997</v>
      </c>
      <c r="E735">
        <v>10.9527</v>
      </c>
      <c r="F735">
        <v>8.9029999999999998E-2</v>
      </c>
    </row>
    <row r="736" spans="1:6">
      <c r="A736">
        <v>2000833</v>
      </c>
      <c r="B736">
        <v>2</v>
      </c>
      <c r="C736">
        <v>833</v>
      </c>
      <c r="D736">
        <v>-0.38329999999999997</v>
      </c>
      <c r="E736">
        <v>10.976699999999999</v>
      </c>
      <c r="F736">
        <v>8.9029999999999998E-2</v>
      </c>
    </row>
    <row r="737" spans="1:6">
      <c r="A737">
        <v>2000834</v>
      </c>
      <c r="B737">
        <v>2</v>
      </c>
      <c r="C737">
        <v>834</v>
      </c>
      <c r="D737">
        <v>-0.38329999999999997</v>
      </c>
      <c r="E737">
        <v>11.0007</v>
      </c>
      <c r="F737">
        <v>8.9020000000000002E-2</v>
      </c>
    </row>
    <row r="738" spans="1:6">
      <c r="A738">
        <v>2000835</v>
      </c>
      <c r="B738">
        <v>2</v>
      </c>
      <c r="C738">
        <v>835</v>
      </c>
      <c r="D738">
        <v>-0.38329999999999997</v>
      </c>
      <c r="E738">
        <v>11.024800000000001</v>
      </c>
      <c r="F738">
        <v>8.9020000000000002E-2</v>
      </c>
    </row>
    <row r="739" spans="1:6">
      <c r="A739">
        <v>2000836</v>
      </c>
      <c r="B739">
        <v>2</v>
      </c>
      <c r="C739">
        <v>836</v>
      </c>
      <c r="D739">
        <v>-0.38329999999999997</v>
      </c>
      <c r="E739">
        <v>11.0489</v>
      </c>
      <c r="F739">
        <v>8.9010000000000006E-2</v>
      </c>
    </row>
    <row r="740" spans="1:6">
      <c r="A740">
        <v>2000837</v>
      </c>
      <c r="B740">
        <v>2</v>
      </c>
      <c r="C740">
        <v>837</v>
      </c>
      <c r="D740">
        <v>-0.38329999999999997</v>
      </c>
      <c r="E740">
        <v>11.0731</v>
      </c>
      <c r="F740">
        <v>8.9010000000000006E-2</v>
      </c>
    </row>
    <row r="741" spans="1:6">
      <c r="A741">
        <v>2000838</v>
      </c>
      <c r="B741">
        <v>2</v>
      </c>
      <c r="C741">
        <v>838</v>
      </c>
      <c r="D741">
        <v>-0.38329999999999997</v>
      </c>
      <c r="E741">
        <v>11.0974</v>
      </c>
      <c r="F741">
        <v>8.8999999999999996E-2</v>
      </c>
    </row>
    <row r="742" spans="1:6">
      <c r="A742">
        <v>2000839</v>
      </c>
      <c r="B742">
        <v>2</v>
      </c>
      <c r="C742">
        <v>839</v>
      </c>
      <c r="D742">
        <v>-0.38329999999999997</v>
      </c>
      <c r="E742">
        <v>11.1218</v>
      </c>
      <c r="F742">
        <v>8.8999999999999996E-2</v>
      </c>
    </row>
    <row r="743" spans="1:6">
      <c r="A743">
        <v>2000840</v>
      </c>
      <c r="B743">
        <v>2</v>
      </c>
      <c r="C743">
        <v>840</v>
      </c>
      <c r="D743">
        <v>-0.38329999999999997</v>
      </c>
      <c r="E743">
        <v>11.1462</v>
      </c>
      <c r="F743">
        <v>8.899E-2</v>
      </c>
    </row>
    <row r="744" spans="1:6">
      <c r="A744">
        <v>2000841</v>
      </c>
      <c r="B744">
        <v>2</v>
      </c>
      <c r="C744">
        <v>841</v>
      </c>
      <c r="D744">
        <v>-0.38329999999999997</v>
      </c>
      <c r="E744">
        <v>11.1707</v>
      </c>
      <c r="F744">
        <v>8.899E-2</v>
      </c>
    </row>
    <row r="745" spans="1:6">
      <c r="A745">
        <v>2000842</v>
      </c>
      <c r="B745">
        <v>2</v>
      </c>
      <c r="C745">
        <v>842</v>
      </c>
      <c r="D745">
        <v>-0.38329999999999997</v>
      </c>
      <c r="E745">
        <v>11.1952</v>
      </c>
      <c r="F745">
        <v>8.899E-2</v>
      </c>
    </row>
    <row r="746" spans="1:6">
      <c r="A746">
        <v>2000843</v>
      </c>
      <c r="B746">
        <v>2</v>
      </c>
      <c r="C746">
        <v>843</v>
      </c>
      <c r="D746">
        <v>-0.38329999999999997</v>
      </c>
      <c r="E746">
        <v>11.219799999999999</v>
      </c>
      <c r="F746">
        <v>8.8980000000000004E-2</v>
      </c>
    </row>
    <row r="747" spans="1:6">
      <c r="A747">
        <v>2000844</v>
      </c>
      <c r="B747">
        <v>2</v>
      </c>
      <c r="C747">
        <v>844</v>
      </c>
      <c r="D747">
        <v>-0.38329999999999997</v>
      </c>
      <c r="E747">
        <v>11.244400000000001</v>
      </c>
      <c r="F747">
        <v>8.8980000000000004E-2</v>
      </c>
    </row>
    <row r="748" spans="1:6">
      <c r="A748">
        <v>2000845</v>
      </c>
      <c r="B748">
        <v>2</v>
      </c>
      <c r="C748">
        <v>845</v>
      </c>
      <c r="D748">
        <v>-0.38329999999999997</v>
      </c>
      <c r="E748">
        <v>11.2691</v>
      </c>
      <c r="F748">
        <v>8.8969999999999994E-2</v>
      </c>
    </row>
    <row r="749" spans="1:6">
      <c r="A749">
        <v>2000846</v>
      </c>
      <c r="B749">
        <v>2</v>
      </c>
      <c r="C749">
        <v>846</v>
      </c>
      <c r="D749">
        <v>-0.38329999999999997</v>
      </c>
      <c r="E749">
        <v>11.293900000000001</v>
      </c>
      <c r="F749">
        <v>8.8969999999999994E-2</v>
      </c>
    </row>
    <row r="750" spans="1:6">
      <c r="A750">
        <v>2000847</v>
      </c>
      <c r="B750">
        <v>2</v>
      </c>
      <c r="C750">
        <v>847</v>
      </c>
      <c r="D750">
        <v>-0.38329999999999997</v>
      </c>
      <c r="E750">
        <v>11.3187</v>
      </c>
      <c r="F750">
        <v>8.8969999999999994E-2</v>
      </c>
    </row>
    <row r="751" spans="1:6">
      <c r="A751">
        <v>2000848</v>
      </c>
      <c r="B751">
        <v>2</v>
      </c>
      <c r="C751">
        <v>848</v>
      </c>
      <c r="D751">
        <v>-0.38329999999999997</v>
      </c>
      <c r="E751">
        <v>11.343500000000001</v>
      </c>
      <c r="F751">
        <v>8.8969999999999994E-2</v>
      </c>
    </row>
    <row r="752" spans="1:6">
      <c r="A752">
        <v>2000849</v>
      </c>
      <c r="B752">
        <v>2</v>
      </c>
      <c r="C752">
        <v>849</v>
      </c>
      <c r="D752">
        <v>-0.38329999999999997</v>
      </c>
      <c r="E752">
        <v>11.368399999999999</v>
      </c>
      <c r="F752">
        <v>8.8959999999999997E-2</v>
      </c>
    </row>
    <row r="753" spans="1:6">
      <c r="A753">
        <v>2000850</v>
      </c>
      <c r="B753">
        <v>2</v>
      </c>
      <c r="C753">
        <v>850</v>
      </c>
      <c r="D753">
        <v>-0.38329999999999997</v>
      </c>
      <c r="E753">
        <v>11.3934</v>
      </c>
      <c r="F753">
        <v>8.8959999999999997E-2</v>
      </c>
    </row>
    <row r="754" spans="1:6">
      <c r="A754">
        <v>2000851</v>
      </c>
      <c r="B754">
        <v>2</v>
      </c>
      <c r="C754">
        <v>851</v>
      </c>
      <c r="D754">
        <v>-0.38329999999999997</v>
      </c>
      <c r="E754">
        <v>11.4183</v>
      </c>
      <c r="F754">
        <v>8.8959999999999997E-2</v>
      </c>
    </row>
    <row r="755" spans="1:6">
      <c r="A755">
        <v>2000852</v>
      </c>
      <c r="B755">
        <v>2</v>
      </c>
      <c r="C755">
        <v>852</v>
      </c>
      <c r="D755">
        <v>-0.38329999999999997</v>
      </c>
      <c r="E755">
        <v>11.4434</v>
      </c>
      <c r="F755">
        <v>8.8959999999999997E-2</v>
      </c>
    </row>
    <row r="756" spans="1:6">
      <c r="A756">
        <v>2000853</v>
      </c>
      <c r="B756">
        <v>2</v>
      </c>
      <c r="C756">
        <v>853</v>
      </c>
      <c r="D756">
        <v>-0.38329999999999997</v>
      </c>
      <c r="E756">
        <v>11.468400000000001</v>
      </c>
      <c r="F756">
        <v>8.8950000000000001E-2</v>
      </c>
    </row>
    <row r="757" spans="1:6">
      <c r="A757">
        <v>2000854</v>
      </c>
      <c r="B757">
        <v>2</v>
      </c>
      <c r="C757">
        <v>854</v>
      </c>
      <c r="D757">
        <v>-0.38329999999999997</v>
      </c>
      <c r="E757">
        <v>11.493499999999999</v>
      </c>
      <c r="F757">
        <v>8.8950000000000001E-2</v>
      </c>
    </row>
    <row r="758" spans="1:6">
      <c r="A758">
        <v>2000855</v>
      </c>
      <c r="B758">
        <v>2</v>
      </c>
      <c r="C758">
        <v>855</v>
      </c>
      <c r="D758">
        <v>-0.38329999999999997</v>
      </c>
      <c r="E758">
        <v>11.518599999999999</v>
      </c>
      <c r="F758">
        <v>8.8950000000000001E-2</v>
      </c>
    </row>
    <row r="759" spans="1:6">
      <c r="A759">
        <v>2000856</v>
      </c>
      <c r="B759">
        <v>2</v>
      </c>
      <c r="C759">
        <v>856</v>
      </c>
      <c r="D759">
        <v>-0.38329999999999997</v>
      </c>
      <c r="E759">
        <v>11.543699999999999</v>
      </c>
      <c r="F759">
        <v>8.8950000000000001E-2</v>
      </c>
    </row>
    <row r="760" spans="1:6">
      <c r="A760">
        <v>2000857</v>
      </c>
      <c r="B760">
        <v>2</v>
      </c>
      <c r="C760">
        <v>857</v>
      </c>
      <c r="D760">
        <v>-0.38329999999999997</v>
      </c>
      <c r="E760">
        <v>11.568899999999999</v>
      </c>
      <c r="F760">
        <v>8.8950000000000001E-2</v>
      </c>
    </row>
    <row r="761" spans="1:6">
      <c r="A761">
        <v>2000858</v>
      </c>
      <c r="B761">
        <v>2</v>
      </c>
      <c r="C761">
        <v>858</v>
      </c>
      <c r="D761">
        <v>-0.38329999999999997</v>
      </c>
      <c r="E761">
        <v>11.593999999999999</v>
      </c>
      <c r="F761">
        <v>8.8950000000000001E-2</v>
      </c>
    </row>
    <row r="762" spans="1:6">
      <c r="A762">
        <v>2000859</v>
      </c>
      <c r="B762">
        <v>2</v>
      </c>
      <c r="C762">
        <v>859</v>
      </c>
      <c r="D762">
        <v>-0.38329999999999997</v>
      </c>
      <c r="E762">
        <v>11.619199999999999</v>
      </c>
      <c r="F762">
        <v>8.8950000000000001E-2</v>
      </c>
    </row>
    <row r="763" spans="1:6">
      <c r="A763">
        <v>2000860</v>
      </c>
      <c r="B763">
        <v>2</v>
      </c>
      <c r="C763">
        <v>860</v>
      </c>
      <c r="D763">
        <v>-0.38329999999999997</v>
      </c>
      <c r="E763">
        <v>11.644399999999999</v>
      </c>
      <c r="F763">
        <v>8.8950000000000001E-2</v>
      </c>
    </row>
    <row r="764" spans="1:6">
      <c r="A764">
        <v>2000861</v>
      </c>
      <c r="B764">
        <v>2</v>
      </c>
      <c r="C764">
        <v>861</v>
      </c>
      <c r="D764">
        <v>-0.38329999999999997</v>
      </c>
      <c r="E764">
        <v>11.669600000000001</v>
      </c>
      <c r="F764">
        <v>8.8950000000000001E-2</v>
      </c>
    </row>
    <row r="765" spans="1:6">
      <c r="A765">
        <v>2000862</v>
      </c>
      <c r="B765">
        <v>2</v>
      </c>
      <c r="C765">
        <v>862</v>
      </c>
      <c r="D765">
        <v>-0.38329999999999997</v>
      </c>
      <c r="E765">
        <v>11.694800000000001</v>
      </c>
      <c r="F765">
        <v>8.8950000000000001E-2</v>
      </c>
    </row>
    <row r="766" spans="1:6">
      <c r="A766">
        <v>2000863</v>
      </c>
      <c r="B766">
        <v>2</v>
      </c>
      <c r="C766">
        <v>863</v>
      </c>
      <c r="D766">
        <v>-0.38329999999999997</v>
      </c>
      <c r="E766">
        <v>11.7201</v>
      </c>
      <c r="F766">
        <v>8.8950000000000001E-2</v>
      </c>
    </row>
    <row r="767" spans="1:6">
      <c r="A767">
        <v>2000864</v>
      </c>
      <c r="B767">
        <v>2</v>
      </c>
      <c r="C767">
        <v>864</v>
      </c>
      <c r="D767">
        <v>-0.38329999999999997</v>
      </c>
      <c r="E767">
        <v>11.7453</v>
      </c>
      <c r="F767">
        <v>8.8950000000000001E-2</v>
      </c>
    </row>
    <row r="768" spans="1:6">
      <c r="A768">
        <v>2000865</v>
      </c>
      <c r="B768">
        <v>2</v>
      </c>
      <c r="C768">
        <v>865</v>
      </c>
      <c r="D768">
        <v>-0.38329999999999997</v>
      </c>
      <c r="E768">
        <v>11.7705</v>
      </c>
      <c r="F768">
        <v>8.8950000000000001E-2</v>
      </c>
    </row>
    <row r="769" spans="1:6">
      <c r="A769">
        <v>2000866</v>
      </c>
      <c r="B769">
        <v>2</v>
      </c>
      <c r="C769">
        <v>866</v>
      </c>
      <c r="D769">
        <v>-0.38329999999999997</v>
      </c>
      <c r="E769">
        <v>11.7957</v>
      </c>
      <c r="F769">
        <v>8.8950000000000001E-2</v>
      </c>
    </row>
    <row r="770" spans="1:6">
      <c r="A770">
        <v>2000867</v>
      </c>
      <c r="B770">
        <v>2</v>
      </c>
      <c r="C770">
        <v>867</v>
      </c>
      <c r="D770">
        <v>-0.38329999999999997</v>
      </c>
      <c r="E770">
        <v>11.8209</v>
      </c>
      <c r="F770">
        <v>8.8950000000000001E-2</v>
      </c>
    </row>
    <row r="771" spans="1:6">
      <c r="A771">
        <v>2000868</v>
      </c>
      <c r="B771">
        <v>2</v>
      </c>
      <c r="C771">
        <v>868</v>
      </c>
      <c r="D771">
        <v>-0.38329999999999997</v>
      </c>
      <c r="E771">
        <v>11.8461</v>
      </c>
      <c r="F771">
        <v>8.8950000000000001E-2</v>
      </c>
    </row>
    <row r="772" spans="1:6">
      <c r="A772">
        <v>2000869</v>
      </c>
      <c r="B772">
        <v>2</v>
      </c>
      <c r="C772">
        <v>869</v>
      </c>
      <c r="D772">
        <v>-0.38329999999999997</v>
      </c>
      <c r="E772">
        <v>11.8713</v>
      </c>
      <c r="F772">
        <v>8.8959999999999997E-2</v>
      </c>
    </row>
    <row r="773" spans="1:6">
      <c r="A773">
        <v>2000870</v>
      </c>
      <c r="B773">
        <v>2</v>
      </c>
      <c r="C773">
        <v>870</v>
      </c>
      <c r="D773">
        <v>-0.38329999999999997</v>
      </c>
      <c r="E773">
        <v>11.8965</v>
      </c>
      <c r="F773">
        <v>8.8959999999999997E-2</v>
      </c>
    </row>
    <row r="774" spans="1:6">
      <c r="A774">
        <v>2000871</v>
      </c>
      <c r="B774">
        <v>2</v>
      </c>
      <c r="C774">
        <v>871</v>
      </c>
      <c r="D774">
        <v>-0.38329999999999997</v>
      </c>
      <c r="E774">
        <v>11.9217</v>
      </c>
      <c r="F774">
        <v>8.8959999999999997E-2</v>
      </c>
    </row>
    <row r="775" spans="1:6">
      <c r="A775">
        <v>2000872</v>
      </c>
      <c r="B775">
        <v>2</v>
      </c>
      <c r="C775">
        <v>872</v>
      </c>
      <c r="D775">
        <v>-0.38329999999999997</v>
      </c>
      <c r="E775">
        <v>11.9468</v>
      </c>
      <c r="F775">
        <v>8.8959999999999997E-2</v>
      </c>
    </row>
    <row r="776" spans="1:6">
      <c r="A776">
        <v>2000873</v>
      </c>
      <c r="B776">
        <v>2</v>
      </c>
      <c r="C776">
        <v>873</v>
      </c>
      <c r="D776">
        <v>-0.38329999999999997</v>
      </c>
      <c r="E776">
        <v>11.972</v>
      </c>
      <c r="F776">
        <v>8.8959999999999997E-2</v>
      </c>
    </row>
    <row r="777" spans="1:6">
      <c r="A777">
        <v>2000874</v>
      </c>
      <c r="B777">
        <v>2</v>
      </c>
      <c r="C777">
        <v>874</v>
      </c>
      <c r="D777">
        <v>-0.38329999999999997</v>
      </c>
      <c r="E777">
        <v>11.9971</v>
      </c>
      <c r="F777">
        <v>8.8969999999999994E-2</v>
      </c>
    </row>
    <row r="778" spans="1:6">
      <c r="A778">
        <v>2000875</v>
      </c>
      <c r="B778">
        <v>2</v>
      </c>
      <c r="C778">
        <v>875</v>
      </c>
      <c r="D778">
        <v>-0.38329999999999997</v>
      </c>
      <c r="E778">
        <v>12.0223</v>
      </c>
      <c r="F778">
        <v>8.8969999999999994E-2</v>
      </c>
    </row>
    <row r="779" spans="1:6">
      <c r="A779">
        <v>2000876</v>
      </c>
      <c r="B779">
        <v>2</v>
      </c>
      <c r="C779">
        <v>876</v>
      </c>
      <c r="D779">
        <v>-0.38329999999999997</v>
      </c>
      <c r="E779">
        <v>12.0474</v>
      </c>
      <c r="F779">
        <v>8.8969999999999994E-2</v>
      </c>
    </row>
    <row r="780" spans="1:6">
      <c r="A780">
        <v>2000877</v>
      </c>
      <c r="B780">
        <v>2</v>
      </c>
      <c r="C780">
        <v>877</v>
      </c>
      <c r="D780">
        <v>-0.38329999999999997</v>
      </c>
      <c r="E780">
        <v>12.0725</v>
      </c>
      <c r="F780">
        <v>8.8980000000000004E-2</v>
      </c>
    </row>
    <row r="781" spans="1:6">
      <c r="A781">
        <v>2000878</v>
      </c>
      <c r="B781">
        <v>2</v>
      </c>
      <c r="C781">
        <v>878</v>
      </c>
      <c r="D781">
        <v>-0.38329999999999997</v>
      </c>
      <c r="E781">
        <v>12.0976</v>
      </c>
      <c r="F781">
        <v>8.8980000000000004E-2</v>
      </c>
    </row>
    <row r="782" spans="1:6">
      <c r="A782">
        <v>2000879</v>
      </c>
      <c r="B782">
        <v>2</v>
      </c>
      <c r="C782">
        <v>879</v>
      </c>
      <c r="D782">
        <v>-0.38329999999999997</v>
      </c>
      <c r="E782">
        <v>12.1227</v>
      </c>
      <c r="F782">
        <v>8.8980000000000004E-2</v>
      </c>
    </row>
    <row r="783" spans="1:6">
      <c r="A783">
        <v>2000880</v>
      </c>
      <c r="B783">
        <v>2</v>
      </c>
      <c r="C783">
        <v>880</v>
      </c>
      <c r="D783">
        <v>-0.38329999999999997</v>
      </c>
      <c r="E783">
        <v>12.1478</v>
      </c>
      <c r="F783">
        <v>8.899E-2</v>
      </c>
    </row>
    <row r="784" spans="1:6">
      <c r="A784">
        <v>2000881</v>
      </c>
      <c r="B784">
        <v>2</v>
      </c>
      <c r="C784">
        <v>881</v>
      </c>
      <c r="D784">
        <v>-0.38329999999999997</v>
      </c>
      <c r="E784">
        <v>12.172800000000001</v>
      </c>
      <c r="F784">
        <v>8.899E-2</v>
      </c>
    </row>
    <row r="785" spans="1:6">
      <c r="A785">
        <v>2000882</v>
      </c>
      <c r="B785">
        <v>2</v>
      </c>
      <c r="C785">
        <v>882</v>
      </c>
      <c r="D785">
        <v>-0.38329999999999997</v>
      </c>
      <c r="E785">
        <v>12.197800000000001</v>
      </c>
      <c r="F785">
        <v>8.8999999999999996E-2</v>
      </c>
    </row>
    <row r="786" spans="1:6">
      <c r="A786">
        <v>2000883</v>
      </c>
      <c r="B786">
        <v>2</v>
      </c>
      <c r="C786">
        <v>883</v>
      </c>
      <c r="D786">
        <v>-0.38329999999999997</v>
      </c>
      <c r="E786">
        <v>12.222899999999999</v>
      </c>
      <c r="F786">
        <v>8.8999999999999996E-2</v>
      </c>
    </row>
    <row r="787" spans="1:6">
      <c r="A787">
        <v>2000884</v>
      </c>
      <c r="B787">
        <v>2</v>
      </c>
      <c r="C787">
        <v>884</v>
      </c>
      <c r="D787">
        <v>-0.38329999999999997</v>
      </c>
      <c r="E787">
        <v>12.2479</v>
      </c>
      <c r="F787">
        <v>8.9010000000000006E-2</v>
      </c>
    </row>
    <row r="788" spans="1:6">
      <c r="A788">
        <v>2000885</v>
      </c>
      <c r="B788">
        <v>2</v>
      </c>
      <c r="C788">
        <v>885</v>
      </c>
      <c r="D788">
        <v>-0.38329999999999997</v>
      </c>
      <c r="E788">
        <v>12.2729</v>
      </c>
      <c r="F788">
        <v>8.9010000000000006E-2</v>
      </c>
    </row>
    <row r="789" spans="1:6">
      <c r="A789">
        <v>2000886</v>
      </c>
      <c r="B789">
        <v>2</v>
      </c>
      <c r="C789">
        <v>886</v>
      </c>
      <c r="D789">
        <v>-0.38329999999999997</v>
      </c>
      <c r="E789">
        <v>12.297800000000001</v>
      </c>
      <c r="F789">
        <v>8.9020000000000002E-2</v>
      </c>
    </row>
    <row r="790" spans="1:6">
      <c r="A790">
        <v>2000887</v>
      </c>
      <c r="B790">
        <v>2</v>
      </c>
      <c r="C790">
        <v>887</v>
      </c>
      <c r="D790">
        <v>-0.38329999999999997</v>
      </c>
      <c r="E790">
        <v>12.322800000000001</v>
      </c>
      <c r="F790">
        <v>8.9020000000000002E-2</v>
      </c>
    </row>
    <row r="791" spans="1:6">
      <c r="A791">
        <v>2000888</v>
      </c>
      <c r="B791">
        <v>2</v>
      </c>
      <c r="C791">
        <v>888</v>
      </c>
      <c r="D791">
        <v>-0.38329999999999997</v>
      </c>
      <c r="E791">
        <v>12.3477</v>
      </c>
      <c r="F791">
        <v>8.9029999999999998E-2</v>
      </c>
    </row>
    <row r="792" spans="1:6">
      <c r="A792">
        <v>2000889</v>
      </c>
      <c r="B792">
        <v>2</v>
      </c>
      <c r="C792">
        <v>889</v>
      </c>
      <c r="D792">
        <v>-0.38329999999999997</v>
      </c>
      <c r="E792">
        <v>12.3727</v>
      </c>
      <c r="F792">
        <v>8.9029999999999998E-2</v>
      </c>
    </row>
    <row r="793" spans="1:6">
      <c r="A793">
        <v>2000890</v>
      </c>
      <c r="B793">
        <v>2</v>
      </c>
      <c r="C793">
        <v>890</v>
      </c>
      <c r="D793">
        <v>-0.38329999999999997</v>
      </c>
      <c r="E793">
        <v>12.397600000000001</v>
      </c>
      <c r="F793">
        <v>8.9039999999999994E-2</v>
      </c>
    </row>
    <row r="794" spans="1:6">
      <c r="A794">
        <v>2000891</v>
      </c>
      <c r="B794">
        <v>2</v>
      </c>
      <c r="C794">
        <v>891</v>
      </c>
      <c r="D794">
        <v>-0.38329999999999997</v>
      </c>
      <c r="E794">
        <v>12.422499999999999</v>
      </c>
      <c r="F794">
        <v>8.9039999999999994E-2</v>
      </c>
    </row>
    <row r="795" spans="1:6">
      <c r="A795">
        <v>2000892</v>
      </c>
      <c r="B795">
        <v>2</v>
      </c>
      <c r="C795">
        <v>892</v>
      </c>
      <c r="D795">
        <v>-0.38329999999999997</v>
      </c>
      <c r="E795">
        <v>12.4474</v>
      </c>
      <c r="F795">
        <v>8.9050000000000004E-2</v>
      </c>
    </row>
    <row r="796" spans="1:6">
      <c r="A796">
        <v>2000893</v>
      </c>
      <c r="B796">
        <v>2</v>
      </c>
      <c r="C796">
        <v>893</v>
      </c>
      <c r="D796">
        <v>-0.38329999999999997</v>
      </c>
      <c r="E796">
        <v>12.472300000000001</v>
      </c>
      <c r="F796">
        <v>8.906E-2</v>
      </c>
    </row>
    <row r="797" spans="1:6">
      <c r="A797">
        <v>2000894</v>
      </c>
      <c r="B797">
        <v>2</v>
      </c>
      <c r="C797">
        <v>894</v>
      </c>
      <c r="D797">
        <v>-0.38329999999999997</v>
      </c>
      <c r="E797">
        <v>12.4971</v>
      </c>
      <c r="F797">
        <v>8.906E-2</v>
      </c>
    </row>
    <row r="798" spans="1:6">
      <c r="A798">
        <v>2000895</v>
      </c>
      <c r="B798">
        <v>2</v>
      </c>
      <c r="C798">
        <v>895</v>
      </c>
      <c r="D798">
        <v>-0.38329999999999997</v>
      </c>
      <c r="E798">
        <v>12.522</v>
      </c>
      <c r="F798">
        <v>8.9069999999999996E-2</v>
      </c>
    </row>
    <row r="799" spans="1:6">
      <c r="A799">
        <v>2000896</v>
      </c>
      <c r="B799">
        <v>2</v>
      </c>
      <c r="C799">
        <v>896</v>
      </c>
      <c r="D799">
        <v>-0.38329999999999997</v>
      </c>
      <c r="E799">
        <v>12.546799999999999</v>
      </c>
      <c r="F799">
        <v>8.9080000000000006E-2</v>
      </c>
    </row>
    <row r="800" spans="1:6">
      <c r="A800">
        <v>2000897</v>
      </c>
      <c r="B800">
        <v>2</v>
      </c>
      <c r="C800">
        <v>897</v>
      </c>
      <c r="D800">
        <v>-0.38329999999999997</v>
      </c>
      <c r="E800">
        <v>12.5717</v>
      </c>
      <c r="F800">
        <v>8.9090000000000003E-2</v>
      </c>
    </row>
    <row r="801" spans="1:6">
      <c r="A801">
        <v>2000898</v>
      </c>
      <c r="B801">
        <v>2</v>
      </c>
      <c r="C801">
        <v>898</v>
      </c>
      <c r="D801">
        <v>-0.38329999999999997</v>
      </c>
      <c r="E801">
        <v>12.596500000000001</v>
      </c>
      <c r="F801">
        <v>8.9090000000000003E-2</v>
      </c>
    </row>
    <row r="802" spans="1:6">
      <c r="A802">
        <v>2000899</v>
      </c>
      <c r="B802">
        <v>2</v>
      </c>
      <c r="C802">
        <v>899</v>
      </c>
      <c r="D802">
        <v>-0.38329999999999997</v>
      </c>
      <c r="E802">
        <v>12.6213</v>
      </c>
      <c r="F802">
        <v>8.9099999999999999E-2</v>
      </c>
    </row>
    <row r="803" spans="1:6">
      <c r="A803">
        <v>2000900</v>
      </c>
      <c r="B803">
        <v>2</v>
      </c>
      <c r="C803">
        <v>900</v>
      </c>
      <c r="D803">
        <v>-0.38329999999999997</v>
      </c>
      <c r="E803">
        <v>12.646100000000001</v>
      </c>
      <c r="F803">
        <v>8.9109999999999995E-2</v>
      </c>
    </row>
    <row r="804" spans="1:6">
      <c r="A804">
        <v>2000901</v>
      </c>
      <c r="B804">
        <v>2</v>
      </c>
      <c r="C804">
        <v>901</v>
      </c>
      <c r="D804">
        <v>-0.38329999999999997</v>
      </c>
      <c r="E804">
        <v>12.6709</v>
      </c>
      <c r="F804">
        <v>8.9120000000000005E-2</v>
      </c>
    </row>
    <row r="805" spans="1:6">
      <c r="A805">
        <v>2000902</v>
      </c>
      <c r="B805">
        <v>2</v>
      </c>
      <c r="C805">
        <v>902</v>
      </c>
      <c r="D805">
        <v>-0.38329999999999997</v>
      </c>
      <c r="E805">
        <v>12.6957</v>
      </c>
      <c r="F805">
        <v>8.9120000000000005E-2</v>
      </c>
    </row>
    <row r="806" spans="1:6">
      <c r="A806">
        <v>2000903</v>
      </c>
      <c r="B806">
        <v>2</v>
      </c>
      <c r="C806">
        <v>903</v>
      </c>
      <c r="D806">
        <v>-0.38329999999999997</v>
      </c>
      <c r="E806">
        <v>12.720499999999999</v>
      </c>
      <c r="F806">
        <v>8.9130000000000001E-2</v>
      </c>
    </row>
    <row r="807" spans="1:6">
      <c r="A807">
        <v>2000904</v>
      </c>
      <c r="B807">
        <v>2</v>
      </c>
      <c r="C807">
        <v>904</v>
      </c>
      <c r="D807">
        <v>-0.38329999999999997</v>
      </c>
      <c r="E807">
        <v>12.7453</v>
      </c>
      <c r="F807">
        <v>8.9139999999999997E-2</v>
      </c>
    </row>
    <row r="808" spans="1:6">
      <c r="A808">
        <v>2000905</v>
      </c>
      <c r="B808">
        <v>2</v>
      </c>
      <c r="C808">
        <v>905</v>
      </c>
      <c r="D808">
        <v>-0.38329999999999997</v>
      </c>
      <c r="E808">
        <v>12.77</v>
      </c>
      <c r="F808">
        <v>8.9149999999999993E-2</v>
      </c>
    </row>
    <row r="809" spans="1:6">
      <c r="A809">
        <v>2000906</v>
      </c>
      <c r="B809">
        <v>2</v>
      </c>
      <c r="C809">
        <v>906</v>
      </c>
      <c r="D809">
        <v>-0.38329999999999997</v>
      </c>
      <c r="E809">
        <v>12.7948</v>
      </c>
      <c r="F809">
        <v>8.9160000000000003E-2</v>
      </c>
    </row>
    <row r="810" spans="1:6">
      <c r="A810">
        <v>2000907</v>
      </c>
      <c r="B810">
        <v>2</v>
      </c>
      <c r="C810">
        <v>907</v>
      </c>
      <c r="D810">
        <v>-0.38329999999999997</v>
      </c>
      <c r="E810">
        <v>12.819599999999999</v>
      </c>
      <c r="F810">
        <v>8.9169999999999999E-2</v>
      </c>
    </row>
    <row r="811" spans="1:6">
      <c r="A811">
        <v>2000908</v>
      </c>
      <c r="B811">
        <v>2</v>
      </c>
      <c r="C811">
        <v>908</v>
      </c>
      <c r="D811">
        <v>-0.38329999999999997</v>
      </c>
      <c r="E811">
        <v>12.8443</v>
      </c>
      <c r="F811">
        <v>8.9179999999999995E-2</v>
      </c>
    </row>
    <row r="812" spans="1:6">
      <c r="A812">
        <v>2000909</v>
      </c>
      <c r="B812">
        <v>2</v>
      </c>
      <c r="C812">
        <v>909</v>
      </c>
      <c r="D812">
        <v>-0.38329999999999997</v>
      </c>
      <c r="E812">
        <v>12.8691</v>
      </c>
      <c r="F812">
        <v>8.9190000000000005E-2</v>
      </c>
    </row>
    <row r="813" spans="1:6">
      <c r="A813">
        <v>2000910</v>
      </c>
      <c r="B813">
        <v>2</v>
      </c>
      <c r="C813">
        <v>910</v>
      </c>
      <c r="D813">
        <v>-0.38329999999999997</v>
      </c>
      <c r="E813">
        <v>12.8939</v>
      </c>
      <c r="F813">
        <v>8.9200000000000002E-2</v>
      </c>
    </row>
    <row r="814" spans="1:6">
      <c r="A814">
        <v>2000911</v>
      </c>
      <c r="B814">
        <v>2</v>
      </c>
      <c r="C814">
        <v>911</v>
      </c>
      <c r="D814">
        <v>-0.38329999999999997</v>
      </c>
      <c r="E814">
        <v>12.9186</v>
      </c>
      <c r="F814">
        <v>8.9209999999999998E-2</v>
      </c>
    </row>
    <row r="815" spans="1:6">
      <c r="A815">
        <v>2000912</v>
      </c>
      <c r="B815">
        <v>2</v>
      </c>
      <c r="C815">
        <v>912</v>
      </c>
      <c r="D815">
        <v>-0.38329999999999997</v>
      </c>
      <c r="E815">
        <v>12.9434</v>
      </c>
      <c r="F815">
        <v>8.9219999999999994E-2</v>
      </c>
    </row>
    <row r="816" spans="1:6">
      <c r="A816">
        <v>2000913</v>
      </c>
      <c r="B816">
        <v>2</v>
      </c>
      <c r="C816">
        <v>913</v>
      </c>
      <c r="D816">
        <v>-0.38329999999999997</v>
      </c>
      <c r="E816">
        <v>12.9681</v>
      </c>
      <c r="F816">
        <v>8.9230000000000004E-2</v>
      </c>
    </row>
    <row r="817" spans="1:6">
      <c r="A817">
        <v>2000914</v>
      </c>
      <c r="B817">
        <v>2</v>
      </c>
      <c r="C817">
        <v>914</v>
      </c>
      <c r="D817">
        <v>-0.38329999999999997</v>
      </c>
      <c r="E817">
        <v>12.992900000000001</v>
      </c>
      <c r="F817">
        <v>8.924E-2</v>
      </c>
    </row>
    <row r="818" spans="1:6">
      <c r="A818">
        <v>2000915</v>
      </c>
      <c r="B818">
        <v>2</v>
      </c>
      <c r="C818">
        <v>915</v>
      </c>
      <c r="D818">
        <v>-0.38329999999999997</v>
      </c>
      <c r="E818">
        <v>13.0177</v>
      </c>
      <c r="F818">
        <v>8.9249999999999996E-2</v>
      </c>
    </row>
    <row r="819" spans="1:6">
      <c r="A819">
        <v>2000916</v>
      </c>
      <c r="B819">
        <v>2</v>
      </c>
      <c r="C819">
        <v>916</v>
      </c>
      <c r="D819">
        <v>-0.38329999999999997</v>
      </c>
      <c r="E819">
        <v>13.042400000000001</v>
      </c>
      <c r="F819">
        <v>8.9260000000000006E-2</v>
      </c>
    </row>
    <row r="820" spans="1:6">
      <c r="A820">
        <v>2000917</v>
      </c>
      <c r="B820">
        <v>2</v>
      </c>
      <c r="C820">
        <v>917</v>
      </c>
      <c r="D820">
        <v>-0.38329999999999997</v>
      </c>
      <c r="E820">
        <v>13.0672</v>
      </c>
      <c r="F820">
        <v>8.9270000000000002E-2</v>
      </c>
    </row>
    <row r="821" spans="1:6">
      <c r="A821">
        <v>2000918</v>
      </c>
      <c r="B821">
        <v>2</v>
      </c>
      <c r="C821">
        <v>918</v>
      </c>
      <c r="D821">
        <v>-0.38329999999999997</v>
      </c>
      <c r="E821">
        <v>13.092000000000001</v>
      </c>
      <c r="F821">
        <v>8.9279999999999998E-2</v>
      </c>
    </row>
    <row r="822" spans="1:6">
      <c r="A822">
        <v>2000919</v>
      </c>
      <c r="B822">
        <v>2</v>
      </c>
      <c r="C822">
        <v>919</v>
      </c>
      <c r="D822">
        <v>-0.38329999999999997</v>
      </c>
      <c r="E822">
        <v>13.1167</v>
      </c>
      <c r="F822">
        <v>8.9300000000000004E-2</v>
      </c>
    </row>
    <row r="823" spans="1:6">
      <c r="A823">
        <v>2000920</v>
      </c>
      <c r="B823">
        <v>2</v>
      </c>
      <c r="C823">
        <v>920</v>
      </c>
      <c r="D823">
        <v>-0.38329999999999997</v>
      </c>
      <c r="E823">
        <v>13.141500000000001</v>
      </c>
      <c r="F823">
        <v>8.931E-2</v>
      </c>
    </row>
    <row r="824" spans="1:6">
      <c r="A824">
        <v>2000921</v>
      </c>
      <c r="B824">
        <v>2</v>
      </c>
      <c r="C824">
        <v>921</v>
      </c>
      <c r="D824">
        <v>-0.38329999999999997</v>
      </c>
      <c r="E824">
        <v>13.1663</v>
      </c>
      <c r="F824">
        <v>8.9319999999999997E-2</v>
      </c>
    </row>
    <row r="825" spans="1:6">
      <c r="A825">
        <v>2000922</v>
      </c>
      <c r="B825">
        <v>2</v>
      </c>
      <c r="C825">
        <v>922</v>
      </c>
      <c r="D825">
        <v>-0.38329999999999997</v>
      </c>
      <c r="E825">
        <v>13.1911</v>
      </c>
      <c r="F825">
        <v>8.9330000000000007E-2</v>
      </c>
    </row>
    <row r="826" spans="1:6">
      <c r="A826">
        <v>2000923</v>
      </c>
      <c r="B826">
        <v>2</v>
      </c>
      <c r="C826">
        <v>923</v>
      </c>
      <c r="D826">
        <v>-0.38329999999999997</v>
      </c>
      <c r="E826">
        <v>13.2158</v>
      </c>
      <c r="F826">
        <v>8.9340000000000003E-2</v>
      </c>
    </row>
    <row r="827" spans="1:6">
      <c r="A827">
        <v>2000924</v>
      </c>
      <c r="B827">
        <v>2</v>
      </c>
      <c r="C827">
        <v>924</v>
      </c>
      <c r="D827">
        <v>-0.38329999999999997</v>
      </c>
      <c r="E827">
        <v>13.240600000000001</v>
      </c>
      <c r="F827">
        <v>8.9359999999999995E-2</v>
      </c>
    </row>
    <row r="828" spans="1:6">
      <c r="A828">
        <v>2000925</v>
      </c>
      <c r="B828">
        <v>2</v>
      </c>
      <c r="C828">
        <v>925</v>
      </c>
      <c r="D828">
        <v>-0.38329999999999997</v>
      </c>
      <c r="E828">
        <v>13.2654</v>
      </c>
      <c r="F828">
        <v>8.9370000000000005E-2</v>
      </c>
    </row>
    <row r="829" spans="1:6">
      <c r="A829">
        <v>2000926</v>
      </c>
      <c r="B829">
        <v>2</v>
      </c>
      <c r="C829">
        <v>926</v>
      </c>
      <c r="D829">
        <v>-0.38329999999999997</v>
      </c>
      <c r="E829">
        <v>13.2902</v>
      </c>
      <c r="F829">
        <v>8.9380000000000001E-2</v>
      </c>
    </row>
    <row r="830" spans="1:6">
      <c r="A830">
        <v>2000927</v>
      </c>
      <c r="B830">
        <v>2</v>
      </c>
      <c r="C830">
        <v>927</v>
      </c>
      <c r="D830">
        <v>-0.38329999999999997</v>
      </c>
      <c r="E830">
        <v>13.315099999999999</v>
      </c>
      <c r="F830">
        <v>8.9399999999999993E-2</v>
      </c>
    </row>
    <row r="831" spans="1:6">
      <c r="A831">
        <v>2000928</v>
      </c>
      <c r="B831">
        <v>2</v>
      </c>
      <c r="C831">
        <v>928</v>
      </c>
      <c r="D831">
        <v>-0.38329999999999997</v>
      </c>
      <c r="E831">
        <v>13.3399</v>
      </c>
      <c r="F831">
        <v>8.9410000000000003E-2</v>
      </c>
    </row>
    <row r="832" spans="1:6">
      <c r="A832">
        <v>2000929</v>
      </c>
      <c r="B832">
        <v>2</v>
      </c>
      <c r="C832">
        <v>929</v>
      </c>
      <c r="D832">
        <v>-0.38329999999999997</v>
      </c>
      <c r="E832">
        <v>13.364699999999999</v>
      </c>
      <c r="F832">
        <v>8.9419999999999999E-2</v>
      </c>
    </row>
    <row r="833" spans="1:6">
      <c r="A833">
        <v>2000930</v>
      </c>
      <c r="B833">
        <v>2</v>
      </c>
      <c r="C833">
        <v>930</v>
      </c>
      <c r="D833">
        <v>-0.38329999999999997</v>
      </c>
      <c r="E833">
        <v>13.3896</v>
      </c>
      <c r="F833">
        <v>8.9440000000000006E-2</v>
      </c>
    </row>
    <row r="834" spans="1:6">
      <c r="A834">
        <v>2000931</v>
      </c>
      <c r="B834">
        <v>2</v>
      </c>
      <c r="C834">
        <v>931</v>
      </c>
      <c r="D834">
        <v>-0.38329999999999997</v>
      </c>
      <c r="E834">
        <v>13.4145</v>
      </c>
      <c r="F834">
        <v>8.9450000000000002E-2</v>
      </c>
    </row>
    <row r="835" spans="1:6">
      <c r="A835">
        <v>2000932</v>
      </c>
      <c r="B835">
        <v>2</v>
      </c>
      <c r="C835">
        <v>932</v>
      </c>
      <c r="D835">
        <v>-0.38329999999999997</v>
      </c>
      <c r="E835">
        <v>13.439399999999999</v>
      </c>
      <c r="F835">
        <v>8.9469999999999994E-2</v>
      </c>
    </row>
    <row r="836" spans="1:6">
      <c r="A836">
        <v>2000933</v>
      </c>
      <c r="B836">
        <v>2</v>
      </c>
      <c r="C836">
        <v>933</v>
      </c>
      <c r="D836">
        <v>-0.38329999999999997</v>
      </c>
      <c r="E836">
        <v>13.4643</v>
      </c>
      <c r="F836">
        <v>8.9480000000000004E-2</v>
      </c>
    </row>
    <row r="837" spans="1:6">
      <c r="A837">
        <v>2000934</v>
      </c>
      <c r="B837">
        <v>2</v>
      </c>
      <c r="C837">
        <v>934</v>
      </c>
      <c r="D837">
        <v>-0.38329999999999997</v>
      </c>
      <c r="E837">
        <v>13.4892</v>
      </c>
      <c r="F837">
        <v>8.949E-2</v>
      </c>
    </row>
    <row r="838" spans="1:6">
      <c r="A838">
        <v>2000935</v>
      </c>
      <c r="B838">
        <v>2</v>
      </c>
      <c r="C838">
        <v>935</v>
      </c>
      <c r="D838">
        <v>-0.38329999999999997</v>
      </c>
      <c r="E838">
        <v>13.514200000000001</v>
      </c>
      <c r="F838">
        <v>8.9510000000000006E-2</v>
      </c>
    </row>
    <row r="839" spans="1:6">
      <c r="A839">
        <v>2000936</v>
      </c>
      <c r="B839">
        <v>2</v>
      </c>
      <c r="C839">
        <v>936</v>
      </c>
      <c r="D839">
        <v>-0.38329999999999997</v>
      </c>
      <c r="E839">
        <v>13.539099999999999</v>
      </c>
      <c r="F839">
        <v>8.9520000000000002E-2</v>
      </c>
    </row>
    <row r="840" spans="1:6">
      <c r="A840">
        <v>2000937</v>
      </c>
      <c r="B840">
        <v>2</v>
      </c>
      <c r="C840">
        <v>937</v>
      </c>
      <c r="D840">
        <v>-0.38329999999999997</v>
      </c>
      <c r="E840">
        <v>13.5641</v>
      </c>
      <c r="F840">
        <v>8.9539999999999995E-2</v>
      </c>
    </row>
    <row r="841" spans="1:6">
      <c r="A841">
        <v>2000938</v>
      </c>
      <c r="B841">
        <v>2</v>
      </c>
      <c r="C841">
        <v>938</v>
      </c>
      <c r="D841">
        <v>-0.38329999999999997</v>
      </c>
      <c r="E841">
        <v>13.5892</v>
      </c>
      <c r="F841">
        <v>8.9550000000000005E-2</v>
      </c>
    </row>
    <row r="842" spans="1:6">
      <c r="A842">
        <v>2000939</v>
      </c>
      <c r="B842">
        <v>2</v>
      </c>
      <c r="C842">
        <v>939</v>
      </c>
      <c r="D842">
        <v>-0.38329999999999997</v>
      </c>
      <c r="E842">
        <v>13.6142</v>
      </c>
      <c r="F842">
        <v>8.9569999999999997E-2</v>
      </c>
    </row>
    <row r="843" spans="1:6">
      <c r="A843">
        <v>2000940</v>
      </c>
      <c r="B843">
        <v>2</v>
      </c>
      <c r="C843">
        <v>940</v>
      </c>
      <c r="D843">
        <v>-0.38329999999999997</v>
      </c>
      <c r="E843">
        <v>13.6393</v>
      </c>
      <c r="F843">
        <v>8.9590000000000003E-2</v>
      </c>
    </row>
    <row r="844" spans="1:6">
      <c r="A844">
        <v>2000941</v>
      </c>
      <c r="B844">
        <v>2</v>
      </c>
      <c r="C844">
        <v>941</v>
      </c>
      <c r="D844">
        <v>-0.38329999999999997</v>
      </c>
      <c r="E844">
        <v>13.664400000000001</v>
      </c>
      <c r="F844">
        <v>8.9599999999999999E-2</v>
      </c>
    </row>
    <row r="845" spans="1:6">
      <c r="A845">
        <v>2000942</v>
      </c>
      <c r="B845">
        <v>2</v>
      </c>
      <c r="C845">
        <v>942</v>
      </c>
      <c r="D845">
        <v>-0.38329999999999997</v>
      </c>
      <c r="E845">
        <v>13.689500000000001</v>
      </c>
      <c r="F845">
        <v>8.9620000000000005E-2</v>
      </c>
    </row>
    <row r="846" spans="1:6">
      <c r="A846">
        <v>2000943</v>
      </c>
      <c r="B846">
        <v>2</v>
      </c>
      <c r="C846">
        <v>943</v>
      </c>
      <c r="D846">
        <v>-0.38329999999999997</v>
      </c>
      <c r="E846">
        <v>13.714600000000001</v>
      </c>
      <c r="F846">
        <v>8.9630000000000001E-2</v>
      </c>
    </row>
    <row r="847" spans="1:6">
      <c r="A847">
        <v>2000944</v>
      </c>
      <c r="B847">
        <v>2</v>
      </c>
      <c r="C847">
        <v>944</v>
      </c>
      <c r="D847">
        <v>-0.38329999999999997</v>
      </c>
      <c r="E847">
        <v>13.739800000000001</v>
      </c>
      <c r="F847">
        <v>8.9649999999999994E-2</v>
      </c>
    </row>
    <row r="848" spans="1:6">
      <c r="A848">
        <v>2000945</v>
      </c>
      <c r="B848">
        <v>2</v>
      </c>
      <c r="C848">
        <v>945</v>
      </c>
      <c r="D848">
        <v>-0.38329999999999997</v>
      </c>
      <c r="E848">
        <v>13.765000000000001</v>
      </c>
      <c r="F848">
        <v>8.967E-2</v>
      </c>
    </row>
    <row r="849" spans="1:6">
      <c r="A849">
        <v>2000946</v>
      </c>
      <c r="B849">
        <v>2</v>
      </c>
      <c r="C849">
        <v>946</v>
      </c>
      <c r="D849">
        <v>-0.38329999999999997</v>
      </c>
      <c r="E849">
        <v>13.7902</v>
      </c>
      <c r="F849">
        <v>8.9679999999999996E-2</v>
      </c>
    </row>
    <row r="850" spans="1:6">
      <c r="A850">
        <v>2000947</v>
      </c>
      <c r="B850">
        <v>2</v>
      </c>
      <c r="C850">
        <v>947</v>
      </c>
      <c r="D850">
        <v>-0.38329999999999997</v>
      </c>
      <c r="E850">
        <v>13.8155</v>
      </c>
      <c r="F850">
        <v>8.9700000000000002E-2</v>
      </c>
    </row>
    <row r="851" spans="1:6">
      <c r="A851">
        <v>2000948</v>
      </c>
      <c r="B851">
        <v>2</v>
      </c>
      <c r="C851">
        <v>948</v>
      </c>
      <c r="D851">
        <v>-0.38329999999999997</v>
      </c>
      <c r="E851">
        <v>13.8408</v>
      </c>
      <c r="F851">
        <v>8.9719999999999994E-2</v>
      </c>
    </row>
    <row r="852" spans="1:6">
      <c r="A852">
        <v>2000949</v>
      </c>
      <c r="B852">
        <v>2</v>
      </c>
      <c r="C852">
        <v>949</v>
      </c>
      <c r="D852">
        <v>-0.38329999999999997</v>
      </c>
      <c r="E852">
        <v>13.866099999999999</v>
      </c>
      <c r="F852">
        <v>8.974E-2</v>
      </c>
    </row>
    <row r="853" spans="1:6">
      <c r="A853">
        <v>2000950</v>
      </c>
      <c r="B853">
        <v>2</v>
      </c>
      <c r="C853">
        <v>950</v>
      </c>
      <c r="D853">
        <v>-0.38329999999999997</v>
      </c>
      <c r="E853">
        <v>13.891400000000001</v>
      </c>
      <c r="F853">
        <v>8.9749999999999996E-2</v>
      </c>
    </row>
    <row r="854" spans="1:6">
      <c r="A854">
        <v>2000951</v>
      </c>
      <c r="B854">
        <v>2</v>
      </c>
      <c r="C854">
        <v>951</v>
      </c>
      <c r="D854">
        <v>-0.38329999999999997</v>
      </c>
      <c r="E854">
        <v>13.9168</v>
      </c>
      <c r="F854">
        <v>8.9770000000000003E-2</v>
      </c>
    </row>
    <row r="855" spans="1:6">
      <c r="A855">
        <v>2000952</v>
      </c>
      <c r="B855">
        <v>2</v>
      </c>
      <c r="C855">
        <v>952</v>
      </c>
      <c r="D855">
        <v>-0.38329999999999997</v>
      </c>
      <c r="E855">
        <v>13.9422</v>
      </c>
      <c r="F855">
        <v>8.9789999999999995E-2</v>
      </c>
    </row>
    <row r="856" spans="1:6">
      <c r="A856">
        <v>2000953</v>
      </c>
      <c r="B856">
        <v>2</v>
      </c>
      <c r="C856">
        <v>953</v>
      </c>
      <c r="D856">
        <v>-0.38329999999999997</v>
      </c>
      <c r="E856">
        <v>13.967599999999999</v>
      </c>
      <c r="F856">
        <v>8.9810000000000001E-2</v>
      </c>
    </row>
    <row r="857" spans="1:6">
      <c r="A857">
        <v>2000954</v>
      </c>
      <c r="B857">
        <v>2</v>
      </c>
      <c r="C857">
        <v>954</v>
      </c>
      <c r="D857">
        <v>-0.38329999999999997</v>
      </c>
      <c r="E857">
        <v>13.9931</v>
      </c>
      <c r="F857">
        <v>8.9829999999999993E-2</v>
      </c>
    </row>
    <row r="858" spans="1:6">
      <c r="A858">
        <v>2000955</v>
      </c>
      <c r="B858">
        <v>2</v>
      </c>
      <c r="C858">
        <v>955</v>
      </c>
      <c r="D858">
        <v>-0.38329999999999997</v>
      </c>
      <c r="E858">
        <v>14.018599999999999</v>
      </c>
      <c r="F858">
        <v>8.9840000000000003E-2</v>
      </c>
    </row>
    <row r="859" spans="1:6">
      <c r="A859">
        <v>2000956</v>
      </c>
      <c r="B859">
        <v>2</v>
      </c>
      <c r="C859">
        <v>956</v>
      </c>
      <c r="D859">
        <v>-0.38329999999999997</v>
      </c>
      <c r="E859">
        <v>14.0441</v>
      </c>
      <c r="F859">
        <v>8.9859999999999995E-2</v>
      </c>
    </row>
    <row r="860" spans="1:6">
      <c r="A860">
        <v>2000957</v>
      </c>
      <c r="B860">
        <v>2</v>
      </c>
      <c r="C860">
        <v>957</v>
      </c>
      <c r="D860">
        <v>-0.38329999999999997</v>
      </c>
      <c r="E860">
        <v>14.069699999999999</v>
      </c>
      <c r="F860">
        <v>8.9880000000000002E-2</v>
      </c>
    </row>
    <row r="861" spans="1:6">
      <c r="A861">
        <v>2000958</v>
      </c>
      <c r="B861">
        <v>2</v>
      </c>
      <c r="C861">
        <v>958</v>
      </c>
      <c r="D861">
        <v>-0.38329999999999997</v>
      </c>
      <c r="E861">
        <v>14.0953</v>
      </c>
      <c r="F861">
        <v>8.9899999999999994E-2</v>
      </c>
    </row>
    <row r="862" spans="1:6">
      <c r="A862">
        <v>2000959</v>
      </c>
      <c r="B862">
        <v>2</v>
      </c>
      <c r="C862">
        <v>959</v>
      </c>
      <c r="D862">
        <v>-0.38329999999999997</v>
      </c>
      <c r="E862">
        <v>14.120900000000001</v>
      </c>
      <c r="F862">
        <v>8.992E-2</v>
      </c>
    </row>
    <row r="863" spans="1:6">
      <c r="A863">
        <v>2000960</v>
      </c>
      <c r="B863">
        <v>2</v>
      </c>
      <c r="C863">
        <v>960</v>
      </c>
      <c r="D863">
        <v>-0.38329999999999997</v>
      </c>
      <c r="E863">
        <v>14.146599999999999</v>
      </c>
      <c r="F863">
        <v>8.9940000000000006E-2</v>
      </c>
    </row>
    <row r="864" spans="1:6">
      <c r="A864">
        <v>2000961</v>
      </c>
      <c r="B864">
        <v>2</v>
      </c>
      <c r="C864">
        <v>961</v>
      </c>
      <c r="D864">
        <v>-0.38329999999999997</v>
      </c>
      <c r="E864">
        <v>14.1724</v>
      </c>
      <c r="F864">
        <v>8.9959999999999998E-2</v>
      </c>
    </row>
    <row r="865" spans="1:6">
      <c r="A865">
        <v>2000962</v>
      </c>
      <c r="B865">
        <v>2</v>
      </c>
      <c r="C865">
        <v>962</v>
      </c>
      <c r="D865">
        <v>-0.38329999999999997</v>
      </c>
      <c r="E865">
        <v>14.1981</v>
      </c>
      <c r="F865">
        <v>8.9980000000000004E-2</v>
      </c>
    </row>
    <row r="866" spans="1:6">
      <c r="A866">
        <v>2000963</v>
      </c>
      <c r="B866">
        <v>2</v>
      </c>
      <c r="C866">
        <v>963</v>
      </c>
      <c r="D866">
        <v>-0.38329999999999997</v>
      </c>
      <c r="E866">
        <v>14.2239</v>
      </c>
      <c r="F866">
        <v>0.09</v>
      </c>
    </row>
    <row r="867" spans="1:6">
      <c r="A867">
        <v>2000964</v>
      </c>
      <c r="B867">
        <v>2</v>
      </c>
      <c r="C867">
        <v>964</v>
      </c>
      <c r="D867">
        <v>-0.38329999999999997</v>
      </c>
      <c r="E867">
        <v>14.2498</v>
      </c>
      <c r="F867">
        <v>9.0020000000000003E-2</v>
      </c>
    </row>
    <row r="868" spans="1:6">
      <c r="A868">
        <v>2000965</v>
      </c>
      <c r="B868">
        <v>2</v>
      </c>
      <c r="C868">
        <v>965</v>
      </c>
      <c r="D868">
        <v>-0.38329999999999997</v>
      </c>
      <c r="E868">
        <v>14.275700000000001</v>
      </c>
      <c r="F868">
        <v>9.0039999999999995E-2</v>
      </c>
    </row>
    <row r="869" spans="1:6">
      <c r="A869">
        <v>2000966</v>
      </c>
      <c r="B869">
        <v>2</v>
      </c>
      <c r="C869">
        <v>966</v>
      </c>
      <c r="D869">
        <v>-0.38329999999999997</v>
      </c>
      <c r="E869">
        <v>14.301600000000001</v>
      </c>
      <c r="F869">
        <v>9.0060000000000001E-2</v>
      </c>
    </row>
    <row r="870" spans="1:6">
      <c r="A870">
        <v>2000967</v>
      </c>
      <c r="B870">
        <v>2</v>
      </c>
      <c r="C870">
        <v>967</v>
      </c>
      <c r="D870">
        <v>-0.38329999999999997</v>
      </c>
      <c r="E870">
        <v>14.3276</v>
      </c>
      <c r="F870">
        <v>9.0079999999999993E-2</v>
      </c>
    </row>
    <row r="871" spans="1:6">
      <c r="A871">
        <v>2000968</v>
      </c>
      <c r="B871">
        <v>2</v>
      </c>
      <c r="C871">
        <v>968</v>
      </c>
      <c r="D871">
        <v>-0.38329999999999997</v>
      </c>
      <c r="E871">
        <v>14.3537</v>
      </c>
      <c r="F871">
        <v>9.01E-2</v>
      </c>
    </row>
    <row r="872" spans="1:6">
      <c r="A872">
        <v>2000969</v>
      </c>
      <c r="B872">
        <v>2</v>
      </c>
      <c r="C872">
        <v>969</v>
      </c>
      <c r="D872">
        <v>-0.38329999999999997</v>
      </c>
      <c r="E872">
        <v>14.379799999999999</v>
      </c>
      <c r="F872">
        <v>9.0120000000000006E-2</v>
      </c>
    </row>
    <row r="873" spans="1:6">
      <c r="A873">
        <v>2000970</v>
      </c>
      <c r="B873">
        <v>2</v>
      </c>
      <c r="C873">
        <v>970</v>
      </c>
      <c r="D873">
        <v>-0.38329999999999997</v>
      </c>
      <c r="E873">
        <v>14.405900000000001</v>
      </c>
      <c r="F873">
        <v>9.0149999999999994E-2</v>
      </c>
    </row>
    <row r="874" spans="1:6">
      <c r="A874">
        <v>2000971</v>
      </c>
      <c r="B874">
        <v>2</v>
      </c>
      <c r="C874">
        <v>971</v>
      </c>
      <c r="D874">
        <v>-0.38329999999999997</v>
      </c>
      <c r="E874">
        <v>14.4321</v>
      </c>
      <c r="F874">
        <v>9.017E-2</v>
      </c>
    </row>
    <row r="875" spans="1:6">
      <c r="A875">
        <v>2000972</v>
      </c>
      <c r="B875">
        <v>2</v>
      </c>
      <c r="C875">
        <v>972</v>
      </c>
      <c r="D875">
        <v>-0.38329999999999997</v>
      </c>
      <c r="E875">
        <v>14.458399999999999</v>
      </c>
      <c r="F875">
        <v>9.0190000000000006E-2</v>
      </c>
    </row>
    <row r="876" spans="1:6">
      <c r="A876">
        <v>2000973</v>
      </c>
      <c r="B876">
        <v>2</v>
      </c>
      <c r="C876">
        <v>973</v>
      </c>
      <c r="D876">
        <v>-0.38329999999999997</v>
      </c>
      <c r="E876">
        <v>14.4848</v>
      </c>
      <c r="F876">
        <v>9.0209999999999999E-2</v>
      </c>
    </row>
    <row r="877" spans="1:6">
      <c r="A877">
        <v>2000974</v>
      </c>
      <c r="B877">
        <v>2</v>
      </c>
      <c r="C877">
        <v>974</v>
      </c>
      <c r="D877">
        <v>-0.38329999999999997</v>
      </c>
      <c r="E877">
        <v>14.511200000000001</v>
      </c>
      <c r="F877">
        <v>9.0230000000000005E-2</v>
      </c>
    </row>
    <row r="878" spans="1:6">
      <c r="A878">
        <v>2000975</v>
      </c>
      <c r="B878">
        <v>2</v>
      </c>
      <c r="C878">
        <v>975</v>
      </c>
      <c r="D878">
        <v>-0.38329999999999997</v>
      </c>
      <c r="E878">
        <v>14.537599999999999</v>
      </c>
      <c r="F878">
        <v>9.0260000000000007E-2</v>
      </c>
    </row>
    <row r="879" spans="1:6">
      <c r="A879">
        <v>2000976</v>
      </c>
      <c r="B879">
        <v>2</v>
      </c>
      <c r="C879">
        <v>976</v>
      </c>
      <c r="D879">
        <v>-0.38329999999999997</v>
      </c>
      <c r="E879">
        <v>14.5642</v>
      </c>
      <c r="F879">
        <v>9.0279999999999999E-2</v>
      </c>
    </row>
    <row r="880" spans="1:6">
      <c r="A880">
        <v>2000977</v>
      </c>
      <c r="B880">
        <v>2</v>
      </c>
      <c r="C880">
        <v>977</v>
      </c>
      <c r="D880">
        <v>-0.38329999999999997</v>
      </c>
      <c r="E880">
        <v>14.5908</v>
      </c>
      <c r="F880">
        <v>9.0300000000000005E-2</v>
      </c>
    </row>
    <row r="881" spans="1:6">
      <c r="A881">
        <v>2000978</v>
      </c>
      <c r="B881">
        <v>2</v>
      </c>
      <c r="C881">
        <v>978</v>
      </c>
      <c r="D881">
        <v>-0.38329999999999997</v>
      </c>
      <c r="E881">
        <v>14.6174</v>
      </c>
      <c r="F881">
        <v>9.0329999999999994E-2</v>
      </c>
    </row>
    <row r="882" spans="1:6">
      <c r="A882">
        <v>2000979</v>
      </c>
      <c r="B882">
        <v>2</v>
      </c>
      <c r="C882">
        <v>979</v>
      </c>
      <c r="D882">
        <v>-0.38329999999999997</v>
      </c>
      <c r="E882">
        <v>14.6442</v>
      </c>
      <c r="F882">
        <v>9.035E-2</v>
      </c>
    </row>
    <row r="883" spans="1:6">
      <c r="A883">
        <v>2000980</v>
      </c>
      <c r="B883">
        <v>2</v>
      </c>
      <c r="C883">
        <v>980</v>
      </c>
      <c r="D883">
        <v>-0.38329999999999997</v>
      </c>
      <c r="E883">
        <v>14.670999999999999</v>
      </c>
      <c r="F883">
        <v>9.0370000000000006E-2</v>
      </c>
    </row>
    <row r="884" spans="1:6">
      <c r="A884">
        <v>2000981</v>
      </c>
      <c r="B884">
        <v>2</v>
      </c>
      <c r="C884">
        <v>981</v>
      </c>
      <c r="D884">
        <v>-0.38329999999999997</v>
      </c>
      <c r="E884">
        <v>14.697900000000001</v>
      </c>
      <c r="F884">
        <v>9.0399999999999994E-2</v>
      </c>
    </row>
    <row r="885" spans="1:6">
      <c r="A885">
        <v>2000982</v>
      </c>
      <c r="B885">
        <v>2</v>
      </c>
      <c r="C885">
        <v>982</v>
      </c>
      <c r="D885">
        <v>-0.38329999999999997</v>
      </c>
      <c r="E885">
        <v>14.7248</v>
      </c>
      <c r="F885">
        <v>9.042E-2</v>
      </c>
    </row>
    <row r="886" spans="1:6">
      <c r="A886">
        <v>2000983</v>
      </c>
      <c r="B886">
        <v>2</v>
      </c>
      <c r="C886">
        <v>983</v>
      </c>
      <c r="D886">
        <v>-0.38329999999999997</v>
      </c>
      <c r="E886">
        <v>14.751899999999999</v>
      </c>
      <c r="F886">
        <v>9.0440000000000006E-2</v>
      </c>
    </row>
    <row r="887" spans="1:6">
      <c r="A887">
        <v>2000984</v>
      </c>
      <c r="B887">
        <v>2</v>
      </c>
      <c r="C887">
        <v>984</v>
      </c>
      <c r="D887">
        <v>-0.38329999999999997</v>
      </c>
      <c r="E887">
        <v>14.779</v>
      </c>
      <c r="F887">
        <v>9.0469999999999995E-2</v>
      </c>
    </row>
    <row r="888" spans="1:6">
      <c r="A888">
        <v>2000985</v>
      </c>
      <c r="B888">
        <v>2</v>
      </c>
      <c r="C888">
        <v>985</v>
      </c>
      <c r="D888">
        <v>-0.38329999999999997</v>
      </c>
      <c r="E888">
        <v>14.8062</v>
      </c>
      <c r="F888">
        <v>9.0490000000000001E-2</v>
      </c>
    </row>
    <row r="889" spans="1:6">
      <c r="A889">
        <v>2000986</v>
      </c>
      <c r="B889">
        <v>2</v>
      </c>
      <c r="C889">
        <v>986</v>
      </c>
      <c r="D889">
        <v>-0.38329999999999997</v>
      </c>
      <c r="E889">
        <v>14.833399999999999</v>
      </c>
      <c r="F889">
        <v>9.0520000000000003E-2</v>
      </c>
    </row>
    <row r="890" spans="1:6">
      <c r="A890">
        <v>2000987</v>
      </c>
      <c r="B890">
        <v>2</v>
      </c>
      <c r="C890">
        <v>987</v>
      </c>
      <c r="D890">
        <v>-0.38329999999999997</v>
      </c>
      <c r="E890">
        <v>14.860799999999999</v>
      </c>
      <c r="F890">
        <v>9.0539999999999995E-2</v>
      </c>
    </row>
    <row r="891" spans="1:6">
      <c r="A891">
        <v>2000988</v>
      </c>
      <c r="B891">
        <v>2</v>
      </c>
      <c r="C891">
        <v>988</v>
      </c>
      <c r="D891">
        <v>-0.38329999999999997</v>
      </c>
      <c r="E891">
        <v>14.888199999999999</v>
      </c>
      <c r="F891">
        <v>9.0569999999999998E-2</v>
      </c>
    </row>
    <row r="892" spans="1:6">
      <c r="A892">
        <v>2000989</v>
      </c>
      <c r="B892">
        <v>2</v>
      </c>
      <c r="C892">
        <v>989</v>
      </c>
      <c r="D892">
        <v>-0.38329999999999997</v>
      </c>
      <c r="E892">
        <v>14.915699999999999</v>
      </c>
      <c r="F892">
        <v>9.0590000000000004E-2</v>
      </c>
    </row>
    <row r="893" spans="1:6">
      <c r="A893">
        <v>2000990</v>
      </c>
      <c r="B893">
        <v>2</v>
      </c>
      <c r="C893">
        <v>990</v>
      </c>
      <c r="D893">
        <v>-0.38329999999999997</v>
      </c>
      <c r="E893">
        <v>14.9434</v>
      </c>
      <c r="F893">
        <v>9.0620000000000006E-2</v>
      </c>
    </row>
    <row r="894" spans="1:6">
      <c r="A894">
        <v>2000991</v>
      </c>
      <c r="B894">
        <v>2</v>
      </c>
      <c r="C894">
        <v>991</v>
      </c>
      <c r="D894">
        <v>-0.38329999999999997</v>
      </c>
      <c r="E894">
        <v>14.9711</v>
      </c>
      <c r="F894">
        <v>9.0639999999999998E-2</v>
      </c>
    </row>
    <row r="895" spans="1:6">
      <c r="A895">
        <v>2000992</v>
      </c>
      <c r="B895">
        <v>2</v>
      </c>
      <c r="C895">
        <v>992</v>
      </c>
      <c r="D895">
        <v>-0.38329999999999997</v>
      </c>
      <c r="E895">
        <v>14.998900000000001</v>
      </c>
      <c r="F895">
        <v>9.0670000000000001E-2</v>
      </c>
    </row>
    <row r="896" spans="1:6">
      <c r="A896">
        <v>2000993</v>
      </c>
      <c r="B896">
        <v>2</v>
      </c>
      <c r="C896">
        <v>993</v>
      </c>
      <c r="D896">
        <v>-0.38329999999999997</v>
      </c>
      <c r="E896">
        <v>15.0267</v>
      </c>
      <c r="F896">
        <v>9.0690000000000007E-2</v>
      </c>
    </row>
    <row r="897" spans="1:6">
      <c r="A897">
        <v>2000994</v>
      </c>
      <c r="B897">
        <v>2</v>
      </c>
      <c r="C897">
        <v>994</v>
      </c>
      <c r="D897">
        <v>-0.38329999999999997</v>
      </c>
      <c r="E897">
        <v>15.0547</v>
      </c>
      <c r="F897">
        <v>9.0719999999999995E-2</v>
      </c>
    </row>
    <row r="898" spans="1:6">
      <c r="A898">
        <v>2000995</v>
      </c>
      <c r="B898">
        <v>2</v>
      </c>
      <c r="C898">
        <v>995</v>
      </c>
      <c r="D898">
        <v>-0.38329999999999997</v>
      </c>
      <c r="E898">
        <v>15.082800000000001</v>
      </c>
      <c r="F898">
        <v>9.0749999999999997E-2</v>
      </c>
    </row>
    <row r="899" spans="1:6">
      <c r="A899">
        <v>2000996</v>
      </c>
      <c r="B899">
        <v>2</v>
      </c>
      <c r="C899">
        <v>996</v>
      </c>
      <c r="D899">
        <v>-0.38329999999999997</v>
      </c>
      <c r="E899">
        <v>15.110900000000001</v>
      </c>
      <c r="F899">
        <v>9.0770000000000003E-2</v>
      </c>
    </row>
    <row r="900" spans="1:6">
      <c r="A900">
        <v>2000997</v>
      </c>
      <c r="B900">
        <v>2</v>
      </c>
      <c r="C900">
        <v>997</v>
      </c>
      <c r="D900">
        <v>-0.38329999999999997</v>
      </c>
      <c r="E900">
        <v>15.139200000000001</v>
      </c>
      <c r="F900">
        <v>9.0800000000000006E-2</v>
      </c>
    </row>
    <row r="901" spans="1:6">
      <c r="A901">
        <v>2000998</v>
      </c>
      <c r="B901">
        <v>2</v>
      </c>
      <c r="C901">
        <v>998</v>
      </c>
      <c r="D901">
        <v>-0.38329999999999997</v>
      </c>
      <c r="E901">
        <v>15.1676</v>
      </c>
      <c r="F901">
        <v>9.0829999999999994E-2</v>
      </c>
    </row>
    <row r="902" spans="1:6">
      <c r="A902">
        <v>2000999</v>
      </c>
      <c r="B902">
        <v>2</v>
      </c>
      <c r="C902">
        <v>999</v>
      </c>
      <c r="D902">
        <v>-0.38329999999999997</v>
      </c>
      <c r="E902">
        <v>15.196</v>
      </c>
      <c r="F902">
        <v>9.085E-2</v>
      </c>
    </row>
    <row r="903" spans="1:6">
      <c r="A903">
        <v>2001000</v>
      </c>
      <c r="B903">
        <v>2</v>
      </c>
      <c r="C903">
        <v>1000</v>
      </c>
      <c r="D903">
        <v>-0.38329999999999997</v>
      </c>
      <c r="E903">
        <v>15.224600000000001</v>
      </c>
      <c r="F903">
        <v>9.0880000000000002E-2</v>
      </c>
    </row>
    <row r="904" spans="1:6">
      <c r="A904">
        <v>2001001</v>
      </c>
      <c r="B904">
        <v>2</v>
      </c>
      <c r="C904">
        <v>1001</v>
      </c>
      <c r="D904">
        <v>-0.38329999999999997</v>
      </c>
      <c r="E904">
        <v>15.2532</v>
      </c>
      <c r="F904">
        <v>9.0910000000000005E-2</v>
      </c>
    </row>
    <row r="905" spans="1:6">
      <c r="A905">
        <v>2001002</v>
      </c>
      <c r="B905">
        <v>2</v>
      </c>
      <c r="C905">
        <v>1002</v>
      </c>
      <c r="D905">
        <v>-0.38329999999999997</v>
      </c>
      <c r="E905">
        <v>15.2819</v>
      </c>
      <c r="F905">
        <v>9.0929999999999997E-2</v>
      </c>
    </row>
    <row r="906" spans="1:6">
      <c r="A906">
        <v>2001003</v>
      </c>
      <c r="B906">
        <v>2</v>
      </c>
      <c r="C906">
        <v>1003</v>
      </c>
      <c r="D906">
        <v>-0.38329999999999997</v>
      </c>
      <c r="E906">
        <v>15.3108</v>
      </c>
      <c r="F906">
        <v>9.0959999999999999E-2</v>
      </c>
    </row>
    <row r="907" spans="1:6">
      <c r="A907">
        <v>2001004</v>
      </c>
      <c r="B907">
        <v>2</v>
      </c>
      <c r="C907">
        <v>1004</v>
      </c>
      <c r="D907">
        <v>-0.38329999999999997</v>
      </c>
      <c r="E907">
        <v>15.339700000000001</v>
      </c>
      <c r="F907">
        <v>9.0990000000000001E-2</v>
      </c>
    </row>
    <row r="908" spans="1:6">
      <c r="A908">
        <v>2001005</v>
      </c>
      <c r="B908">
        <v>2</v>
      </c>
      <c r="C908">
        <v>1005</v>
      </c>
      <c r="D908">
        <v>-0.38329999999999997</v>
      </c>
      <c r="E908">
        <v>15.3687</v>
      </c>
      <c r="F908">
        <v>9.1020000000000004E-2</v>
      </c>
    </row>
    <row r="909" spans="1:6">
      <c r="A909">
        <v>2001006</v>
      </c>
      <c r="B909">
        <v>2</v>
      </c>
      <c r="C909">
        <v>1006</v>
      </c>
      <c r="D909">
        <v>-0.38329999999999997</v>
      </c>
      <c r="E909">
        <v>15.3979</v>
      </c>
      <c r="F909">
        <v>9.1050000000000006E-2</v>
      </c>
    </row>
    <row r="910" spans="1:6">
      <c r="A910">
        <v>2001007</v>
      </c>
      <c r="B910">
        <v>2</v>
      </c>
      <c r="C910">
        <v>1007</v>
      </c>
      <c r="D910">
        <v>-0.38329999999999997</v>
      </c>
      <c r="E910">
        <v>15.427099999999999</v>
      </c>
      <c r="F910">
        <v>9.1069999999999998E-2</v>
      </c>
    </row>
    <row r="911" spans="1:6">
      <c r="A911">
        <v>2001008</v>
      </c>
      <c r="B911">
        <v>2</v>
      </c>
      <c r="C911">
        <v>1008</v>
      </c>
      <c r="D911">
        <v>-0.38329999999999997</v>
      </c>
      <c r="E911">
        <v>15.4564</v>
      </c>
      <c r="F911">
        <v>9.11E-2</v>
      </c>
    </row>
    <row r="912" spans="1:6">
      <c r="A912">
        <v>2001009</v>
      </c>
      <c r="B912">
        <v>2</v>
      </c>
      <c r="C912">
        <v>1009</v>
      </c>
      <c r="D912">
        <v>-0.38329999999999997</v>
      </c>
      <c r="E912">
        <v>15.485799999999999</v>
      </c>
      <c r="F912">
        <v>9.1130000000000003E-2</v>
      </c>
    </row>
    <row r="913" spans="1:6">
      <c r="A913">
        <v>2001010</v>
      </c>
      <c r="B913">
        <v>2</v>
      </c>
      <c r="C913">
        <v>1010</v>
      </c>
      <c r="D913">
        <v>-0.38329999999999997</v>
      </c>
      <c r="E913">
        <v>15.5154</v>
      </c>
      <c r="F913">
        <v>9.1160000000000005E-2</v>
      </c>
    </row>
    <row r="914" spans="1:6">
      <c r="A914">
        <v>2001011</v>
      </c>
      <c r="B914">
        <v>2</v>
      </c>
      <c r="C914">
        <v>1011</v>
      </c>
      <c r="D914">
        <v>-0.38329999999999997</v>
      </c>
      <c r="E914">
        <v>15.545</v>
      </c>
      <c r="F914">
        <v>9.1189999999999993E-2</v>
      </c>
    </row>
    <row r="915" spans="1:6">
      <c r="A915">
        <v>2001012</v>
      </c>
      <c r="B915">
        <v>2</v>
      </c>
      <c r="C915">
        <v>1012</v>
      </c>
      <c r="D915">
        <v>-0.38329999999999997</v>
      </c>
      <c r="E915">
        <v>15.5747</v>
      </c>
      <c r="F915">
        <v>9.1219999999999996E-2</v>
      </c>
    </row>
    <row r="916" spans="1:6">
      <c r="A916">
        <v>2001013</v>
      </c>
      <c r="B916">
        <v>2</v>
      </c>
      <c r="C916">
        <v>1013</v>
      </c>
      <c r="D916">
        <v>-0.38329999999999997</v>
      </c>
      <c r="E916">
        <v>15.6046</v>
      </c>
      <c r="F916">
        <v>9.1249999999999998E-2</v>
      </c>
    </row>
    <row r="917" spans="1:6">
      <c r="A917">
        <v>2001014</v>
      </c>
      <c r="B917">
        <v>2</v>
      </c>
      <c r="C917">
        <v>1014</v>
      </c>
      <c r="D917">
        <v>-0.38329999999999997</v>
      </c>
      <c r="E917">
        <v>15.634499999999999</v>
      </c>
      <c r="F917">
        <v>9.128E-2</v>
      </c>
    </row>
    <row r="918" spans="1:6">
      <c r="A918">
        <v>2001015</v>
      </c>
      <c r="B918">
        <v>2</v>
      </c>
      <c r="C918">
        <v>1015</v>
      </c>
      <c r="D918">
        <v>-0.38329999999999997</v>
      </c>
      <c r="E918">
        <v>15.6646</v>
      </c>
      <c r="F918">
        <v>9.1310000000000002E-2</v>
      </c>
    </row>
    <row r="919" spans="1:6">
      <c r="A919">
        <v>2001016</v>
      </c>
      <c r="B919">
        <v>2</v>
      </c>
      <c r="C919">
        <v>1016</v>
      </c>
      <c r="D919">
        <v>-0.38329999999999997</v>
      </c>
      <c r="E919">
        <v>15.694699999999999</v>
      </c>
      <c r="F919">
        <v>9.1329999999999995E-2</v>
      </c>
    </row>
    <row r="920" spans="1:6">
      <c r="A920">
        <v>2001017</v>
      </c>
      <c r="B920">
        <v>2</v>
      </c>
      <c r="C920">
        <v>1017</v>
      </c>
      <c r="D920">
        <v>-0.38329999999999997</v>
      </c>
      <c r="E920">
        <v>15.725</v>
      </c>
      <c r="F920">
        <v>9.1359999999999997E-2</v>
      </c>
    </row>
    <row r="921" spans="1:6">
      <c r="A921">
        <v>2001018</v>
      </c>
      <c r="B921">
        <v>2</v>
      </c>
      <c r="C921">
        <v>1018</v>
      </c>
      <c r="D921">
        <v>-0.38329999999999997</v>
      </c>
      <c r="E921">
        <v>15.7553</v>
      </c>
      <c r="F921">
        <v>9.1389999999999999E-2</v>
      </c>
    </row>
    <row r="922" spans="1:6">
      <c r="A922">
        <v>2001019</v>
      </c>
      <c r="B922">
        <v>2</v>
      </c>
      <c r="C922">
        <v>1019</v>
      </c>
      <c r="D922">
        <v>-0.38329999999999997</v>
      </c>
      <c r="E922">
        <v>15.7858</v>
      </c>
      <c r="F922">
        <v>9.1420000000000001E-2</v>
      </c>
    </row>
    <row r="923" spans="1:6">
      <c r="A923">
        <v>2001020</v>
      </c>
      <c r="B923">
        <v>2</v>
      </c>
      <c r="C923">
        <v>1020</v>
      </c>
      <c r="D923">
        <v>-0.38329999999999997</v>
      </c>
      <c r="E923">
        <v>15.8164</v>
      </c>
      <c r="F923">
        <v>9.146E-2</v>
      </c>
    </row>
    <row r="924" spans="1:6">
      <c r="A924">
        <v>2001021</v>
      </c>
      <c r="B924">
        <v>2</v>
      </c>
      <c r="C924">
        <v>1021</v>
      </c>
      <c r="D924">
        <v>-0.38329999999999997</v>
      </c>
      <c r="E924">
        <v>15.847</v>
      </c>
      <c r="F924">
        <v>9.1490000000000002E-2</v>
      </c>
    </row>
    <row r="925" spans="1:6">
      <c r="A925">
        <v>2001022</v>
      </c>
      <c r="B925">
        <v>2</v>
      </c>
      <c r="C925">
        <v>1022</v>
      </c>
      <c r="D925">
        <v>-0.38329999999999997</v>
      </c>
      <c r="E925">
        <v>15.877800000000001</v>
      </c>
      <c r="F925">
        <v>9.1520000000000004E-2</v>
      </c>
    </row>
    <row r="926" spans="1:6">
      <c r="A926">
        <v>2001023</v>
      </c>
      <c r="B926">
        <v>2</v>
      </c>
      <c r="C926">
        <v>1023</v>
      </c>
      <c r="D926">
        <v>-0.38329999999999997</v>
      </c>
      <c r="E926">
        <v>15.9087</v>
      </c>
      <c r="F926">
        <v>9.1550000000000006E-2</v>
      </c>
    </row>
    <row r="927" spans="1:6">
      <c r="A927">
        <v>2001024</v>
      </c>
      <c r="B927">
        <v>2</v>
      </c>
      <c r="C927">
        <v>1024</v>
      </c>
      <c r="D927">
        <v>-0.38329999999999997</v>
      </c>
      <c r="E927">
        <v>15.9396</v>
      </c>
      <c r="F927">
        <v>9.1579999999999995E-2</v>
      </c>
    </row>
    <row r="928" spans="1:6">
      <c r="A928">
        <v>2001025</v>
      </c>
      <c r="B928">
        <v>2</v>
      </c>
      <c r="C928">
        <v>1025</v>
      </c>
      <c r="D928">
        <v>-0.38329999999999997</v>
      </c>
      <c r="E928">
        <v>15.970700000000001</v>
      </c>
      <c r="F928">
        <v>9.1609999999999997E-2</v>
      </c>
    </row>
    <row r="929" spans="1:6">
      <c r="A929">
        <v>2001026</v>
      </c>
      <c r="B929">
        <v>2</v>
      </c>
      <c r="C929">
        <v>1026</v>
      </c>
      <c r="D929">
        <v>-0.38329999999999997</v>
      </c>
      <c r="E929">
        <v>16.001899999999999</v>
      </c>
      <c r="F929">
        <v>9.1639999999999999E-2</v>
      </c>
    </row>
    <row r="930" spans="1:6">
      <c r="A930">
        <v>2001027</v>
      </c>
      <c r="B930">
        <v>2</v>
      </c>
      <c r="C930">
        <v>1027</v>
      </c>
      <c r="D930">
        <v>-0.38329999999999997</v>
      </c>
      <c r="E930">
        <v>16.033200000000001</v>
      </c>
      <c r="F930">
        <v>9.1670000000000001E-2</v>
      </c>
    </row>
    <row r="931" spans="1:6">
      <c r="A931">
        <v>2001028</v>
      </c>
      <c r="B931">
        <v>2</v>
      </c>
      <c r="C931">
        <v>1028</v>
      </c>
      <c r="D931">
        <v>-0.38329999999999997</v>
      </c>
      <c r="E931">
        <v>16.064499999999999</v>
      </c>
      <c r="F931">
        <v>9.1700000000000004E-2</v>
      </c>
    </row>
    <row r="932" spans="1:6">
      <c r="A932">
        <v>2001029</v>
      </c>
      <c r="B932">
        <v>2</v>
      </c>
      <c r="C932">
        <v>1029</v>
      </c>
      <c r="D932">
        <v>-0.38329999999999997</v>
      </c>
      <c r="E932">
        <v>16.096</v>
      </c>
      <c r="F932">
        <v>9.1730000000000006E-2</v>
      </c>
    </row>
    <row r="933" spans="1:6">
      <c r="A933">
        <v>2001030</v>
      </c>
      <c r="B933">
        <v>2</v>
      </c>
      <c r="C933">
        <v>1030</v>
      </c>
      <c r="D933">
        <v>-0.38329999999999997</v>
      </c>
      <c r="E933">
        <v>16.127600000000001</v>
      </c>
      <c r="F933">
        <v>9.1770000000000004E-2</v>
      </c>
    </row>
    <row r="934" spans="1:6">
      <c r="A934">
        <v>2001031</v>
      </c>
      <c r="B934">
        <v>2</v>
      </c>
      <c r="C934">
        <v>1031</v>
      </c>
      <c r="D934">
        <v>-0.38329999999999997</v>
      </c>
      <c r="E934">
        <v>16.159300000000002</v>
      </c>
      <c r="F934">
        <v>9.1800000000000007E-2</v>
      </c>
    </row>
    <row r="935" spans="1:6">
      <c r="A935">
        <v>2001032</v>
      </c>
      <c r="B935">
        <v>2</v>
      </c>
      <c r="C935">
        <v>1032</v>
      </c>
      <c r="D935">
        <v>-0.38329999999999997</v>
      </c>
      <c r="E935">
        <v>16.190999999999999</v>
      </c>
      <c r="F935">
        <v>9.1829999999999995E-2</v>
      </c>
    </row>
    <row r="936" spans="1:6">
      <c r="A936">
        <v>2001033</v>
      </c>
      <c r="B936">
        <v>2</v>
      </c>
      <c r="C936">
        <v>1033</v>
      </c>
      <c r="D936">
        <v>-0.38329999999999997</v>
      </c>
      <c r="E936">
        <v>16.222899999999999</v>
      </c>
      <c r="F936">
        <v>9.1859999999999997E-2</v>
      </c>
    </row>
    <row r="937" spans="1:6">
      <c r="A937">
        <v>2001034</v>
      </c>
      <c r="B937">
        <v>2</v>
      </c>
      <c r="C937">
        <v>1034</v>
      </c>
      <c r="D937">
        <v>-0.38329999999999997</v>
      </c>
      <c r="E937">
        <v>16.254899999999999</v>
      </c>
      <c r="F937">
        <v>9.1899999999999996E-2</v>
      </c>
    </row>
    <row r="938" spans="1:6">
      <c r="A938">
        <v>2001035</v>
      </c>
      <c r="B938">
        <v>2</v>
      </c>
      <c r="C938">
        <v>1035</v>
      </c>
      <c r="D938">
        <v>-0.38329999999999997</v>
      </c>
      <c r="E938">
        <v>16.286999999999999</v>
      </c>
      <c r="F938">
        <v>9.1929999999999998E-2</v>
      </c>
    </row>
    <row r="939" spans="1:6">
      <c r="A939">
        <v>2001036</v>
      </c>
      <c r="B939">
        <v>2</v>
      </c>
      <c r="C939">
        <v>1036</v>
      </c>
      <c r="D939">
        <v>-0.38329999999999997</v>
      </c>
      <c r="E939">
        <v>16.319099999999999</v>
      </c>
      <c r="F939">
        <v>9.196E-2</v>
      </c>
    </row>
    <row r="940" spans="1:6">
      <c r="A940">
        <v>2001037</v>
      </c>
      <c r="B940">
        <v>2</v>
      </c>
      <c r="C940">
        <v>1037</v>
      </c>
      <c r="D940">
        <v>-0.38329999999999997</v>
      </c>
      <c r="E940">
        <v>16.351400000000002</v>
      </c>
      <c r="F940">
        <v>9.1990000000000002E-2</v>
      </c>
    </row>
    <row r="941" spans="1:6">
      <c r="A941">
        <v>2001038</v>
      </c>
      <c r="B941">
        <v>2</v>
      </c>
      <c r="C941">
        <v>1038</v>
      </c>
      <c r="D941">
        <v>-0.38329999999999997</v>
      </c>
      <c r="E941">
        <v>16.383700000000001</v>
      </c>
      <c r="F941">
        <v>9.2030000000000001E-2</v>
      </c>
    </row>
    <row r="942" spans="1:6">
      <c r="A942">
        <v>2001039</v>
      </c>
      <c r="B942">
        <v>2</v>
      </c>
      <c r="C942">
        <v>1039</v>
      </c>
      <c r="D942">
        <v>-0.38329999999999997</v>
      </c>
      <c r="E942">
        <v>16.4162</v>
      </c>
      <c r="F942">
        <v>9.2060000000000003E-2</v>
      </c>
    </row>
    <row r="943" spans="1:6">
      <c r="A943">
        <v>2001040</v>
      </c>
      <c r="B943">
        <v>2</v>
      </c>
      <c r="C943">
        <v>1040</v>
      </c>
      <c r="D943">
        <v>-0.38329999999999997</v>
      </c>
      <c r="E943">
        <v>16.448799999999999</v>
      </c>
      <c r="F943">
        <v>9.2090000000000005E-2</v>
      </c>
    </row>
    <row r="944" spans="1:6">
      <c r="A944">
        <v>2001041</v>
      </c>
      <c r="B944">
        <v>2</v>
      </c>
      <c r="C944">
        <v>1041</v>
      </c>
      <c r="D944">
        <v>-0.38329999999999997</v>
      </c>
      <c r="E944">
        <v>16.481400000000001</v>
      </c>
      <c r="F944">
        <v>9.2130000000000004E-2</v>
      </c>
    </row>
    <row r="945" spans="1:6">
      <c r="A945">
        <v>2001042</v>
      </c>
      <c r="B945">
        <v>2</v>
      </c>
      <c r="C945">
        <v>1042</v>
      </c>
      <c r="D945">
        <v>-0.38329999999999997</v>
      </c>
      <c r="E945">
        <v>16.514199999999999</v>
      </c>
      <c r="F945">
        <v>9.2160000000000006E-2</v>
      </c>
    </row>
    <row r="946" spans="1:6">
      <c r="A946">
        <v>2001043</v>
      </c>
      <c r="B946">
        <v>2</v>
      </c>
      <c r="C946">
        <v>1043</v>
      </c>
      <c r="D946">
        <v>-0.38329999999999997</v>
      </c>
      <c r="E946">
        <v>16.547000000000001</v>
      </c>
      <c r="F946">
        <v>9.2189999999999994E-2</v>
      </c>
    </row>
    <row r="947" spans="1:6">
      <c r="A947">
        <v>2001044</v>
      </c>
      <c r="B947">
        <v>2</v>
      </c>
      <c r="C947">
        <v>1044</v>
      </c>
      <c r="D947">
        <v>-0.38329999999999997</v>
      </c>
      <c r="E947">
        <v>16.579999999999998</v>
      </c>
      <c r="F947">
        <v>9.2230000000000006E-2</v>
      </c>
    </row>
    <row r="948" spans="1:6">
      <c r="A948">
        <v>2001045</v>
      </c>
      <c r="B948">
        <v>2</v>
      </c>
      <c r="C948">
        <v>1045</v>
      </c>
      <c r="D948">
        <v>-0.38329999999999997</v>
      </c>
      <c r="E948">
        <v>16.613099999999999</v>
      </c>
      <c r="F948">
        <v>9.2259999999999995E-2</v>
      </c>
    </row>
    <row r="949" spans="1:6">
      <c r="A949">
        <v>2001046</v>
      </c>
      <c r="B949">
        <v>2</v>
      </c>
      <c r="C949">
        <v>1046</v>
      </c>
      <c r="D949">
        <v>-0.38329999999999997</v>
      </c>
      <c r="E949">
        <v>16.6462</v>
      </c>
      <c r="F949">
        <v>9.2289999999999997E-2</v>
      </c>
    </row>
    <row r="950" spans="1:6">
      <c r="A950">
        <v>2001047</v>
      </c>
      <c r="B950">
        <v>2</v>
      </c>
      <c r="C950">
        <v>1047</v>
      </c>
      <c r="D950">
        <v>-0.38329999999999997</v>
      </c>
      <c r="E950">
        <v>16.679500000000001</v>
      </c>
      <c r="F950">
        <v>9.2329999999999995E-2</v>
      </c>
    </row>
    <row r="951" spans="1:6">
      <c r="A951">
        <v>2001048</v>
      </c>
      <c r="B951">
        <v>2</v>
      </c>
      <c r="C951">
        <v>1048</v>
      </c>
      <c r="D951">
        <v>-0.38329999999999997</v>
      </c>
      <c r="E951">
        <v>16.712900000000001</v>
      </c>
      <c r="F951">
        <v>9.2359999999999998E-2</v>
      </c>
    </row>
    <row r="952" spans="1:6">
      <c r="A952">
        <v>2001049</v>
      </c>
      <c r="B952">
        <v>2</v>
      </c>
      <c r="C952">
        <v>1049</v>
      </c>
      <c r="D952">
        <v>-0.38329999999999997</v>
      </c>
      <c r="E952">
        <v>16.746400000000001</v>
      </c>
      <c r="F952">
        <v>9.2399999999999996E-2</v>
      </c>
    </row>
    <row r="953" spans="1:6">
      <c r="A953">
        <v>2001050</v>
      </c>
      <c r="B953">
        <v>2</v>
      </c>
      <c r="C953">
        <v>1050</v>
      </c>
      <c r="D953">
        <v>-0.38329999999999997</v>
      </c>
      <c r="E953">
        <v>16.78</v>
      </c>
      <c r="F953">
        <v>9.2429999999999998E-2</v>
      </c>
    </row>
    <row r="954" spans="1:6">
      <c r="A954">
        <v>2001051</v>
      </c>
      <c r="B954">
        <v>2</v>
      </c>
      <c r="C954">
        <v>1051</v>
      </c>
      <c r="D954">
        <v>-0.38329999999999997</v>
      </c>
      <c r="E954">
        <v>16.813700000000001</v>
      </c>
      <c r="F954">
        <v>9.2469999999999997E-2</v>
      </c>
    </row>
    <row r="955" spans="1:6">
      <c r="A955">
        <v>2001052</v>
      </c>
      <c r="B955">
        <v>2</v>
      </c>
      <c r="C955">
        <v>1052</v>
      </c>
      <c r="D955">
        <v>-0.38329999999999997</v>
      </c>
      <c r="E955">
        <v>16.8475</v>
      </c>
      <c r="F955">
        <v>9.2499999999999999E-2</v>
      </c>
    </row>
    <row r="956" spans="1:6">
      <c r="A956">
        <v>2001053</v>
      </c>
      <c r="B956">
        <v>2</v>
      </c>
      <c r="C956">
        <v>1053</v>
      </c>
      <c r="D956">
        <v>-0.38329999999999997</v>
      </c>
      <c r="E956">
        <v>16.881399999999999</v>
      </c>
      <c r="F956">
        <v>9.2539999999999997E-2</v>
      </c>
    </row>
    <row r="957" spans="1:6">
      <c r="A957">
        <v>2001054</v>
      </c>
      <c r="B957">
        <v>2</v>
      </c>
      <c r="C957">
        <v>1054</v>
      </c>
      <c r="D957">
        <v>-0.38329999999999997</v>
      </c>
      <c r="E957">
        <v>16.915400000000002</v>
      </c>
      <c r="F957">
        <v>9.257E-2</v>
      </c>
    </row>
    <row r="958" spans="1:6">
      <c r="A958">
        <v>2001055</v>
      </c>
      <c r="B958">
        <v>2</v>
      </c>
      <c r="C958">
        <v>1055</v>
      </c>
      <c r="D958">
        <v>-0.38329999999999997</v>
      </c>
      <c r="E958">
        <v>16.9496</v>
      </c>
      <c r="F958">
        <v>9.2609999999999998E-2</v>
      </c>
    </row>
    <row r="959" spans="1:6">
      <c r="A959">
        <v>2001056</v>
      </c>
      <c r="B959">
        <v>2</v>
      </c>
      <c r="C959">
        <v>1056</v>
      </c>
      <c r="D959">
        <v>-0.38329999999999997</v>
      </c>
      <c r="E959">
        <v>16.983799999999999</v>
      </c>
      <c r="F959">
        <v>9.264E-2</v>
      </c>
    </row>
    <row r="960" spans="1:6">
      <c r="A960">
        <v>2001057</v>
      </c>
      <c r="B960">
        <v>2</v>
      </c>
      <c r="C960">
        <v>1057</v>
      </c>
      <c r="D960">
        <v>-0.38329999999999997</v>
      </c>
      <c r="E960">
        <v>17.0182</v>
      </c>
      <c r="F960">
        <v>9.2679999999999998E-2</v>
      </c>
    </row>
    <row r="961" spans="1:6">
      <c r="A961">
        <v>2001058</v>
      </c>
      <c r="B961">
        <v>2</v>
      </c>
      <c r="C961">
        <v>1058</v>
      </c>
      <c r="D961">
        <v>-0.38329999999999997</v>
      </c>
      <c r="E961">
        <v>17.052700000000002</v>
      </c>
      <c r="F961">
        <v>9.2710000000000001E-2</v>
      </c>
    </row>
    <row r="962" spans="1:6">
      <c r="A962">
        <v>2001059</v>
      </c>
      <c r="B962">
        <v>2</v>
      </c>
      <c r="C962">
        <v>1059</v>
      </c>
      <c r="D962">
        <v>-0.38329999999999997</v>
      </c>
      <c r="E962">
        <v>17.087299999999999</v>
      </c>
      <c r="F962">
        <v>9.2749999999999999E-2</v>
      </c>
    </row>
    <row r="963" spans="1:6">
      <c r="A963">
        <v>2001060</v>
      </c>
      <c r="B963">
        <v>2</v>
      </c>
      <c r="C963">
        <v>1060</v>
      </c>
      <c r="D963">
        <v>-0.38329999999999997</v>
      </c>
      <c r="E963">
        <v>17.122</v>
      </c>
      <c r="F963">
        <v>9.2780000000000001E-2</v>
      </c>
    </row>
    <row r="964" spans="1:6">
      <c r="A964">
        <v>2001061</v>
      </c>
      <c r="B964">
        <v>2</v>
      </c>
      <c r="C964">
        <v>1061</v>
      </c>
      <c r="D964">
        <v>-0.38329999999999997</v>
      </c>
      <c r="E964">
        <v>17.1569</v>
      </c>
      <c r="F964">
        <v>9.282E-2</v>
      </c>
    </row>
    <row r="965" spans="1:6">
      <c r="A965">
        <v>2001062</v>
      </c>
      <c r="B965">
        <v>2</v>
      </c>
      <c r="C965">
        <v>1062</v>
      </c>
      <c r="D965">
        <v>-0.38329999999999997</v>
      </c>
      <c r="E965">
        <v>17.191800000000001</v>
      </c>
      <c r="F965">
        <v>9.2859999999999998E-2</v>
      </c>
    </row>
    <row r="966" spans="1:6">
      <c r="A966">
        <v>2001063</v>
      </c>
      <c r="B966">
        <v>2</v>
      </c>
      <c r="C966">
        <v>1063</v>
      </c>
      <c r="D966">
        <v>-0.38329999999999997</v>
      </c>
      <c r="E966">
        <v>17.226900000000001</v>
      </c>
      <c r="F966">
        <v>9.289E-2</v>
      </c>
    </row>
    <row r="967" spans="1:6">
      <c r="A967">
        <v>2001064</v>
      </c>
      <c r="B967">
        <v>2</v>
      </c>
      <c r="C967">
        <v>1064</v>
      </c>
      <c r="D967">
        <v>-0.38329999999999997</v>
      </c>
      <c r="E967">
        <v>17.262</v>
      </c>
      <c r="F967">
        <v>9.2929999999999999E-2</v>
      </c>
    </row>
    <row r="968" spans="1:6">
      <c r="A968">
        <v>2001065</v>
      </c>
      <c r="B968">
        <v>2</v>
      </c>
      <c r="C968">
        <v>1065</v>
      </c>
      <c r="D968">
        <v>-0.38329999999999997</v>
      </c>
      <c r="E968">
        <v>17.2973</v>
      </c>
      <c r="F968">
        <v>9.2960000000000001E-2</v>
      </c>
    </row>
    <row r="969" spans="1:6">
      <c r="A969">
        <v>2001066</v>
      </c>
      <c r="B969">
        <v>2</v>
      </c>
      <c r="C969">
        <v>1066</v>
      </c>
      <c r="D969">
        <v>-0.38329999999999997</v>
      </c>
      <c r="E969">
        <v>17.332699999999999</v>
      </c>
      <c r="F969">
        <v>9.2999999999999999E-2</v>
      </c>
    </row>
    <row r="970" spans="1:6">
      <c r="A970">
        <v>2001067</v>
      </c>
      <c r="B970">
        <v>2</v>
      </c>
      <c r="C970">
        <v>1067</v>
      </c>
      <c r="D970">
        <v>-0.38329999999999997</v>
      </c>
      <c r="E970">
        <v>17.368300000000001</v>
      </c>
      <c r="F970">
        <v>9.3039999999999998E-2</v>
      </c>
    </row>
    <row r="971" spans="1:6">
      <c r="A971">
        <v>2001068</v>
      </c>
      <c r="B971">
        <v>2</v>
      </c>
      <c r="C971">
        <v>1068</v>
      </c>
      <c r="D971">
        <v>-0.38329999999999997</v>
      </c>
      <c r="E971">
        <v>17.4039</v>
      </c>
      <c r="F971">
        <v>9.307E-2</v>
      </c>
    </row>
    <row r="972" spans="1:6">
      <c r="A972">
        <v>2001069</v>
      </c>
      <c r="B972">
        <v>2</v>
      </c>
      <c r="C972">
        <v>1069</v>
      </c>
      <c r="D972">
        <v>-0.38329999999999997</v>
      </c>
      <c r="E972">
        <v>17.439699999999998</v>
      </c>
      <c r="F972">
        <v>9.3109999999999998E-2</v>
      </c>
    </row>
    <row r="973" spans="1:6">
      <c r="A973">
        <v>2001070</v>
      </c>
      <c r="B973">
        <v>2</v>
      </c>
      <c r="C973">
        <v>1070</v>
      </c>
      <c r="D973">
        <v>-0.38329999999999997</v>
      </c>
      <c r="E973">
        <v>17.4755</v>
      </c>
      <c r="F973">
        <v>9.3149999999999997E-2</v>
      </c>
    </row>
    <row r="974" spans="1:6">
      <c r="A974">
        <v>2001071</v>
      </c>
      <c r="B974">
        <v>2</v>
      </c>
      <c r="C974">
        <v>1071</v>
      </c>
      <c r="D974">
        <v>-0.38329999999999997</v>
      </c>
      <c r="E974">
        <v>17.511500000000002</v>
      </c>
      <c r="F974">
        <v>9.3179999999999999E-2</v>
      </c>
    </row>
    <row r="975" spans="1:6">
      <c r="A975">
        <v>2001072</v>
      </c>
      <c r="B975">
        <v>2</v>
      </c>
      <c r="C975">
        <v>1072</v>
      </c>
      <c r="D975">
        <v>-0.38329999999999997</v>
      </c>
      <c r="E975">
        <v>17.547599999999999</v>
      </c>
      <c r="F975">
        <v>9.3219999999999997E-2</v>
      </c>
    </row>
    <row r="976" spans="1:6">
      <c r="A976">
        <v>2001073</v>
      </c>
      <c r="B976">
        <v>2</v>
      </c>
      <c r="C976">
        <v>1073</v>
      </c>
      <c r="D976">
        <v>-0.38329999999999997</v>
      </c>
      <c r="E976">
        <v>17.5839</v>
      </c>
      <c r="F976">
        <v>9.3259999999999996E-2</v>
      </c>
    </row>
    <row r="977" spans="1:6">
      <c r="A977">
        <v>2001074</v>
      </c>
      <c r="B977">
        <v>2</v>
      </c>
      <c r="C977">
        <v>1074</v>
      </c>
      <c r="D977">
        <v>-0.38329999999999997</v>
      </c>
      <c r="E977">
        <v>17.620200000000001</v>
      </c>
      <c r="F977">
        <v>9.3289999999999998E-2</v>
      </c>
    </row>
    <row r="978" spans="1:6">
      <c r="A978">
        <v>2001075</v>
      </c>
      <c r="B978">
        <v>2</v>
      </c>
      <c r="C978">
        <v>1075</v>
      </c>
      <c r="D978">
        <v>-0.38329999999999997</v>
      </c>
      <c r="E978">
        <v>17.656700000000001</v>
      </c>
      <c r="F978">
        <v>9.3329999999999996E-2</v>
      </c>
    </row>
    <row r="979" spans="1:6">
      <c r="A979">
        <v>2001076</v>
      </c>
      <c r="B979">
        <v>2</v>
      </c>
      <c r="C979">
        <v>1076</v>
      </c>
      <c r="D979">
        <v>-0.38329999999999997</v>
      </c>
      <c r="E979">
        <v>17.693200000000001</v>
      </c>
      <c r="F979">
        <v>9.3369999999999995E-2</v>
      </c>
    </row>
    <row r="980" spans="1:6">
      <c r="A980">
        <v>2001077</v>
      </c>
      <c r="B980">
        <v>2</v>
      </c>
      <c r="C980">
        <v>1077</v>
      </c>
      <c r="D980">
        <v>-0.38329999999999997</v>
      </c>
      <c r="E980">
        <v>17.729900000000001</v>
      </c>
      <c r="F980">
        <v>9.3410000000000007E-2</v>
      </c>
    </row>
    <row r="981" spans="1:6">
      <c r="A981">
        <v>2001078</v>
      </c>
      <c r="B981">
        <v>2</v>
      </c>
      <c r="C981">
        <v>1078</v>
      </c>
      <c r="D981">
        <v>-0.38329999999999997</v>
      </c>
      <c r="E981">
        <v>17.7668</v>
      </c>
      <c r="F981">
        <v>9.3439999999999995E-2</v>
      </c>
    </row>
    <row r="982" spans="1:6">
      <c r="A982">
        <v>2001079</v>
      </c>
      <c r="B982">
        <v>2</v>
      </c>
      <c r="C982">
        <v>1079</v>
      </c>
      <c r="D982">
        <v>-0.38329999999999997</v>
      </c>
      <c r="E982">
        <v>17.803699999999999</v>
      </c>
      <c r="F982">
        <v>9.3479999999999994E-2</v>
      </c>
    </row>
    <row r="983" spans="1:6">
      <c r="A983">
        <v>2001080</v>
      </c>
      <c r="B983">
        <v>2</v>
      </c>
      <c r="C983">
        <v>1080</v>
      </c>
      <c r="D983">
        <v>-0.38329999999999997</v>
      </c>
      <c r="E983">
        <v>17.840699999999998</v>
      </c>
      <c r="F983">
        <v>9.3520000000000006E-2</v>
      </c>
    </row>
    <row r="984" spans="1:6">
      <c r="A984">
        <v>2001081</v>
      </c>
      <c r="B984">
        <v>2</v>
      </c>
      <c r="C984">
        <v>1081</v>
      </c>
      <c r="D984">
        <v>-0.38329999999999997</v>
      </c>
      <c r="E984">
        <v>17.8779</v>
      </c>
      <c r="F984">
        <v>9.3560000000000004E-2</v>
      </c>
    </row>
    <row r="985" spans="1:6">
      <c r="A985">
        <v>2001082</v>
      </c>
      <c r="B985">
        <v>2</v>
      </c>
      <c r="C985">
        <v>1082</v>
      </c>
      <c r="D985">
        <v>-0.38329999999999997</v>
      </c>
      <c r="E985">
        <v>17.915199999999999</v>
      </c>
      <c r="F985">
        <v>9.3590000000000007E-2</v>
      </c>
    </row>
    <row r="986" spans="1:6">
      <c r="A986">
        <v>2001083</v>
      </c>
      <c r="B986">
        <v>2</v>
      </c>
      <c r="C986">
        <v>1083</v>
      </c>
      <c r="D986">
        <v>-0.38329999999999997</v>
      </c>
      <c r="E986">
        <v>17.9526</v>
      </c>
      <c r="F986">
        <v>9.3630000000000005E-2</v>
      </c>
    </row>
    <row r="987" spans="1:6">
      <c r="A987">
        <v>2001084</v>
      </c>
      <c r="B987">
        <v>2</v>
      </c>
      <c r="C987">
        <v>1084</v>
      </c>
      <c r="D987">
        <v>-0.38329999999999997</v>
      </c>
      <c r="E987">
        <v>17.990100000000002</v>
      </c>
      <c r="F987">
        <v>9.3670000000000003E-2</v>
      </c>
    </row>
    <row r="988" spans="1:6">
      <c r="A988">
        <v>2001085</v>
      </c>
      <c r="B988">
        <v>2</v>
      </c>
      <c r="C988">
        <v>1085</v>
      </c>
      <c r="D988">
        <v>-0.38329999999999997</v>
      </c>
      <c r="E988">
        <v>18.027699999999999</v>
      </c>
      <c r="F988">
        <v>9.3710000000000002E-2</v>
      </c>
    </row>
    <row r="989" spans="1:6">
      <c r="A989">
        <v>2001086</v>
      </c>
      <c r="B989">
        <v>2</v>
      </c>
      <c r="C989">
        <v>1086</v>
      </c>
      <c r="D989">
        <v>-0.38329999999999997</v>
      </c>
      <c r="E989">
        <v>18.0654</v>
      </c>
      <c r="F989">
        <v>9.375E-2</v>
      </c>
    </row>
    <row r="990" spans="1:6">
      <c r="A990">
        <v>2001087</v>
      </c>
      <c r="B990">
        <v>2</v>
      </c>
      <c r="C990">
        <v>1087</v>
      </c>
      <c r="D990">
        <v>-0.38329999999999997</v>
      </c>
      <c r="E990">
        <v>18.103300000000001</v>
      </c>
      <c r="F990">
        <v>9.3780000000000002E-2</v>
      </c>
    </row>
    <row r="991" spans="1:6">
      <c r="A991">
        <v>2001088</v>
      </c>
      <c r="B991">
        <v>2</v>
      </c>
      <c r="C991">
        <v>1088</v>
      </c>
      <c r="D991">
        <v>-0.38329999999999997</v>
      </c>
      <c r="E991">
        <v>18.141200000000001</v>
      </c>
      <c r="F991">
        <v>9.3820000000000001E-2</v>
      </c>
    </row>
    <row r="992" spans="1:6">
      <c r="A992">
        <v>2001089</v>
      </c>
      <c r="B992">
        <v>2</v>
      </c>
      <c r="C992">
        <v>1089</v>
      </c>
      <c r="D992">
        <v>-0.38329999999999997</v>
      </c>
      <c r="E992">
        <v>18.179200000000002</v>
      </c>
      <c r="F992">
        <v>9.3859999999999999E-2</v>
      </c>
    </row>
    <row r="993" spans="1:6">
      <c r="A993">
        <v>2001090</v>
      </c>
      <c r="B993">
        <v>2</v>
      </c>
      <c r="C993">
        <v>1090</v>
      </c>
      <c r="D993">
        <v>-0.38329999999999997</v>
      </c>
      <c r="E993">
        <v>18.217400000000001</v>
      </c>
      <c r="F993">
        <v>9.3899999999999997E-2</v>
      </c>
    </row>
    <row r="994" spans="1:6">
      <c r="A994">
        <v>2001091</v>
      </c>
      <c r="B994">
        <v>2</v>
      </c>
      <c r="C994">
        <v>1091</v>
      </c>
      <c r="D994">
        <v>-0.38329999999999997</v>
      </c>
      <c r="E994">
        <v>18.255600000000001</v>
      </c>
      <c r="F994">
        <v>9.3939999999999996E-2</v>
      </c>
    </row>
    <row r="995" spans="1:6">
      <c r="A995">
        <v>2001092</v>
      </c>
      <c r="B995">
        <v>2</v>
      </c>
      <c r="C995">
        <v>1092</v>
      </c>
      <c r="D995">
        <v>-0.38329999999999997</v>
      </c>
      <c r="E995">
        <v>18.294</v>
      </c>
      <c r="F995">
        <v>9.3969999999999998E-2</v>
      </c>
    </row>
    <row r="996" spans="1:6">
      <c r="A996">
        <v>2001093</v>
      </c>
      <c r="B996">
        <v>2</v>
      </c>
      <c r="C996">
        <v>1093</v>
      </c>
      <c r="D996">
        <v>-0.38329999999999997</v>
      </c>
      <c r="E996">
        <v>18.3324</v>
      </c>
      <c r="F996">
        <v>9.4009999999999996E-2</v>
      </c>
    </row>
    <row r="997" spans="1:6">
      <c r="A997">
        <v>2001094</v>
      </c>
      <c r="B997">
        <v>2</v>
      </c>
      <c r="C997">
        <v>1094</v>
      </c>
      <c r="D997">
        <v>-0.38329999999999997</v>
      </c>
      <c r="E997">
        <v>18.370999999999999</v>
      </c>
      <c r="F997">
        <v>9.4049999999999995E-2</v>
      </c>
    </row>
    <row r="998" spans="1:6">
      <c r="A998">
        <v>2001095</v>
      </c>
      <c r="B998">
        <v>2</v>
      </c>
      <c r="C998">
        <v>1095</v>
      </c>
      <c r="D998">
        <v>-0.38329999999999997</v>
      </c>
      <c r="E998">
        <v>18.409600000000001</v>
      </c>
      <c r="F998">
        <v>9.4089999999999993E-2</v>
      </c>
    </row>
    <row r="999" spans="1:6">
      <c r="A999">
        <v>2001096</v>
      </c>
      <c r="B999">
        <v>2</v>
      </c>
      <c r="C999">
        <v>1096</v>
      </c>
      <c r="D999">
        <v>-0.38329999999999997</v>
      </c>
      <c r="E999">
        <v>18.448399999999999</v>
      </c>
      <c r="F999">
        <v>9.4130000000000005E-2</v>
      </c>
    </row>
    <row r="1000" spans="1:6">
      <c r="A1000">
        <v>2001097</v>
      </c>
      <c r="B1000">
        <v>2</v>
      </c>
      <c r="C1000">
        <v>1097</v>
      </c>
      <c r="D1000">
        <v>-0.38329999999999997</v>
      </c>
      <c r="E1000">
        <v>18.487200000000001</v>
      </c>
      <c r="F1000">
        <v>9.4170000000000004E-2</v>
      </c>
    </row>
    <row r="1001" spans="1:6">
      <c r="A1001">
        <v>2001098</v>
      </c>
      <c r="B1001">
        <v>2</v>
      </c>
      <c r="C1001">
        <v>1098</v>
      </c>
      <c r="D1001">
        <v>-0.38329999999999997</v>
      </c>
      <c r="E1001">
        <v>18.526199999999999</v>
      </c>
      <c r="F1001">
        <v>9.4210000000000002E-2</v>
      </c>
    </row>
    <row r="1002" spans="1:6">
      <c r="A1002">
        <v>2001099</v>
      </c>
      <c r="B1002">
        <v>2</v>
      </c>
      <c r="C1002">
        <v>1099</v>
      </c>
      <c r="D1002">
        <v>-0.38329999999999997</v>
      </c>
      <c r="E1002">
        <v>18.565200000000001</v>
      </c>
      <c r="F1002">
        <v>9.4240000000000004E-2</v>
      </c>
    </row>
    <row r="1003" spans="1:6">
      <c r="A1003">
        <v>2001100</v>
      </c>
      <c r="B1003">
        <v>2</v>
      </c>
      <c r="C1003">
        <v>1100</v>
      </c>
      <c r="D1003">
        <v>-0.38329999999999997</v>
      </c>
      <c r="E1003">
        <v>18.604299999999999</v>
      </c>
      <c r="F1003">
        <v>9.4280000000000003E-2</v>
      </c>
    </row>
    <row r="1004" spans="1:6">
      <c r="A1004">
        <v>2001101</v>
      </c>
      <c r="B1004">
        <v>2</v>
      </c>
      <c r="C1004">
        <v>1101</v>
      </c>
      <c r="D1004">
        <v>-0.38329999999999997</v>
      </c>
      <c r="E1004">
        <v>18.643599999999999</v>
      </c>
      <c r="F1004">
        <v>9.4320000000000001E-2</v>
      </c>
    </row>
    <row r="1005" spans="1:6">
      <c r="A1005">
        <v>2001102</v>
      </c>
      <c r="B1005">
        <v>2</v>
      </c>
      <c r="C1005">
        <v>1102</v>
      </c>
      <c r="D1005">
        <v>-0.38329999999999997</v>
      </c>
      <c r="E1005">
        <v>18.6829</v>
      </c>
      <c r="F1005">
        <v>9.4359999999999999E-2</v>
      </c>
    </row>
    <row r="1006" spans="1:6">
      <c r="A1006">
        <v>2001103</v>
      </c>
      <c r="B1006">
        <v>2</v>
      </c>
      <c r="C1006">
        <v>1103</v>
      </c>
      <c r="D1006">
        <v>-0.38329999999999997</v>
      </c>
      <c r="E1006">
        <v>18.722300000000001</v>
      </c>
      <c r="F1006">
        <v>9.4399999999999998E-2</v>
      </c>
    </row>
    <row r="1007" spans="1:6">
      <c r="A1007">
        <v>2001104</v>
      </c>
      <c r="B1007">
        <v>2</v>
      </c>
      <c r="C1007">
        <v>1104</v>
      </c>
      <c r="D1007">
        <v>-0.38329999999999997</v>
      </c>
      <c r="E1007">
        <v>18.761800000000001</v>
      </c>
      <c r="F1007">
        <v>9.4439999999999996E-2</v>
      </c>
    </row>
    <row r="1008" spans="1:6">
      <c r="A1008">
        <v>2001105</v>
      </c>
      <c r="B1008">
        <v>2</v>
      </c>
      <c r="C1008">
        <v>1105</v>
      </c>
      <c r="D1008">
        <v>-0.38329999999999997</v>
      </c>
      <c r="E1008">
        <v>18.801500000000001</v>
      </c>
      <c r="F1008">
        <v>9.4479999999999995E-2</v>
      </c>
    </row>
    <row r="1009" spans="1:6">
      <c r="A1009">
        <v>2001106</v>
      </c>
      <c r="B1009">
        <v>2</v>
      </c>
      <c r="C1009">
        <v>1106</v>
      </c>
      <c r="D1009">
        <v>-0.38329999999999997</v>
      </c>
      <c r="E1009">
        <v>18.841200000000001</v>
      </c>
      <c r="F1009">
        <v>9.4520000000000007E-2</v>
      </c>
    </row>
    <row r="1010" spans="1:6">
      <c r="A1010">
        <v>2001107</v>
      </c>
      <c r="B1010">
        <v>2</v>
      </c>
      <c r="C1010">
        <v>1107</v>
      </c>
      <c r="D1010">
        <v>-0.38329999999999997</v>
      </c>
      <c r="E1010">
        <v>18.8809</v>
      </c>
      <c r="F1010">
        <v>9.4560000000000005E-2</v>
      </c>
    </row>
    <row r="1011" spans="1:6">
      <c r="A1011">
        <v>2001108</v>
      </c>
      <c r="B1011">
        <v>2</v>
      </c>
      <c r="C1011">
        <v>1108</v>
      </c>
      <c r="D1011">
        <v>-0.38329999999999997</v>
      </c>
      <c r="E1011">
        <v>18.9208</v>
      </c>
      <c r="F1011">
        <v>9.4600000000000004E-2</v>
      </c>
    </row>
    <row r="1012" spans="1:6">
      <c r="A1012">
        <v>2001109</v>
      </c>
      <c r="B1012">
        <v>2</v>
      </c>
      <c r="C1012">
        <v>1109</v>
      </c>
      <c r="D1012">
        <v>-0.38329999999999997</v>
      </c>
      <c r="E1012">
        <v>18.960799999999999</v>
      </c>
      <c r="F1012">
        <v>9.4640000000000002E-2</v>
      </c>
    </row>
    <row r="1013" spans="1:6">
      <c r="A1013">
        <v>2001110</v>
      </c>
      <c r="B1013">
        <v>2</v>
      </c>
      <c r="C1013">
        <v>1110</v>
      </c>
      <c r="D1013">
        <v>-0.38329999999999997</v>
      </c>
      <c r="E1013">
        <v>19.000900000000001</v>
      </c>
      <c r="F1013">
        <v>9.4670000000000004E-2</v>
      </c>
    </row>
    <row r="1014" spans="1:6">
      <c r="A1014">
        <v>2001111</v>
      </c>
      <c r="B1014">
        <v>2</v>
      </c>
      <c r="C1014">
        <v>1111</v>
      </c>
      <c r="D1014">
        <v>-0.38329999999999997</v>
      </c>
      <c r="E1014">
        <v>19.041</v>
      </c>
      <c r="F1014">
        <v>9.4710000000000003E-2</v>
      </c>
    </row>
    <row r="1015" spans="1:6">
      <c r="A1015">
        <v>2001112</v>
      </c>
      <c r="B1015">
        <v>2</v>
      </c>
      <c r="C1015">
        <v>1112</v>
      </c>
      <c r="D1015">
        <v>-0.38329999999999997</v>
      </c>
      <c r="E1015">
        <v>19.081199999999999</v>
      </c>
      <c r="F1015">
        <v>9.4750000000000001E-2</v>
      </c>
    </row>
    <row r="1016" spans="1:6">
      <c r="A1016">
        <v>2001113</v>
      </c>
      <c r="B1016">
        <v>2</v>
      </c>
      <c r="C1016">
        <v>1113</v>
      </c>
      <c r="D1016">
        <v>-0.38329999999999997</v>
      </c>
      <c r="E1016">
        <v>19.121500000000001</v>
      </c>
      <c r="F1016">
        <v>9.4789999999999999E-2</v>
      </c>
    </row>
    <row r="1017" spans="1:6">
      <c r="A1017">
        <v>2001114</v>
      </c>
      <c r="B1017">
        <v>2</v>
      </c>
      <c r="C1017">
        <v>1114</v>
      </c>
      <c r="D1017">
        <v>-0.38329999999999997</v>
      </c>
      <c r="E1017">
        <v>19.161899999999999</v>
      </c>
      <c r="F1017">
        <v>9.4829999999999998E-2</v>
      </c>
    </row>
    <row r="1018" spans="1:6">
      <c r="A1018">
        <v>2001115</v>
      </c>
      <c r="B1018">
        <v>2</v>
      </c>
      <c r="C1018">
        <v>1115</v>
      </c>
      <c r="D1018">
        <v>-0.38329999999999997</v>
      </c>
      <c r="E1018">
        <v>19.202400000000001</v>
      </c>
      <c r="F1018">
        <v>9.4869999999999996E-2</v>
      </c>
    </row>
    <row r="1019" spans="1:6">
      <c r="A1019">
        <v>2001116</v>
      </c>
      <c r="B1019">
        <v>2</v>
      </c>
      <c r="C1019">
        <v>1116</v>
      </c>
      <c r="D1019">
        <v>-0.38329999999999997</v>
      </c>
      <c r="E1019">
        <v>19.242999999999999</v>
      </c>
      <c r="F1019">
        <v>9.4909999999999994E-2</v>
      </c>
    </row>
    <row r="1020" spans="1:6">
      <c r="A1020">
        <v>2001117</v>
      </c>
      <c r="B1020">
        <v>2</v>
      </c>
      <c r="C1020">
        <v>1117</v>
      </c>
      <c r="D1020">
        <v>-0.38329999999999997</v>
      </c>
      <c r="E1020">
        <v>19.2836</v>
      </c>
      <c r="F1020">
        <v>9.4950000000000007E-2</v>
      </c>
    </row>
    <row r="1021" spans="1:6">
      <c r="A1021">
        <v>2001118</v>
      </c>
      <c r="B1021">
        <v>2</v>
      </c>
      <c r="C1021">
        <v>1118</v>
      </c>
      <c r="D1021">
        <v>-0.38329999999999997</v>
      </c>
      <c r="E1021">
        <v>19.324300000000001</v>
      </c>
      <c r="F1021">
        <v>9.4990000000000005E-2</v>
      </c>
    </row>
    <row r="1022" spans="1:6">
      <c r="A1022">
        <v>2001119</v>
      </c>
      <c r="B1022">
        <v>2</v>
      </c>
      <c r="C1022">
        <v>1119</v>
      </c>
      <c r="D1022">
        <v>-0.38329999999999997</v>
      </c>
      <c r="E1022">
        <v>19.365100000000002</v>
      </c>
      <c r="F1022">
        <v>9.5030000000000003E-2</v>
      </c>
    </row>
    <row r="1023" spans="1:6">
      <c r="A1023">
        <v>2001120</v>
      </c>
      <c r="B1023">
        <v>2</v>
      </c>
      <c r="C1023">
        <v>1120</v>
      </c>
      <c r="D1023">
        <v>-0.38329999999999997</v>
      </c>
      <c r="E1023">
        <v>19.405999999999999</v>
      </c>
      <c r="F1023">
        <v>9.5070000000000002E-2</v>
      </c>
    </row>
    <row r="1024" spans="1:6">
      <c r="A1024">
        <v>2001121</v>
      </c>
      <c r="B1024">
        <v>2</v>
      </c>
      <c r="C1024">
        <v>1121</v>
      </c>
      <c r="D1024">
        <v>-0.38329999999999997</v>
      </c>
      <c r="E1024">
        <v>19.446999999999999</v>
      </c>
      <c r="F1024">
        <v>9.511E-2</v>
      </c>
    </row>
    <row r="1025" spans="1:6">
      <c r="A1025">
        <v>2001122</v>
      </c>
      <c r="B1025">
        <v>2</v>
      </c>
      <c r="C1025">
        <v>1122</v>
      </c>
      <c r="D1025">
        <v>-0.38329999999999997</v>
      </c>
      <c r="E1025">
        <v>19.488</v>
      </c>
      <c r="F1025">
        <v>9.5149999999999998E-2</v>
      </c>
    </row>
    <row r="1026" spans="1:6">
      <c r="A1026">
        <v>2001123</v>
      </c>
      <c r="B1026">
        <v>2</v>
      </c>
      <c r="C1026">
        <v>1123</v>
      </c>
      <c r="D1026">
        <v>-0.38329999999999997</v>
      </c>
      <c r="E1026">
        <v>19.5291</v>
      </c>
      <c r="F1026">
        <v>9.5189999999999997E-2</v>
      </c>
    </row>
    <row r="1027" spans="1:6">
      <c r="A1027">
        <v>2001124</v>
      </c>
      <c r="B1027">
        <v>2</v>
      </c>
      <c r="C1027">
        <v>1124</v>
      </c>
      <c r="D1027">
        <v>-0.38329999999999997</v>
      </c>
      <c r="E1027">
        <v>19.5703</v>
      </c>
      <c r="F1027">
        <v>9.5229999999999995E-2</v>
      </c>
    </row>
    <row r="1028" spans="1:6">
      <c r="A1028">
        <v>2001125</v>
      </c>
      <c r="B1028">
        <v>2</v>
      </c>
      <c r="C1028">
        <v>1125</v>
      </c>
      <c r="D1028">
        <v>-0.38329999999999997</v>
      </c>
      <c r="E1028">
        <v>19.611599999999999</v>
      </c>
      <c r="F1028">
        <v>9.5269999999999994E-2</v>
      </c>
    </row>
    <row r="1029" spans="1:6">
      <c r="A1029">
        <v>2001126</v>
      </c>
      <c r="B1029">
        <v>2</v>
      </c>
      <c r="C1029">
        <v>1126</v>
      </c>
      <c r="D1029">
        <v>-0.38329999999999997</v>
      </c>
      <c r="E1029">
        <v>19.652899999999999</v>
      </c>
      <c r="F1029">
        <v>9.5310000000000006E-2</v>
      </c>
    </row>
    <row r="1030" spans="1:6">
      <c r="A1030">
        <v>2001127</v>
      </c>
      <c r="B1030">
        <v>2</v>
      </c>
      <c r="C1030">
        <v>1127</v>
      </c>
      <c r="D1030">
        <v>-0.38329999999999997</v>
      </c>
      <c r="E1030">
        <v>19.694299999999998</v>
      </c>
      <c r="F1030">
        <v>9.5339999999999994E-2</v>
      </c>
    </row>
    <row r="1031" spans="1:6">
      <c r="A1031">
        <v>2001128</v>
      </c>
      <c r="B1031">
        <v>2</v>
      </c>
      <c r="C1031">
        <v>1128</v>
      </c>
      <c r="D1031">
        <v>-0.38329999999999997</v>
      </c>
      <c r="E1031">
        <v>19.735800000000001</v>
      </c>
      <c r="F1031">
        <v>9.5380000000000006E-2</v>
      </c>
    </row>
    <row r="1032" spans="1:6">
      <c r="A1032">
        <v>2001129</v>
      </c>
      <c r="B1032">
        <v>2</v>
      </c>
      <c r="C1032">
        <v>1129</v>
      </c>
      <c r="D1032">
        <v>-0.38329999999999997</v>
      </c>
      <c r="E1032">
        <v>19.7774</v>
      </c>
      <c r="F1032">
        <v>9.5420000000000005E-2</v>
      </c>
    </row>
    <row r="1033" spans="1:6">
      <c r="A1033">
        <v>2001130</v>
      </c>
      <c r="B1033">
        <v>2</v>
      </c>
      <c r="C1033">
        <v>1130</v>
      </c>
      <c r="D1033">
        <v>-0.38329999999999997</v>
      </c>
      <c r="E1033">
        <v>19.818999999999999</v>
      </c>
      <c r="F1033">
        <v>9.5460000000000003E-2</v>
      </c>
    </row>
    <row r="1034" spans="1:6">
      <c r="A1034">
        <v>2001131</v>
      </c>
      <c r="B1034">
        <v>2</v>
      </c>
      <c r="C1034">
        <v>1131</v>
      </c>
      <c r="D1034">
        <v>-0.38329999999999997</v>
      </c>
      <c r="E1034">
        <v>19.860700000000001</v>
      </c>
      <c r="F1034">
        <v>9.5500000000000002E-2</v>
      </c>
    </row>
    <row r="1035" spans="1:6">
      <c r="A1035">
        <v>2001132</v>
      </c>
      <c r="B1035">
        <v>2</v>
      </c>
      <c r="C1035">
        <v>1132</v>
      </c>
      <c r="D1035">
        <v>-0.38329999999999997</v>
      </c>
      <c r="E1035">
        <v>19.9024</v>
      </c>
      <c r="F1035">
        <v>9.554E-2</v>
      </c>
    </row>
    <row r="1036" spans="1:6">
      <c r="A1036">
        <v>2001133</v>
      </c>
      <c r="B1036">
        <v>2</v>
      </c>
      <c r="C1036">
        <v>1133</v>
      </c>
      <c r="D1036">
        <v>-0.38329999999999997</v>
      </c>
      <c r="E1036">
        <v>19.944199999999999</v>
      </c>
      <c r="F1036">
        <v>9.5579999999999998E-2</v>
      </c>
    </row>
    <row r="1037" spans="1:6">
      <c r="A1037">
        <v>2001134</v>
      </c>
      <c r="B1037">
        <v>2</v>
      </c>
      <c r="C1037">
        <v>1134</v>
      </c>
      <c r="D1037">
        <v>-0.38329999999999997</v>
      </c>
      <c r="E1037">
        <v>19.9861</v>
      </c>
      <c r="F1037">
        <v>9.5619999999999997E-2</v>
      </c>
    </row>
    <row r="1038" spans="1:6">
      <c r="A1038">
        <v>2001135</v>
      </c>
      <c r="B1038">
        <v>2</v>
      </c>
      <c r="C1038">
        <v>1135</v>
      </c>
      <c r="D1038">
        <v>-0.38329999999999997</v>
      </c>
      <c r="E1038">
        <v>20.027999999999999</v>
      </c>
      <c r="F1038">
        <v>9.5659999999999995E-2</v>
      </c>
    </row>
    <row r="1039" spans="1:6">
      <c r="A1039">
        <v>2001136</v>
      </c>
      <c r="B1039">
        <v>2</v>
      </c>
      <c r="C1039">
        <v>1136</v>
      </c>
      <c r="D1039">
        <v>-0.38329999999999997</v>
      </c>
      <c r="E1039">
        <v>20.07</v>
      </c>
      <c r="F1039">
        <v>9.5699999999999993E-2</v>
      </c>
    </row>
    <row r="1040" spans="1:6">
      <c r="A1040">
        <v>2001137</v>
      </c>
      <c r="B1040">
        <v>2</v>
      </c>
      <c r="C1040">
        <v>1137</v>
      </c>
      <c r="D1040">
        <v>-0.38329999999999997</v>
      </c>
      <c r="E1040">
        <v>20.111999999999998</v>
      </c>
      <c r="F1040">
        <v>9.5740000000000006E-2</v>
      </c>
    </row>
    <row r="1041" spans="1:6">
      <c r="A1041">
        <v>2001138</v>
      </c>
      <c r="B1041">
        <v>2</v>
      </c>
      <c r="C1041">
        <v>1138</v>
      </c>
      <c r="D1041">
        <v>-0.38329999999999997</v>
      </c>
      <c r="E1041">
        <v>20.1541</v>
      </c>
      <c r="F1041">
        <v>9.5780000000000004E-2</v>
      </c>
    </row>
    <row r="1042" spans="1:6">
      <c r="A1042">
        <v>2001139</v>
      </c>
      <c r="B1042">
        <v>2</v>
      </c>
      <c r="C1042">
        <v>1139</v>
      </c>
      <c r="D1042">
        <v>-0.38329999999999997</v>
      </c>
      <c r="E1042">
        <v>20.196300000000001</v>
      </c>
      <c r="F1042">
        <v>9.5820000000000002E-2</v>
      </c>
    </row>
    <row r="1043" spans="1:6">
      <c r="A1043">
        <v>2001140</v>
      </c>
      <c r="B1043">
        <v>2</v>
      </c>
      <c r="C1043">
        <v>1140</v>
      </c>
      <c r="D1043">
        <v>-0.38329999999999997</v>
      </c>
      <c r="E1043">
        <v>20.238499999999998</v>
      </c>
      <c r="F1043">
        <v>9.5860000000000001E-2</v>
      </c>
    </row>
    <row r="1044" spans="1:6">
      <c r="A1044">
        <v>2001141</v>
      </c>
      <c r="B1044">
        <v>2</v>
      </c>
      <c r="C1044">
        <v>1141</v>
      </c>
      <c r="D1044">
        <v>-0.38329999999999997</v>
      </c>
      <c r="E1044">
        <v>20.2807</v>
      </c>
      <c r="F1044">
        <v>9.5899999999999999E-2</v>
      </c>
    </row>
    <row r="1045" spans="1:6">
      <c r="A1045">
        <v>2001142</v>
      </c>
      <c r="B1045">
        <v>2</v>
      </c>
      <c r="C1045">
        <v>1142</v>
      </c>
      <c r="D1045">
        <v>-0.38329999999999997</v>
      </c>
      <c r="E1045">
        <v>20.323</v>
      </c>
      <c r="F1045">
        <v>9.5939999999999998E-2</v>
      </c>
    </row>
    <row r="1046" spans="1:6">
      <c r="A1046">
        <v>2001143</v>
      </c>
      <c r="B1046">
        <v>2</v>
      </c>
      <c r="C1046">
        <v>1143</v>
      </c>
      <c r="D1046">
        <v>-0.38329999999999997</v>
      </c>
      <c r="E1046">
        <v>20.365300000000001</v>
      </c>
      <c r="F1046">
        <v>9.5979999999999996E-2</v>
      </c>
    </row>
    <row r="1047" spans="1:6">
      <c r="A1047">
        <v>2001144</v>
      </c>
      <c r="B1047">
        <v>2</v>
      </c>
      <c r="C1047">
        <v>1144</v>
      </c>
      <c r="D1047">
        <v>-0.38329999999999997</v>
      </c>
      <c r="E1047">
        <v>20.407699999999998</v>
      </c>
      <c r="F1047">
        <v>9.6019999999999994E-2</v>
      </c>
    </row>
    <row r="1048" spans="1:6">
      <c r="A1048">
        <v>2001145</v>
      </c>
      <c r="B1048">
        <v>2</v>
      </c>
      <c r="C1048">
        <v>1145</v>
      </c>
      <c r="D1048">
        <v>-0.38329999999999997</v>
      </c>
      <c r="E1048">
        <v>20.450199999999999</v>
      </c>
      <c r="F1048">
        <v>9.6060000000000006E-2</v>
      </c>
    </row>
    <row r="1049" spans="1:6">
      <c r="A1049">
        <v>2001146</v>
      </c>
      <c r="B1049">
        <v>2</v>
      </c>
      <c r="C1049">
        <v>1146</v>
      </c>
      <c r="D1049">
        <v>-0.38329999999999997</v>
      </c>
      <c r="E1049">
        <v>20.492599999999999</v>
      </c>
      <c r="F1049">
        <v>9.6100000000000005E-2</v>
      </c>
    </row>
    <row r="1050" spans="1:6">
      <c r="A1050">
        <v>2001147</v>
      </c>
      <c r="B1050">
        <v>2</v>
      </c>
      <c r="C1050">
        <v>1147</v>
      </c>
      <c r="D1050">
        <v>-0.38329999999999997</v>
      </c>
      <c r="E1050">
        <v>20.5351</v>
      </c>
      <c r="F1050">
        <v>9.6140000000000003E-2</v>
      </c>
    </row>
    <row r="1051" spans="1:6">
      <c r="A1051">
        <v>2001148</v>
      </c>
      <c r="B1051">
        <v>2</v>
      </c>
      <c r="C1051">
        <v>1148</v>
      </c>
      <c r="D1051">
        <v>-0.38329999999999997</v>
      </c>
      <c r="E1051">
        <v>20.5777</v>
      </c>
      <c r="F1051">
        <v>9.6180000000000002E-2</v>
      </c>
    </row>
    <row r="1052" spans="1:6">
      <c r="A1052">
        <v>2001149</v>
      </c>
      <c r="B1052">
        <v>2</v>
      </c>
      <c r="C1052">
        <v>1149</v>
      </c>
      <c r="D1052">
        <v>-0.38329999999999997</v>
      </c>
      <c r="E1052">
        <v>20.6203</v>
      </c>
      <c r="F1052">
        <v>9.622E-2</v>
      </c>
    </row>
    <row r="1053" spans="1:6">
      <c r="A1053">
        <v>2001150</v>
      </c>
      <c r="B1053">
        <v>2</v>
      </c>
      <c r="C1053">
        <v>1150</v>
      </c>
      <c r="D1053">
        <v>-0.38329999999999997</v>
      </c>
      <c r="E1053">
        <v>20.6629</v>
      </c>
      <c r="F1053">
        <v>9.6259999999999998E-2</v>
      </c>
    </row>
    <row r="1054" spans="1:6">
      <c r="A1054">
        <v>2001151</v>
      </c>
      <c r="B1054">
        <v>2</v>
      </c>
      <c r="C1054">
        <v>1151</v>
      </c>
      <c r="D1054">
        <v>-0.38329999999999997</v>
      </c>
      <c r="E1054">
        <v>20.7056</v>
      </c>
      <c r="F1054">
        <v>9.6299999999999997E-2</v>
      </c>
    </row>
    <row r="1055" spans="1:6">
      <c r="A1055">
        <v>2001152</v>
      </c>
      <c r="B1055">
        <v>2</v>
      </c>
      <c r="C1055">
        <v>1152</v>
      </c>
      <c r="D1055">
        <v>-0.38329999999999997</v>
      </c>
      <c r="E1055">
        <v>20.7483</v>
      </c>
      <c r="F1055">
        <v>9.6339999999999995E-2</v>
      </c>
    </row>
    <row r="1056" spans="1:6">
      <c r="A1056">
        <v>2001153</v>
      </c>
      <c r="B1056">
        <v>2</v>
      </c>
      <c r="C1056">
        <v>1153</v>
      </c>
      <c r="D1056">
        <v>-0.38329999999999997</v>
      </c>
      <c r="E1056">
        <v>20.791</v>
      </c>
      <c r="F1056">
        <v>9.6379999999999993E-2</v>
      </c>
    </row>
    <row r="1057" spans="1:6">
      <c r="A1057">
        <v>2001154</v>
      </c>
      <c r="B1057">
        <v>2</v>
      </c>
      <c r="C1057">
        <v>1154</v>
      </c>
      <c r="D1057">
        <v>-0.38329999999999997</v>
      </c>
      <c r="E1057">
        <v>20.8338</v>
      </c>
      <c r="F1057">
        <v>9.6420000000000006E-2</v>
      </c>
    </row>
    <row r="1058" spans="1:6">
      <c r="A1058">
        <v>2001155</v>
      </c>
      <c r="B1058">
        <v>2</v>
      </c>
      <c r="C1058">
        <v>1155</v>
      </c>
      <c r="D1058">
        <v>-0.38329999999999997</v>
      </c>
      <c r="E1058">
        <v>20.8766</v>
      </c>
      <c r="F1058">
        <v>9.6460000000000004E-2</v>
      </c>
    </row>
    <row r="1059" spans="1:6">
      <c r="A1059">
        <v>2001156</v>
      </c>
      <c r="B1059">
        <v>2</v>
      </c>
      <c r="C1059">
        <v>1156</v>
      </c>
      <c r="D1059">
        <v>-0.38329999999999997</v>
      </c>
      <c r="E1059">
        <v>20.9194</v>
      </c>
      <c r="F1059">
        <v>9.6500000000000002E-2</v>
      </c>
    </row>
    <row r="1060" spans="1:6">
      <c r="A1060">
        <v>2001157</v>
      </c>
      <c r="B1060">
        <v>2</v>
      </c>
      <c r="C1060">
        <v>1157</v>
      </c>
      <c r="D1060">
        <v>-0.38329999999999997</v>
      </c>
      <c r="E1060">
        <v>20.962199999999999</v>
      </c>
      <c r="F1060">
        <v>9.6540000000000001E-2</v>
      </c>
    </row>
    <row r="1061" spans="1:6">
      <c r="A1061">
        <v>2001158</v>
      </c>
      <c r="B1061">
        <v>2</v>
      </c>
      <c r="C1061">
        <v>1158</v>
      </c>
      <c r="D1061">
        <v>-0.38329999999999997</v>
      </c>
      <c r="E1061">
        <v>21.005099999999999</v>
      </c>
      <c r="F1061">
        <v>9.6579999999999999E-2</v>
      </c>
    </row>
    <row r="1062" spans="1:6">
      <c r="A1062">
        <v>2001159</v>
      </c>
      <c r="B1062">
        <v>2</v>
      </c>
      <c r="C1062">
        <v>1159</v>
      </c>
      <c r="D1062">
        <v>-0.38329999999999997</v>
      </c>
      <c r="E1062">
        <v>21.047999999999998</v>
      </c>
      <c r="F1062">
        <v>9.6619999999999998E-2</v>
      </c>
    </row>
    <row r="1063" spans="1:6">
      <c r="A1063">
        <v>2001160</v>
      </c>
      <c r="B1063">
        <v>2</v>
      </c>
      <c r="C1063">
        <v>1160</v>
      </c>
      <c r="D1063">
        <v>-0.38329999999999997</v>
      </c>
      <c r="E1063">
        <v>21.090900000000001</v>
      </c>
      <c r="F1063">
        <v>9.6659999999999996E-2</v>
      </c>
    </row>
    <row r="1064" spans="1:6">
      <c r="A1064">
        <v>2001161</v>
      </c>
      <c r="B1064">
        <v>2</v>
      </c>
      <c r="C1064">
        <v>1161</v>
      </c>
      <c r="D1064">
        <v>-0.38329999999999997</v>
      </c>
      <c r="E1064">
        <v>21.133900000000001</v>
      </c>
      <c r="F1064">
        <v>9.6699999999999994E-2</v>
      </c>
    </row>
    <row r="1065" spans="1:6">
      <c r="A1065">
        <v>2001162</v>
      </c>
      <c r="B1065">
        <v>2</v>
      </c>
      <c r="C1065">
        <v>1162</v>
      </c>
      <c r="D1065">
        <v>-0.38329999999999997</v>
      </c>
      <c r="E1065">
        <v>21.1769</v>
      </c>
      <c r="F1065">
        <v>9.6740000000000007E-2</v>
      </c>
    </row>
    <row r="1066" spans="1:6">
      <c r="A1066">
        <v>2001163</v>
      </c>
      <c r="B1066">
        <v>2</v>
      </c>
      <c r="C1066">
        <v>1163</v>
      </c>
      <c r="D1066">
        <v>-0.38329999999999997</v>
      </c>
      <c r="E1066">
        <v>21.219899999999999</v>
      </c>
      <c r="F1066">
        <v>9.6780000000000005E-2</v>
      </c>
    </row>
    <row r="1067" spans="1:6">
      <c r="A1067">
        <v>2001164</v>
      </c>
      <c r="B1067">
        <v>2</v>
      </c>
      <c r="C1067">
        <v>1164</v>
      </c>
      <c r="D1067">
        <v>-0.38329999999999997</v>
      </c>
      <c r="E1067">
        <v>21.262899999999998</v>
      </c>
      <c r="F1067">
        <v>9.6820000000000003E-2</v>
      </c>
    </row>
    <row r="1068" spans="1:6">
      <c r="A1068">
        <v>2001165</v>
      </c>
      <c r="B1068">
        <v>2</v>
      </c>
      <c r="C1068">
        <v>1165</v>
      </c>
      <c r="D1068">
        <v>-0.38329999999999997</v>
      </c>
      <c r="E1068">
        <v>21.305900000000001</v>
      </c>
      <c r="F1068">
        <v>9.6860000000000002E-2</v>
      </c>
    </row>
    <row r="1069" spans="1:6">
      <c r="A1069">
        <v>2001166</v>
      </c>
      <c r="B1069">
        <v>2</v>
      </c>
      <c r="C1069">
        <v>1166</v>
      </c>
      <c r="D1069">
        <v>-0.38329999999999997</v>
      </c>
      <c r="E1069">
        <v>21.3489</v>
      </c>
      <c r="F1069">
        <v>9.6909999999999996E-2</v>
      </c>
    </row>
    <row r="1070" spans="1:6">
      <c r="A1070">
        <v>2001167</v>
      </c>
      <c r="B1070">
        <v>2</v>
      </c>
      <c r="C1070">
        <v>1167</v>
      </c>
      <c r="D1070">
        <v>-0.38329999999999997</v>
      </c>
      <c r="E1070">
        <v>21.391999999999999</v>
      </c>
      <c r="F1070">
        <v>9.6949999999999995E-2</v>
      </c>
    </row>
    <row r="1071" spans="1:6">
      <c r="A1071">
        <v>2001168</v>
      </c>
      <c r="B1071">
        <v>2</v>
      </c>
      <c r="C1071">
        <v>1168</v>
      </c>
      <c r="D1071">
        <v>-0.38329999999999997</v>
      </c>
      <c r="E1071">
        <v>21.435099999999998</v>
      </c>
      <c r="F1071">
        <v>9.6990000000000007E-2</v>
      </c>
    </row>
    <row r="1072" spans="1:6">
      <c r="A1072">
        <v>2001169</v>
      </c>
      <c r="B1072">
        <v>2</v>
      </c>
      <c r="C1072">
        <v>1169</v>
      </c>
      <c r="D1072">
        <v>-0.38329999999999997</v>
      </c>
      <c r="E1072">
        <v>21.478200000000001</v>
      </c>
      <c r="F1072">
        <v>9.7030000000000005E-2</v>
      </c>
    </row>
    <row r="1073" spans="1:6">
      <c r="A1073">
        <v>2001170</v>
      </c>
      <c r="B1073">
        <v>2</v>
      </c>
      <c r="C1073">
        <v>1170</v>
      </c>
      <c r="D1073">
        <v>-0.38329999999999997</v>
      </c>
      <c r="E1073">
        <v>21.5213</v>
      </c>
      <c r="F1073">
        <v>9.7070000000000004E-2</v>
      </c>
    </row>
    <row r="1074" spans="1:6">
      <c r="A1074">
        <v>2001171</v>
      </c>
      <c r="B1074">
        <v>2</v>
      </c>
      <c r="C1074">
        <v>1171</v>
      </c>
      <c r="D1074">
        <v>-0.38329999999999997</v>
      </c>
      <c r="E1074">
        <v>21.564399999999999</v>
      </c>
      <c r="F1074">
        <v>9.7110000000000002E-2</v>
      </c>
    </row>
    <row r="1075" spans="1:6">
      <c r="A1075">
        <v>2001172</v>
      </c>
      <c r="B1075">
        <v>2</v>
      </c>
      <c r="C1075">
        <v>1172</v>
      </c>
      <c r="D1075">
        <v>-0.38329999999999997</v>
      </c>
      <c r="E1075">
        <v>21.607500000000002</v>
      </c>
      <c r="F1075">
        <v>9.715E-2</v>
      </c>
    </row>
    <row r="1076" spans="1:6">
      <c r="A1076">
        <v>2001173</v>
      </c>
      <c r="B1076">
        <v>2</v>
      </c>
      <c r="C1076">
        <v>1173</v>
      </c>
      <c r="D1076">
        <v>-0.38329999999999997</v>
      </c>
      <c r="E1076">
        <v>21.650700000000001</v>
      </c>
      <c r="F1076">
        <v>9.7189999999999999E-2</v>
      </c>
    </row>
    <row r="1077" spans="1:6">
      <c r="A1077">
        <v>2001174</v>
      </c>
      <c r="B1077">
        <v>2</v>
      </c>
      <c r="C1077">
        <v>1174</v>
      </c>
      <c r="D1077">
        <v>-0.38329999999999997</v>
      </c>
      <c r="E1077">
        <v>21.6938</v>
      </c>
      <c r="F1077">
        <v>9.7229999999999997E-2</v>
      </c>
    </row>
    <row r="1078" spans="1:6">
      <c r="A1078">
        <v>2001175</v>
      </c>
      <c r="B1078">
        <v>2</v>
      </c>
      <c r="C1078">
        <v>1175</v>
      </c>
      <c r="D1078">
        <v>-0.38329999999999997</v>
      </c>
      <c r="E1078">
        <v>21.736999999999998</v>
      </c>
      <c r="F1078">
        <v>9.7269999999999995E-2</v>
      </c>
    </row>
    <row r="1079" spans="1:6">
      <c r="A1079">
        <v>2001176</v>
      </c>
      <c r="B1079">
        <v>2</v>
      </c>
      <c r="C1079">
        <v>1176</v>
      </c>
      <c r="D1079">
        <v>-0.38329999999999997</v>
      </c>
      <c r="E1079">
        <v>21.780200000000001</v>
      </c>
      <c r="F1079">
        <v>9.7309999999999994E-2</v>
      </c>
    </row>
    <row r="1080" spans="1:6">
      <c r="A1080">
        <v>2001177</v>
      </c>
      <c r="B1080">
        <v>2</v>
      </c>
      <c r="C1080">
        <v>1177</v>
      </c>
      <c r="D1080">
        <v>-0.38329999999999997</v>
      </c>
      <c r="E1080">
        <v>21.8233</v>
      </c>
      <c r="F1080">
        <v>9.7350000000000006E-2</v>
      </c>
    </row>
    <row r="1081" spans="1:6">
      <c r="A1081">
        <v>2001178</v>
      </c>
      <c r="B1081">
        <v>2</v>
      </c>
      <c r="C1081">
        <v>1178</v>
      </c>
      <c r="D1081">
        <v>-0.38329999999999997</v>
      </c>
      <c r="E1081">
        <v>21.866499999999998</v>
      </c>
      <c r="F1081">
        <v>9.7390000000000004E-2</v>
      </c>
    </row>
    <row r="1082" spans="1:6">
      <c r="A1082">
        <v>2001179</v>
      </c>
      <c r="B1082">
        <v>2</v>
      </c>
      <c r="C1082">
        <v>1179</v>
      </c>
      <c r="D1082">
        <v>-0.38329999999999997</v>
      </c>
      <c r="E1082">
        <v>21.909700000000001</v>
      </c>
      <c r="F1082">
        <v>9.7430000000000003E-2</v>
      </c>
    </row>
    <row r="1083" spans="1:6">
      <c r="A1083">
        <v>2001180</v>
      </c>
      <c r="B1083">
        <v>2</v>
      </c>
      <c r="C1083">
        <v>1180</v>
      </c>
      <c r="D1083">
        <v>-0.38329999999999997</v>
      </c>
      <c r="E1083">
        <v>21.9529</v>
      </c>
      <c r="F1083">
        <v>9.7470000000000001E-2</v>
      </c>
    </row>
    <row r="1084" spans="1:6">
      <c r="A1084">
        <v>2001181</v>
      </c>
      <c r="B1084">
        <v>2</v>
      </c>
      <c r="C1084">
        <v>1181</v>
      </c>
      <c r="D1084">
        <v>-0.38329999999999997</v>
      </c>
      <c r="E1084">
        <v>21.996099999999998</v>
      </c>
      <c r="F1084">
        <v>9.7509999999999999E-2</v>
      </c>
    </row>
    <row r="1085" spans="1:6">
      <c r="A1085">
        <v>2001182</v>
      </c>
      <c r="B1085">
        <v>2</v>
      </c>
      <c r="C1085">
        <v>1182</v>
      </c>
      <c r="D1085">
        <v>-0.38329999999999997</v>
      </c>
      <c r="E1085">
        <v>22.039300000000001</v>
      </c>
      <c r="F1085">
        <v>9.7549999999999998E-2</v>
      </c>
    </row>
    <row r="1086" spans="1:6">
      <c r="A1086">
        <v>2001183</v>
      </c>
      <c r="B1086">
        <v>2</v>
      </c>
      <c r="C1086">
        <v>1183</v>
      </c>
      <c r="D1086">
        <v>-0.38329999999999997</v>
      </c>
      <c r="E1086">
        <v>22.0825</v>
      </c>
      <c r="F1086">
        <v>9.7589999999999996E-2</v>
      </c>
    </row>
    <row r="1087" spans="1:6">
      <c r="A1087">
        <v>2001184</v>
      </c>
      <c r="B1087">
        <v>2</v>
      </c>
      <c r="C1087">
        <v>1184</v>
      </c>
      <c r="D1087">
        <v>-0.38329999999999997</v>
      </c>
      <c r="E1087">
        <v>22.125800000000002</v>
      </c>
      <c r="F1087">
        <v>9.7629999999999995E-2</v>
      </c>
    </row>
    <row r="1088" spans="1:6">
      <c r="A1088">
        <v>2001185</v>
      </c>
      <c r="B1088">
        <v>2</v>
      </c>
      <c r="C1088">
        <v>1185</v>
      </c>
      <c r="D1088">
        <v>-0.38329999999999997</v>
      </c>
      <c r="E1088">
        <v>22.169</v>
      </c>
      <c r="F1088">
        <v>9.7670000000000007E-2</v>
      </c>
    </row>
    <row r="1089" spans="1:6">
      <c r="A1089">
        <v>2001186</v>
      </c>
      <c r="B1089">
        <v>2</v>
      </c>
      <c r="C1089">
        <v>1186</v>
      </c>
      <c r="D1089">
        <v>-0.38329999999999997</v>
      </c>
      <c r="E1089">
        <v>22.212199999999999</v>
      </c>
      <c r="F1089">
        <v>9.7710000000000005E-2</v>
      </c>
    </row>
    <row r="1090" spans="1:6">
      <c r="A1090">
        <v>2001187</v>
      </c>
      <c r="B1090">
        <v>2</v>
      </c>
      <c r="C1090">
        <v>1187</v>
      </c>
      <c r="D1090">
        <v>-0.38329999999999997</v>
      </c>
      <c r="E1090">
        <v>22.255400000000002</v>
      </c>
      <c r="F1090">
        <v>9.7750000000000004E-2</v>
      </c>
    </row>
    <row r="1091" spans="1:6">
      <c r="A1091">
        <v>2001188</v>
      </c>
      <c r="B1091">
        <v>2</v>
      </c>
      <c r="C1091">
        <v>1188</v>
      </c>
      <c r="D1091">
        <v>-0.38329999999999997</v>
      </c>
      <c r="E1091">
        <v>22.2986</v>
      </c>
      <c r="F1091">
        <v>9.7799999999999998E-2</v>
      </c>
    </row>
    <row r="1092" spans="1:6">
      <c r="A1092">
        <v>2001189</v>
      </c>
      <c r="B1092">
        <v>2</v>
      </c>
      <c r="C1092">
        <v>1189</v>
      </c>
      <c r="D1092">
        <v>-0.38329999999999997</v>
      </c>
      <c r="E1092">
        <v>22.341899999999999</v>
      </c>
      <c r="F1092">
        <v>9.7839999999999996E-2</v>
      </c>
    </row>
    <row r="1093" spans="1:6">
      <c r="A1093">
        <v>2001190</v>
      </c>
      <c r="B1093">
        <v>2</v>
      </c>
      <c r="C1093">
        <v>1190</v>
      </c>
      <c r="D1093">
        <v>-0.38329999999999997</v>
      </c>
      <c r="E1093">
        <v>22.385100000000001</v>
      </c>
      <c r="F1093">
        <v>9.7879999999999995E-2</v>
      </c>
    </row>
    <row r="1094" spans="1:6">
      <c r="A1094">
        <v>2001191</v>
      </c>
      <c r="B1094">
        <v>2</v>
      </c>
      <c r="C1094">
        <v>1191</v>
      </c>
      <c r="D1094">
        <v>-0.38329999999999997</v>
      </c>
      <c r="E1094">
        <v>22.4283</v>
      </c>
      <c r="F1094">
        <v>9.7919999999999993E-2</v>
      </c>
    </row>
    <row r="1095" spans="1:6">
      <c r="A1095">
        <v>2001192</v>
      </c>
      <c r="B1095">
        <v>2</v>
      </c>
      <c r="C1095">
        <v>1192</v>
      </c>
      <c r="D1095">
        <v>-0.38329999999999997</v>
      </c>
      <c r="E1095">
        <v>22.471499999999999</v>
      </c>
      <c r="F1095">
        <v>9.7960000000000005E-2</v>
      </c>
    </row>
    <row r="1096" spans="1:6">
      <c r="A1096">
        <v>2001193</v>
      </c>
      <c r="B1096">
        <v>2</v>
      </c>
      <c r="C1096">
        <v>1193</v>
      </c>
      <c r="D1096">
        <v>-0.38329999999999997</v>
      </c>
      <c r="E1096">
        <v>22.514800000000001</v>
      </c>
      <c r="F1096">
        <v>9.8000000000000004E-2</v>
      </c>
    </row>
    <row r="1097" spans="1:6">
      <c r="A1097">
        <v>2001194</v>
      </c>
      <c r="B1097">
        <v>2</v>
      </c>
      <c r="C1097">
        <v>1194</v>
      </c>
      <c r="D1097">
        <v>-0.38329999999999997</v>
      </c>
      <c r="E1097">
        <v>22.558</v>
      </c>
      <c r="F1097">
        <v>9.8040000000000002E-2</v>
      </c>
    </row>
    <row r="1098" spans="1:6">
      <c r="A1098">
        <v>2001195</v>
      </c>
      <c r="B1098">
        <v>2</v>
      </c>
      <c r="C1098">
        <v>1195</v>
      </c>
      <c r="D1098">
        <v>-0.38329999999999997</v>
      </c>
      <c r="E1098">
        <v>22.601199999999999</v>
      </c>
      <c r="F1098">
        <v>9.8080000000000001E-2</v>
      </c>
    </row>
    <row r="1099" spans="1:6">
      <c r="A1099">
        <v>2001196</v>
      </c>
      <c r="B1099">
        <v>2</v>
      </c>
      <c r="C1099">
        <v>1196</v>
      </c>
      <c r="D1099">
        <v>-0.38329999999999997</v>
      </c>
      <c r="E1099">
        <v>22.644400000000001</v>
      </c>
      <c r="F1099">
        <v>9.8119999999999999E-2</v>
      </c>
    </row>
    <row r="1100" spans="1:6">
      <c r="A1100">
        <v>2001197</v>
      </c>
      <c r="B1100">
        <v>2</v>
      </c>
      <c r="C1100">
        <v>1197</v>
      </c>
      <c r="D1100">
        <v>-0.38329999999999997</v>
      </c>
      <c r="E1100">
        <v>22.6877</v>
      </c>
      <c r="F1100">
        <v>9.8159999999999997E-2</v>
      </c>
    </row>
    <row r="1101" spans="1:6">
      <c r="A1101">
        <v>2001198</v>
      </c>
      <c r="B1101">
        <v>2</v>
      </c>
      <c r="C1101">
        <v>1198</v>
      </c>
      <c r="D1101">
        <v>-0.38329999999999997</v>
      </c>
      <c r="E1101">
        <v>22.730899999999998</v>
      </c>
      <c r="F1101">
        <v>9.8199999999999996E-2</v>
      </c>
    </row>
    <row r="1102" spans="1:6">
      <c r="A1102">
        <v>2001199</v>
      </c>
      <c r="B1102">
        <v>2</v>
      </c>
      <c r="C1102">
        <v>1199</v>
      </c>
      <c r="D1102">
        <v>-0.38329999999999997</v>
      </c>
      <c r="E1102">
        <v>22.774100000000001</v>
      </c>
      <c r="F1102">
        <v>9.8239999999999994E-2</v>
      </c>
    </row>
    <row r="1103" spans="1:6">
      <c r="A1103">
        <v>2001200</v>
      </c>
      <c r="B1103">
        <v>2</v>
      </c>
      <c r="C1103">
        <v>1200</v>
      </c>
      <c r="D1103">
        <v>-0.38329999999999997</v>
      </c>
      <c r="E1103">
        <v>22.817299999999999</v>
      </c>
      <c r="F1103">
        <v>9.8280000000000006E-2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"/>
  <sheetViews>
    <sheetView workbookViewId="0"/>
  </sheetViews>
  <sheetFormatPr defaultRowHeight="15"/>
  <cols>
    <col min="1" max="1" width="35.85546875" bestFit="1" customWidth="1"/>
  </cols>
  <sheetData>
    <row r="1" spans="1:8">
      <c r="A1" t="s">
        <v>123</v>
      </c>
      <c r="B1" t="s">
        <v>25</v>
      </c>
      <c r="C1" t="s">
        <v>26</v>
      </c>
      <c r="D1" t="s">
        <v>124</v>
      </c>
      <c r="E1" t="s">
        <v>81</v>
      </c>
      <c r="F1" t="s">
        <v>125</v>
      </c>
      <c r="G1" t="s">
        <v>126</v>
      </c>
      <c r="H1" t="s">
        <v>31</v>
      </c>
    </row>
  </sheetData>
  <phoneticPr fontId="8" type="noConversion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1492EF-BABB-4EF3-B418-A28B84DA99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46</vt:i4>
      </vt:variant>
    </vt:vector>
  </HeadingPairs>
  <TitlesOfParts>
    <vt:vector size="60" baseType="lpstr">
      <vt:lpstr>Instrucoes</vt:lpstr>
      <vt:lpstr>Calculo</vt:lpstr>
      <vt:lpstr>Ficha</vt:lpstr>
      <vt:lpstr>Consulta</vt:lpstr>
      <vt:lpstr>Painel</vt:lpstr>
      <vt:lpstr>ref_imc_0a5</vt:lpstr>
      <vt:lpstr>ref_imc_5a19</vt:lpstr>
      <vt:lpstr>ref_est_0a5</vt:lpstr>
      <vt:lpstr>ref_est_5a19</vt:lpstr>
      <vt:lpstr>ref_peso_0a5</vt:lpstr>
      <vt:lpstr>ref_peso_5a10</vt:lpstr>
      <vt:lpstr>ref_peso_comp</vt:lpstr>
      <vt:lpstr>ref_peso_alt</vt:lpstr>
      <vt:lpstr>Banco</vt:lpstr>
      <vt:lpstr>calc_Data</vt:lpstr>
      <vt:lpstr>calc_dEst</vt:lpstr>
      <vt:lpstr>calc_dIMC</vt:lpstr>
      <vt:lpstr>calc_dPE</vt:lpstr>
      <vt:lpstr>calc_dPeso</vt:lpstr>
      <vt:lpstr>calc_ID</vt:lpstr>
      <vt:lpstr>calc_meses</vt:lpstr>
      <vt:lpstr>calc_Nome</vt:lpstr>
      <vt:lpstr>calc_seq</vt:lpstr>
      <vt:lpstr>calc_zEst</vt:lpstr>
      <vt:lpstr>calc_zIMC</vt:lpstr>
      <vt:lpstr>calc_zPE</vt:lpstr>
      <vt:lpstr>calc_zPeso</vt:lpstr>
      <vt:lpstr>caminho_bd</vt:lpstr>
      <vt:lpstr>est05_k</vt:lpstr>
      <vt:lpstr>est05_l</vt:lpstr>
      <vt:lpstr>est05_m</vt:lpstr>
      <vt:lpstr>est05_s</vt:lpstr>
      <vt:lpstr>est519_k</vt:lpstr>
      <vt:lpstr>est519_l</vt:lpstr>
      <vt:lpstr>est519_m</vt:lpstr>
      <vt:lpstr>est519_s</vt:lpstr>
      <vt:lpstr>imc05_k</vt:lpstr>
      <vt:lpstr>imc05_l</vt:lpstr>
      <vt:lpstr>imc05_m</vt:lpstr>
      <vt:lpstr>imc05_s</vt:lpstr>
      <vt:lpstr>imc519_k</vt:lpstr>
      <vt:lpstr>imc519_l</vt:lpstr>
      <vt:lpstr>imc519_m</vt:lpstr>
      <vt:lpstr>imc519_s</vt:lpstr>
      <vt:lpstr>palt_k</vt:lpstr>
      <vt:lpstr>palt_l</vt:lpstr>
      <vt:lpstr>palt_m</vt:lpstr>
      <vt:lpstr>palt_s</vt:lpstr>
      <vt:lpstr>pcomp_k</vt:lpstr>
      <vt:lpstr>pcomp_l</vt:lpstr>
      <vt:lpstr>pcomp_m</vt:lpstr>
      <vt:lpstr>pcomp_s</vt:lpstr>
      <vt:lpstr>peso05_k</vt:lpstr>
      <vt:lpstr>peso05_l</vt:lpstr>
      <vt:lpstr>peso05_m</vt:lpstr>
      <vt:lpstr>peso05_s</vt:lpstr>
      <vt:lpstr>peso510_k</vt:lpstr>
      <vt:lpstr>peso510_l</vt:lpstr>
      <vt:lpstr>peso510_m</vt:lpstr>
      <vt:lpstr>peso510_s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ISABELA V SILVA</cp:lastModifiedBy>
  <dcterms:created xsi:type="dcterms:W3CDTF">2026-06-25T22:28:22Z</dcterms:created>
  <dcterms:modified xsi:type="dcterms:W3CDTF">2026-07-06T18:07:37Z</dcterms:modified>
</cp:coreProperties>
</file>